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bookViews>
    <workbookView xWindow="120" yWindow="0" windowWidth="23880" windowHeight="10320" tabRatio="562"/>
  </bookViews>
  <sheets>
    <sheet name="4W" sheetId="1" r:id="rId1"/>
    <sheet name="Apercu activites" sheetId="12" r:id="rId2"/>
    <sheet name="MAPPING DATA" sheetId="7" state="hidden" r:id="rId3"/>
    <sheet name="REFERENCES" sheetId="2" r:id="rId4"/>
    <sheet name="NIVEAUXADMIN" sheetId="3" state="hidden" r:id="rId5"/>
  </sheets>
  <definedNames>
    <definedName name="_xlnm._FilterDatabase" localSheetId="0" hidden="1">'4W'!$A$3:$V$3116</definedName>
    <definedName name="ACTIVITE1">T_ACTIVITE1[ACTIVITE1]</definedName>
    <definedName name="ACTIVITE10">T_ACTIVITE2[ACTIVITE10]</definedName>
    <definedName name="ACTIVITE2">T_ACTIVITE2[ACTIVITE2]</definedName>
    <definedName name="ASSISTANCE">T_ASSISTANCE[ASSISTANCE]</definedName>
    <definedName name="ASSISTANCE0">T_ACTIVITE1[ASSISTANCE0]</definedName>
    <definedName name="COMMUNE0">T_SECTION_COMMUNALE[COMMUNE0]</definedName>
    <definedName name="COMMUNES">T_COM[COMMUNE]</definedName>
    <definedName name="DEPARTEMENT0">T_COM[DEPARTEMENT0]</definedName>
    <definedName name="DEPARTEMENTS">T_DEP[DEPARTEMENT]</definedName>
    <definedName name="INDICATEURS">T_INDICATEURS[Indicateurs]</definedName>
    <definedName name="INDICATEURS0">T_INDICATEURS11[#All]</definedName>
    <definedName name="MILIEU">T_MILIEU[MILIEU]</definedName>
    <definedName name="NIVEAU_INTERVENTION">T_INTERVENTION[NIVEAU D''INTERVENTION]</definedName>
    <definedName name="PRIORISATION">T_PRIORISATION[Priorisation]</definedName>
    <definedName name="SECTIONS">T_SECTION_COMMUNALE[SECTIONCOMM]</definedName>
    <definedName name="STATUT">T_STATUT[Statut]</definedName>
  </definedNames>
  <calcPr calcId="152511"/>
  <pivotCaches>
    <pivotCache cacheId="5" r:id="rId6"/>
    <pivotCache cacheId="6" r:id="rId7"/>
    <pivotCache cacheId="7" r:id="rId8"/>
  </pivotCaches>
  <extLst>
    <ext xmlns:mx="http://schemas.microsoft.com/office/mac/excel/2008/main" uri="{7523E5D3-25F3-A5E0-1632-64F254C22452}">
      <mx:ArchID Flags="2"/>
    </ext>
  </extLst>
</workbook>
</file>

<file path=xl/calcChain.xml><?xml version="1.0" encoding="utf-8"?>
<calcChain xmlns="http://schemas.openxmlformats.org/spreadsheetml/2006/main">
  <c r="AD5" i="1" l="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4" i="1"/>
  <c r="W3113" i="1" l="1"/>
  <c r="Y3113" i="1"/>
  <c r="Z3113" i="1"/>
  <c r="AA3113" i="1"/>
  <c r="AB3113" i="1"/>
  <c r="AC3113" i="1"/>
  <c r="W3114" i="1"/>
  <c r="Y3114" i="1"/>
  <c r="Z3114" i="1"/>
  <c r="AA3114" i="1"/>
  <c r="AB3114" i="1"/>
  <c r="AC3114" i="1"/>
  <c r="W3115" i="1"/>
  <c r="Y3115" i="1"/>
  <c r="Z3115" i="1"/>
  <c r="AA3115" i="1"/>
  <c r="AB3115" i="1"/>
  <c r="AC3115" i="1"/>
  <c r="W3116" i="1"/>
  <c r="Y3116" i="1"/>
  <c r="Z3116" i="1"/>
  <c r="AA3116" i="1"/>
  <c r="AB3116" i="1"/>
  <c r="AC3116" i="1"/>
  <c r="B6" i="12" l="1"/>
  <c r="C6"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C5" i="12"/>
  <c r="B5" i="12"/>
  <c r="D6" i="12"/>
  <c r="E6" i="12"/>
  <c r="F6" i="12"/>
  <c r="G6" i="12"/>
  <c r="H6" i="12"/>
  <c r="I6" i="12"/>
  <c r="J6" i="12"/>
  <c r="K6" i="12"/>
  <c r="L6" i="12"/>
  <c r="M6" i="12"/>
  <c r="N6" i="12"/>
  <c r="O6" i="12"/>
  <c r="P6" i="12"/>
  <c r="Q6" i="12"/>
  <c r="R6" i="12"/>
  <c r="S6" i="12"/>
  <c r="T6" i="12"/>
  <c r="U6" i="12"/>
  <c r="V6" i="12"/>
  <c r="W6" i="12"/>
  <c r="D7" i="12"/>
  <c r="E7" i="12"/>
  <c r="F7" i="12"/>
  <c r="G7" i="12"/>
  <c r="H7" i="12"/>
  <c r="I7" i="12"/>
  <c r="J7" i="12"/>
  <c r="K7" i="12"/>
  <c r="L7" i="12"/>
  <c r="M7" i="12"/>
  <c r="N7" i="12"/>
  <c r="O7" i="12"/>
  <c r="P7" i="12"/>
  <c r="Q7" i="12"/>
  <c r="R7" i="12"/>
  <c r="S7" i="12"/>
  <c r="T7" i="12"/>
  <c r="U7" i="12"/>
  <c r="V7" i="12"/>
  <c r="W7" i="12"/>
  <c r="D8" i="12"/>
  <c r="E8" i="12"/>
  <c r="F8" i="12"/>
  <c r="G8" i="12"/>
  <c r="H8" i="12"/>
  <c r="I8" i="12"/>
  <c r="J8" i="12"/>
  <c r="K8" i="12"/>
  <c r="L8" i="12"/>
  <c r="M8" i="12"/>
  <c r="N8" i="12"/>
  <c r="O8" i="12"/>
  <c r="P8" i="12"/>
  <c r="Q8" i="12"/>
  <c r="R8" i="12"/>
  <c r="S8" i="12"/>
  <c r="T8" i="12"/>
  <c r="U8" i="12"/>
  <c r="V8" i="12"/>
  <c r="W8" i="12"/>
  <c r="D9" i="12"/>
  <c r="E9" i="12"/>
  <c r="F9" i="12"/>
  <c r="G9" i="12"/>
  <c r="H9" i="12"/>
  <c r="I9" i="12"/>
  <c r="J9" i="12"/>
  <c r="K9" i="12"/>
  <c r="L9" i="12"/>
  <c r="M9" i="12"/>
  <c r="N9" i="12"/>
  <c r="O9" i="12"/>
  <c r="P9" i="12"/>
  <c r="Q9" i="12"/>
  <c r="R9" i="12"/>
  <c r="S9" i="12"/>
  <c r="T9" i="12"/>
  <c r="U9" i="12"/>
  <c r="V9" i="12"/>
  <c r="W9" i="12"/>
  <c r="D10" i="12"/>
  <c r="E10" i="12"/>
  <c r="F10" i="12"/>
  <c r="G10" i="12"/>
  <c r="H10" i="12"/>
  <c r="I10" i="12"/>
  <c r="J10" i="12"/>
  <c r="K10" i="12"/>
  <c r="L10" i="12"/>
  <c r="M10" i="12"/>
  <c r="N10" i="12"/>
  <c r="O10" i="12"/>
  <c r="P10" i="12"/>
  <c r="Q10" i="12"/>
  <c r="R10" i="12"/>
  <c r="S10" i="12"/>
  <c r="T10" i="12"/>
  <c r="U10" i="12"/>
  <c r="V10" i="12"/>
  <c r="W10" i="12"/>
  <c r="D11" i="12"/>
  <c r="E11" i="12"/>
  <c r="F11" i="12"/>
  <c r="G11" i="12"/>
  <c r="H11" i="12"/>
  <c r="I11" i="12"/>
  <c r="J11" i="12"/>
  <c r="K11" i="12"/>
  <c r="L11" i="12"/>
  <c r="M11" i="12"/>
  <c r="N11" i="12"/>
  <c r="O11" i="12"/>
  <c r="P11" i="12"/>
  <c r="Q11" i="12"/>
  <c r="R11" i="12"/>
  <c r="S11" i="12"/>
  <c r="T11" i="12"/>
  <c r="U11" i="12"/>
  <c r="V11" i="12"/>
  <c r="W11" i="12"/>
  <c r="D12" i="12"/>
  <c r="E12" i="12"/>
  <c r="F12" i="12"/>
  <c r="G12" i="12"/>
  <c r="H12" i="12"/>
  <c r="I12" i="12"/>
  <c r="J12" i="12"/>
  <c r="K12" i="12"/>
  <c r="L12" i="12"/>
  <c r="M12" i="12"/>
  <c r="N12" i="12"/>
  <c r="O12" i="12"/>
  <c r="P12" i="12"/>
  <c r="Q12" i="12"/>
  <c r="R12" i="12"/>
  <c r="S12" i="12"/>
  <c r="T12" i="12"/>
  <c r="U12" i="12"/>
  <c r="V12" i="12"/>
  <c r="W12" i="12"/>
  <c r="D13" i="12"/>
  <c r="E13" i="12"/>
  <c r="F13" i="12"/>
  <c r="G13" i="12"/>
  <c r="H13" i="12"/>
  <c r="I13" i="12"/>
  <c r="J13" i="12"/>
  <c r="K13" i="12"/>
  <c r="L13" i="12"/>
  <c r="M13" i="12"/>
  <c r="N13" i="12"/>
  <c r="O13" i="12"/>
  <c r="P13" i="12"/>
  <c r="Q13" i="12"/>
  <c r="R13" i="12"/>
  <c r="S13" i="12"/>
  <c r="T13" i="12"/>
  <c r="U13" i="12"/>
  <c r="V13" i="12"/>
  <c r="W13" i="12"/>
  <c r="D14" i="12"/>
  <c r="E14" i="12"/>
  <c r="F14" i="12"/>
  <c r="G14" i="12"/>
  <c r="H14" i="12"/>
  <c r="I14" i="12"/>
  <c r="J14" i="12"/>
  <c r="K14" i="12"/>
  <c r="L14" i="12"/>
  <c r="M14" i="12"/>
  <c r="N14" i="12"/>
  <c r="O14" i="12"/>
  <c r="P14" i="12"/>
  <c r="Q14" i="12"/>
  <c r="R14" i="12"/>
  <c r="S14" i="12"/>
  <c r="T14" i="12"/>
  <c r="U14" i="12"/>
  <c r="V14" i="12"/>
  <c r="W14" i="12"/>
  <c r="D15" i="12"/>
  <c r="E15" i="12"/>
  <c r="F15" i="12"/>
  <c r="G15" i="12"/>
  <c r="H15" i="12"/>
  <c r="I15" i="12"/>
  <c r="J15" i="12"/>
  <c r="K15" i="12"/>
  <c r="L15" i="12"/>
  <c r="M15" i="12"/>
  <c r="N15" i="12"/>
  <c r="O15" i="12"/>
  <c r="P15" i="12"/>
  <c r="Q15" i="12"/>
  <c r="R15" i="12"/>
  <c r="S15" i="12"/>
  <c r="T15" i="12"/>
  <c r="U15" i="12"/>
  <c r="V15" i="12"/>
  <c r="W15" i="12"/>
  <c r="D16" i="12"/>
  <c r="E16" i="12"/>
  <c r="F16" i="12"/>
  <c r="G16" i="12"/>
  <c r="H16" i="12"/>
  <c r="I16" i="12"/>
  <c r="J16" i="12"/>
  <c r="K16" i="12"/>
  <c r="L16" i="12"/>
  <c r="M16" i="12"/>
  <c r="N16" i="12"/>
  <c r="O16" i="12"/>
  <c r="P16" i="12"/>
  <c r="Q16" i="12"/>
  <c r="R16" i="12"/>
  <c r="S16" i="12"/>
  <c r="T16" i="12"/>
  <c r="U16" i="12"/>
  <c r="V16" i="12"/>
  <c r="W16" i="12"/>
  <c r="D17" i="12"/>
  <c r="E17" i="12"/>
  <c r="F17" i="12"/>
  <c r="G17" i="12"/>
  <c r="H17" i="12"/>
  <c r="I17" i="12"/>
  <c r="J17" i="12"/>
  <c r="K17" i="12"/>
  <c r="L17" i="12"/>
  <c r="M17" i="12"/>
  <c r="N17" i="12"/>
  <c r="O17" i="12"/>
  <c r="P17" i="12"/>
  <c r="Q17" i="12"/>
  <c r="R17" i="12"/>
  <c r="S17" i="12"/>
  <c r="T17" i="12"/>
  <c r="U17" i="12"/>
  <c r="V17" i="12"/>
  <c r="W17" i="12"/>
  <c r="D18" i="12"/>
  <c r="E18" i="12"/>
  <c r="F18" i="12"/>
  <c r="G18" i="12"/>
  <c r="H18" i="12"/>
  <c r="I18" i="12"/>
  <c r="J18" i="12"/>
  <c r="K18" i="12"/>
  <c r="L18" i="12"/>
  <c r="M18" i="12"/>
  <c r="N18" i="12"/>
  <c r="O18" i="12"/>
  <c r="P18" i="12"/>
  <c r="Q18" i="12"/>
  <c r="R18" i="12"/>
  <c r="S18" i="12"/>
  <c r="T18" i="12"/>
  <c r="U18" i="12"/>
  <c r="V18" i="12"/>
  <c r="W18" i="12"/>
  <c r="D19" i="12"/>
  <c r="E19" i="12"/>
  <c r="F19" i="12"/>
  <c r="G19" i="12"/>
  <c r="H19" i="12"/>
  <c r="I19" i="12"/>
  <c r="J19" i="12"/>
  <c r="K19" i="12"/>
  <c r="L19" i="12"/>
  <c r="M19" i="12"/>
  <c r="N19" i="12"/>
  <c r="O19" i="12"/>
  <c r="P19" i="12"/>
  <c r="Q19" i="12"/>
  <c r="R19" i="12"/>
  <c r="S19" i="12"/>
  <c r="T19" i="12"/>
  <c r="U19" i="12"/>
  <c r="V19" i="12"/>
  <c r="W19" i="12"/>
  <c r="D20" i="12"/>
  <c r="E20" i="12"/>
  <c r="F20" i="12"/>
  <c r="G20" i="12"/>
  <c r="H20" i="12"/>
  <c r="I20" i="12"/>
  <c r="J20" i="12"/>
  <c r="K20" i="12"/>
  <c r="L20" i="12"/>
  <c r="M20" i="12"/>
  <c r="N20" i="12"/>
  <c r="O20" i="12"/>
  <c r="P20" i="12"/>
  <c r="Q20" i="12"/>
  <c r="R20" i="12"/>
  <c r="S20" i="12"/>
  <c r="T20" i="12"/>
  <c r="U20" i="12"/>
  <c r="V20" i="12"/>
  <c r="W20" i="12"/>
  <c r="D21" i="12"/>
  <c r="E21" i="12"/>
  <c r="F21" i="12"/>
  <c r="G21" i="12"/>
  <c r="H21" i="12"/>
  <c r="I21" i="12"/>
  <c r="J21" i="12"/>
  <c r="K21" i="12"/>
  <c r="L21" i="12"/>
  <c r="M21" i="12"/>
  <c r="N21" i="12"/>
  <c r="O21" i="12"/>
  <c r="P21" i="12"/>
  <c r="Q21" i="12"/>
  <c r="R21" i="12"/>
  <c r="S21" i="12"/>
  <c r="T21" i="12"/>
  <c r="U21" i="12"/>
  <c r="V21" i="12"/>
  <c r="W21" i="12"/>
  <c r="D22" i="12"/>
  <c r="E22" i="12"/>
  <c r="F22" i="12"/>
  <c r="G22" i="12"/>
  <c r="H22" i="12"/>
  <c r="I22" i="12"/>
  <c r="J22" i="12"/>
  <c r="K22" i="12"/>
  <c r="L22" i="12"/>
  <c r="M22" i="12"/>
  <c r="N22" i="12"/>
  <c r="O22" i="12"/>
  <c r="P22" i="12"/>
  <c r="Q22" i="12"/>
  <c r="R22" i="12"/>
  <c r="S22" i="12"/>
  <c r="T22" i="12"/>
  <c r="U22" i="12"/>
  <c r="V22" i="12"/>
  <c r="W22" i="12"/>
  <c r="D23" i="12"/>
  <c r="E23" i="12"/>
  <c r="F23" i="12"/>
  <c r="G23" i="12"/>
  <c r="H23" i="12"/>
  <c r="I23" i="12"/>
  <c r="J23" i="12"/>
  <c r="K23" i="12"/>
  <c r="L23" i="12"/>
  <c r="M23" i="12"/>
  <c r="N23" i="12"/>
  <c r="O23" i="12"/>
  <c r="P23" i="12"/>
  <c r="Q23" i="12"/>
  <c r="R23" i="12"/>
  <c r="S23" i="12"/>
  <c r="T23" i="12"/>
  <c r="U23" i="12"/>
  <c r="V23" i="12"/>
  <c r="W23" i="12"/>
  <c r="D24" i="12"/>
  <c r="E24" i="12"/>
  <c r="F24" i="12"/>
  <c r="G24" i="12"/>
  <c r="H24" i="12"/>
  <c r="I24" i="12"/>
  <c r="J24" i="12"/>
  <c r="K24" i="12"/>
  <c r="L24" i="12"/>
  <c r="M24" i="12"/>
  <c r="N24" i="12"/>
  <c r="O24" i="12"/>
  <c r="P24" i="12"/>
  <c r="Q24" i="12"/>
  <c r="R24" i="12"/>
  <c r="S24" i="12"/>
  <c r="T24" i="12"/>
  <c r="U24" i="12"/>
  <c r="V24" i="12"/>
  <c r="W24" i="12"/>
  <c r="D25" i="12"/>
  <c r="E25" i="12"/>
  <c r="F25" i="12"/>
  <c r="G25" i="12"/>
  <c r="H25" i="12"/>
  <c r="I25" i="12"/>
  <c r="J25" i="12"/>
  <c r="K25" i="12"/>
  <c r="L25" i="12"/>
  <c r="M25" i="12"/>
  <c r="N25" i="12"/>
  <c r="O25" i="12"/>
  <c r="P25" i="12"/>
  <c r="Q25" i="12"/>
  <c r="R25" i="12"/>
  <c r="S25" i="12"/>
  <c r="T25" i="12"/>
  <c r="U25" i="12"/>
  <c r="V25" i="12"/>
  <c r="W25" i="12"/>
  <c r="D26" i="12"/>
  <c r="E26" i="12"/>
  <c r="F26" i="12"/>
  <c r="G26" i="12"/>
  <c r="H26" i="12"/>
  <c r="I26" i="12"/>
  <c r="J26" i="12"/>
  <c r="K26" i="12"/>
  <c r="L26" i="12"/>
  <c r="M26" i="12"/>
  <c r="N26" i="12"/>
  <c r="O26" i="12"/>
  <c r="P26" i="12"/>
  <c r="Q26" i="12"/>
  <c r="R26" i="12"/>
  <c r="S26" i="12"/>
  <c r="T26" i="12"/>
  <c r="U26" i="12"/>
  <c r="V26" i="12"/>
  <c r="W26" i="12"/>
  <c r="D27" i="12"/>
  <c r="E27" i="12"/>
  <c r="F27" i="12"/>
  <c r="G27" i="12"/>
  <c r="H27" i="12"/>
  <c r="I27" i="12"/>
  <c r="J27" i="12"/>
  <c r="K27" i="12"/>
  <c r="L27" i="12"/>
  <c r="M27" i="12"/>
  <c r="N27" i="12"/>
  <c r="O27" i="12"/>
  <c r="P27" i="12"/>
  <c r="Q27" i="12"/>
  <c r="R27" i="12"/>
  <c r="S27" i="12"/>
  <c r="T27" i="12"/>
  <c r="U27" i="12"/>
  <c r="V27" i="12"/>
  <c r="W27" i="12"/>
  <c r="B28" i="12"/>
  <c r="C28" i="12"/>
  <c r="D28" i="12"/>
  <c r="E28" i="12"/>
  <c r="F28" i="12"/>
  <c r="G28" i="12"/>
  <c r="H28" i="12"/>
  <c r="I28" i="12"/>
  <c r="J28" i="12"/>
  <c r="K28" i="12"/>
  <c r="L28" i="12"/>
  <c r="M28" i="12"/>
  <c r="N28" i="12"/>
  <c r="O28" i="12"/>
  <c r="P28" i="12"/>
  <c r="Q28" i="12"/>
  <c r="R28" i="12"/>
  <c r="S28" i="12"/>
  <c r="T28" i="12"/>
  <c r="U28" i="12"/>
  <c r="V28" i="12"/>
  <c r="W28" i="12"/>
  <c r="B29" i="12"/>
  <c r="C29" i="12"/>
  <c r="D29" i="12"/>
  <c r="E29" i="12"/>
  <c r="F29" i="12"/>
  <c r="G29" i="12"/>
  <c r="H29" i="12"/>
  <c r="I29" i="12"/>
  <c r="J29" i="12"/>
  <c r="K29" i="12"/>
  <c r="L29" i="12"/>
  <c r="M29" i="12"/>
  <c r="N29" i="12"/>
  <c r="O29" i="12"/>
  <c r="P29" i="12"/>
  <c r="Q29" i="12"/>
  <c r="R29" i="12"/>
  <c r="S29" i="12"/>
  <c r="T29" i="12"/>
  <c r="U29" i="12"/>
  <c r="V29" i="12"/>
  <c r="W29" i="12"/>
  <c r="B30" i="12"/>
  <c r="C30" i="12"/>
  <c r="D30" i="12"/>
  <c r="E30" i="12"/>
  <c r="F30" i="12"/>
  <c r="G30" i="12"/>
  <c r="H30" i="12"/>
  <c r="I30" i="12"/>
  <c r="J30" i="12"/>
  <c r="K30" i="12"/>
  <c r="L30" i="12"/>
  <c r="M30" i="12"/>
  <c r="N30" i="12"/>
  <c r="O30" i="12"/>
  <c r="P30" i="12"/>
  <c r="Q30" i="12"/>
  <c r="R30" i="12"/>
  <c r="S30" i="12"/>
  <c r="T30" i="12"/>
  <c r="U30" i="12"/>
  <c r="V30" i="12"/>
  <c r="W30" i="12"/>
  <c r="B31" i="12"/>
  <c r="C31" i="12"/>
  <c r="D31" i="12"/>
  <c r="E31" i="12"/>
  <c r="F31" i="12"/>
  <c r="G31" i="12"/>
  <c r="H31" i="12"/>
  <c r="I31" i="12"/>
  <c r="J31" i="12"/>
  <c r="K31" i="12"/>
  <c r="L31" i="12"/>
  <c r="M31" i="12"/>
  <c r="N31" i="12"/>
  <c r="O31" i="12"/>
  <c r="P31" i="12"/>
  <c r="Q31" i="12"/>
  <c r="R31" i="12"/>
  <c r="S31" i="12"/>
  <c r="T31" i="12"/>
  <c r="U31" i="12"/>
  <c r="V31" i="12"/>
  <c r="W31" i="12"/>
  <c r="B32" i="12"/>
  <c r="C32" i="12"/>
  <c r="D32" i="12"/>
  <c r="E32" i="12"/>
  <c r="F32" i="12"/>
  <c r="G32" i="12"/>
  <c r="H32" i="12"/>
  <c r="I32" i="12"/>
  <c r="J32" i="12"/>
  <c r="K32" i="12"/>
  <c r="L32" i="12"/>
  <c r="M32" i="12"/>
  <c r="N32" i="12"/>
  <c r="O32" i="12"/>
  <c r="P32" i="12"/>
  <c r="Q32" i="12"/>
  <c r="R32" i="12"/>
  <c r="S32" i="12"/>
  <c r="T32" i="12"/>
  <c r="U32" i="12"/>
  <c r="V32" i="12"/>
  <c r="W32" i="12"/>
  <c r="B33" i="12"/>
  <c r="C33" i="12"/>
  <c r="D33" i="12"/>
  <c r="E33" i="12"/>
  <c r="F33" i="12"/>
  <c r="G33" i="12"/>
  <c r="H33" i="12"/>
  <c r="I33" i="12"/>
  <c r="J33" i="12"/>
  <c r="K33" i="12"/>
  <c r="L33" i="12"/>
  <c r="M33" i="12"/>
  <c r="N33" i="12"/>
  <c r="O33" i="12"/>
  <c r="P33" i="12"/>
  <c r="Q33" i="12"/>
  <c r="R33" i="12"/>
  <c r="S33" i="12"/>
  <c r="T33" i="12"/>
  <c r="U33" i="12"/>
  <c r="V33" i="12"/>
  <c r="W33" i="12"/>
  <c r="B34" i="12"/>
  <c r="C34" i="12"/>
  <c r="D34" i="12"/>
  <c r="E34" i="12"/>
  <c r="F34" i="12"/>
  <c r="G34" i="12"/>
  <c r="H34" i="12"/>
  <c r="I34" i="12"/>
  <c r="J34" i="12"/>
  <c r="K34" i="12"/>
  <c r="L34" i="12"/>
  <c r="M34" i="12"/>
  <c r="N34" i="12"/>
  <c r="O34" i="12"/>
  <c r="P34" i="12"/>
  <c r="Q34" i="12"/>
  <c r="R34" i="12"/>
  <c r="S34" i="12"/>
  <c r="T34" i="12"/>
  <c r="U34" i="12"/>
  <c r="V34" i="12"/>
  <c r="W34" i="12"/>
  <c r="B35" i="12"/>
  <c r="C35" i="12"/>
  <c r="D35" i="12"/>
  <c r="E35" i="12"/>
  <c r="F35" i="12"/>
  <c r="G35" i="12"/>
  <c r="H35" i="12"/>
  <c r="I35" i="12"/>
  <c r="J35" i="12"/>
  <c r="K35" i="12"/>
  <c r="L35" i="12"/>
  <c r="M35" i="12"/>
  <c r="N35" i="12"/>
  <c r="O35" i="12"/>
  <c r="P35" i="12"/>
  <c r="Q35" i="12"/>
  <c r="R35" i="12"/>
  <c r="S35" i="12"/>
  <c r="T35" i="12"/>
  <c r="U35" i="12"/>
  <c r="V35" i="12"/>
  <c r="W35" i="12"/>
  <c r="B36" i="12"/>
  <c r="C36" i="12"/>
  <c r="D36" i="12"/>
  <c r="E36" i="12"/>
  <c r="F36" i="12"/>
  <c r="G36" i="12"/>
  <c r="H36" i="12"/>
  <c r="I36" i="12"/>
  <c r="J36" i="12"/>
  <c r="K36" i="12"/>
  <c r="L36" i="12"/>
  <c r="M36" i="12"/>
  <c r="N36" i="12"/>
  <c r="O36" i="12"/>
  <c r="P36" i="12"/>
  <c r="Q36" i="12"/>
  <c r="R36" i="12"/>
  <c r="S36" i="12"/>
  <c r="T36" i="12"/>
  <c r="U36" i="12"/>
  <c r="V36" i="12"/>
  <c r="W36" i="12"/>
  <c r="B37" i="12"/>
  <c r="C37" i="12"/>
  <c r="D37" i="12"/>
  <c r="E37" i="12"/>
  <c r="F37" i="12"/>
  <c r="G37" i="12"/>
  <c r="H37" i="12"/>
  <c r="I37" i="12"/>
  <c r="J37" i="12"/>
  <c r="K37" i="12"/>
  <c r="L37" i="12"/>
  <c r="M37" i="12"/>
  <c r="N37" i="12"/>
  <c r="O37" i="12"/>
  <c r="P37" i="12"/>
  <c r="Q37" i="12"/>
  <c r="R37" i="12"/>
  <c r="S37" i="12"/>
  <c r="T37" i="12"/>
  <c r="U37" i="12"/>
  <c r="V37" i="12"/>
  <c r="W37" i="12"/>
  <c r="B38" i="12"/>
  <c r="C38" i="12"/>
  <c r="D38" i="12"/>
  <c r="E38" i="12"/>
  <c r="F38" i="12"/>
  <c r="G38" i="12"/>
  <c r="H38" i="12"/>
  <c r="I38" i="12"/>
  <c r="J38" i="12"/>
  <c r="K38" i="12"/>
  <c r="L38" i="12"/>
  <c r="M38" i="12"/>
  <c r="N38" i="12"/>
  <c r="O38" i="12"/>
  <c r="P38" i="12"/>
  <c r="Q38" i="12"/>
  <c r="R38" i="12"/>
  <c r="S38" i="12"/>
  <c r="T38" i="12"/>
  <c r="U38" i="12"/>
  <c r="V38" i="12"/>
  <c r="W38" i="12"/>
  <c r="B39" i="12"/>
  <c r="C39" i="12"/>
  <c r="D39" i="12"/>
  <c r="E39" i="12"/>
  <c r="F39" i="12"/>
  <c r="G39" i="12"/>
  <c r="H39" i="12"/>
  <c r="I39" i="12"/>
  <c r="J39" i="12"/>
  <c r="K39" i="12"/>
  <c r="L39" i="12"/>
  <c r="M39" i="12"/>
  <c r="N39" i="12"/>
  <c r="O39" i="12"/>
  <c r="P39" i="12"/>
  <c r="Q39" i="12"/>
  <c r="R39" i="12"/>
  <c r="S39" i="12"/>
  <c r="T39" i="12"/>
  <c r="U39" i="12"/>
  <c r="V39" i="12"/>
  <c r="W39" i="12"/>
  <c r="B40" i="12"/>
  <c r="C40" i="12"/>
  <c r="D40" i="12"/>
  <c r="E40" i="12"/>
  <c r="F40" i="12"/>
  <c r="G40" i="12"/>
  <c r="H40" i="12"/>
  <c r="I40" i="12"/>
  <c r="J40" i="12"/>
  <c r="K40" i="12"/>
  <c r="L40" i="12"/>
  <c r="M40" i="12"/>
  <c r="N40" i="12"/>
  <c r="O40" i="12"/>
  <c r="P40" i="12"/>
  <c r="Q40" i="12"/>
  <c r="R40" i="12"/>
  <c r="S40" i="12"/>
  <c r="T40" i="12"/>
  <c r="U40" i="12"/>
  <c r="V40" i="12"/>
  <c r="W40" i="12"/>
  <c r="B41" i="12"/>
  <c r="C41" i="12"/>
  <c r="D41" i="12"/>
  <c r="E41" i="12"/>
  <c r="F41" i="12"/>
  <c r="G41" i="12"/>
  <c r="H41" i="12"/>
  <c r="I41" i="12"/>
  <c r="J41" i="12"/>
  <c r="K41" i="12"/>
  <c r="L41" i="12"/>
  <c r="M41" i="12"/>
  <c r="N41" i="12"/>
  <c r="O41" i="12"/>
  <c r="P41" i="12"/>
  <c r="Q41" i="12"/>
  <c r="R41" i="12"/>
  <c r="S41" i="12"/>
  <c r="T41" i="12"/>
  <c r="U41" i="12"/>
  <c r="V41" i="12"/>
  <c r="W41" i="12"/>
  <c r="B42" i="12"/>
  <c r="C42" i="12"/>
  <c r="D42" i="12"/>
  <c r="E42" i="12"/>
  <c r="F42" i="12"/>
  <c r="G42" i="12"/>
  <c r="H42" i="12"/>
  <c r="I42" i="12"/>
  <c r="J42" i="12"/>
  <c r="K42" i="12"/>
  <c r="L42" i="12"/>
  <c r="M42" i="12"/>
  <c r="N42" i="12"/>
  <c r="O42" i="12"/>
  <c r="P42" i="12"/>
  <c r="Q42" i="12"/>
  <c r="R42" i="12"/>
  <c r="S42" i="12"/>
  <c r="T42" i="12"/>
  <c r="U42" i="12"/>
  <c r="V42" i="12"/>
  <c r="W42" i="12"/>
  <c r="B43" i="12"/>
  <c r="C43" i="12"/>
  <c r="D43" i="12"/>
  <c r="E43" i="12"/>
  <c r="F43" i="12"/>
  <c r="G43" i="12"/>
  <c r="H43" i="12"/>
  <c r="I43" i="12"/>
  <c r="J43" i="12"/>
  <c r="K43" i="12"/>
  <c r="L43" i="12"/>
  <c r="M43" i="12"/>
  <c r="N43" i="12"/>
  <c r="O43" i="12"/>
  <c r="P43" i="12"/>
  <c r="Q43" i="12"/>
  <c r="R43" i="12"/>
  <c r="S43" i="12"/>
  <c r="T43" i="12"/>
  <c r="U43" i="12"/>
  <c r="V43" i="12"/>
  <c r="W43" i="12"/>
  <c r="B44" i="12"/>
  <c r="C44" i="12"/>
  <c r="D44" i="12"/>
  <c r="E44" i="12"/>
  <c r="F44" i="12"/>
  <c r="G44" i="12"/>
  <c r="H44" i="12"/>
  <c r="I44" i="12"/>
  <c r="J44" i="12"/>
  <c r="K44" i="12"/>
  <c r="L44" i="12"/>
  <c r="M44" i="12"/>
  <c r="N44" i="12"/>
  <c r="O44" i="12"/>
  <c r="P44" i="12"/>
  <c r="Q44" i="12"/>
  <c r="R44" i="12"/>
  <c r="S44" i="12"/>
  <c r="T44" i="12"/>
  <c r="U44" i="12"/>
  <c r="V44" i="12"/>
  <c r="W44" i="12"/>
  <c r="B45" i="12"/>
  <c r="C45" i="12"/>
  <c r="D45" i="12"/>
  <c r="E45" i="12"/>
  <c r="F45" i="12"/>
  <c r="G45" i="12"/>
  <c r="H45" i="12"/>
  <c r="I45" i="12"/>
  <c r="J45" i="12"/>
  <c r="K45" i="12"/>
  <c r="L45" i="12"/>
  <c r="M45" i="12"/>
  <c r="N45" i="12"/>
  <c r="O45" i="12"/>
  <c r="P45" i="12"/>
  <c r="Q45" i="12"/>
  <c r="R45" i="12"/>
  <c r="S45" i="12"/>
  <c r="T45" i="12"/>
  <c r="U45" i="12"/>
  <c r="V45" i="12"/>
  <c r="W45" i="12"/>
  <c r="B46" i="12"/>
  <c r="C46" i="12"/>
  <c r="D46" i="12"/>
  <c r="E46" i="12"/>
  <c r="F46" i="12"/>
  <c r="G46" i="12"/>
  <c r="H46" i="12"/>
  <c r="I46" i="12"/>
  <c r="J46" i="12"/>
  <c r="K46" i="12"/>
  <c r="L46" i="12"/>
  <c r="M46" i="12"/>
  <c r="N46" i="12"/>
  <c r="O46" i="12"/>
  <c r="P46" i="12"/>
  <c r="Q46" i="12"/>
  <c r="R46" i="12"/>
  <c r="S46" i="12"/>
  <c r="T46" i="12"/>
  <c r="U46" i="12"/>
  <c r="V46" i="12"/>
  <c r="W46" i="12"/>
  <c r="B47" i="12"/>
  <c r="C47" i="12"/>
  <c r="D47" i="12"/>
  <c r="E47" i="12"/>
  <c r="F47" i="12"/>
  <c r="G47" i="12"/>
  <c r="H47" i="12"/>
  <c r="I47" i="12"/>
  <c r="J47" i="12"/>
  <c r="K47" i="12"/>
  <c r="L47" i="12"/>
  <c r="M47" i="12"/>
  <c r="N47" i="12"/>
  <c r="O47" i="12"/>
  <c r="P47" i="12"/>
  <c r="Q47" i="12"/>
  <c r="R47" i="12"/>
  <c r="S47" i="12"/>
  <c r="T47" i="12"/>
  <c r="U47" i="12"/>
  <c r="V47" i="12"/>
  <c r="W47" i="12"/>
  <c r="B48" i="12"/>
  <c r="C48" i="12"/>
  <c r="D48" i="12"/>
  <c r="E48" i="12"/>
  <c r="F48" i="12"/>
  <c r="G48" i="12"/>
  <c r="H48" i="12"/>
  <c r="I48" i="12"/>
  <c r="J48" i="12"/>
  <c r="K48" i="12"/>
  <c r="L48" i="12"/>
  <c r="M48" i="12"/>
  <c r="N48" i="12"/>
  <c r="O48" i="12"/>
  <c r="P48" i="12"/>
  <c r="Q48" i="12"/>
  <c r="R48" i="12"/>
  <c r="S48" i="12"/>
  <c r="T48" i="12"/>
  <c r="U48" i="12"/>
  <c r="V48" i="12"/>
  <c r="W48" i="12"/>
  <c r="B49" i="12"/>
  <c r="C49" i="12"/>
  <c r="D49" i="12"/>
  <c r="E49" i="12"/>
  <c r="F49" i="12"/>
  <c r="G49" i="12"/>
  <c r="H49" i="12"/>
  <c r="I49" i="12"/>
  <c r="J49" i="12"/>
  <c r="K49" i="12"/>
  <c r="L49" i="12"/>
  <c r="M49" i="12"/>
  <c r="N49" i="12"/>
  <c r="O49" i="12"/>
  <c r="P49" i="12"/>
  <c r="Q49" i="12"/>
  <c r="R49" i="12"/>
  <c r="S49" i="12"/>
  <c r="T49" i="12"/>
  <c r="U49" i="12"/>
  <c r="V49" i="12"/>
  <c r="W49" i="12"/>
  <c r="B50" i="12"/>
  <c r="C50" i="12"/>
  <c r="D50" i="12"/>
  <c r="E50" i="12"/>
  <c r="F50" i="12"/>
  <c r="G50" i="12"/>
  <c r="H50" i="12"/>
  <c r="I50" i="12"/>
  <c r="J50" i="12"/>
  <c r="K50" i="12"/>
  <c r="L50" i="12"/>
  <c r="M50" i="12"/>
  <c r="N50" i="12"/>
  <c r="O50" i="12"/>
  <c r="P50" i="12"/>
  <c r="Q50" i="12"/>
  <c r="R50" i="12"/>
  <c r="S50" i="12"/>
  <c r="T50" i="12"/>
  <c r="U50" i="12"/>
  <c r="V50" i="12"/>
  <c r="W50" i="12"/>
  <c r="B51" i="12"/>
  <c r="C51" i="12"/>
  <c r="D51" i="12"/>
  <c r="E51" i="12"/>
  <c r="F51" i="12"/>
  <c r="G51" i="12"/>
  <c r="H51" i="12"/>
  <c r="I51" i="12"/>
  <c r="J51" i="12"/>
  <c r="K51" i="12"/>
  <c r="L51" i="12"/>
  <c r="M51" i="12"/>
  <c r="N51" i="12"/>
  <c r="O51" i="12"/>
  <c r="P51" i="12"/>
  <c r="Q51" i="12"/>
  <c r="R51" i="12"/>
  <c r="S51" i="12"/>
  <c r="T51" i="12"/>
  <c r="U51" i="12"/>
  <c r="V51" i="12"/>
  <c r="W51" i="12"/>
  <c r="B52" i="12"/>
  <c r="C52" i="12"/>
  <c r="D52" i="12"/>
  <c r="E52" i="12"/>
  <c r="F52" i="12"/>
  <c r="G52" i="12"/>
  <c r="H52" i="12"/>
  <c r="I52" i="12"/>
  <c r="J52" i="12"/>
  <c r="K52" i="12"/>
  <c r="L52" i="12"/>
  <c r="M52" i="12"/>
  <c r="N52" i="12"/>
  <c r="O52" i="12"/>
  <c r="P52" i="12"/>
  <c r="Q52" i="12"/>
  <c r="R52" i="12"/>
  <c r="S52" i="12"/>
  <c r="T52" i="12"/>
  <c r="U52" i="12"/>
  <c r="V52" i="12"/>
  <c r="W52" i="12"/>
  <c r="B53" i="12"/>
  <c r="C53" i="12"/>
  <c r="D53" i="12"/>
  <c r="E53" i="12"/>
  <c r="F53" i="12"/>
  <c r="G53" i="12"/>
  <c r="H53" i="12"/>
  <c r="I53" i="12"/>
  <c r="J53" i="12"/>
  <c r="K53" i="12"/>
  <c r="L53" i="12"/>
  <c r="M53" i="12"/>
  <c r="N53" i="12"/>
  <c r="O53" i="12"/>
  <c r="P53" i="12"/>
  <c r="Q53" i="12"/>
  <c r="R53" i="12"/>
  <c r="S53" i="12"/>
  <c r="T53" i="12"/>
  <c r="U53" i="12"/>
  <c r="V53" i="12"/>
  <c r="W53" i="12"/>
  <c r="B54" i="12"/>
  <c r="C54" i="12"/>
  <c r="D54" i="12"/>
  <c r="E54" i="12"/>
  <c r="F54" i="12"/>
  <c r="G54" i="12"/>
  <c r="H54" i="12"/>
  <c r="I54" i="12"/>
  <c r="J54" i="12"/>
  <c r="K54" i="12"/>
  <c r="L54" i="12"/>
  <c r="M54" i="12"/>
  <c r="N54" i="12"/>
  <c r="O54" i="12"/>
  <c r="P54" i="12"/>
  <c r="Q54" i="12"/>
  <c r="R54" i="12"/>
  <c r="S54" i="12"/>
  <c r="T54" i="12"/>
  <c r="U54" i="12"/>
  <c r="V54" i="12"/>
  <c r="W54" i="12"/>
  <c r="B55" i="12"/>
  <c r="C55" i="12"/>
  <c r="D55" i="12"/>
  <c r="E55" i="12"/>
  <c r="F55" i="12"/>
  <c r="G55" i="12"/>
  <c r="H55" i="12"/>
  <c r="I55" i="12"/>
  <c r="J55" i="12"/>
  <c r="K55" i="12"/>
  <c r="L55" i="12"/>
  <c r="M55" i="12"/>
  <c r="N55" i="12"/>
  <c r="O55" i="12"/>
  <c r="P55" i="12"/>
  <c r="Q55" i="12"/>
  <c r="R55" i="12"/>
  <c r="S55" i="12"/>
  <c r="T55" i="12"/>
  <c r="U55" i="12"/>
  <c r="V55" i="12"/>
  <c r="W55" i="12"/>
  <c r="B56" i="12"/>
  <c r="C56" i="12"/>
  <c r="D56" i="12"/>
  <c r="E56" i="12"/>
  <c r="F56" i="12"/>
  <c r="G56" i="12"/>
  <c r="H56" i="12"/>
  <c r="I56" i="12"/>
  <c r="J56" i="12"/>
  <c r="K56" i="12"/>
  <c r="L56" i="12"/>
  <c r="M56" i="12"/>
  <c r="N56" i="12"/>
  <c r="O56" i="12"/>
  <c r="P56" i="12"/>
  <c r="Q56" i="12"/>
  <c r="R56" i="12"/>
  <c r="S56" i="12"/>
  <c r="T56" i="12"/>
  <c r="U56" i="12"/>
  <c r="V56" i="12"/>
  <c r="W56" i="12"/>
  <c r="B57" i="12"/>
  <c r="C57" i="12"/>
  <c r="D57" i="12"/>
  <c r="E57" i="12"/>
  <c r="F57" i="12"/>
  <c r="G57" i="12"/>
  <c r="H57" i="12"/>
  <c r="I57" i="12"/>
  <c r="J57" i="12"/>
  <c r="K57" i="12"/>
  <c r="L57" i="12"/>
  <c r="M57" i="12"/>
  <c r="N57" i="12"/>
  <c r="O57" i="12"/>
  <c r="P57" i="12"/>
  <c r="Q57" i="12"/>
  <c r="R57" i="12"/>
  <c r="S57" i="12"/>
  <c r="T57" i="12"/>
  <c r="U57" i="12"/>
  <c r="V57" i="12"/>
  <c r="W57" i="12"/>
  <c r="B58" i="12"/>
  <c r="C58" i="12"/>
  <c r="D58" i="12"/>
  <c r="E58" i="12"/>
  <c r="F58" i="12"/>
  <c r="G58" i="12"/>
  <c r="H58" i="12"/>
  <c r="I58" i="12"/>
  <c r="J58" i="12"/>
  <c r="K58" i="12"/>
  <c r="L58" i="12"/>
  <c r="M58" i="12"/>
  <c r="N58" i="12"/>
  <c r="O58" i="12"/>
  <c r="P58" i="12"/>
  <c r="Q58" i="12"/>
  <c r="R58" i="12"/>
  <c r="S58" i="12"/>
  <c r="T58" i="12"/>
  <c r="U58" i="12"/>
  <c r="V58" i="12"/>
  <c r="W58" i="12"/>
  <c r="B59" i="12"/>
  <c r="C59" i="12"/>
  <c r="D59" i="12"/>
  <c r="E59" i="12"/>
  <c r="F59" i="12"/>
  <c r="G59" i="12"/>
  <c r="H59" i="12"/>
  <c r="I59" i="12"/>
  <c r="J59" i="12"/>
  <c r="K59" i="12"/>
  <c r="L59" i="12"/>
  <c r="M59" i="12"/>
  <c r="N59" i="12"/>
  <c r="O59" i="12"/>
  <c r="P59" i="12"/>
  <c r="Q59" i="12"/>
  <c r="R59" i="12"/>
  <c r="S59" i="12"/>
  <c r="T59" i="12"/>
  <c r="U59" i="12"/>
  <c r="V59" i="12"/>
  <c r="W59" i="12"/>
  <c r="B60" i="12"/>
  <c r="C60" i="12"/>
  <c r="D60" i="12"/>
  <c r="E60" i="12"/>
  <c r="F60" i="12"/>
  <c r="G60" i="12"/>
  <c r="H60" i="12"/>
  <c r="I60" i="12"/>
  <c r="J60" i="12"/>
  <c r="K60" i="12"/>
  <c r="L60" i="12"/>
  <c r="M60" i="12"/>
  <c r="N60" i="12"/>
  <c r="O60" i="12"/>
  <c r="P60" i="12"/>
  <c r="Q60" i="12"/>
  <c r="R60" i="12"/>
  <c r="S60" i="12"/>
  <c r="T60" i="12"/>
  <c r="U60" i="12"/>
  <c r="V60" i="12"/>
  <c r="W60" i="12"/>
  <c r="B61" i="12"/>
  <c r="C61" i="12"/>
  <c r="D61" i="12"/>
  <c r="E61" i="12"/>
  <c r="F61" i="12"/>
  <c r="G61" i="12"/>
  <c r="H61" i="12"/>
  <c r="I61" i="12"/>
  <c r="J61" i="12"/>
  <c r="K61" i="12"/>
  <c r="L61" i="12"/>
  <c r="M61" i="12"/>
  <c r="N61" i="12"/>
  <c r="O61" i="12"/>
  <c r="P61" i="12"/>
  <c r="Q61" i="12"/>
  <c r="R61" i="12"/>
  <c r="S61" i="12"/>
  <c r="T61" i="12"/>
  <c r="U61" i="12"/>
  <c r="V61" i="12"/>
  <c r="W61" i="12"/>
  <c r="B62" i="12"/>
  <c r="C62" i="12"/>
  <c r="D62" i="12"/>
  <c r="E62" i="12"/>
  <c r="F62" i="12"/>
  <c r="G62" i="12"/>
  <c r="H62" i="12"/>
  <c r="I62" i="12"/>
  <c r="J62" i="12"/>
  <c r="K62" i="12"/>
  <c r="L62" i="12"/>
  <c r="M62" i="12"/>
  <c r="N62" i="12"/>
  <c r="O62" i="12"/>
  <c r="P62" i="12"/>
  <c r="Q62" i="12"/>
  <c r="R62" i="12"/>
  <c r="S62" i="12"/>
  <c r="T62" i="12"/>
  <c r="U62" i="12"/>
  <c r="V62" i="12"/>
  <c r="W62" i="12"/>
  <c r="B63" i="12"/>
  <c r="C63" i="12"/>
  <c r="D63" i="12"/>
  <c r="E63" i="12"/>
  <c r="F63" i="12"/>
  <c r="G63" i="12"/>
  <c r="H63" i="12"/>
  <c r="I63" i="12"/>
  <c r="J63" i="12"/>
  <c r="K63" i="12"/>
  <c r="L63" i="12"/>
  <c r="M63" i="12"/>
  <c r="N63" i="12"/>
  <c r="O63" i="12"/>
  <c r="P63" i="12"/>
  <c r="Q63" i="12"/>
  <c r="R63" i="12"/>
  <c r="S63" i="12"/>
  <c r="T63" i="12"/>
  <c r="U63" i="12"/>
  <c r="V63" i="12"/>
  <c r="W63" i="12"/>
  <c r="B64" i="12"/>
  <c r="C64" i="12"/>
  <c r="D64" i="12"/>
  <c r="E64" i="12"/>
  <c r="F64" i="12"/>
  <c r="G64" i="12"/>
  <c r="H64" i="12"/>
  <c r="I64" i="12"/>
  <c r="J64" i="12"/>
  <c r="K64" i="12"/>
  <c r="L64" i="12"/>
  <c r="M64" i="12"/>
  <c r="N64" i="12"/>
  <c r="O64" i="12"/>
  <c r="P64" i="12"/>
  <c r="Q64" i="12"/>
  <c r="R64" i="12"/>
  <c r="S64" i="12"/>
  <c r="T64" i="12"/>
  <c r="U64" i="12"/>
  <c r="V64" i="12"/>
  <c r="W64" i="12"/>
  <c r="B65" i="12"/>
  <c r="C65" i="12"/>
  <c r="D65" i="12"/>
  <c r="E65" i="12"/>
  <c r="F65" i="12"/>
  <c r="G65" i="12"/>
  <c r="H65" i="12"/>
  <c r="I65" i="12"/>
  <c r="J65" i="12"/>
  <c r="K65" i="12"/>
  <c r="L65" i="12"/>
  <c r="M65" i="12"/>
  <c r="N65" i="12"/>
  <c r="O65" i="12"/>
  <c r="P65" i="12"/>
  <c r="Q65" i="12"/>
  <c r="R65" i="12"/>
  <c r="S65" i="12"/>
  <c r="T65" i="12"/>
  <c r="U65" i="12"/>
  <c r="V65" i="12"/>
  <c r="W65" i="12"/>
  <c r="B66" i="12"/>
  <c r="C66" i="12"/>
  <c r="D66" i="12"/>
  <c r="E66" i="12"/>
  <c r="F66" i="12"/>
  <c r="G66" i="12"/>
  <c r="H66" i="12"/>
  <c r="I66" i="12"/>
  <c r="J66" i="12"/>
  <c r="K66" i="12"/>
  <c r="L66" i="12"/>
  <c r="M66" i="12"/>
  <c r="N66" i="12"/>
  <c r="O66" i="12"/>
  <c r="P66" i="12"/>
  <c r="Q66" i="12"/>
  <c r="R66" i="12"/>
  <c r="S66" i="12"/>
  <c r="T66" i="12"/>
  <c r="U66" i="12"/>
  <c r="V66" i="12"/>
  <c r="W66" i="12"/>
  <c r="B67" i="12"/>
  <c r="C67" i="12"/>
  <c r="D67" i="12"/>
  <c r="E67" i="12"/>
  <c r="F67" i="12"/>
  <c r="G67" i="12"/>
  <c r="H67" i="12"/>
  <c r="I67" i="12"/>
  <c r="J67" i="12"/>
  <c r="K67" i="12"/>
  <c r="L67" i="12"/>
  <c r="M67" i="12"/>
  <c r="N67" i="12"/>
  <c r="O67" i="12"/>
  <c r="P67" i="12"/>
  <c r="Q67" i="12"/>
  <c r="R67" i="12"/>
  <c r="S67" i="12"/>
  <c r="T67" i="12"/>
  <c r="U67" i="12"/>
  <c r="V67" i="12"/>
  <c r="W67" i="12"/>
  <c r="B68" i="12"/>
  <c r="C68" i="12"/>
  <c r="D68" i="12"/>
  <c r="E68" i="12"/>
  <c r="F68" i="12"/>
  <c r="G68" i="12"/>
  <c r="H68" i="12"/>
  <c r="I68" i="12"/>
  <c r="J68" i="12"/>
  <c r="K68" i="12"/>
  <c r="L68" i="12"/>
  <c r="M68" i="12"/>
  <c r="N68" i="12"/>
  <c r="O68" i="12"/>
  <c r="P68" i="12"/>
  <c r="Q68" i="12"/>
  <c r="R68" i="12"/>
  <c r="S68" i="12"/>
  <c r="T68" i="12"/>
  <c r="U68" i="12"/>
  <c r="V68" i="12"/>
  <c r="W68" i="12"/>
  <c r="B69" i="12"/>
  <c r="C69" i="12"/>
  <c r="D69" i="12"/>
  <c r="E69" i="12"/>
  <c r="F69" i="12"/>
  <c r="G69" i="12"/>
  <c r="H69" i="12"/>
  <c r="I69" i="12"/>
  <c r="J69" i="12"/>
  <c r="K69" i="12"/>
  <c r="L69" i="12"/>
  <c r="M69" i="12"/>
  <c r="N69" i="12"/>
  <c r="O69" i="12"/>
  <c r="P69" i="12"/>
  <c r="Q69" i="12"/>
  <c r="R69" i="12"/>
  <c r="S69" i="12"/>
  <c r="T69" i="12"/>
  <c r="U69" i="12"/>
  <c r="V69" i="12"/>
  <c r="W69" i="12"/>
  <c r="B70" i="12"/>
  <c r="C70" i="12"/>
  <c r="D70" i="12"/>
  <c r="E70" i="12"/>
  <c r="F70" i="12"/>
  <c r="G70" i="12"/>
  <c r="H70" i="12"/>
  <c r="I70" i="12"/>
  <c r="J70" i="12"/>
  <c r="K70" i="12"/>
  <c r="L70" i="12"/>
  <c r="M70" i="12"/>
  <c r="N70" i="12"/>
  <c r="O70" i="12"/>
  <c r="P70" i="12"/>
  <c r="Q70" i="12"/>
  <c r="R70" i="12"/>
  <c r="S70" i="12"/>
  <c r="T70" i="12"/>
  <c r="U70" i="12"/>
  <c r="V70" i="12"/>
  <c r="W70" i="12"/>
  <c r="B71" i="12"/>
  <c r="C71" i="12"/>
  <c r="D71" i="12"/>
  <c r="E71" i="12"/>
  <c r="F71" i="12"/>
  <c r="G71" i="12"/>
  <c r="H71" i="12"/>
  <c r="I71" i="12"/>
  <c r="J71" i="12"/>
  <c r="K71" i="12"/>
  <c r="L71" i="12"/>
  <c r="M71" i="12"/>
  <c r="N71" i="12"/>
  <c r="O71" i="12"/>
  <c r="P71" i="12"/>
  <c r="Q71" i="12"/>
  <c r="R71" i="12"/>
  <c r="S71" i="12"/>
  <c r="T71" i="12"/>
  <c r="U71" i="12"/>
  <c r="V71" i="12"/>
  <c r="W71" i="12"/>
  <c r="B72" i="12"/>
  <c r="C72" i="12"/>
  <c r="D72" i="12"/>
  <c r="E72" i="12"/>
  <c r="F72" i="12"/>
  <c r="G72" i="12"/>
  <c r="H72" i="12"/>
  <c r="I72" i="12"/>
  <c r="J72" i="12"/>
  <c r="K72" i="12"/>
  <c r="L72" i="12"/>
  <c r="M72" i="12"/>
  <c r="N72" i="12"/>
  <c r="O72" i="12"/>
  <c r="P72" i="12"/>
  <c r="Q72" i="12"/>
  <c r="R72" i="12"/>
  <c r="S72" i="12"/>
  <c r="T72" i="12"/>
  <c r="U72" i="12"/>
  <c r="V72" i="12"/>
  <c r="W72" i="12"/>
  <c r="B73" i="12"/>
  <c r="C73" i="12"/>
  <c r="D73" i="12"/>
  <c r="E73" i="12"/>
  <c r="F73" i="12"/>
  <c r="G73" i="12"/>
  <c r="H73" i="12"/>
  <c r="I73" i="12"/>
  <c r="J73" i="12"/>
  <c r="K73" i="12"/>
  <c r="L73" i="12"/>
  <c r="M73" i="12"/>
  <c r="N73" i="12"/>
  <c r="O73" i="12"/>
  <c r="P73" i="12"/>
  <c r="Q73" i="12"/>
  <c r="R73" i="12"/>
  <c r="S73" i="12"/>
  <c r="T73" i="12"/>
  <c r="U73" i="12"/>
  <c r="V73" i="12"/>
  <c r="W73" i="12"/>
  <c r="B74" i="12"/>
  <c r="C74" i="12"/>
  <c r="D74" i="12"/>
  <c r="E74" i="12"/>
  <c r="F74" i="12"/>
  <c r="G74" i="12"/>
  <c r="H74" i="12"/>
  <c r="I74" i="12"/>
  <c r="J74" i="12"/>
  <c r="K74" i="12"/>
  <c r="L74" i="12"/>
  <c r="M74" i="12"/>
  <c r="N74" i="12"/>
  <c r="O74" i="12"/>
  <c r="P74" i="12"/>
  <c r="Q74" i="12"/>
  <c r="R74" i="12"/>
  <c r="S74" i="12"/>
  <c r="T74" i="12"/>
  <c r="U74" i="12"/>
  <c r="V74" i="12"/>
  <c r="W74" i="12"/>
  <c r="B75" i="12"/>
  <c r="C75" i="12"/>
  <c r="D75" i="12"/>
  <c r="E75" i="12"/>
  <c r="F75" i="12"/>
  <c r="G75" i="12"/>
  <c r="H75" i="12"/>
  <c r="I75" i="12"/>
  <c r="J75" i="12"/>
  <c r="K75" i="12"/>
  <c r="L75" i="12"/>
  <c r="M75" i="12"/>
  <c r="N75" i="12"/>
  <c r="O75" i="12"/>
  <c r="P75" i="12"/>
  <c r="Q75" i="12"/>
  <c r="R75" i="12"/>
  <c r="S75" i="12"/>
  <c r="T75" i="12"/>
  <c r="U75" i="12"/>
  <c r="V75" i="12"/>
  <c r="W75" i="12"/>
  <c r="B76" i="12"/>
  <c r="C76" i="12"/>
  <c r="D76" i="12"/>
  <c r="E76" i="12"/>
  <c r="F76" i="12"/>
  <c r="G76" i="12"/>
  <c r="H76" i="12"/>
  <c r="I76" i="12"/>
  <c r="J76" i="12"/>
  <c r="K76" i="12"/>
  <c r="L76" i="12"/>
  <c r="M76" i="12"/>
  <c r="N76" i="12"/>
  <c r="O76" i="12"/>
  <c r="P76" i="12"/>
  <c r="Q76" i="12"/>
  <c r="R76" i="12"/>
  <c r="S76" i="12"/>
  <c r="T76" i="12"/>
  <c r="U76" i="12"/>
  <c r="V76" i="12"/>
  <c r="W76" i="12"/>
  <c r="B77" i="12"/>
  <c r="C77" i="12"/>
  <c r="D77" i="12"/>
  <c r="E77" i="12"/>
  <c r="F77" i="12"/>
  <c r="G77" i="12"/>
  <c r="H77" i="12"/>
  <c r="I77" i="12"/>
  <c r="J77" i="12"/>
  <c r="K77" i="12"/>
  <c r="L77" i="12"/>
  <c r="M77" i="12"/>
  <c r="N77" i="12"/>
  <c r="O77" i="12"/>
  <c r="P77" i="12"/>
  <c r="Q77" i="12"/>
  <c r="R77" i="12"/>
  <c r="S77" i="12"/>
  <c r="T77" i="12"/>
  <c r="U77" i="12"/>
  <c r="V77" i="12"/>
  <c r="W77" i="12"/>
  <c r="B78" i="12"/>
  <c r="C78" i="12"/>
  <c r="D78" i="12"/>
  <c r="E78" i="12"/>
  <c r="F78" i="12"/>
  <c r="G78" i="12"/>
  <c r="H78" i="12"/>
  <c r="I78" i="12"/>
  <c r="J78" i="12"/>
  <c r="K78" i="12"/>
  <c r="L78" i="12"/>
  <c r="M78" i="12"/>
  <c r="N78" i="12"/>
  <c r="O78" i="12"/>
  <c r="P78" i="12"/>
  <c r="Q78" i="12"/>
  <c r="R78" i="12"/>
  <c r="S78" i="12"/>
  <c r="T78" i="12"/>
  <c r="U78" i="12"/>
  <c r="V78" i="12"/>
  <c r="W78" i="12"/>
  <c r="B79" i="12"/>
  <c r="C79" i="12"/>
  <c r="D79" i="12"/>
  <c r="E79" i="12"/>
  <c r="F79" i="12"/>
  <c r="G79" i="12"/>
  <c r="H79" i="12"/>
  <c r="I79" i="12"/>
  <c r="J79" i="12"/>
  <c r="K79" i="12"/>
  <c r="L79" i="12"/>
  <c r="M79" i="12"/>
  <c r="N79" i="12"/>
  <c r="O79" i="12"/>
  <c r="P79" i="12"/>
  <c r="Q79" i="12"/>
  <c r="R79" i="12"/>
  <c r="S79" i="12"/>
  <c r="T79" i="12"/>
  <c r="U79" i="12"/>
  <c r="V79" i="12"/>
  <c r="W79" i="12"/>
  <c r="B80" i="12"/>
  <c r="C80" i="12"/>
  <c r="D80" i="12"/>
  <c r="E80" i="12"/>
  <c r="F80" i="12"/>
  <c r="G80" i="12"/>
  <c r="H80" i="12"/>
  <c r="I80" i="12"/>
  <c r="J80" i="12"/>
  <c r="K80" i="12"/>
  <c r="L80" i="12"/>
  <c r="M80" i="12"/>
  <c r="N80" i="12"/>
  <c r="O80" i="12"/>
  <c r="P80" i="12"/>
  <c r="Q80" i="12"/>
  <c r="R80" i="12"/>
  <c r="S80" i="12"/>
  <c r="T80" i="12"/>
  <c r="U80" i="12"/>
  <c r="V80" i="12"/>
  <c r="W80" i="12"/>
  <c r="B81" i="12"/>
  <c r="C81" i="12"/>
  <c r="D81" i="12"/>
  <c r="E81" i="12"/>
  <c r="F81" i="12"/>
  <c r="G81" i="12"/>
  <c r="H81" i="12"/>
  <c r="I81" i="12"/>
  <c r="J81" i="12"/>
  <c r="K81" i="12"/>
  <c r="L81" i="12"/>
  <c r="M81" i="12"/>
  <c r="N81" i="12"/>
  <c r="O81" i="12"/>
  <c r="P81" i="12"/>
  <c r="Q81" i="12"/>
  <c r="R81" i="12"/>
  <c r="S81" i="12"/>
  <c r="T81" i="12"/>
  <c r="U81" i="12"/>
  <c r="V81" i="12"/>
  <c r="W81" i="12"/>
  <c r="B82" i="12"/>
  <c r="C82" i="12"/>
  <c r="D82" i="12"/>
  <c r="E82" i="12"/>
  <c r="F82" i="12"/>
  <c r="G82" i="12"/>
  <c r="H82" i="12"/>
  <c r="I82" i="12"/>
  <c r="J82" i="12"/>
  <c r="K82" i="12"/>
  <c r="L82" i="12"/>
  <c r="M82" i="12"/>
  <c r="N82" i="12"/>
  <c r="O82" i="12"/>
  <c r="P82" i="12"/>
  <c r="Q82" i="12"/>
  <c r="R82" i="12"/>
  <c r="S82" i="12"/>
  <c r="T82" i="12"/>
  <c r="U82" i="12"/>
  <c r="V82" i="12"/>
  <c r="W82" i="12"/>
  <c r="B83" i="12"/>
  <c r="C83" i="12"/>
  <c r="D83" i="12"/>
  <c r="E83" i="12"/>
  <c r="F83" i="12"/>
  <c r="G83" i="12"/>
  <c r="H83" i="12"/>
  <c r="I83" i="12"/>
  <c r="J83" i="12"/>
  <c r="K83" i="12"/>
  <c r="L83" i="12"/>
  <c r="M83" i="12"/>
  <c r="N83" i="12"/>
  <c r="O83" i="12"/>
  <c r="P83" i="12"/>
  <c r="Q83" i="12"/>
  <c r="R83" i="12"/>
  <c r="S83" i="12"/>
  <c r="T83" i="12"/>
  <c r="U83" i="12"/>
  <c r="V83" i="12"/>
  <c r="W83" i="12"/>
  <c r="B84" i="12"/>
  <c r="C84" i="12"/>
  <c r="D84" i="12"/>
  <c r="E84" i="12"/>
  <c r="F84" i="12"/>
  <c r="G84" i="12"/>
  <c r="H84" i="12"/>
  <c r="I84" i="12"/>
  <c r="J84" i="12"/>
  <c r="K84" i="12"/>
  <c r="L84" i="12"/>
  <c r="M84" i="12"/>
  <c r="N84" i="12"/>
  <c r="O84" i="12"/>
  <c r="P84" i="12"/>
  <c r="Q84" i="12"/>
  <c r="R84" i="12"/>
  <c r="S84" i="12"/>
  <c r="T84" i="12"/>
  <c r="U84" i="12"/>
  <c r="V84" i="12"/>
  <c r="W84" i="12"/>
  <c r="B85" i="12"/>
  <c r="C85" i="12"/>
  <c r="D85" i="12"/>
  <c r="E85" i="12"/>
  <c r="F85" i="12"/>
  <c r="G85" i="12"/>
  <c r="H85" i="12"/>
  <c r="I85" i="12"/>
  <c r="J85" i="12"/>
  <c r="K85" i="12"/>
  <c r="L85" i="12"/>
  <c r="M85" i="12"/>
  <c r="N85" i="12"/>
  <c r="O85" i="12"/>
  <c r="P85" i="12"/>
  <c r="Q85" i="12"/>
  <c r="R85" i="12"/>
  <c r="S85" i="12"/>
  <c r="T85" i="12"/>
  <c r="U85" i="12"/>
  <c r="V85" i="12"/>
  <c r="W85" i="12"/>
  <c r="B86" i="12"/>
  <c r="C86" i="12"/>
  <c r="D86" i="12"/>
  <c r="E86" i="12"/>
  <c r="F86" i="12"/>
  <c r="G86" i="12"/>
  <c r="H86" i="12"/>
  <c r="I86" i="12"/>
  <c r="J86" i="12"/>
  <c r="K86" i="12"/>
  <c r="L86" i="12"/>
  <c r="M86" i="12"/>
  <c r="N86" i="12"/>
  <c r="O86" i="12"/>
  <c r="P86" i="12"/>
  <c r="Q86" i="12"/>
  <c r="R86" i="12"/>
  <c r="S86" i="12"/>
  <c r="T86" i="12"/>
  <c r="U86" i="12"/>
  <c r="V86" i="12"/>
  <c r="W86" i="12"/>
  <c r="B87" i="12"/>
  <c r="C87" i="12"/>
  <c r="D87" i="12"/>
  <c r="E87" i="12"/>
  <c r="F87" i="12"/>
  <c r="G87" i="12"/>
  <c r="H87" i="12"/>
  <c r="I87" i="12"/>
  <c r="J87" i="12"/>
  <c r="K87" i="12"/>
  <c r="L87" i="12"/>
  <c r="M87" i="12"/>
  <c r="N87" i="12"/>
  <c r="O87" i="12"/>
  <c r="P87" i="12"/>
  <c r="Q87" i="12"/>
  <c r="R87" i="12"/>
  <c r="S87" i="12"/>
  <c r="T87" i="12"/>
  <c r="U87" i="12"/>
  <c r="V87" i="12"/>
  <c r="W87" i="12"/>
  <c r="B88" i="12"/>
  <c r="C88" i="12"/>
  <c r="D88" i="12"/>
  <c r="E88" i="12"/>
  <c r="F88" i="12"/>
  <c r="G88" i="12"/>
  <c r="H88" i="12"/>
  <c r="I88" i="12"/>
  <c r="J88" i="12"/>
  <c r="K88" i="12"/>
  <c r="L88" i="12"/>
  <c r="M88" i="12"/>
  <c r="N88" i="12"/>
  <c r="O88" i="12"/>
  <c r="P88" i="12"/>
  <c r="Q88" i="12"/>
  <c r="R88" i="12"/>
  <c r="S88" i="12"/>
  <c r="T88" i="12"/>
  <c r="U88" i="12"/>
  <c r="V88" i="12"/>
  <c r="W88" i="12"/>
  <c r="B89" i="12"/>
  <c r="C89" i="12"/>
  <c r="D89" i="12"/>
  <c r="E89" i="12"/>
  <c r="F89" i="12"/>
  <c r="G89" i="12"/>
  <c r="H89" i="12"/>
  <c r="I89" i="12"/>
  <c r="J89" i="12"/>
  <c r="K89" i="12"/>
  <c r="L89" i="12"/>
  <c r="M89" i="12"/>
  <c r="N89" i="12"/>
  <c r="O89" i="12"/>
  <c r="P89" i="12"/>
  <c r="Q89" i="12"/>
  <c r="R89" i="12"/>
  <c r="S89" i="12"/>
  <c r="T89" i="12"/>
  <c r="U89" i="12"/>
  <c r="V89" i="12"/>
  <c r="W89" i="12"/>
  <c r="B90" i="12"/>
  <c r="C90" i="12"/>
  <c r="D90" i="12"/>
  <c r="E90" i="12"/>
  <c r="F90" i="12"/>
  <c r="G90" i="12"/>
  <c r="H90" i="12"/>
  <c r="I90" i="12"/>
  <c r="J90" i="12"/>
  <c r="K90" i="12"/>
  <c r="L90" i="12"/>
  <c r="M90" i="12"/>
  <c r="N90" i="12"/>
  <c r="O90" i="12"/>
  <c r="P90" i="12"/>
  <c r="Q90" i="12"/>
  <c r="R90" i="12"/>
  <c r="S90" i="12"/>
  <c r="T90" i="12"/>
  <c r="U90" i="12"/>
  <c r="V90" i="12"/>
  <c r="W90" i="12"/>
  <c r="B91" i="12"/>
  <c r="C91" i="12"/>
  <c r="D91" i="12"/>
  <c r="E91" i="12"/>
  <c r="F91" i="12"/>
  <c r="G91" i="12"/>
  <c r="H91" i="12"/>
  <c r="I91" i="12"/>
  <c r="J91" i="12"/>
  <c r="K91" i="12"/>
  <c r="L91" i="12"/>
  <c r="M91" i="12"/>
  <c r="N91" i="12"/>
  <c r="O91" i="12"/>
  <c r="P91" i="12"/>
  <c r="Q91" i="12"/>
  <c r="R91" i="12"/>
  <c r="S91" i="12"/>
  <c r="T91" i="12"/>
  <c r="U91" i="12"/>
  <c r="V91" i="12"/>
  <c r="W91" i="12"/>
  <c r="B92" i="12"/>
  <c r="C92" i="12"/>
  <c r="D92" i="12"/>
  <c r="E92" i="12"/>
  <c r="F92" i="12"/>
  <c r="G92" i="12"/>
  <c r="H92" i="12"/>
  <c r="I92" i="12"/>
  <c r="J92" i="12"/>
  <c r="K92" i="12"/>
  <c r="L92" i="12"/>
  <c r="M92" i="12"/>
  <c r="N92" i="12"/>
  <c r="O92" i="12"/>
  <c r="P92" i="12"/>
  <c r="Q92" i="12"/>
  <c r="R92" i="12"/>
  <c r="S92" i="12"/>
  <c r="T92" i="12"/>
  <c r="U92" i="12"/>
  <c r="V92" i="12"/>
  <c r="W92" i="12"/>
  <c r="B93" i="12"/>
  <c r="C93" i="12"/>
  <c r="D93" i="12"/>
  <c r="E93" i="12"/>
  <c r="F93" i="12"/>
  <c r="G93" i="12"/>
  <c r="H93" i="12"/>
  <c r="I93" i="12"/>
  <c r="J93" i="12"/>
  <c r="K93" i="12"/>
  <c r="L93" i="12"/>
  <c r="M93" i="12"/>
  <c r="N93" i="12"/>
  <c r="O93" i="12"/>
  <c r="P93" i="12"/>
  <c r="Q93" i="12"/>
  <c r="R93" i="12"/>
  <c r="S93" i="12"/>
  <c r="T93" i="12"/>
  <c r="U93" i="12"/>
  <c r="V93" i="12"/>
  <c r="W93" i="12"/>
  <c r="W5" i="12"/>
  <c r="U5" i="12"/>
  <c r="S5" i="12"/>
  <c r="Q5" i="12"/>
  <c r="O5" i="12"/>
  <c r="M5" i="12"/>
  <c r="K5" i="12"/>
  <c r="I5" i="12"/>
  <c r="G5" i="12"/>
  <c r="E5" i="12"/>
  <c r="D5" i="12"/>
  <c r="F5" i="12"/>
  <c r="H5" i="12"/>
  <c r="J5" i="12"/>
  <c r="L5" i="12"/>
  <c r="N5" i="12"/>
  <c r="P5" i="12"/>
  <c r="R5" i="12"/>
  <c r="T5" i="12"/>
  <c r="V5" i="12"/>
  <c r="W5" i="1" l="1"/>
  <c r="Y5" i="1"/>
  <c r="Z5" i="1"/>
  <c r="AA5" i="1"/>
  <c r="AB5" i="1"/>
  <c r="AC5" i="1"/>
  <c r="W6" i="1"/>
  <c r="Y6" i="1"/>
  <c r="Z6" i="1"/>
  <c r="AA6" i="1"/>
  <c r="AB6" i="1"/>
  <c r="AC6" i="1"/>
  <c r="W7" i="1"/>
  <c r="Y7" i="1"/>
  <c r="Z7" i="1"/>
  <c r="AA7" i="1"/>
  <c r="AB7" i="1"/>
  <c r="AC7" i="1"/>
  <c r="W8" i="1"/>
  <c r="Y8" i="1"/>
  <c r="Z8" i="1"/>
  <c r="AA8" i="1"/>
  <c r="AB8" i="1"/>
  <c r="AC8" i="1"/>
  <c r="W9" i="1"/>
  <c r="Y9" i="1"/>
  <c r="Z9" i="1"/>
  <c r="AA9" i="1"/>
  <c r="AB9" i="1"/>
  <c r="AC9" i="1"/>
  <c r="W10" i="1"/>
  <c r="Y10" i="1"/>
  <c r="Z10" i="1"/>
  <c r="AA10" i="1"/>
  <c r="AB10" i="1"/>
  <c r="AC10" i="1"/>
  <c r="W11" i="1"/>
  <c r="Y11" i="1"/>
  <c r="Z11" i="1"/>
  <c r="AA11" i="1"/>
  <c r="AB11" i="1"/>
  <c r="AC11" i="1"/>
  <c r="W12" i="1"/>
  <c r="Y12" i="1"/>
  <c r="Z12" i="1"/>
  <c r="AA12" i="1"/>
  <c r="AB12" i="1"/>
  <c r="AC12" i="1"/>
  <c r="W13" i="1"/>
  <c r="Y13" i="1"/>
  <c r="Z13" i="1"/>
  <c r="AA13" i="1"/>
  <c r="AB13" i="1"/>
  <c r="AC13" i="1"/>
  <c r="W14" i="1"/>
  <c r="Y14" i="1"/>
  <c r="Z14" i="1"/>
  <c r="AA14" i="1"/>
  <c r="AB14" i="1"/>
  <c r="AC14" i="1"/>
  <c r="W15" i="1"/>
  <c r="Y15" i="1"/>
  <c r="Z15" i="1"/>
  <c r="AA15" i="1"/>
  <c r="AB15" i="1"/>
  <c r="AC15" i="1"/>
  <c r="W16" i="1"/>
  <c r="Y16" i="1"/>
  <c r="Z16" i="1"/>
  <c r="AA16" i="1"/>
  <c r="AB16" i="1"/>
  <c r="AC16" i="1"/>
  <c r="W17" i="1"/>
  <c r="Y17" i="1"/>
  <c r="Z17" i="1"/>
  <c r="AA17" i="1"/>
  <c r="AB17" i="1"/>
  <c r="AC17" i="1"/>
  <c r="W18" i="1"/>
  <c r="Y18" i="1"/>
  <c r="Z18" i="1"/>
  <c r="AA18" i="1"/>
  <c r="AB18" i="1"/>
  <c r="AC18" i="1"/>
  <c r="W19" i="1"/>
  <c r="Y19" i="1"/>
  <c r="Z19" i="1"/>
  <c r="AA19" i="1"/>
  <c r="AB19" i="1"/>
  <c r="AC19" i="1"/>
  <c r="W20" i="1"/>
  <c r="Y20" i="1"/>
  <c r="Z20" i="1"/>
  <c r="AA20" i="1"/>
  <c r="AB20" i="1"/>
  <c r="AC20" i="1"/>
  <c r="W21" i="1"/>
  <c r="Y21" i="1"/>
  <c r="Z21" i="1"/>
  <c r="AA21" i="1"/>
  <c r="AB21" i="1"/>
  <c r="AC21" i="1"/>
  <c r="W22" i="1"/>
  <c r="Y22" i="1"/>
  <c r="Z22" i="1"/>
  <c r="AA22" i="1"/>
  <c r="AB22" i="1"/>
  <c r="AC22" i="1"/>
  <c r="W23" i="1"/>
  <c r="Y23" i="1"/>
  <c r="Z23" i="1"/>
  <c r="AA23" i="1"/>
  <c r="AB23" i="1"/>
  <c r="AC23" i="1"/>
  <c r="W24" i="1"/>
  <c r="Y24" i="1"/>
  <c r="Z24" i="1"/>
  <c r="AA24" i="1"/>
  <c r="AB24" i="1"/>
  <c r="AC24" i="1"/>
  <c r="W25" i="1"/>
  <c r="Y25" i="1"/>
  <c r="Z25" i="1"/>
  <c r="AA25" i="1"/>
  <c r="AB25" i="1"/>
  <c r="AC25" i="1"/>
  <c r="W26" i="1"/>
  <c r="Y26" i="1"/>
  <c r="Z26" i="1"/>
  <c r="AA26" i="1"/>
  <c r="AB26" i="1"/>
  <c r="AC26" i="1"/>
  <c r="W27" i="1"/>
  <c r="Y27" i="1"/>
  <c r="Z27" i="1"/>
  <c r="AA27" i="1"/>
  <c r="AB27" i="1"/>
  <c r="AC27" i="1"/>
  <c r="W28" i="1"/>
  <c r="Y28" i="1"/>
  <c r="Z28" i="1"/>
  <c r="AA28" i="1"/>
  <c r="AB28" i="1"/>
  <c r="AC28" i="1"/>
  <c r="W29" i="1"/>
  <c r="Y29" i="1"/>
  <c r="Z29" i="1"/>
  <c r="AA29" i="1"/>
  <c r="AB29" i="1"/>
  <c r="AC29" i="1"/>
  <c r="W30" i="1"/>
  <c r="Y30" i="1"/>
  <c r="Z30" i="1"/>
  <c r="AA30" i="1"/>
  <c r="AB30" i="1"/>
  <c r="AC30" i="1"/>
  <c r="W31" i="1"/>
  <c r="Y31" i="1"/>
  <c r="Z31" i="1"/>
  <c r="AA31" i="1"/>
  <c r="AB31" i="1"/>
  <c r="AC31" i="1"/>
  <c r="W32" i="1"/>
  <c r="Y32" i="1"/>
  <c r="Z32" i="1"/>
  <c r="AA32" i="1"/>
  <c r="AB32" i="1"/>
  <c r="AC32" i="1"/>
  <c r="W33" i="1"/>
  <c r="Y33" i="1"/>
  <c r="Z33" i="1"/>
  <c r="AA33" i="1"/>
  <c r="AB33" i="1"/>
  <c r="AC33" i="1"/>
  <c r="W34" i="1"/>
  <c r="Y34" i="1"/>
  <c r="Z34" i="1"/>
  <c r="AA34" i="1"/>
  <c r="AB34" i="1"/>
  <c r="AC34" i="1"/>
  <c r="W35" i="1"/>
  <c r="Y35" i="1"/>
  <c r="Z35" i="1"/>
  <c r="AA35" i="1"/>
  <c r="AB35" i="1"/>
  <c r="AC35" i="1"/>
  <c r="W36" i="1"/>
  <c r="Y36" i="1"/>
  <c r="Z36" i="1"/>
  <c r="AA36" i="1"/>
  <c r="AB36" i="1"/>
  <c r="AC36" i="1"/>
  <c r="W37" i="1"/>
  <c r="Y37" i="1"/>
  <c r="Z37" i="1"/>
  <c r="AA37" i="1"/>
  <c r="AB37" i="1"/>
  <c r="AC37" i="1"/>
  <c r="W38" i="1"/>
  <c r="Y38" i="1"/>
  <c r="Z38" i="1"/>
  <c r="AA38" i="1"/>
  <c r="AB38" i="1"/>
  <c r="AC38" i="1"/>
  <c r="W39" i="1"/>
  <c r="Y39" i="1"/>
  <c r="Z39" i="1"/>
  <c r="AA39" i="1"/>
  <c r="AB39" i="1"/>
  <c r="AC39" i="1"/>
  <c r="W40" i="1"/>
  <c r="Y40" i="1"/>
  <c r="Z40" i="1"/>
  <c r="AA40" i="1"/>
  <c r="AB40" i="1"/>
  <c r="AC40" i="1"/>
  <c r="W41" i="1"/>
  <c r="Y41" i="1"/>
  <c r="Z41" i="1"/>
  <c r="AA41" i="1"/>
  <c r="AB41" i="1"/>
  <c r="AC41" i="1"/>
  <c r="W42" i="1"/>
  <c r="Y42" i="1"/>
  <c r="Z42" i="1"/>
  <c r="AA42" i="1"/>
  <c r="AB42" i="1"/>
  <c r="AC42" i="1"/>
  <c r="W43" i="1"/>
  <c r="Y43" i="1"/>
  <c r="Z43" i="1"/>
  <c r="AA43" i="1"/>
  <c r="AB43" i="1"/>
  <c r="AC43" i="1"/>
  <c r="W44" i="1"/>
  <c r="Y44" i="1"/>
  <c r="Z44" i="1"/>
  <c r="AA44" i="1"/>
  <c r="AB44" i="1"/>
  <c r="AC44" i="1"/>
  <c r="W45" i="1"/>
  <c r="Y45" i="1"/>
  <c r="Z45" i="1"/>
  <c r="AA45" i="1"/>
  <c r="AB45" i="1"/>
  <c r="AC45" i="1"/>
  <c r="W46" i="1"/>
  <c r="Y46" i="1"/>
  <c r="Z46" i="1"/>
  <c r="AA46" i="1"/>
  <c r="AB46" i="1"/>
  <c r="AC46" i="1"/>
  <c r="W47" i="1"/>
  <c r="Y47" i="1"/>
  <c r="Z47" i="1"/>
  <c r="AA47" i="1"/>
  <c r="AB47" i="1"/>
  <c r="AC47" i="1"/>
  <c r="W48" i="1"/>
  <c r="Y48" i="1"/>
  <c r="Z48" i="1"/>
  <c r="AA48" i="1"/>
  <c r="AB48" i="1"/>
  <c r="AC48" i="1"/>
  <c r="W49" i="1"/>
  <c r="Y49" i="1"/>
  <c r="Z49" i="1"/>
  <c r="AA49" i="1"/>
  <c r="AB49" i="1"/>
  <c r="AC49" i="1"/>
  <c r="W50" i="1"/>
  <c r="Y50" i="1"/>
  <c r="Z50" i="1"/>
  <c r="AA50" i="1"/>
  <c r="AB50" i="1"/>
  <c r="AC50" i="1"/>
  <c r="W51" i="1"/>
  <c r="Y51" i="1"/>
  <c r="Z51" i="1"/>
  <c r="AA51" i="1"/>
  <c r="AB51" i="1"/>
  <c r="AC51" i="1"/>
  <c r="W52" i="1"/>
  <c r="Y52" i="1"/>
  <c r="Z52" i="1"/>
  <c r="AA52" i="1"/>
  <c r="AB52" i="1"/>
  <c r="AC52" i="1"/>
  <c r="W53" i="1"/>
  <c r="Y53" i="1"/>
  <c r="Z53" i="1"/>
  <c r="AA53" i="1"/>
  <c r="AB53" i="1"/>
  <c r="AC53" i="1"/>
  <c r="W54" i="1"/>
  <c r="Y54" i="1"/>
  <c r="Z54" i="1"/>
  <c r="AA54" i="1"/>
  <c r="AB54" i="1"/>
  <c r="AC54" i="1"/>
  <c r="W55" i="1"/>
  <c r="Y55" i="1"/>
  <c r="Z55" i="1"/>
  <c r="AA55" i="1"/>
  <c r="AB55" i="1"/>
  <c r="AC55" i="1"/>
  <c r="W56" i="1"/>
  <c r="Y56" i="1"/>
  <c r="Z56" i="1"/>
  <c r="AA56" i="1"/>
  <c r="AB56" i="1"/>
  <c r="AC56" i="1"/>
  <c r="W57" i="1"/>
  <c r="Y57" i="1"/>
  <c r="Z57" i="1"/>
  <c r="AA57" i="1"/>
  <c r="AB57" i="1"/>
  <c r="AC57" i="1"/>
  <c r="W58" i="1"/>
  <c r="Y58" i="1"/>
  <c r="Z58" i="1"/>
  <c r="AA58" i="1"/>
  <c r="AB58" i="1"/>
  <c r="AC58" i="1"/>
  <c r="W59" i="1"/>
  <c r="Y59" i="1"/>
  <c r="Z59" i="1"/>
  <c r="AA59" i="1"/>
  <c r="AB59" i="1"/>
  <c r="AC59" i="1"/>
  <c r="W60" i="1"/>
  <c r="Y60" i="1"/>
  <c r="Z60" i="1"/>
  <c r="AA60" i="1"/>
  <c r="AB60" i="1"/>
  <c r="AC60" i="1"/>
  <c r="W61" i="1"/>
  <c r="Y61" i="1"/>
  <c r="Z61" i="1"/>
  <c r="AA61" i="1"/>
  <c r="AB61" i="1"/>
  <c r="AC61" i="1"/>
  <c r="W62" i="1"/>
  <c r="Y62" i="1"/>
  <c r="Z62" i="1"/>
  <c r="AA62" i="1"/>
  <c r="AB62" i="1"/>
  <c r="AC62" i="1"/>
  <c r="W63" i="1"/>
  <c r="Y63" i="1"/>
  <c r="Z63" i="1"/>
  <c r="AA63" i="1"/>
  <c r="AB63" i="1"/>
  <c r="AC63" i="1"/>
  <c r="W64" i="1"/>
  <c r="Y64" i="1"/>
  <c r="Z64" i="1"/>
  <c r="AA64" i="1"/>
  <c r="AB64" i="1"/>
  <c r="AC64" i="1"/>
  <c r="W65" i="1"/>
  <c r="Y65" i="1"/>
  <c r="Z65" i="1"/>
  <c r="AA65" i="1"/>
  <c r="AB65" i="1"/>
  <c r="AC65" i="1"/>
  <c r="W66" i="1"/>
  <c r="Y66" i="1"/>
  <c r="Z66" i="1"/>
  <c r="AA66" i="1"/>
  <c r="AB66" i="1"/>
  <c r="AC66" i="1"/>
  <c r="W67" i="1"/>
  <c r="Y67" i="1"/>
  <c r="Z67" i="1"/>
  <c r="AA67" i="1"/>
  <c r="AB67" i="1"/>
  <c r="AC67" i="1"/>
  <c r="W68" i="1"/>
  <c r="Y68" i="1"/>
  <c r="Z68" i="1"/>
  <c r="AA68" i="1"/>
  <c r="AB68" i="1"/>
  <c r="AC68" i="1"/>
  <c r="W69" i="1"/>
  <c r="Y69" i="1"/>
  <c r="Z69" i="1"/>
  <c r="AA69" i="1"/>
  <c r="AB69" i="1"/>
  <c r="AC69" i="1"/>
  <c r="W70" i="1"/>
  <c r="Y70" i="1"/>
  <c r="Z70" i="1"/>
  <c r="AA70" i="1"/>
  <c r="AB70" i="1"/>
  <c r="AC70" i="1"/>
  <c r="W71" i="1"/>
  <c r="Y71" i="1"/>
  <c r="Z71" i="1"/>
  <c r="AA71" i="1"/>
  <c r="AB71" i="1"/>
  <c r="AC71" i="1"/>
  <c r="W72" i="1"/>
  <c r="Y72" i="1"/>
  <c r="Z72" i="1"/>
  <c r="AA72" i="1"/>
  <c r="AB72" i="1"/>
  <c r="AC72" i="1"/>
  <c r="W73" i="1"/>
  <c r="Y73" i="1"/>
  <c r="Z73" i="1"/>
  <c r="AA73" i="1"/>
  <c r="AB73" i="1"/>
  <c r="AC73" i="1"/>
  <c r="W74" i="1"/>
  <c r="Y74" i="1"/>
  <c r="Z74" i="1"/>
  <c r="AA74" i="1"/>
  <c r="AB74" i="1"/>
  <c r="AC74" i="1"/>
  <c r="W75" i="1"/>
  <c r="Y75" i="1"/>
  <c r="Z75" i="1"/>
  <c r="AA75" i="1"/>
  <c r="AB75" i="1"/>
  <c r="AC75" i="1"/>
  <c r="W76" i="1"/>
  <c r="Y76" i="1"/>
  <c r="Z76" i="1"/>
  <c r="AA76" i="1"/>
  <c r="AB76" i="1"/>
  <c r="AC76" i="1"/>
  <c r="W77" i="1"/>
  <c r="Y77" i="1"/>
  <c r="Z77" i="1"/>
  <c r="AA77" i="1"/>
  <c r="AB77" i="1"/>
  <c r="AC77" i="1"/>
  <c r="W78" i="1"/>
  <c r="Y78" i="1"/>
  <c r="Z78" i="1"/>
  <c r="AA78" i="1"/>
  <c r="AB78" i="1"/>
  <c r="AC78" i="1"/>
  <c r="W79" i="1"/>
  <c r="Y79" i="1"/>
  <c r="Z79" i="1"/>
  <c r="AA79" i="1"/>
  <c r="AB79" i="1"/>
  <c r="AC79" i="1"/>
  <c r="W80" i="1"/>
  <c r="Y80" i="1"/>
  <c r="Z80" i="1"/>
  <c r="AA80" i="1"/>
  <c r="AB80" i="1"/>
  <c r="AC80" i="1"/>
  <c r="W81" i="1"/>
  <c r="Y81" i="1"/>
  <c r="Z81" i="1"/>
  <c r="AA81" i="1"/>
  <c r="AB81" i="1"/>
  <c r="AC81" i="1"/>
  <c r="W82" i="1"/>
  <c r="Y82" i="1"/>
  <c r="Z82" i="1"/>
  <c r="AA82" i="1"/>
  <c r="AB82" i="1"/>
  <c r="AC82" i="1"/>
  <c r="W83" i="1"/>
  <c r="Y83" i="1"/>
  <c r="Z83" i="1"/>
  <c r="AA83" i="1"/>
  <c r="AB83" i="1"/>
  <c r="AC83" i="1"/>
  <c r="W84" i="1"/>
  <c r="Y84" i="1"/>
  <c r="Z84" i="1"/>
  <c r="AA84" i="1"/>
  <c r="AB84" i="1"/>
  <c r="AC84" i="1"/>
  <c r="W85" i="1"/>
  <c r="Y85" i="1"/>
  <c r="Z85" i="1"/>
  <c r="AA85" i="1"/>
  <c r="AB85" i="1"/>
  <c r="AC85" i="1"/>
  <c r="W86" i="1"/>
  <c r="Y86" i="1"/>
  <c r="Z86" i="1"/>
  <c r="AA86" i="1"/>
  <c r="AB86" i="1"/>
  <c r="AC86" i="1"/>
  <c r="W87" i="1"/>
  <c r="Y87" i="1"/>
  <c r="Z87" i="1"/>
  <c r="AA87" i="1"/>
  <c r="AB87" i="1"/>
  <c r="AC87" i="1"/>
  <c r="W88" i="1"/>
  <c r="Y88" i="1"/>
  <c r="Z88" i="1"/>
  <c r="AA88" i="1"/>
  <c r="AB88" i="1"/>
  <c r="AC88" i="1"/>
  <c r="W89" i="1"/>
  <c r="Y89" i="1"/>
  <c r="Z89" i="1"/>
  <c r="AA89" i="1"/>
  <c r="AB89" i="1"/>
  <c r="AC89" i="1"/>
  <c r="W90" i="1"/>
  <c r="Y90" i="1"/>
  <c r="Z90" i="1"/>
  <c r="AA90" i="1"/>
  <c r="AB90" i="1"/>
  <c r="AC90" i="1"/>
  <c r="W91" i="1"/>
  <c r="Y91" i="1"/>
  <c r="Z91" i="1"/>
  <c r="AA91" i="1"/>
  <c r="AB91" i="1"/>
  <c r="AC91" i="1"/>
  <c r="W92" i="1"/>
  <c r="Y92" i="1"/>
  <c r="Z92" i="1"/>
  <c r="AA92" i="1"/>
  <c r="AB92" i="1"/>
  <c r="AC92" i="1"/>
  <c r="W93" i="1"/>
  <c r="Y93" i="1"/>
  <c r="Z93" i="1"/>
  <c r="AA93" i="1"/>
  <c r="AB93" i="1"/>
  <c r="AC93" i="1"/>
  <c r="W94" i="1"/>
  <c r="Y94" i="1"/>
  <c r="Z94" i="1"/>
  <c r="AA94" i="1"/>
  <c r="AB94" i="1"/>
  <c r="AC94" i="1"/>
  <c r="W95" i="1"/>
  <c r="Y95" i="1"/>
  <c r="Z95" i="1"/>
  <c r="AA95" i="1"/>
  <c r="AB95" i="1"/>
  <c r="AC95" i="1"/>
  <c r="W96" i="1"/>
  <c r="Y96" i="1"/>
  <c r="Z96" i="1"/>
  <c r="AA96" i="1"/>
  <c r="AB96" i="1"/>
  <c r="AC96" i="1"/>
  <c r="W97" i="1"/>
  <c r="Y97" i="1"/>
  <c r="Z97" i="1"/>
  <c r="AA97" i="1"/>
  <c r="AB97" i="1"/>
  <c r="AC97" i="1"/>
  <c r="W98" i="1"/>
  <c r="Y98" i="1"/>
  <c r="Z98" i="1"/>
  <c r="AA98" i="1"/>
  <c r="AB98" i="1"/>
  <c r="AC98" i="1"/>
  <c r="W99" i="1"/>
  <c r="Y99" i="1"/>
  <c r="Z99" i="1"/>
  <c r="AA99" i="1"/>
  <c r="AB99" i="1"/>
  <c r="AC99" i="1"/>
  <c r="W100" i="1"/>
  <c r="Y100" i="1"/>
  <c r="Z100" i="1"/>
  <c r="AA100" i="1"/>
  <c r="AB100" i="1"/>
  <c r="AC100" i="1"/>
  <c r="W101" i="1"/>
  <c r="Y101" i="1"/>
  <c r="Z101" i="1"/>
  <c r="AA101" i="1"/>
  <c r="AB101" i="1"/>
  <c r="AC101" i="1"/>
  <c r="W102" i="1"/>
  <c r="Y102" i="1"/>
  <c r="Z102" i="1"/>
  <c r="AA102" i="1"/>
  <c r="AB102" i="1"/>
  <c r="AC102" i="1"/>
  <c r="W103" i="1"/>
  <c r="Y103" i="1"/>
  <c r="Z103" i="1"/>
  <c r="AA103" i="1"/>
  <c r="AB103" i="1"/>
  <c r="AC103" i="1"/>
  <c r="W104" i="1"/>
  <c r="Y104" i="1"/>
  <c r="Z104" i="1"/>
  <c r="AA104" i="1"/>
  <c r="AB104" i="1"/>
  <c r="AC104" i="1"/>
  <c r="W105" i="1"/>
  <c r="Y105" i="1"/>
  <c r="Z105" i="1"/>
  <c r="AA105" i="1"/>
  <c r="AB105" i="1"/>
  <c r="AC105" i="1"/>
  <c r="W106" i="1"/>
  <c r="Y106" i="1"/>
  <c r="Z106" i="1"/>
  <c r="AA106" i="1"/>
  <c r="AB106" i="1"/>
  <c r="AC106" i="1"/>
  <c r="W107" i="1"/>
  <c r="Y107" i="1"/>
  <c r="Z107" i="1"/>
  <c r="AA107" i="1"/>
  <c r="AB107" i="1"/>
  <c r="AC107" i="1"/>
  <c r="W108" i="1"/>
  <c r="Y108" i="1"/>
  <c r="Z108" i="1"/>
  <c r="AA108" i="1"/>
  <c r="AB108" i="1"/>
  <c r="AC108" i="1"/>
  <c r="W109" i="1"/>
  <c r="Y109" i="1"/>
  <c r="Z109" i="1"/>
  <c r="AA109" i="1"/>
  <c r="AB109" i="1"/>
  <c r="AC109" i="1"/>
  <c r="W110" i="1"/>
  <c r="Y110" i="1"/>
  <c r="Z110" i="1"/>
  <c r="AA110" i="1"/>
  <c r="AB110" i="1"/>
  <c r="AC110" i="1"/>
  <c r="W111" i="1"/>
  <c r="Y111" i="1"/>
  <c r="Z111" i="1"/>
  <c r="AA111" i="1"/>
  <c r="AB111" i="1"/>
  <c r="AC111" i="1"/>
  <c r="W112" i="1"/>
  <c r="Y112" i="1"/>
  <c r="Z112" i="1"/>
  <c r="AA112" i="1"/>
  <c r="AB112" i="1"/>
  <c r="AC112" i="1"/>
  <c r="W113" i="1"/>
  <c r="Y113" i="1"/>
  <c r="Z113" i="1"/>
  <c r="AA113" i="1"/>
  <c r="AB113" i="1"/>
  <c r="AC113" i="1"/>
  <c r="W114" i="1"/>
  <c r="Y114" i="1"/>
  <c r="Z114" i="1"/>
  <c r="AA114" i="1"/>
  <c r="AB114" i="1"/>
  <c r="AC114" i="1"/>
  <c r="W115" i="1"/>
  <c r="Y115" i="1"/>
  <c r="Z115" i="1"/>
  <c r="AA115" i="1"/>
  <c r="AB115" i="1"/>
  <c r="AC115" i="1"/>
  <c r="W116" i="1"/>
  <c r="Y116" i="1"/>
  <c r="Z116" i="1"/>
  <c r="AA116" i="1"/>
  <c r="AB116" i="1"/>
  <c r="AC116" i="1"/>
  <c r="W117" i="1"/>
  <c r="Y117" i="1"/>
  <c r="Z117" i="1"/>
  <c r="AA117" i="1"/>
  <c r="AB117" i="1"/>
  <c r="AC117" i="1"/>
  <c r="W118" i="1"/>
  <c r="Y118" i="1"/>
  <c r="Z118" i="1"/>
  <c r="AA118" i="1"/>
  <c r="AB118" i="1"/>
  <c r="AC118" i="1"/>
  <c r="W119" i="1"/>
  <c r="Y119" i="1"/>
  <c r="Z119" i="1"/>
  <c r="AA119" i="1"/>
  <c r="AB119" i="1"/>
  <c r="AC119" i="1"/>
  <c r="W120" i="1"/>
  <c r="Y120" i="1"/>
  <c r="Z120" i="1"/>
  <c r="AA120" i="1"/>
  <c r="AB120" i="1"/>
  <c r="AC120" i="1"/>
  <c r="W121" i="1"/>
  <c r="Y121" i="1"/>
  <c r="Z121" i="1"/>
  <c r="AA121" i="1"/>
  <c r="AB121" i="1"/>
  <c r="AC121" i="1"/>
  <c r="W122" i="1"/>
  <c r="Y122" i="1"/>
  <c r="Z122" i="1"/>
  <c r="AA122" i="1"/>
  <c r="AB122" i="1"/>
  <c r="AC122" i="1"/>
  <c r="W123" i="1"/>
  <c r="Y123" i="1"/>
  <c r="Z123" i="1"/>
  <c r="AA123" i="1"/>
  <c r="AB123" i="1"/>
  <c r="AC123" i="1"/>
  <c r="W124" i="1"/>
  <c r="Y124" i="1"/>
  <c r="Z124" i="1"/>
  <c r="AA124" i="1"/>
  <c r="AB124" i="1"/>
  <c r="AC124" i="1"/>
  <c r="W125" i="1"/>
  <c r="Y125" i="1"/>
  <c r="Z125" i="1"/>
  <c r="AA125" i="1"/>
  <c r="AB125" i="1"/>
  <c r="AC125" i="1"/>
  <c r="W126" i="1"/>
  <c r="Y126" i="1"/>
  <c r="Z126" i="1"/>
  <c r="AA126" i="1"/>
  <c r="AB126" i="1"/>
  <c r="AC126" i="1"/>
  <c r="W127" i="1"/>
  <c r="Y127" i="1"/>
  <c r="Z127" i="1"/>
  <c r="AA127" i="1"/>
  <c r="AB127" i="1"/>
  <c r="AC127" i="1"/>
  <c r="W128" i="1"/>
  <c r="Y128" i="1"/>
  <c r="Z128" i="1"/>
  <c r="AA128" i="1"/>
  <c r="AB128" i="1"/>
  <c r="AC128" i="1"/>
  <c r="W129" i="1"/>
  <c r="Y129" i="1"/>
  <c r="Z129" i="1"/>
  <c r="AA129" i="1"/>
  <c r="AB129" i="1"/>
  <c r="AC129" i="1"/>
  <c r="W130" i="1"/>
  <c r="Y130" i="1"/>
  <c r="Z130" i="1"/>
  <c r="AA130" i="1"/>
  <c r="AB130" i="1"/>
  <c r="AC130" i="1"/>
  <c r="W131" i="1"/>
  <c r="Y131" i="1"/>
  <c r="Z131" i="1"/>
  <c r="AA131" i="1"/>
  <c r="AB131" i="1"/>
  <c r="AC131" i="1"/>
  <c r="W132" i="1"/>
  <c r="Y132" i="1"/>
  <c r="Z132" i="1"/>
  <c r="AA132" i="1"/>
  <c r="AB132" i="1"/>
  <c r="AC132" i="1"/>
  <c r="W133" i="1"/>
  <c r="Y133" i="1"/>
  <c r="Z133" i="1"/>
  <c r="AA133" i="1"/>
  <c r="AB133" i="1"/>
  <c r="AC133" i="1"/>
  <c r="W134" i="1"/>
  <c r="Y134" i="1"/>
  <c r="Z134" i="1"/>
  <c r="AA134" i="1"/>
  <c r="AB134" i="1"/>
  <c r="AC134" i="1"/>
  <c r="W135" i="1"/>
  <c r="Y135" i="1"/>
  <c r="Z135" i="1"/>
  <c r="AA135" i="1"/>
  <c r="AB135" i="1"/>
  <c r="AC135" i="1"/>
  <c r="W136" i="1"/>
  <c r="Y136" i="1"/>
  <c r="Z136" i="1"/>
  <c r="AA136" i="1"/>
  <c r="AB136" i="1"/>
  <c r="AC136" i="1"/>
  <c r="W137" i="1"/>
  <c r="Y137" i="1"/>
  <c r="Z137" i="1"/>
  <c r="AA137" i="1"/>
  <c r="AB137" i="1"/>
  <c r="AC137" i="1"/>
  <c r="W138" i="1"/>
  <c r="Y138" i="1"/>
  <c r="Z138" i="1"/>
  <c r="AA138" i="1"/>
  <c r="AB138" i="1"/>
  <c r="AC138" i="1"/>
  <c r="W139" i="1"/>
  <c r="Y139" i="1"/>
  <c r="Z139" i="1"/>
  <c r="AA139" i="1"/>
  <c r="AB139" i="1"/>
  <c r="AC139" i="1"/>
  <c r="W140" i="1"/>
  <c r="Y140" i="1"/>
  <c r="Z140" i="1"/>
  <c r="AA140" i="1"/>
  <c r="AB140" i="1"/>
  <c r="AC140" i="1"/>
  <c r="W141" i="1"/>
  <c r="Y141" i="1"/>
  <c r="Z141" i="1"/>
  <c r="AA141" i="1"/>
  <c r="AB141" i="1"/>
  <c r="AC141" i="1"/>
  <c r="W142" i="1"/>
  <c r="Y142" i="1"/>
  <c r="Z142" i="1"/>
  <c r="AA142" i="1"/>
  <c r="AB142" i="1"/>
  <c r="AC142" i="1"/>
  <c r="W143" i="1"/>
  <c r="Y143" i="1"/>
  <c r="Z143" i="1"/>
  <c r="AA143" i="1"/>
  <c r="AB143" i="1"/>
  <c r="AC143" i="1"/>
  <c r="W144" i="1"/>
  <c r="Y144" i="1"/>
  <c r="Z144" i="1"/>
  <c r="AA144" i="1"/>
  <c r="AB144" i="1"/>
  <c r="AC144" i="1"/>
  <c r="W145" i="1"/>
  <c r="Y145" i="1"/>
  <c r="Z145" i="1"/>
  <c r="AA145" i="1"/>
  <c r="AB145" i="1"/>
  <c r="AC145" i="1"/>
  <c r="W146" i="1"/>
  <c r="Y146" i="1"/>
  <c r="Z146" i="1"/>
  <c r="AA146" i="1"/>
  <c r="AB146" i="1"/>
  <c r="AC146" i="1"/>
  <c r="W147" i="1"/>
  <c r="Y147" i="1"/>
  <c r="Z147" i="1"/>
  <c r="AA147" i="1"/>
  <c r="AB147" i="1"/>
  <c r="AC147" i="1"/>
  <c r="W148" i="1"/>
  <c r="Y148" i="1"/>
  <c r="Z148" i="1"/>
  <c r="AA148" i="1"/>
  <c r="AB148" i="1"/>
  <c r="AC148" i="1"/>
  <c r="W149" i="1"/>
  <c r="Y149" i="1"/>
  <c r="Z149" i="1"/>
  <c r="AA149" i="1"/>
  <c r="AB149" i="1"/>
  <c r="AC149" i="1"/>
  <c r="W150" i="1"/>
  <c r="Y150" i="1"/>
  <c r="Z150" i="1"/>
  <c r="AA150" i="1"/>
  <c r="AB150" i="1"/>
  <c r="AC150" i="1"/>
  <c r="W151" i="1"/>
  <c r="Y151" i="1"/>
  <c r="Z151" i="1"/>
  <c r="AA151" i="1"/>
  <c r="AB151" i="1"/>
  <c r="AC151" i="1"/>
  <c r="W152" i="1"/>
  <c r="Y152" i="1"/>
  <c r="Z152" i="1"/>
  <c r="AA152" i="1"/>
  <c r="AB152" i="1"/>
  <c r="AC152" i="1"/>
  <c r="W153" i="1"/>
  <c r="Y153" i="1"/>
  <c r="Z153" i="1"/>
  <c r="AA153" i="1"/>
  <c r="AB153" i="1"/>
  <c r="AC153" i="1"/>
  <c r="W154" i="1"/>
  <c r="Y154" i="1"/>
  <c r="Z154" i="1"/>
  <c r="AA154" i="1"/>
  <c r="AB154" i="1"/>
  <c r="AC154" i="1"/>
  <c r="W155" i="1"/>
  <c r="Y155" i="1"/>
  <c r="Z155" i="1"/>
  <c r="AA155" i="1"/>
  <c r="AB155" i="1"/>
  <c r="AC155" i="1"/>
  <c r="W156" i="1"/>
  <c r="Y156" i="1"/>
  <c r="Z156" i="1"/>
  <c r="AA156" i="1"/>
  <c r="AB156" i="1"/>
  <c r="AC156" i="1"/>
  <c r="W157" i="1"/>
  <c r="Y157" i="1"/>
  <c r="Z157" i="1"/>
  <c r="AA157" i="1"/>
  <c r="AB157" i="1"/>
  <c r="AC157" i="1"/>
  <c r="W158" i="1"/>
  <c r="Y158" i="1"/>
  <c r="Z158" i="1"/>
  <c r="AA158" i="1"/>
  <c r="AB158" i="1"/>
  <c r="AC158" i="1"/>
  <c r="W159" i="1"/>
  <c r="Y159" i="1"/>
  <c r="Z159" i="1"/>
  <c r="AA159" i="1"/>
  <c r="AB159" i="1"/>
  <c r="AC159" i="1"/>
  <c r="W160" i="1"/>
  <c r="Y160" i="1"/>
  <c r="Z160" i="1"/>
  <c r="AA160" i="1"/>
  <c r="AB160" i="1"/>
  <c r="AC160" i="1"/>
  <c r="W161" i="1"/>
  <c r="Y161" i="1"/>
  <c r="Z161" i="1"/>
  <c r="AA161" i="1"/>
  <c r="AB161" i="1"/>
  <c r="AC161" i="1"/>
  <c r="W162" i="1"/>
  <c r="Y162" i="1"/>
  <c r="Z162" i="1"/>
  <c r="AA162" i="1"/>
  <c r="AB162" i="1"/>
  <c r="AC162" i="1"/>
  <c r="W163" i="1"/>
  <c r="Y163" i="1"/>
  <c r="Z163" i="1"/>
  <c r="AA163" i="1"/>
  <c r="AB163" i="1"/>
  <c r="AC163" i="1"/>
  <c r="W164" i="1"/>
  <c r="Y164" i="1"/>
  <c r="Z164" i="1"/>
  <c r="AA164" i="1"/>
  <c r="AB164" i="1"/>
  <c r="AC164" i="1"/>
  <c r="W165" i="1"/>
  <c r="Y165" i="1"/>
  <c r="Z165" i="1"/>
  <c r="AA165" i="1"/>
  <c r="AB165" i="1"/>
  <c r="AC165" i="1"/>
  <c r="W166" i="1"/>
  <c r="Y166" i="1"/>
  <c r="Z166" i="1"/>
  <c r="AA166" i="1"/>
  <c r="AB166" i="1"/>
  <c r="AC166" i="1"/>
  <c r="W167" i="1"/>
  <c r="Y167" i="1"/>
  <c r="Z167" i="1"/>
  <c r="AA167" i="1"/>
  <c r="AB167" i="1"/>
  <c r="AC167" i="1"/>
  <c r="W168" i="1"/>
  <c r="Y168" i="1"/>
  <c r="Z168" i="1"/>
  <c r="AA168" i="1"/>
  <c r="AB168" i="1"/>
  <c r="AC168" i="1"/>
  <c r="W169" i="1"/>
  <c r="Y169" i="1"/>
  <c r="Z169" i="1"/>
  <c r="AA169" i="1"/>
  <c r="AB169" i="1"/>
  <c r="AC169" i="1"/>
  <c r="W170" i="1"/>
  <c r="Y170" i="1"/>
  <c r="Z170" i="1"/>
  <c r="AA170" i="1"/>
  <c r="AB170" i="1"/>
  <c r="AC170" i="1"/>
  <c r="W171" i="1"/>
  <c r="Y171" i="1"/>
  <c r="Z171" i="1"/>
  <c r="AA171" i="1"/>
  <c r="AB171" i="1"/>
  <c r="AC171" i="1"/>
  <c r="W172" i="1"/>
  <c r="Y172" i="1"/>
  <c r="Z172" i="1"/>
  <c r="AA172" i="1"/>
  <c r="AB172" i="1"/>
  <c r="AC172" i="1"/>
  <c r="W173" i="1"/>
  <c r="Y173" i="1"/>
  <c r="Z173" i="1"/>
  <c r="AA173" i="1"/>
  <c r="AB173" i="1"/>
  <c r="AC173" i="1"/>
  <c r="W174" i="1"/>
  <c r="Y174" i="1"/>
  <c r="Z174" i="1"/>
  <c r="AA174" i="1"/>
  <c r="AB174" i="1"/>
  <c r="AC174" i="1"/>
  <c r="W175" i="1"/>
  <c r="Y175" i="1"/>
  <c r="Z175" i="1"/>
  <c r="AA175" i="1"/>
  <c r="AB175" i="1"/>
  <c r="AC175" i="1"/>
  <c r="W176" i="1"/>
  <c r="Y176" i="1"/>
  <c r="Z176" i="1"/>
  <c r="AA176" i="1"/>
  <c r="AB176" i="1"/>
  <c r="AC176" i="1"/>
  <c r="W177" i="1"/>
  <c r="Y177" i="1"/>
  <c r="Z177" i="1"/>
  <c r="AA177" i="1"/>
  <c r="AB177" i="1"/>
  <c r="AC177" i="1"/>
  <c r="W178" i="1"/>
  <c r="Y178" i="1"/>
  <c r="Z178" i="1"/>
  <c r="AA178" i="1"/>
  <c r="AB178" i="1"/>
  <c r="AC178" i="1"/>
  <c r="W179" i="1"/>
  <c r="Y179" i="1"/>
  <c r="Z179" i="1"/>
  <c r="AA179" i="1"/>
  <c r="AB179" i="1"/>
  <c r="AC179" i="1"/>
  <c r="W180" i="1"/>
  <c r="Y180" i="1"/>
  <c r="Z180" i="1"/>
  <c r="AA180" i="1"/>
  <c r="AB180" i="1"/>
  <c r="AC180" i="1"/>
  <c r="W181" i="1"/>
  <c r="Y181" i="1"/>
  <c r="Z181" i="1"/>
  <c r="AA181" i="1"/>
  <c r="AB181" i="1"/>
  <c r="AC181" i="1"/>
  <c r="W182" i="1"/>
  <c r="Y182" i="1"/>
  <c r="Z182" i="1"/>
  <c r="AA182" i="1"/>
  <c r="AB182" i="1"/>
  <c r="AC182" i="1"/>
  <c r="W183" i="1"/>
  <c r="Y183" i="1"/>
  <c r="Z183" i="1"/>
  <c r="AA183" i="1"/>
  <c r="AB183" i="1"/>
  <c r="AC183" i="1"/>
  <c r="W184" i="1"/>
  <c r="Y184" i="1"/>
  <c r="Z184" i="1"/>
  <c r="AA184" i="1"/>
  <c r="AB184" i="1"/>
  <c r="AC184" i="1"/>
  <c r="W185" i="1"/>
  <c r="Y185" i="1"/>
  <c r="Z185" i="1"/>
  <c r="AA185" i="1"/>
  <c r="AB185" i="1"/>
  <c r="AC185" i="1"/>
  <c r="W186" i="1"/>
  <c r="Y186" i="1"/>
  <c r="Z186" i="1"/>
  <c r="AA186" i="1"/>
  <c r="AB186" i="1"/>
  <c r="AC186" i="1"/>
  <c r="W187" i="1"/>
  <c r="Y187" i="1"/>
  <c r="Z187" i="1"/>
  <c r="AA187" i="1"/>
  <c r="AB187" i="1"/>
  <c r="AC187" i="1"/>
  <c r="W188" i="1"/>
  <c r="Y188" i="1"/>
  <c r="Z188" i="1"/>
  <c r="AA188" i="1"/>
  <c r="AB188" i="1"/>
  <c r="AC188" i="1"/>
  <c r="W189" i="1"/>
  <c r="Y189" i="1"/>
  <c r="Z189" i="1"/>
  <c r="AA189" i="1"/>
  <c r="AB189" i="1"/>
  <c r="AC189" i="1"/>
  <c r="W190" i="1"/>
  <c r="Y190" i="1"/>
  <c r="Z190" i="1"/>
  <c r="AA190" i="1"/>
  <c r="AB190" i="1"/>
  <c r="AC190" i="1"/>
  <c r="W191" i="1"/>
  <c r="Y191" i="1"/>
  <c r="Z191" i="1"/>
  <c r="AA191" i="1"/>
  <c r="AB191" i="1"/>
  <c r="AC191" i="1"/>
  <c r="W192" i="1"/>
  <c r="Y192" i="1"/>
  <c r="Z192" i="1"/>
  <c r="AA192" i="1"/>
  <c r="AB192" i="1"/>
  <c r="AC192" i="1"/>
  <c r="W193" i="1"/>
  <c r="Y193" i="1"/>
  <c r="Z193" i="1"/>
  <c r="AA193" i="1"/>
  <c r="AB193" i="1"/>
  <c r="AC193" i="1"/>
  <c r="W194" i="1"/>
  <c r="Y194" i="1"/>
  <c r="Z194" i="1"/>
  <c r="AA194" i="1"/>
  <c r="AB194" i="1"/>
  <c r="AC194" i="1"/>
  <c r="W195" i="1"/>
  <c r="Y195" i="1"/>
  <c r="Z195" i="1"/>
  <c r="AA195" i="1"/>
  <c r="AB195" i="1"/>
  <c r="AC195" i="1"/>
  <c r="W196" i="1"/>
  <c r="Y196" i="1"/>
  <c r="Z196" i="1"/>
  <c r="AA196" i="1"/>
  <c r="AB196" i="1"/>
  <c r="AC196" i="1"/>
  <c r="W197" i="1"/>
  <c r="Y197" i="1"/>
  <c r="Z197" i="1"/>
  <c r="AA197" i="1"/>
  <c r="AB197" i="1"/>
  <c r="AC197" i="1"/>
  <c r="W198" i="1"/>
  <c r="Y198" i="1"/>
  <c r="Z198" i="1"/>
  <c r="AA198" i="1"/>
  <c r="AB198" i="1"/>
  <c r="AC198" i="1"/>
  <c r="W199" i="1"/>
  <c r="Y199" i="1"/>
  <c r="Z199" i="1"/>
  <c r="AA199" i="1"/>
  <c r="AB199" i="1"/>
  <c r="AC199" i="1"/>
  <c r="W200" i="1"/>
  <c r="Y200" i="1"/>
  <c r="Z200" i="1"/>
  <c r="AA200" i="1"/>
  <c r="AB200" i="1"/>
  <c r="AC200" i="1"/>
  <c r="W201" i="1"/>
  <c r="Y201" i="1"/>
  <c r="Z201" i="1"/>
  <c r="AA201" i="1"/>
  <c r="AB201" i="1"/>
  <c r="AC201" i="1"/>
  <c r="W202" i="1"/>
  <c r="Y202" i="1"/>
  <c r="Z202" i="1"/>
  <c r="AA202" i="1"/>
  <c r="AB202" i="1"/>
  <c r="AC202" i="1"/>
  <c r="W203" i="1"/>
  <c r="Y203" i="1"/>
  <c r="Z203" i="1"/>
  <c r="AA203" i="1"/>
  <c r="AB203" i="1"/>
  <c r="AC203" i="1"/>
  <c r="W204" i="1"/>
  <c r="Y204" i="1"/>
  <c r="Z204" i="1"/>
  <c r="AA204" i="1"/>
  <c r="AB204" i="1"/>
  <c r="AC204" i="1"/>
  <c r="W205" i="1"/>
  <c r="Y205" i="1"/>
  <c r="Z205" i="1"/>
  <c r="AA205" i="1"/>
  <c r="AB205" i="1"/>
  <c r="AC205" i="1"/>
  <c r="W206" i="1"/>
  <c r="Y206" i="1"/>
  <c r="Z206" i="1"/>
  <c r="AA206" i="1"/>
  <c r="AB206" i="1"/>
  <c r="AC206" i="1"/>
  <c r="W207" i="1"/>
  <c r="Y207" i="1"/>
  <c r="Z207" i="1"/>
  <c r="AA207" i="1"/>
  <c r="AB207" i="1"/>
  <c r="AC207" i="1"/>
  <c r="W208" i="1"/>
  <c r="Y208" i="1"/>
  <c r="Z208" i="1"/>
  <c r="AA208" i="1"/>
  <c r="AB208" i="1"/>
  <c r="AC208" i="1"/>
  <c r="W209" i="1"/>
  <c r="Y209" i="1"/>
  <c r="Z209" i="1"/>
  <c r="AA209" i="1"/>
  <c r="AB209" i="1"/>
  <c r="AC209" i="1"/>
  <c r="W210" i="1"/>
  <c r="Y210" i="1"/>
  <c r="Z210" i="1"/>
  <c r="AA210" i="1"/>
  <c r="AB210" i="1"/>
  <c r="AC210" i="1"/>
  <c r="W211" i="1"/>
  <c r="Y211" i="1"/>
  <c r="Z211" i="1"/>
  <c r="AA211" i="1"/>
  <c r="AB211" i="1"/>
  <c r="AC211" i="1"/>
  <c r="W212" i="1"/>
  <c r="Y212" i="1"/>
  <c r="Z212" i="1"/>
  <c r="AA212" i="1"/>
  <c r="AB212" i="1"/>
  <c r="AC212" i="1"/>
  <c r="W213" i="1"/>
  <c r="Y213" i="1"/>
  <c r="Z213" i="1"/>
  <c r="AA213" i="1"/>
  <c r="AB213" i="1"/>
  <c r="AC213" i="1"/>
  <c r="W214" i="1"/>
  <c r="Y214" i="1"/>
  <c r="Z214" i="1"/>
  <c r="AA214" i="1"/>
  <c r="AB214" i="1"/>
  <c r="AC214" i="1"/>
  <c r="W215" i="1"/>
  <c r="Y215" i="1"/>
  <c r="Z215" i="1"/>
  <c r="AA215" i="1"/>
  <c r="AB215" i="1"/>
  <c r="AC215" i="1"/>
  <c r="W216" i="1"/>
  <c r="Y216" i="1"/>
  <c r="Z216" i="1"/>
  <c r="AA216" i="1"/>
  <c r="AB216" i="1"/>
  <c r="AC216" i="1"/>
  <c r="W217" i="1"/>
  <c r="Y217" i="1"/>
  <c r="Z217" i="1"/>
  <c r="AA217" i="1"/>
  <c r="AB217" i="1"/>
  <c r="AC217" i="1"/>
  <c r="W218" i="1"/>
  <c r="Y218" i="1"/>
  <c r="Z218" i="1"/>
  <c r="AA218" i="1"/>
  <c r="AB218" i="1"/>
  <c r="AC218" i="1"/>
  <c r="W219" i="1"/>
  <c r="Y219" i="1"/>
  <c r="Z219" i="1"/>
  <c r="AA219" i="1"/>
  <c r="AB219" i="1"/>
  <c r="AC219" i="1"/>
  <c r="W220" i="1"/>
  <c r="Y220" i="1"/>
  <c r="Z220" i="1"/>
  <c r="AA220" i="1"/>
  <c r="AB220" i="1"/>
  <c r="AC220" i="1"/>
  <c r="W221" i="1"/>
  <c r="Y221" i="1"/>
  <c r="Z221" i="1"/>
  <c r="AA221" i="1"/>
  <c r="AB221" i="1"/>
  <c r="AC221" i="1"/>
  <c r="W222" i="1"/>
  <c r="Y222" i="1"/>
  <c r="Z222" i="1"/>
  <c r="AA222" i="1"/>
  <c r="AB222" i="1"/>
  <c r="AC222" i="1"/>
  <c r="W223" i="1"/>
  <c r="Y223" i="1"/>
  <c r="Z223" i="1"/>
  <c r="AA223" i="1"/>
  <c r="AB223" i="1"/>
  <c r="AC223" i="1"/>
  <c r="W224" i="1"/>
  <c r="Y224" i="1"/>
  <c r="Z224" i="1"/>
  <c r="AA224" i="1"/>
  <c r="AB224" i="1"/>
  <c r="AC224" i="1"/>
  <c r="W225" i="1"/>
  <c r="Y225" i="1"/>
  <c r="Z225" i="1"/>
  <c r="AA225" i="1"/>
  <c r="AB225" i="1"/>
  <c r="AC225" i="1"/>
  <c r="W226" i="1"/>
  <c r="Y226" i="1"/>
  <c r="Z226" i="1"/>
  <c r="AA226" i="1"/>
  <c r="AB226" i="1"/>
  <c r="AC226" i="1"/>
  <c r="W227" i="1"/>
  <c r="Y227" i="1"/>
  <c r="Z227" i="1"/>
  <c r="AA227" i="1"/>
  <c r="AB227" i="1"/>
  <c r="AC227" i="1"/>
  <c r="W228" i="1"/>
  <c r="Y228" i="1"/>
  <c r="Z228" i="1"/>
  <c r="AA228" i="1"/>
  <c r="AB228" i="1"/>
  <c r="AC228" i="1"/>
  <c r="W229" i="1"/>
  <c r="Y229" i="1"/>
  <c r="Z229" i="1"/>
  <c r="AA229" i="1"/>
  <c r="AB229" i="1"/>
  <c r="AC229" i="1"/>
  <c r="W230" i="1"/>
  <c r="Y230" i="1"/>
  <c r="Z230" i="1"/>
  <c r="AA230" i="1"/>
  <c r="AB230" i="1"/>
  <c r="AC230" i="1"/>
  <c r="W231" i="1"/>
  <c r="Y231" i="1"/>
  <c r="Z231" i="1"/>
  <c r="AA231" i="1"/>
  <c r="AB231" i="1"/>
  <c r="AC231" i="1"/>
  <c r="W232" i="1"/>
  <c r="Y232" i="1"/>
  <c r="Z232" i="1"/>
  <c r="AA232" i="1"/>
  <c r="AB232" i="1"/>
  <c r="AC232" i="1"/>
  <c r="W233" i="1"/>
  <c r="Y233" i="1"/>
  <c r="Z233" i="1"/>
  <c r="AA233" i="1"/>
  <c r="AB233" i="1"/>
  <c r="AC233" i="1"/>
  <c r="W234" i="1"/>
  <c r="Y234" i="1"/>
  <c r="Z234" i="1"/>
  <c r="AA234" i="1"/>
  <c r="AB234" i="1"/>
  <c r="AC234" i="1"/>
  <c r="W235" i="1"/>
  <c r="Y235" i="1"/>
  <c r="Z235" i="1"/>
  <c r="AA235" i="1"/>
  <c r="AB235" i="1"/>
  <c r="AC235" i="1"/>
  <c r="W236" i="1"/>
  <c r="Y236" i="1"/>
  <c r="Z236" i="1"/>
  <c r="AA236" i="1"/>
  <c r="AB236" i="1"/>
  <c r="AC236" i="1"/>
  <c r="W237" i="1"/>
  <c r="Y237" i="1"/>
  <c r="Z237" i="1"/>
  <c r="AA237" i="1"/>
  <c r="AB237" i="1"/>
  <c r="AC237" i="1"/>
  <c r="W238" i="1"/>
  <c r="Y238" i="1"/>
  <c r="Z238" i="1"/>
  <c r="AA238" i="1"/>
  <c r="AB238" i="1"/>
  <c r="AC238" i="1"/>
  <c r="W239" i="1"/>
  <c r="Y239" i="1"/>
  <c r="Z239" i="1"/>
  <c r="AA239" i="1"/>
  <c r="AB239" i="1"/>
  <c r="AC239" i="1"/>
  <c r="W240" i="1"/>
  <c r="Y240" i="1"/>
  <c r="Z240" i="1"/>
  <c r="AA240" i="1"/>
  <c r="AB240" i="1"/>
  <c r="AC240" i="1"/>
  <c r="W241" i="1"/>
  <c r="Y241" i="1"/>
  <c r="Z241" i="1"/>
  <c r="AA241" i="1"/>
  <c r="AB241" i="1"/>
  <c r="AC241" i="1"/>
  <c r="W242" i="1"/>
  <c r="Y242" i="1"/>
  <c r="Z242" i="1"/>
  <c r="AA242" i="1"/>
  <c r="AB242" i="1"/>
  <c r="AC242" i="1"/>
  <c r="W243" i="1"/>
  <c r="Y243" i="1"/>
  <c r="Z243" i="1"/>
  <c r="AA243" i="1"/>
  <c r="AB243" i="1"/>
  <c r="AC243" i="1"/>
  <c r="W244" i="1"/>
  <c r="Y244" i="1"/>
  <c r="Z244" i="1"/>
  <c r="AA244" i="1"/>
  <c r="AB244" i="1"/>
  <c r="AC244" i="1"/>
  <c r="W245" i="1"/>
  <c r="Y245" i="1"/>
  <c r="Z245" i="1"/>
  <c r="AA245" i="1"/>
  <c r="AB245" i="1"/>
  <c r="AC245" i="1"/>
  <c r="W246" i="1"/>
  <c r="Y246" i="1"/>
  <c r="Z246" i="1"/>
  <c r="AA246" i="1"/>
  <c r="AB246" i="1"/>
  <c r="AC246" i="1"/>
  <c r="W247" i="1"/>
  <c r="Y247" i="1"/>
  <c r="Z247" i="1"/>
  <c r="AA247" i="1"/>
  <c r="AB247" i="1"/>
  <c r="AC247" i="1"/>
  <c r="W248" i="1"/>
  <c r="Y248" i="1"/>
  <c r="Z248" i="1"/>
  <c r="AA248" i="1"/>
  <c r="AB248" i="1"/>
  <c r="AC248" i="1"/>
  <c r="W249" i="1"/>
  <c r="Y249" i="1"/>
  <c r="Z249" i="1"/>
  <c r="AA249" i="1"/>
  <c r="AB249" i="1"/>
  <c r="AC249" i="1"/>
  <c r="W250" i="1"/>
  <c r="Y250" i="1"/>
  <c r="Z250" i="1"/>
  <c r="AA250" i="1"/>
  <c r="AB250" i="1"/>
  <c r="AC250" i="1"/>
  <c r="W251" i="1"/>
  <c r="Y251" i="1"/>
  <c r="Z251" i="1"/>
  <c r="AA251" i="1"/>
  <c r="AB251" i="1"/>
  <c r="AC251" i="1"/>
  <c r="W252" i="1"/>
  <c r="Y252" i="1"/>
  <c r="Z252" i="1"/>
  <c r="AA252" i="1"/>
  <c r="AB252" i="1"/>
  <c r="AC252" i="1"/>
  <c r="W253" i="1"/>
  <c r="Y253" i="1"/>
  <c r="Z253" i="1"/>
  <c r="AA253" i="1"/>
  <c r="AB253" i="1"/>
  <c r="AC253" i="1"/>
  <c r="W254" i="1"/>
  <c r="Y254" i="1"/>
  <c r="Z254" i="1"/>
  <c r="AA254" i="1"/>
  <c r="AB254" i="1"/>
  <c r="AC254" i="1"/>
  <c r="W255" i="1"/>
  <c r="Y255" i="1"/>
  <c r="Z255" i="1"/>
  <c r="AA255" i="1"/>
  <c r="AB255" i="1"/>
  <c r="AC255" i="1"/>
  <c r="W256" i="1"/>
  <c r="Y256" i="1"/>
  <c r="Z256" i="1"/>
  <c r="AA256" i="1"/>
  <c r="AB256" i="1"/>
  <c r="AC256" i="1"/>
  <c r="W257" i="1"/>
  <c r="Y257" i="1"/>
  <c r="Z257" i="1"/>
  <c r="AA257" i="1"/>
  <c r="AB257" i="1"/>
  <c r="AC257" i="1"/>
  <c r="W258" i="1"/>
  <c r="Y258" i="1"/>
  <c r="Z258" i="1"/>
  <c r="AA258" i="1"/>
  <c r="AB258" i="1"/>
  <c r="AC258" i="1"/>
  <c r="W259" i="1"/>
  <c r="Y259" i="1"/>
  <c r="Z259" i="1"/>
  <c r="AA259" i="1"/>
  <c r="AB259" i="1"/>
  <c r="AC259" i="1"/>
  <c r="W260" i="1"/>
  <c r="Y260" i="1"/>
  <c r="Z260" i="1"/>
  <c r="AA260" i="1"/>
  <c r="AB260" i="1"/>
  <c r="AC260" i="1"/>
  <c r="W261" i="1"/>
  <c r="Y261" i="1"/>
  <c r="Z261" i="1"/>
  <c r="AA261" i="1"/>
  <c r="AB261" i="1"/>
  <c r="AC261" i="1"/>
  <c r="W262" i="1"/>
  <c r="Y262" i="1"/>
  <c r="Z262" i="1"/>
  <c r="AA262" i="1"/>
  <c r="AB262" i="1"/>
  <c r="AC262" i="1"/>
  <c r="W263" i="1"/>
  <c r="Y263" i="1"/>
  <c r="Z263" i="1"/>
  <c r="AA263" i="1"/>
  <c r="AB263" i="1"/>
  <c r="AC263" i="1"/>
  <c r="W264" i="1"/>
  <c r="Y264" i="1"/>
  <c r="Z264" i="1"/>
  <c r="AA264" i="1"/>
  <c r="AB264" i="1"/>
  <c r="AC264" i="1"/>
  <c r="W265" i="1"/>
  <c r="Y265" i="1"/>
  <c r="Z265" i="1"/>
  <c r="AA265" i="1"/>
  <c r="AB265" i="1"/>
  <c r="AC265" i="1"/>
  <c r="W266" i="1"/>
  <c r="Y266" i="1"/>
  <c r="Z266" i="1"/>
  <c r="AA266" i="1"/>
  <c r="AB266" i="1"/>
  <c r="AC266" i="1"/>
  <c r="W267" i="1"/>
  <c r="Y267" i="1"/>
  <c r="Z267" i="1"/>
  <c r="AA267" i="1"/>
  <c r="AB267" i="1"/>
  <c r="AC267" i="1"/>
  <c r="W268" i="1"/>
  <c r="Y268" i="1"/>
  <c r="Z268" i="1"/>
  <c r="AA268" i="1"/>
  <c r="AB268" i="1"/>
  <c r="AC268" i="1"/>
  <c r="W269" i="1"/>
  <c r="Y269" i="1"/>
  <c r="Z269" i="1"/>
  <c r="AA269" i="1"/>
  <c r="AB269" i="1"/>
  <c r="AC269" i="1"/>
  <c r="W270" i="1"/>
  <c r="Y270" i="1"/>
  <c r="Z270" i="1"/>
  <c r="AA270" i="1"/>
  <c r="AB270" i="1"/>
  <c r="AC270" i="1"/>
  <c r="W271" i="1"/>
  <c r="Y271" i="1"/>
  <c r="Z271" i="1"/>
  <c r="AA271" i="1"/>
  <c r="AB271" i="1"/>
  <c r="AC271" i="1"/>
  <c r="W272" i="1"/>
  <c r="Y272" i="1"/>
  <c r="Z272" i="1"/>
  <c r="AA272" i="1"/>
  <c r="AB272" i="1"/>
  <c r="AC272" i="1"/>
  <c r="W273" i="1"/>
  <c r="Y273" i="1"/>
  <c r="Z273" i="1"/>
  <c r="AA273" i="1"/>
  <c r="AB273" i="1"/>
  <c r="AC273" i="1"/>
  <c r="W274" i="1"/>
  <c r="Y274" i="1"/>
  <c r="Z274" i="1"/>
  <c r="AA274" i="1"/>
  <c r="AB274" i="1"/>
  <c r="AC274" i="1"/>
  <c r="W275" i="1"/>
  <c r="Y275" i="1"/>
  <c r="Z275" i="1"/>
  <c r="AA275" i="1"/>
  <c r="AB275" i="1"/>
  <c r="AC275" i="1"/>
  <c r="W276" i="1"/>
  <c r="Y276" i="1"/>
  <c r="Z276" i="1"/>
  <c r="AA276" i="1"/>
  <c r="AB276" i="1"/>
  <c r="AC276" i="1"/>
  <c r="W277" i="1"/>
  <c r="Y277" i="1"/>
  <c r="Z277" i="1"/>
  <c r="AA277" i="1"/>
  <c r="AB277" i="1"/>
  <c r="AC277" i="1"/>
  <c r="W278" i="1"/>
  <c r="Y278" i="1"/>
  <c r="Z278" i="1"/>
  <c r="AA278" i="1"/>
  <c r="AB278" i="1"/>
  <c r="AC278" i="1"/>
  <c r="W279" i="1"/>
  <c r="Y279" i="1"/>
  <c r="Z279" i="1"/>
  <c r="AA279" i="1"/>
  <c r="AB279" i="1"/>
  <c r="AC279" i="1"/>
  <c r="W280" i="1"/>
  <c r="Y280" i="1"/>
  <c r="Z280" i="1"/>
  <c r="AA280" i="1"/>
  <c r="AB280" i="1"/>
  <c r="AC280" i="1"/>
  <c r="W281" i="1"/>
  <c r="Y281" i="1"/>
  <c r="Z281" i="1"/>
  <c r="AA281" i="1"/>
  <c r="AB281" i="1"/>
  <c r="AC281" i="1"/>
  <c r="W282" i="1"/>
  <c r="Y282" i="1"/>
  <c r="Z282" i="1"/>
  <c r="AA282" i="1"/>
  <c r="AB282" i="1"/>
  <c r="AC282" i="1"/>
  <c r="W283" i="1"/>
  <c r="Y283" i="1"/>
  <c r="Z283" i="1"/>
  <c r="AA283" i="1"/>
  <c r="AB283" i="1"/>
  <c r="AC283" i="1"/>
  <c r="W284" i="1"/>
  <c r="Y284" i="1"/>
  <c r="Z284" i="1"/>
  <c r="AA284" i="1"/>
  <c r="AB284" i="1"/>
  <c r="AC284" i="1"/>
  <c r="W285" i="1"/>
  <c r="Y285" i="1"/>
  <c r="Z285" i="1"/>
  <c r="AA285" i="1"/>
  <c r="AB285" i="1"/>
  <c r="AC285" i="1"/>
  <c r="W286" i="1"/>
  <c r="Y286" i="1"/>
  <c r="Z286" i="1"/>
  <c r="AA286" i="1"/>
  <c r="AB286" i="1"/>
  <c r="AC286" i="1"/>
  <c r="W287" i="1"/>
  <c r="Y287" i="1"/>
  <c r="Z287" i="1"/>
  <c r="AA287" i="1"/>
  <c r="AB287" i="1"/>
  <c r="AC287" i="1"/>
  <c r="W288" i="1"/>
  <c r="Y288" i="1"/>
  <c r="Z288" i="1"/>
  <c r="AA288" i="1"/>
  <c r="AB288" i="1"/>
  <c r="AC288" i="1"/>
  <c r="W289" i="1"/>
  <c r="Y289" i="1"/>
  <c r="Z289" i="1"/>
  <c r="AA289" i="1"/>
  <c r="AB289" i="1"/>
  <c r="AC289" i="1"/>
  <c r="W290" i="1"/>
  <c r="Y290" i="1"/>
  <c r="Z290" i="1"/>
  <c r="AA290" i="1"/>
  <c r="AB290" i="1"/>
  <c r="AC290" i="1"/>
  <c r="W291" i="1"/>
  <c r="Y291" i="1"/>
  <c r="Z291" i="1"/>
  <c r="AA291" i="1"/>
  <c r="AB291" i="1"/>
  <c r="AC291" i="1"/>
  <c r="W292" i="1"/>
  <c r="Y292" i="1"/>
  <c r="Z292" i="1"/>
  <c r="AA292" i="1"/>
  <c r="AB292" i="1"/>
  <c r="AC292" i="1"/>
  <c r="W293" i="1"/>
  <c r="Y293" i="1"/>
  <c r="Z293" i="1"/>
  <c r="AA293" i="1"/>
  <c r="AB293" i="1"/>
  <c r="AC293" i="1"/>
  <c r="W294" i="1"/>
  <c r="Y294" i="1"/>
  <c r="Z294" i="1"/>
  <c r="AA294" i="1"/>
  <c r="AB294" i="1"/>
  <c r="AC294" i="1"/>
  <c r="W295" i="1"/>
  <c r="Y295" i="1"/>
  <c r="Z295" i="1"/>
  <c r="AA295" i="1"/>
  <c r="AB295" i="1"/>
  <c r="AC295" i="1"/>
  <c r="W296" i="1"/>
  <c r="Y296" i="1"/>
  <c r="Z296" i="1"/>
  <c r="AA296" i="1"/>
  <c r="AB296" i="1"/>
  <c r="AC296" i="1"/>
  <c r="W297" i="1"/>
  <c r="Y297" i="1"/>
  <c r="Z297" i="1"/>
  <c r="AA297" i="1"/>
  <c r="AB297" i="1"/>
  <c r="AC297" i="1"/>
  <c r="W298" i="1"/>
  <c r="Y298" i="1"/>
  <c r="Z298" i="1"/>
  <c r="AA298" i="1"/>
  <c r="AB298" i="1"/>
  <c r="AC298" i="1"/>
  <c r="W299" i="1"/>
  <c r="Y299" i="1"/>
  <c r="Z299" i="1"/>
  <c r="AA299" i="1"/>
  <c r="AB299" i="1"/>
  <c r="AC299" i="1"/>
  <c r="W300" i="1"/>
  <c r="Y300" i="1"/>
  <c r="Z300" i="1"/>
  <c r="AA300" i="1"/>
  <c r="AB300" i="1"/>
  <c r="AC300" i="1"/>
  <c r="W301" i="1"/>
  <c r="Y301" i="1"/>
  <c r="Z301" i="1"/>
  <c r="AA301" i="1"/>
  <c r="AB301" i="1"/>
  <c r="AC301" i="1"/>
  <c r="W302" i="1"/>
  <c r="Y302" i="1"/>
  <c r="Z302" i="1"/>
  <c r="AA302" i="1"/>
  <c r="AB302" i="1"/>
  <c r="AC302" i="1"/>
  <c r="W303" i="1"/>
  <c r="Y303" i="1"/>
  <c r="Z303" i="1"/>
  <c r="AA303" i="1"/>
  <c r="AB303" i="1"/>
  <c r="AC303" i="1"/>
  <c r="W304" i="1"/>
  <c r="Y304" i="1"/>
  <c r="Z304" i="1"/>
  <c r="AA304" i="1"/>
  <c r="AB304" i="1"/>
  <c r="AC304" i="1"/>
  <c r="W305" i="1"/>
  <c r="Y305" i="1"/>
  <c r="Z305" i="1"/>
  <c r="AA305" i="1"/>
  <c r="AB305" i="1"/>
  <c r="AC305" i="1"/>
  <c r="W306" i="1"/>
  <c r="Y306" i="1"/>
  <c r="Z306" i="1"/>
  <c r="AA306" i="1"/>
  <c r="AB306" i="1"/>
  <c r="AC306" i="1"/>
  <c r="W307" i="1"/>
  <c r="Y307" i="1"/>
  <c r="Z307" i="1"/>
  <c r="AA307" i="1"/>
  <c r="AB307" i="1"/>
  <c r="AC307" i="1"/>
  <c r="W308" i="1"/>
  <c r="Y308" i="1"/>
  <c r="Z308" i="1"/>
  <c r="AA308" i="1"/>
  <c r="AB308" i="1"/>
  <c r="AC308" i="1"/>
  <c r="W309" i="1"/>
  <c r="Y309" i="1"/>
  <c r="Z309" i="1"/>
  <c r="AA309" i="1"/>
  <c r="AB309" i="1"/>
  <c r="AC309" i="1"/>
  <c r="W310" i="1"/>
  <c r="Y310" i="1"/>
  <c r="Z310" i="1"/>
  <c r="AA310" i="1"/>
  <c r="AB310" i="1"/>
  <c r="AC310" i="1"/>
  <c r="W311" i="1"/>
  <c r="Y311" i="1"/>
  <c r="Z311" i="1"/>
  <c r="AA311" i="1"/>
  <c r="AB311" i="1"/>
  <c r="AC311" i="1"/>
  <c r="W312" i="1"/>
  <c r="Y312" i="1"/>
  <c r="Z312" i="1"/>
  <c r="AA312" i="1"/>
  <c r="AB312" i="1"/>
  <c r="AC312" i="1"/>
  <c r="W313" i="1"/>
  <c r="Y313" i="1"/>
  <c r="Z313" i="1"/>
  <c r="AA313" i="1"/>
  <c r="AB313" i="1"/>
  <c r="AC313" i="1"/>
  <c r="W314" i="1"/>
  <c r="Y314" i="1"/>
  <c r="Z314" i="1"/>
  <c r="AA314" i="1"/>
  <c r="AB314" i="1"/>
  <c r="AC314" i="1"/>
  <c r="W315" i="1"/>
  <c r="Y315" i="1"/>
  <c r="Z315" i="1"/>
  <c r="AA315" i="1"/>
  <c r="AB315" i="1"/>
  <c r="AC315" i="1"/>
  <c r="W316" i="1"/>
  <c r="Y316" i="1"/>
  <c r="Z316" i="1"/>
  <c r="AA316" i="1"/>
  <c r="AB316" i="1"/>
  <c r="AC316" i="1"/>
  <c r="W317" i="1"/>
  <c r="Y317" i="1"/>
  <c r="Z317" i="1"/>
  <c r="AA317" i="1"/>
  <c r="AB317" i="1"/>
  <c r="AC317" i="1"/>
  <c r="W318" i="1"/>
  <c r="Y318" i="1"/>
  <c r="Z318" i="1"/>
  <c r="AA318" i="1"/>
  <c r="AB318" i="1"/>
  <c r="AC318" i="1"/>
  <c r="W319" i="1"/>
  <c r="Y319" i="1"/>
  <c r="Z319" i="1"/>
  <c r="AA319" i="1"/>
  <c r="AB319" i="1"/>
  <c r="AC319" i="1"/>
  <c r="W320" i="1"/>
  <c r="Y320" i="1"/>
  <c r="Z320" i="1"/>
  <c r="AA320" i="1"/>
  <c r="AB320" i="1"/>
  <c r="AC320" i="1"/>
  <c r="W321" i="1"/>
  <c r="Y321" i="1"/>
  <c r="Z321" i="1"/>
  <c r="AA321" i="1"/>
  <c r="AB321" i="1"/>
  <c r="AC321" i="1"/>
  <c r="W322" i="1"/>
  <c r="Y322" i="1"/>
  <c r="Z322" i="1"/>
  <c r="AA322" i="1"/>
  <c r="AB322" i="1"/>
  <c r="AC322" i="1"/>
  <c r="W323" i="1"/>
  <c r="Y323" i="1"/>
  <c r="Z323" i="1"/>
  <c r="AA323" i="1"/>
  <c r="AB323" i="1"/>
  <c r="AC323" i="1"/>
  <c r="W324" i="1"/>
  <c r="Y324" i="1"/>
  <c r="Z324" i="1"/>
  <c r="AA324" i="1"/>
  <c r="AB324" i="1"/>
  <c r="AC324" i="1"/>
  <c r="W325" i="1"/>
  <c r="Y325" i="1"/>
  <c r="Z325" i="1"/>
  <c r="AA325" i="1"/>
  <c r="AB325" i="1"/>
  <c r="AC325" i="1"/>
  <c r="W326" i="1"/>
  <c r="Y326" i="1"/>
  <c r="Z326" i="1"/>
  <c r="AA326" i="1"/>
  <c r="AB326" i="1"/>
  <c r="AC326" i="1"/>
  <c r="W327" i="1"/>
  <c r="Y327" i="1"/>
  <c r="Z327" i="1"/>
  <c r="AA327" i="1"/>
  <c r="AB327" i="1"/>
  <c r="AC327" i="1"/>
  <c r="W328" i="1"/>
  <c r="Y328" i="1"/>
  <c r="Z328" i="1"/>
  <c r="AA328" i="1"/>
  <c r="AB328" i="1"/>
  <c r="AC328" i="1"/>
  <c r="W329" i="1"/>
  <c r="Y329" i="1"/>
  <c r="Z329" i="1"/>
  <c r="AA329" i="1"/>
  <c r="AB329" i="1"/>
  <c r="AC329" i="1"/>
  <c r="W330" i="1"/>
  <c r="Y330" i="1"/>
  <c r="Z330" i="1"/>
  <c r="AA330" i="1"/>
  <c r="AB330" i="1"/>
  <c r="AC330" i="1"/>
  <c r="W331" i="1"/>
  <c r="Y331" i="1"/>
  <c r="Z331" i="1"/>
  <c r="AA331" i="1"/>
  <c r="AB331" i="1"/>
  <c r="AC331" i="1"/>
  <c r="W332" i="1"/>
  <c r="Y332" i="1"/>
  <c r="Z332" i="1"/>
  <c r="AA332" i="1"/>
  <c r="AB332" i="1"/>
  <c r="AC332" i="1"/>
  <c r="W333" i="1"/>
  <c r="Y333" i="1"/>
  <c r="Z333" i="1"/>
  <c r="AA333" i="1"/>
  <c r="AB333" i="1"/>
  <c r="AC333" i="1"/>
  <c r="W334" i="1"/>
  <c r="Y334" i="1"/>
  <c r="Z334" i="1"/>
  <c r="AA334" i="1"/>
  <c r="AB334" i="1"/>
  <c r="AC334" i="1"/>
  <c r="W335" i="1"/>
  <c r="Y335" i="1"/>
  <c r="Z335" i="1"/>
  <c r="AA335" i="1"/>
  <c r="AB335" i="1"/>
  <c r="AC335" i="1"/>
  <c r="W336" i="1"/>
  <c r="Y336" i="1"/>
  <c r="Z336" i="1"/>
  <c r="AA336" i="1"/>
  <c r="AB336" i="1"/>
  <c r="AC336" i="1"/>
  <c r="W337" i="1"/>
  <c r="Y337" i="1"/>
  <c r="Z337" i="1"/>
  <c r="AA337" i="1"/>
  <c r="AB337" i="1"/>
  <c r="AC337" i="1"/>
  <c r="W338" i="1"/>
  <c r="Y338" i="1"/>
  <c r="Z338" i="1"/>
  <c r="AA338" i="1"/>
  <c r="AB338" i="1"/>
  <c r="AC338" i="1"/>
  <c r="W339" i="1"/>
  <c r="Y339" i="1"/>
  <c r="Z339" i="1"/>
  <c r="AA339" i="1"/>
  <c r="AB339" i="1"/>
  <c r="AC339" i="1"/>
  <c r="W340" i="1"/>
  <c r="Y340" i="1"/>
  <c r="Z340" i="1"/>
  <c r="AA340" i="1"/>
  <c r="AB340" i="1"/>
  <c r="AC340" i="1"/>
  <c r="W341" i="1"/>
  <c r="Y341" i="1"/>
  <c r="Z341" i="1"/>
  <c r="AA341" i="1"/>
  <c r="AB341" i="1"/>
  <c r="AC341" i="1"/>
  <c r="W342" i="1"/>
  <c r="Y342" i="1"/>
  <c r="Z342" i="1"/>
  <c r="AA342" i="1"/>
  <c r="AB342" i="1"/>
  <c r="AC342" i="1"/>
  <c r="W343" i="1"/>
  <c r="Y343" i="1"/>
  <c r="Z343" i="1"/>
  <c r="AA343" i="1"/>
  <c r="AB343" i="1"/>
  <c r="AC343" i="1"/>
  <c r="W344" i="1"/>
  <c r="Y344" i="1"/>
  <c r="Z344" i="1"/>
  <c r="AA344" i="1"/>
  <c r="AB344" i="1"/>
  <c r="AC344" i="1"/>
  <c r="W345" i="1"/>
  <c r="Y345" i="1"/>
  <c r="Z345" i="1"/>
  <c r="AA345" i="1"/>
  <c r="AB345" i="1"/>
  <c r="AC345" i="1"/>
  <c r="W346" i="1"/>
  <c r="Y346" i="1"/>
  <c r="Z346" i="1"/>
  <c r="AA346" i="1"/>
  <c r="AB346" i="1"/>
  <c r="AC346" i="1"/>
  <c r="W347" i="1"/>
  <c r="Y347" i="1"/>
  <c r="Z347" i="1"/>
  <c r="AA347" i="1"/>
  <c r="AB347" i="1"/>
  <c r="AC347" i="1"/>
  <c r="W348" i="1"/>
  <c r="Y348" i="1"/>
  <c r="Z348" i="1"/>
  <c r="AA348" i="1"/>
  <c r="AB348" i="1"/>
  <c r="AC348" i="1"/>
  <c r="W349" i="1"/>
  <c r="Y349" i="1"/>
  <c r="Z349" i="1"/>
  <c r="AA349" i="1"/>
  <c r="AB349" i="1"/>
  <c r="AC349" i="1"/>
  <c r="W350" i="1"/>
  <c r="Y350" i="1"/>
  <c r="Z350" i="1"/>
  <c r="AA350" i="1"/>
  <c r="AB350" i="1"/>
  <c r="AC350" i="1"/>
  <c r="W351" i="1"/>
  <c r="Y351" i="1"/>
  <c r="Z351" i="1"/>
  <c r="AA351" i="1"/>
  <c r="AB351" i="1"/>
  <c r="AC351" i="1"/>
  <c r="W352" i="1"/>
  <c r="Y352" i="1"/>
  <c r="Z352" i="1"/>
  <c r="AA352" i="1"/>
  <c r="AB352" i="1"/>
  <c r="AC352" i="1"/>
  <c r="W353" i="1"/>
  <c r="Y353" i="1"/>
  <c r="Z353" i="1"/>
  <c r="AA353" i="1"/>
  <c r="AB353" i="1"/>
  <c r="AC353" i="1"/>
  <c r="W354" i="1"/>
  <c r="Y354" i="1"/>
  <c r="Z354" i="1"/>
  <c r="AA354" i="1"/>
  <c r="AB354" i="1"/>
  <c r="AC354" i="1"/>
  <c r="W355" i="1"/>
  <c r="Y355" i="1"/>
  <c r="Z355" i="1"/>
  <c r="AA355" i="1"/>
  <c r="AB355" i="1"/>
  <c r="AC355" i="1"/>
  <c r="W356" i="1"/>
  <c r="Y356" i="1"/>
  <c r="Z356" i="1"/>
  <c r="AA356" i="1"/>
  <c r="AB356" i="1"/>
  <c r="AC356" i="1"/>
  <c r="W357" i="1"/>
  <c r="Y357" i="1"/>
  <c r="Z357" i="1"/>
  <c r="AA357" i="1"/>
  <c r="AB357" i="1"/>
  <c r="AC357" i="1"/>
  <c r="W358" i="1"/>
  <c r="Y358" i="1"/>
  <c r="Z358" i="1"/>
  <c r="AA358" i="1"/>
  <c r="AB358" i="1"/>
  <c r="AC358" i="1"/>
  <c r="W359" i="1"/>
  <c r="Y359" i="1"/>
  <c r="Z359" i="1"/>
  <c r="AA359" i="1"/>
  <c r="AB359" i="1"/>
  <c r="AC359" i="1"/>
  <c r="W360" i="1"/>
  <c r="Y360" i="1"/>
  <c r="Z360" i="1"/>
  <c r="AA360" i="1"/>
  <c r="AB360" i="1"/>
  <c r="AC360" i="1"/>
  <c r="W361" i="1"/>
  <c r="Y361" i="1"/>
  <c r="Z361" i="1"/>
  <c r="AA361" i="1"/>
  <c r="AB361" i="1"/>
  <c r="AC361" i="1"/>
  <c r="W362" i="1"/>
  <c r="Y362" i="1"/>
  <c r="Z362" i="1"/>
  <c r="AA362" i="1"/>
  <c r="AB362" i="1"/>
  <c r="AC362" i="1"/>
  <c r="W363" i="1"/>
  <c r="Y363" i="1"/>
  <c r="Z363" i="1"/>
  <c r="AA363" i="1"/>
  <c r="AB363" i="1"/>
  <c r="AC363" i="1"/>
  <c r="W364" i="1"/>
  <c r="Y364" i="1"/>
  <c r="Z364" i="1"/>
  <c r="AA364" i="1"/>
  <c r="AB364" i="1"/>
  <c r="AC364" i="1"/>
  <c r="W365" i="1"/>
  <c r="Y365" i="1"/>
  <c r="Z365" i="1"/>
  <c r="AA365" i="1"/>
  <c r="AB365" i="1"/>
  <c r="AC365" i="1"/>
  <c r="W366" i="1"/>
  <c r="Y366" i="1"/>
  <c r="Z366" i="1"/>
  <c r="AA366" i="1"/>
  <c r="AB366" i="1"/>
  <c r="AC366" i="1"/>
  <c r="W367" i="1"/>
  <c r="Y367" i="1"/>
  <c r="Z367" i="1"/>
  <c r="AA367" i="1"/>
  <c r="AB367" i="1"/>
  <c r="AC367" i="1"/>
  <c r="W368" i="1"/>
  <c r="Y368" i="1"/>
  <c r="Z368" i="1"/>
  <c r="AA368" i="1"/>
  <c r="AB368" i="1"/>
  <c r="AC368" i="1"/>
  <c r="W369" i="1"/>
  <c r="Y369" i="1"/>
  <c r="Z369" i="1"/>
  <c r="AA369" i="1"/>
  <c r="AB369" i="1"/>
  <c r="AC369" i="1"/>
  <c r="W370" i="1"/>
  <c r="Y370" i="1"/>
  <c r="Z370" i="1"/>
  <c r="AA370" i="1"/>
  <c r="AB370" i="1"/>
  <c r="AC370" i="1"/>
  <c r="W371" i="1"/>
  <c r="Y371" i="1"/>
  <c r="Z371" i="1"/>
  <c r="AA371" i="1"/>
  <c r="AB371" i="1"/>
  <c r="AC371" i="1"/>
  <c r="W372" i="1"/>
  <c r="Y372" i="1"/>
  <c r="Z372" i="1"/>
  <c r="AA372" i="1"/>
  <c r="AB372" i="1"/>
  <c r="AC372" i="1"/>
  <c r="W373" i="1"/>
  <c r="Y373" i="1"/>
  <c r="Z373" i="1"/>
  <c r="AA373" i="1"/>
  <c r="AB373" i="1"/>
  <c r="AC373" i="1"/>
  <c r="W374" i="1"/>
  <c r="Y374" i="1"/>
  <c r="Z374" i="1"/>
  <c r="AA374" i="1"/>
  <c r="AB374" i="1"/>
  <c r="AC374" i="1"/>
  <c r="W375" i="1"/>
  <c r="Y375" i="1"/>
  <c r="Z375" i="1"/>
  <c r="AA375" i="1"/>
  <c r="AB375" i="1"/>
  <c r="AC375" i="1"/>
  <c r="W376" i="1"/>
  <c r="Y376" i="1"/>
  <c r="Z376" i="1"/>
  <c r="AA376" i="1"/>
  <c r="AB376" i="1"/>
  <c r="AC376" i="1"/>
  <c r="W377" i="1"/>
  <c r="Y377" i="1"/>
  <c r="Z377" i="1"/>
  <c r="AA377" i="1"/>
  <c r="AB377" i="1"/>
  <c r="AC377" i="1"/>
  <c r="W378" i="1"/>
  <c r="Y378" i="1"/>
  <c r="Z378" i="1"/>
  <c r="AA378" i="1"/>
  <c r="AB378" i="1"/>
  <c r="AC378" i="1"/>
  <c r="W379" i="1"/>
  <c r="Y379" i="1"/>
  <c r="Z379" i="1"/>
  <c r="AA379" i="1"/>
  <c r="AB379" i="1"/>
  <c r="AC379" i="1"/>
  <c r="W380" i="1"/>
  <c r="Y380" i="1"/>
  <c r="Z380" i="1"/>
  <c r="AA380" i="1"/>
  <c r="AB380" i="1"/>
  <c r="AC380" i="1"/>
  <c r="W381" i="1"/>
  <c r="Y381" i="1"/>
  <c r="Z381" i="1"/>
  <c r="AA381" i="1"/>
  <c r="AB381" i="1"/>
  <c r="AC381" i="1"/>
  <c r="W382" i="1"/>
  <c r="Y382" i="1"/>
  <c r="Z382" i="1"/>
  <c r="AA382" i="1"/>
  <c r="AB382" i="1"/>
  <c r="AC382" i="1"/>
  <c r="W383" i="1"/>
  <c r="Y383" i="1"/>
  <c r="Z383" i="1"/>
  <c r="AA383" i="1"/>
  <c r="AB383" i="1"/>
  <c r="AC383" i="1"/>
  <c r="W384" i="1"/>
  <c r="Y384" i="1"/>
  <c r="Z384" i="1"/>
  <c r="AA384" i="1"/>
  <c r="AB384" i="1"/>
  <c r="AC384" i="1"/>
  <c r="W385" i="1"/>
  <c r="Y385" i="1"/>
  <c r="Z385" i="1"/>
  <c r="AA385" i="1"/>
  <c r="AB385" i="1"/>
  <c r="AC385" i="1"/>
  <c r="W386" i="1"/>
  <c r="Y386" i="1"/>
  <c r="Z386" i="1"/>
  <c r="AA386" i="1"/>
  <c r="AB386" i="1"/>
  <c r="AC386" i="1"/>
  <c r="W387" i="1"/>
  <c r="Y387" i="1"/>
  <c r="Z387" i="1"/>
  <c r="AA387" i="1"/>
  <c r="AB387" i="1"/>
  <c r="AC387" i="1"/>
  <c r="W388" i="1"/>
  <c r="Y388" i="1"/>
  <c r="Z388" i="1"/>
  <c r="AA388" i="1"/>
  <c r="AB388" i="1"/>
  <c r="AC388" i="1"/>
  <c r="W389" i="1"/>
  <c r="Y389" i="1"/>
  <c r="Z389" i="1"/>
  <c r="AA389" i="1"/>
  <c r="AB389" i="1"/>
  <c r="AC389" i="1"/>
  <c r="W390" i="1"/>
  <c r="Y390" i="1"/>
  <c r="Z390" i="1"/>
  <c r="AA390" i="1"/>
  <c r="AB390" i="1"/>
  <c r="AC390" i="1"/>
  <c r="W391" i="1"/>
  <c r="Y391" i="1"/>
  <c r="Z391" i="1"/>
  <c r="AA391" i="1"/>
  <c r="AB391" i="1"/>
  <c r="AC391" i="1"/>
  <c r="W392" i="1"/>
  <c r="Y392" i="1"/>
  <c r="Z392" i="1"/>
  <c r="AA392" i="1"/>
  <c r="AB392" i="1"/>
  <c r="AC392" i="1"/>
  <c r="W393" i="1"/>
  <c r="Y393" i="1"/>
  <c r="Z393" i="1"/>
  <c r="AA393" i="1"/>
  <c r="AB393" i="1"/>
  <c r="AC393" i="1"/>
  <c r="W394" i="1"/>
  <c r="Y394" i="1"/>
  <c r="Z394" i="1"/>
  <c r="AA394" i="1"/>
  <c r="AB394" i="1"/>
  <c r="AC394" i="1"/>
  <c r="W395" i="1"/>
  <c r="Y395" i="1"/>
  <c r="Z395" i="1"/>
  <c r="AA395" i="1"/>
  <c r="AB395" i="1"/>
  <c r="AC395" i="1"/>
  <c r="W396" i="1"/>
  <c r="Y396" i="1"/>
  <c r="Z396" i="1"/>
  <c r="AA396" i="1"/>
  <c r="AB396" i="1"/>
  <c r="AC396" i="1"/>
  <c r="W397" i="1"/>
  <c r="Y397" i="1"/>
  <c r="Z397" i="1"/>
  <c r="AA397" i="1"/>
  <c r="AB397" i="1"/>
  <c r="AC397" i="1"/>
  <c r="W398" i="1"/>
  <c r="Y398" i="1"/>
  <c r="Z398" i="1"/>
  <c r="AA398" i="1"/>
  <c r="AB398" i="1"/>
  <c r="AC398" i="1"/>
  <c r="W399" i="1"/>
  <c r="Y399" i="1"/>
  <c r="Z399" i="1"/>
  <c r="AA399" i="1"/>
  <c r="AB399" i="1"/>
  <c r="AC399" i="1"/>
  <c r="W400" i="1"/>
  <c r="Y400" i="1"/>
  <c r="Z400" i="1"/>
  <c r="AA400" i="1"/>
  <c r="AB400" i="1"/>
  <c r="AC400" i="1"/>
  <c r="W401" i="1"/>
  <c r="Y401" i="1"/>
  <c r="Z401" i="1"/>
  <c r="AA401" i="1"/>
  <c r="AB401" i="1"/>
  <c r="AC401" i="1"/>
  <c r="W402" i="1"/>
  <c r="Y402" i="1"/>
  <c r="Z402" i="1"/>
  <c r="AA402" i="1"/>
  <c r="AB402" i="1"/>
  <c r="AC402" i="1"/>
  <c r="W403" i="1"/>
  <c r="Y403" i="1"/>
  <c r="Z403" i="1"/>
  <c r="AA403" i="1"/>
  <c r="AB403" i="1"/>
  <c r="AC403" i="1"/>
  <c r="W404" i="1"/>
  <c r="Y404" i="1"/>
  <c r="Z404" i="1"/>
  <c r="AA404" i="1"/>
  <c r="AB404" i="1"/>
  <c r="AC404" i="1"/>
  <c r="W405" i="1"/>
  <c r="Y405" i="1"/>
  <c r="Z405" i="1"/>
  <c r="AA405" i="1"/>
  <c r="AB405" i="1"/>
  <c r="AC405" i="1"/>
  <c r="W406" i="1"/>
  <c r="Y406" i="1"/>
  <c r="Z406" i="1"/>
  <c r="AA406" i="1"/>
  <c r="AB406" i="1"/>
  <c r="AC406" i="1"/>
  <c r="W407" i="1"/>
  <c r="Y407" i="1"/>
  <c r="Z407" i="1"/>
  <c r="AA407" i="1"/>
  <c r="AB407" i="1"/>
  <c r="AC407" i="1"/>
  <c r="W408" i="1"/>
  <c r="Y408" i="1"/>
  <c r="Z408" i="1"/>
  <c r="AA408" i="1"/>
  <c r="AB408" i="1"/>
  <c r="AC408" i="1"/>
  <c r="W409" i="1"/>
  <c r="Y409" i="1"/>
  <c r="Z409" i="1"/>
  <c r="AA409" i="1"/>
  <c r="AB409" i="1"/>
  <c r="AC409" i="1"/>
  <c r="W410" i="1"/>
  <c r="Y410" i="1"/>
  <c r="Z410" i="1"/>
  <c r="AA410" i="1"/>
  <c r="AB410" i="1"/>
  <c r="AC410" i="1"/>
  <c r="W411" i="1"/>
  <c r="Y411" i="1"/>
  <c r="Z411" i="1"/>
  <c r="AA411" i="1"/>
  <c r="AB411" i="1"/>
  <c r="AC411" i="1"/>
  <c r="W412" i="1"/>
  <c r="Y412" i="1"/>
  <c r="Z412" i="1"/>
  <c r="AA412" i="1"/>
  <c r="AB412" i="1"/>
  <c r="AC412" i="1"/>
  <c r="W413" i="1"/>
  <c r="Y413" i="1"/>
  <c r="Z413" i="1"/>
  <c r="AA413" i="1"/>
  <c r="AB413" i="1"/>
  <c r="AC413" i="1"/>
  <c r="W414" i="1"/>
  <c r="Y414" i="1"/>
  <c r="Z414" i="1"/>
  <c r="AA414" i="1"/>
  <c r="AB414" i="1"/>
  <c r="AC414" i="1"/>
  <c r="W415" i="1"/>
  <c r="Y415" i="1"/>
  <c r="Z415" i="1"/>
  <c r="AA415" i="1"/>
  <c r="AB415" i="1"/>
  <c r="AC415" i="1"/>
  <c r="W416" i="1"/>
  <c r="Y416" i="1"/>
  <c r="Z416" i="1"/>
  <c r="AA416" i="1"/>
  <c r="AB416" i="1"/>
  <c r="AC416" i="1"/>
  <c r="W417" i="1"/>
  <c r="Y417" i="1"/>
  <c r="Z417" i="1"/>
  <c r="AA417" i="1"/>
  <c r="AB417" i="1"/>
  <c r="AC417" i="1"/>
  <c r="W418" i="1"/>
  <c r="Y418" i="1"/>
  <c r="Z418" i="1"/>
  <c r="AA418" i="1"/>
  <c r="AB418" i="1"/>
  <c r="AC418" i="1"/>
  <c r="W419" i="1"/>
  <c r="Y419" i="1"/>
  <c r="Z419" i="1"/>
  <c r="AA419" i="1"/>
  <c r="AB419" i="1"/>
  <c r="AC419" i="1"/>
  <c r="W420" i="1"/>
  <c r="Y420" i="1"/>
  <c r="Z420" i="1"/>
  <c r="AA420" i="1"/>
  <c r="AB420" i="1"/>
  <c r="AC420" i="1"/>
  <c r="W421" i="1"/>
  <c r="Y421" i="1"/>
  <c r="Z421" i="1"/>
  <c r="AA421" i="1"/>
  <c r="AB421" i="1"/>
  <c r="AC421" i="1"/>
  <c r="W422" i="1"/>
  <c r="Y422" i="1"/>
  <c r="Z422" i="1"/>
  <c r="AA422" i="1"/>
  <c r="AB422" i="1"/>
  <c r="AC422" i="1"/>
  <c r="W423" i="1"/>
  <c r="Y423" i="1"/>
  <c r="Z423" i="1"/>
  <c r="AA423" i="1"/>
  <c r="AB423" i="1"/>
  <c r="AC423" i="1"/>
  <c r="W424" i="1"/>
  <c r="Y424" i="1"/>
  <c r="Z424" i="1"/>
  <c r="AA424" i="1"/>
  <c r="AB424" i="1"/>
  <c r="AC424" i="1"/>
  <c r="W425" i="1"/>
  <c r="Y425" i="1"/>
  <c r="Z425" i="1"/>
  <c r="AA425" i="1"/>
  <c r="AB425" i="1"/>
  <c r="AC425" i="1"/>
  <c r="W426" i="1"/>
  <c r="Y426" i="1"/>
  <c r="Z426" i="1"/>
  <c r="AA426" i="1"/>
  <c r="AB426" i="1"/>
  <c r="AC426" i="1"/>
  <c r="W427" i="1"/>
  <c r="Y427" i="1"/>
  <c r="Z427" i="1"/>
  <c r="AA427" i="1"/>
  <c r="AB427" i="1"/>
  <c r="AC427" i="1"/>
  <c r="W428" i="1"/>
  <c r="Y428" i="1"/>
  <c r="Z428" i="1"/>
  <c r="AA428" i="1"/>
  <c r="AB428" i="1"/>
  <c r="AC428" i="1"/>
  <c r="W429" i="1"/>
  <c r="Y429" i="1"/>
  <c r="Z429" i="1"/>
  <c r="AA429" i="1"/>
  <c r="AB429" i="1"/>
  <c r="AC429" i="1"/>
  <c r="W430" i="1"/>
  <c r="Y430" i="1"/>
  <c r="Z430" i="1"/>
  <c r="AA430" i="1"/>
  <c r="AB430" i="1"/>
  <c r="AC430" i="1"/>
  <c r="W431" i="1"/>
  <c r="Y431" i="1"/>
  <c r="Z431" i="1"/>
  <c r="AA431" i="1"/>
  <c r="AB431" i="1"/>
  <c r="AC431" i="1"/>
  <c r="W432" i="1"/>
  <c r="Y432" i="1"/>
  <c r="Z432" i="1"/>
  <c r="AA432" i="1"/>
  <c r="AB432" i="1"/>
  <c r="AC432" i="1"/>
  <c r="W433" i="1"/>
  <c r="Y433" i="1"/>
  <c r="Z433" i="1"/>
  <c r="AA433" i="1"/>
  <c r="AB433" i="1"/>
  <c r="AC433" i="1"/>
  <c r="W434" i="1"/>
  <c r="Y434" i="1"/>
  <c r="Z434" i="1"/>
  <c r="AA434" i="1"/>
  <c r="AB434" i="1"/>
  <c r="AC434" i="1"/>
  <c r="W435" i="1"/>
  <c r="Y435" i="1"/>
  <c r="Z435" i="1"/>
  <c r="AA435" i="1"/>
  <c r="AB435" i="1"/>
  <c r="AC435" i="1"/>
  <c r="W436" i="1"/>
  <c r="Y436" i="1"/>
  <c r="Z436" i="1"/>
  <c r="AA436" i="1"/>
  <c r="AB436" i="1"/>
  <c r="AC436" i="1"/>
  <c r="W437" i="1"/>
  <c r="Y437" i="1"/>
  <c r="Z437" i="1"/>
  <c r="AA437" i="1"/>
  <c r="AB437" i="1"/>
  <c r="AC437" i="1"/>
  <c r="W438" i="1"/>
  <c r="Y438" i="1"/>
  <c r="Z438" i="1"/>
  <c r="AA438" i="1"/>
  <c r="AB438" i="1"/>
  <c r="AC438" i="1"/>
  <c r="W439" i="1"/>
  <c r="Y439" i="1"/>
  <c r="Z439" i="1"/>
  <c r="AA439" i="1"/>
  <c r="AB439" i="1"/>
  <c r="AC439" i="1"/>
  <c r="W440" i="1"/>
  <c r="Y440" i="1"/>
  <c r="Z440" i="1"/>
  <c r="AA440" i="1"/>
  <c r="AB440" i="1"/>
  <c r="AC440" i="1"/>
  <c r="W441" i="1"/>
  <c r="Y441" i="1"/>
  <c r="Z441" i="1"/>
  <c r="AA441" i="1"/>
  <c r="AB441" i="1"/>
  <c r="AC441" i="1"/>
  <c r="W442" i="1"/>
  <c r="Y442" i="1"/>
  <c r="Z442" i="1"/>
  <c r="AA442" i="1"/>
  <c r="AB442" i="1"/>
  <c r="AC442" i="1"/>
  <c r="W443" i="1"/>
  <c r="Y443" i="1"/>
  <c r="Z443" i="1"/>
  <c r="AA443" i="1"/>
  <c r="AB443" i="1"/>
  <c r="AC443" i="1"/>
  <c r="W444" i="1"/>
  <c r="Y444" i="1"/>
  <c r="Z444" i="1"/>
  <c r="AA444" i="1"/>
  <c r="AB444" i="1"/>
  <c r="AC444" i="1"/>
  <c r="W445" i="1"/>
  <c r="Y445" i="1"/>
  <c r="Z445" i="1"/>
  <c r="AA445" i="1"/>
  <c r="AB445" i="1"/>
  <c r="AC445" i="1"/>
  <c r="W446" i="1"/>
  <c r="Y446" i="1"/>
  <c r="Z446" i="1"/>
  <c r="AA446" i="1"/>
  <c r="AB446" i="1"/>
  <c r="AC446" i="1"/>
  <c r="W447" i="1"/>
  <c r="Y447" i="1"/>
  <c r="Z447" i="1"/>
  <c r="AA447" i="1"/>
  <c r="AB447" i="1"/>
  <c r="AC447" i="1"/>
  <c r="W448" i="1"/>
  <c r="Y448" i="1"/>
  <c r="Z448" i="1"/>
  <c r="AA448" i="1"/>
  <c r="AB448" i="1"/>
  <c r="AC448" i="1"/>
  <c r="W449" i="1"/>
  <c r="Y449" i="1"/>
  <c r="Z449" i="1"/>
  <c r="AA449" i="1"/>
  <c r="AB449" i="1"/>
  <c r="AC449" i="1"/>
  <c r="W450" i="1"/>
  <c r="Y450" i="1"/>
  <c r="Z450" i="1"/>
  <c r="AA450" i="1"/>
  <c r="AB450" i="1"/>
  <c r="AC450" i="1"/>
  <c r="W451" i="1"/>
  <c r="Y451" i="1"/>
  <c r="Z451" i="1"/>
  <c r="AA451" i="1"/>
  <c r="AB451" i="1"/>
  <c r="AC451" i="1"/>
  <c r="W452" i="1"/>
  <c r="Y452" i="1"/>
  <c r="Z452" i="1"/>
  <c r="AA452" i="1"/>
  <c r="AB452" i="1"/>
  <c r="AC452" i="1"/>
  <c r="W453" i="1"/>
  <c r="Y453" i="1"/>
  <c r="Z453" i="1"/>
  <c r="AA453" i="1"/>
  <c r="AB453" i="1"/>
  <c r="AC453" i="1"/>
  <c r="W454" i="1"/>
  <c r="Y454" i="1"/>
  <c r="Z454" i="1"/>
  <c r="AA454" i="1"/>
  <c r="AB454" i="1"/>
  <c r="AC454" i="1"/>
  <c r="W455" i="1"/>
  <c r="Y455" i="1"/>
  <c r="Z455" i="1"/>
  <c r="AA455" i="1"/>
  <c r="AB455" i="1"/>
  <c r="AC455" i="1"/>
  <c r="W456" i="1"/>
  <c r="Y456" i="1"/>
  <c r="Z456" i="1"/>
  <c r="AA456" i="1"/>
  <c r="AB456" i="1"/>
  <c r="AC456" i="1"/>
  <c r="W457" i="1"/>
  <c r="Y457" i="1"/>
  <c r="Z457" i="1"/>
  <c r="AA457" i="1"/>
  <c r="AB457" i="1"/>
  <c r="AC457" i="1"/>
  <c r="W458" i="1"/>
  <c r="Y458" i="1"/>
  <c r="Z458" i="1"/>
  <c r="AA458" i="1"/>
  <c r="AB458" i="1"/>
  <c r="AC458" i="1"/>
  <c r="W459" i="1"/>
  <c r="Y459" i="1"/>
  <c r="Z459" i="1"/>
  <c r="AA459" i="1"/>
  <c r="AB459" i="1"/>
  <c r="AC459" i="1"/>
  <c r="W460" i="1"/>
  <c r="Y460" i="1"/>
  <c r="Z460" i="1"/>
  <c r="AA460" i="1"/>
  <c r="AB460" i="1"/>
  <c r="AC460" i="1"/>
  <c r="W461" i="1"/>
  <c r="Y461" i="1"/>
  <c r="Z461" i="1"/>
  <c r="AA461" i="1"/>
  <c r="AB461" i="1"/>
  <c r="AC461" i="1"/>
  <c r="W462" i="1"/>
  <c r="Y462" i="1"/>
  <c r="Z462" i="1"/>
  <c r="AA462" i="1"/>
  <c r="AB462" i="1"/>
  <c r="AC462" i="1"/>
  <c r="W463" i="1"/>
  <c r="Y463" i="1"/>
  <c r="Z463" i="1"/>
  <c r="AA463" i="1"/>
  <c r="AB463" i="1"/>
  <c r="AC463" i="1"/>
  <c r="W464" i="1"/>
  <c r="Y464" i="1"/>
  <c r="Z464" i="1"/>
  <c r="AA464" i="1"/>
  <c r="AB464" i="1"/>
  <c r="AC464" i="1"/>
  <c r="W465" i="1"/>
  <c r="Y465" i="1"/>
  <c r="Z465" i="1"/>
  <c r="AA465" i="1"/>
  <c r="AB465" i="1"/>
  <c r="AC465" i="1"/>
  <c r="W466" i="1"/>
  <c r="Y466" i="1"/>
  <c r="Z466" i="1"/>
  <c r="AA466" i="1"/>
  <c r="AB466" i="1"/>
  <c r="AC466" i="1"/>
  <c r="W467" i="1"/>
  <c r="Y467" i="1"/>
  <c r="Z467" i="1"/>
  <c r="AA467" i="1"/>
  <c r="AB467" i="1"/>
  <c r="AC467" i="1"/>
  <c r="W468" i="1"/>
  <c r="Y468" i="1"/>
  <c r="Z468" i="1"/>
  <c r="AA468" i="1"/>
  <c r="AB468" i="1"/>
  <c r="AC468" i="1"/>
  <c r="W469" i="1"/>
  <c r="Y469" i="1"/>
  <c r="Z469" i="1"/>
  <c r="AA469" i="1"/>
  <c r="AB469" i="1"/>
  <c r="AC469" i="1"/>
  <c r="W470" i="1"/>
  <c r="Y470" i="1"/>
  <c r="Z470" i="1"/>
  <c r="AA470" i="1"/>
  <c r="AB470" i="1"/>
  <c r="AC470" i="1"/>
  <c r="W471" i="1"/>
  <c r="Y471" i="1"/>
  <c r="Z471" i="1"/>
  <c r="AA471" i="1"/>
  <c r="AB471" i="1"/>
  <c r="AC471" i="1"/>
  <c r="W472" i="1"/>
  <c r="Y472" i="1"/>
  <c r="Z472" i="1"/>
  <c r="AA472" i="1"/>
  <c r="AB472" i="1"/>
  <c r="AC472" i="1"/>
  <c r="W473" i="1"/>
  <c r="Y473" i="1"/>
  <c r="Z473" i="1"/>
  <c r="AA473" i="1"/>
  <c r="AB473" i="1"/>
  <c r="AC473" i="1"/>
  <c r="W474" i="1"/>
  <c r="Y474" i="1"/>
  <c r="Z474" i="1"/>
  <c r="AA474" i="1"/>
  <c r="AB474" i="1"/>
  <c r="AC474" i="1"/>
  <c r="W475" i="1"/>
  <c r="Y475" i="1"/>
  <c r="Z475" i="1"/>
  <c r="AA475" i="1"/>
  <c r="AB475" i="1"/>
  <c r="AC475" i="1"/>
  <c r="W476" i="1"/>
  <c r="Y476" i="1"/>
  <c r="Z476" i="1"/>
  <c r="AA476" i="1"/>
  <c r="AB476" i="1"/>
  <c r="AC476" i="1"/>
  <c r="W477" i="1"/>
  <c r="Y477" i="1"/>
  <c r="Z477" i="1"/>
  <c r="AA477" i="1"/>
  <c r="AB477" i="1"/>
  <c r="AC477" i="1"/>
  <c r="W478" i="1"/>
  <c r="Y478" i="1"/>
  <c r="Z478" i="1"/>
  <c r="AA478" i="1"/>
  <c r="AB478" i="1"/>
  <c r="AC478" i="1"/>
  <c r="W479" i="1"/>
  <c r="Y479" i="1"/>
  <c r="Z479" i="1"/>
  <c r="AA479" i="1"/>
  <c r="AB479" i="1"/>
  <c r="AC479" i="1"/>
  <c r="W480" i="1"/>
  <c r="Y480" i="1"/>
  <c r="Z480" i="1"/>
  <c r="AA480" i="1"/>
  <c r="AB480" i="1"/>
  <c r="AC480" i="1"/>
  <c r="W481" i="1"/>
  <c r="Y481" i="1"/>
  <c r="Z481" i="1"/>
  <c r="AA481" i="1"/>
  <c r="AB481" i="1"/>
  <c r="AC481" i="1"/>
  <c r="W482" i="1"/>
  <c r="Y482" i="1"/>
  <c r="Z482" i="1"/>
  <c r="AA482" i="1"/>
  <c r="AB482" i="1"/>
  <c r="AC482" i="1"/>
  <c r="W483" i="1"/>
  <c r="Y483" i="1"/>
  <c r="Z483" i="1"/>
  <c r="AA483" i="1"/>
  <c r="AB483" i="1"/>
  <c r="AC483" i="1"/>
  <c r="W484" i="1"/>
  <c r="Y484" i="1"/>
  <c r="Z484" i="1"/>
  <c r="AA484" i="1"/>
  <c r="AB484" i="1"/>
  <c r="AC484" i="1"/>
  <c r="W485" i="1"/>
  <c r="Y485" i="1"/>
  <c r="Z485" i="1"/>
  <c r="AA485" i="1"/>
  <c r="AB485" i="1"/>
  <c r="AC485" i="1"/>
  <c r="W486" i="1"/>
  <c r="Y486" i="1"/>
  <c r="Z486" i="1"/>
  <c r="AA486" i="1"/>
  <c r="AB486" i="1"/>
  <c r="AC486" i="1"/>
  <c r="W487" i="1"/>
  <c r="Y487" i="1"/>
  <c r="Z487" i="1"/>
  <c r="AA487" i="1"/>
  <c r="AB487" i="1"/>
  <c r="AC487" i="1"/>
  <c r="W488" i="1"/>
  <c r="Y488" i="1"/>
  <c r="Z488" i="1"/>
  <c r="AA488" i="1"/>
  <c r="AB488" i="1"/>
  <c r="AC488" i="1"/>
  <c r="W489" i="1"/>
  <c r="Y489" i="1"/>
  <c r="Z489" i="1"/>
  <c r="AA489" i="1"/>
  <c r="AB489" i="1"/>
  <c r="AC489" i="1"/>
  <c r="W490" i="1"/>
  <c r="Y490" i="1"/>
  <c r="Z490" i="1"/>
  <c r="AA490" i="1"/>
  <c r="AB490" i="1"/>
  <c r="AC490" i="1"/>
  <c r="W491" i="1"/>
  <c r="Y491" i="1"/>
  <c r="Z491" i="1"/>
  <c r="AA491" i="1"/>
  <c r="AB491" i="1"/>
  <c r="AC491" i="1"/>
  <c r="W492" i="1"/>
  <c r="Y492" i="1"/>
  <c r="Z492" i="1"/>
  <c r="AA492" i="1"/>
  <c r="AB492" i="1"/>
  <c r="AC492" i="1"/>
  <c r="W493" i="1"/>
  <c r="Y493" i="1"/>
  <c r="Z493" i="1"/>
  <c r="AA493" i="1"/>
  <c r="AB493" i="1"/>
  <c r="AC493" i="1"/>
  <c r="W494" i="1"/>
  <c r="Y494" i="1"/>
  <c r="Z494" i="1"/>
  <c r="AA494" i="1"/>
  <c r="AB494" i="1"/>
  <c r="AC494" i="1"/>
  <c r="W495" i="1"/>
  <c r="Y495" i="1"/>
  <c r="Z495" i="1"/>
  <c r="AA495" i="1"/>
  <c r="AB495" i="1"/>
  <c r="AC495" i="1"/>
  <c r="W496" i="1"/>
  <c r="Y496" i="1"/>
  <c r="Z496" i="1"/>
  <c r="AA496" i="1"/>
  <c r="AB496" i="1"/>
  <c r="AC496" i="1"/>
  <c r="W497" i="1"/>
  <c r="Y497" i="1"/>
  <c r="Z497" i="1"/>
  <c r="AA497" i="1"/>
  <c r="AB497" i="1"/>
  <c r="AC497" i="1"/>
  <c r="W498" i="1"/>
  <c r="Y498" i="1"/>
  <c r="Z498" i="1"/>
  <c r="AA498" i="1"/>
  <c r="AB498" i="1"/>
  <c r="AC498" i="1"/>
  <c r="W499" i="1"/>
  <c r="Y499" i="1"/>
  <c r="Z499" i="1"/>
  <c r="AA499" i="1"/>
  <c r="AB499" i="1"/>
  <c r="AC499" i="1"/>
  <c r="W500" i="1"/>
  <c r="Y500" i="1"/>
  <c r="Z500" i="1"/>
  <c r="AA500" i="1"/>
  <c r="AB500" i="1"/>
  <c r="AC500" i="1"/>
  <c r="W501" i="1"/>
  <c r="Y501" i="1"/>
  <c r="Z501" i="1"/>
  <c r="AA501" i="1"/>
  <c r="AB501" i="1"/>
  <c r="AC501" i="1"/>
  <c r="W502" i="1"/>
  <c r="Y502" i="1"/>
  <c r="Z502" i="1"/>
  <c r="AA502" i="1"/>
  <c r="AB502" i="1"/>
  <c r="AC502" i="1"/>
  <c r="W503" i="1"/>
  <c r="Y503" i="1"/>
  <c r="Z503" i="1"/>
  <c r="AA503" i="1"/>
  <c r="AB503" i="1"/>
  <c r="AC503" i="1"/>
  <c r="W504" i="1"/>
  <c r="Y504" i="1"/>
  <c r="Z504" i="1"/>
  <c r="AA504" i="1"/>
  <c r="AB504" i="1"/>
  <c r="AC504" i="1"/>
  <c r="W505" i="1"/>
  <c r="Y505" i="1"/>
  <c r="Z505" i="1"/>
  <c r="AA505" i="1"/>
  <c r="AB505" i="1"/>
  <c r="AC505" i="1"/>
  <c r="W506" i="1"/>
  <c r="Y506" i="1"/>
  <c r="Z506" i="1"/>
  <c r="AA506" i="1"/>
  <c r="AB506" i="1"/>
  <c r="AC506" i="1"/>
  <c r="W507" i="1"/>
  <c r="Y507" i="1"/>
  <c r="Z507" i="1"/>
  <c r="AA507" i="1"/>
  <c r="AB507" i="1"/>
  <c r="AC507" i="1"/>
  <c r="W508" i="1"/>
  <c r="Y508" i="1"/>
  <c r="Z508" i="1"/>
  <c r="AA508" i="1"/>
  <c r="AB508" i="1"/>
  <c r="AC508" i="1"/>
  <c r="W509" i="1"/>
  <c r="Y509" i="1"/>
  <c r="Z509" i="1"/>
  <c r="AA509" i="1"/>
  <c r="AB509" i="1"/>
  <c r="AC509" i="1"/>
  <c r="W510" i="1"/>
  <c r="Y510" i="1"/>
  <c r="Z510" i="1"/>
  <c r="AA510" i="1"/>
  <c r="AB510" i="1"/>
  <c r="AC510" i="1"/>
  <c r="W511" i="1"/>
  <c r="Y511" i="1"/>
  <c r="Z511" i="1"/>
  <c r="AA511" i="1"/>
  <c r="AB511" i="1"/>
  <c r="AC511" i="1"/>
  <c r="W512" i="1"/>
  <c r="Y512" i="1"/>
  <c r="Z512" i="1"/>
  <c r="AA512" i="1"/>
  <c r="AB512" i="1"/>
  <c r="AC512" i="1"/>
  <c r="W513" i="1"/>
  <c r="Y513" i="1"/>
  <c r="Z513" i="1"/>
  <c r="AA513" i="1"/>
  <c r="AB513" i="1"/>
  <c r="AC513" i="1"/>
  <c r="W514" i="1"/>
  <c r="Y514" i="1"/>
  <c r="Z514" i="1"/>
  <c r="AA514" i="1"/>
  <c r="AB514" i="1"/>
  <c r="AC514" i="1"/>
  <c r="W515" i="1"/>
  <c r="Y515" i="1"/>
  <c r="Z515" i="1"/>
  <c r="AA515" i="1"/>
  <c r="AB515" i="1"/>
  <c r="AC515" i="1"/>
  <c r="W516" i="1"/>
  <c r="Y516" i="1"/>
  <c r="Z516" i="1"/>
  <c r="AA516" i="1"/>
  <c r="AB516" i="1"/>
  <c r="AC516" i="1"/>
  <c r="W517" i="1"/>
  <c r="Y517" i="1"/>
  <c r="Z517" i="1"/>
  <c r="AA517" i="1"/>
  <c r="AB517" i="1"/>
  <c r="AC517" i="1"/>
  <c r="W518" i="1"/>
  <c r="Y518" i="1"/>
  <c r="Z518" i="1"/>
  <c r="AA518" i="1"/>
  <c r="AB518" i="1"/>
  <c r="AC518" i="1"/>
  <c r="W519" i="1"/>
  <c r="Y519" i="1"/>
  <c r="Z519" i="1"/>
  <c r="AA519" i="1"/>
  <c r="AB519" i="1"/>
  <c r="AC519" i="1"/>
  <c r="W520" i="1"/>
  <c r="Y520" i="1"/>
  <c r="Z520" i="1"/>
  <c r="AA520" i="1"/>
  <c r="AB520" i="1"/>
  <c r="AC520" i="1"/>
  <c r="W521" i="1"/>
  <c r="Y521" i="1"/>
  <c r="Z521" i="1"/>
  <c r="AA521" i="1"/>
  <c r="AB521" i="1"/>
  <c r="AC521" i="1"/>
  <c r="W522" i="1"/>
  <c r="Y522" i="1"/>
  <c r="Z522" i="1"/>
  <c r="AA522" i="1"/>
  <c r="AB522" i="1"/>
  <c r="AC522" i="1"/>
  <c r="W523" i="1"/>
  <c r="Y523" i="1"/>
  <c r="Z523" i="1"/>
  <c r="AA523" i="1"/>
  <c r="AB523" i="1"/>
  <c r="AC523" i="1"/>
  <c r="W524" i="1"/>
  <c r="Y524" i="1"/>
  <c r="Z524" i="1"/>
  <c r="AA524" i="1"/>
  <c r="AB524" i="1"/>
  <c r="AC524" i="1"/>
  <c r="W525" i="1"/>
  <c r="Y525" i="1"/>
  <c r="Z525" i="1"/>
  <c r="AA525" i="1"/>
  <c r="AB525" i="1"/>
  <c r="AC525" i="1"/>
  <c r="W526" i="1"/>
  <c r="Y526" i="1"/>
  <c r="Z526" i="1"/>
  <c r="AA526" i="1"/>
  <c r="AB526" i="1"/>
  <c r="AC526" i="1"/>
  <c r="W527" i="1"/>
  <c r="Y527" i="1"/>
  <c r="Z527" i="1"/>
  <c r="AA527" i="1"/>
  <c r="AB527" i="1"/>
  <c r="AC527" i="1"/>
  <c r="W528" i="1"/>
  <c r="Y528" i="1"/>
  <c r="Z528" i="1"/>
  <c r="AA528" i="1"/>
  <c r="AB528" i="1"/>
  <c r="AC528" i="1"/>
  <c r="W529" i="1"/>
  <c r="Y529" i="1"/>
  <c r="Z529" i="1"/>
  <c r="AA529" i="1"/>
  <c r="AB529" i="1"/>
  <c r="AC529" i="1"/>
  <c r="W530" i="1"/>
  <c r="Y530" i="1"/>
  <c r="Z530" i="1"/>
  <c r="AA530" i="1"/>
  <c r="AB530" i="1"/>
  <c r="AC530" i="1"/>
  <c r="W531" i="1"/>
  <c r="Y531" i="1"/>
  <c r="Z531" i="1"/>
  <c r="AA531" i="1"/>
  <c r="AB531" i="1"/>
  <c r="AC531" i="1"/>
  <c r="W532" i="1"/>
  <c r="Y532" i="1"/>
  <c r="Z532" i="1"/>
  <c r="AA532" i="1"/>
  <c r="AB532" i="1"/>
  <c r="AC532" i="1"/>
  <c r="W533" i="1"/>
  <c r="Y533" i="1"/>
  <c r="Z533" i="1"/>
  <c r="AA533" i="1"/>
  <c r="AB533" i="1"/>
  <c r="AC533" i="1"/>
  <c r="W534" i="1"/>
  <c r="Y534" i="1"/>
  <c r="Z534" i="1"/>
  <c r="AA534" i="1"/>
  <c r="AB534" i="1"/>
  <c r="AC534" i="1"/>
  <c r="W535" i="1"/>
  <c r="Y535" i="1"/>
  <c r="Z535" i="1"/>
  <c r="AA535" i="1"/>
  <c r="AB535" i="1"/>
  <c r="AC535" i="1"/>
  <c r="W536" i="1"/>
  <c r="Y536" i="1"/>
  <c r="Z536" i="1"/>
  <c r="AA536" i="1"/>
  <c r="AB536" i="1"/>
  <c r="AC536" i="1"/>
  <c r="W537" i="1"/>
  <c r="Y537" i="1"/>
  <c r="Z537" i="1"/>
  <c r="AA537" i="1"/>
  <c r="AB537" i="1"/>
  <c r="AC537" i="1"/>
  <c r="W538" i="1"/>
  <c r="Y538" i="1"/>
  <c r="Z538" i="1"/>
  <c r="AA538" i="1"/>
  <c r="AB538" i="1"/>
  <c r="AC538" i="1"/>
  <c r="W539" i="1"/>
  <c r="Y539" i="1"/>
  <c r="Z539" i="1"/>
  <c r="AA539" i="1"/>
  <c r="AB539" i="1"/>
  <c r="AC539" i="1"/>
  <c r="W540" i="1"/>
  <c r="Y540" i="1"/>
  <c r="Z540" i="1"/>
  <c r="AA540" i="1"/>
  <c r="AB540" i="1"/>
  <c r="AC540" i="1"/>
  <c r="W541" i="1"/>
  <c r="Y541" i="1"/>
  <c r="Z541" i="1"/>
  <c r="AA541" i="1"/>
  <c r="AB541" i="1"/>
  <c r="AC541" i="1"/>
  <c r="W542" i="1"/>
  <c r="Y542" i="1"/>
  <c r="Z542" i="1"/>
  <c r="AA542" i="1"/>
  <c r="AB542" i="1"/>
  <c r="AC542" i="1"/>
  <c r="W543" i="1"/>
  <c r="Y543" i="1"/>
  <c r="Z543" i="1"/>
  <c r="AA543" i="1"/>
  <c r="AB543" i="1"/>
  <c r="AC543" i="1"/>
  <c r="W544" i="1"/>
  <c r="Y544" i="1"/>
  <c r="Z544" i="1"/>
  <c r="AA544" i="1"/>
  <c r="AB544" i="1"/>
  <c r="AC544" i="1"/>
  <c r="W545" i="1"/>
  <c r="Y545" i="1"/>
  <c r="Z545" i="1"/>
  <c r="AA545" i="1"/>
  <c r="AB545" i="1"/>
  <c r="AC545" i="1"/>
  <c r="W546" i="1"/>
  <c r="Y546" i="1"/>
  <c r="Z546" i="1"/>
  <c r="AA546" i="1"/>
  <c r="AB546" i="1"/>
  <c r="AC546" i="1"/>
  <c r="W547" i="1"/>
  <c r="Y547" i="1"/>
  <c r="Z547" i="1"/>
  <c r="AA547" i="1"/>
  <c r="AB547" i="1"/>
  <c r="AC547" i="1"/>
  <c r="W548" i="1"/>
  <c r="Y548" i="1"/>
  <c r="Z548" i="1"/>
  <c r="AA548" i="1"/>
  <c r="AB548" i="1"/>
  <c r="AC548" i="1"/>
  <c r="W549" i="1"/>
  <c r="Y549" i="1"/>
  <c r="Z549" i="1"/>
  <c r="AA549" i="1"/>
  <c r="AB549" i="1"/>
  <c r="AC549" i="1"/>
  <c r="W550" i="1"/>
  <c r="Y550" i="1"/>
  <c r="Z550" i="1"/>
  <c r="AA550" i="1"/>
  <c r="AB550" i="1"/>
  <c r="AC550" i="1"/>
  <c r="W551" i="1"/>
  <c r="Y551" i="1"/>
  <c r="Z551" i="1"/>
  <c r="AA551" i="1"/>
  <c r="AB551" i="1"/>
  <c r="AC551" i="1"/>
  <c r="W552" i="1"/>
  <c r="Y552" i="1"/>
  <c r="Z552" i="1"/>
  <c r="AA552" i="1"/>
  <c r="AB552" i="1"/>
  <c r="AC552" i="1"/>
  <c r="W553" i="1"/>
  <c r="Y553" i="1"/>
  <c r="Z553" i="1"/>
  <c r="AA553" i="1"/>
  <c r="AB553" i="1"/>
  <c r="AC553" i="1"/>
  <c r="W554" i="1"/>
  <c r="Y554" i="1"/>
  <c r="Z554" i="1"/>
  <c r="AA554" i="1"/>
  <c r="AB554" i="1"/>
  <c r="AC554" i="1"/>
  <c r="W555" i="1"/>
  <c r="Y555" i="1"/>
  <c r="Z555" i="1"/>
  <c r="AA555" i="1"/>
  <c r="AB555" i="1"/>
  <c r="AC555" i="1"/>
  <c r="W556" i="1"/>
  <c r="Y556" i="1"/>
  <c r="Z556" i="1"/>
  <c r="AA556" i="1"/>
  <c r="AB556" i="1"/>
  <c r="AC556" i="1"/>
  <c r="W557" i="1"/>
  <c r="Y557" i="1"/>
  <c r="Z557" i="1"/>
  <c r="AA557" i="1"/>
  <c r="AB557" i="1"/>
  <c r="AC557" i="1"/>
  <c r="W558" i="1"/>
  <c r="Y558" i="1"/>
  <c r="Z558" i="1"/>
  <c r="AA558" i="1"/>
  <c r="AB558" i="1"/>
  <c r="AC558" i="1"/>
  <c r="W559" i="1"/>
  <c r="Y559" i="1"/>
  <c r="Z559" i="1"/>
  <c r="AA559" i="1"/>
  <c r="AB559" i="1"/>
  <c r="AC559" i="1"/>
  <c r="W560" i="1"/>
  <c r="Y560" i="1"/>
  <c r="Z560" i="1"/>
  <c r="AA560" i="1"/>
  <c r="AB560" i="1"/>
  <c r="AC560" i="1"/>
  <c r="W561" i="1"/>
  <c r="Y561" i="1"/>
  <c r="Z561" i="1"/>
  <c r="AA561" i="1"/>
  <c r="AB561" i="1"/>
  <c r="AC561" i="1"/>
  <c r="W562" i="1"/>
  <c r="Y562" i="1"/>
  <c r="Z562" i="1"/>
  <c r="AA562" i="1"/>
  <c r="AB562" i="1"/>
  <c r="AC562" i="1"/>
  <c r="W563" i="1"/>
  <c r="Y563" i="1"/>
  <c r="Z563" i="1"/>
  <c r="AA563" i="1"/>
  <c r="AB563" i="1"/>
  <c r="AC563" i="1"/>
  <c r="W564" i="1"/>
  <c r="Y564" i="1"/>
  <c r="Z564" i="1"/>
  <c r="AA564" i="1"/>
  <c r="AB564" i="1"/>
  <c r="AC564" i="1"/>
  <c r="W565" i="1"/>
  <c r="Y565" i="1"/>
  <c r="Z565" i="1"/>
  <c r="AA565" i="1"/>
  <c r="AB565" i="1"/>
  <c r="AC565" i="1"/>
  <c r="W566" i="1"/>
  <c r="Y566" i="1"/>
  <c r="Z566" i="1"/>
  <c r="AA566" i="1"/>
  <c r="AB566" i="1"/>
  <c r="AC566" i="1"/>
  <c r="W567" i="1"/>
  <c r="Y567" i="1"/>
  <c r="Z567" i="1"/>
  <c r="AA567" i="1"/>
  <c r="AB567" i="1"/>
  <c r="AC567" i="1"/>
  <c r="W568" i="1"/>
  <c r="Y568" i="1"/>
  <c r="Z568" i="1"/>
  <c r="AA568" i="1"/>
  <c r="AB568" i="1"/>
  <c r="AC568" i="1"/>
  <c r="W569" i="1"/>
  <c r="Y569" i="1"/>
  <c r="Z569" i="1"/>
  <c r="AA569" i="1"/>
  <c r="AB569" i="1"/>
  <c r="AC569" i="1"/>
  <c r="W570" i="1"/>
  <c r="Y570" i="1"/>
  <c r="Z570" i="1"/>
  <c r="AA570" i="1"/>
  <c r="AB570" i="1"/>
  <c r="AC570" i="1"/>
  <c r="W571" i="1"/>
  <c r="Y571" i="1"/>
  <c r="Z571" i="1"/>
  <c r="AA571" i="1"/>
  <c r="AB571" i="1"/>
  <c r="AC571" i="1"/>
  <c r="W572" i="1"/>
  <c r="Y572" i="1"/>
  <c r="Z572" i="1"/>
  <c r="AA572" i="1"/>
  <c r="AB572" i="1"/>
  <c r="AC572" i="1"/>
  <c r="W573" i="1"/>
  <c r="Y573" i="1"/>
  <c r="Z573" i="1"/>
  <c r="AA573" i="1"/>
  <c r="AB573" i="1"/>
  <c r="AC573" i="1"/>
  <c r="W574" i="1"/>
  <c r="Y574" i="1"/>
  <c r="Z574" i="1"/>
  <c r="AA574" i="1"/>
  <c r="AB574" i="1"/>
  <c r="AC574" i="1"/>
  <c r="W575" i="1"/>
  <c r="Y575" i="1"/>
  <c r="Z575" i="1"/>
  <c r="AA575" i="1"/>
  <c r="AB575" i="1"/>
  <c r="AC575" i="1"/>
  <c r="W576" i="1"/>
  <c r="Y576" i="1"/>
  <c r="Z576" i="1"/>
  <c r="AA576" i="1"/>
  <c r="AB576" i="1"/>
  <c r="AC576" i="1"/>
  <c r="W577" i="1"/>
  <c r="Y577" i="1"/>
  <c r="Z577" i="1"/>
  <c r="AA577" i="1"/>
  <c r="AB577" i="1"/>
  <c r="AC577" i="1"/>
  <c r="W578" i="1"/>
  <c r="Y578" i="1"/>
  <c r="Z578" i="1"/>
  <c r="AA578" i="1"/>
  <c r="AB578" i="1"/>
  <c r="AC578" i="1"/>
  <c r="W579" i="1"/>
  <c r="Y579" i="1"/>
  <c r="Z579" i="1"/>
  <c r="AA579" i="1"/>
  <c r="AB579" i="1"/>
  <c r="AC579" i="1"/>
  <c r="W580" i="1"/>
  <c r="Y580" i="1"/>
  <c r="Z580" i="1"/>
  <c r="AA580" i="1"/>
  <c r="AB580" i="1"/>
  <c r="AC580" i="1"/>
  <c r="W581" i="1"/>
  <c r="Y581" i="1"/>
  <c r="Z581" i="1"/>
  <c r="AA581" i="1"/>
  <c r="AB581" i="1"/>
  <c r="AC581" i="1"/>
  <c r="W582" i="1"/>
  <c r="Y582" i="1"/>
  <c r="Z582" i="1"/>
  <c r="AA582" i="1"/>
  <c r="AB582" i="1"/>
  <c r="AC582" i="1"/>
  <c r="W583" i="1"/>
  <c r="Y583" i="1"/>
  <c r="Z583" i="1"/>
  <c r="AA583" i="1"/>
  <c r="AB583" i="1"/>
  <c r="AC583" i="1"/>
  <c r="W584" i="1"/>
  <c r="Y584" i="1"/>
  <c r="Z584" i="1"/>
  <c r="AA584" i="1"/>
  <c r="AB584" i="1"/>
  <c r="AC584" i="1"/>
  <c r="W585" i="1"/>
  <c r="Y585" i="1"/>
  <c r="Z585" i="1"/>
  <c r="AA585" i="1"/>
  <c r="AB585" i="1"/>
  <c r="AC585" i="1"/>
  <c r="W586" i="1"/>
  <c r="Y586" i="1"/>
  <c r="Z586" i="1"/>
  <c r="AA586" i="1"/>
  <c r="AB586" i="1"/>
  <c r="AC586" i="1"/>
  <c r="W587" i="1"/>
  <c r="Y587" i="1"/>
  <c r="Z587" i="1"/>
  <c r="AA587" i="1"/>
  <c r="AB587" i="1"/>
  <c r="AC587" i="1"/>
  <c r="W588" i="1"/>
  <c r="Y588" i="1"/>
  <c r="Z588" i="1"/>
  <c r="AA588" i="1"/>
  <c r="AB588" i="1"/>
  <c r="AC588" i="1"/>
  <c r="W589" i="1"/>
  <c r="Y589" i="1"/>
  <c r="Z589" i="1"/>
  <c r="AA589" i="1"/>
  <c r="AB589" i="1"/>
  <c r="AC589" i="1"/>
  <c r="W590" i="1"/>
  <c r="Y590" i="1"/>
  <c r="Z590" i="1"/>
  <c r="AA590" i="1"/>
  <c r="AB590" i="1"/>
  <c r="AC590" i="1"/>
  <c r="W591" i="1"/>
  <c r="Y591" i="1"/>
  <c r="Z591" i="1"/>
  <c r="AA591" i="1"/>
  <c r="AB591" i="1"/>
  <c r="AC591" i="1"/>
  <c r="W592" i="1"/>
  <c r="Y592" i="1"/>
  <c r="Z592" i="1"/>
  <c r="AA592" i="1"/>
  <c r="AB592" i="1"/>
  <c r="AC592" i="1"/>
  <c r="W593" i="1"/>
  <c r="Y593" i="1"/>
  <c r="Z593" i="1"/>
  <c r="AA593" i="1"/>
  <c r="AB593" i="1"/>
  <c r="AC593" i="1"/>
  <c r="W594" i="1"/>
  <c r="Y594" i="1"/>
  <c r="Z594" i="1"/>
  <c r="AA594" i="1"/>
  <c r="AB594" i="1"/>
  <c r="AC594" i="1"/>
  <c r="W595" i="1"/>
  <c r="Y595" i="1"/>
  <c r="Z595" i="1"/>
  <c r="AA595" i="1"/>
  <c r="AB595" i="1"/>
  <c r="AC595" i="1"/>
  <c r="W596" i="1"/>
  <c r="Y596" i="1"/>
  <c r="Z596" i="1"/>
  <c r="AA596" i="1"/>
  <c r="AB596" i="1"/>
  <c r="AC596" i="1"/>
  <c r="W597" i="1"/>
  <c r="Y597" i="1"/>
  <c r="Z597" i="1"/>
  <c r="AA597" i="1"/>
  <c r="AB597" i="1"/>
  <c r="AC597" i="1"/>
  <c r="W598" i="1"/>
  <c r="Y598" i="1"/>
  <c r="Z598" i="1"/>
  <c r="AA598" i="1"/>
  <c r="AB598" i="1"/>
  <c r="AC598" i="1"/>
  <c r="W599" i="1"/>
  <c r="Y599" i="1"/>
  <c r="Z599" i="1"/>
  <c r="AA599" i="1"/>
  <c r="AB599" i="1"/>
  <c r="AC599" i="1"/>
  <c r="W600" i="1"/>
  <c r="Y600" i="1"/>
  <c r="Z600" i="1"/>
  <c r="AA600" i="1"/>
  <c r="AB600" i="1"/>
  <c r="AC600" i="1"/>
  <c r="W601" i="1"/>
  <c r="Y601" i="1"/>
  <c r="Z601" i="1"/>
  <c r="AA601" i="1"/>
  <c r="AB601" i="1"/>
  <c r="AC601" i="1"/>
  <c r="W602" i="1"/>
  <c r="Y602" i="1"/>
  <c r="Z602" i="1"/>
  <c r="AA602" i="1"/>
  <c r="AB602" i="1"/>
  <c r="AC602" i="1"/>
  <c r="W603" i="1"/>
  <c r="Y603" i="1"/>
  <c r="Z603" i="1"/>
  <c r="AA603" i="1"/>
  <c r="AB603" i="1"/>
  <c r="AC603" i="1"/>
  <c r="W604" i="1"/>
  <c r="Y604" i="1"/>
  <c r="Z604" i="1"/>
  <c r="AA604" i="1"/>
  <c r="AB604" i="1"/>
  <c r="AC604" i="1"/>
  <c r="W605" i="1"/>
  <c r="Y605" i="1"/>
  <c r="Z605" i="1"/>
  <c r="AA605" i="1"/>
  <c r="AB605" i="1"/>
  <c r="AC605" i="1"/>
  <c r="W606" i="1"/>
  <c r="Y606" i="1"/>
  <c r="Z606" i="1"/>
  <c r="AA606" i="1"/>
  <c r="AB606" i="1"/>
  <c r="AC606" i="1"/>
  <c r="W607" i="1"/>
  <c r="Y607" i="1"/>
  <c r="Z607" i="1"/>
  <c r="AA607" i="1"/>
  <c r="AB607" i="1"/>
  <c r="AC607" i="1"/>
  <c r="W608" i="1"/>
  <c r="Y608" i="1"/>
  <c r="Z608" i="1"/>
  <c r="AA608" i="1"/>
  <c r="AB608" i="1"/>
  <c r="AC608" i="1"/>
  <c r="W609" i="1"/>
  <c r="Y609" i="1"/>
  <c r="Z609" i="1"/>
  <c r="AA609" i="1"/>
  <c r="AB609" i="1"/>
  <c r="AC609" i="1"/>
  <c r="W610" i="1"/>
  <c r="Y610" i="1"/>
  <c r="Z610" i="1"/>
  <c r="AA610" i="1"/>
  <c r="AB610" i="1"/>
  <c r="AC610" i="1"/>
  <c r="W611" i="1"/>
  <c r="Y611" i="1"/>
  <c r="Z611" i="1"/>
  <c r="AA611" i="1"/>
  <c r="AB611" i="1"/>
  <c r="AC611" i="1"/>
  <c r="W612" i="1"/>
  <c r="Y612" i="1"/>
  <c r="Z612" i="1"/>
  <c r="AA612" i="1"/>
  <c r="AB612" i="1"/>
  <c r="AC612" i="1"/>
  <c r="W613" i="1"/>
  <c r="Y613" i="1"/>
  <c r="Z613" i="1"/>
  <c r="AA613" i="1"/>
  <c r="AB613" i="1"/>
  <c r="AC613" i="1"/>
  <c r="W614" i="1"/>
  <c r="Y614" i="1"/>
  <c r="Z614" i="1"/>
  <c r="AA614" i="1"/>
  <c r="AB614" i="1"/>
  <c r="AC614" i="1"/>
  <c r="W615" i="1"/>
  <c r="Y615" i="1"/>
  <c r="Z615" i="1"/>
  <c r="AA615" i="1"/>
  <c r="AB615" i="1"/>
  <c r="AC615" i="1"/>
  <c r="W616" i="1"/>
  <c r="Y616" i="1"/>
  <c r="Z616" i="1"/>
  <c r="AA616" i="1"/>
  <c r="AB616" i="1"/>
  <c r="AC616" i="1"/>
  <c r="W617" i="1"/>
  <c r="Y617" i="1"/>
  <c r="Z617" i="1"/>
  <c r="AA617" i="1"/>
  <c r="AB617" i="1"/>
  <c r="AC617" i="1"/>
  <c r="W618" i="1"/>
  <c r="Y618" i="1"/>
  <c r="Z618" i="1"/>
  <c r="AA618" i="1"/>
  <c r="AB618" i="1"/>
  <c r="AC618" i="1"/>
  <c r="W619" i="1"/>
  <c r="Y619" i="1"/>
  <c r="Z619" i="1"/>
  <c r="AA619" i="1"/>
  <c r="AB619" i="1"/>
  <c r="AC619" i="1"/>
  <c r="W620" i="1"/>
  <c r="Y620" i="1"/>
  <c r="Z620" i="1"/>
  <c r="AA620" i="1"/>
  <c r="AB620" i="1"/>
  <c r="AC620" i="1"/>
  <c r="W621" i="1"/>
  <c r="Y621" i="1"/>
  <c r="Z621" i="1"/>
  <c r="AA621" i="1"/>
  <c r="AB621" i="1"/>
  <c r="AC621" i="1"/>
  <c r="W622" i="1"/>
  <c r="Y622" i="1"/>
  <c r="Z622" i="1"/>
  <c r="AA622" i="1"/>
  <c r="AB622" i="1"/>
  <c r="AC622" i="1"/>
  <c r="W623" i="1"/>
  <c r="Y623" i="1"/>
  <c r="Z623" i="1"/>
  <c r="AA623" i="1"/>
  <c r="AB623" i="1"/>
  <c r="AC623" i="1"/>
  <c r="W624" i="1"/>
  <c r="Y624" i="1"/>
  <c r="Z624" i="1"/>
  <c r="AA624" i="1"/>
  <c r="AB624" i="1"/>
  <c r="AC624" i="1"/>
  <c r="W625" i="1"/>
  <c r="Y625" i="1"/>
  <c r="Z625" i="1"/>
  <c r="AA625" i="1"/>
  <c r="AB625" i="1"/>
  <c r="AC625" i="1"/>
  <c r="W626" i="1"/>
  <c r="Y626" i="1"/>
  <c r="Z626" i="1"/>
  <c r="AA626" i="1"/>
  <c r="AB626" i="1"/>
  <c r="AC626" i="1"/>
  <c r="W627" i="1"/>
  <c r="Y627" i="1"/>
  <c r="Z627" i="1"/>
  <c r="AA627" i="1"/>
  <c r="AB627" i="1"/>
  <c r="AC627" i="1"/>
  <c r="W628" i="1"/>
  <c r="Y628" i="1"/>
  <c r="Z628" i="1"/>
  <c r="AA628" i="1"/>
  <c r="AB628" i="1"/>
  <c r="AC628" i="1"/>
  <c r="W629" i="1"/>
  <c r="Y629" i="1"/>
  <c r="Z629" i="1"/>
  <c r="AA629" i="1"/>
  <c r="AB629" i="1"/>
  <c r="AC629" i="1"/>
  <c r="W630" i="1"/>
  <c r="Y630" i="1"/>
  <c r="Z630" i="1"/>
  <c r="AA630" i="1"/>
  <c r="AB630" i="1"/>
  <c r="AC630" i="1"/>
  <c r="W631" i="1"/>
  <c r="Y631" i="1"/>
  <c r="Z631" i="1"/>
  <c r="AA631" i="1"/>
  <c r="AB631" i="1"/>
  <c r="AC631" i="1"/>
  <c r="W632" i="1"/>
  <c r="Y632" i="1"/>
  <c r="Z632" i="1"/>
  <c r="AA632" i="1"/>
  <c r="AB632" i="1"/>
  <c r="AC632" i="1"/>
  <c r="W633" i="1"/>
  <c r="Y633" i="1"/>
  <c r="Z633" i="1"/>
  <c r="AA633" i="1"/>
  <c r="AB633" i="1"/>
  <c r="AC633" i="1"/>
  <c r="W634" i="1"/>
  <c r="Y634" i="1"/>
  <c r="Z634" i="1"/>
  <c r="AA634" i="1"/>
  <c r="AB634" i="1"/>
  <c r="AC634" i="1"/>
  <c r="W635" i="1"/>
  <c r="Y635" i="1"/>
  <c r="Z635" i="1"/>
  <c r="AA635" i="1"/>
  <c r="AB635" i="1"/>
  <c r="AC635" i="1"/>
  <c r="W636" i="1"/>
  <c r="Y636" i="1"/>
  <c r="Z636" i="1"/>
  <c r="AA636" i="1"/>
  <c r="AB636" i="1"/>
  <c r="AC636" i="1"/>
  <c r="W637" i="1"/>
  <c r="Y637" i="1"/>
  <c r="Z637" i="1"/>
  <c r="AA637" i="1"/>
  <c r="AB637" i="1"/>
  <c r="AC637" i="1"/>
  <c r="W638" i="1"/>
  <c r="Y638" i="1"/>
  <c r="Z638" i="1"/>
  <c r="AA638" i="1"/>
  <c r="AB638" i="1"/>
  <c r="AC638" i="1"/>
  <c r="W639" i="1"/>
  <c r="Y639" i="1"/>
  <c r="Z639" i="1"/>
  <c r="AA639" i="1"/>
  <c r="AB639" i="1"/>
  <c r="AC639" i="1"/>
  <c r="W640" i="1"/>
  <c r="Y640" i="1"/>
  <c r="Z640" i="1"/>
  <c r="AA640" i="1"/>
  <c r="AB640" i="1"/>
  <c r="AC640" i="1"/>
  <c r="W641" i="1"/>
  <c r="Y641" i="1"/>
  <c r="Z641" i="1"/>
  <c r="AA641" i="1"/>
  <c r="AB641" i="1"/>
  <c r="AC641" i="1"/>
  <c r="W642" i="1"/>
  <c r="Y642" i="1"/>
  <c r="Z642" i="1"/>
  <c r="AA642" i="1"/>
  <c r="AB642" i="1"/>
  <c r="AC642" i="1"/>
  <c r="W643" i="1"/>
  <c r="Y643" i="1"/>
  <c r="Z643" i="1"/>
  <c r="AA643" i="1"/>
  <c r="AB643" i="1"/>
  <c r="AC643" i="1"/>
  <c r="W644" i="1"/>
  <c r="Y644" i="1"/>
  <c r="Z644" i="1"/>
  <c r="AA644" i="1"/>
  <c r="AB644" i="1"/>
  <c r="AC644" i="1"/>
  <c r="W645" i="1"/>
  <c r="Y645" i="1"/>
  <c r="Z645" i="1"/>
  <c r="AA645" i="1"/>
  <c r="AB645" i="1"/>
  <c r="AC645" i="1"/>
  <c r="W646" i="1"/>
  <c r="Y646" i="1"/>
  <c r="Z646" i="1"/>
  <c r="AA646" i="1"/>
  <c r="AB646" i="1"/>
  <c r="AC646" i="1"/>
  <c r="W647" i="1"/>
  <c r="Y647" i="1"/>
  <c r="Z647" i="1"/>
  <c r="AA647" i="1"/>
  <c r="AB647" i="1"/>
  <c r="AC647" i="1"/>
  <c r="W648" i="1"/>
  <c r="Y648" i="1"/>
  <c r="Z648" i="1"/>
  <c r="AA648" i="1"/>
  <c r="AB648" i="1"/>
  <c r="AC648" i="1"/>
  <c r="W649" i="1"/>
  <c r="Y649" i="1"/>
  <c r="Z649" i="1"/>
  <c r="AA649" i="1"/>
  <c r="AB649" i="1"/>
  <c r="AC649" i="1"/>
  <c r="W650" i="1"/>
  <c r="Y650" i="1"/>
  <c r="Z650" i="1"/>
  <c r="AA650" i="1"/>
  <c r="AB650" i="1"/>
  <c r="AC650" i="1"/>
  <c r="W651" i="1"/>
  <c r="Y651" i="1"/>
  <c r="Z651" i="1"/>
  <c r="AA651" i="1"/>
  <c r="AB651" i="1"/>
  <c r="AC651" i="1"/>
  <c r="W652" i="1"/>
  <c r="Y652" i="1"/>
  <c r="Z652" i="1"/>
  <c r="AA652" i="1"/>
  <c r="AB652" i="1"/>
  <c r="AC652" i="1"/>
  <c r="W653" i="1"/>
  <c r="Y653" i="1"/>
  <c r="Z653" i="1"/>
  <c r="AA653" i="1"/>
  <c r="AB653" i="1"/>
  <c r="AC653" i="1"/>
  <c r="W654" i="1"/>
  <c r="Y654" i="1"/>
  <c r="Z654" i="1"/>
  <c r="AA654" i="1"/>
  <c r="AB654" i="1"/>
  <c r="AC654" i="1"/>
  <c r="W655" i="1"/>
  <c r="Y655" i="1"/>
  <c r="Z655" i="1"/>
  <c r="AA655" i="1"/>
  <c r="AB655" i="1"/>
  <c r="AC655" i="1"/>
  <c r="W656" i="1"/>
  <c r="Y656" i="1"/>
  <c r="Z656" i="1"/>
  <c r="AA656" i="1"/>
  <c r="AB656" i="1"/>
  <c r="AC656" i="1"/>
  <c r="W657" i="1"/>
  <c r="Y657" i="1"/>
  <c r="Z657" i="1"/>
  <c r="AA657" i="1"/>
  <c r="AB657" i="1"/>
  <c r="AC657" i="1"/>
  <c r="W658" i="1"/>
  <c r="Y658" i="1"/>
  <c r="Z658" i="1"/>
  <c r="AA658" i="1"/>
  <c r="AB658" i="1"/>
  <c r="AC658" i="1"/>
  <c r="W659" i="1"/>
  <c r="Y659" i="1"/>
  <c r="Z659" i="1"/>
  <c r="AA659" i="1"/>
  <c r="AB659" i="1"/>
  <c r="AC659" i="1"/>
  <c r="W660" i="1"/>
  <c r="Y660" i="1"/>
  <c r="Z660" i="1"/>
  <c r="AA660" i="1"/>
  <c r="AB660" i="1"/>
  <c r="AC660" i="1"/>
  <c r="W661" i="1"/>
  <c r="Y661" i="1"/>
  <c r="Z661" i="1"/>
  <c r="AA661" i="1"/>
  <c r="AB661" i="1"/>
  <c r="AC661" i="1"/>
  <c r="W662" i="1"/>
  <c r="Y662" i="1"/>
  <c r="Z662" i="1"/>
  <c r="AA662" i="1"/>
  <c r="AB662" i="1"/>
  <c r="AC662" i="1"/>
  <c r="W663" i="1"/>
  <c r="Y663" i="1"/>
  <c r="Z663" i="1"/>
  <c r="AA663" i="1"/>
  <c r="AB663" i="1"/>
  <c r="AC663" i="1"/>
  <c r="W664" i="1"/>
  <c r="Y664" i="1"/>
  <c r="Z664" i="1"/>
  <c r="AA664" i="1"/>
  <c r="AB664" i="1"/>
  <c r="AC664" i="1"/>
  <c r="W665" i="1"/>
  <c r="Y665" i="1"/>
  <c r="Z665" i="1"/>
  <c r="AA665" i="1"/>
  <c r="AB665" i="1"/>
  <c r="AC665" i="1"/>
  <c r="W666" i="1"/>
  <c r="Y666" i="1"/>
  <c r="Z666" i="1"/>
  <c r="AA666" i="1"/>
  <c r="AB666" i="1"/>
  <c r="AC666" i="1"/>
  <c r="W667" i="1"/>
  <c r="Y667" i="1"/>
  <c r="Z667" i="1"/>
  <c r="AA667" i="1"/>
  <c r="AB667" i="1"/>
  <c r="AC667" i="1"/>
  <c r="W668" i="1"/>
  <c r="Y668" i="1"/>
  <c r="Z668" i="1"/>
  <c r="AA668" i="1"/>
  <c r="AB668" i="1"/>
  <c r="AC668" i="1"/>
  <c r="W669" i="1"/>
  <c r="Y669" i="1"/>
  <c r="Z669" i="1"/>
  <c r="AA669" i="1"/>
  <c r="AB669" i="1"/>
  <c r="AC669" i="1"/>
  <c r="W670" i="1"/>
  <c r="Y670" i="1"/>
  <c r="Z670" i="1"/>
  <c r="AA670" i="1"/>
  <c r="AB670" i="1"/>
  <c r="AC670" i="1"/>
  <c r="W671" i="1"/>
  <c r="Y671" i="1"/>
  <c r="Z671" i="1"/>
  <c r="AA671" i="1"/>
  <c r="AB671" i="1"/>
  <c r="AC671" i="1"/>
  <c r="W672" i="1"/>
  <c r="Y672" i="1"/>
  <c r="Z672" i="1"/>
  <c r="AA672" i="1"/>
  <c r="AB672" i="1"/>
  <c r="AC672" i="1"/>
  <c r="W673" i="1"/>
  <c r="Y673" i="1"/>
  <c r="Z673" i="1"/>
  <c r="AA673" i="1"/>
  <c r="AB673" i="1"/>
  <c r="AC673" i="1"/>
  <c r="W674" i="1"/>
  <c r="Y674" i="1"/>
  <c r="Z674" i="1"/>
  <c r="AA674" i="1"/>
  <c r="AB674" i="1"/>
  <c r="AC674" i="1"/>
  <c r="W675" i="1"/>
  <c r="Y675" i="1"/>
  <c r="Z675" i="1"/>
  <c r="AA675" i="1"/>
  <c r="AB675" i="1"/>
  <c r="AC675" i="1"/>
  <c r="W676" i="1"/>
  <c r="Y676" i="1"/>
  <c r="Z676" i="1"/>
  <c r="AA676" i="1"/>
  <c r="AB676" i="1"/>
  <c r="AC676" i="1"/>
  <c r="W677" i="1"/>
  <c r="Y677" i="1"/>
  <c r="Z677" i="1"/>
  <c r="AA677" i="1"/>
  <c r="AB677" i="1"/>
  <c r="AC677" i="1"/>
  <c r="W678" i="1"/>
  <c r="Y678" i="1"/>
  <c r="Z678" i="1"/>
  <c r="AA678" i="1"/>
  <c r="AB678" i="1"/>
  <c r="AC678" i="1"/>
  <c r="W679" i="1"/>
  <c r="Y679" i="1"/>
  <c r="Z679" i="1"/>
  <c r="AA679" i="1"/>
  <c r="AB679" i="1"/>
  <c r="AC679" i="1"/>
  <c r="W680" i="1"/>
  <c r="Y680" i="1"/>
  <c r="Z680" i="1"/>
  <c r="AA680" i="1"/>
  <c r="AB680" i="1"/>
  <c r="AC680" i="1"/>
  <c r="W681" i="1"/>
  <c r="Y681" i="1"/>
  <c r="Z681" i="1"/>
  <c r="AA681" i="1"/>
  <c r="AB681" i="1"/>
  <c r="AC681" i="1"/>
  <c r="W682" i="1"/>
  <c r="Y682" i="1"/>
  <c r="Z682" i="1"/>
  <c r="AA682" i="1"/>
  <c r="AB682" i="1"/>
  <c r="AC682" i="1"/>
  <c r="W683" i="1"/>
  <c r="Y683" i="1"/>
  <c r="Z683" i="1"/>
  <c r="AA683" i="1"/>
  <c r="AB683" i="1"/>
  <c r="AC683" i="1"/>
  <c r="W684" i="1"/>
  <c r="Y684" i="1"/>
  <c r="Z684" i="1"/>
  <c r="AA684" i="1"/>
  <c r="AB684" i="1"/>
  <c r="AC684" i="1"/>
  <c r="W685" i="1"/>
  <c r="Y685" i="1"/>
  <c r="Z685" i="1"/>
  <c r="AA685" i="1"/>
  <c r="AB685" i="1"/>
  <c r="AC685" i="1"/>
  <c r="W686" i="1"/>
  <c r="Y686" i="1"/>
  <c r="Z686" i="1"/>
  <c r="AA686" i="1"/>
  <c r="AB686" i="1"/>
  <c r="AC686" i="1"/>
  <c r="W687" i="1"/>
  <c r="Y687" i="1"/>
  <c r="Z687" i="1"/>
  <c r="AA687" i="1"/>
  <c r="AB687" i="1"/>
  <c r="AC687" i="1"/>
  <c r="W688" i="1"/>
  <c r="Y688" i="1"/>
  <c r="Z688" i="1"/>
  <c r="AA688" i="1"/>
  <c r="AB688" i="1"/>
  <c r="AC688" i="1"/>
  <c r="W689" i="1"/>
  <c r="Y689" i="1"/>
  <c r="Z689" i="1"/>
  <c r="AA689" i="1"/>
  <c r="AB689" i="1"/>
  <c r="AC689" i="1"/>
  <c r="W690" i="1"/>
  <c r="Y690" i="1"/>
  <c r="Z690" i="1"/>
  <c r="AA690" i="1"/>
  <c r="AB690" i="1"/>
  <c r="AC690" i="1"/>
  <c r="W691" i="1"/>
  <c r="Y691" i="1"/>
  <c r="Z691" i="1"/>
  <c r="AA691" i="1"/>
  <c r="AB691" i="1"/>
  <c r="AC691" i="1"/>
  <c r="W692" i="1"/>
  <c r="Y692" i="1"/>
  <c r="Z692" i="1"/>
  <c r="AA692" i="1"/>
  <c r="AB692" i="1"/>
  <c r="AC692" i="1"/>
  <c r="W693" i="1"/>
  <c r="Y693" i="1"/>
  <c r="Z693" i="1"/>
  <c r="AA693" i="1"/>
  <c r="AB693" i="1"/>
  <c r="AC693" i="1"/>
  <c r="W694" i="1"/>
  <c r="Y694" i="1"/>
  <c r="Z694" i="1"/>
  <c r="AA694" i="1"/>
  <c r="AB694" i="1"/>
  <c r="AC694" i="1"/>
  <c r="W695" i="1"/>
  <c r="Y695" i="1"/>
  <c r="Z695" i="1"/>
  <c r="AA695" i="1"/>
  <c r="AB695" i="1"/>
  <c r="AC695" i="1"/>
  <c r="W696" i="1"/>
  <c r="Y696" i="1"/>
  <c r="Z696" i="1"/>
  <c r="AA696" i="1"/>
  <c r="AB696" i="1"/>
  <c r="AC696" i="1"/>
  <c r="W697" i="1"/>
  <c r="Y697" i="1"/>
  <c r="Z697" i="1"/>
  <c r="AA697" i="1"/>
  <c r="AB697" i="1"/>
  <c r="AC697" i="1"/>
  <c r="W698" i="1"/>
  <c r="Y698" i="1"/>
  <c r="Z698" i="1"/>
  <c r="AA698" i="1"/>
  <c r="AB698" i="1"/>
  <c r="AC698" i="1"/>
  <c r="W699" i="1"/>
  <c r="Y699" i="1"/>
  <c r="Z699" i="1"/>
  <c r="AA699" i="1"/>
  <c r="AB699" i="1"/>
  <c r="AC699" i="1"/>
  <c r="W700" i="1"/>
  <c r="Y700" i="1"/>
  <c r="Z700" i="1"/>
  <c r="AA700" i="1"/>
  <c r="AB700" i="1"/>
  <c r="AC700" i="1"/>
  <c r="W701" i="1"/>
  <c r="Y701" i="1"/>
  <c r="Z701" i="1"/>
  <c r="AA701" i="1"/>
  <c r="AB701" i="1"/>
  <c r="AC701" i="1"/>
  <c r="W702" i="1"/>
  <c r="Y702" i="1"/>
  <c r="Z702" i="1"/>
  <c r="AA702" i="1"/>
  <c r="AB702" i="1"/>
  <c r="AC702" i="1"/>
  <c r="W703" i="1"/>
  <c r="Y703" i="1"/>
  <c r="Z703" i="1"/>
  <c r="AA703" i="1"/>
  <c r="AB703" i="1"/>
  <c r="AC703" i="1"/>
  <c r="W704" i="1"/>
  <c r="Y704" i="1"/>
  <c r="Z704" i="1"/>
  <c r="AA704" i="1"/>
  <c r="AB704" i="1"/>
  <c r="AC704" i="1"/>
  <c r="W705" i="1"/>
  <c r="Y705" i="1"/>
  <c r="Z705" i="1"/>
  <c r="AA705" i="1"/>
  <c r="AB705" i="1"/>
  <c r="AC705" i="1"/>
  <c r="W706" i="1"/>
  <c r="Y706" i="1"/>
  <c r="Z706" i="1"/>
  <c r="AA706" i="1"/>
  <c r="AB706" i="1"/>
  <c r="AC706" i="1"/>
  <c r="W707" i="1"/>
  <c r="Y707" i="1"/>
  <c r="Z707" i="1"/>
  <c r="AA707" i="1"/>
  <c r="AB707" i="1"/>
  <c r="AC707" i="1"/>
  <c r="W708" i="1"/>
  <c r="Y708" i="1"/>
  <c r="Z708" i="1"/>
  <c r="AA708" i="1"/>
  <c r="AB708" i="1"/>
  <c r="AC708" i="1"/>
  <c r="W709" i="1"/>
  <c r="Y709" i="1"/>
  <c r="Z709" i="1"/>
  <c r="AA709" i="1"/>
  <c r="AB709" i="1"/>
  <c r="AC709" i="1"/>
  <c r="W710" i="1"/>
  <c r="Y710" i="1"/>
  <c r="Z710" i="1"/>
  <c r="AA710" i="1"/>
  <c r="AB710" i="1"/>
  <c r="AC710" i="1"/>
  <c r="W711" i="1"/>
  <c r="Y711" i="1"/>
  <c r="Z711" i="1"/>
  <c r="AA711" i="1"/>
  <c r="AB711" i="1"/>
  <c r="AC711" i="1"/>
  <c r="W712" i="1"/>
  <c r="Y712" i="1"/>
  <c r="Z712" i="1"/>
  <c r="AA712" i="1"/>
  <c r="AB712" i="1"/>
  <c r="AC712" i="1"/>
  <c r="W713" i="1"/>
  <c r="Y713" i="1"/>
  <c r="Z713" i="1"/>
  <c r="AA713" i="1"/>
  <c r="AB713" i="1"/>
  <c r="AC713" i="1"/>
  <c r="W714" i="1"/>
  <c r="Y714" i="1"/>
  <c r="Z714" i="1"/>
  <c r="AA714" i="1"/>
  <c r="AB714" i="1"/>
  <c r="AC714" i="1"/>
  <c r="W715" i="1"/>
  <c r="Y715" i="1"/>
  <c r="Z715" i="1"/>
  <c r="AA715" i="1"/>
  <c r="AB715" i="1"/>
  <c r="AC715" i="1"/>
  <c r="W716" i="1"/>
  <c r="Y716" i="1"/>
  <c r="Z716" i="1"/>
  <c r="AA716" i="1"/>
  <c r="AB716" i="1"/>
  <c r="AC716" i="1"/>
  <c r="W717" i="1"/>
  <c r="Y717" i="1"/>
  <c r="Z717" i="1"/>
  <c r="AA717" i="1"/>
  <c r="AB717" i="1"/>
  <c r="AC717" i="1"/>
  <c r="W718" i="1"/>
  <c r="Y718" i="1"/>
  <c r="Z718" i="1"/>
  <c r="AA718" i="1"/>
  <c r="AB718" i="1"/>
  <c r="AC718" i="1"/>
  <c r="W719" i="1"/>
  <c r="Y719" i="1"/>
  <c r="Z719" i="1"/>
  <c r="AA719" i="1"/>
  <c r="AB719" i="1"/>
  <c r="AC719" i="1"/>
  <c r="W720" i="1"/>
  <c r="Y720" i="1"/>
  <c r="Z720" i="1"/>
  <c r="AA720" i="1"/>
  <c r="AB720" i="1"/>
  <c r="AC720" i="1"/>
  <c r="W721" i="1"/>
  <c r="Y721" i="1"/>
  <c r="Z721" i="1"/>
  <c r="AA721" i="1"/>
  <c r="AB721" i="1"/>
  <c r="AC721" i="1"/>
  <c r="W722" i="1"/>
  <c r="Y722" i="1"/>
  <c r="Z722" i="1"/>
  <c r="AA722" i="1"/>
  <c r="AB722" i="1"/>
  <c r="AC722" i="1"/>
  <c r="W723" i="1"/>
  <c r="Y723" i="1"/>
  <c r="Z723" i="1"/>
  <c r="AA723" i="1"/>
  <c r="AB723" i="1"/>
  <c r="AC723" i="1"/>
  <c r="W724" i="1"/>
  <c r="Y724" i="1"/>
  <c r="Z724" i="1"/>
  <c r="AA724" i="1"/>
  <c r="AB724" i="1"/>
  <c r="AC724" i="1"/>
  <c r="W725" i="1"/>
  <c r="Y725" i="1"/>
  <c r="Z725" i="1"/>
  <c r="AA725" i="1"/>
  <c r="AB725" i="1"/>
  <c r="AC725" i="1"/>
  <c r="W726" i="1"/>
  <c r="Y726" i="1"/>
  <c r="Z726" i="1"/>
  <c r="AA726" i="1"/>
  <c r="AB726" i="1"/>
  <c r="AC726" i="1"/>
  <c r="W727" i="1"/>
  <c r="Y727" i="1"/>
  <c r="Z727" i="1"/>
  <c r="AA727" i="1"/>
  <c r="AB727" i="1"/>
  <c r="AC727" i="1"/>
  <c r="W728" i="1"/>
  <c r="Y728" i="1"/>
  <c r="Z728" i="1"/>
  <c r="AA728" i="1"/>
  <c r="AB728" i="1"/>
  <c r="AC728" i="1"/>
  <c r="W729" i="1"/>
  <c r="Y729" i="1"/>
  <c r="Z729" i="1"/>
  <c r="AA729" i="1"/>
  <c r="AB729" i="1"/>
  <c r="AC729" i="1"/>
  <c r="W730" i="1"/>
  <c r="Y730" i="1"/>
  <c r="Z730" i="1"/>
  <c r="AA730" i="1"/>
  <c r="AB730" i="1"/>
  <c r="AC730" i="1"/>
  <c r="W731" i="1"/>
  <c r="Y731" i="1"/>
  <c r="Z731" i="1"/>
  <c r="AA731" i="1"/>
  <c r="AB731" i="1"/>
  <c r="AC731" i="1"/>
  <c r="W732" i="1"/>
  <c r="Y732" i="1"/>
  <c r="Z732" i="1"/>
  <c r="AA732" i="1"/>
  <c r="AB732" i="1"/>
  <c r="AC732" i="1"/>
  <c r="W733" i="1"/>
  <c r="Y733" i="1"/>
  <c r="Z733" i="1"/>
  <c r="AA733" i="1"/>
  <c r="AB733" i="1"/>
  <c r="AC733" i="1"/>
  <c r="W734" i="1"/>
  <c r="Y734" i="1"/>
  <c r="Z734" i="1"/>
  <c r="AA734" i="1"/>
  <c r="AB734" i="1"/>
  <c r="AC734" i="1"/>
  <c r="W735" i="1"/>
  <c r="Y735" i="1"/>
  <c r="Z735" i="1"/>
  <c r="AA735" i="1"/>
  <c r="AB735" i="1"/>
  <c r="AC735" i="1"/>
  <c r="W736" i="1"/>
  <c r="Y736" i="1"/>
  <c r="Z736" i="1"/>
  <c r="AA736" i="1"/>
  <c r="AB736" i="1"/>
  <c r="AC736" i="1"/>
  <c r="W737" i="1"/>
  <c r="Y737" i="1"/>
  <c r="Z737" i="1"/>
  <c r="AA737" i="1"/>
  <c r="AB737" i="1"/>
  <c r="AC737" i="1"/>
  <c r="W738" i="1"/>
  <c r="Y738" i="1"/>
  <c r="Z738" i="1"/>
  <c r="AA738" i="1"/>
  <c r="AB738" i="1"/>
  <c r="AC738" i="1"/>
  <c r="W739" i="1"/>
  <c r="Y739" i="1"/>
  <c r="Z739" i="1"/>
  <c r="AA739" i="1"/>
  <c r="AB739" i="1"/>
  <c r="AC739" i="1"/>
  <c r="W740" i="1"/>
  <c r="Y740" i="1"/>
  <c r="Z740" i="1"/>
  <c r="AA740" i="1"/>
  <c r="AB740" i="1"/>
  <c r="AC740" i="1"/>
  <c r="W741" i="1"/>
  <c r="Y741" i="1"/>
  <c r="Z741" i="1"/>
  <c r="AA741" i="1"/>
  <c r="AB741" i="1"/>
  <c r="AC741" i="1"/>
  <c r="W742" i="1"/>
  <c r="Y742" i="1"/>
  <c r="Z742" i="1"/>
  <c r="AA742" i="1"/>
  <c r="AB742" i="1"/>
  <c r="AC742" i="1"/>
  <c r="W743" i="1"/>
  <c r="Y743" i="1"/>
  <c r="Z743" i="1"/>
  <c r="AA743" i="1"/>
  <c r="AB743" i="1"/>
  <c r="AC743" i="1"/>
  <c r="W744" i="1"/>
  <c r="Y744" i="1"/>
  <c r="Z744" i="1"/>
  <c r="AA744" i="1"/>
  <c r="AB744" i="1"/>
  <c r="AC744" i="1"/>
  <c r="W745" i="1"/>
  <c r="Y745" i="1"/>
  <c r="Z745" i="1"/>
  <c r="AA745" i="1"/>
  <c r="AB745" i="1"/>
  <c r="AC745" i="1"/>
  <c r="W746" i="1"/>
  <c r="Y746" i="1"/>
  <c r="Z746" i="1"/>
  <c r="AA746" i="1"/>
  <c r="AB746" i="1"/>
  <c r="AC746" i="1"/>
  <c r="W747" i="1"/>
  <c r="Y747" i="1"/>
  <c r="Z747" i="1"/>
  <c r="AA747" i="1"/>
  <c r="AB747" i="1"/>
  <c r="AC747" i="1"/>
  <c r="W748" i="1"/>
  <c r="Y748" i="1"/>
  <c r="Z748" i="1"/>
  <c r="AA748" i="1"/>
  <c r="AB748" i="1"/>
  <c r="AC748" i="1"/>
  <c r="W749" i="1"/>
  <c r="Y749" i="1"/>
  <c r="Z749" i="1"/>
  <c r="AA749" i="1"/>
  <c r="AB749" i="1"/>
  <c r="AC749" i="1"/>
  <c r="W750" i="1"/>
  <c r="Y750" i="1"/>
  <c r="Z750" i="1"/>
  <c r="AA750" i="1"/>
  <c r="AB750" i="1"/>
  <c r="AC750" i="1"/>
  <c r="W751" i="1"/>
  <c r="Y751" i="1"/>
  <c r="Z751" i="1"/>
  <c r="AA751" i="1"/>
  <c r="AB751" i="1"/>
  <c r="AC751" i="1"/>
  <c r="W752" i="1"/>
  <c r="Y752" i="1"/>
  <c r="Z752" i="1"/>
  <c r="AA752" i="1"/>
  <c r="AB752" i="1"/>
  <c r="AC752" i="1"/>
  <c r="W753" i="1"/>
  <c r="Y753" i="1"/>
  <c r="Z753" i="1"/>
  <c r="AA753" i="1"/>
  <c r="AB753" i="1"/>
  <c r="AC753" i="1"/>
  <c r="W754" i="1"/>
  <c r="Y754" i="1"/>
  <c r="Z754" i="1"/>
  <c r="AA754" i="1"/>
  <c r="AB754" i="1"/>
  <c r="AC754" i="1"/>
  <c r="W755" i="1"/>
  <c r="Y755" i="1"/>
  <c r="Z755" i="1"/>
  <c r="AA755" i="1"/>
  <c r="AB755" i="1"/>
  <c r="AC755" i="1"/>
  <c r="W756" i="1"/>
  <c r="Y756" i="1"/>
  <c r="Z756" i="1"/>
  <c r="AA756" i="1"/>
  <c r="AB756" i="1"/>
  <c r="AC756" i="1"/>
  <c r="W757" i="1"/>
  <c r="Y757" i="1"/>
  <c r="Z757" i="1"/>
  <c r="AA757" i="1"/>
  <c r="AB757" i="1"/>
  <c r="AC757" i="1"/>
  <c r="W758" i="1"/>
  <c r="Y758" i="1"/>
  <c r="Z758" i="1"/>
  <c r="AA758" i="1"/>
  <c r="AB758" i="1"/>
  <c r="AC758" i="1"/>
  <c r="W759" i="1"/>
  <c r="Y759" i="1"/>
  <c r="Z759" i="1"/>
  <c r="AA759" i="1"/>
  <c r="AB759" i="1"/>
  <c r="AC759" i="1"/>
  <c r="W760" i="1"/>
  <c r="Y760" i="1"/>
  <c r="Z760" i="1"/>
  <c r="AA760" i="1"/>
  <c r="AB760" i="1"/>
  <c r="AC760" i="1"/>
  <c r="W761" i="1"/>
  <c r="Y761" i="1"/>
  <c r="Z761" i="1"/>
  <c r="AA761" i="1"/>
  <c r="AB761" i="1"/>
  <c r="AC761" i="1"/>
  <c r="W762" i="1"/>
  <c r="Y762" i="1"/>
  <c r="Z762" i="1"/>
  <c r="AA762" i="1"/>
  <c r="AB762" i="1"/>
  <c r="AC762" i="1"/>
  <c r="W763" i="1"/>
  <c r="Y763" i="1"/>
  <c r="Z763" i="1"/>
  <c r="AA763" i="1"/>
  <c r="AB763" i="1"/>
  <c r="AC763" i="1"/>
  <c r="W764" i="1"/>
  <c r="Y764" i="1"/>
  <c r="Z764" i="1"/>
  <c r="AA764" i="1"/>
  <c r="AB764" i="1"/>
  <c r="AC764" i="1"/>
  <c r="W765" i="1"/>
  <c r="Y765" i="1"/>
  <c r="Z765" i="1"/>
  <c r="AA765" i="1"/>
  <c r="AB765" i="1"/>
  <c r="AC765" i="1"/>
  <c r="W766" i="1"/>
  <c r="Y766" i="1"/>
  <c r="Z766" i="1"/>
  <c r="AA766" i="1"/>
  <c r="AB766" i="1"/>
  <c r="AC766" i="1"/>
  <c r="W767" i="1"/>
  <c r="Y767" i="1"/>
  <c r="Z767" i="1"/>
  <c r="AA767" i="1"/>
  <c r="AB767" i="1"/>
  <c r="AC767" i="1"/>
  <c r="W768" i="1"/>
  <c r="Y768" i="1"/>
  <c r="Z768" i="1"/>
  <c r="AA768" i="1"/>
  <c r="AB768" i="1"/>
  <c r="AC768" i="1"/>
  <c r="W769" i="1"/>
  <c r="Y769" i="1"/>
  <c r="Z769" i="1"/>
  <c r="AA769" i="1"/>
  <c r="AB769" i="1"/>
  <c r="AC769" i="1"/>
  <c r="W770" i="1"/>
  <c r="Y770" i="1"/>
  <c r="Z770" i="1"/>
  <c r="AA770" i="1"/>
  <c r="AB770" i="1"/>
  <c r="AC770" i="1"/>
  <c r="W771" i="1"/>
  <c r="Y771" i="1"/>
  <c r="Z771" i="1"/>
  <c r="AA771" i="1"/>
  <c r="AB771" i="1"/>
  <c r="AC771" i="1"/>
  <c r="W772" i="1"/>
  <c r="Y772" i="1"/>
  <c r="Z772" i="1"/>
  <c r="AA772" i="1"/>
  <c r="AB772" i="1"/>
  <c r="AC772" i="1"/>
  <c r="W773" i="1"/>
  <c r="Y773" i="1"/>
  <c r="Z773" i="1"/>
  <c r="AA773" i="1"/>
  <c r="AB773" i="1"/>
  <c r="AC773" i="1"/>
  <c r="W774" i="1"/>
  <c r="Y774" i="1"/>
  <c r="Z774" i="1"/>
  <c r="AA774" i="1"/>
  <c r="AB774" i="1"/>
  <c r="AC774" i="1"/>
  <c r="W775" i="1"/>
  <c r="Y775" i="1"/>
  <c r="Z775" i="1"/>
  <c r="AA775" i="1"/>
  <c r="AB775" i="1"/>
  <c r="AC775" i="1"/>
  <c r="W776" i="1"/>
  <c r="Y776" i="1"/>
  <c r="Z776" i="1"/>
  <c r="AA776" i="1"/>
  <c r="AB776" i="1"/>
  <c r="AC776" i="1"/>
  <c r="W777" i="1"/>
  <c r="Y777" i="1"/>
  <c r="Z777" i="1"/>
  <c r="AA777" i="1"/>
  <c r="AB777" i="1"/>
  <c r="AC777" i="1"/>
  <c r="W778" i="1"/>
  <c r="Y778" i="1"/>
  <c r="Z778" i="1"/>
  <c r="AA778" i="1"/>
  <c r="AB778" i="1"/>
  <c r="AC778" i="1"/>
  <c r="W779" i="1"/>
  <c r="Y779" i="1"/>
  <c r="Z779" i="1"/>
  <c r="AA779" i="1"/>
  <c r="AB779" i="1"/>
  <c r="AC779" i="1"/>
  <c r="W780" i="1"/>
  <c r="Y780" i="1"/>
  <c r="Z780" i="1"/>
  <c r="AA780" i="1"/>
  <c r="AB780" i="1"/>
  <c r="AC780" i="1"/>
  <c r="W781" i="1"/>
  <c r="Y781" i="1"/>
  <c r="Z781" i="1"/>
  <c r="AA781" i="1"/>
  <c r="AB781" i="1"/>
  <c r="AC781" i="1"/>
  <c r="W782" i="1"/>
  <c r="Y782" i="1"/>
  <c r="Z782" i="1"/>
  <c r="AA782" i="1"/>
  <c r="AB782" i="1"/>
  <c r="AC782" i="1"/>
  <c r="W783" i="1"/>
  <c r="Y783" i="1"/>
  <c r="Z783" i="1"/>
  <c r="AA783" i="1"/>
  <c r="AB783" i="1"/>
  <c r="AC783" i="1"/>
  <c r="W784" i="1"/>
  <c r="Y784" i="1"/>
  <c r="Z784" i="1"/>
  <c r="AA784" i="1"/>
  <c r="AB784" i="1"/>
  <c r="AC784" i="1"/>
  <c r="W785" i="1"/>
  <c r="Y785" i="1"/>
  <c r="Z785" i="1"/>
  <c r="AA785" i="1"/>
  <c r="AB785" i="1"/>
  <c r="AC785" i="1"/>
  <c r="W786" i="1"/>
  <c r="Y786" i="1"/>
  <c r="Z786" i="1"/>
  <c r="AA786" i="1"/>
  <c r="AB786" i="1"/>
  <c r="AC786" i="1"/>
  <c r="W787" i="1"/>
  <c r="Y787" i="1"/>
  <c r="Z787" i="1"/>
  <c r="AA787" i="1"/>
  <c r="AB787" i="1"/>
  <c r="AC787" i="1"/>
  <c r="W788" i="1"/>
  <c r="Y788" i="1"/>
  <c r="Z788" i="1"/>
  <c r="AA788" i="1"/>
  <c r="AB788" i="1"/>
  <c r="AC788" i="1"/>
  <c r="W789" i="1"/>
  <c r="Y789" i="1"/>
  <c r="Z789" i="1"/>
  <c r="AA789" i="1"/>
  <c r="AB789" i="1"/>
  <c r="AC789" i="1"/>
  <c r="W790" i="1"/>
  <c r="Y790" i="1"/>
  <c r="Z790" i="1"/>
  <c r="AA790" i="1"/>
  <c r="AB790" i="1"/>
  <c r="AC790" i="1"/>
  <c r="W791" i="1"/>
  <c r="Y791" i="1"/>
  <c r="Z791" i="1"/>
  <c r="AA791" i="1"/>
  <c r="AB791" i="1"/>
  <c r="AC791" i="1"/>
  <c r="W792" i="1"/>
  <c r="Y792" i="1"/>
  <c r="Z792" i="1"/>
  <c r="AA792" i="1"/>
  <c r="AB792" i="1"/>
  <c r="AC792" i="1"/>
  <c r="W793" i="1"/>
  <c r="Y793" i="1"/>
  <c r="Z793" i="1"/>
  <c r="AA793" i="1"/>
  <c r="AB793" i="1"/>
  <c r="AC793" i="1"/>
  <c r="W794" i="1"/>
  <c r="Y794" i="1"/>
  <c r="Z794" i="1"/>
  <c r="AA794" i="1"/>
  <c r="AB794" i="1"/>
  <c r="AC794" i="1"/>
  <c r="W795" i="1"/>
  <c r="Y795" i="1"/>
  <c r="Z795" i="1"/>
  <c r="AA795" i="1"/>
  <c r="AB795" i="1"/>
  <c r="AC795" i="1"/>
  <c r="W796" i="1"/>
  <c r="Y796" i="1"/>
  <c r="Z796" i="1"/>
  <c r="AA796" i="1"/>
  <c r="AB796" i="1"/>
  <c r="AC796" i="1"/>
  <c r="W797" i="1"/>
  <c r="Y797" i="1"/>
  <c r="Z797" i="1"/>
  <c r="AA797" i="1"/>
  <c r="AB797" i="1"/>
  <c r="AC797" i="1"/>
  <c r="W798" i="1"/>
  <c r="Y798" i="1"/>
  <c r="Z798" i="1"/>
  <c r="AA798" i="1"/>
  <c r="AB798" i="1"/>
  <c r="AC798" i="1"/>
  <c r="W799" i="1"/>
  <c r="Y799" i="1"/>
  <c r="Z799" i="1"/>
  <c r="AA799" i="1"/>
  <c r="AB799" i="1"/>
  <c r="AC799" i="1"/>
  <c r="W800" i="1"/>
  <c r="Y800" i="1"/>
  <c r="Z800" i="1"/>
  <c r="AA800" i="1"/>
  <c r="AB800" i="1"/>
  <c r="AC800" i="1"/>
  <c r="W801" i="1"/>
  <c r="Y801" i="1"/>
  <c r="Z801" i="1"/>
  <c r="AA801" i="1"/>
  <c r="AB801" i="1"/>
  <c r="AC801" i="1"/>
  <c r="W802" i="1"/>
  <c r="Y802" i="1"/>
  <c r="Z802" i="1"/>
  <c r="AA802" i="1"/>
  <c r="AB802" i="1"/>
  <c r="AC802" i="1"/>
  <c r="W803" i="1"/>
  <c r="Y803" i="1"/>
  <c r="Z803" i="1"/>
  <c r="AA803" i="1"/>
  <c r="AB803" i="1"/>
  <c r="AC803" i="1"/>
  <c r="W804" i="1"/>
  <c r="Y804" i="1"/>
  <c r="Z804" i="1"/>
  <c r="AA804" i="1"/>
  <c r="AB804" i="1"/>
  <c r="AC804" i="1"/>
  <c r="W805" i="1"/>
  <c r="Y805" i="1"/>
  <c r="Z805" i="1"/>
  <c r="AA805" i="1"/>
  <c r="AB805" i="1"/>
  <c r="AC805" i="1"/>
  <c r="W806" i="1"/>
  <c r="Y806" i="1"/>
  <c r="Z806" i="1"/>
  <c r="AA806" i="1"/>
  <c r="AB806" i="1"/>
  <c r="AC806" i="1"/>
  <c r="W807" i="1"/>
  <c r="Y807" i="1"/>
  <c r="Z807" i="1"/>
  <c r="AA807" i="1"/>
  <c r="AB807" i="1"/>
  <c r="AC807" i="1"/>
  <c r="W808" i="1"/>
  <c r="Y808" i="1"/>
  <c r="Z808" i="1"/>
  <c r="AA808" i="1"/>
  <c r="AB808" i="1"/>
  <c r="AC808" i="1"/>
  <c r="W809" i="1"/>
  <c r="Y809" i="1"/>
  <c r="Z809" i="1"/>
  <c r="AA809" i="1"/>
  <c r="AB809" i="1"/>
  <c r="AC809" i="1"/>
  <c r="W810" i="1"/>
  <c r="Y810" i="1"/>
  <c r="Z810" i="1"/>
  <c r="AA810" i="1"/>
  <c r="AB810" i="1"/>
  <c r="AC810" i="1"/>
  <c r="W811" i="1"/>
  <c r="Y811" i="1"/>
  <c r="Z811" i="1"/>
  <c r="AA811" i="1"/>
  <c r="AB811" i="1"/>
  <c r="AC811" i="1"/>
  <c r="W812" i="1"/>
  <c r="Y812" i="1"/>
  <c r="Z812" i="1"/>
  <c r="AA812" i="1"/>
  <c r="AB812" i="1"/>
  <c r="AC812" i="1"/>
  <c r="W813" i="1"/>
  <c r="Y813" i="1"/>
  <c r="Z813" i="1"/>
  <c r="AA813" i="1"/>
  <c r="AB813" i="1"/>
  <c r="AC813" i="1"/>
  <c r="W814" i="1"/>
  <c r="Y814" i="1"/>
  <c r="Z814" i="1"/>
  <c r="AA814" i="1"/>
  <c r="AB814" i="1"/>
  <c r="AC814" i="1"/>
  <c r="W815" i="1"/>
  <c r="Y815" i="1"/>
  <c r="Z815" i="1"/>
  <c r="AA815" i="1"/>
  <c r="AB815" i="1"/>
  <c r="AC815" i="1"/>
  <c r="W816" i="1"/>
  <c r="Y816" i="1"/>
  <c r="Z816" i="1"/>
  <c r="AA816" i="1"/>
  <c r="AB816" i="1"/>
  <c r="AC816" i="1"/>
  <c r="W817" i="1"/>
  <c r="Y817" i="1"/>
  <c r="Z817" i="1"/>
  <c r="AA817" i="1"/>
  <c r="AB817" i="1"/>
  <c r="AC817" i="1"/>
  <c r="W818" i="1"/>
  <c r="Y818" i="1"/>
  <c r="Z818" i="1"/>
  <c r="AA818" i="1"/>
  <c r="AB818" i="1"/>
  <c r="AC818" i="1"/>
  <c r="W819" i="1"/>
  <c r="Y819" i="1"/>
  <c r="Z819" i="1"/>
  <c r="AA819" i="1"/>
  <c r="AB819" i="1"/>
  <c r="AC819" i="1"/>
  <c r="W820" i="1"/>
  <c r="Y820" i="1"/>
  <c r="Z820" i="1"/>
  <c r="AA820" i="1"/>
  <c r="AB820" i="1"/>
  <c r="AC820" i="1"/>
  <c r="W821" i="1"/>
  <c r="Y821" i="1"/>
  <c r="Z821" i="1"/>
  <c r="AA821" i="1"/>
  <c r="AB821" i="1"/>
  <c r="AC821" i="1"/>
  <c r="W822" i="1"/>
  <c r="Y822" i="1"/>
  <c r="Z822" i="1"/>
  <c r="AA822" i="1"/>
  <c r="AB822" i="1"/>
  <c r="AC822" i="1"/>
  <c r="W823" i="1"/>
  <c r="Y823" i="1"/>
  <c r="Z823" i="1"/>
  <c r="AA823" i="1"/>
  <c r="AB823" i="1"/>
  <c r="AC823" i="1"/>
  <c r="W824" i="1"/>
  <c r="Y824" i="1"/>
  <c r="Z824" i="1"/>
  <c r="AA824" i="1"/>
  <c r="AB824" i="1"/>
  <c r="AC824" i="1"/>
  <c r="W825" i="1"/>
  <c r="Y825" i="1"/>
  <c r="Z825" i="1"/>
  <c r="AA825" i="1"/>
  <c r="AB825" i="1"/>
  <c r="AC825" i="1"/>
  <c r="W826" i="1"/>
  <c r="Y826" i="1"/>
  <c r="Z826" i="1"/>
  <c r="AA826" i="1"/>
  <c r="AB826" i="1"/>
  <c r="AC826" i="1"/>
  <c r="W827" i="1"/>
  <c r="Y827" i="1"/>
  <c r="Z827" i="1"/>
  <c r="AA827" i="1"/>
  <c r="AB827" i="1"/>
  <c r="AC827" i="1"/>
  <c r="W828" i="1"/>
  <c r="Y828" i="1"/>
  <c r="Z828" i="1"/>
  <c r="AA828" i="1"/>
  <c r="AB828" i="1"/>
  <c r="AC828" i="1"/>
  <c r="W829" i="1"/>
  <c r="Y829" i="1"/>
  <c r="Z829" i="1"/>
  <c r="AA829" i="1"/>
  <c r="AB829" i="1"/>
  <c r="AC829" i="1"/>
  <c r="W830" i="1"/>
  <c r="Y830" i="1"/>
  <c r="Z830" i="1"/>
  <c r="AA830" i="1"/>
  <c r="AB830" i="1"/>
  <c r="AC830" i="1"/>
  <c r="W831" i="1"/>
  <c r="Y831" i="1"/>
  <c r="Z831" i="1"/>
  <c r="AA831" i="1"/>
  <c r="AB831" i="1"/>
  <c r="AC831" i="1"/>
  <c r="W832" i="1"/>
  <c r="Y832" i="1"/>
  <c r="Z832" i="1"/>
  <c r="AA832" i="1"/>
  <c r="AB832" i="1"/>
  <c r="AC832" i="1"/>
  <c r="W833" i="1"/>
  <c r="Y833" i="1"/>
  <c r="Z833" i="1"/>
  <c r="AA833" i="1"/>
  <c r="AB833" i="1"/>
  <c r="AC833" i="1"/>
  <c r="W834" i="1"/>
  <c r="Y834" i="1"/>
  <c r="Z834" i="1"/>
  <c r="AA834" i="1"/>
  <c r="AB834" i="1"/>
  <c r="AC834" i="1"/>
  <c r="W835" i="1"/>
  <c r="Y835" i="1"/>
  <c r="Z835" i="1"/>
  <c r="AA835" i="1"/>
  <c r="AB835" i="1"/>
  <c r="AC835" i="1"/>
  <c r="W836" i="1"/>
  <c r="Y836" i="1"/>
  <c r="Z836" i="1"/>
  <c r="AA836" i="1"/>
  <c r="AB836" i="1"/>
  <c r="AC836" i="1"/>
  <c r="W837" i="1"/>
  <c r="Y837" i="1"/>
  <c r="Z837" i="1"/>
  <c r="AA837" i="1"/>
  <c r="AB837" i="1"/>
  <c r="AC837" i="1"/>
  <c r="W838" i="1"/>
  <c r="Y838" i="1"/>
  <c r="Z838" i="1"/>
  <c r="AA838" i="1"/>
  <c r="AB838" i="1"/>
  <c r="AC838" i="1"/>
  <c r="W839" i="1"/>
  <c r="Y839" i="1"/>
  <c r="Z839" i="1"/>
  <c r="AA839" i="1"/>
  <c r="AB839" i="1"/>
  <c r="AC839" i="1"/>
  <c r="W840" i="1"/>
  <c r="Y840" i="1"/>
  <c r="Z840" i="1"/>
  <c r="AA840" i="1"/>
  <c r="AB840" i="1"/>
  <c r="AC840" i="1"/>
  <c r="W841" i="1"/>
  <c r="Y841" i="1"/>
  <c r="Z841" i="1"/>
  <c r="AA841" i="1"/>
  <c r="AB841" i="1"/>
  <c r="AC841" i="1"/>
  <c r="W842" i="1"/>
  <c r="Y842" i="1"/>
  <c r="Z842" i="1"/>
  <c r="AA842" i="1"/>
  <c r="AB842" i="1"/>
  <c r="AC842" i="1"/>
  <c r="W843" i="1"/>
  <c r="Y843" i="1"/>
  <c r="Z843" i="1"/>
  <c r="AA843" i="1"/>
  <c r="AB843" i="1"/>
  <c r="AC843" i="1"/>
  <c r="W844" i="1"/>
  <c r="Y844" i="1"/>
  <c r="Z844" i="1"/>
  <c r="AA844" i="1"/>
  <c r="AB844" i="1"/>
  <c r="AC844" i="1"/>
  <c r="W845" i="1"/>
  <c r="Y845" i="1"/>
  <c r="Z845" i="1"/>
  <c r="AA845" i="1"/>
  <c r="AB845" i="1"/>
  <c r="AC845" i="1"/>
  <c r="W846" i="1"/>
  <c r="Y846" i="1"/>
  <c r="Z846" i="1"/>
  <c r="AA846" i="1"/>
  <c r="AB846" i="1"/>
  <c r="AC846" i="1"/>
  <c r="W847" i="1"/>
  <c r="Y847" i="1"/>
  <c r="Z847" i="1"/>
  <c r="AA847" i="1"/>
  <c r="AB847" i="1"/>
  <c r="AC847" i="1"/>
  <c r="W848" i="1"/>
  <c r="Y848" i="1"/>
  <c r="Z848" i="1"/>
  <c r="AA848" i="1"/>
  <c r="AB848" i="1"/>
  <c r="AC848" i="1"/>
  <c r="W849" i="1"/>
  <c r="Y849" i="1"/>
  <c r="Z849" i="1"/>
  <c r="AA849" i="1"/>
  <c r="AB849" i="1"/>
  <c r="AC849" i="1"/>
  <c r="W850" i="1"/>
  <c r="Y850" i="1"/>
  <c r="Z850" i="1"/>
  <c r="AA850" i="1"/>
  <c r="AB850" i="1"/>
  <c r="AC850" i="1"/>
  <c r="W851" i="1"/>
  <c r="Y851" i="1"/>
  <c r="Z851" i="1"/>
  <c r="AA851" i="1"/>
  <c r="AB851" i="1"/>
  <c r="AC851" i="1"/>
  <c r="W852" i="1"/>
  <c r="Y852" i="1"/>
  <c r="Z852" i="1"/>
  <c r="AA852" i="1"/>
  <c r="AB852" i="1"/>
  <c r="AC852" i="1"/>
  <c r="W853" i="1"/>
  <c r="Y853" i="1"/>
  <c r="Z853" i="1"/>
  <c r="AA853" i="1"/>
  <c r="AB853" i="1"/>
  <c r="AC853" i="1"/>
  <c r="W854" i="1"/>
  <c r="Y854" i="1"/>
  <c r="Z854" i="1"/>
  <c r="AA854" i="1"/>
  <c r="AB854" i="1"/>
  <c r="AC854" i="1"/>
  <c r="W855" i="1"/>
  <c r="Y855" i="1"/>
  <c r="Z855" i="1"/>
  <c r="AA855" i="1"/>
  <c r="AB855" i="1"/>
  <c r="AC855" i="1"/>
  <c r="W856" i="1"/>
  <c r="Y856" i="1"/>
  <c r="Z856" i="1"/>
  <c r="AA856" i="1"/>
  <c r="AB856" i="1"/>
  <c r="AC856" i="1"/>
  <c r="W857" i="1"/>
  <c r="Y857" i="1"/>
  <c r="Z857" i="1"/>
  <c r="AA857" i="1"/>
  <c r="AB857" i="1"/>
  <c r="AC857" i="1"/>
  <c r="W858" i="1"/>
  <c r="Y858" i="1"/>
  <c r="Z858" i="1"/>
  <c r="AA858" i="1"/>
  <c r="AB858" i="1"/>
  <c r="AC858" i="1"/>
  <c r="W859" i="1"/>
  <c r="Y859" i="1"/>
  <c r="Z859" i="1"/>
  <c r="AA859" i="1"/>
  <c r="AB859" i="1"/>
  <c r="AC859" i="1"/>
  <c r="W860" i="1"/>
  <c r="Y860" i="1"/>
  <c r="Z860" i="1"/>
  <c r="AA860" i="1"/>
  <c r="AB860" i="1"/>
  <c r="AC860" i="1"/>
  <c r="W861" i="1"/>
  <c r="Y861" i="1"/>
  <c r="Z861" i="1"/>
  <c r="AA861" i="1"/>
  <c r="AB861" i="1"/>
  <c r="AC861" i="1"/>
  <c r="W862" i="1"/>
  <c r="Y862" i="1"/>
  <c r="Z862" i="1"/>
  <c r="AA862" i="1"/>
  <c r="AB862" i="1"/>
  <c r="AC862" i="1"/>
  <c r="W863" i="1"/>
  <c r="Y863" i="1"/>
  <c r="Z863" i="1"/>
  <c r="AA863" i="1"/>
  <c r="AB863" i="1"/>
  <c r="AC863" i="1"/>
  <c r="W864" i="1"/>
  <c r="Y864" i="1"/>
  <c r="Z864" i="1"/>
  <c r="AA864" i="1"/>
  <c r="AB864" i="1"/>
  <c r="AC864" i="1"/>
  <c r="W865" i="1"/>
  <c r="Y865" i="1"/>
  <c r="Z865" i="1"/>
  <c r="AA865" i="1"/>
  <c r="AB865" i="1"/>
  <c r="AC865" i="1"/>
  <c r="W866" i="1"/>
  <c r="Y866" i="1"/>
  <c r="Z866" i="1"/>
  <c r="AA866" i="1"/>
  <c r="AB866" i="1"/>
  <c r="AC866" i="1"/>
  <c r="W867" i="1"/>
  <c r="Y867" i="1"/>
  <c r="Z867" i="1"/>
  <c r="AA867" i="1"/>
  <c r="AB867" i="1"/>
  <c r="AC867" i="1"/>
  <c r="W868" i="1"/>
  <c r="Y868" i="1"/>
  <c r="Z868" i="1"/>
  <c r="AA868" i="1"/>
  <c r="AB868" i="1"/>
  <c r="AC868" i="1"/>
  <c r="W869" i="1"/>
  <c r="Y869" i="1"/>
  <c r="Z869" i="1"/>
  <c r="AA869" i="1"/>
  <c r="AB869" i="1"/>
  <c r="AC869" i="1"/>
  <c r="W870" i="1"/>
  <c r="Y870" i="1"/>
  <c r="Z870" i="1"/>
  <c r="AA870" i="1"/>
  <c r="AB870" i="1"/>
  <c r="AC870" i="1"/>
  <c r="W871" i="1"/>
  <c r="Y871" i="1"/>
  <c r="Z871" i="1"/>
  <c r="AA871" i="1"/>
  <c r="AB871" i="1"/>
  <c r="AC871" i="1"/>
  <c r="W872" i="1"/>
  <c r="Y872" i="1"/>
  <c r="Z872" i="1"/>
  <c r="AA872" i="1"/>
  <c r="AB872" i="1"/>
  <c r="AC872" i="1"/>
  <c r="W873" i="1"/>
  <c r="Y873" i="1"/>
  <c r="Z873" i="1"/>
  <c r="AA873" i="1"/>
  <c r="AB873" i="1"/>
  <c r="AC873" i="1"/>
  <c r="W874" i="1"/>
  <c r="Y874" i="1"/>
  <c r="Z874" i="1"/>
  <c r="AA874" i="1"/>
  <c r="AB874" i="1"/>
  <c r="AC874" i="1"/>
  <c r="W875" i="1"/>
  <c r="Y875" i="1"/>
  <c r="Z875" i="1"/>
  <c r="AA875" i="1"/>
  <c r="AB875" i="1"/>
  <c r="AC875" i="1"/>
  <c r="W876" i="1"/>
  <c r="Y876" i="1"/>
  <c r="Z876" i="1"/>
  <c r="AA876" i="1"/>
  <c r="AB876" i="1"/>
  <c r="AC876" i="1"/>
  <c r="W877" i="1"/>
  <c r="Y877" i="1"/>
  <c r="Z877" i="1"/>
  <c r="AA877" i="1"/>
  <c r="AB877" i="1"/>
  <c r="AC877" i="1"/>
  <c r="W878" i="1"/>
  <c r="Y878" i="1"/>
  <c r="Z878" i="1"/>
  <c r="AA878" i="1"/>
  <c r="AB878" i="1"/>
  <c r="AC878" i="1"/>
  <c r="W879" i="1"/>
  <c r="Y879" i="1"/>
  <c r="Z879" i="1"/>
  <c r="AA879" i="1"/>
  <c r="AB879" i="1"/>
  <c r="AC879" i="1"/>
  <c r="W880" i="1"/>
  <c r="Y880" i="1"/>
  <c r="Z880" i="1"/>
  <c r="AA880" i="1"/>
  <c r="AB880" i="1"/>
  <c r="AC880" i="1"/>
  <c r="W881" i="1"/>
  <c r="Y881" i="1"/>
  <c r="Z881" i="1"/>
  <c r="AA881" i="1"/>
  <c r="AB881" i="1"/>
  <c r="AC881" i="1"/>
  <c r="W882" i="1"/>
  <c r="Y882" i="1"/>
  <c r="Z882" i="1"/>
  <c r="AA882" i="1"/>
  <c r="AB882" i="1"/>
  <c r="AC882" i="1"/>
  <c r="W883" i="1"/>
  <c r="Y883" i="1"/>
  <c r="Z883" i="1"/>
  <c r="AA883" i="1"/>
  <c r="AB883" i="1"/>
  <c r="AC883" i="1"/>
  <c r="W884" i="1"/>
  <c r="Y884" i="1"/>
  <c r="Z884" i="1"/>
  <c r="AA884" i="1"/>
  <c r="AB884" i="1"/>
  <c r="AC884" i="1"/>
  <c r="W885" i="1"/>
  <c r="Y885" i="1"/>
  <c r="Z885" i="1"/>
  <c r="AA885" i="1"/>
  <c r="AB885" i="1"/>
  <c r="AC885" i="1"/>
  <c r="W886" i="1"/>
  <c r="Y886" i="1"/>
  <c r="Z886" i="1"/>
  <c r="AA886" i="1"/>
  <c r="AB886" i="1"/>
  <c r="AC886" i="1"/>
  <c r="W887" i="1"/>
  <c r="Y887" i="1"/>
  <c r="Z887" i="1"/>
  <c r="AA887" i="1"/>
  <c r="AB887" i="1"/>
  <c r="AC887" i="1"/>
  <c r="W888" i="1"/>
  <c r="Y888" i="1"/>
  <c r="Z888" i="1"/>
  <c r="AA888" i="1"/>
  <c r="AB888" i="1"/>
  <c r="AC888" i="1"/>
  <c r="W889" i="1"/>
  <c r="Y889" i="1"/>
  <c r="Z889" i="1"/>
  <c r="AA889" i="1"/>
  <c r="AB889" i="1"/>
  <c r="AC889" i="1"/>
  <c r="W890" i="1"/>
  <c r="Y890" i="1"/>
  <c r="Z890" i="1"/>
  <c r="AA890" i="1"/>
  <c r="AB890" i="1"/>
  <c r="AC890" i="1"/>
  <c r="W891" i="1"/>
  <c r="Y891" i="1"/>
  <c r="Z891" i="1"/>
  <c r="AA891" i="1"/>
  <c r="AB891" i="1"/>
  <c r="AC891" i="1"/>
  <c r="W892" i="1"/>
  <c r="Y892" i="1"/>
  <c r="Z892" i="1"/>
  <c r="AA892" i="1"/>
  <c r="AB892" i="1"/>
  <c r="AC892" i="1"/>
  <c r="W893" i="1"/>
  <c r="Y893" i="1"/>
  <c r="Z893" i="1"/>
  <c r="AA893" i="1"/>
  <c r="AB893" i="1"/>
  <c r="AC893" i="1"/>
  <c r="W894" i="1"/>
  <c r="Y894" i="1"/>
  <c r="Z894" i="1"/>
  <c r="AA894" i="1"/>
  <c r="AB894" i="1"/>
  <c r="AC894" i="1"/>
  <c r="W895" i="1"/>
  <c r="Y895" i="1"/>
  <c r="Z895" i="1"/>
  <c r="AA895" i="1"/>
  <c r="AB895" i="1"/>
  <c r="AC895" i="1"/>
  <c r="W896" i="1"/>
  <c r="Y896" i="1"/>
  <c r="Z896" i="1"/>
  <c r="AA896" i="1"/>
  <c r="AB896" i="1"/>
  <c r="AC896" i="1"/>
  <c r="W897" i="1"/>
  <c r="Y897" i="1"/>
  <c r="Z897" i="1"/>
  <c r="AA897" i="1"/>
  <c r="AB897" i="1"/>
  <c r="AC897" i="1"/>
  <c r="W898" i="1"/>
  <c r="Y898" i="1"/>
  <c r="Z898" i="1"/>
  <c r="AA898" i="1"/>
  <c r="AB898" i="1"/>
  <c r="AC898" i="1"/>
  <c r="W899" i="1"/>
  <c r="Y899" i="1"/>
  <c r="Z899" i="1"/>
  <c r="AA899" i="1"/>
  <c r="AB899" i="1"/>
  <c r="AC899" i="1"/>
  <c r="W900" i="1"/>
  <c r="Y900" i="1"/>
  <c r="Z900" i="1"/>
  <c r="AA900" i="1"/>
  <c r="AB900" i="1"/>
  <c r="AC900" i="1"/>
  <c r="W901" i="1"/>
  <c r="Y901" i="1"/>
  <c r="Z901" i="1"/>
  <c r="AA901" i="1"/>
  <c r="AB901" i="1"/>
  <c r="AC901" i="1"/>
  <c r="W902" i="1"/>
  <c r="Y902" i="1"/>
  <c r="Z902" i="1"/>
  <c r="AA902" i="1"/>
  <c r="AB902" i="1"/>
  <c r="AC902" i="1"/>
  <c r="W903" i="1"/>
  <c r="Y903" i="1"/>
  <c r="Z903" i="1"/>
  <c r="AA903" i="1"/>
  <c r="AB903" i="1"/>
  <c r="AC903" i="1"/>
  <c r="W904" i="1"/>
  <c r="Y904" i="1"/>
  <c r="Z904" i="1"/>
  <c r="AA904" i="1"/>
  <c r="AB904" i="1"/>
  <c r="AC904" i="1"/>
  <c r="W905" i="1"/>
  <c r="Y905" i="1"/>
  <c r="Z905" i="1"/>
  <c r="AA905" i="1"/>
  <c r="AB905" i="1"/>
  <c r="AC905" i="1"/>
  <c r="W906" i="1"/>
  <c r="Y906" i="1"/>
  <c r="Z906" i="1"/>
  <c r="AA906" i="1"/>
  <c r="AB906" i="1"/>
  <c r="AC906" i="1"/>
  <c r="W907" i="1"/>
  <c r="Y907" i="1"/>
  <c r="Z907" i="1"/>
  <c r="AA907" i="1"/>
  <c r="AB907" i="1"/>
  <c r="AC907" i="1"/>
  <c r="W908" i="1"/>
  <c r="Y908" i="1"/>
  <c r="Z908" i="1"/>
  <c r="AA908" i="1"/>
  <c r="AB908" i="1"/>
  <c r="AC908" i="1"/>
  <c r="W909" i="1"/>
  <c r="Y909" i="1"/>
  <c r="Z909" i="1"/>
  <c r="AA909" i="1"/>
  <c r="AB909" i="1"/>
  <c r="AC909" i="1"/>
  <c r="W910" i="1"/>
  <c r="Y910" i="1"/>
  <c r="Z910" i="1"/>
  <c r="AA910" i="1"/>
  <c r="AB910" i="1"/>
  <c r="AC910" i="1"/>
  <c r="W911" i="1"/>
  <c r="Y911" i="1"/>
  <c r="Z911" i="1"/>
  <c r="AA911" i="1"/>
  <c r="AB911" i="1"/>
  <c r="AC911" i="1"/>
  <c r="W912" i="1"/>
  <c r="Y912" i="1"/>
  <c r="Z912" i="1"/>
  <c r="AA912" i="1"/>
  <c r="AB912" i="1"/>
  <c r="AC912" i="1"/>
  <c r="W913" i="1"/>
  <c r="Y913" i="1"/>
  <c r="Z913" i="1"/>
  <c r="AA913" i="1"/>
  <c r="AB913" i="1"/>
  <c r="AC913" i="1"/>
  <c r="W914" i="1"/>
  <c r="Y914" i="1"/>
  <c r="Z914" i="1"/>
  <c r="AA914" i="1"/>
  <c r="AB914" i="1"/>
  <c r="AC914" i="1"/>
  <c r="W915" i="1"/>
  <c r="Y915" i="1"/>
  <c r="Z915" i="1"/>
  <c r="AA915" i="1"/>
  <c r="AB915" i="1"/>
  <c r="AC915" i="1"/>
  <c r="W916" i="1"/>
  <c r="Y916" i="1"/>
  <c r="Z916" i="1"/>
  <c r="AA916" i="1"/>
  <c r="AB916" i="1"/>
  <c r="AC916" i="1"/>
  <c r="W917" i="1"/>
  <c r="Y917" i="1"/>
  <c r="Z917" i="1"/>
  <c r="AA917" i="1"/>
  <c r="AB917" i="1"/>
  <c r="AC917" i="1"/>
  <c r="W918" i="1"/>
  <c r="Y918" i="1"/>
  <c r="Z918" i="1"/>
  <c r="AA918" i="1"/>
  <c r="AB918" i="1"/>
  <c r="AC918" i="1"/>
  <c r="W919" i="1"/>
  <c r="Y919" i="1"/>
  <c r="Z919" i="1"/>
  <c r="AA919" i="1"/>
  <c r="AB919" i="1"/>
  <c r="AC919" i="1"/>
  <c r="W920" i="1"/>
  <c r="Y920" i="1"/>
  <c r="Z920" i="1"/>
  <c r="AA920" i="1"/>
  <c r="AB920" i="1"/>
  <c r="AC920" i="1"/>
  <c r="W921" i="1"/>
  <c r="Y921" i="1"/>
  <c r="Z921" i="1"/>
  <c r="AA921" i="1"/>
  <c r="AB921" i="1"/>
  <c r="AC921" i="1"/>
  <c r="W922" i="1"/>
  <c r="Y922" i="1"/>
  <c r="Z922" i="1"/>
  <c r="AA922" i="1"/>
  <c r="AB922" i="1"/>
  <c r="AC922" i="1"/>
  <c r="W923" i="1"/>
  <c r="Y923" i="1"/>
  <c r="Z923" i="1"/>
  <c r="AA923" i="1"/>
  <c r="AB923" i="1"/>
  <c r="AC923" i="1"/>
  <c r="W924" i="1"/>
  <c r="Y924" i="1"/>
  <c r="Z924" i="1"/>
  <c r="AA924" i="1"/>
  <c r="AB924" i="1"/>
  <c r="AC924" i="1"/>
  <c r="W925" i="1"/>
  <c r="Y925" i="1"/>
  <c r="Z925" i="1"/>
  <c r="AA925" i="1"/>
  <c r="AB925" i="1"/>
  <c r="AC925" i="1"/>
  <c r="W926" i="1"/>
  <c r="Y926" i="1"/>
  <c r="Z926" i="1"/>
  <c r="AA926" i="1"/>
  <c r="AB926" i="1"/>
  <c r="AC926" i="1"/>
  <c r="W927" i="1"/>
  <c r="Y927" i="1"/>
  <c r="Z927" i="1"/>
  <c r="AA927" i="1"/>
  <c r="AB927" i="1"/>
  <c r="AC927" i="1"/>
  <c r="W928" i="1"/>
  <c r="Y928" i="1"/>
  <c r="Z928" i="1"/>
  <c r="AA928" i="1"/>
  <c r="AB928" i="1"/>
  <c r="AC928" i="1"/>
  <c r="W929" i="1"/>
  <c r="Y929" i="1"/>
  <c r="Z929" i="1"/>
  <c r="AA929" i="1"/>
  <c r="AB929" i="1"/>
  <c r="AC929" i="1"/>
  <c r="W930" i="1"/>
  <c r="Y930" i="1"/>
  <c r="Z930" i="1"/>
  <c r="AA930" i="1"/>
  <c r="AB930" i="1"/>
  <c r="AC930" i="1"/>
  <c r="W931" i="1"/>
  <c r="Y931" i="1"/>
  <c r="Z931" i="1"/>
  <c r="AA931" i="1"/>
  <c r="AB931" i="1"/>
  <c r="AC931" i="1"/>
  <c r="W932" i="1"/>
  <c r="Y932" i="1"/>
  <c r="Z932" i="1"/>
  <c r="AA932" i="1"/>
  <c r="AB932" i="1"/>
  <c r="AC932" i="1"/>
  <c r="W933" i="1"/>
  <c r="Y933" i="1"/>
  <c r="Z933" i="1"/>
  <c r="AA933" i="1"/>
  <c r="AB933" i="1"/>
  <c r="AC933" i="1"/>
  <c r="W934" i="1"/>
  <c r="Y934" i="1"/>
  <c r="Z934" i="1"/>
  <c r="AA934" i="1"/>
  <c r="AB934" i="1"/>
  <c r="AC934" i="1"/>
  <c r="W935" i="1"/>
  <c r="Y935" i="1"/>
  <c r="Z935" i="1"/>
  <c r="AA935" i="1"/>
  <c r="AB935" i="1"/>
  <c r="AC935" i="1"/>
  <c r="W936" i="1"/>
  <c r="Y936" i="1"/>
  <c r="Z936" i="1"/>
  <c r="AA936" i="1"/>
  <c r="AB936" i="1"/>
  <c r="AC936" i="1"/>
  <c r="W937" i="1"/>
  <c r="Y937" i="1"/>
  <c r="Z937" i="1"/>
  <c r="AA937" i="1"/>
  <c r="AB937" i="1"/>
  <c r="AC937" i="1"/>
  <c r="W938" i="1"/>
  <c r="Y938" i="1"/>
  <c r="Z938" i="1"/>
  <c r="AA938" i="1"/>
  <c r="AB938" i="1"/>
  <c r="AC938" i="1"/>
  <c r="W939" i="1"/>
  <c r="Y939" i="1"/>
  <c r="Z939" i="1"/>
  <c r="AA939" i="1"/>
  <c r="AB939" i="1"/>
  <c r="AC939" i="1"/>
  <c r="W940" i="1"/>
  <c r="Y940" i="1"/>
  <c r="Z940" i="1"/>
  <c r="AA940" i="1"/>
  <c r="AB940" i="1"/>
  <c r="AC940" i="1"/>
  <c r="W941" i="1"/>
  <c r="Y941" i="1"/>
  <c r="Z941" i="1"/>
  <c r="AA941" i="1"/>
  <c r="AB941" i="1"/>
  <c r="AC941" i="1"/>
  <c r="W942" i="1"/>
  <c r="Y942" i="1"/>
  <c r="Z942" i="1"/>
  <c r="AA942" i="1"/>
  <c r="AB942" i="1"/>
  <c r="AC942" i="1"/>
  <c r="W943" i="1"/>
  <c r="Y943" i="1"/>
  <c r="Z943" i="1"/>
  <c r="AA943" i="1"/>
  <c r="AB943" i="1"/>
  <c r="AC943" i="1"/>
  <c r="W944" i="1"/>
  <c r="Y944" i="1"/>
  <c r="Z944" i="1"/>
  <c r="AA944" i="1"/>
  <c r="AB944" i="1"/>
  <c r="AC944" i="1"/>
  <c r="W945" i="1"/>
  <c r="Y945" i="1"/>
  <c r="Z945" i="1"/>
  <c r="AA945" i="1"/>
  <c r="AB945" i="1"/>
  <c r="AC945" i="1"/>
  <c r="W946" i="1"/>
  <c r="Y946" i="1"/>
  <c r="Z946" i="1"/>
  <c r="AA946" i="1"/>
  <c r="AB946" i="1"/>
  <c r="AC946" i="1"/>
  <c r="W947" i="1"/>
  <c r="Y947" i="1"/>
  <c r="Z947" i="1"/>
  <c r="AA947" i="1"/>
  <c r="AB947" i="1"/>
  <c r="AC947" i="1"/>
  <c r="W948" i="1"/>
  <c r="Y948" i="1"/>
  <c r="Z948" i="1"/>
  <c r="AA948" i="1"/>
  <c r="AB948" i="1"/>
  <c r="AC948" i="1"/>
  <c r="W949" i="1"/>
  <c r="Y949" i="1"/>
  <c r="Z949" i="1"/>
  <c r="AA949" i="1"/>
  <c r="AB949" i="1"/>
  <c r="AC949" i="1"/>
  <c r="W950" i="1"/>
  <c r="Y950" i="1"/>
  <c r="Z950" i="1"/>
  <c r="AA950" i="1"/>
  <c r="AB950" i="1"/>
  <c r="AC950" i="1"/>
  <c r="W951" i="1"/>
  <c r="Y951" i="1"/>
  <c r="Z951" i="1"/>
  <c r="AA951" i="1"/>
  <c r="AB951" i="1"/>
  <c r="AC951" i="1"/>
  <c r="W952" i="1"/>
  <c r="Y952" i="1"/>
  <c r="Z952" i="1"/>
  <c r="AA952" i="1"/>
  <c r="AB952" i="1"/>
  <c r="AC952" i="1"/>
  <c r="W953" i="1"/>
  <c r="Y953" i="1"/>
  <c r="Z953" i="1"/>
  <c r="AA953" i="1"/>
  <c r="AB953" i="1"/>
  <c r="AC953" i="1"/>
  <c r="W954" i="1"/>
  <c r="Y954" i="1"/>
  <c r="Z954" i="1"/>
  <c r="AA954" i="1"/>
  <c r="AB954" i="1"/>
  <c r="AC954" i="1"/>
  <c r="W955" i="1"/>
  <c r="Y955" i="1"/>
  <c r="Z955" i="1"/>
  <c r="AA955" i="1"/>
  <c r="AB955" i="1"/>
  <c r="AC955" i="1"/>
  <c r="W956" i="1"/>
  <c r="Y956" i="1"/>
  <c r="Z956" i="1"/>
  <c r="AA956" i="1"/>
  <c r="AB956" i="1"/>
  <c r="AC956" i="1"/>
  <c r="W957" i="1"/>
  <c r="Y957" i="1"/>
  <c r="Z957" i="1"/>
  <c r="AA957" i="1"/>
  <c r="AB957" i="1"/>
  <c r="AC957" i="1"/>
  <c r="W958" i="1"/>
  <c r="Y958" i="1"/>
  <c r="Z958" i="1"/>
  <c r="AA958" i="1"/>
  <c r="AB958" i="1"/>
  <c r="AC958" i="1"/>
  <c r="W959" i="1"/>
  <c r="Y959" i="1"/>
  <c r="Z959" i="1"/>
  <c r="AA959" i="1"/>
  <c r="AB959" i="1"/>
  <c r="AC959" i="1"/>
  <c r="W960" i="1"/>
  <c r="Y960" i="1"/>
  <c r="Z960" i="1"/>
  <c r="AA960" i="1"/>
  <c r="AB960" i="1"/>
  <c r="AC960" i="1"/>
  <c r="W961" i="1"/>
  <c r="Y961" i="1"/>
  <c r="Z961" i="1"/>
  <c r="AA961" i="1"/>
  <c r="AB961" i="1"/>
  <c r="AC961" i="1"/>
  <c r="W962" i="1"/>
  <c r="Y962" i="1"/>
  <c r="Z962" i="1"/>
  <c r="AA962" i="1"/>
  <c r="AB962" i="1"/>
  <c r="AC962" i="1"/>
  <c r="W963" i="1"/>
  <c r="Y963" i="1"/>
  <c r="Z963" i="1"/>
  <c r="AA963" i="1"/>
  <c r="AB963" i="1"/>
  <c r="AC963" i="1"/>
  <c r="W964" i="1"/>
  <c r="Y964" i="1"/>
  <c r="Z964" i="1"/>
  <c r="AA964" i="1"/>
  <c r="AB964" i="1"/>
  <c r="AC964" i="1"/>
  <c r="W965" i="1"/>
  <c r="Y965" i="1"/>
  <c r="Z965" i="1"/>
  <c r="AA965" i="1"/>
  <c r="AB965" i="1"/>
  <c r="AC965" i="1"/>
  <c r="W966" i="1"/>
  <c r="Y966" i="1"/>
  <c r="Z966" i="1"/>
  <c r="AA966" i="1"/>
  <c r="AB966" i="1"/>
  <c r="AC966" i="1"/>
  <c r="W967" i="1"/>
  <c r="Y967" i="1"/>
  <c r="Z967" i="1"/>
  <c r="AA967" i="1"/>
  <c r="AB967" i="1"/>
  <c r="AC967" i="1"/>
  <c r="W968" i="1"/>
  <c r="Y968" i="1"/>
  <c r="Z968" i="1"/>
  <c r="AA968" i="1"/>
  <c r="AB968" i="1"/>
  <c r="AC968" i="1"/>
  <c r="W969" i="1"/>
  <c r="Y969" i="1"/>
  <c r="Z969" i="1"/>
  <c r="AA969" i="1"/>
  <c r="AB969" i="1"/>
  <c r="AC969" i="1"/>
  <c r="W970" i="1"/>
  <c r="Y970" i="1"/>
  <c r="Z970" i="1"/>
  <c r="AA970" i="1"/>
  <c r="AB970" i="1"/>
  <c r="AC970" i="1"/>
  <c r="W971" i="1"/>
  <c r="Y971" i="1"/>
  <c r="Z971" i="1"/>
  <c r="AA971" i="1"/>
  <c r="AB971" i="1"/>
  <c r="AC971" i="1"/>
  <c r="W972" i="1"/>
  <c r="Y972" i="1"/>
  <c r="Z972" i="1"/>
  <c r="AA972" i="1"/>
  <c r="AB972" i="1"/>
  <c r="AC972" i="1"/>
  <c r="W973" i="1"/>
  <c r="Y973" i="1"/>
  <c r="Z973" i="1"/>
  <c r="AA973" i="1"/>
  <c r="AB973" i="1"/>
  <c r="AC973" i="1"/>
  <c r="W974" i="1"/>
  <c r="Y974" i="1"/>
  <c r="Z974" i="1"/>
  <c r="AA974" i="1"/>
  <c r="AB974" i="1"/>
  <c r="AC974" i="1"/>
  <c r="W975" i="1"/>
  <c r="Y975" i="1"/>
  <c r="Z975" i="1"/>
  <c r="AA975" i="1"/>
  <c r="AB975" i="1"/>
  <c r="AC975" i="1"/>
  <c r="W976" i="1"/>
  <c r="Y976" i="1"/>
  <c r="Z976" i="1"/>
  <c r="AA976" i="1"/>
  <c r="AB976" i="1"/>
  <c r="AC976" i="1"/>
  <c r="W977" i="1"/>
  <c r="Y977" i="1"/>
  <c r="Z977" i="1"/>
  <c r="AA977" i="1"/>
  <c r="AB977" i="1"/>
  <c r="AC977" i="1"/>
  <c r="W978" i="1"/>
  <c r="Y978" i="1"/>
  <c r="Z978" i="1"/>
  <c r="AA978" i="1"/>
  <c r="AB978" i="1"/>
  <c r="AC978" i="1"/>
  <c r="W979" i="1"/>
  <c r="Y979" i="1"/>
  <c r="Z979" i="1"/>
  <c r="AA979" i="1"/>
  <c r="AB979" i="1"/>
  <c r="AC979" i="1"/>
  <c r="W980" i="1"/>
  <c r="Y980" i="1"/>
  <c r="Z980" i="1"/>
  <c r="AA980" i="1"/>
  <c r="AB980" i="1"/>
  <c r="AC980" i="1"/>
  <c r="W981" i="1"/>
  <c r="Y981" i="1"/>
  <c r="Z981" i="1"/>
  <c r="AA981" i="1"/>
  <c r="AB981" i="1"/>
  <c r="AC981" i="1"/>
  <c r="W982" i="1"/>
  <c r="Y982" i="1"/>
  <c r="Z982" i="1"/>
  <c r="AA982" i="1"/>
  <c r="AB982" i="1"/>
  <c r="AC982" i="1"/>
  <c r="W983" i="1"/>
  <c r="Y983" i="1"/>
  <c r="Z983" i="1"/>
  <c r="AA983" i="1"/>
  <c r="AB983" i="1"/>
  <c r="AC983" i="1"/>
  <c r="W984" i="1"/>
  <c r="Y984" i="1"/>
  <c r="Z984" i="1"/>
  <c r="AA984" i="1"/>
  <c r="AB984" i="1"/>
  <c r="AC984" i="1"/>
  <c r="W985" i="1"/>
  <c r="Y985" i="1"/>
  <c r="Z985" i="1"/>
  <c r="AA985" i="1"/>
  <c r="AB985" i="1"/>
  <c r="AC985" i="1"/>
  <c r="W986" i="1"/>
  <c r="Y986" i="1"/>
  <c r="Z986" i="1"/>
  <c r="AA986" i="1"/>
  <c r="AB986" i="1"/>
  <c r="AC986" i="1"/>
  <c r="W987" i="1"/>
  <c r="Y987" i="1"/>
  <c r="Z987" i="1"/>
  <c r="AA987" i="1"/>
  <c r="AB987" i="1"/>
  <c r="AC987" i="1"/>
  <c r="W988" i="1"/>
  <c r="Y988" i="1"/>
  <c r="Z988" i="1"/>
  <c r="AA988" i="1"/>
  <c r="AB988" i="1"/>
  <c r="AC988" i="1"/>
  <c r="W989" i="1"/>
  <c r="Y989" i="1"/>
  <c r="Z989" i="1"/>
  <c r="AA989" i="1"/>
  <c r="AB989" i="1"/>
  <c r="AC989" i="1"/>
  <c r="W990" i="1"/>
  <c r="Y990" i="1"/>
  <c r="Z990" i="1"/>
  <c r="AA990" i="1"/>
  <c r="AB990" i="1"/>
  <c r="AC990" i="1"/>
  <c r="W991" i="1"/>
  <c r="Y991" i="1"/>
  <c r="Z991" i="1"/>
  <c r="AA991" i="1"/>
  <c r="AB991" i="1"/>
  <c r="AC991" i="1"/>
  <c r="W992" i="1"/>
  <c r="Y992" i="1"/>
  <c r="Z992" i="1"/>
  <c r="AA992" i="1"/>
  <c r="AB992" i="1"/>
  <c r="AC992" i="1"/>
  <c r="W993" i="1"/>
  <c r="Y993" i="1"/>
  <c r="Z993" i="1"/>
  <c r="AA993" i="1"/>
  <c r="AB993" i="1"/>
  <c r="AC993" i="1"/>
  <c r="W994" i="1"/>
  <c r="Y994" i="1"/>
  <c r="Z994" i="1"/>
  <c r="AA994" i="1"/>
  <c r="AB994" i="1"/>
  <c r="AC994" i="1"/>
  <c r="W995" i="1"/>
  <c r="Y995" i="1"/>
  <c r="Z995" i="1"/>
  <c r="AA995" i="1"/>
  <c r="AB995" i="1"/>
  <c r="AC995" i="1"/>
  <c r="W996" i="1"/>
  <c r="Y996" i="1"/>
  <c r="Z996" i="1"/>
  <c r="AA996" i="1"/>
  <c r="AB996" i="1"/>
  <c r="AC996" i="1"/>
  <c r="W997" i="1"/>
  <c r="Y997" i="1"/>
  <c r="Z997" i="1"/>
  <c r="AA997" i="1"/>
  <c r="AB997" i="1"/>
  <c r="AC997" i="1"/>
  <c r="W998" i="1"/>
  <c r="Y998" i="1"/>
  <c r="Z998" i="1"/>
  <c r="AA998" i="1"/>
  <c r="AB998" i="1"/>
  <c r="AC998" i="1"/>
  <c r="W999" i="1"/>
  <c r="Y999" i="1"/>
  <c r="Z999" i="1"/>
  <c r="AA999" i="1"/>
  <c r="AB999" i="1"/>
  <c r="AC999" i="1"/>
  <c r="W1000" i="1"/>
  <c r="Y1000" i="1"/>
  <c r="Z1000" i="1"/>
  <c r="AA1000" i="1"/>
  <c r="AB1000" i="1"/>
  <c r="AC1000" i="1"/>
  <c r="W1001" i="1"/>
  <c r="Y1001" i="1"/>
  <c r="Z1001" i="1"/>
  <c r="AA1001" i="1"/>
  <c r="AB1001" i="1"/>
  <c r="AC1001" i="1"/>
  <c r="W1002" i="1"/>
  <c r="Y1002" i="1"/>
  <c r="Z1002" i="1"/>
  <c r="AA1002" i="1"/>
  <c r="AB1002" i="1"/>
  <c r="AC1002" i="1"/>
  <c r="W1003" i="1"/>
  <c r="Y1003" i="1"/>
  <c r="Z1003" i="1"/>
  <c r="AA1003" i="1"/>
  <c r="AB1003" i="1"/>
  <c r="AC1003" i="1"/>
  <c r="W1004" i="1"/>
  <c r="Y1004" i="1"/>
  <c r="Z1004" i="1"/>
  <c r="AA1004" i="1"/>
  <c r="AB1004" i="1"/>
  <c r="AC1004" i="1"/>
  <c r="W1005" i="1"/>
  <c r="Y1005" i="1"/>
  <c r="Z1005" i="1"/>
  <c r="AA1005" i="1"/>
  <c r="AB1005" i="1"/>
  <c r="AC1005" i="1"/>
  <c r="W1006" i="1"/>
  <c r="Y1006" i="1"/>
  <c r="Z1006" i="1"/>
  <c r="AA1006" i="1"/>
  <c r="AB1006" i="1"/>
  <c r="AC1006" i="1"/>
  <c r="W1007" i="1"/>
  <c r="Y1007" i="1"/>
  <c r="Z1007" i="1"/>
  <c r="AA1007" i="1"/>
  <c r="AB1007" i="1"/>
  <c r="AC1007" i="1"/>
  <c r="W1008" i="1"/>
  <c r="Y1008" i="1"/>
  <c r="Z1008" i="1"/>
  <c r="AA1008" i="1"/>
  <c r="AB1008" i="1"/>
  <c r="AC1008" i="1"/>
  <c r="W1009" i="1"/>
  <c r="Y1009" i="1"/>
  <c r="Z1009" i="1"/>
  <c r="AA1009" i="1"/>
  <c r="AB1009" i="1"/>
  <c r="AC1009" i="1"/>
  <c r="W1010" i="1"/>
  <c r="Y1010" i="1"/>
  <c r="Z1010" i="1"/>
  <c r="AA1010" i="1"/>
  <c r="AB1010" i="1"/>
  <c r="AC1010" i="1"/>
  <c r="W1011" i="1"/>
  <c r="Y1011" i="1"/>
  <c r="Z1011" i="1"/>
  <c r="AA1011" i="1"/>
  <c r="AB1011" i="1"/>
  <c r="AC1011" i="1"/>
  <c r="W1012" i="1"/>
  <c r="Y1012" i="1"/>
  <c r="Z1012" i="1"/>
  <c r="AA1012" i="1"/>
  <c r="AB1012" i="1"/>
  <c r="AC1012" i="1"/>
  <c r="W1013" i="1"/>
  <c r="Y1013" i="1"/>
  <c r="Z1013" i="1"/>
  <c r="AA1013" i="1"/>
  <c r="AB1013" i="1"/>
  <c r="AC1013" i="1"/>
  <c r="W1014" i="1"/>
  <c r="Y1014" i="1"/>
  <c r="Z1014" i="1"/>
  <c r="AA1014" i="1"/>
  <c r="AB1014" i="1"/>
  <c r="AC1014" i="1"/>
  <c r="W1015" i="1"/>
  <c r="Y1015" i="1"/>
  <c r="Z1015" i="1"/>
  <c r="AA1015" i="1"/>
  <c r="AB1015" i="1"/>
  <c r="AC1015" i="1"/>
  <c r="W1016" i="1"/>
  <c r="Y1016" i="1"/>
  <c r="Z1016" i="1"/>
  <c r="AA1016" i="1"/>
  <c r="AB1016" i="1"/>
  <c r="AC1016" i="1"/>
  <c r="W1017" i="1"/>
  <c r="Y1017" i="1"/>
  <c r="Z1017" i="1"/>
  <c r="AA1017" i="1"/>
  <c r="AB1017" i="1"/>
  <c r="AC1017" i="1"/>
  <c r="W1018" i="1"/>
  <c r="Y1018" i="1"/>
  <c r="Z1018" i="1"/>
  <c r="AA1018" i="1"/>
  <c r="AB1018" i="1"/>
  <c r="AC1018" i="1"/>
  <c r="W1019" i="1"/>
  <c r="Y1019" i="1"/>
  <c r="Z1019" i="1"/>
  <c r="AA1019" i="1"/>
  <c r="AB1019" i="1"/>
  <c r="AC1019" i="1"/>
  <c r="W1020" i="1"/>
  <c r="Y1020" i="1"/>
  <c r="Z1020" i="1"/>
  <c r="AA1020" i="1"/>
  <c r="AB1020" i="1"/>
  <c r="AC1020" i="1"/>
  <c r="W1021" i="1"/>
  <c r="Y1021" i="1"/>
  <c r="Z1021" i="1"/>
  <c r="AA1021" i="1"/>
  <c r="AB1021" i="1"/>
  <c r="AC1021" i="1"/>
  <c r="W1022" i="1"/>
  <c r="Y1022" i="1"/>
  <c r="Z1022" i="1"/>
  <c r="AA1022" i="1"/>
  <c r="AB1022" i="1"/>
  <c r="AC1022" i="1"/>
  <c r="W1023" i="1"/>
  <c r="Y1023" i="1"/>
  <c r="Z1023" i="1"/>
  <c r="AA1023" i="1"/>
  <c r="AB1023" i="1"/>
  <c r="AC1023" i="1"/>
  <c r="W1024" i="1"/>
  <c r="Y1024" i="1"/>
  <c r="Z1024" i="1"/>
  <c r="AA1024" i="1"/>
  <c r="AB1024" i="1"/>
  <c r="AC1024" i="1"/>
  <c r="W1025" i="1"/>
  <c r="Y1025" i="1"/>
  <c r="Z1025" i="1"/>
  <c r="AA1025" i="1"/>
  <c r="AB1025" i="1"/>
  <c r="AC1025" i="1"/>
  <c r="W1026" i="1"/>
  <c r="Y1026" i="1"/>
  <c r="Z1026" i="1"/>
  <c r="AA1026" i="1"/>
  <c r="AB1026" i="1"/>
  <c r="AC1026" i="1"/>
  <c r="W1027" i="1"/>
  <c r="Y1027" i="1"/>
  <c r="Z1027" i="1"/>
  <c r="AA1027" i="1"/>
  <c r="AB1027" i="1"/>
  <c r="AC1027" i="1"/>
  <c r="W1028" i="1"/>
  <c r="Y1028" i="1"/>
  <c r="Z1028" i="1"/>
  <c r="AA1028" i="1"/>
  <c r="AB1028" i="1"/>
  <c r="AC1028" i="1"/>
  <c r="W1029" i="1"/>
  <c r="Y1029" i="1"/>
  <c r="Z1029" i="1"/>
  <c r="AA1029" i="1"/>
  <c r="AB1029" i="1"/>
  <c r="AC1029" i="1"/>
  <c r="W1030" i="1"/>
  <c r="Y1030" i="1"/>
  <c r="Z1030" i="1"/>
  <c r="AA1030" i="1"/>
  <c r="AB1030" i="1"/>
  <c r="AC1030" i="1"/>
  <c r="W1031" i="1"/>
  <c r="Y1031" i="1"/>
  <c r="Z1031" i="1"/>
  <c r="AA1031" i="1"/>
  <c r="AB1031" i="1"/>
  <c r="AC1031" i="1"/>
  <c r="W1032" i="1"/>
  <c r="Y1032" i="1"/>
  <c r="Z1032" i="1"/>
  <c r="AA1032" i="1"/>
  <c r="AB1032" i="1"/>
  <c r="AC1032" i="1"/>
  <c r="W1033" i="1"/>
  <c r="Y1033" i="1"/>
  <c r="Z1033" i="1"/>
  <c r="AA1033" i="1"/>
  <c r="AB1033" i="1"/>
  <c r="AC1033" i="1"/>
  <c r="W1034" i="1"/>
  <c r="Y1034" i="1"/>
  <c r="Z1034" i="1"/>
  <c r="AA1034" i="1"/>
  <c r="AB1034" i="1"/>
  <c r="AC1034" i="1"/>
  <c r="W1035" i="1"/>
  <c r="Y1035" i="1"/>
  <c r="Z1035" i="1"/>
  <c r="AA1035" i="1"/>
  <c r="AB1035" i="1"/>
  <c r="AC1035" i="1"/>
  <c r="W1036" i="1"/>
  <c r="Y1036" i="1"/>
  <c r="Z1036" i="1"/>
  <c r="AA1036" i="1"/>
  <c r="AB1036" i="1"/>
  <c r="AC1036" i="1"/>
  <c r="W1037" i="1"/>
  <c r="Y1037" i="1"/>
  <c r="Z1037" i="1"/>
  <c r="AA1037" i="1"/>
  <c r="AB1037" i="1"/>
  <c r="AC1037" i="1"/>
  <c r="W1038" i="1"/>
  <c r="Y1038" i="1"/>
  <c r="Z1038" i="1"/>
  <c r="AA1038" i="1"/>
  <c r="AB1038" i="1"/>
  <c r="AC1038" i="1"/>
  <c r="W1039" i="1"/>
  <c r="Y1039" i="1"/>
  <c r="Z1039" i="1"/>
  <c r="AA1039" i="1"/>
  <c r="AB1039" i="1"/>
  <c r="AC1039" i="1"/>
  <c r="W1040" i="1"/>
  <c r="Y1040" i="1"/>
  <c r="Z1040" i="1"/>
  <c r="AA1040" i="1"/>
  <c r="AB1040" i="1"/>
  <c r="AC1040" i="1"/>
  <c r="W1041" i="1"/>
  <c r="Y1041" i="1"/>
  <c r="Z1041" i="1"/>
  <c r="AA1041" i="1"/>
  <c r="AB1041" i="1"/>
  <c r="AC1041" i="1"/>
  <c r="W1042" i="1"/>
  <c r="Y1042" i="1"/>
  <c r="Z1042" i="1"/>
  <c r="AA1042" i="1"/>
  <c r="AB1042" i="1"/>
  <c r="AC1042" i="1"/>
  <c r="W1043" i="1"/>
  <c r="Y1043" i="1"/>
  <c r="Z1043" i="1"/>
  <c r="AA1043" i="1"/>
  <c r="AB1043" i="1"/>
  <c r="AC1043" i="1"/>
  <c r="W1044" i="1"/>
  <c r="Y1044" i="1"/>
  <c r="Z1044" i="1"/>
  <c r="AA1044" i="1"/>
  <c r="AB1044" i="1"/>
  <c r="AC1044" i="1"/>
  <c r="W1045" i="1"/>
  <c r="Y1045" i="1"/>
  <c r="Z1045" i="1"/>
  <c r="AA1045" i="1"/>
  <c r="AB1045" i="1"/>
  <c r="AC1045" i="1"/>
  <c r="W1046" i="1"/>
  <c r="Y1046" i="1"/>
  <c r="Z1046" i="1"/>
  <c r="AA1046" i="1"/>
  <c r="AB1046" i="1"/>
  <c r="AC1046" i="1"/>
  <c r="W1047" i="1"/>
  <c r="Y1047" i="1"/>
  <c r="Z1047" i="1"/>
  <c r="AA1047" i="1"/>
  <c r="AB1047" i="1"/>
  <c r="AC1047" i="1"/>
  <c r="W1048" i="1"/>
  <c r="Y1048" i="1"/>
  <c r="Z1048" i="1"/>
  <c r="AA1048" i="1"/>
  <c r="AB1048" i="1"/>
  <c r="AC1048" i="1"/>
  <c r="W1049" i="1"/>
  <c r="Y1049" i="1"/>
  <c r="Z1049" i="1"/>
  <c r="AA1049" i="1"/>
  <c r="AB1049" i="1"/>
  <c r="AC1049" i="1"/>
  <c r="W1050" i="1"/>
  <c r="Y1050" i="1"/>
  <c r="Z1050" i="1"/>
  <c r="AA1050" i="1"/>
  <c r="AB1050" i="1"/>
  <c r="AC1050" i="1"/>
  <c r="W1051" i="1"/>
  <c r="Y1051" i="1"/>
  <c r="Z1051" i="1"/>
  <c r="AA1051" i="1"/>
  <c r="AB1051" i="1"/>
  <c r="AC1051" i="1"/>
  <c r="W1052" i="1"/>
  <c r="Y1052" i="1"/>
  <c r="Z1052" i="1"/>
  <c r="AA1052" i="1"/>
  <c r="AB1052" i="1"/>
  <c r="AC1052" i="1"/>
  <c r="W1053" i="1"/>
  <c r="Y1053" i="1"/>
  <c r="Z1053" i="1"/>
  <c r="AA1053" i="1"/>
  <c r="AB1053" i="1"/>
  <c r="AC1053" i="1"/>
  <c r="W1054" i="1"/>
  <c r="Y1054" i="1"/>
  <c r="Z1054" i="1"/>
  <c r="AA1054" i="1"/>
  <c r="AB1054" i="1"/>
  <c r="AC1054" i="1"/>
  <c r="W1055" i="1"/>
  <c r="Y1055" i="1"/>
  <c r="Z1055" i="1"/>
  <c r="AA1055" i="1"/>
  <c r="AB1055" i="1"/>
  <c r="AC1055" i="1"/>
  <c r="W1056" i="1"/>
  <c r="Y1056" i="1"/>
  <c r="Z1056" i="1"/>
  <c r="AA1056" i="1"/>
  <c r="AB1056" i="1"/>
  <c r="AC1056" i="1"/>
  <c r="W1057" i="1"/>
  <c r="Y1057" i="1"/>
  <c r="Z1057" i="1"/>
  <c r="AA1057" i="1"/>
  <c r="AB1057" i="1"/>
  <c r="AC1057" i="1"/>
  <c r="W1058" i="1"/>
  <c r="Y1058" i="1"/>
  <c r="Z1058" i="1"/>
  <c r="AA1058" i="1"/>
  <c r="AB1058" i="1"/>
  <c r="AC1058" i="1"/>
  <c r="W1059" i="1"/>
  <c r="Y1059" i="1"/>
  <c r="Z1059" i="1"/>
  <c r="AA1059" i="1"/>
  <c r="AB1059" i="1"/>
  <c r="AC1059" i="1"/>
  <c r="W1060" i="1"/>
  <c r="Y1060" i="1"/>
  <c r="Z1060" i="1"/>
  <c r="AA1060" i="1"/>
  <c r="AB1060" i="1"/>
  <c r="AC1060" i="1"/>
  <c r="W1061" i="1"/>
  <c r="Y1061" i="1"/>
  <c r="Z1061" i="1"/>
  <c r="AA1061" i="1"/>
  <c r="AB1061" i="1"/>
  <c r="AC1061" i="1"/>
  <c r="W1062" i="1"/>
  <c r="Y1062" i="1"/>
  <c r="Z1062" i="1"/>
  <c r="AA1062" i="1"/>
  <c r="AB1062" i="1"/>
  <c r="AC1062" i="1"/>
  <c r="W1063" i="1"/>
  <c r="Y1063" i="1"/>
  <c r="Z1063" i="1"/>
  <c r="AA1063" i="1"/>
  <c r="AB1063" i="1"/>
  <c r="AC1063" i="1"/>
  <c r="W1064" i="1"/>
  <c r="Y1064" i="1"/>
  <c r="Z1064" i="1"/>
  <c r="AA1064" i="1"/>
  <c r="AB1064" i="1"/>
  <c r="AC1064" i="1"/>
  <c r="W1065" i="1"/>
  <c r="Y1065" i="1"/>
  <c r="Z1065" i="1"/>
  <c r="AA1065" i="1"/>
  <c r="AB1065" i="1"/>
  <c r="AC1065" i="1"/>
  <c r="W1066" i="1"/>
  <c r="Y1066" i="1"/>
  <c r="Z1066" i="1"/>
  <c r="AA1066" i="1"/>
  <c r="AB1066" i="1"/>
  <c r="AC1066" i="1"/>
  <c r="W1067" i="1"/>
  <c r="Y1067" i="1"/>
  <c r="Z1067" i="1"/>
  <c r="AA1067" i="1"/>
  <c r="AB1067" i="1"/>
  <c r="AC1067" i="1"/>
  <c r="W1068" i="1"/>
  <c r="Y1068" i="1"/>
  <c r="Z1068" i="1"/>
  <c r="AA1068" i="1"/>
  <c r="AB1068" i="1"/>
  <c r="AC1068" i="1"/>
  <c r="W1069" i="1"/>
  <c r="Y1069" i="1"/>
  <c r="Z1069" i="1"/>
  <c r="AA1069" i="1"/>
  <c r="AB1069" i="1"/>
  <c r="AC1069" i="1"/>
  <c r="W1070" i="1"/>
  <c r="Y1070" i="1"/>
  <c r="Z1070" i="1"/>
  <c r="AA1070" i="1"/>
  <c r="AB1070" i="1"/>
  <c r="AC1070" i="1"/>
  <c r="W1071" i="1"/>
  <c r="Y1071" i="1"/>
  <c r="Z1071" i="1"/>
  <c r="AA1071" i="1"/>
  <c r="AB1071" i="1"/>
  <c r="AC1071" i="1"/>
  <c r="W1072" i="1"/>
  <c r="Y1072" i="1"/>
  <c r="Z1072" i="1"/>
  <c r="AA1072" i="1"/>
  <c r="AB1072" i="1"/>
  <c r="AC1072" i="1"/>
  <c r="W1073" i="1"/>
  <c r="Y1073" i="1"/>
  <c r="Z1073" i="1"/>
  <c r="AA1073" i="1"/>
  <c r="AB1073" i="1"/>
  <c r="AC1073" i="1"/>
  <c r="W1074" i="1"/>
  <c r="Y1074" i="1"/>
  <c r="Z1074" i="1"/>
  <c r="AA1074" i="1"/>
  <c r="AB1074" i="1"/>
  <c r="AC1074" i="1"/>
  <c r="W1075" i="1"/>
  <c r="Y1075" i="1"/>
  <c r="Z1075" i="1"/>
  <c r="AA1075" i="1"/>
  <c r="AB1075" i="1"/>
  <c r="AC1075" i="1"/>
  <c r="W1076" i="1"/>
  <c r="Y1076" i="1"/>
  <c r="Z1076" i="1"/>
  <c r="AA1076" i="1"/>
  <c r="AB1076" i="1"/>
  <c r="AC1076" i="1"/>
  <c r="W1077" i="1"/>
  <c r="Y1077" i="1"/>
  <c r="Z1077" i="1"/>
  <c r="AA1077" i="1"/>
  <c r="AB1077" i="1"/>
  <c r="AC1077" i="1"/>
  <c r="W1078" i="1"/>
  <c r="Y1078" i="1"/>
  <c r="Z1078" i="1"/>
  <c r="AA1078" i="1"/>
  <c r="AB1078" i="1"/>
  <c r="AC1078" i="1"/>
  <c r="W1079" i="1"/>
  <c r="Y1079" i="1"/>
  <c r="Z1079" i="1"/>
  <c r="AA1079" i="1"/>
  <c r="AB1079" i="1"/>
  <c r="AC1079" i="1"/>
  <c r="W1080" i="1"/>
  <c r="Y1080" i="1"/>
  <c r="Z1080" i="1"/>
  <c r="AA1080" i="1"/>
  <c r="AB1080" i="1"/>
  <c r="AC1080" i="1"/>
  <c r="W1081" i="1"/>
  <c r="Y1081" i="1"/>
  <c r="Z1081" i="1"/>
  <c r="AA1081" i="1"/>
  <c r="AB1081" i="1"/>
  <c r="AC1081" i="1"/>
  <c r="W1082" i="1"/>
  <c r="Y1082" i="1"/>
  <c r="Z1082" i="1"/>
  <c r="AA1082" i="1"/>
  <c r="AB1082" i="1"/>
  <c r="AC1082" i="1"/>
  <c r="W1083" i="1"/>
  <c r="Y1083" i="1"/>
  <c r="Z1083" i="1"/>
  <c r="AA1083" i="1"/>
  <c r="AB1083" i="1"/>
  <c r="AC1083" i="1"/>
  <c r="W1084" i="1"/>
  <c r="Y1084" i="1"/>
  <c r="Z1084" i="1"/>
  <c r="AA1084" i="1"/>
  <c r="AB1084" i="1"/>
  <c r="AC1084" i="1"/>
  <c r="W1085" i="1"/>
  <c r="Y1085" i="1"/>
  <c r="Z1085" i="1"/>
  <c r="AA1085" i="1"/>
  <c r="AB1085" i="1"/>
  <c r="AC1085" i="1"/>
  <c r="W1086" i="1"/>
  <c r="Y1086" i="1"/>
  <c r="Z1086" i="1"/>
  <c r="AA1086" i="1"/>
  <c r="AB1086" i="1"/>
  <c r="AC1086" i="1"/>
  <c r="W1087" i="1"/>
  <c r="Y1087" i="1"/>
  <c r="Z1087" i="1"/>
  <c r="AA1087" i="1"/>
  <c r="AB1087" i="1"/>
  <c r="AC1087" i="1"/>
  <c r="W1088" i="1"/>
  <c r="Y1088" i="1"/>
  <c r="Z1088" i="1"/>
  <c r="AA1088" i="1"/>
  <c r="AB1088" i="1"/>
  <c r="AC1088" i="1"/>
  <c r="W1089" i="1"/>
  <c r="Y1089" i="1"/>
  <c r="Z1089" i="1"/>
  <c r="AA1089" i="1"/>
  <c r="AB1089" i="1"/>
  <c r="AC1089" i="1"/>
  <c r="W1090" i="1"/>
  <c r="Y1090" i="1"/>
  <c r="Z1090" i="1"/>
  <c r="AA1090" i="1"/>
  <c r="AB1090" i="1"/>
  <c r="AC1090" i="1"/>
  <c r="W1091" i="1"/>
  <c r="Y1091" i="1"/>
  <c r="Z1091" i="1"/>
  <c r="AA1091" i="1"/>
  <c r="AB1091" i="1"/>
  <c r="AC1091" i="1"/>
  <c r="W1092" i="1"/>
  <c r="Y1092" i="1"/>
  <c r="Z1092" i="1"/>
  <c r="AA1092" i="1"/>
  <c r="AB1092" i="1"/>
  <c r="AC1092" i="1"/>
  <c r="W1093" i="1"/>
  <c r="Y1093" i="1"/>
  <c r="Z1093" i="1"/>
  <c r="AA1093" i="1"/>
  <c r="AB1093" i="1"/>
  <c r="AC1093" i="1"/>
  <c r="W1094" i="1"/>
  <c r="Y1094" i="1"/>
  <c r="Z1094" i="1"/>
  <c r="AA1094" i="1"/>
  <c r="AB1094" i="1"/>
  <c r="AC1094" i="1"/>
  <c r="W1095" i="1"/>
  <c r="Y1095" i="1"/>
  <c r="Z1095" i="1"/>
  <c r="AA1095" i="1"/>
  <c r="AB1095" i="1"/>
  <c r="AC1095" i="1"/>
  <c r="W1096" i="1"/>
  <c r="Y1096" i="1"/>
  <c r="Z1096" i="1"/>
  <c r="AA1096" i="1"/>
  <c r="AB1096" i="1"/>
  <c r="AC1096" i="1"/>
  <c r="W1097" i="1"/>
  <c r="Y1097" i="1"/>
  <c r="Z1097" i="1"/>
  <c r="AA1097" i="1"/>
  <c r="AB1097" i="1"/>
  <c r="AC1097" i="1"/>
  <c r="W1098" i="1"/>
  <c r="Y1098" i="1"/>
  <c r="Z1098" i="1"/>
  <c r="AA1098" i="1"/>
  <c r="AB1098" i="1"/>
  <c r="AC1098" i="1"/>
  <c r="W1099" i="1"/>
  <c r="Y1099" i="1"/>
  <c r="Z1099" i="1"/>
  <c r="AA1099" i="1"/>
  <c r="AB1099" i="1"/>
  <c r="AC1099" i="1"/>
  <c r="W1100" i="1"/>
  <c r="Y1100" i="1"/>
  <c r="Z1100" i="1"/>
  <c r="AA1100" i="1"/>
  <c r="AB1100" i="1"/>
  <c r="AC1100" i="1"/>
  <c r="W1101" i="1"/>
  <c r="Y1101" i="1"/>
  <c r="Z1101" i="1"/>
  <c r="AA1101" i="1"/>
  <c r="AB1101" i="1"/>
  <c r="AC1101" i="1"/>
  <c r="W1102" i="1"/>
  <c r="Y1102" i="1"/>
  <c r="Z1102" i="1"/>
  <c r="AA1102" i="1"/>
  <c r="AB1102" i="1"/>
  <c r="AC1102" i="1"/>
  <c r="W1103" i="1"/>
  <c r="Y1103" i="1"/>
  <c r="Z1103" i="1"/>
  <c r="AA1103" i="1"/>
  <c r="AB1103" i="1"/>
  <c r="AC1103" i="1"/>
  <c r="W1104" i="1"/>
  <c r="Y1104" i="1"/>
  <c r="Z1104" i="1"/>
  <c r="AA1104" i="1"/>
  <c r="AB1104" i="1"/>
  <c r="AC1104" i="1"/>
  <c r="W1105" i="1"/>
  <c r="Y1105" i="1"/>
  <c r="Z1105" i="1"/>
  <c r="AA1105" i="1"/>
  <c r="AB1105" i="1"/>
  <c r="AC1105" i="1"/>
  <c r="W1106" i="1"/>
  <c r="Y1106" i="1"/>
  <c r="Z1106" i="1"/>
  <c r="AA1106" i="1"/>
  <c r="AB1106" i="1"/>
  <c r="AC1106" i="1"/>
  <c r="W1107" i="1"/>
  <c r="Y1107" i="1"/>
  <c r="Z1107" i="1"/>
  <c r="AA1107" i="1"/>
  <c r="AB1107" i="1"/>
  <c r="AC1107" i="1"/>
  <c r="W1108" i="1"/>
  <c r="Y1108" i="1"/>
  <c r="Z1108" i="1"/>
  <c r="AA1108" i="1"/>
  <c r="AB1108" i="1"/>
  <c r="AC1108" i="1"/>
  <c r="W1109" i="1"/>
  <c r="Y1109" i="1"/>
  <c r="Z1109" i="1"/>
  <c r="AA1109" i="1"/>
  <c r="AB1109" i="1"/>
  <c r="AC1109" i="1"/>
  <c r="W1110" i="1"/>
  <c r="Y1110" i="1"/>
  <c r="Z1110" i="1"/>
  <c r="AA1110" i="1"/>
  <c r="AB1110" i="1"/>
  <c r="AC1110" i="1"/>
  <c r="W1111" i="1"/>
  <c r="Y1111" i="1"/>
  <c r="Z1111" i="1"/>
  <c r="AA1111" i="1"/>
  <c r="AB1111" i="1"/>
  <c r="AC1111" i="1"/>
  <c r="W1112" i="1"/>
  <c r="Y1112" i="1"/>
  <c r="Z1112" i="1"/>
  <c r="AA1112" i="1"/>
  <c r="AB1112" i="1"/>
  <c r="AC1112" i="1"/>
  <c r="W1113" i="1"/>
  <c r="Y1113" i="1"/>
  <c r="Z1113" i="1"/>
  <c r="AA1113" i="1"/>
  <c r="AB1113" i="1"/>
  <c r="AC1113" i="1"/>
  <c r="W1114" i="1"/>
  <c r="Y1114" i="1"/>
  <c r="Z1114" i="1"/>
  <c r="AA1114" i="1"/>
  <c r="AB1114" i="1"/>
  <c r="AC1114" i="1"/>
  <c r="W1115" i="1"/>
  <c r="Y1115" i="1"/>
  <c r="Z1115" i="1"/>
  <c r="AA1115" i="1"/>
  <c r="AB1115" i="1"/>
  <c r="AC1115" i="1"/>
  <c r="W1116" i="1"/>
  <c r="Y1116" i="1"/>
  <c r="Z1116" i="1"/>
  <c r="AA1116" i="1"/>
  <c r="AB1116" i="1"/>
  <c r="AC1116" i="1"/>
  <c r="W1117" i="1"/>
  <c r="Y1117" i="1"/>
  <c r="Z1117" i="1"/>
  <c r="AA1117" i="1"/>
  <c r="AB1117" i="1"/>
  <c r="AC1117" i="1"/>
  <c r="W1118" i="1"/>
  <c r="Y1118" i="1"/>
  <c r="Z1118" i="1"/>
  <c r="AA1118" i="1"/>
  <c r="AB1118" i="1"/>
  <c r="AC1118" i="1"/>
  <c r="W1119" i="1"/>
  <c r="Y1119" i="1"/>
  <c r="Z1119" i="1"/>
  <c r="AA1119" i="1"/>
  <c r="AB1119" i="1"/>
  <c r="AC1119" i="1"/>
  <c r="W1120" i="1"/>
  <c r="Y1120" i="1"/>
  <c r="Z1120" i="1"/>
  <c r="AA1120" i="1"/>
  <c r="AB1120" i="1"/>
  <c r="AC1120" i="1"/>
  <c r="W1121" i="1"/>
  <c r="Y1121" i="1"/>
  <c r="Z1121" i="1"/>
  <c r="AA1121" i="1"/>
  <c r="AB1121" i="1"/>
  <c r="AC1121" i="1"/>
  <c r="W1122" i="1"/>
  <c r="Y1122" i="1"/>
  <c r="Z1122" i="1"/>
  <c r="AA1122" i="1"/>
  <c r="AB1122" i="1"/>
  <c r="AC1122" i="1"/>
  <c r="W1123" i="1"/>
  <c r="Y1123" i="1"/>
  <c r="Z1123" i="1"/>
  <c r="AA1123" i="1"/>
  <c r="AB1123" i="1"/>
  <c r="AC1123" i="1"/>
  <c r="W1124" i="1"/>
  <c r="Y1124" i="1"/>
  <c r="Z1124" i="1"/>
  <c r="AA1124" i="1"/>
  <c r="AB1124" i="1"/>
  <c r="AC1124" i="1"/>
  <c r="W1125" i="1"/>
  <c r="Y1125" i="1"/>
  <c r="Z1125" i="1"/>
  <c r="AA1125" i="1"/>
  <c r="AB1125" i="1"/>
  <c r="AC1125" i="1"/>
  <c r="W1126" i="1"/>
  <c r="Y1126" i="1"/>
  <c r="Z1126" i="1"/>
  <c r="AA1126" i="1"/>
  <c r="AB1126" i="1"/>
  <c r="AC1126" i="1"/>
  <c r="W1127" i="1"/>
  <c r="Y1127" i="1"/>
  <c r="Z1127" i="1"/>
  <c r="AA1127" i="1"/>
  <c r="AB1127" i="1"/>
  <c r="AC1127" i="1"/>
  <c r="W1128" i="1"/>
  <c r="Y1128" i="1"/>
  <c r="Z1128" i="1"/>
  <c r="AA1128" i="1"/>
  <c r="AB1128" i="1"/>
  <c r="AC1128" i="1"/>
  <c r="W1129" i="1"/>
  <c r="Y1129" i="1"/>
  <c r="Z1129" i="1"/>
  <c r="AA1129" i="1"/>
  <c r="AB1129" i="1"/>
  <c r="AC1129" i="1"/>
  <c r="W1130" i="1"/>
  <c r="Y1130" i="1"/>
  <c r="Z1130" i="1"/>
  <c r="AA1130" i="1"/>
  <c r="AB1130" i="1"/>
  <c r="AC1130" i="1"/>
  <c r="W1131" i="1"/>
  <c r="Y1131" i="1"/>
  <c r="Z1131" i="1"/>
  <c r="AA1131" i="1"/>
  <c r="AB1131" i="1"/>
  <c r="AC1131" i="1"/>
  <c r="W1132" i="1"/>
  <c r="Y1132" i="1"/>
  <c r="Z1132" i="1"/>
  <c r="AA1132" i="1"/>
  <c r="AB1132" i="1"/>
  <c r="AC1132" i="1"/>
  <c r="W1133" i="1"/>
  <c r="Y1133" i="1"/>
  <c r="Z1133" i="1"/>
  <c r="AA1133" i="1"/>
  <c r="AB1133" i="1"/>
  <c r="AC1133" i="1"/>
  <c r="W1134" i="1"/>
  <c r="Y1134" i="1"/>
  <c r="Z1134" i="1"/>
  <c r="AA1134" i="1"/>
  <c r="AB1134" i="1"/>
  <c r="AC1134" i="1"/>
  <c r="W1135" i="1"/>
  <c r="Y1135" i="1"/>
  <c r="Z1135" i="1"/>
  <c r="AA1135" i="1"/>
  <c r="AB1135" i="1"/>
  <c r="AC1135" i="1"/>
  <c r="W1136" i="1"/>
  <c r="Y1136" i="1"/>
  <c r="Z1136" i="1"/>
  <c r="AA1136" i="1"/>
  <c r="AB1136" i="1"/>
  <c r="AC1136" i="1"/>
  <c r="W1137" i="1"/>
  <c r="Y1137" i="1"/>
  <c r="Z1137" i="1"/>
  <c r="AA1137" i="1"/>
  <c r="AB1137" i="1"/>
  <c r="AC1137" i="1"/>
  <c r="W1138" i="1"/>
  <c r="Y1138" i="1"/>
  <c r="Z1138" i="1"/>
  <c r="AA1138" i="1"/>
  <c r="AB1138" i="1"/>
  <c r="AC1138" i="1"/>
  <c r="W1139" i="1"/>
  <c r="Y1139" i="1"/>
  <c r="Z1139" i="1"/>
  <c r="AA1139" i="1"/>
  <c r="AB1139" i="1"/>
  <c r="AC1139" i="1"/>
  <c r="W1140" i="1"/>
  <c r="Y1140" i="1"/>
  <c r="Z1140" i="1"/>
  <c r="AA1140" i="1"/>
  <c r="AB1140" i="1"/>
  <c r="AC1140" i="1"/>
  <c r="W1141" i="1"/>
  <c r="Y1141" i="1"/>
  <c r="Z1141" i="1"/>
  <c r="AA1141" i="1"/>
  <c r="AB1141" i="1"/>
  <c r="AC1141" i="1"/>
  <c r="W1142" i="1"/>
  <c r="Y1142" i="1"/>
  <c r="Z1142" i="1"/>
  <c r="AA1142" i="1"/>
  <c r="AB1142" i="1"/>
  <c r="AC1142" i="1"/>
  <c r="W1143" i="1"/>
  <c r="Y1143" i="1"/>
  <c r="Z1143" i="1"/>
  <c r="AA1143" i="1"/>
  <c r="AB1143" i="1"/>
  <c r="AC1143" i="1"/>
  <c r="W1144" i="1"/>
  <c r="Y1144" i="1"/>
  <c r="Z1144" i="1"/>
  <c r="AA1144" i="1"/>
  <c r="AB1144" i="1"/>
  <c r="AC1144" i="1"/>
  <c r="W1145" i="1"/>
  <c r="Y1145" i="1"/>
  <c r="Z1145" i="1"/>
  <c r="AA1145" i="1"/>
  <c r="AB1145" i="1"/>
  <c r="AC1145" i="1"/>
  <c r="W1146" i="1"/>
  <c r="Y1146" i="1"/>
  <c r="Z1146" i="1"/>
  <c r="AA1146" i="1"/>
  <c r="AB1146" i="1"/>
  <c r="AC1146" i="1"/>
  <c r="W1147" i="1"/>
  <c r="Y1147" i="1"/>
  <c r="Z1147" i="1"/>
  <c r="AA1147" i="1"/>
  <c r="AB1147" i="1"/>
  <c r="AC1147" i="1"/>
  <c r="W1148" i="1"/>
  <c r="Y1148" i="1"/>
  <c r="Z1148" i="1"/>
  <c r="AA1148" i="1"/>
  <c r="AB1148" i="1"/>
  <c r="AC1148" i="1"/>
  <c r="W1149" i="1"/>
  <c r="Y1149" i="1"/>
  <c r="Z1149" i="1"/>
  <c r="AA1149" i="1"/>
  <c r="AB1149" i="1"/>
  <c r="AC1149" i="1"/>
  <c r="W1150" i="1"/>
  <c r="Y1150" i="1"/>
  <c r="Z1150" i="1"/>
  <c r="AA1150" i="1"/>
  <c r="AB1150" i="1"/>
  <c r="AC1150" i="1"/>
  <c r="W1151" i="1"/>
  <c r="Y1151" i="1"/>
  <c r="Z1151" i="1"/>
  <c r="AA1151" i="1"/>
  <c r="AB1151" i="1"/>
  <c r="AC1151" i="1"/>
  <c r="W1152" i="1"/>
  <c r="Y1152" i="1"/>
  <c r="Z1152" i="1"/>
  <c r="AA1152" i="1"/>
  <c r="AB1152" i="1"/>
  <c r="AC1152" i="1"/>
  <c r="W1153" i="1"/>
  <c r="Y1153" i="1"/>
  <c r="Z1153" i="1"/>
  <c r="AA1153" i="1"/>
  <c r="AB1153" i="1"/>
  <c r="AC1153" i="1"/>
  <c r="W1154" i="1"/>
  <c r="Y1154" i="1"/>
  <c r="Z1154" i="1"/>
  <c r="AA1154" i="1"/>
  <c r="AB1154" i="1"/>
  <c r="AC1154" i="1"/>
  <c r="W1155" i="1"/>
  <c r="Y1155" i="1"/>
  <c r="Z1155" i="1"/>
  <c r="AA1155" i="1"/>
  <c r="AB1155" i="1"/>
  <c r="AC1155" i="1"/>
  <c r="W1156" i="1"/>
  <c r="Y1156" i="1"/>
  <c r="Z1156" i="1"/>
  <c r="AA1156" i="1"/>
  <c r="AB1156" i="1"/>
  <c r="AC1156" i="1"/>
  <c r="W1157" i="1"/>
  <c r="Y1157" i="1"/>
  <c r="Z1157" i="1"/>
  <c r="AA1157" i="1"/>
  <c r="AB1157" i="1"/>
  <c r="AC1157" i="1"/>
  <c r="W1158" i="1"/>
  <c r="Y1158" i="1"/>
  <c r="Z1158" i="1"/>
  <c r="AA1158" i="1"/>
  <c r="AB1158" i="1"/>
  <c r="AC1158" i="1"/>
  <c r="W1159" i="1"/>
  <c r="Y1159" i="1"/>
  <c r="Z1159" i="1"/>
  <c r="AA1159" i="1"/>
  <c r="AB1159" i="1"/>
  <c r="AC1159" i="1"/>
  <c r="W1160" i="1"/>
  <c r="Y1160" i="1"/>
  <c r="Z1160" i="1"/>
  <c r="AA1160" i="1"/>
  <c r="AB1160" i="1"/>
  <c r="AC1160" i="1"/>
  <c r="W1161" i="1"/>
  <c r="Y1161" i="1"/>
  <c r="Z1161" i="1"/>
  <c r="AA1161" i="1"/>
  <c r="AB1161" i="1"/>
  <c r="AC1161" i="1"/>
  <c r="W1162" i="1"/>
  <c r="Y1162" i="1"/>
  <c r="Z1162" i="1"/>
  <c r="AA1162" i="1"/>
  <c r="AB1162" i="1"/>
  <c r="AC1162" i="1"/>
  <c r="W1163" i="1"/>
  <c r="Y1163" i="1"/>
  <c r="Z1163" i="1"/>
  <c r="AA1163" i="1"/>
  <c r="AB1163" i="1"/>
  <c r="AC1163" i="1"/>
  <c r="W1164" i="1"/>
  <c r="Y1164" i="1"/>
  <c r="Z1164" i="1"/>
  <c r="AA1164" i="1"/>
  <c r="AB1164" i="1"/>
  <c r="AC1164" i="1"/>
  <c r="W1165" i="1"/>
  <c r="Y1165" i="1"/>
  <c r="Z1165" i="1"/>
  <c r="AA1165" i="1"/>
  <c r="AB1165" i="1"/>
  <c r="AC1165" i="1"/>
  <c r="W1166" i="1"/>
  <c r="Y1166" i="1"/>
  <c r="Z1166" i="1"/>
  <c r="AA1166" i="1"/>
  <c r="AB1166" i="1"/>
  <c r="AC1166" i="1"/>
  <c r="W1167" i="1"/>
  <c r="Y1167" i="1"/>
  <c r="Z1167" i="1"/>
  <c r="AA1167" i="1"/>
  <c r="AB1167" i="1"/>
  <c r="AC1167" i="1"/>
  <c r="W1168" i="1"/>
  <c r="Y1168" i="1"/>
  <c r="Z1168" i="1"/>
  <c r="AA1168" i="1"/>
  <c r="AB1168" i="1"/>
  <c r="AC1168" i="1"/>
  <c r="W1169" i="1"/>
  <c r="Y1169" i="1"/>
  <c r="Z1169" i="1"/>
  <c r="AA1169" i="1"/>
  <c r="AB1169" i="1"/>
  <c r="AC1169" i="1"/>
  <c r="W1170" i="1"/>
  <c r="Y1170" i="1"/>
  <c r="Z1170" i="1"/>
  <c r="AA1170" i="1"/>
  <c r="AB1170" i="1"/>
  <c r="AC1170" i="1"/>
  <c r="W1171" i="1"/>
  <c r="Y1171" i="1"/>
  <c r="Z1171" i="1"/>
  <c r="AA1171" i="1"/>
  <c r="AB1171" i="1"/>
  <c r="AC1171" i="1"/>
  <c r="W1172" i="1"/>
  <c r="Y1172" i="1"/>
  <c r="Z1172" i="1"/>
  <c r="AA1172" i="1"/>
  <c r="AB1172" i="1"/>
  <c r="AC1172" i="1"/>
  <c r="W1173" i="1"/>
  <c r="Y1173" i="1"/>
  <c r="Z1173" i="1"/>
  <c r="AA1173" i="1"/>
  <c r="AB1173" i="1"/>
  <c r="AC1173" i="1"/>
  <c r="W1174" i="1"/>
  <c r="Y1174" i="1"/>
  <c r="Z1174" i="1"/>
  <c r="AA1174" i="1"/>
  <c r="AB1174" i="1"/>
  <c r="AC1174" i="1"/>
  <c r="W1175" i="1"/>
  <c r="Y1175" i="1"/>
  <c r="Z1175" i="1"/>
  <c r="AA1175" i="1"/>
  <c r="AB1175" i="1"/>
  <c r="AC1175" i="1"/>
  <c r="W1176" i="1"/>
  <c r="Y1176" i="1"/>
  <c r="Z1176" i="1"/>
  <c r="AA1176" i="1"/>
  <c r="AB1176" i="1"/>
  <c r="AC1176" i="1"/>
  <c r="W1177" i="1"/>
  <c r="Y1177" i="1"/>
  <c r="Z1177" i="1"/>
  <c r="AA1177" i="1"/>
  <c r="AB1177" i="1"/>
  <c r="AC1177" i="1"/>
  <c r="W1178" i="1"/>
  <c r="Y1178" i="1"/>
  <c r="Z1178" i="1"/>
  <c r="AA1178" i="1"/>
  <c r="AB1178" i="1"/>
  <c r="AC1178" i="1"/>
  <c r="W1179" i="1"/>
  <c r="Y1179" i="1"/>
  <c r="Z1179" i="1"/>
  <c r="AA1179" i="1"/>
  <c r="AB1179" i="1"/>
  <c r="AC1179" i="1"/>
  <c r="W1180" i="1"/>
  <c r="Y1180" i="1"/>
  <c r="Z1180" i="1"/>
  <c r="AA1180" i="1"/>
  <c r="AB1180" i="1"/>
  <c r="AC1180" i="1"/>
  <c r="W1181" i="1"/>
  <c r="Y1181" i="1"/>
  <c r="Z1181" i="1"/>
  <c r="AA1181" i="1"/>
  <c r="AB1181" i="1"/>
  <c r="AC1181" i="1"/>
  <c r="W1182" i="1"/>
  <c r="Y1182" i="1"/>
  <c r="Z1182" i="1"/>
  <c r="AA1182" i="1"/>
  <c r="AB1182" i="1"/>
  <c r="AC1182" i="1"/>
  <c r="W1183" i="1"/>
  <c r="Y1183" i="1"/>
  <c r="Z1183" i="1"/>
  <c r="AA1183" i="1"/>
  <c r="AB1183" i="1"/>
  <c r="AC1183" i="1"/>
  <c r="W1184" i="1"/>
  <c r="Y1184" i="1"/>
  <c r="Z1184" i="1"/>
  <c r="AA1184" i="1"/>
  <c r="AB1184" i="1"/>
  <c r="AC1184" i="1"/>
  <c r="W1185" i="1"/>
  <c r="Y1185" i="1"/>
  <c r="Z1185" i="1"/>
  <c r="AA1185" i="1"/>
  <c r="AB1185" i="1"/>
  <c r="AC1185" i="1"/>
  <c r="W1186" i="1"/>
  <c r="Y1186" i="1"/>
  <c r="Z1186" i="1"/>
  <c r="AA1186" i="1"/>
  <c r="AB1186" i="1"/>
  <c r="AC1186" i="1"/>
  <c r="W1187" i="1"/>
  <c r="Y1187" i="1"/>
  <c r="Z1187" i="1"/>
  <c r="AA1187" i="1"/>
  <c r="AB1187" i="1"/>
  <c r="AC1187" i="1"/>
  <c r="W1188" i="1"/>
  <c r="Y1188" i="1"/>
  <c r="Z1188" i="1"/>
  <c r="AA1188" i="1"/>
  <c r="AB1188" i="1"/>
  <c r="AC1188" i="1"/>
  <c r="W1189" i="1"/>
  <c r="Y1189" i="1"/>
  <c r="Z1189" i="1"/>
  <c r="AA1189" i="1"/>
  <c r="AB1189" i="1"/>
  <c r="AC1189" i="1"/>
  <c r="W1190" i="1"/>
  <c r="Y1190" i="1"/>
  <c r="Z1190" i="1"/>
  <c r="AA1190" i="1"/>
  <c r="AB1190" i="1"/>
  <c r="AC1190" i="1"/>
  <c r="W1191" i="1"/>
  <c r="Y1191" i="1"/>
  <c r="Z1191" i="1"/>
  <c r="AA1191" i="1"/>
  <c r="AB1191" i="1"/>
  <c r="AC1191" i="1"/>
  <c r="W1192" i="1"/>
  <c r="Y1192" i="1"/>
  <c r="Z1192" i="1"/>
  <c r="AA1192" i="1"/>
  <c r="AB1192" i="1"/>
  <c r="AC1192" i="1"/>
  <c r="W1193" i="1"/>
  <c r="Y1193" i="1"/>
  <c r="Z1193" i="1"/>
  <c r="AA1193" i="1"/>
  <c r="AB1193" i="1"/>
  <c r="AC1193" i="1"/>
  <c r="W1194" i="1"/>
  <c r="Y1194" i="1"/>
  <c r="Z1194" i="1"/>
  <c r="AA1194" i="1"/>
  <c r="AB1194" i="1"/>
  <c r="AC1194" i="1"/>
  <c r="W1195" i="1"/>
  <c r="Y1195" i="1"/>
  <c r="Z1195" i="1"/>
  <c r="AA1195" i="1"/>
  <c r="AB1195" i="1"/>
  <c r="AC1195" i="1"/>
  <c r="W1196" i="1"/>
  <c r="Y1196" i="1"/>
  <c r="Z1196" i="1"/>
  <c r="AA1196" i="1"/>
  <c r="AB1196" i="1"/>
  <c r="AC1196" i="1"/>
  <c r="W1197" i="1"/>
  <c r="Y1197" i="1"/>
  <c r="Z1197" i="1"/>
  <c r="AA1197" i="1"/>
  <c r="AB1197" i="1"/>
  <c r="AC1197" i="1"/>
  <c r="W1198" i="1"/>
  <c r="Y1198" i="1"/>
  <c r="Z1198" i="1"/>
  <c r="AA1198" i="1"/>
  <c r="AB1198" i="1"/>
  <c r="AC1198" i="1"/>
  <c r="W1199" i="1"/>
  <c r="Y1199" i="1"/>
  <c r="Z1199" i="1"/>
  <c r="AA1199" i="1"/>
  <c r="AB1199" i="1"/>
  <c r="AC1199" i="1"/>
  <c r="W1200" i="1"/>
  <c r="Y1200" i="1"/>
  <c r="Z1200" i="1"/>
  <c r="AA1200" i="1"/>
  <c r="AB1200" i="1"/>
  <c r="AC1200" i="1"/>
  <c r="W1201" i="1"/>
  <c r="Y1201" i="1"/>
  <c r="Z1201" i="1"/>
  <c r="AA1201" i="1"/>
  <c r="AB1201" i="1"/>
  <c r="AC1201" i="1"/>
  <c r="W1202" i="1"/>
  <c r="Y1202" i="1"/>
  <c r="Z1202" i="1"/>
  <c r="AA1202" i="1"/>
  <c r="AB1202" i="1"/>
  <c r="AC1202" i="1"/>
  <c r="W1203" i="1"/>
  <c r="Y1203" i="1"/>
  <c r="Z1203" i="1"/>
  <c r="AA1203" i="1"/>
  <c r="AB1203" i="1"/>
  <c r="AC1203" i="1"/>
  <c r="W1204" i="1"/>
  <c r="Y1204" i="1"/>
  <c r="Z1204" i="1"/>
  <c r="AA1204" i="1"/>
  <c r="AB1204" i="1"/>
  <c r="AC1204" i="1"/>
  <c r="W1205" i="1"/>
  <c r="Y1205" i="1"/>
  <c r="Z1205" i="1"/>
  <c r="AA1205" i="1"/>
  <c r="AB1205" i="1"/>
  <c r="AC1205" i="1"/>
  <c r="W1206" i="1"/>
  <c r="Y1206" i="1"/>
  <c r="Z1206" i="1"/>
  <c r="AA1206" i="1"/>
  <c r="AB1206" i="1"/>
  <c r="AC1206" i="1"/>
  <c r="W1207" i="1"/>
  <c r="Y1207" i="1"/>
  <c r="Z1207" i="1"/>
  <c r="AA1207" i="1"/>
  <c r="AB1207" i="1"/>
  <c r="AC1207" i="1"/>
  <c r="W1208" i="1"/>
  <c r="Y1208" i="1"/>
  <c r="Z1208" i="1"/>
  <c r="AA1208" i="1"/>
  <c r="AB1208" i="1"/>
  <c r="AC1208" i="1"/>
  <c r="W1209" i="1"/>
  <c r="Y1209" i="1"/>
  <c r="Z1209" i="1"/>
  <c r="AA1209" i="1"/>
  <c r="AB1209" i="1"/>
  <c r="AC1209" i="1"/>
  <c r="W1210" i="1"/>
  <c r="Y1210" i="1"/>
  <c r="Z1210" i="1"/>
  <c r="AA1210" i="1"/>
  <c r="AB1210" i="1"/>
  <c r="AC1210" i="1"/>
  <c r="W1211" i="1"/>
  <c r="Y1211" i="1"/>
  <c r="Z1211" i="1"/>
  <c r="AA1211" i="1"/>
  <c r="AB1211" i="1"/>
  <c r="AC1211" i="1"/>
  <c r="W1212" i="1"/>
  <c r="Y1212" i="1"/>
  <c r="Z1212" i="1"/>
  <c r="AA1212" i="1"/>
  <c r="AB1212" i="1"/>
  <c r="AC1212" i="1"/>
  <c r="W1213" i="1"/>
  <c r="Y1213" i="1"/>
  <c r="Z1213" i="1"/>
  <c r="AA1213" i="1"/>
  <c r="AB1213" i="1"/>
  <c r="AC1213" i="1"/>
  <c r="W1214" i="1"/>
  <c r="Y1214" i="1"/>
  <c r="Z1214" i="1"/>
  <c r="AA1214" i="1"/>
  <c r="AB1214" i="1"/>
  <c r="AC1214" i="1"/>
  <c r="W1215" i="1"/>
  <c r="Y1215" i="1"/>
  <c r="Z1215" i="1"/>
  <c r="AA1215" i="1"/>
  <c r="AB1215" i="1"/>
  <c r="AC1215" i="1"/>
  <c r="W1216" i="1"/>
  <c r="Y1216" i="1"/>
  <c r="Z1216" i="1"/>
  <c r="AA1216" i="1"/>
  <c r="AB1216" i="1"/>
  <c r="AC1216" i="1"/>
  <c r="W1217" i="1"/>
  <c r="Y1217" i="1"/>
  <c r="Z1217" i="1"/>
  <c r="AA1217" i="1"/>
  <c r="AB1217" i="1"/>
  <c r="AC1217" i="1"/>
  <c r="W1218" i="1"/>
  <c r="Y1218" i="1"/>
  <c r="Z1218" i="1"/>
  <c r="AA1218" i="1"/>
  <c r="AB1218" i="1"/>
  <c r="AC1218" i="1"/>
  <c r="W1219" i="1"/>
  <c r="Y1219" i="1"/>
  <c r="Z1219" i="1"/>
  <c r="AA1219" i="1"/>
  <c r="AB1219" i="1"/>
  <c r="AC1219" i="1"/>
  <c r="W1220" i="1"/>
  <c r="Y1220" i="1"/>
  <c r="Z1220" i="1"/>
  <c r="AA1220" i="1"/>
  <c r="AB1220" i="1"/>
  <c r="AC1220" i="1"/>
  <c r="W1221" i="1"/>
  <c r="Y1221" i="1"/>
  <c r="Z1221" i="1"/>
  <c r="AA1221" i="1"/>
  <c r="AB1221" i="1"/>
  <c r="AC1221" i="1"/>
  <c r="W1222" i="1"/>
  <c r="Y1222" i="1"/>
  <c r="Z1222" i="1"/>
  <c r="AA1222" i="1"/>
  <c r="AB1222" i="1"/>
  <c r="AC1222" i="1"/>
  <c r="W1223" i="1"/>
  <c r="Y1223" i="1"/>
  <c r="Z1223" i="1"/>
  <c r="AA1223" i="1"/>
  <c r="AB1223" i="1"/>
  <c r="AC1223" i="1"/>
  <c r="W1224" i="1"/>
  <c r="Y1224" i="1"/>
  <c r="Z1224" i="1"/>
  <c r="AA1224" i="1"/>
  <c r="AB1224" i="1"/>
  <c r="AC1224" i="1"/>
  <c r="W1225" i="1"/>
  <c r="Y1225" i="1"/>
  <c r="Z1225" i="1"/>
  <c r="AA1225" i="1"/>
  <c r="AB1225" i="1"/>
  <c r="AC1225" i="1"/>
  <c r="W1226" i="1"/>
  <c r="Y1226" i="1"/>
  <c r="Z1226" i="1"/>
  <c r="AA1226" i="1"/>
  <c r="AB1226" i="1"/>
  <c r="AC1226" i="1"/>
  <c r="W1227" i="1"/>
  <c r="Y1227" i="1"/>
  <c r="Z1227" i="1"/>
  <c r="AA1227" i="1"/>
  <c r="AB1227" i="1"/>
  <c r="AC1227" i="1"/>
  <c r="W1228" i="1"/>
  <c r="Y1228" i="1"/>
  <c r="Z1228" i="1"/>
  <c r="AA1228" i="1"/>
  <c r="AB1228" i="1"/>
  <c r="AC1228" i="1"/>
  <c r="W1229" i="1"/>
  <c r="Y1229" i="1"/>
  <c r="Z1229" i="1"/>
  <c r="AA1229" i="1"/>
  <c r="AB1229" i="1"/>
  <c r="AC1229" i="1"/>
  <c r="W1230" i="1"/>
  <c r="Y1230" i="1"/>
  <c r="Z1230" i="1"/>
  <c r="AA1230" i="1"/>
  <c r="AB1230" i="1"/>
  <c r="AC1230" i="1"/>
  <c r="W1231" i="1"/>
  <c r="Y1231" i="1"/>
  <c r="Z1231" i="1"/>
  <c r="AA1231" i="1"/>
  <c r="AB1231" i="1"/>
  <c r="AC1231" i="1"/>
  <c r="W1232" i="1"/>
  <c r="Y1232" i="1"/>
  <c r="Z1232" i="1"/>
  <c r="AA1232" i="1"/>
  <c r="AB1232" i="1"/>
  <c r="AC1232" i="1"/>
  <c r="W1233" i="1"/>
  <c r="Y1233" i="1"/>
  <c r="Z1233" i="1"/>
  <c r="AA1233" i="1"/>
  <c r="AB1233" i="1"/>
  <c r="AC1233" i="1"/>
  <c r="W1234" i="1"/>
  <c r="Y1234" i="1"/>
  <c r="Z1234" i="1"/>
  <c r="AA1234" i="1"/>
  <c r="AB1234" i="1"/>
  <c r="AC1234" i="1"/>
  <c r="W1235" i="1"/>
  <c r="Y1235" i="1"/>
  <c r="Z1235" i="1"/>
  <c r="AA1235" i="1"/>
  <c r="AB1235" i="1"/>
  <c r="AC1235" i="1"/>
  <c r="W1236" i="1"/>
  <c r="Y1236" i="1"/>
  <c r="Z1236" i="1"/>
  <c r="AA1236" i="1"/>
  <c r="AB1236" i="1"/>
  <c r="AC1236" i="1"/>
  <c r="W1237" i="1"/>
  <c r="Y1237" i="1"/>
  <c r="Z1237" i="1"/>
  <c r="AA1237" i="1"/>
  <c r="AB1237" i="1"/>
  <c r="AC1237" i="1"/>
  <c r="W1238" i="1"/>
  <c r="Y1238" i="1"/>
  <c r="Z1238" i="1"/>
  <c r="AA1238" i="1"/>
  <c r="AB1238" i="1"/>
  <c r="AC1238" i="1"/>
  <c r="W1239" i="1"/>
  <c r="Y1239" i="1"/>
  <c r="Z1239" i="1"/>
  <c r="AA1239" i="1"/>
  <c r="AB1239" i="1"/>
  <c r="AC1239" i="1"/>
  <c r="W1240" i="1"/>
  <c r="Y1240" i="1"/>
  <c r="Z1240" i="1"/>
  <c r="AA1240" i="1"/>
  <c r="AB1240" i="1"/>
  <c r="AC1240" i="1"/>
  <c r="W1241" i="1"/>
  <c r="Y1241" i="1"/>
  <c r="Z1241" i="1"/>
  <c r="AA1241" i="1"/>
  <c r="AB1241" i="1"/>
  <c r="AC1241" i="1"/>
  <c r="W1242" i="1"/>
  <c r="Y1242" i="1"/>
  <c r="Z1242" i="1"/>
  <c r="AA1242" i="1"/>
  <c r="AB1242" i="1"/>
  <c r="AC1242" i="1"/>
  <c r="W1243" i="1"/>
  <c r="Y1243" i="1"/>
  <c r="Z1243" i="1"/>
  <c r="AA1243" i="1"/>
  <c r="AB1243" i="1"/>
  <c r="AC1243" i="1"/>
  <c r="W1244" i="1"/>
  <c r="Y1244" i="1"/>
  <c r="Z1244" i="1"/>
  <c r="AA1244" i="1"/>
  <c r="AB1244" i="1"/>
  <c r="AC1244" i="1"/>
  <c r="W1245" i="1"/>
  <c r="Y1245" i="1"/>
  <c r="Z1245" i="1"/>
  <c r="AA1245" i="1"/>
  <c r="AB1245" i="1"/>
  <c r="AC1245" i="1"/>
  <c r="W1246" i="1"/>
  <c r="Y1246" i="1"/>
  <c r="Z1246" i="1"/>
  <c r="AA1246" i="1"/>
  <c r="AB1246" i="1"/>
  <c r="AC1246" i="1"/>
  <c r="W1247" i="1"/>
  <c r="Y1247" i="1"/>
  <c r="Z1247" i="1"/>
  <c r="AA1247" i="1"/>
  <c r="AB1247" i="1"/>
  <c r="AC1247" i="1"/>
  <c r="W1248" i="1"/>
  <c r="Y1248" i="1"/>
  <c r="Z1248" i="1"/>
  <c r="AA1248" i="1"/>
  <c r="AB1248" i="1"/>
  <c r="AC1248" i="1"/>
  <c r="W1249" i="1"/>
  <c r="Y1249" i="1"/>
  <c r="Z1249" i="1"/>
  <c r="AA1249" i="1"/>
  <c r="AB1249" i="1"/>
  <c r="AC1249" i="1"/>
  <c r="W1250" i="1"/>
  <c r="Y1250" i="1"/>
  <c r="Z1250" i="1"/>
  <c r="AA1250" i="1"/>
  <c r="AB1250" i="1"/>
  <c r="AC1250" i="1"/>
  <c r="W1251" i="1"/>
  <c r="Y1251" i="1"/>
  <c r="Z1251" i="1"/>
  <c r="AA1251" i="1"/>
  <c r="AB1251" i="1"/>
  <c r="AC1251" i="1"/>
  <c r="W1252" i="1"/>
  <c r="Y1252" i="1"/>
  <c r="Z1252" i="1"/>
  <c r="AA1252" i="1"/>
  <c r="AB1252" i="1"/>
  <c r="AC1252" i="1"/>
  <c r="W1253" i="1"/>
  <c r="Y1253" i="1"/>
  <c r="Z1253" i="1"/>
  <c r="AA1253" i="1"/>
  <c r="AB1253" i="1"/>
  <c r="AC1253" i="1"/>
  <c r="W1254" i="1"/>
  <c r="Y1254" i="1"/>
  <c r="Z1254" i="1"/>
  <c r="AA1254" i="1"/>
  <c r="AB1254" i="1"/>
  <c r="AC1254" i="1"/>
  <c r="W1255" i="1"/>
  <c r="Y1255" i="1"/>
  <c r="Z1255" i="1"/>
  <c r="AA1255" i="1"/>
  <c r="AB1255" i="1"/>
  <c r="AC1255" i="1"/>
  <c r="W1256" i="1"/>
  <c r="Y1256" i="1"/>
  <c r="Z1256" i="1"/>
  <c r="AA1256" i="1"/>
  <c r="AB1256" i="1"/>
  <c r="AC1256" i="1"/>
  <c r="W1257" i="1"/>
  <c r="Y1257" i="1"/>
  <c r="Z1257" i="1"/>
  <c r="AA1257" i="1"/>
  <c r="AB1257" i="1"/>
  <c r="AC1257" i="1"/>
  <c r="W1258" i="1"/>
  <c r="Y1258" i="1"/>
  <c r="Z1258" i="1"/>
  <c r="AA1258" i="1"/>
  <c r="AB1258" i="1"/>
  <c r="AC1258" i="1"/>
  <c r="W1259" i="1"/>
  <c r="Y1259" i="1"/>
  <c r="Z1259" i="1"/>
  <c r="AA1259" i="1"/>
  <c r="AB1259" i="1"/>
  <c r="AC1259" i="1"/>
  <c r="W1260" i="1"/>
  <c r="Y1260" i="1"/>
  <c r="Z1260" i="1"/>
  <c r="AA1260" i="1"/>
  <c r="AB1260" i="1"/>
  <c r="AC1260" i="1"/>
  <c r="W1261" i="1"/>
  <c r="Y1261" i="1"/>
  <c r="Z1261" i="1"/>
  <c r="AA1261" i="1"/>
  <c r="AB1261" i="1"/>
  <c r="AC1261" i="1"/>
  <c r="W1262" i="1"/>
  <c r="Y1262" i="1"/>
  <c r="Z1262" i="1"/>
  <c r="AA1262" i="1"/>
  <c r="AB1262" i="1"/>
  <c r="AC1262" i="1"/>
  <c r="W1263" i="1"/>
  <c r="Y1263" i="1"/>
  <c r="Z1263" i="1"/>
  <c r="AA1263" i="1"/>
  <c r="AB1263" i="1"/>
  <c r="AC1263" i="1"/>
  <c r="W1264" i="1"/>
  <c r="Y1264" i="1"/>
  <c r="Z1264" i="1"/>
  <c r="AA1264" i="1"/>
  <c r="AB1264" i="1"/>
  <c r="AC1264" i="1"/>
  <c r="W1265" i="1"/>
  <c r="Y1265" i="1"/>
  <c r="Z1265" i="1"/>
  <c r="AA1265" i="1"/>
  <c r="AB1265" i="1"/>
  <c r="AC1265" i="1"/>
  <c r="W1266" i="1"/>
  <c r="Y1266" i="1"/>
  <c r="Z1266" i="1"/>
  <c r="AA1266" i="1"/>
  <c r="AB1266" i="1"/>
  <c r="AC1266" i="1"/>
  <c r="W1267" i="1"/>
  <c r="Y1267" i="1"/>
  <c r="Z1267" i="1"/>
  <c r="AA1267" i="1"/>
  <c r="AB1267" i="1"/>
  <c r="AC1267" i="1"/>
  <c r="W1268" i="1"/>
  <c r="Y1268" i="1"/>
  <c r="Z1268" i="1"/>
  <c r="AA1268" i="1"/>
  <c r="AB1268" i="1"/>
  <c r="AC1268" i="1"/>
  <c r="W1269" i="1"/>
  <c r="Y1269" i="1"/>
  <c r="Z1269" i="1"/>
  <c r="AA1269" i="1"/>
  <c r="AB1269" i="1"/>
  <c r="AC1269" i="1"/>
  <c r="W1270" i="1"/>
  <c r="Y1270" i="1"/>
  <c r="Z1270" i="1"/>
  <c r="AA1270" i="1"/>
  <c r="AB1270" i="1"/>
  <c r="AC1270" i="1"/>
  <c r="W1271" i="1"/>
  <c r="Y1271" i="1"/>
  <c r="Z1271" i="1"/>
  <c r="AA1271" i="1"/>
  <c r="AB1271" i="1"/>
  <c r="AC1271" i="1"/>
  <c r="W1272" i="1"/>
  <c r="Y1272" i="1"/>
  <c r="Z1272" i="1"/>
  <c r="AA1272" i="1"/>
  <c r="AB1272" i="1"/>
  <c r="AC1272" i="1"/>
  <c r="W1273" i="1"/>
  <c r="Y1273" i="1"/>
  <c r="Z1273" i="1"/>
  <c r="AA1273" i="1"/>
  <c r="AB1273" i="1"/>
  <c r="AC1273" i="1"/>
  <c r="W1274" i="1"/>
  <c r="Y1274" i="1"/>
  <c r="Z1274" i="1"/>
  <c r="AA1274" i="1"/>
  <c r="AB1274" i="1"/>
  <c r="AC1274" i="1"/>
  <c r="W1275" i="1"/>
  <c r="Y1275" i="1"/>
  <c r="Z1275" i="1"/>
  <c r="AA1275" i="1"/>
  <c r="AB1275" i="1"/>
  <c r="AC1275" i="1"/>
  <c r="W1276" i="1"/>
  <c r="Y1276" i="1"/>
  <c r="Z1276" i="1"/>
  <c r="AA1276" i="1"/>
  <c r="AB1276" i="1"/>
  <c r="AC1276" i="1"/>
  <c r="W1277" i="1"/>
  <c r="Y1277" i="1"/>
  <c r="Z1277" i="1"/>
  <c r="AA1277" i="1"/>
  <c r="AB1277" i="1"/>
  <c r="AC1277" i="1"/>
  <c r="W1278" i="1"/>
  <c r="Y1278" i="1"/>
  <c r="Z1278" i="1"/>
  <c r="AA1278" i="1"/>
  <c r="AB1278" i="1"/>
  <c r="AC1278" i="1"/>
  <c r="W1279" i="1"/>
  <c r="Y1279" i="1"/>
  <c r="Z1279" i="1"/>
  <c r="AA1279" i="1"/>
  <c r="AB1279" i="1"/>
  <c r="AC1279" i="1"/>
  <c r="W1280" i="1"/>
  <c r="Y1280" i="1"/>
  <c r="Z1280" i="1"/>
  <c r="AA1280" i="1"/>
  <c r="AB1280" i="1"/>
  <c r="AC1280" i="1"/>
  <c r="W1281" i="1"/>
  <c r="Y1281" i="1"/>
  <c r="Z1281" i="1"/>
  <c r="AA1281" i="1"/>
  <c r="AB1281" i="1"/>
  <c r="AC1281" i="1"/>
  <c r="W1282" i="1"/>
  <c r="Y1282" i="1"/>
  <c r="Z1282" i="1"/>
  <c r="AA1282" i="1"/>
  <c r="AB1282" i="1"/>
  <c r="AC1282" i="1"/>
  <c r="W1283" i="1"/>
  <c r="Y1283" i="1"/>
  <c r="Z1283" i="1"/>
  <c r="AA1283" i="1"/>
  <c r="AB1283" i="1"/>
  <c r="AC1283" i="1"/>
  <c r="W1284" i="1"/>
  <c r="Y1284" i="1"/>
  <c r="Z1284" i="1"/>
  <c r="AA1284" i="1"/>
  <c r="AB1284" i="1"/>
  <c r="AC1284" i="1"/>
  <c r="W1285" i="1"/>
  <c r="Y1285" i="1"/>
  <c r="Z1285" i="1"/>
  <c r="AA1285" i="1"/>
  <c r="AB1285" i="1"/>
  <c r="AC1285" i="1"/>
  <c r="W1286" i="1"/>
  <c r="Y1286" i="1"/>
  <c r="Z1286" i="1"/>
  <c r="AA1286" i="1"/>
  <c r="AB1286" i="1"/>
  <c r="AC1286" i="1"/>
  <c r="W1287" i="1"/>
  <c r="Y1287" i="1"/>
  <c r="Z1287" i="1"/>
  <c r="AA1287" i="1"/>
  <c r="AB1287" i="1"/>
  <c r="AC1287" i="1"/>
  <c r="W1288" i="1"/>
  <c r="Y1288" i="1"/>
  <c r="Z1288" i="1"/>
  <c r="AA1288" i="1"/>
  <c r="AB1288" i="1"/>
  <c r="AC1288" i="1"/>
  <c r="W1289" i="1"/>
  <c r="Y1289" i="1"/>
  <c r="Z1289" i="1"/>
  <c r="AA1289" i="1"/>
  <c r="AB1289" i="1"/>
  <c r="AC1289" i="1"/>
  <c r="W1290" i="1"/>
  <c r="Y1290" i="1"/>
  <c r="Z1290" i="1"/>
  <c r="AA1290" i="1"/>
  <c r="AB1290" i="1"/>
  <c r="AC1290" i="1"/>
  <c r="W1291" i="1"/>
  <c r="Y1291" i="1"/>
  <c r="Z1291" i="1"/>
  <c r="AA1291" i="1"/>
  <c r="AB1291" i="1"/>
  <c r="AC1291" i="1"/>
  <c r="W1292" i="1"/>
  <c r="Y1292" i="1"/>
  <c r="Z1292" i="1"/>
  <c r="AA1292" i="1"/>
  <c r="AB1292" i="1"/>
  <c r="AC1292" i="1"/>
  <c r="W1293" i="1"/>
  <c r="Y1293" i="1"/>
  <c r="Z1293" i="1"/>
  <c r="AA1293" i="1"/>
  <c r="AB1293" i="1"/>
  <c r="AC1293" i="1"/>
  <c r="W1294" i="1"/>
  <c r="Y1294" i="1"/>
  <c r="Z1294" i="1"/>
  <c r="AA1294" i="1"/>
  <c r="AB1294" i="1"/>
  <c r="AC1294" i="1"/>
  <c r="W1295" i="1"/>
  <c r="Y1295" i="1"/>
  <c r="Z1295" i="1"/>
  <c r="AA1295" i="1"/>
  <c r="AB1295" i="1"/>
  <c r="AC1295" i="1"/>
  <c r="W1296" i="1"/>
  <c r="Y1296" i="1"/>
  <c r="Z1296" i="1"/>
  <c r="AA1296" i="1"/>
  <c r="AB1296" i="1"/>
  <c r="AC1296" i="1"/>
  <c r="W1297" i="1"/>
  <c r="Y1297" i="1"/>
  <c r="Z1297" i="1"/>
  <c r="AA1297" i="1"/>
  <c r="AB1297" i="1"/>
  <c r="AC1297" i="1"/>
  <c r="W1298" i="1"/>
  <c r="Y1298" i="1"/>
  <c r="Z1298" i="1"/>
  <c r="AA1298" i="1"/>
  <c r="AB1298" i="1"/>
  <c r="AC1298" i="1"/>
  <c r="W1299" i="1"/>
  <c r="Y1299" i="1"/>
  <c r="Z1299" i="1"/>
  <c r="AA1299" i="1"/>
  <c r="AB1299" i="1"/>
  <c r="AC1299" i="1"/>
  <c r="W1300" i="1"/>
  <c r="Y1300" i="1"/>
  <c r="Z1300" i="1"/>
  <c r="AA1300" i="1"/>
  <c r="AB1300" i="1"/>
  <c r="AC1300" i="1"/>
  <c r="W1301" i="1"/>
  <c r="Y1301" i="1"/>
  <c r="Z1301" i="1"/>
  <c r="AA1301" i="1"/>
  <c r="AB1301" i="1"/>
  <c r="AC1301" i="1"/>
  <c r="W1302" i="1"/>
  <c r="Y1302" i="1"/>
  <c r="Z1302" i="1"/>
  <c r="AA1302" i="1"/>
  <c r="AB1302" i="1"/>
  <c r="AC1302" i="1"/>
  <c r="W1303" i="1"/>
  <c r="Y1303" i="1"/>
  <c r="Z1303" i="1"/>
  <c r="AA1303" i="1"/>
  <c r="AB1303" i="1"/>
  <c r="AC1303" i="1"/>
  <c r="W1304" i="1"/>
  <c r="Y1304" i="1"/>
  <c r="Z1304" i="1"/>
  <c r="AA1304" i="1"/>
  <c r="AB1304" i="1"/>
  <c r="AC1304" i="1"/>
  <c r="W1305" i="1"/>
  <c r="Y1305" i="1"/>
  <c r="Z1305" i="1"/>
  <c r="AA1305" i="1"/>
  <c r="AB1305" i="1"/>
  <c r="AC1305" i="1"/>
  <c r="W1306" i="1"/>
  <c r="Y1306" i="1"/>
  <c r="Z1306" i="1"/>
  <c r="AA1306" i="1"/>
  <c r="AB1306" i="1"/>
  <c r="AC1306" i="1"/>
  <c r="W1307" i="1"/>
  <c r="Y1307" i="1"/>
  <c r="Z1307" i="1"/>
  <c r="AA1307" i="1"/>
  <c r="AB1307" i="1"/>
  <c r="AC1307" i="1"/>
  <c r="W1308" i="1"/>
  <c r="Y1308" i="1"/>
  <c r="Z1308" i="1"/>
  <c r="AA1308" i="1"/>
  <c r="AB1308" i="1"/>
  <c r="AC1308" i="1"/>
  <c r="W1309" i="1"/>
  <c r="Y1309" i="1"/>
  <c r="Z1309" i="1"/>
  <c r="AA1309" i="1"/>
  <c r="AB1309" i="1"/>
  <c r="AC1309" i="1"/>
  <c r="W1310" i="1"/>
  <c r="Y1310" i="1"/>
  <c r="Z1310" i="1"/>
  <c r="AA1310" i="1"/>
  <c r="AB1310" i="1"/>
  <c r="AC1310" i="1"/>
  <c r="W1311" i="1"/>
  <c r="Y1311" i="1"/>
  <c r="Z1311" i="1"/>
  <c r="AA1311" i="1"/>
  <c r="AB1311" i="1"/>
  <c r="AC1311" i="1"/>
  <c r="W1312" i="1"/>
  <c r="Y1312" i="1"/>
  <c r="Z1312" i="1"/>
  <c r="AA1312" i="1"/>
  <c r="AB1312" i="1"/>
  <c r="AC1312" i="1"/>
  <c r="W1313" i="1"/>
  <c r="Y1313" i="1"/>
  <c r="Z1313" i="1"/>
  <c r="AA1313" i="1"/>
  <c r="AB1313" i="1"/>
  <c r="AC1313" i="1"/>
  <c r="W1314" i="1"/>
  <c r="Y1314" i="1"/>
  <c r="Z1314" i="1"/>
  <c r="AA1314" i="1"/>
  <c r="AB1314" i="1"/>
  <c r="AC1314" i="1"/>
  <c r="W1315" i="1"/>
  <c r="Y1315" i="1"/>
  <c r="Z1315" i="1"/>
  <c r="AA1315" i="1"/>
  <c r="AB1315" i="1"/>
  <c r="AC1315" i="1"/>
  <c r="W1316" i="1"/>
  <c r="Y1316" i="1"/>
  <c r="Z1316" i="1"/>
  <c r="AA1316" i="1"/>
  <c r="AB1316" i="1"/>
  <c r="AC1316" i="1"/>
  <c r="W1317" i="1"/>
  <c r="Y1317" i="1"/>
  <c r="Z1317" i="1"/>
  <c r="AA1317" i="1"/>
  <c r="AB1317" i="1"/>
  <c r="AC1317" i="1"/>
  <c r="W1318" i="1"/>
  <c r="Y1318" i="1"/>
  <c r="Z1318" i="1"/>
  <c r="AA1318" i="1"/>
  <c r="AB1318" i="1"/>
  <c r="AC1318" i="1"/>
  <c r="W1319" i="1"/>
  <c r="Y1319" i="1"/>
  <c r="Z1319" i="1"/>
  <c r="AA1319" i="1"/>
  <c r="AB1319" i="1"/>
  <c r="AC1319" i="1"/>
  <c r="W1320" i="1"/>
  <c r="Y1320" i="1"/>
  <c r="Z1320" i="1"/>
  <c r="AA1320" i="1"/>
  <c r="AB1320" i="1"/>
  <c r="AC1320" i="1"/>
  <c r="W1321" i="1"/>
  <c r="Y1321" i="1"/>
  <c r="Z1321" i="1"/>
  <c r="AA1321" i="1"/>
  <c r="AB1321" i="1"/>
  <c r="AC1321" i="1"/>
  <c r="W1322" i="1"/>
  <c r="Y1322" i="1"/>
  <c r="Z1322" i="1"/>
  <c r="AA1322" i="1"/>
  <c r="AB1322" i="1"/>
  <c r="AC1322" i="1"/>
  <c r="W1323" i="1"/>
  <c r="Y1323" i="1"/>
  <c r="Z1323" i="1"/>
  <c r="AA1323" i="1"/>
  <c r="AB1323" i="1"/>
  <c r="AC1323" i="1"/>
  <c r="W1324" i="1"/>
  <c r="Y1324" i="1"/>
  <c r="Z1324" i="1"/>
  <c r="AA1324" i="1"/>
  <c r="AB1324" i="1"/>
  <c r="AC1324" i="1"/>
  <c r="W1325" i="1"/>
  <c r="Y1325" i="1"/>
  <c r="Z1325" i="1"/>
  <c r="AA1325" i="1"/>
  <c r="AB1325" i="1"/>
  <c r="AC1325" i="1"/>
  <c r="W1326" i="1"/>
  <c r="Y1326" i="1"/>
  <c r="Z1326" i="1"/>
  <c r="AA1326" i="1"/>
  <c r="AB1326" i="1"/>
  <c r="AC1326" i="1"/>
  <c r="W1327" i="1"/>
  <c r="Y1327" i="1"/>
  <c r="Z1327" i="1"/>
  <c r="AA1327" i="1"/>
  <c r="AB1327" i="1"/>
  <c r="AC1327" i="1"/>
  <c r="W1328" i="1"/>
  <c r="Y1328" i="1"/>
  <c r="Z1328" i="1"/>
  <c r="AA1328" i="1"/>
  <c r="AB1328" i="1"/>
  <c r="AC1328" i="1"/>
  <c r="W1329" i="1"/>
  <c r="Y1329" i="1"/>
  <c r="Z1329" i="1"/>
  <c r="AA1329" i="1"/>
  <c r="AB1329" i="1"/>
  <c r="AC1329" i="1"/>
  <c r="W1330" i="1"/>
  <c r="Y1330" i="1"/>
  <c r="Z1330" i="1"/>
  <c r="AA1330" i="1"/>
  <c r="AB1330" i="1"/>
  <c r="AC1330" i="1"/>
  <c r="W1331" i="1"/>
  <c r="Y1331" i="1"/>
  <c r="Z1331" i="1"/>
  <c r="AA1331" i="1"/>
  <c r="AB1331" i="1"/>
  <c r="AC1331" i="1"/>
  <c r="W1332" i="1"/>
  <c r="Y1332" i="1"/>
  <c r="Z1332" i="1"/>
  <c r="AA1332" i="1"/>
  <c r="AB1332" i="1"/>
  <c r="AC1332" i="1"/>
  <c r="W1333" i="1"/>
  <c r="Y1333" i="1"/>
  <c r="Z1333" i="1"/>
  <c r="AA1333" i="1"/>
  <c r="AB1333" i="1"/>
  <c r="AC1333" i="1"/>
  <c r="W1334" i="1"/>
  <c r="Y1334" i="1"/>
  <c r="Z1334" i="1"/>
  <c r="AA1334" i="1"/>
  <c r="AB1334" i="1"/>
  <c r="AC1334" i="1"/>
  <c r="W1335" i="1"/>
  <c r="Y1335" i="1"/>
  <c r="Z1335" i="1"/>
  <c r="AA1335" i="1"/>
  <c r="AB1335" i="1"/>
  <c r="AC1335" i="1"/>
  <c r="W1336" i="1"/>
  <c r="Y1336" i="1"/>
  <c r="Z1336" i="1"/>
  <c r="AA1336" i="1"/>
  <c r="AB1336" i="1"/>
  <c r="AC1336" i="1"/>
  <c r="W1337" i="1"/>
  <c r="Y1337" i="1"/>
  <c r="Z1337" i="1"/>
  <c r="AA1337" i="1"/>
  <c r="AB1337" i="1"/>
  <c r="AC1337" i="1"/>
  <c r="W1338" i="1"/>
  <c r="Y1338" i="1"/>
  <c r="Z1338" i="1"/>
  <c r="AA1338" i="1"/>
  <c r="AB1338" i="1"/>
  <c r="AC1338" i="1"/>
  <c r="W1339" i="1"/>
  <c r="Y1339" i="1"/>
  <c r="Z1339" i="1"/>
  <c r="AA1339" i="1"/>
  <c r="AB1339" i="1"/>
  <c r="AC1339" i="1"/>
  <c r="W1340" i="1"/>
  <c r="Y1340" i="1"/>
  <c r="Z1340" i="1"/>
  <c r="AA1340" i="1"/>
  <c r="AB1340" i="1"/>
  <c r="AC1340" i="1"/>
  <c r="W1341" i="1"/>
  <c r="Y1341" i="1"/>
  <c r="Z1341" i="1"/>
  <c r="AA1341" i="1"/>
  <c r="AB1341" i="1"/>
  <c r="AC1341" i="1"/>
  <c r="W1342" i="1"/>
  <c r="Y1342" i="1"/>
  <c r="Z1342" i="1"/>
  <c r="AA1342" i="1"/>
  <c r="AB1342" i="1"/>
  <c r="AC1342" i="1"/>
  <c r="W1343" i="1"/>
  <c r="Y1343" i="1"/>
  <c r="Z1343" i="1"/>
  <c r="AA1343" i="1"/>
  <c r="AB1343" i="1"/>
  <c r="AC1343" i="1"/>
  <c r="W1344" i="1"/>
  <c r="Y1344" i="1"/>
  <c r="Z1344" i="1"/>
  <c r="AA1344" i="1"/>
  <c r="AB1344" i="1"/>
  <c r="AC1344" i="1"/>
  <c r="W1345" i="1"/>
  <c r="Y1345" i="1"/>
  <c r="Z1345" i="1"/>
  <c r="AA1345" i="1"/>
  <c r="AB1345" i="1"/>
  <c r="AC1345" i="1"/>
  <c r="W1346" i="1"/>
  <c r="Y1346" i="1"/>
  <c r="Z1346" i="1"/>
  <c r="AA1346" i="1"/>
  <c r="AB1346" i="1"/>
  <c r="AC1346" i="1"/>
  <c r="W1347" i="1"/>
  <c r="Y1347" i="1"/>
  <c r="Z1347" i="1"/>
  <c r="AA1347" i="1"/>
  <c r="AB1347" i="1"/>
  <c r="AC1347" i="1"/>
  <c r="W1348" i="1"/>
  <c r="Y1348" i="1"/>
  <c r="Z1348" i="1"/>
  <c r="AA1348" i="1"/>
  <c r="AB1348" i="1"/>
  <c r="AC1348" i="1"/>
  <c r="W1349" i="1"/>
  <c r="Y1349" i="1"/>
  <c r="Z1349" i="1"/>
  <c r="AA1349" i="1"/>
  <c r="AB1349" i="1"/>
  <c r="AC1349" i="1"/>
  <c r="W1350" i="1"/>
  <c r="Y1350" i="1"/>
  <c r="Z1350" i="1"/>
  <c r="AA1350" i="1"/>
  <c r="AB1350" i="1"/>
  <c r="AC1350" i="1"/>
  <c r="W1351" i="1"/>
  <c r="Y1351" i="1"/>
  <c r="Z1351" i="1"/>
  <c r="AA1351" i="1"/>
  <c r="AB1351" i="1"/>
  <c r="AC1351" i="1"/>
  <c r="W1352" i="1"/>
  <c r="Y1352" i="1"/>
  <c r="Z1352" i="1"/>
  <c r="AA1352" i="1"/>
  <c r="AB1352" i="1"/>
  <c r="AC1352" i="1"/>
  <c r="W1353" i="1"/>
  <c r="Y1353" i="1"/>
  <c r="Z1353" i="1"/>
  <c r="AA1353" i="1"/>
  <c r="AB1353" i="1"/>
  <c r="AC1353" i="1"/>
  <c r="W1354" i="1"/>
  <c r="Y1354" i="1"/>
  <c r="Z1354" i="1"/>
  <c r="AA1354" i="1"/>
  <c r="AB1354" i="1"/>
  <c r="AC1354" i="1"/>
  <c r="W1355" i="1"/>
  <c r="Y1355" i="1"/>
  <c r="Z1355" i="1"/>
  <c r="AA1355" i="1"/>
  <c r="AB1355" i="1"/>
  <c r="AC1355" i="1"/>
  <c r="W1356" i="1"/>
  <c r="Y1356" i="1"/>
  <c r="Z1356" i="1"/>
  <c r="AA1356" i="1"/>
  <c r="AB1356" i="1"/>
  <c r="AC1356" i="1"/>
  <c r="W1357" i="1"/>
  <c r="Y1357" i="1"/>
  <c r="Z1357" i="1"/>
  <c r="AA1357" i="1"/>
  <c r="AB1357" i="1"/>
  <c r="AC1357" i="1"/>
  <c r="W1358" i="1"/>
  <c r="Y1358" i="1"/>
  <c r="Z1358" i="1"/>
  <c r="AA1358" i="1"/>
  <c r="AB1358" i="1"/>
  <c r="AC1358" i="1"/>
  <c r="W1359" i="1"/>
  <c r="Y1359" i="1"/>
  <c r="Z1359" i="1"/>
  <c r="AA1359" i="1"/>
  <c r="AB1359" i="1"/>
  <c r="AC1359" i="1"/>
  <c r="W1360" i="1"/>
  <c r="Y1360" i="1"/>
  <c r="Z1360" i="1"/>
  <c r="AA1360" i="1"/>
  <c r="AB1360" i="1"/>
  <c r="AC1360" i="1"/>
  <c r="W1361" i="1"/>
  <c r="Y1361" i="1"/>
  <c r="Z1361" i="1"/>
  <c r="AA1361" i="1"/>
  <c r="AB1361" i="1"/>
  <c r="AC1361" i="1"/>
  <c r="W1362" i="1"/>
  <c r="Y1362" i="1"/>
  <c r="Z1362" i="1"/>
  <c r="AA1362" i="1"/>
  <c r="AB1362" i="1"/>
  <c r="AC1362" i="1"/>
  <c r="W1363" i="1"/>
  <c r="Y1363" i="1"/>
  <c r="Z1363" i="1"/>
  <c r="AA1363" i="1"/>
  <c r="AB1363" i="1"/>
  <c r="AC1363" i="1"/>
  <c r="W1364" i="1"/>
  <c r="Y1364" i="1"/>
  <c r="Z1364" i="1"/>
  <c r="AA1364" i="1"/>
  <c r="AB1364" i="1"/>
  <c r="AC1364" i="1"/>
  <c r="W1365" i="1"/>
  <c r="Y1365" i="1"/>
  <c r="Z1365" i="1"/>
  <c r="AA1365" i="1"/>
  <c r="AB1365" i="1"/>
  <c r="AC1365" i="1"/>
  <c r="W1366" i="1"/>
  <c r="Y1366" i="1"/>
  <c r="Z1366" i="1"/>
  <c r="AA1366" i="1"/>
  <c r="AB1366" i="1"/>
  <c r="AC1366" i="1"/>
  <c r="W1367" i="1"/>
  <c r="Y1367" i="1"/>
  <c r="Z1367" i="1"/>
  <c r="AA1367" i="1"/>
  <c r="AB1367" i="1"/>
  <c r="AC1367" i="1"/>
  <c r="W1368" i="1"/>
  <c r="Y1368" i="1"/>
  <c r="Z1368" i="1"/>
  <c r="AA1368" i="1"/>
  <c r="AB1368" i="1"/>
  <c r="AC1368" i="1"/>
  <c r="W1369" i="1"/>
  <c r="Y1369" i="1"/>
  <c r="Z1369" i="1"/>
  <c r="AA1369" i="1"/>
  <c r="AB1369" i="1"/>
  <c r="AC1369" i="1"/>
  <c r="W1370" i="1"/>
  <c r="Y1370" i="1"/>
  <c r="Z1370" i="1"/>
  <c r="AA1370" i="1"/>
  <c r="AB1370" i="1"/>
  <c r="AC1370" i="1"/>
  <c r="W1371" i="1"/>
  <c r="Y1371" i="1"/>
  <c r="Z1371" i="1"/>
  <c r="AA1371" i="1"/>
  <c r="AB1371" i="1"/>
  <c r="AC1371" i="1"/>
  <c r="W1372" i="1"/>
  <c r="Y1372" i="1"/>
  <c r="Z1372" i="1"/>
  <c r="AA1372" i="1"/>
  <c r="AB1372" i="1"/>
  <c r="AC1372" i="1"/>
  <c r="W1373" i="1"/>
  <c r="Y1373" i="1"/>
  <c r="Z1373" i="1"/>
  <c r="AA1373" i="1"/>
  <c r="AB1373" i="1"/>
  <c r="AC1373" i="1"/>
  <c r="W1374" i="1"/>
  <c r="Y1374" i="1"/>
  <c r="Z1374" i="1"/>
  <c r="AA1374" i="1"/>
  <c r="AB1374" i="1"/>
  <c r="AC1374" i="1"/>
  <c r="W1375" i="1"/>
  <c r="Y1375" i="1"/>
  <c r="Z1375" i="1"/>
  <c r="AA1375" i="1"/>
  <c r="AB1375" i="1"/>
  <c r="AC1375" i="1"/>
  <c r="W1376" i="1"/>
  <c r="Y1376" i="1"/>
  <c r="Z1376" i="1"/>
  <c r="AA1376" i="1"/>
  <c r="AB1376" i="1"/>
  <c r="AC1376" i="1"/>
  <c r="W1377" i="1"/>
  <c r="Y1377" i="1"/>
  <c r="Z1377" i="1"/>
  <c r="AA1377" i="1"/>
  <c r="AB1377" i="1"/>
  <c r="AC1377" i="1"/>
  <c r="W1378" i="1"/>
  <c r="Y1378" i="1"/>
  <c r="Z1378" i="1"/>
  <c r="AA1378" i="1"/>
  <c r="AB1378" i="1"/>
  <c r="AC1378" i="1"/>
  <c r="W1379" i="1"/>
  <c r="Y1379" i="1"/>
  <c r="Z1379" i="1"/>
  <c r="AA1379" i="1"/>
  <c r="AB1379" i="1"/>
  <c r="AC1379" i="1"/>
  <c r="W1380" i="1"/>
  <c r="Y1380" i="1"/>
  <c r="Z1380" i="1"/>
  <c r="AA1380" i="1"/>
  <c r="AB1380" i="1"/>
  <c r="AC1380" i="1"/>
  <c r="W1381" i="1"/>
  <c r="Y1381" i="1"/>
  <c r="Z1381" i="1"/>
  <c r="AA1381" i="1"/>
  <c r="AB1381" i="1"/>
  <c r="AC1381" i="1"/>
  <c r="W1382" i="1"/>
  <c r="Y1382" i="1"/>
  <c r="Z1382" i="1"/>
  <c r="AA1382" i="1"/>
  <c r="AB1382" i="1"/>
  <c r="AC1382" i="1"/>
  <c r="W1383" i="1"/>
  <c r="Y1383" i="1"/>
  <c r="Z1383" i="1"/>
  <c r="AA1383" i="1"/>
  <c r="AB1383" i="1"/>
  <c r="AC1383" i="1"/>
  <c r="W1384" i="1"/>
  <c r="Y1384" i="1"/>
  <c r="Z1384" i="1"/>
  <c r="AA1384" i="1"/>
  <c r="AB1384" i="1"/>
  <c r="AC1384" i="1"/>
  <c r="W1385" i="1"/>
  <c r="Y1385" i="1"/>
  <c r="Z1385" i="1"/>
  <c r="AA1385" i="1"/>
  <c r="AB1385" i="1"/>
  <c r="AC1385" i="1"/>
  <c r="W1386" i="1"/>
  <c r="Y1386" i="1"/>
  <c r="Z1386" i="1"/>
  <c r="AA1386" i="1"/>
  <c r="AB1386" i="1"/>
  <c r="AC1386" i="1"/>
  <c r="W1387" i="1"/>
  <c r="Y1387" i="1"/>
  <c r="Z1387" i="1"/>
  <c r="AA1387" i="1"/>
  <c r="AB1387" i="1"/>
  <c r="AC1387" i="1"/>
  <c r="W1388" i="1"/>
  <c r="Y1388" i="1"/>
  <c r="Z1388" i="1"/>
  <c r="AA1388" i="1"/>
  <c r="AB1388" i="1"/>
  <c r="AC1388" i="1"/>
  <c r="W1389" i="1"/>
  <c r="Y1389" i="1"/>
  <c r="Z1389" i="1"/>
  <c r="AA1389" i="1"/>
  <c r="AB1389" i="1"/>
  <c r="AC1389" i="1"/>
  <c r="W1390" i="1"/>
  <c r="Y1390" i="1"/>
  <c r="Z1390" i="1"/>
  <c r="AA1390" i="1"/>
  <c r="AB1390" i="1"/>
  <c r="AC1390" i="1"/>
  <c r="W1391" i="1"/>
  <c r="Y1391" i="1"/>
  <c r="Z1391" i="1"/>
  <c r="AA1391" i="1"/>
  <c r="AB1391" i="1"/>
  <c r="AC1391" i="1"/>
  <c r="W1392" i="1"/>
  <c r="Y1392" i="1"/>
  <c r="Z1392" i="1"/>
  <c r="AA1392" i="1"/>
  <c r="AB1392" i="1"/>
  <c r="AC1392" i="1"/>
  <c r="W1393" i="1"/>
  <c r="Y1393" i="1"/>
  <c r="Z1393" i="1"/>
  <c r="AA1393" i="1"/>
  <c r="AB1393" i="1"/>
  <c r="AC1393" i="1"/>
  <c r="W1394" i="1"/>
  <c r="Y1394" i="1"/>
  <c r="Z1394" i="1"/>
  <c r="AA1394" i="1"/>
  <c r="AB1394" i="1"/>
  <c r="AC1394" i="1"/>
  <c r="W1395" i="1"/>
  <c r="Y1395" i="1"/>
  <c r="Z1395" i="1"/>
  <c r="AA1395" i="1"/>
  <c r="AB1395" i="1"/>
  <c r="AC1395" i="1"/>
  <c r="W1396" i="1"/>
  <c r="Y1396" i="1"/>
  <c r="Z1396" i="1"/>
  <c r="AA1396" i="1"/>
  <c r="AB1396" i="1"/>
  <c r="AC1396" i="1"/>
  <c r="W1397" i="1"/>
  <c r="Y1397" i="1"/>
  <c r="Z1397" i="1"/>
  <c r="AA1397" i="1"/>
  <c r="AB1397" i="1"/>
  <c r="AC1397" i="1"/>
  <c r="W1398" i="1"/>
  <c r="Y1398" i="1"/>
  <c r="Z1398" i="1"/>
  <c r="AA1398" i="1"/>
  <c r="AB1398" i="1"/>
  <c r="AC1398" i="1"/>
  <c r="W1399" i="1"/>
  <c r="Y1399" i="1"/>
  <c r="Z1399" i="1"/>
  <c r="AA1399" i="1"/>
  <c r="AB1399" i="1"/>
  <c r="AC1399" i="1"/>
  <c r="W1400" i="1"/>
  <c r="Y1400" i="1"/>
  <c r="Z1400" i="1"/>
  <c r="AA1400" i="1"/>
  <c r="AB1400" i="1"/>
  <c r="AC1400" i="1"/>
  <c r="W1401" i="1"/>
  <c r="Y1401" i="1"/>
  <c r="Z1401" i="1"/>
  <c r="AA1401" i="1"/>
  <c r="AB1401" i="1"/>
  <c r="AC1401" i="1"/>
  <c r="W1402" i="1"/>
  <c r="Y1402" i="1"/>
  <c r="Z1402" i="1"/>
  <c r="AA1402" i="1"/>
  <c r="AB1402" i="1"/>
  <c r="AC1402" i="1"/>
  <c r="W1403" i="1"/>
  <c r="Y1403" i="1"/>
  <c r="Z1403" i="1"/>
  <c r="AA1403" i="1"/>
  <c r="AB1403" i="1"/>
  <c r="AC1403" i="1"/>
  <c r="W1404" i="1"/>
  <c r="Y1404" i="1"/>
  <c r="Z1404" i="1"/>
  <c r="AA1404" i="1"/>
  <c r="AB1404" i="1"/>
  <c r="AC1404" i="1"/>
  <c r="W1405" i="1"/>
  <c r="Y1405" i="1"/>
  <c r="Z1405" i="1"/>
  <c r="AA1405" i="1"/>
  <c r="AB1405" i="1"/>
  <c r="AC1405" i="1"/>
  <c r="W1406" i="1"/>
  <c r="Y1406" i="1"/>
  <c r="Z1406" i="1"/>
  <c r="AA1406" i="1"/>
  <c r="AB1406" i="1"/>
  <c r="AC1406" i="1"/>
  <c r="W1407" i="1"/>
  <c r="Y1407" i="1"/>
  <c r="Z1407" i="1"/>
  <c r="AA1407" i="1"/>
  <c r="AB1407" i="1"/>
  <c r="AC1407" i="1"/>
  <c r="W1408" i="1"/>
  <c r="Y1408" i="1"/>
  <c r="Z1408" i="1"/>
  <c r="AA1408" i="1"/>
  <c r="AB1408" i="1"/>
  <c r="AC1408" i="1"/>
  <c r="W1409" i="1"/>
  <c r="Y1409" i="1"/>
  <c r="Z1409" i="1"/>
  <c r="AA1409" i="1"/>
  <c r="AB1409" i="1"/>
  <c r="AC1409" i="1"/>
  <c r="W1410" i="1"/>
  <c r="Y1410" i="1"/>
  <c r="Z1410" i="1"/>
  <c r="AA1410" i="1"/>
  <c r="AB1410" i="1"/>
  <c r="AC1410" i="1"/>
  <c r="W1411" i="1"/>
  <c r="Y1411" i="1"/>
  <c r="Z1411" i="1"/>
  <c r="AA1411" i="1"/>
  <c r="AB1411" i="1"/>
  <c r="AC1411" i="1"/>
  <c r="W1412" i="1"/>
  <c r="Y1412" i="1"/>
  <c r="Z1412" i="1"/>
  <c r="AA1412" i="1"/>
  <c r="AB1412" i="1"/>
  <c r="AC1412" i="1"/>
  <c r="W1413" i="1"/>
  <c r="Y1413" i="1"/>
  <c r="Z1413" i="1"/>
  <c r="AA1413" i="1"/>
  <c r="AB1413" i="1"/>
  <c r="AC1413" i="1"/>
  <c r="W1414" i="1"/>
  <c r="Y1414" i="1"/>
  <c r="Z1414" i="1"/>
  <c r="AA1414" i="1"/>
  <c r="AB1414" i="1"/>
  <c r="AC1414" i="1"/>
  <c r="W1415" i="1"/>
  <c r="Y1415" i="1"/>
  <c r="Z1415" i="1"/>
  <c r="AA1415" i="1"/>
  <c r="AB1415" i="1"/>
  <c r="AC1415" i="1"/>
  <c r="W1416" i="1"/>
  <c r="Y1416" i="1"/>
  <c r="Z1416" i="1"/>
  <c r="AA1416" i="1"/>
  <c r="AB1416" i="1"/>
  <c r="AC1416" i="1"/>
  <c r="W1417" i="1"/>
  <c r="Y1417" i="1"/>
  <c r="Z1417" i="1"/>
  <c r="AA1417" i="1"/>
  <c r="AB1417" i="1"/>
  <c r="AC1417" i="1"/>
  <c r="W1418" i="1"/>
  <c r="Y1418" i="1"/>
  <c r="Z1418" i="1"/>
  <c r="AA1418" i="1"/>
  <c r="AB1418" i="1"/>
  <c r="AC1418" i="1"/>
  <c r="W1419" i="1"/>
  <c r="Y1419" i="1"/>
  <c r="Z1419" i="1"/>
  <c r="AA1419" i="1"/>
  <c r="AB1419" i="1"/>
  <c r="AC1419" i="1"/>
  <c r="W1420" i="1"/>
  <c r="Y1420" i="1"/>
  <c r="Z1420" i="1"/>
  <c r="AA1420" i="1"/>
  <c r="AB1420" i="1"/>
  <c r="AC1420" i="1"/>
  <c r="W1421" i="1"/>
  <c r="Y1421" i="1"/>
  <c r="Z1421" i="1"/>
  <c r="AA1421" i="1"/>
  <c r="AB1421" i="1"/>
  <c r="AC1421" i="1"/>
  <c r="W1422" i="1"/>
  <c r="Y1422" i="1"/>
  <c r="Z1422" i="1"/>
  <c r="AA1422" i="1"/>
  <c r="AB1422" i="1"/>
  <c r="AC1422" i="1"/>
  <c r="W1423" i="1"/>
  <c r="Y1423" i="1"/>
  <c r="Z1423" i="1"/>
  <c r="AA1423" i="1"/>
  <c r="AB1423" i="1"/>
  <c r="AC1423" i="1"/>
  <c r="W1424" i="1"/>
  <c r="Y1424" i="1"/>
  <c r="Z1424" i="1"/>
  <c r="AA1424" i="1"/>
  <c r="AB1424" i="1"/>
  <c r="AC1424" i="1"/>
  <c r="W1425" i="1"/>
  <c r="Y1425" i="1"/>
  <c r="Z1425" i="1"/>
  <c r="AA1425" i="1"/>
  <c r="AB1425" i="1"/>
  <c r="AC1425" i="1"/>
  <c r="W1426" i="1"/>
  <c r="Y1426" i="1"/>
  <c r="Z1426" i="1"/>
  <c r="AA1426" i="1"/>
  <c r="AB1426" i="1"/>
  <c r="AC1426" i="1"/>
  <c r="W1427" i="1"/>
  <c r="Y1427" i="1"/>
  <c r="Z1427" i="1"/>
  <c r="AA1427" i="1"/>
  <c r="AB1427" i="1"/>
  <c r="AC1427" i="1"/>
  <c r="W1428" i="1"/>
  <c r="Y1428" i="1"/>
  <c r="Z1428" i="1"/>
  <c r="AA1428" i="1"/>
  <c r="AB1428" i="1"/>
  <c r="AC1428" i="1"/>
  <c r="W1429" i="1"/>
  <c r="Y1429" i="1"/>
  <c r="Z1429" i="1"/>
  <c r="AA1429" i="1"/>
  <c r="AB1429" i="1"/>
  <c r="AC1429" i="1"/>
  <c r="W1430" i="1"/>
  <c r="Y1430" i="1"/>
  <c r="Z1430" i="1"/>
  <c r="AA1430" i="1"/>
  <c r="AB1430" i="1"/>
  <c r="AC1430" i="1"/>
  <c r="W1431" i="1"/>
  <c r="Y1431" i="1"/>
  <c r="Z1431" i="1"/>
  <c r="AA1431" i="1"/>
  <c r="AB1431" i="1"/>
  <c r="AC1431" i="1"/>
  <c r="W1432" i="1"/>
  <c r="Y1432" i="1"/>
  <c r="Z1432" i="1"/>
  <c r="AA1432" i="1"/>
  <c r="AB1432" i="1"/>
  <c r="AC1432" i="1"/>
  <c r="W1433" i="1"/>
  <c r="Y1433" i="1"/>
  <c r="Z1433" i="1"/>
  <c r="AA1433" i="1"/>
  <c r="AB1433" i="1"/>
  <c r="AC1433" i="1"/>
  <c r="W1434" i="1"/>
  <c r="Y1434" i="1"/>
  <c r="Z1434" i="1"/>
  <c r="AA1434" i="1"/>
  <c r="AB1434" i="1"/>
  <c r="AC1434" i="1"/>
  <c r="W1435" i="1"/>
  <c r="Y1435" i="1"/>
  <c r="Z1435" i="1"/>
  <c r="AA1435" i="1"/>
  <c r="AB1435" i="1"/>
  <c r="AC1435" i="1"/>
  <c r="W1436" i="1"/>
  <c r="Y1436" i="1"/>
  <c r="Z1436" i="1"/>
  <c r="AA1436" i="1"/>
  <c r="AB1436" i="1"/>
  <c r="AC1436" i="1"/>
  <c r="W1437" i="1"/>
  <c r="Y1437" i="1"/>
  <c r="Z1437" i="1"/>
  <c r="AA1437" i="1"/>
  <c r="AB1437" i="1"/>
  <c r="AC1437" i="1"/>
  <c r="W1438" i="1"/>
  <c r="Y1438" i="1"/>
  <c r="Z1438" i="1"/>
  <c r="AA1438" i="1"/>
  <c r="AB1438" i="1"/>
  <c r="AC1438" i="1"/>
  <c r="W1439" i="1"/>
  <c r="Y1439" i="1"/>
  <c r="Z1439" i="1"/>
  <c r="AA1439" i="1"/>
  <c r="AB1439" i="1"/>
  <c r="AC1439" i="1"/>
  <c r="W1440" i="1"/>
  <c r="Y1440" i="1"/>
  <c r="Z1440" i="1"/>
  <c r="AA1440" i="1"/>
  <c r="AB1440" i="1"/>
  <c r="AC1440" i="1"/>
  <c r="W1441" i="1"/>
  <c r="Y1441" i="1"/>
  <c r="Z1441" i="1"/>
  <c r="AA1441" i="1"/>
  <c r="AB1441" i="1"/>
  <c r="AC1441" i="1"/>
  <c r="W1442" i="1"/>
  <c r="Y1442" i="1"/>
  <c r="Z1442" i="1"/>
  <c r="AA1442" i="1"/>
  <c r="AB1442" i="1"/>
  <c r="AC1442" i="1"/>
  <c r="W1443" i="1"/>
  <c r="Y1443" i="1"/>
  <c r="Z1443" i="1"/>
  <c r="AA1443" i="1"/>
  <c r="AB1443" i="1"/>
  <c r="AC1443" i="1"/>
  <c r="W1444" i="1"/>
  <c r="Y1444" i="1"/>
  <c r="Z1444" i="1"/>
  <c r="AA1444" i="1"/>
  <c r="AB1444" i="1"/>
  <c r="AC1444" i="1"/>
  <c r="W1445" i="1"/>
  <c r="Y1445" i="1"/>
  <c r="Z1445" i="1"/>
  <c r="AA1445" i="1"/>
  <c r="AB1445" i="1"/>
  <c r="AC1445" i="1"/>
  <c r="W1446" i="1"/>
  <c r="Y1446" i="1"/>
  <c r="Z1446" i="1"/>
  <c r="AA1446" i="1"/>
  <c r="AB1446" i="1"/>
  <c r="AC1446" i="1"/>
  <c r="W1447" i="1"/>
  <c r="Y1447" i="1"/>
  <c r="Z1447" i="1"/>
  <c r="AA1447" i="1"/>
  <c r="AB1447" i="1"/>
  <c r="AC1447" i="1"/>
  <c r="W1448" i="1"/>
  <c r="Y1448" i="1"/>
  <c r="Z1448" i="1"/>
  <c r="AA1448" i="1"/>
  <c r="AB1448" i="1"/>
  <c r="AC1448" i="1"/>
  <c r="W1449" i="1"/>
  <c r="Y1449" i="1"/>
  <c r="Z1449" i="1"/>
  <c r="AA1449" i="1"/>
  <c r="AB1449" i="1"/>
  <c r="AC1449" i="1"/>
  <c r="W1450" i="1"/>
  <c r="Y1450" i="1"/>
  <c r="Z1450" i="1"/>
  <c r="AA1450" i="1"/>
  <c r="AB1450" i="1"/>
  <c r="AC1450" i="1"/>
  <c r="W1451" i="1"/>
  <c r="Y1451" i="1"/>
  <c r="Z1451" i="1"/>
  <c r="AA1451" i="1"/>
  <c r="AB1451" i="1"/>
  <c r="AC1451" i="1"/>
  <c r="W1452" i="1"/>
  <c r="Y1452" i="1"/>
  <c r="Z1452" i="1"/>
  <c r="AA1452" i="1"/>
  <c r="AB1452" i="1"/>
  <c r="AC1452" i="1"/>
  <c r="W1453" i="1"/>
  <c r="Y1453" i="1"/>
  <c r="Z1453" i="1"/>
  <c r="AA1453" i="1"/>
  <c r="AB1453" i="1"/>
  <c r="AC1453" i="1"/>
  <c r="W1454" i="1"/>
  <c r="Y1454" i="1"/>
  <c r="Z1454" i="1"/>
  <c r="AA1454" i="1"/>
  <c r="AB1454" i="1"/>
  <c r="AC1454" i="1"/>
  <c r="W1455" i="1"/>
  <c r="Y1455" i="1"/>
  <c r="Z1455" i="1"/>
  <c r="AA1455" i="1"/>
  <c r="AB1455" i="1"/>
  <c r="AC1455" i="1"/>
  <c r="W1456" i="1"/>
  <c r="Y1456" i="1"/>
  <c r="Z1456" i="1"/>
  <c r="AA1456" i="1"/>
  <c r="AB1456" i="1"/>
  <c r="AC1456" i="1"/>
  <c r="W1457" i="1"/>
  <c r="Y1457" i="1"/>
  <c r="Z1457" i="1"/>
  <c r="AA1457" i="1"/>
  <c r="AB1457" i="1"/>
  <c r="AC1457" i="1"/>
  <c r="W1458" i="1"/>
  <c r="Y1458" i="1"/>
  <c r="Z1458" i="1"/>
  <c r="AA1458" i="1"/>
  <c r="AB1458" i="1"/>
  <c r="AC1458" i="1"/>
  <c r="W1459" i="1"/>
  <c r="Y1459" i="1"/>
  <c r="Z1459" i="1"/>
  <c r="AA1459" i="1"/>
  <c r="AB1459" i="1"/>
  <c r="AC1459" i="1"/>
  <c r="W1460" i="1"/>
  <c r="Y1460" i="1"/>
  <c r="Z1460" i="1"/>
  <c r="AA1460" i="1"/>
  <c r="AB1460" i="1"/>
  <c r="AC1460" i="1"/>
  <c r="W1461" i="1"/>
  <c r="Y1461" i="1"/>
  <c r="Z1461" i="1"/>
  <c r="AA1461" i="1"/>
  <c r="AB1461" i="1"/>
  <c r="AC1461" i="1"/>
  <c r="W1462" i="1"/>
  <c r="Y1462" i="1"/>
  <c r="Z1462" i="1"/>
  <c r="AA1462" i="1"/>
  <c r="AB1462" i="1"/>
  <c r="AC1462" i="1"/>
  <c r="W1463" i="1"/>
  <c r="Y1463" i="1"/>
  <c r="Z1463" i="1"/>
  <c r="AA1463" i="1"/>
  <c r="AB1463" i="1"/>
  <c r="AC1463" i="1"/>
  <c r="W1464" i="1"/>
  <c r="Y1464" i="1"/>
  <c r="Z1464" i="1"/>
  <c r="AA1464" i="1"/>
  <c r="AB1464" i="1"/>
  <c r="AC1464" i="1"/>
  <c r="W1465" i="1"/>
  <c r="Y1465" i="1"/>
  <c r="Z1465" i="1"/>
  <c r="AA1465" i="1"/>
  <c r="AB1465" i="1"/>
  <c r="AC1465" i="1"/>
  <c r="W1466" i="1"/>
  <c r="Y1466" i="1"/>
  <c r="Z1466" i="1"/>
  <c r="AA1466" i="1"/>
  <c r="AB1466" i="1"/>
  <c r="AC1466" i="1"/>
  <c r="W1467" i="1"/>
  <c r="Y1467" i="1"/>
  <c r="Z1467" i="1"/>
  <c r="AA1467" i="1"/>
  <c r="AB1467" i="1"/>
  <c r="AC1467" i="1"/>
  <c r="W1468" i="1"/>
  <c r="Y1468" i="1"/>
  <c r="Z1468" i="1"/>
  <c r="AA1468" i="1"/>
  <c r="AB1468" i="1"/>
  <c r="AC1468" i="1"/>
  <c r="W1469" i="1"/>
  <c r="Y1469" i="1"/>
  <c r="Z1469" i="1"/>
  <c r="AA1469" i="1"/>
  <c r="AB1469" i="1"/>
  <c r="AC1469" i="1"/>
  <c r="W1470" i="1"/>
  <c r="Y1470" i="1"/>
  <c r="Z1470" i="1"/>
  <c r="AA1470" i="1"/>
  <c r="AB1470" i="1"/>
  <c r="AC1470" i="1"/>
  <c r="W1471" i="1"/>
  <c r="Y1471" i="1"/>
  <c r="Z1471" i="1"/>
  <c r="AA1471" i="1"/>
  <c r="AB1471" i="1"/>
  <c r="AC1471" i="1"/>
  <c r="W1472" i="1"/>
  <c r="Y1472" i="1"/>
  <c r="Z1472" i="1"/>
  <c r="AA1472" i="1"/>
  <c r="AB1472" i="1"/>
  <c r="AC1472" i="1"/>
  <c r="W1473" i="1"/>
  <c r="Y1473" i="1"/>
  <c r="Z1473" i="1"/>
  <c r="AA1473" i="1"/>
  <c r="AB1473" i="1"/>
  <c r="AC1473" i="1"/>
  <c r="W1474" i="1"/>
  <c r="Y1474" i="1"/>
  <c r="Z1474" i="1"/>
  <c r="AA1474" i="1"/>
  <c r="AB1474" i="1"/>
  <c r="AC1474" i="1"/>
  <c r="W1475" i="1"/>
  <c r="Y1475" i="1"/>
  <c r="Z1475" i="1"/>
  <c r="AA1475" i="1"/>
  <c r="AB1475" i="1"/>
  <c r="AC1475" i="1"/>
  <c r="W1476" i="1"/>
  <c r="Y1476" i="1"/>
  <c r="Z1476" i="1"/>
  <c r="AA1476" i="1"/>
  <c r="AB1476" i="1"/>
  <c r="AC1476" i="1"/>
  <c r="W1477" i="1"/>
  <c r="Y1477" i="1"/>
  <c r="Z1477" i="1"/>
  <c r="AA1477" i="1"/>
  <c r="AB1477" i="1"/>
  <c r="AC1477" i="1"/>
  <c r="W1478" i="1"/>
  <c r="Y1478" i="1"/>
  <c r="Z1478" i="1"/>
  <c r="AA1478" i="1"/>
  <c r="AB1478" i="1"/>
  <c r="AC1478" i="1"/>
  <c r="W1479" i="1"/>
  <c r="Y1479" i="1"/>
  <c r="Z1479" i="1"/>
  <c r="AA1479" i="1"/>
  <c r="AB1479" i="1"/>
  <c r="AC1479" i="1"/>
  <c r="W1480" i="1"/>
  <c r="Y1480" i="1"/>
  <c r="Z1480" i="1"/>
  <c r="AA1480" i="1"/>
  <c r="AB1480" i="1"/>
  <c r="AC1480" i="1"/>
  <c r="W1481" i="1"/>
  <c r="Y1481" i="1"/>
  <c r="Z1481" i="1"/>
  <c r="AA1481" i="1"/>
  <c r="AB1481" i="1"/>
  <c r="AC1481" i="1"/>
  <c r="W1482" i="1"/>
  <c r="Y1482" i="1"/>
  <c r="Z1482" i="1"/>
  <c r="AA1482" i="1"/>
  <c r="AB1482" i="1"/>
  <c r="AC1482" i="1"/>
  <c r="W1483" i="1"/>
  <c r="Y1483" i="1"/>
  <c r="Z1483" i="1"/>
  <c r="AA1483" i="1"/>
  <c r="AB1483" i="1"/>
  <c r="AC1483" i="1"/>
  <c r="W1484" i="1"/>
  <c r="Y1484" i="1"/>
  <c r="Z1484" i="1"/>
  <c r="AA1484" i="1"/>
  <c r="AB1484" i="1"/>
  <c r="AC1484" i="1"/>
  <c r="W1485" i="1"/>
  <c r="Y1485" i="1"/>
  <c r="Z1485" i="1"/>
  <c r="AA1485" i="1"/>
  <c r="AB1485" i="1"/>
  <c r="AC1485" i="1"/>
  <c r="W1486" i="1"/>
  <c r="Y1486" i="1"/>
  <c r="Z1486" i="1"/>
  <c r="AA1486" i="1"/>
  <c r="AB1486" i="1"/>
  <c r="AC1486" i="1"/>
  <c r="W1487" i="1"/>
  <c r="Y1487" i="1"/>
  <c r="Z1487" i="1"/>
  <c r="AA1487" i="1"/>
  <c r="AB1487" i="1"/>
  <c r="AC1487" i="1"/>
  <c r="W1488" i="1"/>
  <c r="Y1488" i="1"/>
  <c r="Z1488" i="1"/>
  <c r="AA1488" i="1"/>
  <c r="AB1488" i="1"/>
  <c r="AC1488" i="1"/>
  <c r="W1489" i="1"/>
  <c r="Y1489" i="1"/>
  <c r="Z1489" i="1"/>
  <c r="AA1489" i="1"/>
  <c r="AB1489" i="1"/>
  <c r="AC1489" i="1"/>
  <c r="W1490" i="1"/>
  <c r="Y1490" i="1"/>
  <c r="Z1490" i="1"/>
  <c r="AA1490" i="1"/>
  <c r="AB1490" i="1"/>
  <c r="AC1490" i="1"/>
  <c r="W1491" i="1"/>
  <c r="Y1491" i="1"/>
  <c r="Z1491" i="1"/>
  <c r="AA1491" i="1"/>
  <c r="AB1491" i="1"/>
  <c r="AC1491" i="1"/>
  <c r="W1492" i="1"/>
  <c r="Y1492" i="1"/>
  <c r="Z1492" i="1"/>
  <c r="AA1492" i="1"/>
  <c r="AB1492" i="1"/>
  <c r="AC1492" i="1"/>
  <c r="W1493" i="1"/>
  <c r="Y1493" i="1"/>
  <c r="Z1493" i="1"/>
  <c r="AA1493" i="1"/>
  <c r="AB1493" i="1"/>
  <c r="AC1493" i="1"/>
  <c r="W1494" i="1"/>
  <c r="Y1494" i="1"/>
  <c r="Z1494" i="1"/>
  <c r="AA1494" i="1"/>
  <c r="AB1494" i="1"/>
  <c r="AC1494" i="1"/>
  <c r="W1495" i="1"/>
  <c r="Y1495" i="1"/>
  <c r="Z1495" i="1"/>
  <c r="AA1495" i="1"/>
  <c r="AB1495" i="1"/>
  <c r="AC1495" i="1"/>
  <c r="W1496" i="1"/>
  <c r="Y1496" i="1"/>
  <c r="Z1496" i="1"/>
  <c r="AA1496" i="1"/>
  <c r="AB1496" i="1"/>
  <c r="AC1496" i="1"/>
  <c r="W1497" i="1"/>
  <c r="Y1497" i="1"/>
  <c r="Z1497" i="1"/>
  <c r="AA1497" i="1"/>
  <c r="AB1497" i="1"/>
  <c r="AC1497" i="1"/>
  <c r="W1498" i="1"/>
  <c r="Y1498" i="1"/>
  <c r="Z1498" i="1"/>
  <c r="AA1498" i="1"/>
  <c r="AB1498" i="1"/>
  <c r="AC1498" i="1"/>
  <c r="W1499" i="1"/>
  <c r="Y1499" i="1"/>
  <c r="Z1499" i="1"/>
  <c r="AA1499" i="1"/>
  <c r="AB1499" i="1"/>
  <c r="AC1499" i="1"/>
  <c r="W1500" i="1"/>
  <c r="Y1500" i="1"/>
  <c r="Z1500" i="1"/>
  <c r="AA1500" i="1"/>
  <c r="AB1500" i="1"/>
  <c r="AC1500" i="1"/>
  <c r="W1501" i="1"/>
  <c r="Y1501" i="1"/>
  <c r="Z1501" i="1"/>
  <c r="AA1501" i="1"/>
  <c r="AB1501" i="1"/>
  <c r="AC1501" i="1"/>
  <c r="W1502" i="1"/>
  <c r="Y1502" i="1"/>
  <c r="Z1502" i="1"/>
  <c r="AA1502" i="1"/>
  <c r="AB1502" i="1"/>
  <c r="AC1502" i="1"/>
  <c r="W1503" i="1"/>
  <c r="Y1503" i="1"/>
  <c r="Z1503" i="1"/>
  <c r="AA1503" i="1"/>
  <c r="AB1503" i="1"/>
  <c r="AC1503" i="1"/>
  <c r="W1504" i="1"/>
  <c r="Y1504" i="1"/>
  <c r="Z1504" i="1"/>
  <c r="AA1504" i="1"/>
  <c r="AB1504" i="1"/>
  <c r="AC1504" i="1"/>
  <c r="W1505" i="1"/>
  <c r="Y1505" i="1"/>
  <c r="Z1505" i="1"/>
  <c r="AA1505" i="1"/>
  <c r="AB1505" i="1"/>
  <c r="AC1505" i="1"/>
  <c r="W1506" i="1"/>
  <c r="Y1506" i="1"/>
  <c r="Z1506" i="1"/>
  <c r="AA1506" i="1"/>
  <c r="AB1506" i="1"/>
  <c r="AC1506" i="1"/>
  <c r="W1507" i="1"/>
  <c r="Y1507" i="1"/>
  <c r="Z1507" i="1"/>
  <c r="AA1507" i="1"/>
  <c r="AB1507" i="1"/>
  <c r="AC1507" i="1"/>
  <c r="W1508" i="1"/>
  <c r="Y1508" i="1"/>
  <c r="Z1508" i="1"/>
  <c r="AA1508" i="1"/>
  <c r="AB1508" i="1"/>
  <c r="AC1508" i="1"/>
  <c r="W1509" i="1"/>
  <c r="Y1509" i="1"/>
  <c r="Z1509" i="1"/>
  <c r="AA1509" i="1"/>
  <c r="AB1509" i="1"/>
  <c r="AC1509" i="1"/>
  <c r="W1510" i="1"/>
  <c r="Y1510" i="1"/>
  <c r="Z1510" i="1"/>
  <c r="AA1510" i="1"/>
  <c r="AB1510" i="1"/>
  <c r="AC1510" i="1"/>
  <c r="W1511" i="1"/>
  <c r="Y1511" i="1"/>
  <c r="Z1511" i="1"/>
  <c r="AA1511" i="1"/>
  <c r="AB1511" i="1"/>
  <c r="AC1511" i="1"/>
  <c r="W1512" i="1"/>
  <c r="Y1512" i="1"/>
  <c r="Z1512" i="1"/>
  <c r="AA1512" i="1"/>
  <c r="AB1512" i="1"/>
  <c r="AC1512" i="1"/>
  <c r="W1513" i="1"/>
  <c r="Y1513" i="1"/>
  <c r="Z1513" i="1"/>
  <c r="AA1513" i="1"/>
  <c r="AB1513" i="1"/>
  <c r="AC1513" i="1"/>
  <c r="W1514" i="1"/>
  <c r="Y1514" i="1"/>
  <c r="Z1514" i="1"/>
  <c r="AA1514" i="1"/>
  <c r="AB1514" i="1"/>
  <c r="AC1514" i="1"/>
  <c r="W1515" i="1"/>
  <c r="Y1515" i="1"/>
  <c r="Z1515" i="1"/>
  <c r="AA1515" i="1"/>
  <c r="AB1515" i="1"/>
  <c r="AC1515" i="1"/>
  <c r="W1516" i="1"/>
  <c r="Y1516" i="1"/>
  <c r="Z1516" i="1"/>
  <c r="AA1516" i="1"/>
  <c r="AB1516" i="1"/>
  <c r="AC1516" i="1"/>
  <c r="W1517" i="1"/>
  <c r="Y1517" i="1"/>
  <c r="Z1517" i="1"/>
  <c r="AA1517" i="1"/>
  <c r="AB1517" i="1"/>
  <c r="AC1517" i="1"/>
  <c r="W1518" i="1"/>
  <c r="Y1518" i="1"/>
  <c r="Z1518" i="1"/>
  <c r="AA1518" i="1"/>
  <c r="AB1518" i="1"/>
  <c r="AC1518" i="1"/>
  <c r="W1519" i="1"/>
  <c r="Y1519" i="1"/>
  <c r="Z1519" i="1"/>
  <c r="AA1519" i="1"/>
  <c r="AB1519" i="1"/>
  <c r="AC1519" i="1"/>
  <c r="W1520" i="1"/>
  <c r="Y1520" i="1"/>
  <c r="Z1520" i="1"/>
  <c r="AA1520" i="1"/>
  <c r="AB1520" i="1"/>
  <c r="AC1520" i="1"/>
  <c r="W1521" i="1"/>
  <c r="Y1521" i="1"/>
  <c r="Z1521" i="1"/>
  <c r="AA1521" i="1"/>
  <c r="AB1521" i="1"/>
  <c r="AC1521" i="1"/>
  <c r="W1522" i="1"/>
  <c r="Y1522" i="1"/>
  <c r="Z1522" i="1"/>
  <c r="AA1522" i="1"/>
  <c r="AB1522" i="1"/>
  <c r="AC1522" i="1"/>
  <c r="W1523" i="1"/>
  <c r="Y1523" i="1"/>
  <c r="Z1523" i="1"/>
  <c r="AA1523" i="1"/>
  <c r="AB1523" i="1"/>
  <c r="AC1523" i="1"/>
  <c r="W1524" i="1"/>
  <c r="Y1524" i="1"/>
  <c r="Z1524" i="1"/>
  <c r="AA1524" i="1"/>
  <c r="AB1524" i="1"/>
  <c r="AC1524" i="1"/>
  <c r="W1525" i="1"/>
  <c r="Y1525" i="1"/>
  <c r="Z1525" i="1"/>
  <c r="AA1525" i="1"/>
  <c r="AB1525" i="1"/>
  <c r="AC1525" i="1"/>
  <c r="W1526" i="1"/>
  <c r="Y1526" i="1"/>
  <c r="Z1526" i="1"/>
  <c r="AA1526" i="1"/>
  <c r="AB1526" i="1"/>
  <c r="AC1526" i="1"/>
  <c r="W1527" i="1"/>
  <c r="Y1527" i="1"/>
  <c r="Z1527" i="1"/>
  <c r="AA1527" i="1"/>
  <c r="AB1527" i="1"/>
  <c r="AC1527" i="1"/>
  <c r="W1528" i="1"/>
  <c r="Y1528" i="1"/>
  <c r="Z1528" i="1"/>
  <c r="AA1528" i="1"/>
  <c r="AB1528" i="1"/>
  <c r="AC1528" i="1"/>
  <c r="W1529" i="1"/>
  <c r="Y1529" i="1"/>
  <c r="Z1529" i="1"/>
  <c r="AA1529" i="1"/>
  <c r="AB1529" i="1"/>
  <c r="AC1529" i="1"/>
  <c r="W1530" i="1"/>
  <c r="Y1530" i="1"/>
  <c r="Z1530" i="1"/>
  <c r="AA1530" i="1"/>
  <c r="AB1530" i="1"/>
  <c r="AC1530" i="1"/>
  <c r="W1531" i="1"/>
  <c r="Y1531" i="1"/>
  <c r="Z1531" i="1"/>
  <c r="AA1531" i="1"/>
  <c r="AB1531" i="1"/>
  <c r="AC1531" i="1"/>
  <c r="W1532" i="1"/>
  <c r="Y1532" i="1"/>
  <c r="Z1532" i="1"/>
  <c r="AA1532" i="1"/>
  <c r="AB1532" i="1"/>
  <c r="AC1532" i="1"/>
  <c r="W1533" i="1"/>
  <c r="Y1533" i="1"/>
  <c r="Z1533" i="1"/>
  <c r="AA1533" i="1"/>
  <c r="AB1533" i="1"/>
  <c r="AC1533" i="1"/>
  <c r="W1534" i="1"/>
  <c r="Y1534" i="1"/>
  <c r="Z1534" i="1"/>
  <c r="AA1534" i="1"/>
  <c r="AB1534" i="1"/>
  <c r="AC1534" i="1"/>
  <c r="W1535" i="1"/>
  <c r="Y1535" i="1"/>
  <c r="Z1535" i="1"/>
  <c r="AA1535" i="1"/>
  <c r="AB1535" i="1"/>
  <c r="AC1535" i="1"/>
  <c r="W1536" i="1"/>
  <c r="Y1536" i="1"/>
  <c r="Z1536" i="1"/>
  <c r="AA1536" i="1"/>
  <c r="AB1536" i="1"/>
  <c r="AC1536" i="1"/>
  <c r="W1537" i="1"/>
  <c r="Y1537" i="1"/>
  <c r="Z1537" i="1"/>
  <c r="AA1537" i="1"/>
  <c r="AB1537" i="1"/>
  <c r="AC1537" i="1"/>
  <c r="W1538" i="1"/>
  <c r="Y1538" i="1"/>
  <c r="Z1538" i="1"/>
  <c r="AA1538" i="1"/>
  <c r="AB1538" i="1"/>
  <c r="AC1538" i="1"/>
  <c r="W1539" i="1"/>
  <c r="Y1539" i="1"/>
  <c r="Z1539" i="1"/>
  <c r="AA1539" i="1"/>
  <c r="AB1539" i="1"/>
  <c r="AC1539" i="1"/>
  <c r="W1540" i="1"/>
  <c r="Y1540" i="1"/>
  <c r="Z1540" i="1"/>
  <c r="AA1540" i="1"/>
  <c r="AB1540" i="1"/>
  <c r="AC1540" i="1"/>
  <c r="W1541" i="1"/>
  <c r="Y1541" i="1"/>
  <c r="Z1541" i="1"/>
  <c r="AA1541" i="1"/>
  <c r="AB1541" i="1"/>
  <c r="AC1541" i="1"/>
  <c r="W1542" i="1"/>
  <c r="Y1542" i="1"/>
  <c r="Z1542" i="1"/>
  <c r="AA1542" i="1"/>
  <c r="AB1542" i="1"/>
  <c r="AC1542" i="1"/>
  <c r="W1543" i="1"/>
  <c r="Y1543" i="1"/>
  <c r="Z1543" i="1"/>
  <c r="AA1543" i="1"/>
  <c r="AB1543" i="1"/>
  <c r="AC1543" i="1"/>
  <c r="W1544" i="1"/>
  <c r="Y1544" i="1"/>
  <c r="Z1544" i="1"/>
  <c r="AA1544" i="1"/>
  <c r="AB1544" i="1"/>
  <c r="AC1544" i="1"/>
  <c r="W1545" i="1"/>
  <c r="Y1545" i="1"/>
  <c r="Z1545" i="1"/>
  <c r="AA1545" i="1"/>
  <c r="AB1545" i="1"/>
  <c r="AC1545" i="1"/>
  <c r="W1546" i="1"/>
  <c r="Y1546" i="1"/>
  <c r="Z1546" i="1"/>
  <c r="AA1546" i="1"/>
  <c r="AB1546" i="1"/>
  <c r="AC1546" i="1"/>
  <c r="W1547" i="1"/>
  <c r="Y1547" i="1"/>
  <c r="Z1547" i="1"/>
  <c r="AA1547" i="1"/>
  <c r="AB1547" i="1"/>
  <c r="AC1547" i="1"/>
  <c r="W1548" i="1"/>
  <c r="Y1548" i="1"/>
  <c r="Z1548" i="1"/>
  <c r="AA1548" i="1"/>
  <c r="AB1548" i="1"/>
  <c r="AC1548" i="1"/>
  <c r="W1549" i="1"/>
  <c r="Y1549" i="1"/>
  <c r="Z1549" i="1"/>
  <c r="AA1549" i="1"/>
  <c r="AB1549" i="1"/>
  <c r="AC1549" i="1"/>
  <c r="W1550" i="1"/>
  <c r="Y1550" i="1"/>
  <c r="Z1550" i="1"/>
  <c r="AA1550" i="1"/>
  <c r="AB1550" i="1"/>
  <c r="AC1550" i="1"/>
  <c r="W1551" i="1"/>
  <c r="Y1551" i="1"/>
  <c r="Z1551" i="1"/>
  <c r="AA1551" i="1"/>
  <c r="AB1551" i="1"/>
  <c r="AC1551" i="1"/>
  <c r="W1552" i="1"/>
  <c r="Y1552" i="1"/>
  <c r="Z1552" i="1"/>
  <c r="AA1552" i="1"/>
  <c r="AB1552" i="1"/>
  <c r="AC1552" i="1"/>
  <c r="W1553" i="1"/>
  <c r="Y1553" i="1"/>
  <c r="Z1553" i="1"/>
  <c r="AA1553" i="1"/>
  <c r="AB1553" i="1"/>
  <c r="AC1553" i="1"/>
  <c r="W1554" i="1"/>
  <c r="Y1554" i="1"/>
  <c r="Z1554" i="1"/>
  <c r="AA1554" i="1"/>
  <c r="AB1554" i="1"/>
  <c r="AC1554" i="1"/>
  <c r="W1555" i="1"/>
  <c r="Y1555" i="1"/>
  <c r="Z1555" i="1"/>
  <c r="AA1555" i="1"/>
  <c r="AB1555" i="1"/>
  <c r="AC1555" i="1"/>
  <c r="W1556" i="1"/>
  <c r="Y1556" i="1"/>
  <c r="Z1556" i="1"/>
  <c r="AA1556" i="1"/>
  <c r="AB1556" i="1"/>
  <c r="AC1556" i="1"/>
  <c r="W1557" i="1"/>
  <c r="Y1557" i="1"/>
  <c r="Z1557" i="1"/>
  <c r="AA1557" i="1"/>
  <c r="AB1557" i="1"/>
  <c r="AC1557" i="1"/>
  <c r="W1558" i="1"/>
  <c r="Y1558" i="1"/>
  <c r="Z1558" i="1"/>
  <c r="AA1558" i="1"/>
  <c r="AB1558" i="1"/>
  <c r="AC1558" i="1"/>
  <c r="W1559" i="1"/>
  <c r="Y1559" i="1"/>
  <c r="Z1559" i="1"/>
  <c r="AA1559" i="1"/>
  <c r="AB1559" i="1"/>
  <c r="AC1559" i="1"/>
  <c r="W1560" i="1"/>
  <c r="Y1560" i="1"/>
  <c r="Z1560" i="1"/>
  <c r="AA1560" i="1"/>
  <c r="AB1560" i="1"/>
  <c r="AC1560" i="1"/>
  <c r="W1561" i="1"/>
  <c r="Y1561" i="1"/>
  <c r="Z1561" i="1"/>
  <c r="AA1561" i="1"/>
  <c r="AB1561" i="1"/>
  <c r="AC1561" i="1"/>
  <c r="W1562" i="1"/>
  <c r="Y1562" i="1"/>
  <c r="Z1562" i="1"/>
  <c r="AA1562" i="1"/>
  <c r="AB1562" i="1"/>
  <c r="AC1562" i="1"/>
  <c r="W1563" i="1"/>
  <c r="Y1563" i="1"/>
  <c r="Z1563" i="1"/>
  <c r="AA1563" i="1"/>
  <c r="AB1563" i="1"/>
  <c r="AC1563" i="1"/>
  <c r="W1564" i="1"/>
  <c r="Y1564" i="1"/>
  <c r="Z1564" i="1"/>
  <c r="AA1564" i="1"/>
  <c r="AB1564" i="1"/>
  <c r="AC1564" i="1"/>
  <c r="W1565" i="1"/>
  <c r="Y1565" i="1"/>
  <c r="Z1565" i="1"/>
  <c r="AA1565" i="1"/>
  <c r="AB1565" i="1"/>
  <c r="AC1565" i="1"/>
  <c r="W1566" i="1"/>
  <c r="Y1566" i="1"/>
  <c r="Z1566" i="1"/>
  <c r="AA1566" i="1"/>
  <c r="AB1566" i="1"/>
  <c r="AC1566" i="1"/>
  <c r="W1567" i="1"/>
  <c r="Y1567" i="1"/>
  <c r="Z1567" i="1"/>
  <c r="AA1567" i="1"/>
  <c r="AB1567" i="1"/>
  <c r="AC1567" i="1"/>
  <c r="W1568" i="1"/>
  <c r="Y1568" i="1"/>
  <c r="Z1568" i="1"/>
  <c r="AA1568" i="1"/>
  <c r="AB1568" i="1"/>
  <c r="AC1568" i="1"/>
  <c r="W1569" i="1"/>
  <c r="Y1569" i="1"/>
  <c r="Z1569" i="1"/>
  <c r="AA1569" i="1"/>
  <c r="AB1569" i="1"/>
  <c r="AC1569" i="1"/>
  <c r="W1570" i="1"/>
  <c r="Y1570" i="1"/>
  <c r="Z1570" i="1"/>
  <c r="AA1570" i="1"/>
  <c r="AB1570" i="1"/>
  <c r="AC1570" i="1"/>
  <c r="W1571" i="1"/>
  <c r="Y1571" i="1"/>
  <c r="Z1571" i="1"/>
  <c r="AA1571" i="1"/>
  <c r="AB1571" i="1"/>
  <c r="AC1571" i="1"/>
  <c r="W1572" i="1"/>
  <c r="Y1572" i="1"/>
  <c r="Z1572" i="1"/>
  <c r="AA1572" i="1"/>
  <c r="AB1572" i="1"/>
  <c r="AC1572" i="1"/>
  <c r="W1573" i="1"/>
  <c r="Y1573" i="1"/>
  <c r="Z1573" i="1"/>
  <c r="AA1573" i="1"/>
  <c r="AB1573" i="1"/>
  <c r="AC1573" i="1"/>
  <c r="W1574" i="1"/>
  <c r="Y1574" i="1"/>
  <c r="Z1574" i="1"/>
  <c r="AA1574" i="1"/>
  <c r="AB1574" i="1"/>
  <c r="AC1574" i="1"/>
  <c r="W1575" i="1"/>
  <c r="Y1575" i="1"/>
  <c r="Z1575" i="1"/>
  <c r="AA1575" i="1"/>
  <c r="AB1575" i="1"/>
  <c r="AC1575" i="1"/>
  <c r="W1576" i="1"/>
  <c r="Y1576" i="1"/>
  <c r="Z1576" i="1"/>
  <c r="AA1576" i="1"/>
  <c r="AB1576" i="1"/>
  <c r="AC1576" i="1"/>
  <c r="W1577" i="1"/>
  <c r="Y1577" i="1"/>
  <c r="Z1577" i="1"/>
  <c r="AA1577" i="1"/>
  <c r="AB1577" i="1"/>
  <c r="AC1577" i="1"/>
  <c r="W1578" i="1"/>
  <c r="Y1578" i="1"/>
  <c r="Z1578" i="1"/>
  <c r="AA1578" i="1"/>
  <c r="AB1578" i="1"/>
  <c r="AC1578" i="1"/>
  <c r="W1579" i="1"/>
  <c r="Y1579" i="1"/>
  <c r="Z1579" i="1"/>
  <c r="AA1579" i="1"/>
  <c r="AB1579" i="1"/>
  <c r="AC1579" i="1"/>
  <c r="W1580" i="1"/>
  <c r="Y1580" i="1"/>
  <c r="Z1580" i="1"/>
  <c r="AA1580" i="1"/>
  <c r="AB1580" i="1"/>
  <c r="AC1580" i="1"/>
  <c r="W1581" i="1"/>
  <c r="Y1581" i="1"/>
  <c r="Z1581" i="1"/>
  <c r="AA1581" i="1"/>
  <c r="AB1581" i="1"/>
  <c r="AC1581" i="1"/>
  <c r="W1582" i="1"/>
  <c r="Y1582" i="1"/>
  <c r="Z1582" i="1"/>
  <c r="AA1582" i="1"/>
  <c r="AB1582" i="1"/>
  <c r="AC1582" i="1"/>
  <c r="W1583" i="1"/>
  <c r="Y1583" i="1"/>
  <c r="Z1583" i="1"/>
  <c r="AA1583" i="1"/>
  <c r="AB1583" i="1"/>
  <c r="AC1583" i="1"/>
  <c r="W1584" i="1"/>
  <c r="Y1584" i="1"/>
  <c r="Z1584" i="1"/>
  <c r="AA1584" i="1"/>
  <c r="AB1584" i="1"/>
  <c r="AC1584" i="1"/>
  <c r="W1585" i="1"/>
  <c r="Y1585" i="1"/>
  <c r="Z1585" i="1"/>
  <c r="AA1585" i="1"/>
  <c r="AB1585" i="1"/>
  <c r="AC1585" i="1"/>
  <c r="W1586" i="1"/>
  <c r="Y1586" i="1"/>
  <c r="Z1586" i="1"/>
  <c r="AA1586" i="1"/>
  <c r="AB1586" i="1"/>
  <c r="AC1586" i="1"/>
  <c r="W1587" i="1"/>
  <c r="Y1587" i="1"/>
  <c r="Z1587" i="1"/>
  <c r="AA1587" i="1"/>
  <c r="AB1587" i="1"/>
  <c r="AC1587" i="1"/>
  <c r="W1588" i="1"/>
  <c r="Y1588" i="1"/>
  <c r="Z1588" i="1"/>
  <c r="AA1588" i="1"/>
  <c r="AB1588" i="1"/>
  <c r="AC1588" i="1"/>
  <c r="W1589" i="1"/>
  <c r="Y1589" i="1"/>
  <c r="Z1589" i="1"/>
  <c r="AA1589" i="1"/>
  <c r="AB1589" i="1"/>
  <c r="AC1589" i="1"/>
  <c r="W1590" i="1"/>
  <c r="Y1590" i="1"/>
  <c r="Z1590" i="1"/>
  <c r="AA1590" i="1"/>
  <c r="AB1590" i="1"/>
  <c r="AC1590" i="1"/>
  <c r="W1591" i="1"/>
  <c r="Y1591" i="1"/>
  <c r="Z1591" i="1"/>
  <c r="AA1591" i="1"/>
  <c r="AB1591" i="1"/>
  <c r="AC1591" i="1"/>
  <c r="W1592" i="1"/>
  <c r="Y1592" i="1"/>
  <c r="Z1592" i="1"/>
  <c r="AA1592" i="1"/>
  <c r="AB1592" i="1"/>
  <c r="AC1592" i="1"/>
  <c r="W1593" i="1"/>
  <c r="Y1593" i="1"/>
  <c r="Z1593" i="1"/>
  <c r="AA1593" i="1"/>
  <c r="AB1593" i="1"/>
  <c r="AC1593" i="1"/>
  <c r="W1594" i="1"/>
  <c r="Y1594" i="1"/>
  <c r="Z1594" i="1"/>
  <c r="AA1594" i="1"/>
  <c r="AB1594" i="1"/>
  <c r="AC1594" i="1"/>
  <c r="W1595" i="1"/>
  <c r="Y1595" i="1"/>
  <c r="Z1595" i="1"/>
  <c r="AA1595" i="1"/>
  <c r="AB1595" i="1"/>
  <c r="AC1595" i="1"/>
  <c r="W1596" i="1"/>
  <c r="Y1596" i="1"/>
  <c r="Z1596" i="1"/>
  <c r="AA1596" i="1"/>
  <c r="AB1596" i="1"/>
  <c r="AC1596" i="1"/>
  <c r="W1597" i="1"/>
  <c r="Y1597" i="1"/>
  <c r="Z1597" i="1"/>
  <c r="AA1597" i="1"/>
  <c r="AB1597" i="1"/>
  <c r="AC1597" i="1"/>
  <c r="W1598" i="1"/>
  <c r="Y1598" i="1"/>
  <c r="Z1598" i="1"/>
  <c r="AA1598" i="1"/>
  <c r="AB1598" i="1"/>
  <c r="AC1598" i="1"/>
  <c r="W1599" i="1"/>
  <c r="Y1599" i="1"/>
  <c r="Z1599" i="1"/>
  <c r="AA1599" i="1"/>
  <c r="AB1599" i="1"/>
  <c r="AC1599" i="1"/>
  <c r="W1600" i="1"/>
  <c r="Y1600" i="1"/>
  <c r="Z1600" i="1"/>
  <c r="AA1600" i="1"/>
  <c r="AB1600" i="1"/>
  <c r="AC1600" i="1"/>
  <c r="W1601" i="1"/>
  <c r="Y1601" i="1"/>
  <c r="Z1601" i="1"/>
  <c r="AA1601" i="1"/>
  <c r="AB1601" i="1"/>
  <c r="AC1601" i="1"/>
  <c r="W1602" i="1"/>
  <c r="Y1602" i="1"/>
  <c r="Z1602" i="1"/>
  <c r="AA1602" i="1"/>
  <c r="AB1602" i="1"/>
  <c r="AC1602" i="1"/>
  <c r="W1603" i="1"/>
  <c r="Y1603" i="1"/>
  <c r="Z1603" i="1"/>
  <c r="AA1603" i="1"/>
  <c r="AB1603" i="1"/>
  <c r="AC1603" i="1"/>
  <c r="W1604" i="1"/>
  <c r="Y1604" i="1"/>
  <c r="Z1604" i="1"/>
  <c r="AA1604" i="1"/>
  <c r="AB1604" i="1"/>
  <c r="AC1604" i="1"/>
  <c r="W1605" i="1"/>
  <c r="Y1605" i="1"/>
  <c r="Z1605" i="1"/>
  <c r="AA1605" i="1"/>
  <c r="AB1605" i="1"/>
  <c r="AC1605" i="1"/>
  <c r="W1606" i="1"/>
  <c r="Y1606" i="1"/>
  <c r="Z1606" i="1"/>
  <c r="AA1606" i="1"/>
  <c r="AB1606" i="1"/>
  <c r="AC1606" i="1"/>
  <c r="W1607" i="1"/>
  <c r="Y1607" i="1"/>
  <c r="Z1607" i="1"/>
  <c r="AA1607" i="1"/>
  <c r="AB1607" i="1"/>
  <c r="AC1607" i="1"/>
  <c r="W1608" i="1"/>
  <c r="Y1608" i="1"/>
  <c r="Z1608" i="1"/>
  <c r="AA1608" i="1"/>
  <c r="AB1608" i="1"/>
  <c r="AC1608" i="1"/>
  <c r="W1609" i="1"/>
  <c r="Y1609" i="1"/>
  <c r="Z1609" i="1"/>
  <c r="AA1609" i="1"/>
  <c r="AB1609" i="1"/>
  <c r="AC1609" i="1"/>
  <c r="W1610" i="1"/>
  <c r="Y1610" i="1"/>
  <c r="Z1610" i="1"/>
  <c r="AA1610" i="1"/>
  <c r="AB1610" i="1"/>
  <c r="AC1610" i="1"/>
  <c r="W1611" i="1"/>
  <c r="Y1611" i="1"/>
  <c r="Z1611" i="1"/>
  <c r="AA1611" i="1"/>
  <c r="AB1611" i="1"/>
  <c r="AC1611" i="1"/>
  <c r="W1612" i="1"/>
  <c r="Y1612" i="1"/>
  <c r="Z1612" i="1"/>
  <c r="AA1612" i="1"/>
  <c r="AB1612" i="1"/>
  <c r="AC1612" i="1"/>
  <c r="W1613" i="1"/>
  <c r="Y1613" i="1"/>
  <c r="Z1613" i="1"/>
  <c r="AA1613" i="1"/>
  <c r="AB1613" i="1"/>
  <c r="AC1613" i="1"/>
  <c r="W1614" i="1"/>
  <c r="Y1614" i="1"/>
  <c r="Z1614" i="1"/>
  <c r="AA1614" i="1"/>
  <c r="AB1614" i="1"/>
  <c r="AC1614" i="1"/>
  <c r="W1615" i="1"/>
  <c r="Y1615" i="1"/>
  <c r="Z1615" i="1"/>
  <c r="AA1615" i="1"/>
  <c r="AB1615" i="1"/>
  <c r="AC1615" i="1"/>
  <c r="W1616" i="1"/>
  <c r="Y1616" i="1"/>
  <c r="Z1616" i="1"/>
  <c r="AA1616" i="1"/>
  <c r="AB1616" i="1"/>
  <c r="AC1616" i="1"/>
  <c r="W1617" i="1"/>
  <c r="Y1617" i="1"/>
  <c r="Z1617" i="1"/>
  <c r="AA1617" i="1"/>
  <c r="AB1617" i="1"/>
  <c r="AC1617" i="1"/>
  <c r="W1618" i="1"/>
  <c r="Y1618" i="1"/>
  <c r="Z1618" i="1"/>
  <c r="AA1618" i="1"/>
  <c r="AB1618" i="1"/>
  <c r="AC1618" i="1"/>
  <c r="W1619" i="1"/>
  <c r="Y1619" i="1"/>
  <c r="Z1619" i="1"/>
  <c r="AA1619" i="1"/>
  <c r="AB1619" i="1"/>
  <c r="AC1619" i="1"/>
  <c r="W1620" i="1"/>
  <c r="Y1620" i="1"/>
  <c r="Z1620" i="1"/>
  <c r="AA1620" i="1"/>
  <c r="AB1620" i="1"/>
  <c r="AC1620" i="1"/>
  <c r="W1621" i="1"/>
  <c r="Y1621" i="1"/>
  <c r="Z1621" i="1"/>
  <c r="AA1621" i="1"/>
  <c r="AB1621" i="1"/>
  <c r="AC1621" i="1"/>
  <c r="W1622" i="1"/>
  <c r="Y1622" i="1"/>
  <c r="Z1622" i="1"/>
  <c r="AA1622" i="1"/>
  <c r="AB1622" i="1"/>
  <c r="AC1622" i="1"/>
  <c r="W1623" i="1"/>
  <c r="Y1623" i="1"/>
  <c r="Z1623" i="1"/>
  <c r="AA1623" i="1"/>
  <c r="AB1623" i="1"/>
  <c r="AC1623" i="1"/>
  <c r="W1624" i="1"/>
  <c r="Y1624" i="1"/>
  <c r="Z1624" i="1"/>
  <c r="AA1624" i="1"/>
  <c r="AB1624" i="1"/>
  <c r="AC1624" i="1"/>
  <c r="W1625" i="1"/>
  <c r="Y1625" i="1"/>
  <c r="Z1625" i="1"/>
  <c r="AA1625" i="1"/>
  <c r="AB1625" i="1"/>
  <c r="AC1625" i="1"/>
  <c r="W1626" i="1"/>
  <c r="Y1626" i="1"/>
  <c r="Z1626" i="1"/>
  <c r="AA1626" i="1"/>
  <c r="AB1626" i="1"/>
  <c r="AC1626" i="1"/>
  <c r="W1627" i="1"/>
  <c r="Y1627" i="1"/>
  <c r="Z1627" i="1"/>
  <c r="AA1627" i="1"/>
  <c r="AB1627" i="1"/>
  <c r="AC1627" i="1"/>
  <c r="W1628" i="1"/>
  <c r="Y1628" i="1"/>
  <c r="Z1628" i="1"/>
  <c r="AA1628" i="1"/>
  <c r="AB1628" i="1"/>
  <c r="AC1628" i="1"/>
  <c r="W1629" i="1"/>
  <c r="Y1629" i="1"/>
  <c r="Z1629" i="1"/>
  <c r="AA1629" i="1"/>
  <c r="AB1629" i="1"/>
  <c r="AC1629" i="1"/>
  <c r="W1630" i="1"/>
  <c r="Y1630" i="1"/>
  <c r="Z1630" i="1"/>
  <c r="AA1630" i="1"/>
  <c r="AB1630" i="1"/>
  <c r="AC1630" i="1"/>
  <c r="W1631" i="1"/>
  <c r="Y1631" i="1"/>
  <c r="Z1631" i="1"/>
  <c r="AA1631" i="1"/>
  <c r="AB1631" i="1"/>
  <c r="AC1631" i="1"/>
  <c r="W1632" i="1"/>
  <c r="Y1632" i="1"/>
  <c r="Z1632" i="1"/>
  <c r="AA1632" i="1"/>
  <c r="AB1632" i="1"/>
  <c r="AC1632" i="1"/>
  <c r="W1633" i="1"/>
  <c r="Y1633" i="1"/>
  <c r="Z1633" i="1"/>
  <c r="AA1633" i="1"/>
  <c r="AB1633" i="1"/>
  <c r="AC1633" i="1"/>
  <c r="W1634" i="1"/>
  <c r="Y1634" i="1"/>
  <c r="Z1634" i="1"/>
  <c r="AA1634" i="1"/>
  <c r="AB1634" i="1"/>
  <c r="AC1634" i="1"/>
  <c r="W1635" i="1"/>
  <c r="Y1635" i="1"/>
  <c r="Z1635" i="1"/>
  <c r="AA1635" i="1"/>
  <c r="AB1635" i="1"/>
  <c r="AC1635" i="1"/>
  <c r="W1636" i="1"/>
  <c r="Y1636" i="1"/>
  <c r="Z1636" i="1"/>
  <c r="AA1636" i="1"/>
  <c r="AB1636" i="1"/>
  <c r="AC1636" i="1"/>
  <c r="W1637" i="1"/>
  <c r="Y1637" i="1"/>
  <c r="Z1637" i="1"/>
  <c r="AA1637" i="1"/>
  <c r="AB1637" i="1"/>
  <c r="AC1637" i="1"/>
  <c r="W1638" i="1"/>
  <c r="Y1638" i="1"/>
  <c r="Z1638" i="1"/>
  <c r="AA1638" i="1"/>
  <c r="AB1638" i="1"/>
  <c r="AC1638" i="1"/>
  <c r="W1639" i="1"/>
  <c r="Y1639" i="1"/>
  <c r="Z1639" i="1"/>
  <c r="AA1639" i="1"/>
  <c r="AB1639" i="1"/>
  <c r="AC1639" i="1"/>
  <c r="W1640" i="1"/>
  <c r="Y1640" i="1"/>
  <c r="Z1640" i="1"/>
  <c r="AA1640" i="1"/>
  <c r="AB1640" i="1"/>
  <c r="AC1640" i="1"/>
  <c r="W1641" i="1"/>
  <c r="Y1641" i="1"/>
  <c r="Z1641" i="1"/>
  <c r="AA1641" i="1"/>
  <c r="AB1641" i="1"/>
  <c r="AC1641" i="1"/>
  <c r="W1642" i="1"/>
  <c r="Y1642" i="1"/>
  <c r="Z1642" i="1"/>
  <c r="AA1642" i="1"/>
  <c r="AB1642" i="1"/>
  <c r="AC1642" i="1"/>
  <c r="W1643" i="1"/>
  <c r="Y1643" i="1"/>
  <c r="Z1643" i="1"/>
  <c r="AA1643" i="1"/>
  <c r="AB1643" i="1"/>
  <c r="AC1643" i="1"/>
  <c r="W1644" i="1"/>
  <c r="Y1644" i="1"/>
  <c r="Z1644" i="1"/>
  <c r="AA1644" i="1"/>
  <c r="AB1644" i="1"/>
  <c r="AC1644" i="1"/>
  <c r="W1645" i="1"/>
  <c r="Y1645" i="1"/>
  <c r="Z1645" i="1"/>
  <c r="AA1645" i="1"/>
  <c r="AB1645" i="1"/>
  <c r="AC1645" i="1"/>
  <c r="W1646" i="1"/>
  <c r="Y1646" i="1"/>
  <c r="Z1646" i="1"/>
  <c r="AA1646" i="1"/>
  <c r="AB1646" i="1"/>
  <c r="AC1646" i="1"/>
  <c r="W1647" i="1"/>
  <c r="Y1647" i="1"/>
  <c r="Z1647" i="1"/>
  <c r="AA1647" i="1"/>
  <c r="AB1647" i="1"/>
  <c r="AC1647" i="1"/>
  <c r="W1648" i="1"/>
  <c r="Y1648" i="1"/>
  <c r="Z1648" i="1"/>
  <c r="AA1648" i="1"/>
  <c r="AB1648" i="1"/>
  <c r="AC1648" i="1"/>
  <c r="W1649" i="1"/>
  <c r="Y1649" i="1"/>
  <c r="Z1649" i="1"/>
  <c r="AA1649" i="1"/>
  <c r="AB1649" i="1"/>
  <c r="AC1649" i="1"/>
  <c r="W1650" i="1"/>
  <c r="Y1650" i="1"/>
  <c r="Z1650" i="1"/>
  <c r="AA1650" i="1"/>
  <c r="AB1650" i="1"/>
  <c r="AC1650" i="1"/>
  <c r="W1651" i="1"/>
  <c r="Y1651" i="1"/>
  <c r="Z1651" i="1"/>
  <c r="AA1651" i="1"/>
  <c r="AB1651" i="1"/>
  <c r="AC1651" i="1"/>
  <c r="W1652" i="1"/>
  <c r="Y1652" i="1"/>
  <c r="Z1652" i="1"/>
  <c r="AA1652" i="1"/>
  <c r="AB1652" i="1"/>
  <c r="AC1652" i="1"/>
  <c r="W1653" i="1"/>
  <c r="Y1653" i="1"/>
  <c r="Z1653" i="1"/>
  <c r="AA1653" i="1"/>
  <c r="AB1653" i="1"/>
  <c r="AC1653" i="1"/>
  <c r="W1654" i="1"/>
  <c r="Y1654" i="1"/>
  <c r="Z1654" i="1"/>
  <c r="AA1654" i="1"/>
  <c r="AB1654" i="1"/>
  <c r="AC1654" i="1"/>
  <c r="W1655" i="1"/>
  <c r="Y1655" i="1"/>
  <c r="Z1655" i="1"/>
  <c r="AA1655" i="1"/>
  <c r="AB1655" i="1"/>
  <c r="AC1655" i="1"/>
  <c r="W1656" i="1"/>
  <c r="Y1656" i="1"/>
  <c r="Z1656" i="1"/>
  <c r="AA1656" i="1"/>
  <c r="AB1656" i="1"/>
  <c r="AC1656" i="1"/>
  <c r="W1657" i="1"/>
  <c r="Y1657" i="1"/>
  <c r="Z1657" i="1"/>
  <c r="AA1657" i="1"/>
  <c r="AB1657" i="1"/>
  <c r="AC1657" i="1"/>
  <c r="W1658" i="1"/>
  <c r="Y1658" i="1"/>
  <c r="Z1658" i="1"/>
  <c r="AA1658" i="1"/>
  <c r="AB1658" i="1"/>
  <c r="AC1658" i="1"/>
  <c r="W1659" i="1"/>
  <c r="Y1659" i="1"/>
  <c r="Z1659" i="1"/>
  <c r="AA1659" i="1"/>
  <c r="AB1659" i="1"/>
  <c r="AC1659" i="1"/>
  <c r="W1660" i="1"/>
  <c r="Y1660" i="1"/>
  <c r="Z1660" i="1"/>
  <c r="AA1660" i="1"/>
  <c r="AB1660" i="1"/>
  <c r="AC1660" i="1"/>
  <c r="W1661" i="1"/>
  <c r="Y1661" i="1"/>
  <c r="Z1661" i="1"/>
  <c r="AA1661" i="1"/>
  <c r="AB1661" i="1"/>
  <c r="AC1661" i="1"/>
  <c r="W1662" i="1"/>
  <c r="Y1662" i="1"/>
  <c r="Z1662" i="1"/>
  <c r="AA1662" i="1"/>
  <c r="AB1662" i="1"/>
  <c r="AC1662" i="1"/>
  <c r="W1663" i="1"/>
  <c r="Y1663" i="1"/>
  <c r="Z1663" i="1"/>
  <c r="AA1663" i="1"/>
  <c r="AB1663" i="1"/>
  <c r="AC1663" i="1"/>
  <c r="W1664" i="1"/>
  <c r="Y1664" i="1"/>
  <c r="Z1664" i="1"/>
  <c r="AA1664" i="1"/>
  <c r="AB1664" i="1"/>
  <c r="AC1664" i="1"/>
  <c r="W1665" i="1"/>
  <c r="Y1665" i="1"/>
  <c r="Z1665" i="1"/>
  <c r="AA1665" i="1"/>
  <c r="AB1665" i="1"/>
  <c r="AC1665" i="1"/>
  <c r="W1666" i="1"/>
  <c r="Y1666" i="1"/>
  <c r="Z1666" i="1"/>
  <c r="AA1666" i="1"/>
  <c r="AB1666" i="1"/>
  <c r="AC1666" i="1"/>
  <c r="W1667" i="1"/>
  <c r="Y1667" i="1"/>
  <c r="Z1667" i="1"/>
  <c r="AA1667" i="1"/>
  <c r="AB1667" i="1"/>
  <c r="AC1667" i="1"/>
  <c r="W1668" i="1"/>
  <c r="Y1668" i="1"/>
  <c r="Z1668" i="1"/>
  <c r="AA1668" i="1"/>
  <c r="AB1668" i="1"/>
  <c r="AC1668" i="1"/>
  <c r="W1669" i="1"/>
  <c r="Y1669" i="1"/>
  <c r="Z1669" i="1"/>
  <c r="AA1669" i="1"/>
  <c r="AB1669" i="1"/>
  <c r="AC1669" i="1"/>
  <c r="W1670" i="1"/>
  <c r="Y1670" i="1"/>
  <c r="Z1670" i="1"/>
  <c r="AA1670" i="1"/>
  <c r="AB1670" i="1"/>
  <c r="AC1670" i="1"/>
  <c r="W1671" i="1"/>
  <c r="Y1671" i="1"/>
  <c r="Z1671" i="1"/>
  <c r="AA1671" i="1"/>
  <c r="AB1671" i="1"/>
  <c r="AC1671" i="1"/>
  <c r="W1672" i="1"/>
  <c r="Y1672" i="1"/>
  <c r="Z1672" i="1"/>
  <c r="AA1672" i="1"/>
  <c r="AB1672" i="1"/>
  <c r="AC1672" i="1"/>
  <c r="W1673" i="1"/>
  <c r="Y1673" i="1"/>
  <c r="Z1673" i="1"/>
  <c r="AA1673" i="1"/>
  <c r="AB1673" i="1"/>
  <c r="AC1673" i="1"/>
  <c r="W1674" i="1"/>
  <c r="Y1674" i="1"/>
  <c r="Z1674" i="1"/>
  <c r="AA1674" i="1"/>
  <c r="AB1674" i="1"/>
  <c r="AC1674" i="1"/>
  <c r="W1675" i="1"/>
  <c r="Y1675" i="1"/>
  <c r="Z1675" i="1"/>
  <c r="AA1675" i="1"/>
  <c r="AB1675" i="1"/>
  <c r="AC1675" i="1"/>
  <c r="W1676" i="1"/>
  <c r="Y1676" i="1"/>
  <c r="Z1676" i="1"/>
  <c r="AA1676" i="1"/>
  <c r="AB1676" i="1"/>
  <c r="AC1676" i="1"/>
  <c r="W1677" i="1"/>
  <c r="Y1677" i="1"/>
  <c r="Z1677" i="1"/>
  <c r="AA1677" i="1"/>
  <c r="AB1677" i="1"/>
  <c r="AC1677" i="1"/>
  <c r="W1678" i="1"/>
  <c r="Y1678" i="1"/>
  <c r="Z1678" i="1"/>
  <c r="AA1678" i="1"/>
  <c r="AB1678" i="1"/>
  <c r="AC1678" i="1"/>
  <c r="W1679" i="1"/>
  <c r="Y1679" i="1"/>
  <c r="Z1679" i="1"/>
  <c r="AA1679" i="1"/>
  <c r="AB1679" i="1"/>
  <c r="AC1679" i="1"/>
  <c r="W1680" i="1"/>
  <c r="Y1680" i="1"/>
  <c r="Z1680" i="1"/>
  <c r="AA1680" i="1"/>
  <c r="AB1680" i="1"/>
  <c r="AC1680" i="1"/>
  <c r="W1681" i="1"/>
  <c r="Y1681" i="1"/>
  <c r="Z1681" i="1"/>
  <c r="AA1681" i="1"/>
  <c r="AB1681" i="1"/>
  <c r="AC1681" i="1"/>
  <c r="W1682" i="1"/>
  <c r="Y1682" i="1"/>
  <c r="Z1682" i="1"/>
  <c r="AA1682" i="1"/>
  <c r="AB1682" i="1"/>
  <c r="AC1682" i="1"/>
  <c r="W1683" i="1"/>
  <c r="Y1683" i="1"/>
  <c r="Z1683" i="1"/>
  <c r="AA1683" i="1"/>
  <c r="AB1683" i="1"/>
  <c r="AC1683" i="1"/>
  <c r="W1684" i="1"/>
  <c r="Y1684" i="1"/>
  <c r="Z1684" i="1"/>
  <c r="AA1684" i="1"/>
  <c r="AB1684" i="1"/>
  <c r="AC1684" i="1"/>
  <c r="W1685" i="1"/>
  <c r="Y1685" i="1"/>
  <c r="Z1685" i="1"/>
  <c r="AA1685" i="1"/>
  <c r="AB1685" i="1"/>
  <c r="AC1685" i="1"/>
  <c r="W1686" i="1"/>
  <c r="Y1686" i="1"/>
  <c r="Z1686" i="1"/>
  <c r="AA1686" i="1"/>
  <c r="AB1686" i="1"/>
  <c r="AC1686" i="1"/>
  <c r="W1687" i="1"/>
  <c r="Y1687" i="1"/>
  <c r="Z1687" i="1"/>
  <c r="AA1687" i="1"/>
  <c r="AB1687" i="1"/>
  <c r="AC1687" i="1"/>
  <c r="W1688" i="1"/>
  <c r="Y1688" i="1"/>
  <c r="Z1688" i="1"/>
  <c r="AA1688" i="1"/>
  <c r="AB1688" i="1"/>
  <c r="AC1688" i="1"/>
  <c r="W1689" i="1"/>
  <c r="Y1689" i="1"/>
  <c r="Z1689" i="1"/>
  <c r="AA1689" i="1"/>
  <c r="AB1689" i="1"/>
  <c r="AC1689" i="1"/>
  <c r="W1690" i="1"/>
  <c r="Y1690" i="1"/>
  <c r="Z1690" i="1"/>
  <c r="AA1690" i="1"/>
  <c r="AB1690" i="1"/>
  <c r="AC1690" i="1"/>
  <c r="W1691" i="1"/>
  <c r="Y1691" i="1"/>
  <c r="Z1691" i="1"/>
  <c r="AA1691" i="1"/>
  <c r="AB1691" i="1"/>
  <c r="AC1691" i="1"/>
  <c r="W1692" i="1"/>
  <c r="Y1692" i="1"/>
  <c r="Z1692" i="1"/>
  <c r="AA1692" i="1"/>
  <c r="AB1692" i="1"/>
  <c r="AC1692" i="1"/>
  <c r="W1693" i="1"/>
  <c r="Y1693" i="1"/>
  <c r="Z1693" i="1"/>
  <c r="AA1693" i="1"/>
  <c r="AB1693" i="1"/>
  <c r="AC1693" i="1"/>
  <c r="W1694" i="1"/>
  <c r="Y1694" i="1"/>
  <c r="Z1694" i="1"/>
  <c r="AA1694" i="1"/>
  <c r="AB1694" i="1"/>
  <c r="AC1694" i="1"/>
  <c r="W1695" i="1"/>
  <c r="Y1695" i="1"/>
  <c r="Z1695" i="1"/>
  <c r="AA1695" i="1"/>
  <c r="AB1695" i="1"/>
  <c r="AC1695" i="1"/>
  <c r="W1696" i="1"/>
  <c r="Y1696" i="1"/>
  <c r="Z1696" i="1"/>
  <c r="AA1696" i="1"/>
  <c r="AB1696" i="1"/>
  <c r="AC1696" i="1"/>
  <c r="W1697" i="1"/>
  <c r="Y1697" i="1"/>
  <c r="Z1697" i="1"/>
  <c r="AA1697" i="1"/>
  <c r="AB1697" i="1"/>
  <c r="AC1697" i="1"/>
  <c r="W1698" i="1"/>
  <c r="Y1698" i="1"/>
  <c r="Z1698" i="1"/>
  <c r="AA1698" i="1"/>
  <c r="AB1698" i="1"/>
  <c r="AC1698" i="1"/>
  <c r="W1699" i="1"/>
  <c r="Y1699" i="1"/>
  <c r="Z1699" i="1"/>
  <c r="AA1699" i="1"/>
  <c r="AB1699" i="1"/>
  <c r="AC1699" i="1"/>
  <c r="W1700" i="1"/>
  <c r="Y1700" i="1"/>
  <c r="Z1700" i="1"/>
  <c r="AA1700" i="1"/>
  <c r="AB1700" i="1"/>
  <c r="AC1700" i="1"/>
  <c r="W1701" i="1"/>
  <c r="Y1701" i="1"/>
  <c r="Z1701" i="1"/>
  <c r="AA1701" i="1"/>
  <c r="AB1701" i="1"/>
  <c r="AC1701" i="1"/>
  <c r="W1702" i="1"/>
  <c r="Y1702" i="1"/>
  <c r="Z1702" i="1"/>
  <c r="AA1702" i="1"/>
  <c r="AB1702" i="1"/>
  <c r="AC1702" i="1"/>
  <c r="W1703" i="1"/>
  <c r="Y1703" i="1"/>
  <c r="Z1703" i="1"/>
  <c r="AA1703" i="1"/>
  <c r="AB1703" i="1"/>
  <c r="AC1703" i="1"/>
  <c r="W1704" i="1"/>
  <c r="Y1704" i="1"/>
  <c r="Z1704" i="1"/>
  <c r="AA1704" i="1"/>
  <c r="AB1704" i="1"/>
  <c r="AC1704" i="1"/>
  <c r="W1705" i="1"/>
  <c r="Y1705" i="1"/>
  <c r="Z1705" i="1"/>
  <c r="AA1705" i="1"/>
  <c r="AB1705" i="1"/>
  <c r="AC1705" i="1"/>
  <c r="W1706" i="1"/>
  <c r="Y1706" i="1"/>
  <c r="Z1706" i="1"/>
  <c r="AA1706" i="1"/>
  <c r="AB1706" i="1"/>
  <c r="AC1706" i="1"/>
  <c r="W1707" i="1"/>
  <c r="Y1707" i="1"/>
  <c r="Z1707" i="1"/>
  <c r="AA1707" i="1"/>
  <c r="AB1707" i="1"/>
  <c r="AC1707" i="1"/>
  <c r="W1708" i="1"/>
  <c r="Y1708" i="1"/>
  <c r="Z1708" i="1"/>
  <c r="AA1708" i="1"/>
  <c r="AB1708" i="1"/>
  <c r="AC1708" i="1"/>
  <c r="W1709" i="1"/>
  <c r="Y1709" i="1"/>
  <c r="Z1709" i="1"/>
  <c r="AA1709" i="1"/>
  <c r="AB1709" i="1"/>
  <c r="AC1709" i="1"/>
  <c r="W1710" i="1"/>
  <c r="Y1710" i="1"/>
  <c r="Z1710" i="1"/>
  <c r="AA1710" i="1"/>
  <c r="AB1710" i="1"/>
  <c r="AC1710" i="1"/>
  <c r="W1711" i="1"/>
  <c r="Y1711" i="1"/>
  <c r="Z1711" i="1"/>
  <c r="AA1711" i="1"/>
  <c r="AB1711" i="1"/>
  <c r="AC1711" i="1"/>
  <c r="W1712" i="1"/>
  <c r="Y1712" i="1"/>
  <c r="Z1712" i="1"/>
  <c r="AA1712" i="1"/>
  <c r="AB1712" i="1"/>
  <c r="AC1712" i="1"/>
  <c r="W1713" i="1"/>
  <c r="Y1713" i="1"/>
  <c r="Z1713" i="1"/>
  <c r="AA1713" i="1"/>
  <c r="AB1713" i="1"/>
  <c r="AC1713" i="1"/>
  <c r="W1714" i="1"/>
  <c r="Y1714" i="1"/>
  <c r="Z1714" i="1"/>
  <c r="AA1714" i="1"/>
  <c r="AB1714" i="1"/>
  <c r="AC1714" i="1"/>
  <c r="W1715" i="1"/>
  <c r="Y1715" i="1"/>
  <c r="Z1715" i="1"/>
  <c r="AA1715" i="1"/>
  <c r="AB1715" i="1"/>
  <c r="AC1715" i="1"/>
  <c r="W1716" i="1"/>
  <c r="Y1716" i="1"/>
  <c r="Z1716" i="1"/>
  <c r="AA1716" i="1"/>
  <c r="AB1716" i="1"/>
  <c r="AC1716" i="1"/>
  <c r="W1717" i="1"/>
  <c r="Y1717" i="1"/>
  <c r="Z1717" i="1"/>
  <c r="AA1717" i="1"/>
  <c r="AB1717" i="1"/>
  <c r="AC1717" i="1"/>
  <c r="W1718" i="1"/>
  <c r="Y1718" i="1"/>
  <c r="Z1718" i="1"/>
  <c r="AA1718" i="1"/>
  <c r="AB1718" i="1"/>
  <c r="AC1718" i="1"/>
  <c r="W1719" i="1"/>
  <c r="Y1719" i="1"/>
  <c r="Z1719" i="1"/>
  <c r="AA1719" i="1"/>
  <c r="AB1719" i="1"/>
  <c r="AC1719" i="1"/>
  <c r="W1720" i="1"/>
  <c r="Y1720" i="1"/>
  <c r="Z1720" i="1"/>
  <c r="AA1720" i="1"/>
  <c r="AB1720" i="1"/>
  <c r="AC1720" i="1"/>
  <c r="W1721" i="1"/>
  <c r="Y1721" i="1"/>
  <c r="Z1721" i="1"/>
  <c r="AA1721" i="1"/>
  <c r="AB1721" i="1"/>
  <c r="AC1721" i="1"/>
  <c r="W1722" i="1"/>
  <c r="Y1722" i="1"/>
  <c r="Z1722" i="1"/>
  <c r="AA1722" i="1"/>
  <c r="AB1722" i="1"/>
  <c r="AC1722" i="1"/>
  <c r="W1723" i="1"/>
  <c r="Y1723" i="1"/>
  <c r="Z1723" i="1"/>
  <c r="AA1723" i="1"/>
  <c r="AB1723" i="1"/>
  <c r="AC1723" i="1"/>
  <c r="W1724" i="1"/>
  <c r="Y1724" i="1"/>
  <c r="Z1724" i="1"/>
  <c r="AA1724" i="1"/>
  <c r="AB1724" i="1"/>
  <c r="AC1724" i="1"/>
  <c r="W1725" i="1"/>
  <c r="Y1725" i="1"/>
  <c r="Z1725" i="1"/>
  <c r="AA1725" i="1"/>
  <c r="AB1725" i="1"/>
  <c r="AC1725" i="1"/>
  <c r="W1726" i="1"/>
  <c r="Y1726" i="1"/>
  <c r="Z1726" i="1"/>
  <c r="AA1726" i="1"/>
  <c r="AB1726" i="1"/>
  <c r="AC1726" i="1"/>
  <c r="W1727" i="1"/>
  <c r="Y1727" i="1"/>
  <c r="Z1727" i="1"/>
  <c r="AA1727" i="1"/>
  <c r="AB1727" i="1"/>
  <c r="AC1727" i="1"/>
  <c r="W1728" i="1"/>
  <c r="Y1728" i="1"/>
  <c r="Z1728" i="1"/>
  <c r="AA1728" i="1"/>
  <c r="AB1728" i="1"/>
  <c r="AC1728" i="1"/>
  <c r="W1729" i="1"/>
  <c r="Y1729" i="1"/>
  <c r="Z1729" i="1"/>
  <c r="AA1729" i="1"/>
  <c r="AB1729" i="1"/>
  <c r="AC1729" i="1"/>
  <c r="W1730" i="1"/>
  <c r="Y1730" i="1"/>
  <c r="Z1730" i="1"/>
  <c r="AA1730" i="1"/>
  <c r="AB1730" i="1"/>
  <c r="AC1730" i="1"/>
  <c r="W1731" i="1"/>
  <c r="Y1731" i="1"/>
  <c r="Z1731" i="1"/>
  <c r="AA1731" i="1"/>
  <c r="AB1731" i="1"/>
  <c r="AC1731" i="1"/>
  <c r="W1732" i="1"/>
  <c r="Y1732" i="1"/>
  <c r="Z1732" i="1"/>
  <c r="AA1732" i="1"/>
  <c r="AB1732" i="1"/>
  <c r="AC1732" i="1"/>
  <c r="W1733" i="1"/>
  <c r="Y1733" i="1"/>
  <c r="Z1733" i="1"/>
  <c r="AA1733" i="1"/>
  <c r="AB1733" i="1"/>
  <c r="AC1733" i="1"/>
  <c r="W1734" i="1"/>
  <c r="Y1734" i="1"/>
  <c r="Z1734" i="1"/>
  <c r="AA1734" i="1"/>
  <c r="AB1734" i="1"/>
  <c r="AC1734" i="1"/>
  <c r="W1735" i="1"/>
  <c r="Y1735" i="1"/>
  <c r="Z1735" i="1"/>
  <c r="AA1735" i="1"/>
  <c r="AB1735" i="1"/>
  <c r="AC1735" i="1"/>
  <c r="W1736" i="1"/>
  <c r="Y1736" i="1"/>
  <c r="Z1736" i="1"/>
  <c r="AA1736" i="1"/>
  <c r="AB1736" i="1"/>
  <c r="AC1736" i="1"/>
  <c r="W1737" i="1"/>
  <c r="Y1737" i="1"/>
  <c r="Z1737" i="1"/>
  <c r="AA1737" i="1"/>
  <c r="AB1737" i="1"/>
  <c r="AC1737" i="1"/>
  <c r="W1738" i="1"/>
  <c r="Y1738" i="1"/>
  <c r="Z1738" i="1"/>
  <c r="AA1738" i="1"/>
  <c r="AB1738" i="1"/>
  <c r="AC1738" i="1"/>
  <c r="W1739" i="1"/>
  <c r="Y1739" i="1"/>
  <c r="Z1739" i="1"/>
  <c r="AA1739" i="1"/>
  <c r="AB1739" i="1"/>
  <c r="AC1739" i="1"/>
  <c r="W1740" i="1"/>
  <c r="Y1740" i="1"/>
  <c r="Z1740" i="1"/>
  <c r="AA1740" i="1"/>
  <c r="AB1740" i="1"/>
  <c r="AC1740" i="1"/>
  <c r="W1741" i="1"/>
  <c r="Y1741" i="1"/>
  <c r="Z1741" i="1"/>
  <c r="AA1741" i="1"/>
  <c r="AB1741" i="1"/>
  <c r="AC1741" i="1"/>
  <c r="W1742" i="1"/>
  <c r="Y1742" i="1"/>
  <c r="Z1742" i="1"/>
  <c r="AA1742" i="1"/>
  <c r="AB1742" i="1"/>
  <c r="AC1742" i="1"/>
  <c r="W1743" i="1"/>
  <c r="Y1743" i="1"/>
  <c r="Z1743" i="1"/>
  <c r="AA1743" i="1"/>
  <c r="AB1743" i="1"/>
  <c r="AC1743" i="1"/>
  <c r="W1744" i="1"/>
  <c r="Y1744" i="1"/>
  <c r="Z1744" i="1"/>
  <c r="AA1744" i="1"/>
  <c r="AB1744" i="1"/>
  <c r="AC1744" i="1"/>
  <c r="W1745" i="1"/>
  <c r="Y1745" i="1"/>
  <c r="Z1745" i="1"/>
  <c r="AA1745" i="1"/>
  <c r="AB1745" i="1"/>
  <c r="AC1745" i="1"/>
  <c r="W1746" i="1"/>
  <c r="Y1746" i="1"/>
  <c r="Z1746" i="1"/>
  <c r="AA1746" i="1"/>
  <c r="AB1746" i="1"/>
  <c r="AC1746" i="1"/>
  <c r="W1747" i="1"/>
  <c r="Y1747" i="1"/>
  <c r="Z1747" i="1"/>
  <c r="AA1747" i="1"/>
  <c r="AB1747" i="1"/>
  <c r="AC1747" i="1"/>
  <c r="W1748" i="1"/>
  <c r="Y1748" i="1"/>
  <c r="Z1748" i="1"/>
  <c r="AA1748" i="1"/>
  <c r="AB1748" i="1"/>
  <c r="AC1748" i="1"/>
  <c r="W1749" i="1"/>
  <c r="Y1749" i="1"/>
  <c r="Z1749" i="1"/>
  <c r="AA1749" i="1"/>
  <c r="AB1749" i="1"/>
  <c r="AC1749" i="1"/>
  <c r="W1750" i="1"/>
  <c r="Y1750" i="1"/>
  <c r="Z1750" i="1"/>
  <c r="AA1750" i="1"/>
  <c r="AB1750" i="1"/>
  <c r="AC1750" i="1"/>
  <c r="W1751" i="1"/>
  <c r="Y1751" i="1"/>
  <c r="Z1751" i="1"/>
  <c r="AA1751" i="1"/>
  <c r="AB1751" i="1"/>
  <c r="AC1751" i="1"/>
  <c r="W1752" i="1"/>
  <c r="Y1752" i="1"/>
  <c r="Z1752" i="1"/>
  <c r="AA1752" i="1"/>
  <c r="AB1752" i="1"/>
  <c r="AC1752" i="1"/>
  <c r="W1753" i="1"/>
  <c r="Y1753" i="1"/>
  <c r="Z1753" i="1"/>
  <c r="AA1753" i="1"/>
  <c r="AB1753" i="1"/>
  <c r="AC1753" i="1"/>
  <c r="W1754" i="1"/>
  <c r="Y1754" i="1"/>
  <c r="Z1754" i="1"/>
  <c r="AA1754" i="1"/>
  <c r="AB1754" i="1"/>
  <c r="AC1754" i="1"/>
  <c r="W1755" i="1"/>
  <c r="Y1755" i="1"/>
  <c r="Z1755" i="1"/>
  <c r="AA1755" i="1"/>
  <c r="AB1755" i="1"/>
  <c r="AC1755" i="1"/>
  <c r="W1756" i="1"/>
  <c r="Y1756" i="1"/>
  <c r="Z1756" i="1"/>
  <c r="AA1756" i="1"/>
  <c r="AB1756" i="1"/>
  <c r="AC1756" i="1"/>
  <c r="W1757" i="1"/>
  <c r="Y1757" i="1"/>
  <c r="Z1757" i="1"/>
  <c r="AA1757" i="1"/>
  <c r="AB1757" i="1"/>
  <c r="AC1757" i="1"/>
  <c r="W1758" i="1"/>
  <c r="Y1758" i="1"/>
  <c r="Z1758" i="1"/>
  <c r="AA1758" i="1"/>
  <c r="AB1758" i="1"/>
  <c r="AC1758" i="1"/>
  <c r="W1759" i="1"/>
  <c r="Y1759" i="1"/>
  <c r="Z1759" i="1"/>
  <c r="AA1759" i="1"/>
  <c r="AB1759" i="1"/>
  <c r="AC1759" i="1"/>
  <c r="W1760" i="1"/>
  <c r="Y1760" i="1"/>
  <c r="Z1760" i="1"/>
  <c r="AA1760" i="1"/>
  <c r="AB1760" i="1"/>
  <c r="AC1760" i="1"/>
  <c r="W1761" i="1"/>
  <c r="Y1761" i="1"/>
  <c r="Z1761" i="1"/>
  <c r="AA1761" i="1"/>
  <c r="AB1761" i="1"/>
  <c r="AC1761" i="1"/>
  <c r="W1762" i="1"/>
  <c r="Y1762" i="1"/>
  <c r="Z1762" i="1"/>
  <c r="AA1762" i="1"/>
  <c r="AB1762" i="1"/>
  <c r="AC1762" i="1"/>
  <c r="W1763" i="1"/>
  <c r="Y1763" i="1"/>
  <c r="Z1763" i="1"/>
  <c r="AA1763" i="1"/>
  <c r="AB1763" i="1"/>
  <c r="AC1763" i="1"/>
  <c r="W1764" i="1"/>
  <c r="Y1764" i="1"/>
  <c r="Z1764" i="1"/>
  <c r="AA1764" i="1"/>
  <c r="AB1764" i="1"/>
  <c r="AC1764" i="1"/>
  <c r="W1765" i="1"/>
  <c r="Y1765" i="1"/>
  <c r="Z1765" i="1"/>
  <c r="AA1765" i="1"/>
  <c r="AB1765" i="1"/>
  <c r="AC1765" i="1"/>
  <c r="W1766" i="1"/>
  <c r="Y1766" i="1"/>
  <c r="Z1766" i="1"/>
  <c r="AA1766" i="1"/>
  <c r="AB1766" i="1"/>
  <c r="AC1766" i="1"/>
  <c r="W1767" i="1"/>
  <c r="Y1767" i="1"/>
  <c r="Z1767" i="1"/>
  <c r="AA1767" i="1"/>
  <c r="AB1767" i="1"/>
  <c r="AC1767" i="1"/>
  <c r="W1768" i="1"/>
  <c r="Y1768" i="1"/>
  <c r="Z1768" i="1"/>
  <c r="AA1768" i="1"/>
  <c r="AB1768" i="1"/>
  <c r="AC1768" i="1"/>
  <c r="W1769" i="1"/>
  <c r="Y1769" i="1"/>
  <c r="Z1769" i="1"/>
  <c r="AA1769" i="1"/>
  <c r="AB1769" i="1"/>
  <c r="AC1769" i="1"/>
  <c r="W1770" i="1"/>
  <c r="Y1770" i="1"/>
  <c r="Z1770" i="1"/>
  <c r="AA1770" i="1"/>
  <c r="AB1770" i="1"/>
  <c r="AC1770" i="1"/>
  <c r="W1771" i="1"/>
  <c r="Y1771" i="1"/>
  <c r="Z1771" i="1"/>
  <c r="AA1771" i="1"/>
  <c r="AB1771" i="1"/>
  <c r="AC1771" i="1"/>
  <c r="W1772" i="1"/>
  <c r="Y1772" i="1"/>
  <c r="Z1772" i="1"/>
  <c r="AA1772" i="1"/>
  <c r="AB1772" i="1"/>
  <c r="AC1772" i="1"/>
  <c r="W1773" i="1"/>
  <c r="Y1773" i="1"/>
  <c r="Z1773" i="1"/>
  <c r="AA1773" i="1"/>
  <c r="AB1773" i="1"/>
  <c r="AC1773" i="1"/>
  <c r="W1774" i="1"/>
  <c r="Y1774" i="1"/>
  <c r="Z1774" i="1"/>
  <c r="AA1774" i="1"/>
  <c r="AB1774" i="1"/>
  <c r="AC1774" i="1"/>
  <c r="W1775" i="1"/>
  <c r="Y1775" i="1"/>
  <c r="Z1775" i="1"/>
  <c r="AA1775" i="1"/>
  <c r="AB1775" i="1"/>
  <c r="AC1775" i="1"/>
  <c r="W1776" i="1"/>
  <c r="Y1776" i="1"/>
  <c r="Z1776" i="1"/>
  <c r="AA1776" i="1"/>
  <c r="AB1776" i="1"/>
  <c r="AC1776" i="1"/>
  <c r="W1777" i="1"/>
  <c r="Y1777" i="1"/>
  <c r="Z1777" i="1"/>
  <c r="AA1777" i="1"/>
  <c r="AB1777" i="1"/>
  <c r="AC1777" i="1"/>
  <c r="W1778" i="1"/>
  <c r="Y1778" i="1"/>
  <c r="Z1778" i="1"/>
  <c r="AA1778" i="1"/>
  <c r="AB1778" i="1"/>
  <c r="AC1778" i="1"/>
  <c r="W1779" i="1"/>
  <c r="Y1779" i="1"/>
  <c r="Z1779" i="1"/>
  <c r="AA1779" i="1"/>
  <c r="AB1779" i="1"/>
  <c r="AC1779" i="1"/>
  <c r="W1780" i="1"/>
  <c r="Y1780" i="1"/>
  <c r="Z1780" i="1"/>
  <c r="AA1780" i="1"/>
  <c r="AB1780" i="1"/>
  <c r="AC1780" i="1"/>
  <c r="W1781" i="1"/>
  <c r="Y1781" i="1"/>
  <c r="Z1781" i="1"/>
  <c r="AA1781" i="1"/>
  <c r="AB1781" i="1"/>
  <c r="AC1781" i="1"/>
  <c r="W1782" i="1"/>
  <c r="Y1782" i="1"/>
  <c r="Z1782" i="1"/>
  <c r="AA1782" i="1"/>
  <c r="AB1782" i="1"/>
  <c r="AC1782" i="1"/>
  <c r="W1783" i="1"/>
  <c r="Y1783" i="1"/>
  <c r="Z1783" i="1"/>
  <c r="AA1783" i="1"/>
  <c r="AB1783" i="1"/>
  <c r="AC1783" i="1"/>
  <c r="W1784" i="1"/>
  <c r="Y1784" i="1"/>
  <c r="Z1784" i="1"/>
  <c r="AA1784" i="1"/>
  <c r="AB1784" i="1"/>
  <c r="AC1784" i="1"/>
  <c r="W1785" i="1"/>
  <c r="Y1785" i="1"/>
  <c r="Z1785" i="1"/>
  <c r="AA1785" i="1"/>
  <c r="AB1785" i="1"/>
  <c r="AC1785" i="1"/>
  <c r="W1786" i="1"/>
  <c r="Y1786" i="1"/>
  <c r="Z1786" i="1"/>
  <c r="AA1786" i="1"/>
  <c r="AB1786" i="1"/>
  <c r="AC1786" i="1"/>
  <c r="W1787" i="1"/>
  <c r="Y1787" i="1"/>
  <c r="Z1787" i="1"/>
  <c r="AA1787" i="1"/>
  <c r="AB1787" i="1"/>
  <c r="AC1787" i="1"/>
  <c r="W1788" i="1"/>
  <c r="Y1788" i="1"/>
  <c r="Z1788" i="1"/>
  <c r="AA1788" i="1"/>
  <c r="AB1788" i="1"/>
  <c r="AC1788" i="1"/>
  <c r="W1789" i="1"/>
  <c r="Y1789" i="1"/>
  <c r="Z1789" i="1"/>
  <c r="AA1789" i="1"/>
  <c r="AB1789" i="1"/>
  <c r="AC1789" i="1"/>
  <c r="W1790" i="1"/>
  <c r="Y1790" i="1"/>
  <c r="Z1790" i="1"/>
  <c r="AA1790" i="1"/>
  <c r="AB1790" i="1"/>
  <c r="AC1790" i="1"/>
  <c r="W1791" i="1"/>
  <c r="Y1791" i="1"/>
  <c r="Z1791" i="1"/>
  <c r="AA1791" i="1"/>
  <c r="AB1791" i="1"/>
  <c r="AC1791" i="1"/>
  <c r="W1792" i="1"/>
  <c r="Y1792" i="1"/>
  <c r="Z1792" i="1"/>
  <c r="AA1792" i="1"/>
  <c r="AB1792" i="1"/>
  <c r="AC1792" i="1"/>
  <c r="W1793" i="1"/>
  <c r="Y1793" i="1"/>
  <c r="Z1793" i="1"/>
  <c r="AA1793" i="1"/>
  <c r="AB1793" i="1"/>
  <c r="AC1793" i="1"/>
  <c r="W1794" i="1"/>
  <c r="Y1794" i="1"/>
  <c r="Z1794" i="1"/>
  <c r="AA1794" i="1"/>
  <c r="AB1794" i="1"/>
  <c r="AC1794" i="1"/>
  <c r="W1795" i="1"/>
  <c r="Y1795" i="1"/>
  <c r="Z1795" i="1"/>
  <c r="AA1795" i="1"/>
  <c r="AB1795" i="1"/>
  <c r="AC1795" i="1"/>
  <c r="W1796" i="1"/>
  <c r="Y1796" i="1"/>
  <c r="Z1796" i="1"/>
  <c r="AA1796" i="1"/>
  <c r="AB1796" i="1"/>
  <c r="AC1796" i="1"/>
  <c r="W1797" i="1"/>
  <c r="Y1797" i="1"/>
  <c r="Z1797" i="1"/>
  <c r="AA1797" i="1"/>
  <c r="AB1797" i="1"/>
  <c r="AC1797" i="1"/>
  <c r="W1798" i="1"/>
  <c r="Y1798" i="1"/>
  <c r="Z1798" i="1"/>
  <c r="AA1798" i="1"/>
  <c r="AB1798" i="1"/>
  <c r="AC1798" i="1"/>
  <c r="W1799" i="1"/>
  <c r="Y1799" i="1"/>
  <c r="Z1799" i="1"/>
  <c r="AA1799" i="1"/>
  <c r="AB1799" i="1"/>
  <c r="AC1799" i="1"/>
  <c r="W1800" i="1"/>
  <c r="Y1800" i="1"/>
  <c r="Z1800" i="1"/>
  <c r="AA1800" i="1"/>
  <c r="AB1800" i="1"/>
  <c r="AC1800" i="1"/>
  <c r="W1801" i="1"/>
  <c r="Y1801" i="1"/>
  <c r="Z1801" i="1"/>
  <c r="AA1801" i="1"/>
  <c r="AB1801" i="1"/>
  <c r="AC1801" i="1"/>
  <c r="W1802" i="1"/>
  <c r="Y1802" i="1"/>
  <c r="Z1802" i="1"/>
  <c r="AA1802" i="1"/>
  <c r="AB1802" i="1"/>
  <c r="AC1802" i="1"/>
  <c r="W1803" i="1"/>
  <c r="Y1803" i="1"/>
  <c r="Z1803" i="1"/>
  <c r="AA1803" i="1"/>
  <c r="AB1803" i="1"/>
  <c r="AC1803" i="1"/>
  <c r="W1804" i="1"/>
  <c r="Y1804" i="1"/>
  <c r="Z1804" i="1"/>
  <c r="AA1804" i="1"/>
  <c r="AB1804" i="1"/>
  <c r="AC1804" i="1"/>
  <c r="W1805" i="1"/>
  <c r="Y1805" i="1"/>
  <c r="Z1805" i="1"/>
  <c r="AA1805" i="1"/>
  <c r="AB1805" i="1"/>
  <c r="AC1805" i="1"/>
  <c r="W1806" i="1"/>
  <c r="Y1806" i="1"/>
  <c r="Z1806" i="1"/>
  <c r="AA1806" i="1"/>
  <c r="AB1806" i="1"/>
  <c r="AC1806" i="1"/>
  <c r="W1807" i="1"/>
  <c r="Y1807" i="1"/>
  <c r="Z1807" i="1"/>
  <c r="AA1807" i="1"/>
  <c r="AB1807" i="1"/>
  <c r="AC1807" i="1"/>
  <c r="W1808" i="1"/>
  <c r="Y1808" i="1"/>
  <c r="Z1808" i="1"/>
  <c r="AA1808" i="1"/>
  <c r="AB1808" i="1"/>
  <c r="AC1808" i="1"/>
  <c r="W1809" i="1"/>
  <c r="Y1809" i="1"/>
  <c r="Z1809" i="1"/>
  <c r="AA1809" i="1"/>
  <c r="AB1809" i="1"/>
  <c r="AC1809" i="1"/>
  <c r="W1810" i="1"/>
  <c r="Y1810" i="1"/>
  <c r="Z1810" i="1"/>
  <c r="AA1810" i="1"/>
  <c r="AB1810" i="1"/>
  <c r="AC1810" i="1"/>
  <c r="W1811" i="1"/>
  <c r="Y1811" i="1"/>
  <c r="Z1811" i="1"/>
  <c r="AA1811" i="1"/>
  <c r="AB1811" i="1"/>
  <c r="AC1811" i="1"/>
  <c r="W1812" i="1"/>
  <c r="Y1812" i="1"/>
  <c r="Z1812" i="1"/>
  <c r="AA1812" i="1"/>
  <c r="AB1812" i="1"/>
  <c r="AC1812" i="1"/>
  <c r="W1813" i="1"/>
  <c r="Y1813" i="1"/>
  <c r="Z1813" i="1"/>
  <c r="AA1813" i="1"/>
  <c r="AB1813" i="1"/>
  <c r="AC1813" i="1"/>
  <c r="W1814" i="1"/>
  <c r="Y1814" i="1"/>
  <c r="Z1814" i="1"/>
  <c r="AA1814" i="1"/>
  <c r="AB1814" i="1"/>
  <c r="AC1814" i="1"/>
  <c r="W1815" i="1"/>
  <c r="Y1815" i="1"/>
  <c r="Z1815" i="1"/>
  <c r="AA1815" i="1"/>
  <c r="AB1815" i="1"/>
  <c r="AC1815" i="1"/>
  <c r="W1816" i="1"/>
  <c r="Y1816" i="1"/>
  <c r="Z1816" i="1"/>
  <c r="AA1816" i="1"/>
  <c r="AB1816" i="1"/>
  <c r="AC1816" i="1"/>
  <c r="W1817" i="1"/>
  <c r="Y1817" i="1"/>
  <c r="Z1817" i="1"/>
  <c r="AA1817" i="1"/>
  <c r="AB1817" i="1"/>
  <c r="AC1817" i="1"/>
  <c r="W1818" i="1"/>
  <c r="Y1818" i="1"/>
  <c r="Z1818" i="1"/>
  <c r="AA1818" i="1"/>
  <c r="AB1818" i="1"/>
  <c r="AC1818" i="1"/>
  <c r="W1819" i="1"/>
  <c r="Y1819" i="1"/>
  <c r="Z1819" i="1"/>
  <c r="AA1819" i="1"/>
  <c r="AB1819" i="1"/>
  <c r="AC1819" i="1"/>
  <c r="W1820" i="1"/>
  <c r="Y1820" i="1"/>
  <c r="Z1820" i="1"/>
  <c r="AA1820" i="1"/>
  <c r="AB1820" i="1"/>
  <c r="AC1820" i="1"/>
  <c r="W1821" i="1"/>
  <c r="Y1821" i="1"/>
  <c r="Z1821" i="1"/>
  <c r="AA1821" i="1"/>
  <c r="AB1821" i="1"/>
  <c r="AC1821" i="1"/>
  <c r="W1822" i="1"/>
  <c r="Y1822" i="1"/>
  <c r="Z1822" i="1"/>
  <c r="AA1822" i="1"/>
  <c r="AB1822" i="1"/>
  <c r="AC1822" i="1"/>
  <c r="W1823" i="1"/>
  <c r="Y1823" i="1"/>
  <c r="Z1823" i="1"/>
  <c r="AA1823" i="1"/>
  <c r="AB1823" i="1"/>
  <c r="AC1823" i="1"/>
  <c r="W1824" i="1"/>
  <c r="Y1824" i="1"/>
  <c r="Z1824" i="1"/>
  <c r="AA1824" i="1"/>
  <c r="AB1824" i="1"/>
  <c r="AC1824" i="1"/>
  <c r="W1825" i="1"/>
  <c r="Y1825" i="1"/>
  <c r="Z1825" i="1"/>
  <c r="AA1825" i="1"/>
  <c r="AB1825" i="1"/>
  <c r="AC1825" i="1"/>
  <c r="W1826" i="1"/>
  <c r="Y1826" i="1"/>
  <c r="Z1826" i="1"/>
  <c r="AA1826" i="1"/>
  <c r="AB1826" i="1"/>
  <c r="AC1826" i="1"/>
  <c r="W1827" i="1"/>
  <c r="Y1827" i="1"/>
  <c r="Z1827" i="1"/>
  <c r="AA1827" i="1"/>
  <c r="AB1827" i="1"/>
  <c r="AC1827" i="1"/>
  <c r="W1828" i="1"/>
  <c r="Y1828" i="1"/>
  <c r="Z1828" i="1"/>
  <c r="AA1828" i="1"/>
  <c r="AB1828" i="1"/>
  <c r="AC1828" i="1"/>
  <c r="W1829" i="1"/>
  <c r="Y1829" i="1"/>
  <c r="Z1829" i="1"/>
  <c r="AA1829" i="1"/>
  <c r="AB1829" i="1"/>
  <c r="AC1829" i="1"/>
  <c r="W1830" i="1"/>
  <c r="Y1830" i="1"/>
  <c r="Z1830" i="1"/>
  <c r="AA1830" i="1"/>
  <c r="AB1830" i="1"/>
  <c r="AC1830" i="1"/>
  <c r="W1831" i="1"/>
  <c r="Y1831" i="1"/>
  <c r="Z1831" i="1"/>
  <c r="AA1831" i="1"/>
  <c r="AB1831" i="1"/>
  <c r="AC1831" i="1"/>
  <c r="W1832" i="1"/>
  <c r="Y1832" i="1"/>
  <c r="Z1832" i="1"/>
  <c r="AA1832" i="1"/>
  <c r="AB1832" i="1"/>
  <c r="AC1832" i="1"/>
  <c r="W1833" i="1"/>
  <c r="Y1833" i="1"/>
  <c r="Z1833" i="1"/>
  <c r="AA1833" i="1"/>
  <c r="AB1833" i="1"/>
  <c r="AC1833" i="1"/>
  <c r="W1834" i="1"/>
  <c r="Y1834" i="1"/>
  <c r="Z1834" i="1"/>
  <c r="AA1834" i="1"/>
  <c r="AB1834" i="1"/>
  <c r="AC1834" i="1"/>
  <c r="W1835" i="1"/>
  <c r="Y1835" i="1"/>
  <c r="Z1835" i="1"/>
  <c r="AA1835" i="1"/>
  <c r="AB1835" i="1"/>
  <c r="AC1835" i="1"/>
  <c r="W1836" i="1"/>
  <c r="Y1836" i="1"/>
  <c r="Z1836" i="1"/>
  <c r="AA1836" i="1"/>
  <c r="AB1836" i="1"/>
  <c r="AC1836" i="1"/>
  <c r="W1837" i="1"/>
  <c r="Y1837" i="1"/>
  <c r="Z1837" i="1"/>
  <c r="AA1837" i="1"/>
  <c r="AB1837" i="1"/>
  <c r="AC1837" i="1"/>
  <c r="W1838" i="1"/>
  <c r="Y1838" i="1"/>
  <c r="Z1838" i="1"/>
  <c r="AA1838" i="1"/>
  <c r="AB1838" i="1"/>
  <c r="AC1838" i="1"/>
  <c r="W1839" i="1"/>
  <c r="Y1839" i="1"/>
  <c r="Z1839" i="1"/>
  <c r="AA1839" i="1"/>
  <c r="AB1839" i="1"/>
  <c r="AC1839" i="1"/>
  <c r="W1840" i="1"/>
  <c r="Y1840" i="1"/>
  <c r="Z1840" i="1"/>
  <c r="AA1840" i="1"/>
  <c r="AB1840" i="1"/>
  <c r="AC1840" i="1"/>
  <c r="W1841" i="1"/>
  <c r="Y1841" i="1"/>
  <c r="Z1841" i="1"/>
  <c r="AA1841" i="1"/>
  <c r="AB1841" i="1"/>
  <c r="AC1841" i="1"/>
  <c r="W1842" i="1"/>
  <c r="Y1842" i="1"/>
  <c r="Z1842" i="1"/>
  <c r="AA1842" i="1"/>
  <c r="AB1842" i="1"/>
  <c r="AC1842" i="1"/>
  <c r="W1843" i="1"/>
  <c r="Y1843" i="1"/>
  <c r="Z1843" i="1"/>
  <c r="AA1843" i="1"/>
  <c r="AB1843" i="1"/>
  <c r="AC1843" i="1"/>
  <c r="W1844" i="1"/>
  <c r="Y1844" i="1"/>
  <c r="Z1844" i="1"/>
  <c r="AA1844" i="1"/>
  <c r="AB1844" i="1"/>
  <c r="AC1844" i="1"/>
  <c r="W1845" i="1"/>
  <c r="Y1845" i="1"/>
  <c r="Z1845" i="1"/>
  <c r="AA1845" i="1"/>
  <c r="AB1845" i="1"/>
  <c r="AC1845" i="1"/>
  <c r="W1846" i="1"/>
  <c r="Y1846" i="1"/>
  <c r="Z1846" i="1"/>
  <c r="AA1846" i="1"/>
  <c r="AB1846" i="1"/>
  <c r="AC1846" i="1"/>
  <c r="W1847" i="1"/>
  <c r="Y1847" i="1"/>
  <c r="Z1847" i="1"/>
  <c r="AA1847" i="1"/>
  <c r="AB1847" i="1"/>
  <c r="AC1847" i="1"/>
  <c r="W1848" i="1"/>
  <c r="Y1848" i="1"/>
  <c r="Z1848" i="1"/>
  <c r="AA1848" i="1"/>
  <c r="AB1848" i="1"/>
  <c r="AC1848" i="1"/>
  <c r="W1849" i="1"/>
  <c r="Y1849" i="1"/>
  <c r="Z1849" i="1"/>
  <c r="AA1849" i="1"/>
  <c r="AB1849" i="1"/>
  <c r="AC1849" i="1"/>
  <c r="W1850" i="1"/>
  <c r="Y1850" i="1"/>
  <c r="Z1850" i="1"/>
  <c r="AA1850" i="1"/>
  <c r="AB1850" i="1"/>
  <c r="AC1850" i="1"/>
  <c r="W1851" i="1"/>
  <c r="Y1851" i="1"/>
  <c r="Z1851" i="1"/>
  <c r="AA1851" i="1"/>
  <c r="AB1851" i="1"/>
  <c r="AC1851" i="1"/>
  <c r="W1852" i="1"/>
  <c r="Y1852" i="1"/>
  <c r="Z1852" i="1"/>
  <c r="AA1852" i="1"/>
  <c r="AB1852" i="1"/>
  <c r="AC1852" i="1"/>
  <c r="W1853" i="1"/>
  <c r="Y1853" i="1"/>
  <c r="Z1853" i="1"/>
  <c r="AA1853" i="1"/>
  <c r="AB1853" i="1"/>
  <c r="AC1853" i="1"/>
  <c r="W1854" i="1"/>
  <c r="Y1854" i="1"/>
  <c r="Z1854" i="1"/>
  <c r="AA1854" i="1"/>
  <c r="AB1854" i="1"/>
  <c r="AC1854" i="1"/>
  <c r="W1855" i="1"/>
  <c r="Y1855" i="1"/>
  <c r="Z1855" i="1"/>
  <c r="AA1855" i="1"/>
  <c r="AB1855" i="1"/>
  <c r="AC1855" i="1"/>
  <c r="W1856" i="1"/>
  <c r="Y1856" i="1"/>
  <c r="Z1856" i="1"/>
  <c r="AA1856" i="1"/>
  <c r="AB1856" i="1"/>
  <c r="AC1856" i="1"/>
  <c r="W1857" i="1"/>
  <c r="Y1857" i="1"/>
  <c r="Z1857" i="1"/>
  <c r="AA1857" i="1"/>
  <c r="AB1857" i="1"/>
  <c r="AC1857" i="1"/>
  <c r="W1858" i="1"/>
  <c r="Y1858" i="1"/>
  <c r="Z1858" i="1"/>
  <c r="AA1858" i="1"/>
  <c r="AB1858" i="1"/>
  <c r="AC1858" i="1"/>
  <c r="W1859" i="1"/>
  <c r="Y1859" i="1"/>
  <c r="Z1859" i="1"/>
  <c r="AA1859" i="1"/>
  <c r="AB1859" i="1"/>
  <c r="AC1859" i="1"/>
  <c r="W1860" i="1"/>
  <c r="Y1860" i="1"/>
  <c r="Z1860" i="1"/>
  <c r="AA1860" i="1"/>
  <c r="AB1860" i="1"/>
  <c r="AC1860" i="1"/>
  <c r="W1861" i="1"/>
  <c r="Y1861" i="1"/>
  <c r="Z1861" i="1"/>
  <c r="AA1861" i="1"/>
  <c r="AB1861" i="1"/>
  <c r="AC1861" i="1"/>
  <c r="W1862" i="1"/>
  <c r="Y1862" i="1"/>
  <c r="Z1862" i="1"/>
  <c r="AA1862" i="1"/>
  <c r="AB1862" i="1"/>
  <c r="AC1862" i="1"/>
  <c r="W1863" i="1"/>
  <c r="Y1863" i="1"/>
  <c r="Z1863" i="1"/>
  <c r="AA1863" i="1"/>
  <c r="AB1863" i="1"/>
  <c r="AC1863" i="1"/>
  <c r="W1864" i="1"/>
  <c r="Y1864" i="1"/>
  <c r="Z1864" i="1"/>
  <c r="AA1864" i="1"/>
  <c r="AB1864" i="1"/>
  <c r="AC1864" i="1"/>
  <c r="W1865" i="1"/>
  <c r="Y1865" i="1"/>
  <c r="Z1865" i="1"/>
  <c r="AA1865" i="1"/>
  <c r="AB1865" i="1"/>
  <c r="AC1865" i="1"/>
  <c r="W1866" i="1"/>
  <c r="Y1866" i="1"/>
  <c r="Z1866" i="1"/>
  <c r="AA1866" i="1"/>
  <c r="AB1866" i="1"/>
  <c r="AC1866" i="1"/>
  <c r="W1867" i="1"/>
  <c r="Y1867" i="1"/>
  <c r="Z1867" i="1"/>
  <c r="AA1867" i="1"/>
  <c r="AB1867" i="1"/>
  <c r="AC1867" i="1"/>
  <c r="W1868" i="1"/>
  <c r="Y1868" i="1"/>
  <c r="Z1868" i="1"/>
  <c r="AA1868" i="1"/>
  <c r="AB1868" i="1"/>
  <c r="AC1868" i="1"/>
  <c r="W1869" i="1"/>
  <c r="Y1869" i="1"/>
  <c r="Z1869" i="1"/>
  <c r="AA1869" i="1"/>
  <c r="AB1869" i="1"/>
  <c r="AC1869" i="1"/>
  <c r="W1870" i="1"/>
  <c r="Y1870" i="1"/>
  <c r="Z1870" i="1"/>
  <c r="AA1870" i="1"/>
  <c r="AB1870" i="1"/>
  <c r="AC1870" i="1"/>
  <c r="W1871" i="1"/>
  <c r="Y1871" i="1"/>
  <c r="Z1871" i="1"/>
  <c r="AA1871" i="1"/>
  <c r="AB1871" i="1"/>
  <c r="AC1871" i="1"/>
  <c r="W1872" i="1"/>
  <c r="Y1872" i="1"/>
  <c r="Z1872" i="1"/>
  <c r="AA1872" i="1"/>
  <c r="AB1872" i="1"/>
  <c r="AC1872" i="1"/>
  <c r="W1873" i="1"/>
  <c r="Y1873" i="1"/>
  <c r="Z1873" i="1"/>
  <c r="AA1873" i="1"/>
  <c r="AB1873" i="1"/>
  <c r="AC1873" i="1"/>
  <c r="W1874" i="1"/>
  <c r="Y1874" i="1"/>
  <c r="Z1874" i="1"/>
  <c r="AA1874" i="1"/>
  <c r="AB1874" i="1"/>
  <c r="AC1874" i="1"/>
  <c r="W1875" i="1"/>
  <c r="Y1875" i="1"/>
  <c r="Z1875" i="1"/>
  <c r="AA1875" i="1"/>
  <c r="AB1875" i="1"/>
  <c r="AC1875" i="1"/>
  <c r="W1876" i="1"/>
  <c r="Y1876" i="1"/>
  <c r="Z1876" i="1"/>
  <c r="AA1876" i="1"/>
  <c r="AB1876" i="1"/>
  <c r="AC1876" i="1"/>
  <c r="W1877" i="1"/>
  <c r="Y1877" i="1"/>
  <c r="Z1877" i="1"/>
  <c r="AA1877" i="1"/>
  <c r="AB1877" i="1"/>
  <c r="AC1877" i="1"/>
  <c r="W1878" i="1"/>
  <c r="Y1878" i="1"/>
  <c r="Z1878" i="1"/>
  <c r="AA1878" i="1"/>
  <c r="AB1878" i="1"/>
  <c r="AC1878" i="1"/>
  <c r="W1879" i="1"/>
  <c r="Y1879" i="1"/>
  <c r="Z1879" i="1"/>
  <c r="AA1879" i="1"/>
  <c r="AB1879" i="1"/>
  <c r="AC1879" i="1"/>
  <c r="W1880" i="1"/>
  <c r="Y1880" i="1"/>
  <c r="Z1880" i="1"/>
  <c r="AA1880" i="1"/>
  <c r="AB1880" i="1"/>
  <c r="AC1880" i="1"/>
  <c r="W1881" i="1"/>
  <c r="Y1881" i="1"/>
  <c r="Z1881" i="1"/>
  <c r="AA1881" i="1"/>
  <c r="AB1881" i="1"/>
  <c r="AC1881" i="1"/>
  <c r="W1882" i="1"/>
  <c r="Y1882" i="1"/>
  <c r="Z1882" i="1"/>
  <c r="AA1882" i="1"/>
  <c r="AB1882" i="1"/>
  <c r="AC1882" i="1"/>
  <c r="W1883" i="1"/>
  <c r="Y1883" i="1"/>
  <c r="Z1883" i="1"/>
  <c r="AA1883" i="1"/>
  <c r="AB1883" i="1"/>
  <c r="AC1883" i="1"/>
  <c r="W1884" i="1"/>
  <c r="Y1884" i="1"/>
  <c r="Z1884" i="1"/>
  <c r="AA1884" i="1"/>
  <c r="AB1884" i="1"/>
  <c r="AC1884" i="1"/>
  <c r="W1885" i="1"/>
  <c r="Y1885" i="1"/>
  <c r="Z1885" i="1"/>
  <c r="AA1885" i="1"/>
  <c r="AB1885" i="1"/>
  <c r="AC1885" i="1"/>
  <c r="W1886" i="1"/>
  <c r="Y1886" i="1"/>
  <c r="Z1886" i="1"/>
  <c r="AA1886" i="1"/>
  <c r="AB1886" i="1"/>
  <c r="AC1886" i="1"/>
  <c r="W1887" i="1"/>
  <c r="Y1887" i="1"/>
  <c r="Z1887" i="1"/>
  <c r="AA1887" i="1"/>
  <c r="AB1887" i="1"/>
  <c r="AC1887" i="1"/>
  <c r="W1888" i="1"/>
  <c r="Y1888" i="1"/>
  <c r="Z1888" i="1"/>
  <c r="AA1888" i="1"/>
  <c r="AB1888" i="1"/>
  <c r="AC1888" i="1"/>
  <c r="W1889" i="1"/>
  <c r="Y1889" i="1"/>
  <c r="Z1889" i="1"/>
  <c r="AA1889" i="1"/>
  <c r="AB1889" i="1"/>
  <c r="AC1889" i="1"/>
  <c r="W1890" i="1"/>
  <c r="Y1890" i="1"/>
  <c r="Z1890" i="1"/>
  <c r="AA1890" i="1"/>
  <c r="AB1890" i="1"/>
  <c r="AC1890" i="1"/>
  <c r="W1891" i="1"/>
  <c r="Y1891" i="1"/>
  <c r="Z1891" i="1"/>
  <c r="AA1891" i="1"/>
  <c r="AB1891" i="1"/>
  <c r="AC1891" i="1"/>
  <c r="W1892" i="1"/>
  <c r="Y1892" i="1"/>
  <c r="Z1892" i="1"/>
  <c r="AA1892" i="1"/>
  <c r="AB1892" i="1"/>
  <c r="AC1892" i="1"/>
  <c r="W1893" i="1"/>
  <c r="Y1893" i="1"/>
  <c r="Z1893" i="1"/>
  <c r="AA1893" i="1"/>
  <c r="AB1893" i="1"/>
  <c r="AC1893" i="1"/>
  <c r="W1894" i="1"/>
  <c r="Y1894" i="1"/>
  <c r="Z1894" i="1"/>
  <c r="AA1894" i="1"/>
  <c r="AB1894" i="1"/>
  <c r="AC1894" i="1"/>
  <c r="W1895" i="1"/>
  <c r="Y1895" i="1"/>
  <c r="Z1895" i="1"/>
  <c r="AA1895" i="1"/>
  <c r="AB1895" i="1"/>
  <c r="AC1895" i="1"/>
  <c r="W1896" i="1"/>
  <c r="Y1896" i="1"/>
  <c r="Z1896" i="1"/>
  <c r="AA1896" i="1"/>
  <c r="AB1896" i="1"/>
  <c r="AC1896" i="1"/>
  <c r="W1897" i="1"/>
  <c r="Y1897" i="1"/>
  <c r="Z1897" i="1"/>
  <c r="AA1897" i="1"/>
  <c r="AB1897" i="1"/>
  <c r="AC1897" i="1"/>
  <c r="W1898" i="1"/>
  <c r="Y1898" i="1"/>
  <c r="Z1898" i="1"/>
  <c r="AA1898" i="1"/>
  <c r="AB1898" i="1"/>
  <c r="AC1898" i="1"/>
  <c r="W1899" i="1"/>
  <c r="Y1899" i="1"/>
  <c r="Z1899" i="1"/>
  <c r="AA1899" i="1"/>
  <c r="AB1899" i="1"/>
  <c r="AC1899" i="1"/>
  <c r="W1900" i="1"/>
  <c r="Y1900" i="1"/>
  <c r="Z1900" i="1"/>
  <c r="AA1900" i="1"/>
  <c r="AB1900" i="1"/>
  <c r="AC1900" i="1"/>
  <c r="W1901" i="1"/>
  <c r="Y1901" i="1"/>
  <c r="Z1901" i="1"/>
  <c r="AA1901" i="1"/>
  <c r="AB1901" i="1"/>
  <c r="AC1901" i="1"/>
  <c r="W1902" i="1"/>
  <c r="Y1902" i="1"/>
  <c r="Z1902" i="1"/>
  <c r="AA1902" i="1"/>
  <c r="AB1902" i="1"/>
  <c r="AC1902" i="1"/>
  <c r="W1903" i="1"/>
  <c r="Y1903" i="1"/>
  <c r="Z1903" i="1"/>
  <c r="AA1903" i="1"/>
  <c r="AB1903" i="1"/>
  <c r="AC1903" i="1"/>
  <c r="W1904" i="1"/>
  <c r="Y1904" i="1"/>
  <c r="Z1904" i="1"/>
  <c r="AA1904" i="1"/>
  <c r="AB1904" i="1"/>
  <c r="AC1904" i="1"/>
  <c r="W1905" i="1"/>
  <c r="Y1905" i="1"/>
  <c r="Z1905" i="1"/>
  <c r="AA1905" i="1"/>
  <c r="AB1905" i="1"/>
  <c r="AC1905" i="1"/>
  <c r="W1906" i="1"/>
  <c r="Y1906" i="1"/>
  <c r="Z1906" i="1"/>
  <c r="AA1906" i="1"/>
  <c r="AB1906" i="1"/>
  <c r="AC1906" i="1"/>
  <c r="W1907" i="1"/>
  <c r="Y1907" i="1"/>
  <c r="Z1907" i="1"/>
  <c r="AA1907" i="1"/>
  <c r="AB1907" i="1"/>
  <c r="AC1907" i="1"/>
  <c r="W1908" i="1"/>
  <c r="Y1908" i="1"/>
  <c r="Z1908" i="1"/>
  <c r="AA1908" i="1"/>
  <c r="AB1908" i="1"/>
  <c r="AC1908" i="1"/>
  <c r="W1909" i="1"/>
  <c r="Y1909" i="1"/>
  <c r="Z1909" i="1"/>
  <c r="AA1909" i="1"/>
  <c r="AB1909" i="1"/>
  <c r="AC1909" i="1"/>
  <c r="W1910" i="1"/>
  <c r="Y1910" i="1"/>
  <c r="Z1910" i="1"/>
  <c r="AA1910" i="1"/>
  <c r="AB1910" i="1"/>
  <c r="AC1910" i="1"/>
  <c r="W1911" i="1"/>
  <c r="Y1911" i="1"/>
  <c r="Z1911" i="1"/>
  <c r="AA1911" i="1"/>
  <c r="AB1911" i="1"/>
  <c r="AC1911" i="1"/>
  <c r="W1912" i="1"/>
  <c r="Y1912" i="1"/>
  <c r="Z1912" i="1"/>
  <c r="AA1912" i="1"/>
  <c r="AB1912" i="1"/>
  <c r="AC1912" i="1"/>
  <c r="W1913" i="1"/>
  <c r="Y1913" i="1"/>
  <c r="Z1913" i="1"/>
  <c r="AA1913" i="1"/>
  <c r="AB1913" i="1"/>
  <c r="AC1913" i="1"/>
  <c r="W1914" i="1"/>
  <c r="Y1914" i="1"/>
  <c r="Z1914" i="1"/>
  <c r="AA1914" i="1"/>
  <c r="AB1914" i="1"/>
  <c r="AC1914" i="1"/>
  <c r="W1915" i="1"/>
  <c r="Y1915" i="1"/>
  <c r="Z1915" i="1"/>
  <c r="AA1915" i="1"/>
  <c r="AB1915" i="1"/>
  <c r="AC1915" i="1"/>
  <c r="W1916" i="1"/>
  <c r="Y1916" i="1"/>
  <c r="Z1916" i="1"/>
  <c r="AA1916" i="1"/>
  <c r="AB1916" i="1"/>
  <c r="AC1916" i="1"/>
  <c r="W1917" i="1"/>
  <c r="Y1917" i="1"/>
  <c r="Z1917" i="1"/>
  <c r="AA1917" i="1"/>
  <c r="AB1917" i="1"/>
  <c r="AC1917" i="1"/>
  <c r="W1918" i="1"/>
  <c r="Y1918" i="1"/>
  <c r="Z1918" i="1"/>
  <c r="AA1918" i="1"/>
  <c r="AB1918" i="1"/>
  <c r="AC1918" i="1"/>
  <c r="W1919" i="1"/>
  <c r="Y1919" i="1"/>
  <c r="Z1919" i="1"/>
  <c r="AA1919" i="1"/>
  <c r="AB1919" i="1"/>
  <c r="AC1919" i="1"/>
  <c r="W1920" i="1"/>
  <c r="Y1920" i="1"/>
  <c r="Z1920" i="1"/>
  <c r="AA1920" i="1"/>
  <c r="AB1920" i="1"/>
  <c r="AC1920" i="1"/>
  <c r="W1921" i="1"/>
  <c r="Y1921" i="1"/>
  <c r="Z1921" i="1"/>
  <c r="AA1921" i="1"/>
  <c r="AB1921" i="1"/>
  <c r="AC1921" i="1"/>
  <c r="W1922" i="1"/>
  <c r="Y1922" i="1"/>
  <c r="Z1922" i="1"/>
  <c r="AA1922" i="1"/>
  <c r="AB1922" i="1"/>
  <c r="AC1922" i="1"/>
  <c r="W1923" i="1"/>
  <c r="Y1923" i="1"/>
  <c r="Z1923" i="1"/>
  <c r="AA1923" i="1"/>
  <c r="AB1923" i="1"/>
  <c r="AC1923" i="1"/>
  <c r="W1924" i="1"/>
  <c r="Y1924" i="1"/>
  <c r="Z1924" i="1"/>
  <c r="AA1924" i="1"/>
  <c r="AB1924" i="1"/>
  <c r="AC1924" i="1"/>
  <c r="W1925" i="1"/>
  <c r="Y1925" i="1"/>
  <c r="Z1925" i="1"/>
  <c r="AA1925" i="1"/>
  <c r="AB1925" i="1"/>
  <c r="AC1925" i="1"/>
  <c r="W1926" i="1"/>
  <c r="Y1926" i="1"/>
  <c r="Z1926" i="1"/>
  <c r="AA1926" i="1"/>
  <c r="AB1926" i="1"/>
  <c r="AC1926" i="1"/>
  <c r="W1927" i="1"/>
  <c r="Y1927" i="1"/>
  <c r="Z1927" i="1"/>
  <c r="AA1927" i="1"/>
  <c r="AB1927" i="1"/>
  <c r="AC1927" i="1"/>
  <c r="W1928" i="1"/>
  <c r="Y1928" i="1"/>
  <c r="Z1928" i="1"/>
  <c r="AA1928" i="1"/>
  <c r="AB1928" i="1"/>
  <c r="AC1928" i="1"/>
  <c r="W1929" i="1"/>
  <c r="Y1929" i="1"/>
  <c r="Z1929" i="1"/>
  <c r="AA1929" i="1"/>
  <c r="AB1929" i="1"/>
  <c r="AC1929" i="1"/>
  <c r="W1930" i="1"/>
  <c r="Y1930" i="1"/>
  <c r="Z1930" i="1"/>
  <c r="AA1930" i="1"/>
  <c r="AB1930" i="1"/>
  <c r="AC1930" i="1"/>
  <c r="W1931" i="1"/>
  <c r="Y1931" i="1"/>
  <c r="Z1931" i="1"/>
  <c r="AA1931" i="1"/>
  <c r="AB1931" i="1"/>
  <c r="AC1931" i="1"/>
  <c r="W1932" i="1"/>
  <c r="Y1932" i="1"/>
  <c r="Z1932" i="1"/>
  <c r="AA1932" i="1"/>
  <c r="AB1932" i="1"/>
  <c r="AC1932" i="1"/>
  <c r="W1933" i="1"/>
  <c r="Y1933" i="1"/>
  <c r="Z1933" i="1"/>
  <c r="AA1933" i="1"/>
  <c r="AB1933" i="1"/>
  <c r="AC1933" i="1"/>
  <c r="W1934" i="1"/>
  <c r="Y1934" i="1"/>
  <c r="Z1934" i="1"/>
  <c r="AA1934" i="1"/>
  <c r="AB1934" i="1"/>
  <c r="AC1934" i="1"/>
  <c r="W1935" i="1"/>
  <c r="Y1935" i="1"/>
  <c r="Z1935" i="1"/>
  <c r="AA1935" i="1"/>
  <c r="AB1935" i="1"/>
  <c r="AC1935" i="1"/>
  <c r="W1936" i="1"/>
  <c r="Y1936" i="1"/>
  <c r="Z1936" i="1"/>
  <c r="AA1936" i="1"/>
  <c r="AB1936" i="1"/>
  <c r="AC1936" i="1"/>
  <c r="W1937" i="1"/>
  <c r="Y1937" i="1"/>
  <c r="Z1937" i="1"/>
  <c r="AA1937" i="1"/>
  <c r="AB1937" i="1"/>
  <c r="AC1937" i="1"/>
  <c r="W1938" i="1"/>
  <c r="Y1938" i="1"/>
  <c r="Z1938" i="1"/>
  <c r="AA1938" i="1"/>
  <c r="AB1938" i="1"/>
  <c r="AC1938" i="1"/>
  <c r="W1939" i="1"/>
  <c r="Y1939" i="1"/>
  <c r="Z1939" i="1"/>
  <c r="AA1939" i="1"/>
  <c r="AB1939" i="1"/>
  <c r="AC1939" i="1"/>
  <c r="W1940" i="1"/>
  <c r="Y1940" i="1"/>
  <c r="Z1940" i="1"/>
  <c r="AA1940" i="1"/>
  <c r="AB1940" i="1"/>
  <c r="AC1940" i="1"/>
  <c r="W1941" i="1"/>
  <c r="Y1941" i="1"/>
  <c r="Z1941" i="1"/>
  <c r="AA1941" i="1"/>
  <c r="AB1941" i="1"/>
  <c r="AC1941" i="1"/>
  <c r="W1942" i="1"/>
  <c r="Y1942" i="1"/>
  <c r="Z1942" i="1"/>
  <c r="AA1942" i="1"/>
  <c r="AB1942" i="1"/>
  <c r="AC1942" i="1"/>
  <c r="W1943" i="1"/>
  <c r="Y1943" i="1"/>
  <c r="Z1943" i="1"/>
  <c r="AA1943" i="1"/>
  <c r="AB1943" i="1"/>
  <c r="AC1943" i="1"/>
  <c r="W1944" i="1"/>
  <c r="Y1944" i="1"/>
  <c r="Z1944" i="1"/>
  <c r="AA1944" i="1"/>
  <c r="AB1944" i="1"/>
  <c r="AC1944" i="1"/>
  <c r="W1945" i="1"/>
  <c r="Y1945" i="1"/>
  <c r="Z1945" i="1"/>
  <c r="AA1945" i="1"/>
  <c r="AB1945" i="1"/>
  <c r="AC1945" i="1"/>
  <c r="W1946" i="1"/>
  <c r="Y1946" i="1"/>
  <c r="Z1946" i="1"/>
  <c r="AA1946" i="1"/>
  <c r="AB1946" i="1"/>
  <c r="AC1946" i="1"/>
  <c r="W1947" i="1"/>
  <c r="Y1947" i="1"/>
  <c r="Z1947" i="1"/>
  <c r="AA1947" i="1"/>
  <c r="AB1947" i="1"/>
  <c r="AC1947" i="1"/>
  <c r="W1948" i="1"/>
  <c r="Y1948" i="1"/>
  <c r="Z1948" i="1"/>
  <c r="AA1948" i="1"/>
  <c r="AB1948" i="1"/>
  <c r="AC1948" i="1"/>
  <c r="W1949" i="1"/>
  <c r="Y1949" i="1"/>
  <c r="Z1949" i="1"/>
  <c r="AA1949" i="1"/>
  <c r="AB1949" i="1"/>
  <c r="AC1949" i="1"/>
  <c r="W1950" i="1"/>
  <c r="Y1950" i="1"/>
  <c r="Z1950" i="1"/>
  <c r="AA1950" i="1"/>
  <c r="AB1950" i="1"/>
  <c r="AC1950" i="1"/>
  <c r="W1951" i="1"/>
  <c r="Y1951" i="1"/>
  <c r="Z1951" i="1"/>
  <c r="AA1951" i="1"/>
  <c r="AB1951" i="1"/>
  <c r="AC1951" i="1"/>
  <c r="W1952" i="1"/>
  <c r="Y1952" i="1"/>
  <c r="Z1952" i="1"/>
  <c r="AA1952" i="1"/>
  <c r="AB1952" i="1"/>
  <c r="AC1952" i="1"/>
  <c r="W1953" i="1"/>
  <c r="Y1953" i="1"/>
  <c r="Z1953" i="1"/>
  <c r="AA1953" i="1"/>
  <c r="AB1953" i="1"/>
  <c r="AC1953" i="1"/>
  <c r="W1954" i="1"/>
  <c r="Y1954" i="1"/>
  <c r="Z1954" i="1"/>
  <c r="AA1954" i="1"/>
  <c r="AB1954" i="1"/>
  <c r="AC1954" i="1"/>
  <c r="W1955" i="1"/>
  <c r="Y1955" i="1"/>
  <c r="Z1955" i="1"/>
  <c r="AA1955" i="1"/>
  <c r="AB1955" i="1"/>
  <c r="AC1955" i="1"/>
  <c r="W1956" i="1"/>
  <c r="Y1956" i="1"/>
  <c r="Z1956" i="1"/>
  <c r="AA1956" i="1"/>
  <c r="AB1956" i="1"/>
  <c r="AC1956" i="1"/>
  <c r="W1957" i="1"/>
  <c r="Y1957" i="1"/>
  <c r="Z1957" i="1"/>
  <c r="AA1957" i="1"/>
  <c r="AB1957" i="1"/>
  <c r="AC1957" i="1"/>
  <c r="W1958" i="1"/>
  <c r="Y1958" i="1"/>
  <c r="Z1958" i="1"/>
  <c r="AA1958" i="1"/>
  <c r="AB1958" i="1"/>
  <c r="AC1958" i="1"/>
  <c r="W1959" i="1"/>
  <c r="Y1959" i="1"/>
  <c r="Z1959" i="1"/>
  <c r="AA1959" i="1"/>
  <c r="AB1959" i="1"/>
  <c r="AC1959" i="1"/>
  <c r="W1960" i="1"/>
  <c r="Y1960" i="1"/>
  <c r="Z1960" i="1"/>
  <c r="AA1960" i="1"/>
  <c r="AB1960" i="1"/>
  <c r="AC1960" i="1"/>
  <c r="W1961" i="1"/>
  <c r="Y1961" i="1"/>
  <c r="Z1961" i="1"/>
  <c r="AA1961" i="1"/>
  <c r="AB1961" i="1"/>
  <c r="AC1961" i="1"/>
  <c r="W1962" i="1"/>
  <c r="Y1962" i="1"/>
  <c r="Z1962" i="1"/>
  <c r="AA1962" i="1"/>
  <c r="AB1962" i="1"/>
  <c r="AC1962" i="1"/>
  <c r="W1963" i="1"/>
  <c r="Y1963" i="1"/>
  <c r="Z1963" i="1"/>
  <c r="AA1963" i="1"/>
  <c r="AB1963" i="1"/>
  <c r="AC1963" i="1"/>
  <c r="W1964" i="1"/>
  <c r="Y1964" i="1"/>
  <c r="Z1964" i="1"/>
  <c r="AA1964" i="1"/>
  <c r="AB1964" i="1"/>
  <c r="AC1964" i="1"/>
  <c r="W1965" i="1"/>
  <c r="Y1965" i="1"/>
  <c r="Z1965" i="1"/>
  <c r="AA1965" i="1"/>
  <c r="AB1965" i="1"/>
  <c r="AC1965" i="1"/>
  <c r="W1966" i="1"/>
  <c r="Y1966" i="1"/>
  <c r="Z1966" i="1"/>
  <c r="AA1966" i="1"/>
  <c r="AB1966" i="1"/>
  <c r="AC1966" i="1"/>
  <c r="W1967" i="1"/>
  <c r="Y1967" i="1"/>
  <c r="Z1967" i="1"/>
  <c r="AA1967" i="1"/>
  <c r="AB1967" i="1"/>
  <c r="AC1967" i="1"/>
  <c r="W1968" i="1"/>
  <c r="Y1968" i="1"/>
  <c r="Z1968" i="1"/>
  <c r="AA1968" i="1"/>
  <c r="AB1968" i="1"/>
  <c r="AC1968" i="1"/>
  <c r="W1969" i="1"/>
  <c r="Y1969" i="1"/>
  <c r="Z1969" i="1"/>
  <c r="AA1969" i="1"/>
  <c r="AB1969" i="1"/>
  <c r="AC1969" i="1"/>
  <c r="W1970" i="1"/>
  <c r="Y1970" i="1"/>
  <c r="Z1970" i="1"/>
  <c r="AA1970" i="1"/>
  <c r="AB1970" i="1"/>
  <c r="AC1970" i="1"/>
  <c r="W1971" i="1"/>
  <c r="Y1971" i="1"/>
  <c r="Z1971" i="1"/>
  <c r="AA1971" i="1"/>
  <c r="AB1971" i="1"/>
  <c r="AC1971" i="1"/>
  <c r="W1972" i="1"/>
  <c r="Y1972" i="1"/>
  <c r="Z1972" i="1"/>
  <c r="AA1972" i="1"/>
  <c r="AB1972" i="1"/>
  <c r="AC1972" i="1"/>
  <c r="W1973" i="1"/>
  <c r="Y1973" i="1"/>
  <c r="Z1973" i="1"/>
  <c r="AA1973" i="1"/>
  <c r="AB1973" i="1"/>
  <c r="AC1973" i="1"/>
  <c r="W1974" i="1"/>
  <c r="Y1974" i="1"/>
  <c r="Z1974" i="1"/>
  <c r="AA1974" i="1"/>
  <c r="AB1974" i="1"/>
  <c r="AC1974" i="1"/>
  <c r="W1975" i="1"/>
  <c r="Y1975" i="1"/>
  <c r="Z1975" i="1"/>
  <c r="AA1975" i="1"/>
  <c r="AB1975" i="1"/>
  <c r="AC1975" i="1"/>
  <c r="W1976" i="1"/>
  <c r="Y1976" i="1"/>
  <c r="Z1976" i="1"/>
  <c r="AA1976" i="1"/>
  <c r="AB1976" i="1"/>
  <c r="AC1976" i="1"/>
  <c r="W1977" i="1"/>
  <c r="Y1977" i="1"/>
  <c r="Z1977" i="1"/>
  <c r="AA1977" i="1"/>
  <c r="AB1977" i="1"/>
  <c r="AC1977" i="1"/>
  <c r="W1978" i="1"/>
  <c r="Y1978" i="1"/>
  <c r="Z1978" i="1"/>
  <c r="AA1978" i="1"/>
  <c r="AB1978" i="1"/>
  <c r="AC1978" i="1"/>
  <c r="W1979" i="1"/>
  <c r="Y1979" i="1"/>
  <c r="Z1979" i="1"/>
  <c r="AA1979" i="1"/>
  <c r="AB1979" i="1"/>
  <c r="AC1979" i="1"/>
  <c r="W1980" i="1"/>
  <c r="Y1980" i="1"/>
  <c r="Z1980" i="1"/>
  <c r="AA1980" i="1"/>
  <c r="AB1980" i="1"/>
  <c r="AC1980" i="1"/>
  <c r="W1981" i="1"/>
  <c r="Y1981" i="1"/>
  <c r="Z1981" i="1"/>
  <c r="AA1981" i="1"/>
  <c r="AB1981" i="1"/>
  <c r="AC1981" i="1"/>
  <c r="W1982" i="1"/>
  <c r="Y1982" i="1"/>
  <c r="Z1982" i="1"/>
  <c r="AA1982" i="1"/>
  <c r="AB1982" i="1"/>
  <c r="AC1982" i="1"/>
  <c r="W1983" i="1"/>
  <c r="Y1983" i="1"/>
  <c r="Z1983" i="1"/>
  <c r="AA1983" i="1"/>
  <c r="AB1983" i="1"/>
  <c r="AC1983" i="1"/>
  <c r="W1984" i="1"/>
  <c r="Y1984" i="1"/>
  <c r="Z1984" i="1"/>
  <c r="AA1984" i="1"/>
  <c r="AB1984" i="1"/>
  <c r="AC1984" i="1"/>
  <c r="W1985" i="1"/>
  <c r="Y1985" i="1"/>
  <c r="Z1985" i="1"/>
  <c r="AA1985" i="1"/>
  <c r="AB1985" i="1"/>
  <c r="AC1985" i="1"/>
  <c r="W1986" i="1"/>
  <c r="Y1986" i="1"/>
  <c r="Z1986" i="1"/>
  <c r="AA1986" i="1"/>
  <c r="AB1986" i="1"/>
  <c r="AC1986" i="1"/>
  <c r="W1987" i="1"/>
  <c r="Y1987" i="1"/>
  <c r="Z1987" i="1"/>
  <c r="AA1987" i="1"/>
  <c r="AB1987" i="1"/>
  <c r="AC1987" i="1"/>
  <c r="W1988" i="1"/>
  <c r="Y1988" i="1"/>
  <c r="Z1988" i="1"/>
  <c r="AA1988" i="1"/>
  <c r="AB1988" i="1"/>
  <c r="AC1988" i="1"/>
  <c r="W1989" i="1"/>
  <c r="Y1989" i="1"/>
  <c r="Z1989" i="1"/>
  <c r="AA1989" i="1"/>
  <c r="AB1989" i="1"/>
  <c r="AC1989" i="1"/>
  <c r="W1990" i="1"/>
  <c r="Y1990" i="1"/>
  <c r="Z1990" i="1"/>
  <c r="AA1990" i="1"/>
  <c r="AB1990" i="1"/>
  <c r="AC1990" i="1"/>
  <c r="W1991" i="1"/>
  <c r="Y1991" i="1"/>
  <c r="Z1991" i="1"/>
  <c r="AA1991" i="1"/>
  <c r="AB1991" i="1"/>
  <c r="AC1991" i="1"/>
  <c r="W1992" i="1"/>
  <c r="Y1992" i="1"/>
  <c r="Z1992" i="1"/>
  <c r="AA1992" i="1"/>
  <c r="AB1992" i="1"/>
  <c r="AC1992" i="1"/>
  <c r="W1993" i="1"/>
  <c r="Y1993" i="1"/>
  <c r="Z1993" i="1"/>
  <c r="AA1993" i="1"/>
  <c r="AB1993" i="1"/>
  <c r="AC1993" i="1"/>
  <c r="W1994" i="1"/>
  <c r="Y1994" i="1"/>
  <c r="Z1994" i="1"/>
  <c r="AA1994" i="1"/>
  <c r="AB1994" i="1"/>
  <c r="AC1994" i="1"/>
  <c r="W1995" i="1"/>
  <c r="Y1995" i="1"/>
  <c r="Z1995" i="1"/>
  <c r="AA1995" i="1"/>
  <c r="AB1995" i="1"/>
  <c r="AC1995" i="1"/>
  <c r="W1996" i="1"/>
  <c r="Y1996" i="1"/>
  <c r="Z1996" i="1"/>
  <c r="AA1996" i="1"/>
  <c r="AB1996" i="1"/>
  <c r="AC1996" i="1"/>
  <c r="W1997" i="1"/>
  <c r="Y1997" i="1"/>
  <c r="Z1997" i="1"/>
  <c r="AA1997" i="1"/>
  <c r="AB1997" i="1"/>
  <c r="AC1997" i="1"/>
  <c r="W1998" i="1"/>
  <c r="Y1998" i="1"/>
  <c r="Z1998" i="1"/>
  <c r="AA1998" i="1"/>
  <c r="AB1998" i="1"/>
  <c r="AC1998" i="1"/>
  <c r="W1999" i="1"/>
  <c r="Y1999" i="1"/>
  <c r="Z1999" i="1"/>
  <c r="AA1999" i="1"/>
  <c r="AB1999" i="1"/>
  <c r="AC1999" i="1"/>
  <c r="W2000" i="1"/>
  <c r="Y2000" i="1"/>
  <c r="Z2000" i="1"/>
  <c r="AA2000" i="1"/>
  <c r="AB2000" i="1"/>
  <c r="AC2000" i="1"/>
  <c r="W2001" i="1"/>
  <c r="Y2001" i="1"/>
  <c r="Z2001" i="1"/>
  <c r="AA2001" i="1"/>
  <c r="AB2001" i="1"/>
  <c r="AC2001" i="1"/>
  <c r="W2002" i="1"/>
  <c r="Y2002" i="1"/>
  <c r="Z2002" i="1"/>
  <c r="AA2002" i="1"/>
  <c r="AB2002" i="1"/>
  <c r="AC2002" i="1"/>
  <c r="W2003" i="1"/>
  <c r="Y2003" i="1"/>
  <c r="Z2003" i="1"/>
  <c r="AA2003" i="1"/>
  <c r="AB2003" i="1"/>
  <c r="AC2003" i="1"/>
  <c r="W2004" i="1"/>
  <c r="Y2004" i="1"/>
  <c r="Z2004" i="1"/>
  <c r="AA2004" i="1"/>
  <c r="AB2004" i="1"/>
  <c r="AC2004" i="1"/>
  <c r="W2005" i="1"/>
  <c r="Y2005" i="1"/>
  <c r="Z2005" i="1"/>
  <c r="AA2005" i="1"/>
  <c r="AB2005" i="1"/>
  <c r="AC2005" i="1"/>
  <c r="W2006" i="1"/>
  <c r="Y2006" i="1"/>
  <c r="Z2006" i="1"/>
  <c r="AA2006" i="1"/>
  <c r="AB2006" i="1"/>
  <c r="AC2006" i="1"/>
  <c r="W2007" i="1"/>
  <c r="Y2007" i="1"/>
  <c r="Z2007" i="1"/>
  <c r="AA2007" i="1"/>
  <c r="AB2007" i="1"/>
  <c r="AC2007" i="1"/>
  <c r="W2008" i="1"/>
  <c r="Y2008" i="1"/>
  <c r="Z2008" i="1"/>
  <c r="AA2008" i="1"/>
  <c r="AB2008" i="1"/>
  <c r="AC2008" i="1"/>
  <c r="W2009" i="1"/>
  <c r="Y2009" i="1"/>
  <c r="Z2009" i="1"/>
  <c r="AA2009" i="1"/>
  <c r="AB2009" i="1"/>
  <c r="AC2009" i="1"/>
  <c r="W2010" i="1"/>
  <c r="Y2010" i="1"/>
  <c r="Z2010" i="1"/>
  <c r="AA2010" i="1"/>
  <c r="AB2010" i="1"/>
  <c r="AC2010" i="1"/>
  <c r="W2011" i="1"/>
  <c r="Y2011" i="1"/>
  <c r="Z2011" i="1"/>
  <c r="AA2011" i="1"/>
  <c r="AB2011" i="1"/>
  <c r="AC2011" i="1"/>
  <c r="W2012" i="1"/>
  <c r="Y2012" i="1"/>
  <c r="Z2012" i="1"/>
  <c r="AA2012" i="1"/>
  <c r="AB2012" i="1"/>
  <c r="AC2012" i="1"/>
  <c r="W2013" i="1"/>
  <c r="Y2013" i="1"/>
  <c r="Z2013" i="1"/>
  <c r="AA2013" i="1"/>
  <c r="AB2013" i="1"/>
  <c r="AC2013" i="1"/>
  <c r="W2014" i="1"/>
  <c r="Y2014" i="1"/>
  <c r="Z2014" i="1"/>
  <c r="AA2014" i="1"/>
  <c r="AB2014" i="1"/>
  <c r="AC2014" i="1"/>
  <c r="W2015" i="1"/>
  <c r="Y2015" i="1"/>
  <c r="Z2015" i="1"/>
  <c r="AA2015" i="1"/>
  <c r="AB2015" i="1"/>
  <c r="AC2015" i="1"/>
  <c r="W2016" i="1"/>
  <c r="Y2016" i="1"/>
  <c r="Z2016" i="1"/>
  <c r="AA2016" i="1"/>
  <c r="AB2016" i="1"/>
  <c r="AC2016" i="1"/>
  <c r="W2017" i="1"/>
  <c r="Y2017" i="1"/>
  <c r="Z2017" i="1"/>
  <c r="AA2017" i="1"/>
  <c r="AB2017" i="1"/>
  <c r="AC2017" i="1"/>
  <c r="W2018" i="1"/>
  <c r="Y2018" i="1"/>
  <c r="Z2018" i="1"/>
  <c r="AA2018" i="1"/>
  <c r="AB2018" i="1"/>
  <c r="AC2018" i="1"/>
  <c r="W2019" i="1"/>
  <c r="Y2019" i="1"/>
  <c r="Z2019" i="1"/>
  <c r="AA2019" i="1"/>
  <c r="AB2019" i="1"/>
  <c r="AC2019" i="1"/>
  <c r="W2020" i="1"/>
  <c r="Y2020" i="1"/>
  <c r="Z2020" i="1"/>
  <c r="AA2020" i="1"/>
  <c r="AB2020" i="1"/>
  <c r="AC2020" i="1"/>
  <c r="W2021" i="1"/>
  <c r="Y2021" i="1"/>
  <c r="Z2021" i="1"/>
  <c r="AA2021" i="1"/>
  <c r="AB2021" i="1"/>
  <c r="AC2021" i="1"/>
  <c r="W2022" i="1"/>
  <c r="Y2022" i="1"/>
  <c r="Z2022" i="1"/>
  <c r="AA2022" i="1"/>
  <c r="AB2022" i="1"/>
  <c r="AC2022" i="1"/>
  <c r="W2023" i="1"/>
  <c r="Y2023" i="1"/>
  <c r="Z2023" i="1"/>
  <c r="AA2023" i="1"/>
  <c r="AB2023" i="1"/>
  <c r="AC2023" i="1"/>
  <c r="W2024" i="1"/>
  <c r="Y2024" i="1"/>
  <c r="Z2024" i="1"/>
  <c r="AA2024" i="1"/>
  <c r="AB2024" i="1"/>
  <c r="AC2024" i="1"/>
  <c r="W2025" i="1"/>
  <c r="Y2025" i="1"/>
  <c r="Z2025" i="1"/>
  <c r="AA2025" i="1"/>
  <c r="AB2025" i="1"/>
  <c r="AC2025" i="1"/>
  <c r="W2026" i="1"/>
  <c r="Y2026" i="1"/>
  <c r="Z2026" i="1"/>
  <c r="AA2026" i="1"/>
  <c r="AB2026" i="1"/>
  <c r="AC2026" i="1"/>
  <c r="W2027" i="1"/>
  <c r="Y2027" i="1"/>
  <c r="Z2027" i="1"/>
  <c r="AA2027" i="1"/>
  <c r="AB2027" i="1"/>
  <c r="AC2027" i="1"/>
  <c r="W2028" i="1"/>
  <c r="Y2028" i="1"/>
  <c r="Z2028" i="1"/>
  <c r="AA2028" i="1"/>
  <c r="AB2028" i="1"/>
  <c r="AC2028" i="1"/>
  <c r="W2029" i="1"/>
  <c r="Y2029" i="1"/>
  <c r="Z2029" i="1"/>
  <c r="AA2029" i="1"/>
  <c r="AB2029" i="1"/>
  <c r="AC2029" i="1"/>
  <c r="W2030" i="1"/>
  <c r="Y2030" i="1"/>
  <c r="Z2030" i="1"/>
  <c r="AA2030" i="1"/>
  <c r="AB2030" i="1"/>
  <c r="AC2030" i="1"/>
  <c r="W2031" i="1"/>
  <c r="Y2031" i="1"/>
  <c r="Z2031" i="1"/>
  <c r="AA2031" i="1"/>
  <c r="AB2031" i="1"/>
  <c r="AC2031" i="1"/>
  <c r="W2032" i="1"/>
  <c r="Y2032" i="1"/>
  <c r="Z2032" i="1"/>
  <c r="AA2032" i="1"/>
  <c r="AB2032" i="1"/>
  <c r="AC2032" i="1"/>
  <c r="W2033" i="1"/>
  <c r="Y2033" i="1"/>
  <c r="Z2033" i="1"/>
  <c r="AA2033" i="1"/>
  <c r="AB2033" i="1"/>
  <c r="AC2033" i="1"/>
  <c r="W2034" i="1"/>
  <c r="Y2034" i="1"/>
  <c r="Z2034" i="1"/>
  <c r="AA2034" i="1"/>
  <c r="AB2034" i="1"/>
  <c r="AC2034" i="1"/>
  <c r="W2035" i="1"/>
  <c r="Y2035" i="1"/>
  <c r="Z2035" i="1"/>
  <c r="AA2035" i="1"/>
  <c r="AB2035" i="1"/>
  <c r="AC2035" i="1"/>
  <c r="W2036" i="1"/>
  <c r="Y2036" i="1"/>
  <c r="Z2036" i="1"/>
  <c r="AA2036" i="1"/>
  <c r="AB2036" i="1"/>
  <c r="AC2036" i="1"/>
  <c r="W2037" i="1"/>
  <c r="Y2037" i="1"/>
  <c r="Z2037" i="1"/>
  <c r="AA2037" i="1"/>
  <c r="AB2037" i="1"/>
  <c r="AC2037" i="1"/>
  <c r="W2038" i="1"/>
  <c r="Y2038" i="1"/>
  <c r="Z2038" i="1"/>
  <c r="AA2038" i="1"/>
  <c r="AB2038" i="1"/>
  <c r="AC2038" i="1"/>
  <c r="W2039" i="1"/>
  <c r="Y2039" i="1"/>
  <c r="Z2039" i="1"/>
  <c r="AA2039" i="1"/>
  <c r="AB2039" i="1"/>
  <c r="AC2039" i="1"/>
  <c r="W2040" i="1"/>
  <c r="Y2040" i="1"/>
  <c r="Z2040" i="1"/>
  <c r="AA2040" i="1"/>
  <c r="AB2040" i="1"/>
  <c r="AC2040" i="1"/>
  <c r="W2041" i="1"/>
  <c r="Y2041" i="1"/>
  <c r="Z2041" i="1"/>
  <c r="AA2041" i="1"/>
  <c r="AB2041" i="1"/>
  <c r="AC2041" i="1"/>
  <c r="W2042" i="1"/>
  <c r="Y2042" i="1"/>
  <c r="Z2042" i="1"/>
  <c r="AA2042" i="1"/>
  <c r="AB2042" i="1"/>
  <c r="AC2042" i="1"/>
  <c r="W2043" i="1"/>
  <c r="Y2043" i="1"/>
  <c r="Z2043" i="1"/>
  <c r="AA2043" i="1"/>
  <c r="AB2043" i="1"/>
  <c r="AC2043" i="1"/>
  <c r="W2044" i="1"/>
  <c r="Y2044" i="1"/>
  <c r="Z2044" i="1"/>
  <c r="AA2044" i="1"/>
  <c r="AB2044" i="1"/>
  <c r="AC2044" i="1"/>
  <c r="W2045" i="1"/>
  <c r="Y2045" i="1"/>
  <c r="Z2045" i="1"/>
  <c r="AA2045" i="1"/>
  <c r="AB2045" i="1"/>
  <c r="AC2045" i="1"/>
  <c r="W2046" i="1"/>
  <c r="Y2046" i="1"/>
  <c r="Z2046" i="1"/>
  <c r="AA2046" i="1"/>
  <c r="AB2046" i="1"/>
  <c r="AC2046" i="1"/>
  <c r="W2047" i="1"/>
  <c r="Y2047" i="1"/>
  <c r="Z2047" i="1"/>
  <c r="AA2047" i="1"/>
  <c r="AB2047" i="1"/>
  <c r="AC2047" i="1"/>
  <c r="W2048" i="1"/>
  <c r="Y2048" i="1"/>
  <c r="Z2048" i="1"/>
  <c r="AA2048" i="1"/>
  <c r="AB2048" i="1"/>
  <c r="AC2048" i="1"/>
  <c r="W2049" i="1"/>
  <c r="Y2049" i="1"/>
  <c r="Z2049" i="1"/>
  <c r="AA2049" i="1"/>
  <c r="AB2049" i="1"/>
  <c r="AC2049" i="1"/>
  <c r="W2050" i="1"/>
  <c r="Y2050" i="1"/>
  <c r="Z2050" i="1"/>
  <c r="AA2050" i="1"/>
  <c r="AB2050" i="1"/>
  <c r="AC2050" i="1"/>
  <c r="W2051" i="1"/>
  <c r="Y2051" i="1"/>
  <c r="Z2051" i="1"/>
  <c r="AA2051" i="1"/>
  <c r="AB2051" i="1"/>
  <c r="AC2051" i="1"/>
  <c r="W2052" i="1"/>
  <c r="Y2052" i="1"/>
  <c r="Z2052" i="1"/>
  <c r="AA2052" i="1"/>
  <c r="AB2052" i="1"/>
  <c r="AC2052" i="1"/>
  <c r="W2053" i="1"/>
  <c r="Y2053" i="1"/>
  <c r="Z2053" i="1"/>
  <c r="AA2053" i="1"/>
  <c r="AB2053" i="1"/>
  <c r="AC2053" i="1"/>
  <c r="W2054" i="1"/>
  <c r="Y2054" i="1"/>
  <c r="Z2054" i="1"/>
  <c r="AA2054" i="1"/>
  <c r="AB2054" i="1"/>
  <c r="AC2054" i="1"/>
  <c r="W2055" i="1"/>
  <c r="Y2055" i="1"/>
  <c r="Z2055" i="1"/>
  <c r="AA2055" i="1"/>
  <c r="AB2055" i="1"/>
  <c r="AC2055" i="1"/>
  <c r="W2056" i="1"/>
  <c r="Y2056" i="1"/>
  <c r="Z2056" i="1"/>
  <c r="AA2056" i="1"/>
  <c r="AB2056" i="1"/>
  <c r="AC2056" i="1"/>
  <c r="W2057" i="1"/>
  <c r="Y2057" i="1"/>
  <c r="Z2057" i="1"/>
  <c r="AA2057" i="1"/>
  <c r="AB2057" i="1"/>
  <c r="AC2057" i="1"/>
  <c r="W2058" i="1"/>
  <c r="Y2058" i="1"/>
  <c r="Z2058" i="1"/>
  <c r="AA2058" i="1"/>
  <c r="AB2058" i="1"/>
  <c r="AC2058" i="1"/>
  <c r="W2059" i="1"/>
  <c r="Y2059" i="1"/>
  <c r="Z2059" i="1"/>
  <c r="AA2059" i="1"/>
  <c r="AB2059" i="1"/>
  <c r="AC2059" i="1"/>
  <c r="W2060" i="1"/>
  <c r="Y2060" i="1"/>
  <c r="Z2060" i="1"/>
  <c r="AA2060" i="1"/>
  <c r="AB2060" i="1"/>
  <c r="AC2060" i="1"/>
  <c r="W2061" i="1"/>
  <c r="Y2061" i="1"/>
  <c r="Z2061" i="1"/>
  <c r="AA2061" i="1"/>
  <c r="AB2061" i="1"/>
  <c r="AC2061" i="1"/>
  <c r="W2062" i="1"/>
  <c r="Y2062" i="1"/>
  <c r="Z2062" i="1"/>
  <c r="AA2062" i="1"/>
  <c r="AB2062" i="1"/>
  <c r="AC2062" i="1"/>
  <c r="W2063" i="1"/>
  <c r="Y2063" i="1"/>
  <c r="Z2063" i="1"/>
  <c r="AA2063" i="1"/>
  <c r="AB2063" i="1"/>
  <c r="AC2063" i="1"/>
  <c r="W2064" i="1"/>
  <c r="Y2064" i="1"/>
  <c r="Z2064" i="1"/>
  <c r="AA2064" i="1"/>
  <c r="AB2064" i="1"/>
  <c r="AC2064" i="1"/>
  <c r="W2065" i="1"/>
  <c r="Y2065" i="1"/>
  <c r="Z2065" i="1"/>
  <c r="AA2065" i="1"/>
  <c r="AB2065" i="1"/>
  <c r="AC2065" i="1"/>
  <c r="W2066" i="1"/>
  <c r="Y2066" i="1"/>
  <c r="Z2066" i="1"/>
  <c r="AA2066" i="1"/>
  <c r="AB2066" i="1"/>
  <c r="AC2066" i="1"/>
  <c r="W2067" i="1"/>
  <c r="Y2067" i="1"/>
  <c r="Z2067" i="1"/>
  <c r="AA2067" i="1"/>
  <c r="AB2067" i="1"/>
  <c r="AC2067" i="1"/>
  <c r="W2068" i="1"/>
  <c r="Y2068" i="1"/>
  <c r="Z2068" i="1"/>
  <c r="AA2068" i="1"/>
  <c r="AB2068" i="1"/>
  <c r="AC2068" i="1"/>
  <c r="W2069" i="1"/>
  <c r="Y2069" i="1"/>
  <c r="Z2069" i="1"/>
  <c r="AA2069" i="1"/>
  <c r="AB2069" i="1"/>
  <c r="AC2069" i="1"/>
  <c r="W2070" i="1"/>
  <c r="Y2070" i="1"/>
  <c r="Z2070" i="1"/>
  <c r="AA2070" i="1"/>
  <c r="AB2070" i="1"/>
  <c r="AC2070" i="1"/>
  <c r="W2071" i="1"/>
  <c r="Y2071" i="1"/>
  <c r="Z2071" i="1"/>
  <c r="AA2071" i="1"/>
  <c r="AB2071" i="1"/>
  <c r="AC2071" i="1"/>
  <c r="W2072" i="1"/>
  <c r="Y2072" i="1"/>
  <c r="Z2072" i="1"/>
  <c r="AA2072" i="1"/>
  <c r="AB2072" i="1"/>
  <c r="AC2072" i="1"/>
  <c r="W2073" i="1"/>
  <c r="Y2073" i="1"/>
  <c r="Z2073" i="1"/>
  <c r="AA2073" i="1"/>
  <c r="AB2073" i="1"/>
  <c r="AC2073" i="1"/>
  <c r="W2074" i="1"/>
  <c r="Y2074" i="1"/>
  <c r="Z2074" i="1"/>
  <c r="AA2074" i="1"/>
  <c r="AB2074" i="1"/>
  <c r="AC2074" i="1"/>
  <c r="W2075" i="1"/>
  <c r="Y2075" i="1"/>
  <c r="Z2075" i="1"/>
  <c r="AA2075" i="1"/>
  <c r="AB2075" i="1"/>
  <c r="AC2075" i="1"/>
  <c r="W2076" i="1"/>
  <c r="Y2076" i="1"/>
  <c r="Z2076" i="1"/>
  <c r="AA2076" i="1"/>
  <c r="AB2076" i="1"/>
  <c r="AC2076" i="1"/>
  <c r="W2077" i="1"/>
  <c r="Y2077" i="1"/>
  <c r="Z2077" i="1"/>
  <c r="AA2077" i="1"/>
  <c r="AB2077" i="1"/>
  <c r="AC2077" i="1"/>
  <c r="W2078" i="1"/>
  <c r="Y2078" i="1"/>
  <c r="Z2078" i="1"/>
  <c r="AA2078" i="1"/>
  <c r="AB2078" i="1"/>
  <c r="AC2078" i="1"/>
  <c r="W2079" i="1"/>
  <c r="Y2079" i="1"/>
  <c r="Z2079" i="1"/>
  <c r="AA2079" i="1"/>
  <c r="AB2079" i="1"/>
  <c r="AC2079" i="1"/>
  <c r="W2080" i="1"/>
  <c r="Y2080" i="1"/>
  <c r="Z2080" i="1"/>
  <c r="AA2080" i="1"/>
  <c r="AB2080" i="1"/>
  <c r="AC2080" i="1"/>
  <c r="W2081" i="1"/>
  <c r="Y2081" i="1"/>
  <c r="Z2081" i="1"/>
  <c r="AA2081" i="1"/>
  <c r="AB2081" i="1"/>
  <c r="AC2081" i="1"/>
  <c r="W2082" i="1"/>
  <c r="Y2082" i="1"/>
  <c r="Z2082" i="1"/>
  <c r="AA2082" i="1"/>
  <c r="AB2082" i="1"/>
  <c r="AC2082" i="1"/>
  <c r="W2083" i="1"/>
  <c r="Y2083" i="1"/>
  <c r="Z2083" i="1"/>
  <c r="AA2083" i="1"/>
  <c r="AB2083" i="1"/>
  <c r="AC2083" i="1"/>
  <c r="W2084" i="1"/>
  <c r="Y2084" i="1"/>
  <c r="Z2084" i="1"/>
  <c r="AA2084" i="1"/>
  <c r="AB2084" i="1"/>
  <c r="AC2084" i="1"/>
  <c r="W2085" i="1"/>
  <c r="Y2085" i="1"/>
  <c r="Z2085" i="1"/>
  <c r="AA2085" i="1"/>
  <c r="AB2085" i="1"/>
  <c r="AC2085" i="1"/>
  <c r="W2086" i="1"/>
  <c r="Y2086" i="1"/>
  <c r="Z2086" i="1"/>
  <c r="AA2086" i="1"/>
  <c r="AB2086" i="1"/>
  <c r="AC2086" i="1"/>
  <c r="W2087" i="1"/>
  <c r="Y2087" i="1"/>
  <c r="Z2087" i="1"/>
  <c r="AA2087" i="1"/>
  <c r="AB2087" i="1"/>
  <c r="AC2087" i="1"/>
  <c r="W2088" i="1"/>
  <c r="Y2088" i="1"/>
  <c r="Z2088" i="1"/>
  <c r="AA2088" i="1"/>
  <c r="AB2088" i="1"/>
  <c r="AC2088" i="1"/>
  <c r="W2089" i="1"/>
  <c r="Y2089" i="1"/>
  <c r="Z2089" i="1"/>
  <c r="AA2089" i="1"/>
  <c r="AB2089" i="1"/>
  <c r="AC2089" i="1"/>
  <c r="W2090" i="1"/>
  <c r="Y2090" i="1"/>
  <c r="Z2090" i="1"/>
  <c r="AA2090" i="1"/>
  <c r="AB2090" i="1"/>
  <c r="AC2090" i="1"/>
  <c r="W2091" i="1"/>
  <c r="Y2091" i="1"/>
  <c r="Z2091" i="1"/>
  <c r="AA2091" i="1"/>
  <c r="AB2091" i="1"/>
  <c r="AC2091" i="1"/>
  <c r="W2092" i="1"/>
  <c r="Y2092" i="1"/>
  <c r="Z2092" i="1"/>
  <c r="AA2092" i="1"/>
  <c r="AB2092" i="1"/>
  <c r="AC2092" i="1"/>
  <c r="W2093" i="1"/>
  <c r="Y2093" i="1"/>
  <c r="Z2093" i="1"/>
  <c r="AA2093" i="1"/>
  <c r="AB2093" i="1"/>
  <c r="AC2093" i="1"/>
  <c r="W2094" i="1"/>
  <c r="Y2094" i="1"/>
  <c r="Z2094" i="1"/>
  <c r="AA2094" i="1"/>
  <c r="AB2094" i="1"/>
  <c r="AC2094" i="1"/>
  <c r="W2095" i="1"/>
  <c r="Y2095" i="1"/>
  <c r="Z2095" i="1"/>
  <c r="AA2095" i="1"/>
  <c r="AB2095" i="1"/>
  <c r="AC2095" i="1"/>
  <c r="W2096" i="1"/>
  <c r="Y2096" i="1"/>
  <c r="Z2096" i="1"/>
  <c r="AA2096" i="1"/>
  <c r="AB2096" i="1"/>
  <c r="AC2096" i="1"/>
  <c r="W2097" i="1"/>
  <c r="Y2097" i="1"/>
  <c r="Z2097" i="1"/>
  <c r="AA2097" i="1"/>
  <c r="AB2097" i="1"/>
  <c r="AC2097" i="1"/>
  <c r="W2098" i="1"/>
  <c r="Y2098" i="1"/>
  <c r="Z2098" i="1"/>
  <c r="AA2098" i="1"/>
  <c r="AB2098" i="1"/>
  <c r="AC2098" i="1"/>
  <c r="W2099" i="1"/>
  <c r="Y2099" i="1"/>
  <c r="Z2099" i="1"/>
  <c r="AA2099" i="1"/>
  <c r="AB2099" i="1"/>
  <c r="AC2099" i="1"/>
  <c r="W2100" i="1"/>
  <c r="Y2100" i="1"/>
  <c r="Z2100" i="1"/>
  <c r="AA2100" i="1"/>
  <c r="AB2100" i="1"/>
  <c r="AC2100" i="1"/>
  <c r="W2101" i="1"/>
  <c r="Y2101" i="1"/>
  <c r="Z2101" i="1"/>
  <c r="AA2101" i="1"/>
  <c r="AB2101" i="1"/>
  <c r="AC2101" i="1"/>
  <c r="W2102" i="1"/>
  <c r="Y2102" i="1"/>
  <c r="Z2102" i="1"/>
  <c r="AA2102" i="1"/>
  <c r="AB2102" i="1"/>
  <c r="AC2102" i="1"/>
  <c r="W2103" i="1"/>
  <c r="Y2103" i="1"/>
  <c r="Z2103" i="1"/>
  <c r="AA2103" i="1"/>
  <c r="AB2103" i="1"/>
  <c r="AC2103" i="1"/>
  <c r="W2104" i="1"/>
  <c r="Y2104" i="1"/>
  <c r="Z2104" i="1"/>
  <c r="AA2104" i="1"/>
  <c r="AB2104" i="1"/>
  <c r="AC2104" i="1"/>
  <c r="W2105" i="1"/>
  <c r="Y2105" i="1"/>
  <c r="Z2105" i="1"/>
  <c r="AA2105" i="1"/>
  <c r="AB2105" i="1"/>
  <c r="AC2105" i="1"/>
  <c r="W2106" i="1"/>
  <c r="Y2106" i="1"/>
  <c r="Z2106" i="1"/>
  <c r="AA2106" i="1"/>
  <c r="AB2106" i="1"/>
  <c r="AC2106" i="1"/>
  <c r="W2107" i="1"/>
  <c r="Y2107" i="1"/>
  <c r="Z2107" i="1"/>
  <c r="AA2107" i="1"/>
  <c r="AB2107" i="1"/>
  <c r="AC2107" i="1"/>
  <c r="W2108" i="1"/>
  <c r="Y2108" i="1"/>
  <c r="Z2108" i="1"/>
  <c r="AA2108" i="1"/>
  <c r="AB2108" i="1"/>
  <c r="AC2108" i="1"/>
  <c r="W2109" i="1"/>
  <c r="Y2109" i="1"/>
  <c r="Z2109" i="1"/>
  <c r="AA2109" i="1"/>
  <c r="AB2109" i="1"/>
  <c r="AC2109" i="1"/>
  <c r="W2110" i="1"/>
  <c r="Y2110" i="1"/>
  <c r="Z2110" i="1"/>
  <c r="AA2110" i="1"/>
  <c r="AB2110" i="1"/>
  <c r="AC2110" i="1"/>
  <c r="W2111" i="1"/>
  <c r="Y2111" i="1"/>
  <c r="Z2111" i="1"/>
  <c r="AA2111" i="1"/>
  <c r="AB2111" i="1"/>
  <c r="AC2111" i="1"/>
  <c r="W2112" i="1"/>
  <c r="Y2112" i="1"/>
  <c r="Z2112" i="1"/>
  <c r="AA2112" i="1"/>
  <c r="AB2112" i="1"/>
  <c r="AC2112" i="1"/>
  <c r="W2113" i="1"/>
  <c r="Y2113" i="1"/>
  <c r="Z2113" i="1"/>
  <c r="AA2113" i="1"/>
  <c r="AB2113" i="1"/>
  <c r="AC2113" i="1"/>
  <c r="W2114" i="1"/>
  <c r="Y2114" i="1"/>
  <c r="Z2114" i="1"/>
  <c r="AA2114" i="1"/>
  <c r="AB2114" i="1"/>
  <c r="AC2114" i="1"/>
  <c r="W2115" i="1"/>
  <c r="Y2115" i="1"/>
  <c r="Z2115" i="1"/>
  <c r="AA2115" i="1"/>
  <c r="AB2115" i="1"/>
  <c r="AC2115" i="1"/>
  <c r="W2116" i="1"/>
  <c r="Y2116" i="1"/>
  <c r="Z2116" i="1"/>
  <c r="AA2116" i="1"/>
  <c r="AB2116" i="1"/>
  <c r="AC2116" i="1"/>
  <c r="W2117" i="1"/>
  <c r="Y2117" i="1"/>
  <c r="Z2117" i="1"/>
  <c r="AA2117" i="1"/>
  <c r="AB2117" i="1"/>
  <c r="AC2117" i="1"/>
  <c r="W2118" i="1"/>
  <c r="Y2118" i="1"/>
  <c r="Z2118" i="1"/>
  <c r="AA2118" i="1"/>
  <c r="AB2118" i="1"/>
  <c r="AC2118" i="1"/>
  <c r="W2119" i="1"/>
  <c r="Y2119" i="1"/>
  <c r="Z2119" i="1"/>
  <c r="AA2119" i="1"/>
  <c r="AB2119" i="1"/>
  <c r="AC2119" i="1"/>
  <c r="W2120" i="1"/>
  <c r="Y2120" i="1"/>
  <c r="Z2120" i="1"/>
  <c r="AA2120" i="1"/>
  <c r="AB2120" i="1"/>
  <c r="AC2120" i="1"/>
  <c r="W2121" i="1"/>
  <c r="Y2121" i="1"/>
  <c r="Z2121" i="1"/>
  <c r="AA2121" i="1"/>
  <c r="AB2121" i="1"/>
  <c r="AC2121" i="1"/>
  <c r="W2122" i="1"/>
  <c r="Y2122" i="1"/>
  <c r="Z2122" i="1"/>
  <c r="AA2122" i="1"/>
  <c r="AB2122" i="1"/>
  <c r="AC2122" i="1"/>
  <c r="W2123" i="1"/>
  <c r="Y2123" i="1"/>
  <c r="Z2123" i="1"/>
  <c r="AA2123" i="1"/>
  <c r="AB2123" i="1"/>
  <c r="AC2123" i="1"/>
  <c r="W2124" i="1"/>
  <c r="Y2124" i="1"/>
  <c r="Z2124" i="1"/>
  <c r="AA2124" i="1"/>
  <c r="AB2124" i="1"/>
  <c r="AC2124" i="1"/>
  <c r="W2125" i="1"/>
  <c r="Y2125" i="1"/>
  <c r="Z2125" i="1"/>
  <c r="AA2125" i="1"/>
  <c r="AB2125" i="1"/>
  <c r="AC2125" i="1"/>
  <c r="W2126" i="1"/>
  <c r="Y2126" i="1"/>
  <c r="Z2126" i="1"/>
  <c r="AA2126" i="1"/>
  <c r="AB2126" i="1"/>
  <c r="AC2126" i="1"/>
  <c r="W2127" i="1"/>
  <c r="Y2127" i="1"/>
  <c r="Z2127" i="1"/>
  <c r="AA2127" i="1"/>
  <c r="AB2127" i="1"/>
  <c r="AC2127" i="1"/>
  <c r="W2128" i="1"/>
  <c r="Y2128" i="1"/>
  <c r="Z2128" i="1"/>
  <c r="AA2128" i="1"/>
  <c r="AB2128" i="1"/>
  <c r="AC2128" i="1"/>
  <c r="W2129" i="1"/>
  <c r="Y2129" i="1"/>
  <c r="Z2129" i="1"/>
  <c r="AA2129" i="1"/>
  <c r="AB2129" i="1"/>
  <c r="AC2129" i="1"/>
  <c r="W2130" i="1"/>
  <c r="Y2130" i="1"/>
  <c r="Z2130" i="1"/>
  <c r="AA2130" i="1"/>
  <c r="AB2130" i="1"/>
  <c r="AC2130" i="1"/>
  <c r="W2131" i="1"/>
  <c r="Y2131" i="1"/>
  <c r="Z2131" i="1"/>
  <c r="AA2131" i="1"/>
  <c r="AB2131" i="1"/>
  <c r="AC2131" i="1"/>
  <c r="W2132" i="1"/>
  <c r="Y2132" i="1"/>
  <c r="Z2132" i="1"/>
  <c r="AA2132" i="1"/>
  <c r="AB2132" i="1"/>
  <c r="AC2132" i="1"/>
  <c r="W2133" i="1"/>
  <c r="Y2133" i="1"/>
  <c r="Z2133" i="1"/>
  <c r="AA2133" i="1"/>
  <c r="AB2133" i="1"/>
  <c r="AC2133" i="1"/>
  <c r="W2134" i="1"/>
  <c r="Y2134" i="1"/>
  <c r="Z2134" i="1"/>
  <c r="AA2134" i="1"/>
  <c r="AB2134" i="1"/>
  <c r="AC2134" i="1"/>
  <c r="W2135" i="1"/>
  <c r="Y2135" i="1"/>
  <c r="Z2135" i="1"/>
  <c r="AA2135" i="1"/>
  <c r="AB2135" i="1"/>
  <c r="AC2135" i="1"/>
  <c r="W2136" i="1"/>
  <c r="Y2136" i="1"/>
  <c r="Z2136" i="1"/>
  <c r="AA2136" i="1"/>
  <c r="AB2136" i="1"/>
  <c r="AC2136" i="1"/>
  <c r="W2137" i="1"/>
  <c r="Y2137" i="1"/>
  <c r="Z2137" i="1"/>
  <c r="AA2137" i="1"/>
  <c r="AB2137" i="1"/>
  <c r="AC2137" i="1"/>
  <c r="W2138" i="1"/>
  <c r="Y2138" i="1"/>
  <c r="Z2138" i="1"/>
  <c r="AA2138" i="1"/>
  <c r="AB2138" i="1"/>
  <c r="AC2138" i="1"/>
  <c r="W2139" i="1"/>
  <c r="Y2139" i="1"/>
  <c r="Z2139" i="1"/>
  <c r="AA2139" i="1"/>
  <c r="AB2139" i="1"/>
  <c r="AC2139" i="1"/>
  <c r="W2140" i="1"/>
  <c r="Y2140" i="1"/>
  <c r="Z2140" i="1"/>
  <c r="AA2140" i="1"/>
  <c r="AB2140" i="1"/>
  <c r="AC2140" i="1"/>
  <c r="W2141" i="1"/>
  <c r="Y2141" i="1"/>
  <c r="Z2141" i="1"/>
  <c r="AA2141" i="1"/>
  <c r="AB2141" i="1"/>
  <c r="AC2141" i="1"/>
  <c r="W2142" i="1"/>
  <c r="Y2142" i="1"/>
  <c r="Z2142" i="1"/>
  <c r="AA2142" i="1"/>
  <c r="AB2142" i="1"/>
  <c r="AC2142" i="1"/>
  <c r="W2143" i="1"/>
  <c r="Y2143" i="1"/>
  <c r="Z2143" i="1"/>
  <c r="AA2143" i="1"/>
  <c r="AB2143" i="1"/>
  <c r="AC2143" i="1"/>
  <c r="W2144" i="1"/>
  <c r="Y2144" i="1"/>
  <c r="Z2144" i="1"/>
  <c r="AA2144" i="1"/>
  <c r="AB2144" i="1"/>
  <c r="AC2144" i="1"/>
  <c r="W2145" i="1"/>
  <c r="Y2145" i="1"/>
  <c r="Z2145" i="1"/>
  <c r="AA2145" i="1"/>
  <c r="AB2145" i="1"/>
  <c r="AC2145" i="1"/>
  <c r="W2146" i="1"/>
  <c r="Y2146" i="1"/>
  <c r="Z2146" i="1"/>
  <c r="AA2146" i="1"/>
  <c r="AB2146" i="1"/>
  <c r="AC2146" i="1"/>
  <c r="W2147" i="1"/>
  <c r="Y2147" i="1"/>
  <c r="Z2147" i="1"/>
  <c r="AA2147" i="1"/>
  <c r="AB2147" i="1"/>
  <c r="AC2147" i="1"/>
  <c r="W2148" i="1"/>
  <c r="Y2148" i="1"/>
  <c r="Z2148" i="1"/>
  <c r="AA2148" i="1"/>
  <c r="AB2148" i="1"/>
  <c r="AC2148" i="1"/>
  <c r="W2149" i="1"/>
  <c r="Y2149" i="1"/>
  <c r="Z2149" i="1"/>
  <c r="AA2149" i="1"/>
  <c r="AB2149" i="1"/>
  <c r="AC2149" i="1"/>
  <c r="W2150" i="1"/>
  <c r="Y2150" i="1"/>
  <c r="Z2150" i="1"/>
  <c r="AA2150" i="1"/>
  <c r="AB2150" i="1"/>
  <c r="AC2150" i="1"/>
  <c r="W2151" i="1"/>
  <c r="Y2151" i="1"/>
  <c r="Z2151" i="1"/>
  <c r="AA2151" i="1"/>
  <c r="AB2151" i="1"/>
  <c r="AC2151" i="1"/>
  <c r="W2152" i="1"/>
  <c r="Y2152" i="1"/>
  <c r="Z2152" i="1"/>
  <c r="AA2152" i="1"/>
  <c r="AB2152" i="1"/>
  <c r="AC2152" i="1"/>
  <c r="W2153" i="1"/>
  <c r="Y2153" i="1"/>
  <c r="Z2153" i="1"/>
  <c r="AA2153" i="1"/>
  <c r="AB2153" i="1"/>
  <c r="AC2153" i="1"/>
  <c r="W2154" i="1"/>
  <c r="Y2154" i="1"/>
  <c r="Z2154" i="1"/>
  <c r="AA2154" i="1"/>
  <c r="AB2154" i="1"/>
  <c r="AC2154" i="1"/>
  <c r="W2155" i="1"/>
  <c r="Y2155" i="1"/>
  <c r="Z2155" i="1"/>
  <c r="AA2155" i="1"/>
  <c r="AB2155" i="1"/>
  <c r="AC2155" i="1"/>
  <c r="W2156" i="1"/>
  <c r="Y2156" i="1"/>
  <c r="Z2156" i="1"/>
  <c r="AA2156" i="1"/>
  <c r="AB2156" i="1"/>
  <c r="AC2156" i="1"/>
  <c r="W2157" i="1"/>
  <c r="Y2157" i="1"/>
  <c r="Z2157" i="1"/>
  <c r="AA2157" i="1"/>
  <c r="AB2157" i="1"/>
  <c r="AC2157" i="1"/>
  <c r="W2158" i="1"/>
  <c r="Y2158" i="1"/>
  <c r="Z2158" i="1"/>
  <c r="AA2158" i="1"/>
  <c r="AB2158" i="1"/>
  <c r="AC2158" i="1"/>
  <c r="W2159" i="1"/>
  <c r="Y2159" i="1"/>
  <c r="Z2159" i="1"/>
  <c r="AA2159" i="1"/>
  <c r="AB2159" i="1"/>
  <c r="AC2159" i="1"/>
  <c r="W2160" i="1"/>
  <c r="Y2160" i="1"/>
  <c r="Z2160" i="1"/>
  <c r="AA2160" i="1"/>
  <c r="AB2160" i="1"/>
  <c r="AC2160" i="1"/>
  <c r="W2161" i="1"/>
  <c r="Y2161" i="1"/>
  <c r="Z2161" i="1"/>
  <c r="AA2161" i="1"/>
  <c r="AB2161" i="1"/>
  <c r="AC2161" i="1"/>
  <c r="W2162" i="1"/>
  <c r="Y2162" i="1"/>
  <c r="Z2162" i="1"/>
  <c r="AA2162" i="1"/>
  <c r="AB2162" i="1"/>
  <c r="AC2162" i="1"/>
  <c r="W2163" i="1"/>
  <c r="Y2163" i="1"/>
  <c r="Z2163" i="1"/>
  <c r="AA2163" i="1"/>
  <c r="AB2163" i="1"/>
  <c r="AC2163" i="1"/>
  <c r="W2164" i="1"/>
  <c r="Y2164" i="1"/>
  <c r="Z2164" i="1"/>
  <c r="AA2164" i="1"/>
  <c r="AB2164" i="1"/>
  <c r="AC2164" i="1"/>
  <c r="W2165" i="1"/>
  <c r="Y2165" i="1"/>
  <c r="Z2165" i="1"/>
  <c r="AA2165" i="1"/>
  <c r="AB2165" i="1"/>
  <c r="AC2165" i="1"/>
  <c r="W2166" i="1"/>
  <c r="Y2166" i="1"/>
  <c r="Z2166" i="1"/>
  <c r="AA2166" i="1"/>
  <c r="AB2166" i="1"/>
  <c r="AC2166" i="1"/>
  <c r="W2167" i="1"/>
  <c r="Y2167" i="1"/>
  <c r="Z2167" i="1"/>
  <c r="AA2167" i="1"/>
  <c r="AB2167" i="1"/>
  <c r="AC2167" i="1"/>
  <c r="W2168" i="1"/>
  <c r="Y2168" i="1"/>
  <c r="Z2168" i="1"/>
  <c r="AA2168" i="1"/>
  <c r="AB2168" i="1"/>
  <c r="AC2168" i="1"/>
  <c r="W2169" i="1"/>
  <c r="Y2169" i="1"/>
  <c r="Z2169" i="1"/>
  <c r="AA2169" i="1"/>
  <c r="AB2169" i="1"/>
  <c r="AC2169" i="1"/>
  <c r="W2170" i="1"/>
  <c r="Y2170" i="1"/>
  <c r="Z2170" i="1"/>
  <c r="AA2170" i="1"/>
  <c r="AB2170" i="1"/>
  <c r="AC2170" i="1"/>
  <c r="W2171" i="1"/>
  <c r="Y2171" i="1"/>
  <c r="Z2171" i="1"/>
  <c r="AA2171" i="1"/>
  <c r="AB2171" i="1"/>
  <c r="AC2171" i="1"/>
  <c r="W2172" i="1"/>
  <c r="Y2172" i="1"/>
  <c r="Z2172" i="1"/>
  <c r="AA2172" i="1"/>
  <c r="AB2172" i="1"/>
  <c r="AC2172" i="1"/>
  <c r="W2173" i="1"/>
  <c r="Y2173" i="1"/>
  <c r="Z2173" i="1"/>
  <c r="AA2173" i="1"/>
  <c r="AB2173" i="1"/>
  <c r="AC2173" i="1"/>
  <c r="W2174" i="1"/>
  <c r="Y2174" i="1"/>
  <c r="Z2174" i="1"/>
  <c r="AA2174" i="1"/>
  <c r="AB2174" i="1"/>
  <c r="AC2174" i="1"/>
  <c r="W2175" i="1"/>
  <c r="Y2175" i="1"/>
  <c r="Z2175" i="1"/>
  <c r="AA2175" i="1"/>
  <c r="AB2175" i="1"/>
  <c r="AC2175" i="1"/>
  <c r="W2176" i="1"/>
  <c r="Y2176" i="1"/>
  <c r="Z2176" i="1"/>
  <c r="AA2176" i="1"/>
  <c r="AB2176" i="1"/>
  <c r="AC2176" i="1"/>
  <c r="W2177" i="1"/>
  <c r="Y2177" i="1"/>
  <c r="Z2177" i="1"/>
  <c r="AA2177" i="1"/>
  <c r="AB2177" i="1"/>
  <c r="AC2177" i="1"/>
  <c r="W2178" i="1"/>
  <c r="Y2178" i="1"/>
  <c r="Z2178" i="1"/>
  <c r="AA2178" i="1"/>
  <c r="AB2178" i="1"/>
  <c r="AC2178" i="1"/>
  <c r="W2179" i="1"/>
  <c r="Y2179" i="1"/>
  <c r="Z2179" i="1"/>
  <c r="AA2179" i="1"/>
  <c r="AB2179" i="1"/>
  <c r="AC2179" i="1"/>
  <c r="W2180" i="1"/>
  <c r="Y2180" i="1"/>
  <c r="Z2180" i="1"/>
  <c r="AA2180" i="1"/>
  <c r="AB2180" i="1"/>
  <c r="AC2180" i="1"/>
  <c r="W2181" i="1"/>
  <c r="Y2181" i="1"/>
  <c r="Z2181" i="1"/>
  <c r="AA2181" i="1"/>
  <c r="AB2181" i="1"/>
  <c r="AC2181" i="1"/>
  <c r="W2182" i="1"/>
  <c r="Y2182" i="1"/>
  <c r="Z2182" i="1"/>
  <c r="AA2182" i="1"/>
  <c r="AB2182" i="1"/>
  <c r="AC2182" i="1"/>
  <c r="W2183" i="1"/>
  <c r="Y2183" i="1"/>
  <c r="Z2183" i="1"/>
  <c r="AA2183" i="1"/>
  <c r="AB2183" i="1"/>
  <c r="AC2183" i="1"/>
  <c r="W2184" i="1"/>
  <c r="Y2184" i="1"/>
  <c r="Z2184" i="1"/>
  <c r="AA2184" i="1"/>
  <c r="AB2184" i="1"/>
  <c r="AC2184" i="1"/>
  <c r="W2185" i="1"/>
  <c r="Y2185" i="1"/>
  <c r="Z2185" i="1"/>
  <c r="AA2185" i="1"/>
  <c r="AB2185" i="1"/>
  <c r="AC2185" i="1"/>
  <c r="W2186" i="1"/>
  <c r="Y2186" i="1"/>
  <c r="Z2186" i="1"/>
  <c r="AA2186" i="1"/>
  <c r="AB2186" i="1"/>
  <c r="AC2186" i="1"/>
  <c r="W2187" i="1"/>
  <c r="Y2187" i="1"/>
  <c r="Z2187" i="1"/>
  <c r="AA2187" i="1"/>
  <c r="AB2187" i="1"/>
  <c r="AC2187" i="1"/>
  <c r="W2188" i="1"/>
  <c r="Y2188" i="1"/>
  <c r="Z2188" i="1"/>
  <c r="AA2188" i="1"/>
  <c r="AB2188" i="1"/>
  <c r="AC2188" i="1"/>
  <c r="W2189" i="1"/>
  <c r="Y2189" i="1"/>
  <c r="Z2189" i="1"/>
  <c r="AA2189" i="1"/>
  <c r="AB2189" i="1"/>
  <c r="AC2189" i="1"/>
  <c r="W2190" i="1"/>
  <c r="Y2190" i="1"/>
  <c r="Z2190" i="1"/>
  <c r="AA2190" i="1"/>
  <c r="AB2190" i="1"/>
  <c r="AC2190" i="1"/>
  <c r="W2191" i="1"/>
  <c r="Y2191" i="1"/>
  <c r="Z2191" i="1"/>
  <c r="AA2191" i="1"/>
  <c r="AB2191" i="1"/>
  <c r="AC2191" i="1"/>
  <c r="W2192" i="1"/>
  <c r="Y2192" i="1"/>
  <c r="Z2192" i="1"/>
  <c r="AA2192" i="1"/>
  <c r="AB2192" i="1"/>
  <c r="AC2192" i="1"/>
  <c r="W2193" i="1"/>
  <c r="Y2193" i="1"/>
  <c r="Z2193" i="1"/>
  <c r="AA2193" i="1"/>
  <c r="AB2193" i="1"/>
  <c r="AC2193" i="1"/>
  <c r="W2194" i="1"/>
  <c r="Y2194" i="1"/>
  <c r="Z2194" i="1"/>
  <c r="AA2194" i="1"/>
  <c r="AB2194" i="1"/>
  <c r="AC2194" i="1"/>
  <c r="W2195" i="1"/>
  <c r="Y2195" i="1"/>
  <c r="Z2195" i="1"/>
  <c r="AA2195" i="1"/>
  <c r="AB2195" i="1"/>
  <c r="AC2195" i="1"/>
  <c r="W2196" i="1"/>
  <c r="Y2196" i="1"/>
  <c r="Z2196" i="1"/>
  <c r="AA2196" i="1"/>
  <c r="AB2196" i="1"/>
  <c r="AC2196" i="1"/>
  <c r="W2197" i="1"/>
  <c r="Y2197" i="1"/>
  <c r="Z2197" i="1"/>
  <c r="AA2197" i="1"/>
  <c r="AB2197" i="1"/>
  <c r="AC2197" i="1"/>
  <c r="W2198" i="1"/>
  <c r="Y2198" i="1"/>
  <c r="Z2198" i="1"/>
  <c r="AA2198" i="1"/>
  <c r="AB2198" i="1"/>
  <c r="AC2198" i="1"/>
  <c r="W2199" i="1"/>
  <c r="Y2199" i="1"/>
  <c r="Z2199" i="1"/>
  <c r="AA2199" i="1"/>
  <c r="AB2199" i="1"/>
  <c r="AC2199" i="1"/>
  <c r="W2200" i="1"/>
  <c r="Y2200" i="1"/>
  <c r="Z2200" i="1"/>
  <c r="AA2200" i="1"/>
  <c r="AB2200" i="1"/>
  <c r="AC2200" i="1"/>
  <c r="W2201" i="1"/>
  <c r="Y2201" i="1"/>
  <c r="Z2201" i="1"/>
  <c r="AA2201" i="1"/>
  <c r="AB2201" i="1"/>
  <c r="AC2201" i="1"/>
  <c r="W2202" i="1"/>
  <c r="Y2202" i="1"/>
  <c r="Z2202" i="1"/>
  <c r="AA2202" i="1"/>
  <c r="AB2202" i="1"/>
  <c r="AC2202" i="1"/>
  <c r="W2203" i="1"/>
  <c r="Y2203" i="1"/>
  <c r="Z2203" i="1"/>
  <c r="AA2203" i="1"/>
  <c r="AB2203" i="1"/>
  <c r="AC2203" i="1"/>
  <c r="W2204" i="1"/>
  <c r="Y2204" i="1"/>
  <c r="Z2204" i="1"/>
  <c r="AA2204" i="1"/>
  <c r="AB2204" i="1"/>
  <c r="AC2204" i="1"/>
  <c r="W2205" i="1"/>
  <c r="Y2205" i="1"/>
  <c r="Z2205" i="1"/>
  <c r="AA2205" i="1"/>
  <c r="AB2205" i="1"/>
  <c r="AC2205" i="1"/>
  <c r="W2206" i="1"/>
  <c r="Y2206" i="1"/>
  <c r="Z2206" i="1"/>
  <c r="AA2206" i="1"/>
  <c r="AB2206" i="1"/>
  <c r="AC2206" i="1"/>
  <c r="W2207" i="1"/>
  <c r="Y2207" i="1"/>
  <c r="Z2207" i="1"/>
  <c r="AA2207" i="1"/>
  <c r="AB2207" i="1"/>
  <c r="AC2207" i="1"/>
  <c r="W2208" i="1"/>
  <c r="Y2208" i="1"/>
  <c r="Z2208" i="1"/>
  <c r="AA2208" i="1"/>
  <c r="AB2208" i="1"/>
  <c r="AC2208" i="1"/>
  <c r="W2209" i="1"/>
  <c r="Y2209" i="1"/>
  <c r="Z2209" i="1"/>
  <c r="AA2209" i="1"/>
  <c r="AB2209" i="1"/>
  <c r="AC2209" i="1"/>
  <c r="W2210" i="1"/>
  <c r="Y2210" i="1"/>
  <c r="Z2210" i="1"/>
  <c r="AA2210" i="1"/>
  <c r="AB2210" i="1"/>
  <c r="AC2210" i="1"/>
  <c r="W2211" i="1"/>
  <c r="Y2211" i="1"/>
  <c r="Z2211" i="1"/>
  <c r="AA2211" i="1"/>
  <c r="AB2211" i="1"/>
  <c r="AC2211" i="1"/>
  <c r="W2212" i="1"/>
  <c r="Y2212" i="1"/>
  <c r="Z2212" i="1"/>
  <c r="AA2212" i="1"/>
  <c r="AB2212" i="1"/>
  <c r="AC2212" i="1"/>
  <c r="W2213" i="1"/>
  <c r="Y2213" i="1"/>
  <c r="Z2213" i="1"/>
  <c r="AA2213" i="1"/>
  <c r="AB2213" i="1"/>
  <c r="AC2213" i="1"/>
  <c r="W2214" i="1"/>
  <c r="Y2214" i="1"/>
  <c r="Z2214" i="1"/>
  <c r="AA2214" i="1"/>
  <c r="AB2214" i="1"/>
  <c r="AC2214" i="1"/>
  <c r="W2215" i="1"/>
  <c r="Y2215" i="1"/>
  <c r="Z2215" i="1"/>
  <c r="AA2215" i="1"/>
  <c r="AB2215" i="1"/>
  <c r="AC2215" i="1"/>
  <c r="W2216" i="1"/>
  <c r="Y2216" i="1"/>
  <c r="Z2216" i="1"/>
  <c r="AA2216" i="1"/>
  <c r="AB2216" i="1"/>
  <c r="AC2216" i="1"/>
  <c r="W2217" i="1"/>
  <c r="Y2217" i="1"/>
  <c r="Z2217" i="1"/>
  <c r="AA2217" i="1"/>
  <c r="AB2217" i="1"/>
  <c r="AC2217" i="1"/>
  <c r="W2218" i="1"/>
  <c r="Y2218" i="1"/>
  <c r="Z2218" i="1"/>
  <c r="AA2218" i="1"/>
  <c r="AB2218" i="1"/>
  <c r="AC2218" i="1"/>
  <c r="W2219" i="1"/>
  <c r="Y2219" i="1"/>
  <c r="Z2219" i="1"/>
  <c r="AA2219" i="1"/>
  <c r="AB2219" i="1"/>
  <c r="AC2219" i="1"/>
  <c r="W2220" i="1"/>
  <c r="Y2220" i="1"/>
  <c r="Z2220" i="1"/>
  <c r="AA2220" i="1"/>
  <c r="AB2220" i="1"/>
  <c r="AC2220" i="1"/>
  <c r="W2221" i="1"/>
  <c r="Y2221" i="1"/>
  <c r="Z2221" i="1"/>
  <c r="AA2221" i="1"/>
  <c r="AB2221" i="1"/>
  <c r="AC2221" i="1"/>
  <c r="W2222" i="1"/>
  <c r="Y2222" i="1"/>
  <c r="Z2222" i="1"/>
  <c r="AA2222" i="1"/>
  <c r="AB2222" i="1"/>
  <c r="AC2222" i="1"/>
  <c r="W2223" i="1"/>
  <c r="Y2223" i="1"/>
  <c r="Z2223" i="1"/>
  <c r="AA2223" i="1"/>
  <c r="AB2223" i="1"/>
  <c r="AC2223" i="1"/>
  <c r="W2224" i="1"/>
  <c r="Y2224" i="1"/>
  <c r="Z2224" i="1"/>
  <c r="AA2224" i="1"/>
  <c r="AB2224" i="1"/>
  <c r="AC2224" i="1"/>
  <c r="W2225" i="1"/>
  <c r="Y2225" i="1"/>
  <c r="Z2225" i="1"/>
  <c r="AA2225" i="1"/>
  <c r="AB2225" i="1"/>
  <c r="AC2225" i="1"/>
  <c r="W2226" i="1"/>
  <c r="Y2226" i="1"/>
  <c r="Z2226" i="1"/>
  <c r="AA2226" i="1"/>
  <c r="AB2226" i="1"/>
  <c r="AC2226" i="1"/>
  <c r="W2227" i="1"/>
  <c r="Y2227" i="1"/>
  <c r="Z2227" i="1"/>
  <c r="AA2227" i="1"/>
  <c r="AB2227" i="1"/>
  <c r="AC2227" i="1"/>
  <c r="W2228" i="1"/>
  <c r="Y2228" i="1"/>
  <c r="Z2228" i="1"/>
  <c r="AA2228" i="1"/>
  <c r="AB2228" i="1"/>
  <c r="AC2228" i="1"/>
  <c r="W2229" i="1"/>
  <c r="Y2229" i="1"/>
  <c r="Z2229" i="1"/>
  <c r="AA2229" i="1"/>
  <c r="AB2229" i="1"/>
  <c r="AC2229" i="1"/>
  <c r="W2230" i="1"/>
  <c r="Y2230" i="1"/>
  <c r="Z2230" i="1"/>
  <c r="AA2230" i="1"/>
  <c r="AB2230" i="1"/>
  <c r="AC2230" i="1"/>
  <c r="W2231" i="1"/>
  <c r="Y2231" i="1"/>
  <c r="Z2231" i="1"/>
  <c r="AA2231" i="1"/>
  <c r="AB2231" i="1"/>
  <c r="AC2231" i="1"/>
  <c r="W2232" i="1"/>
  <c r="Y2232" i="1"/>
  <c r="Z2232" i="1"/>
  <c r="AA2232" i="1"/>
  <c r="AB2232" i="1"/>
  <c r="AC2232" i="1"/>
  <c r="W2233" i="1"/>
  <c r="Y2233" i="1"/>
  <c r="Z2233" i="1"/>
  <c r="AA2233" i="1"/>
  <c r="AB2233" i="1"/>
  <c r="AC2233" i="1"/>
  <c r="W2234" i="1"/>
  <c r="Y2234" i="1"/>
  <c r="Z2234" i="1"/>
  <c r="AA2234" i="1"/>
  <c r="AB2234" i="1"/>
  <c r="AC2234" i="1"/>
  <c r="W2235" i="1"/>
  <c r="Y2235" i="1"/>
  <c r="Z2235" i="1"/>
  <c r="AA2235" i="1"/>
  <c r="AB2235" i="1"/>
  <c r="AC2235" i="1"/>
  <c r="W2236" i="1"/>
  <c r="Y2236" i="1"/>
  <c r="Z2236" i="1"/>
  <c r="AA2236" i="1"/>
  <c r="AB2236" i="1"/>
  <c r="AC2236" i="1"/>
  <c r="W2237" i="1"/>
  <c r="Y2237" i="1"/>
  <c r="Z2237" i="1"/>
  <c r="AA2237" i="1"/>
  <c r="AB2237" i="1"/>
  <c r="AC2237" i="1"/>
  <c r="W2238" i="1"/>
  <c r="Y2238" i="1"/>
  <c r="Z2238" i="1"/>
  <c r="AA2238" i="1"/>
  <c r="AB2238" i="1"/>
  <c r="AC2238" i="1"/>
  <c r="W2239" i="1"/>
  <c r="Y2239" i="1"/>
  <c r="Z2239" i="1"/>
  <c r="AA2239" i="1"/>
  <c r="AB2239" i="1"/>
  <c r="AC2239" i="1"/>
  <c r="W2240" i="1"/>
  <c r="Y2240" i="1"/>
  <c r="Z2240" i="1"/>
  <c r="AA2240" i="1"/>
  <c r="AB2240" i="1"/>
  <c r="AC2240" i="1"/>
  <c r="W2241" i="1"/>
  <c r="Y2241" i="1"/>
  <c r="Z2241" i="1"/>
  <c r="AA2241" i="1"/>
  <c r="AB2241" i="1"/>
  <c r="AC2241" i="1"/>
  <c r="W2242" i="1"/>
  <c r="Y2242" i="1"/>
  <c r="Z2242" i="1"/>
  <c r="AA2242" i="1"/>
  <c r="AB2242" i="1"/>
  <c r="AC2242" i="1"/>
  <c r="W2243" i="1"/>
  <c r="Y2243" i="1"/>
  <c r="Z2243" i="1"/>
  <c r="AA2243" i="1"/>
  <c r="AB2243" i="1"/>
  <c r="AC2243" i="1"/>
  <c r="W2244" i="1"/>
  <c r="Y2244" i="1"/>
  <c r="Z2244" i="1"/>
  <c r="AA2244" i="1"/>
  <c r="AB2244" i="1"/>
  <c r="AC2244" i="1"/>
  <c r="W2245" i="1"/>
  <c r="Y2245" i="1"/>
  <c r="Z2245" i="1"/>
  <c r="AA2245" i="1"/>
  <c r="AB2245" i="1"/>
  <c r="AC2245" i="1"/>
  <c r="W2246" i="1"/>
  <c r="Y2246" i="1"/>
  <c r="Z2246" i="1"/>
  <c r="AA2246" i="1"/>
  <c r="AB2246" i="1"/>
  <c r="AC2246" i="1"/>
  <c r="W2247" i="1"/>
  <c r="Y2247" i="1"/>
  <c r="Z2247" i="1"/>
  <c r="AA2247" i="1"/>
  <c r="AB2247" i="1"/>
  <c r="AC2247" i="1"/>
  <c r="W2248" i="1"/>
  <c r="Y2248" i="1"/>
  <c r="Z2248" i="1"/>
  <c r="AA2248" i="1"/>
  <c r="AB2248" i="1"/>
  <c r="AC2248" i="1"/>
  <c r="W2249" i="1"/>
  <c r="Y2249" i="1"/>
  <c r="Z2249" i="1"/>
  <c r="AA2249" i="1"/>
  <c r="AB2249" i="1"/>
  <c r="AC2249" i="1"/>
  <c r="W2250" i="1"/>
  <c r="Y2250" i="1"/>
  <c r="Z2250" i="1"/>
  <c r="AA2250" i="1"/>
  <c r="AB2250" i="1"/>
  <c r="AC2250" i="1"/>
  <c r="W2251" i="1"/>
  <c r="Y2251" i="1"/>
  <c r="Z2251" i="1"/>
  <c r="AA2251" i="1"/>
  <c r="AB2251" i="1"/>
  <c r="AC2251" i="1"/>
  <c r="W2252" i="1"/>
  <c r="Y2252" i="1"/>
  <c r="Z2252" i="1"/>
  <c r="AA2252" i="1"/>
  <c r="AB2252" i="1"/>
  <c r="AC2252" i="1"/>
  <c r="W2253" i="1"/>
  <c r="Y2253" i="1"/>
  <c r="Z2253" i="1"/>
  <c r="AA2253" i="1"/>
  <c r="AB2253" i="1"/>
  <c r="AC2253" i="1"/>
  <c r="W2254" i="1"/>
  <c r="Y2254" i="1"/>
  <c r="Z2254" i="1"/>
  <c r="AA2254" i="1"/>
  <c r="AB2254" i="1"/>
  <c r="AC2254" i="1"/>
  <c r="W2255" i="1"/>
  <c r="Y2255" i="1"/>
  <c r="Z2255" i="1"/>
  <c r="AA2255" i="1"/>
  <c r="AB2255" i="1"/>
  <c r="AC2255" i="1"/>
  <c r="W2256" i="1"/>
  <c r="Y2256" i="1"/>
  <c r="Z2256" i="1"/>
  <c r="AA2256" i="1"/>
  <c r="AB2256" i="1"/>
  <c r="AC2256" i="1"/>
  <c r="W2257" i="1"/>
  <c r="Y2257" i="1"/>
  <c r="Z2257" i="1"/>
  <c r="AA2257" i="1"/>
  <c r="AB2257" i="1"/>
  <c r="AC2257" i="1"/>
  <c r="W2258" i="1"/>
  <c r="Y2258" i="1"/>
  <c r="Z2258" i="1"/>
  <c r="AA2258" i="1"/>
  <c r="AB2258" i="1"/>
  <c r="AC2258" i="1"/>
  <c r="W2259" i="1"/>
  <c r="Y2259" i="1"/>
  <c r="Z2259" i="1"/>
  <c r="AA2259" i="1"/>
  <c r="AB2259" i="1"/>
  <c r="AC2259" i="1"/>
  <c r="W2260" i="1"/>
  <c r="Y2260" i="1"/>
  <c r="Z2260" i="1"/>
  <c r="AA2260" i="1"/>
  <c r="AB2260" i="1"/>
  <c r="AC2260" i="1"/>
  <c r="W2261" i="1"/>
  <c r="Y2261" i="1"/>
  <c r="Z2261" i="1"/>
  <c r="AA2261" i="1"/>
  <c r="AB2261" i="1"/>
  <c r="AC2261" i="1"/>
  <c r="W2262" i="1"/>
  <c r="Y2262" i="1"/>
  <c r="Z2262" i="1"/>
  <c r="AA2262" i="1"/>
  <c r="AB2262" i="1"/>
  <c r="AC2262" i="1"/>
  <c r="W2263" i="1"/>
  <c r="Y2263" i="1"/>
  <c r="Z2263" i="1"/>
  <c r="AA2263" i="1"/>
  <c r="AB2263" i="1"/>
  <c r="AC2263" i="1"/>
  <c r="W2264" i="1"/>
  <c r="Y2264" i="1"/>
  <c r="Z2264" i="1"/>
  <c r="AA2264" i="1"/>
  <c r="AB2264" i="1"/>
  <c r="AC2264" i="1"/>
  <c r="W2265" i="1"/>
  <c r="Y2265" i="1"/>
  <c r="Z2265" i="1"/>
  <c r="AA2265" i="1"/>
  <c r="AB2265" i="1"/>
  <c r="AC2265" i="1"/>
  <c r="W2266" i="1"/>
  <c r="Y2266" i="1"/>
  <c r="Z2266" i="1"/>
  <c r="AA2266" i="1"/>
  <c r="AB2266" i="1"/>
  <c r="AC2266" i="1"/>
  <c r="W2267" i="1"/>
  <c r="Y2267" i="1"/>
  <c r="Z2267" i="1"/>
  <c r="AA2267" i="1"/>
  <c r="AB2267" i="1"/>
  <c r="AC2267" i="1"/>
  <c r="W2268" i="1"/>
  <c r="Y2268" i="1"/>
  <c r="Z2268" i="1"/>
  <c r="AA2268" i="1"/>
  <c r="AB2268" i="1"/>
  <c r="AC2268" i="1"/>
  <c r="W2269" i="1"/>
  <c r="Y2269" i="1"/>
  <c r="Z2269" i="1"/>
  <c r="AA2269" i="1"/>
  <c r="AB2269" i="1"/>
  <c r="AC2269" i="1"/>
  <c r="W2270" i="1"/>
  <c r="Y2270" i="1"/>
  <c r="Z2270" i="1"/>
  <c r="AA2270" i="1"/>
  <c r="AB2270" i="1"/>
  <c r="AC2270" i="1"/>
  <c r="W2271" i="1"/>
  <c r="Y2271" i="1"/>
  <c r="Z2271" i="1"/>
  <c r="AA2271" i="1"/>
  <c r="AB2271" i="1"/>
  <c r="AC2271" i="1"/>
  <c r="W2272" i="1"/>
  <c r="Y2272" i="1"/>
  <c r="Z2272" i="1"/>
  <c r="AA2272" i="1"/>
  <c r="AB2272" i="1"/>
  <c r="AC2272" i="1"/>
  <c r="W2273" i="1"/>
  <c r="Y2273" i="1"/>
  <c r="Z2273" i="1"/>
  <c r="AA2273" i="1"/>
  <c r="AB2273" i="1"/>
  <c r="AC2273" i="1"/>
  <c r="W2274" i="1"/>
  <c r="Y2274" i="1"/>
  <c r="Z2274" i="1"/>
  <c r="AA2274" i="1"/>
  <c r="AB2274" i="1"/>
  <c r="AC2274" i="1"/>
  <c r="W2275" i="1"/>
  <c r="Y2275" i="1"/>
  <c r="Z2275" i="1"/>
  <c r="AA2275" i="1"/>
  <c r="AB2275" i="1"/>
  <c r="AC2275" i="1"/>
  <c r="W2276" i="1"/>
  <c r="Y2276" i="1"/>
  <c r="Z2276" i="1"/>
  <c r="AA2276" i="1"/>
  <c r="AB2276" i="1"/>
  <c r="AC2276" i="1"/>
  <c r="W2277" i="1"/>
  <c r="Y2277" i="1"/>
  <c r="Z2277" i="1"/>
  <c r="AA2277" i="1"/>
  <c r="AB2277" i="1"/>
  <c r="AC2277" i="1"/>
  <c r="W2278" i="1"/>
  <c r="Y2278" i="1"/>
  <c r="Z2278" i="1"/>
  <c r="AA2278" i="1"/>
  <c r="AB2278" i="1"/>
  <c r="AC2278" i="1"/>
  <c r="W2279" i="1"/>
  <c r="Y2279" i="1"/>
  <c r="Z2279" i="1"/>
  <c r="AA2279" i="1"/>
  <c r="AB2279" i="1"/>
  <c r="AC2279" i="1"/>
  <c r="W2280" i="1"/>
  <c r="Y2280" i="1"/>
  <c r="Z2280" i="1"/>
  <c r="AA2280" i="1"/>
  <c r="AB2280" i="1"/>
  <c r="AC2280" i="1"/>
  <c r="W2281" i="1"/>
  <c r="Y2281" i="1"/>
  <c r="Z2281" i="1"/>
  <c r="AA2281" i="1"/>
  <c r="AB2281" i="1"/>
  <c r="AC2281" i="1"/>
  <c r="W2282" i="1"/>
  <c r="Y2282" i="1"/>
  <c r="Z2282" i="1"/>
  <c r="AA2282" i="1"/>
  <c r="AB2282" i="1"/>
  <c r="AC2282" i="1"/>
  <c r="W2283" i="1"/>
  <c r="Y2283" i="1"/>
  <c r="Z2283" i="1"/>
  <c r="AA2283" i="1"/>
  <c r="AB2283" i="1"/>
  <c r="AC2283" i="1"/>
  <c r="W2284" i="1"/>
  <c r="Y2284" i="1"/>
  <c r="Z2284" i="1"/>
  <c r="AA2284" i="1"/>
  <c r="AB2284" i="1"/>
  <c r="AC2284" i="1"/>
  <c r="W2285" i="1"/>
  <c r="Y2285" i="1"/>
  <c r="Z2285" i="1"/>
  <c r="AA2285" i="1"/>
  <c r="AB2285" i="1"/>
  <c r="AC2285" i="1"/>
  <c r="W2286" i="1"/>
  <c r="Y2286" i="1"/>
  <c r="Z2286" i="1"/>
  <c r="AA2286" i="1"/>
  <c r="AB2286" i="1"/>
  <c r="AC2286" i="1"/>
  <c r="W2287" i="1"/>
  <c r="Y2287" i="1"/>
  <c r="Z2287" i="1"/>
  <c r="AA2287" i="1"/>
  <c r="AB2287" i="1"/>
  <c r="AC2287" i="1"/>
  <c r="W2288" i="1"/>
  <c r="Y2288" i="1"/>
  <c r="Z2288" i="1"/>
  <c r="AA2288" i="1"/>
  <c r="AB2288" i="1"/>
  <c r="AC2288" i="1"/>
  <c r="W2289" i="1"/>
  <c r="Y2289" i="1"/>
  <c r="Z2289" i="1"/>
  <c r="AA2289" i="1"/>
  <c r="AB2289" i="1"/>
  <c r="AC2289" i="1"/>
  <c r="W2290" i="1"/>
  <c r="Y2290" i="1"/>
  <c r="Z2290" i="1"/>
  <c r="AA2290" i="1"/>
  <c r="AB2290" i="1"/>
  <c r="AC2290" i="1"/>
  <c r="W2291" i="1"/>
  <c r="Y2291" i="1"/>
  <c r="Z2291" i="1"/>
  <c r="AA2291" i="1"/>
  <c r="AB2291" i="1"/>
  <c r="AC2291" i="1"/>
  <c r="W2292" i="1"/>
  <c r="Y2292" i="1"/>
  <c r="Z2292" i="1"/>
  <c r="AA2292" i="1"/>
  <c r="AB2292" i="1"/>
  <c r="AC2292" i="1"/>
  <c r="W2293" i="1"/>
  <c r="Y2293" i="1"/>
  <c r="Z2293" i="1"/>
  <c r="AA2293" i="1"/>
  <c r="AB2293" i="1"/>
  <c r="AC2293" i="1"/>
  <c r="W2294" i="1"/>
  <c r="Y2294" i="1"/>
  <c r="Z2294" i="1"/>
  <c r="AA2294" i="1"/>
  <c r="AB2294" i="1"/>
  <c r="AC2294" i="1"/>
  <c r="W2295" i="1"/>
  <c r="Y2295" i="1"/>
  <c r="Z2295" i="1"/>
  <c r="AA2295" i="1"/>
  <c r="AB2295" i="1"/>
  <c r="AC2295" i="1"/>
  <c r="W2296" i="1"/>
  <c r="Y2296" i="1"/>
  <c r="Z2296" i="1"/>
  <c r="AA2296" i="1"/>
  <c r="AB2296" i="1"/>
  <c r="AC2296" i="1"/>
  <c r="W2297" i="1"/>
  <c r="Y2297" i="1"/>
  <c r="Z2297" i="1"/>
  <c r="AA2297" i="1"/>
  <c r="AB2297" i="1"/>
  <c r="AC2297" i="1"/>
  <c r="W2298" i="1"/>
  <c r="Y2298" i="1"/>
  <c r="Z2298" i="1"/>
  <c r="AA2298" i="1"/>
  <c r="AB2298" i="1"/>
  <c r="AC2298" i="1"/>
  <c r="W2299" i="1"/>
  <c r="Y2299" i="1"/>
  <c r="Z2299" i="1"/>
  <c r="AA2299" i="1"/>
  <c r="AB2299" i="1"/>
  <c r="AC2299" i="1"/>
  <c r="W2300" i="1"/>
  <c r="Y2300" i="1"/>
  <c r="Z2300" i="1"/>
  <c r="AA2300" i="1"/>
  <c r="AB2300" i="1"/>
  <c r="AC2300" i="1"/>
  <c r="W2301" i="1"/>
  <c r="Y2301" i="1"/>
  <c r="Z2301" i="1"/>
  <c r="AA2301" i="1"/>
  <c r="AB2301" i="1"/>
  <c r="AC2301" i="1"/>
  <c r="W2302" i="1"/>
  <c r="Y2302" i="1"/>
  <c r="Z2302" i="1"/>
  <c r="AA2302" i="1"/>
  <c r="AB2302" i="1"/>
  <c r="AC2302" i="1"/>
  <c r="W2303" i="1"/>
  <c r="Y2303" i="1"/>
  <c r="Z2303" i="1"/>
  <c r="AA2303" i="1"/>
  <c r="AB2303" i="1"/>
  <c r="AC2303" i="1"/>
  <c r="W2304" i="1"/>
  <c r="Y2304" i="1"/>
  <c r="Z2304" i="1"/>
  <c r="AA2304" i="1"/>
  <c r="AB2304" i="1"/>
  <c r="AC2304" i="1"/>
  <c r="W2305" i="1"/>
  <c r="Y2305" i="1"/>
  <c r="Z2305" i="1"/>
  <c r="AA2305" i="1"/>
  <c r="AB2305" i="1"/>
  <c r="AC2305" i="1"/>
  <c r="W2306" i="1"/>
  <c r="Y2306" i="1"/>
  <c r="Z2306" i="1"/>
  <c r="AA2306" i="1"/>
  <c r="AB2306" i="1"/>
  <c r="AC2306" i="1"/>
  <c r="W2307" i="1"/>
  <c r="Y2307" i="1"/>
  <c r="Z2307" i="1"/>
  <c r="AA2307" i="1"/>
  <c r="AB2307" i="1"/>
  <c r="AC2307" i="1"/>
  <c r="W2308" i="1"/>
  <c r="Y2308" i="1"/>
  <c r="Z2308" i="1"/>
  <c r="AA2308" i="1"/>
  <c r="AB2308" i="1"/>
  <c r="AC2308" i="1"/>
  <c r="W2309" i="1"/>
  <c r="Y2309" i="1"/>
  <c r="Z2309" i="1"/>
  <c r="AA2309" i="1"/>
  <c r="AB2309" i="1"/>
  <c r="AC2309" i="1"/>
  <c r="W2310" i="1"/>
  <c r="Y2310" i="1"/>
  <c r="Z2310" i="1"/>
  <c r="AA2310" i="1"/>
  <c r="AB2310" i="1"/>
  <c r="AC2310" i="1"/>
  <c r="W2311" i="1"/>
  <c r="Y2311" i="1"/>
  <c r="Z2311" i="1"/>
  <c r="AA2311" i="1"/>
  <c r="AB2311" i="1"/>
  <c r="AC2311" i="1"/>
  <c r="W2312" i="1"/>
  <c r="Y2312" i="1"/>
  <c r="Z2312" i="1"/>
  <c r="AA2312" i="1"/>
  <c r="AB2312" i="1"/>
  <c r="AC2312" i="1"/>
  <c r="W2313" i="1"/>
  <c r="Y2313" i="1"/>
  <c r="Z2313" i="1"/>
  <c r="AA2313" i="1"/>
  <c r="AB2313" i="1"/>
  <c r="AC2313" i="1"/>
  <c r="W2314" i="1"/>
  <c r="Y2314" i="1"/>
  <c r="Z2314" i="1"/>
  <c r="AA2314" i="1"/>
  <c r="AB2314" i="1"/>
  <c r="AC2314" i="1"/>
  <c r="W2315" i="1"/>
  <c r="Y2315" i="1"/>
  <c r="Z2315" i="1"/>
  <c r="AA2315" i="1"/>
  <c r="AB2315" i="1"/>
  <c r="AC2315" i="1"/>
  <c r="W2316" i="1"/>
  <c r="Y2316" i="1"/>
  <c r="Z2316" i="1"/>
  <c r="AA2316" i="1"/>
  <c r="AB2316" i="1"/>
  <c r="AC2316" i="1"/>
  <c r="W2317" i="1"/>
  <c r="Y2317" i="1"/>
  <c r="Z2317" i="1"/>
  <c r="AA2317" i="1"/>
  <c r="AB2317" i="1"/>
  <c r="AC2317" i="1"/>
  <c r="W2318" i="1"/>
  <c r="Y2318" i="1"/>
  <c r="Z2318" i="1"/>
  <c r="AA2318" i="1"/>
  <c r="AB2318" i="1"/>
  <c r="AC2318" i="1"/>
  <c r="W2319" i="1"/>
  <c r="Y2319" i="1"/>
  <c r="Z2319" i="1"/>
  <c r="AA2319" i="1"/>
  <c r="AB2319" i="1"/>
  <c r="AC2319" i="1"/>
  <c r="W2320" i="1"/>
  <c r="Y2320" i="1"/>
  <c r="Z2320" i="1"/>
  <c r="AA2320" i="1"/>
  <c r="AB2320" i="1"/>
  <c r="AC2320" i="1"/>
  <c r="W2321" i="1"/>
  <c r="Y2321" i="1"/>
  <c r="Z2321" i="1"/>
  <c r="AA2321" i="1"/>
  <c r="AB2321" i="1"/>
  <c r="AC2321" i="1"/>
  <c r="W2322" i="1"/>
  <c r="Y2322" i="1"/>
  <c r="Z2322" i="1"/>
  <c r="AA2322" i="1"/>
  <c r="AB2322" i="1"/>
  <c r="AC2322" i="1"/>
  <c r="W2323" i="1"/>
  <c r="Y2323" i="1"/>
  <c r="Z2323" i="1"/>
  <c r="AA2323" i="1"/>
  <c r="AB2323" i="1"/>
  <c r="AC2323" i="1"/>
  <c r="W2324" i="1"/>
  <c r="Y2324" i="1"/>
  <c r="Z2324" i="1"/>
  <c r="AA2324" i="1"/>
  <c r="AB2324" i="1"/>
  <c r="AC2324" i="1"/>
  <c r="W2325" i="1"/>
  <c r="Y2325" i="1"/>
  <c r="Z2325" i="1"/>
  <c r="AA2325" i="1"/>
  <c r="AB2325" i="1"/>
  <c r="AC2325" i="1"/>
  <c r="W2326" i="1"/>
  <c r="Y2326" i="1"/>
  <c r="Z2326" i="1"/>
  <c r="AA2326" i="1"/>
  <c r="AB2326" i="1"/>
  <c r="AC2326" i="1"/>
  <c r="W2327" i="1"/>
  <c r="Y2327" i="1"/>
  <c r="Z2327" i="1"/>
  <c r="AA2327" i="1"/>
  <c r="AB2327" i="1"/>
  <c r="AC2327" i="1"/>
  <c r="W2328" i="1"/>
  <c r="Y2328" i="1"/>
  <c r="Z2328" i="1"/>
  <c r="AA2328" i="1"/>
  <c r="AB2328" i="1"/>
  <c r="AC2328" i="1"/>
  <c r="W2329" i="1"/>
  <c r="Y2329" i="1"/>
  <c r="Z2329" i="1"/>
  <c r="AA2329" i="1"/>
  <c r="AB2329" i="1"/>
  <c r="AC2329" i="1"/>
  <c r="W2330" i="1"/>
  <c r="Y2330" i="1"/>
  <c r="Z2330" i="1"/>
  <c r="AA2330" i="1"/>
  <c r="AB2330" i="1"/>
  <c r="AC2330" i="1"/>
  <c r="W2331" i="1"/>
  <c r="Y2331" i="1"/>
  <c r="Z2331" i="1"/>
  <c r="AA2331" i="1"/>
  <c r="AB2331" i="1"/>
  <c r="AC2331" i="1"/>
  <c r="W2332" i="1"/>
  <c r="Y2332" i="1"/>
  <c r="Z2332" i="1"/>
  <c r="AA2332" i="1"/>
  <c r="AB2332" i="1"/>
  <c r="AC2332" i="1"/>
  <c r="W2333" i="1"/>
  <c r="Y2333" i="1"/>
  <c r="Z2333" i="1"/>
  <c r="AA2333" i="1"/>
  <c r="AB2333" i="1"/>
  <c r="AC2333" i="1"/>
  <c r="W2334" i="1"/>
  <c r="Y2334" i="1"/>
  <c r="Z2334" i="1"/>
  <c r="AA2334" i="1"/>
  <c r="AB2334" i="1"/>
  <c r="AC2334" i="1"/>
  <c r="W2335" i="1"/>
  <c r="Y2335" i="1"/>
  <c r="Z2335" i="1"/>
  <c r="AA2335" i="1"/>
  <c r="AB2335" i="1"/>
  <c r="AC2335" i="1"/>
  <c r="W2336" i="1"/>
  <c r="Y2336" i="1"/>
  <c r="Z2336" i="1"/>
  <c r="AA2336" i="1"/>
  <c r="AB2336" i="1"/>
  <c r="AC2336" i="1"/>
  <c r="W2337" i="1"/>
  <c r="Y2337" i="1"/>
  <c r="Z2337" i="1"/>
  <c r="AA2337" i="1"/>
  <c r="AB2337" i="1"/>
  <c r="AC2337" i="1"/>
  <c r="W2338" i="1"/>
  <c r="Y2338" i="1"/>
  <c r="Z2338" i="1"/>
  <c r="AA2338" i="1"/>
  <c r="AB2338" i="1"/>
  <c r="AC2338" i="1"/>
  <c r="W2339" i="1"/>
  <c r="Y2339" i="1"/>
  <c r="Z2339" i="1"/>
  <c r="AA2339" i="1"/>
  <c r="AB2339" i="1"/>
  <c r="AC2339" i="1"/>
  <c r="W2340" i="1"/>
  <c r="Y2340" i="1"/>
  <c r="Z2340" i="1"/>
  <c r="AA2340" i="1"/>
  <c r="AB2340" i="1"/>
  <c r="AC2340" i="1"/>
  <c r="W2341" i="1"/>
  <c r="Y2341" i="1"/>
  <c r="Z2341" i="1"/>
  <c r="AA2341" i="1"/>
  <c r="AB2341" i="1"/>
  <c r="AC2341" i="1"/>
  <c r="W2342" i="1"/>
  <c r="Y2342" i="1"/>
  <c r="Z2342" i="1"/>
  <c r="AA2342" i="1"/>
  <c r="AB2342" i="1"/>
  <c r="AC2342" i="1"/>
  <c r="W2343" i="1"/>
  <c r="Y2343" i="1"/>
  <c r="Z2343" i="1"/>
  <c r="AA2343" i="1"/>
  <c r="AB2343" i="1"/>
  <c r="AC2343" i="1"/>
  <c r="W2344" i="1"/>
  <c r="Y2344" i="1"/>
  <c r="Z2344" i="1"/>
  <c r="AA2344" i="1"/>
  <c r="AB2344" i="1"/>
  <c r="AC2344" i="1"/>
  <c r="W2345" i="1"/>
  <c r="Y2345" i="1"/>
  <c r="Z2345" i="1"/>
  <c r="AA2345" i="1"/>
  <c r="AB2345" i="1"/>
  <c r="AC2345" i="1"/>
  <c r="W2346" i="1"/>
  <c r="Y2346" i="1"/>
  <c r="Z2346" i="1"/>
  <c r="AA2346" i="1"/>
  <c r="AB2346" i="1"/>
  <c r="AC2346" i="1"/>
  <c r="W2347" i="1"/>
  <c r="Y2347" i="1"/>
  <c r="Z2347" i="1"/>
  <c r="AA2347" i="1"/>
  <c r="AB2347" i="1"/>
  <c r="AC2347" i="1"/>
  <c r="W2348" i="1"/>
  <c r="Y2348" i="1"/>
  <c r="Z2348" i="1"/>
  <c r="AA2348" i="1"/>
  <c r="AB2348" i="1"/>
  <c r="AC2348" i="1"/>
  <c r="W2349" i="1"/>
  <c r="Y2349" i="1"/>
  <c r="Z2349" i="1"/>
  <c r="AA2349" i="1"/>
  <c r="AB2349" i="1"/>
  <c r="AC2349" i="1"/>
  <c r="W2350" i="1"/>
  <c r="Y2350" i="1"/>
  <c r="Z2350" i="1"/>
  <c r="AA2350" i="1"/>
  <c r="AB2350" i="1"/>
  <c r="AC2350" i="1"/>
  <c r="W2351" i="1"/>
  <c r="Y2351" i="1"/>
  <c r="Z2351" i="1"/>
  <c r="AA2351" i="1"/>
  <c r="AB2351" i="1"/>
  <c r="AC2351" i="1"/>
  <c r="W2352" i="1"/>
  <c r="Y2352" i="1"/>
  <c r="Z2352" i="1"/>
  <c r="AA2352" i="1"/>
  <c r="AB2352" i="1"/>
  <c r="AC2352" i="1"/>
  <c r="W2353" i="1"/>
  <c r="Y2353" i="1"/>
  <c r="Z2353" i="1"/>
  <c r="AA2353" i="1"/>
  <c r="AB2353" i="1"/>
  <c r="AC2353" i="1"/>
  <c r="W2354" i="1"/>
  <c r="Y2354" i="1"/>
  <c r="Z2354" i="1"/>
  <c r="AA2354" i="1"/>
  <c r="AB2354" i="1"/>
  <c r="AC2354" i="1"/>
  <c r="W2355" i="1"/>
  <c r="Y2355" i="1"/>
  <c r="Z2355" i="1"/>
  <c r="AA2355" i="1"/>
  <c r="AB2355" i="1"/>
  <c r="AC2355" i="1"/>
  <c r="W2356" i="1"/>
  <c r="Y2356" i="1"/>
  <c r="Z2356" i="1"/>
  <c r="AA2356" i="1"/>
  <c r="AB2356" i="1"/>
  <c r="AC2356" i="1"/>
  <c r="W2357" i="1"/>
  <c r="Y2357" i="1"/>
  <c r="Z2357" i="1"/>
  <c r="AA2357" i="1"/>
  <c r="AB2357" i="1"/>
  <c r="AC2357" i="1"/>
  <c r="W2358" i="1"/>
  <c r="Y2358" i="1"/>
  <c r="Z2358" i="1"/>
  <c r="AA2358" i="1"/>
  <c r="AB2358" i="1"/>
  <c r="AC2358" i="1"/>
  <c r="W2359" i="1"/>
  <c r="Y2359" i="1"/>
  <c r="Z2359" i="1"/>
  <c r="AA2359" i="1"/>
  <c r="AB2359" i="1"/>
  <c r="AC2359" i="1"/>
  <c r="W2360" i="1"/>
  <c r="Y2360" i="1"/>
  <c r="Z2360" i="1"/>
  <c r="AA2360" i="1"/>
  <c r="AB2360" i="1"/>
  <c r="AC2360" i="1"/>
  <c r="W2361" i="1"/>
  <c r="Y2361" i="1"/>
  <c r="Z2361" i="1"/>
  <c r="AA2361" i="1"/>
  <c r="AB2361" i="1"/>
  <c r="AC2361" i="1"/>
  <c r="W2362" i="1"/>
  <c r="Y2362" i="1"/>
  <c r="Z2362" i="1"/>
  <c r="AA2362" i="1"/>
  <c r="AB2362" i="1"/>
  <c r="AC2362" i="1"/>
  <c r="W2363" i="1"/>
  <c r="Y2363" i="1"/>
  <c r="Z2363" i="1"/>
  <c r="AA2363" i="1"/>
  <c r="AB2363" i="1"/>
  <c r="AC2363" i="1"/>
  <c r="W2364" i="1"/>
  <c r="Y2364" i="1"/>
  <c r="Z2364" i="1"/>
  <c r="AA2364" i="1"/>
  <c r="AB2364" i="1"/>
  <c r="AC2364" i="1"/>
  <c r="W2365" i="1"/>
  <c r="Y2365" i="1"/>
  <c r="Z2365" i="1"/>
  <c r="AA2365" i="1"/>
  <c r="AB2365" i="1"/>
  <c r="AC2365" i="1"/>
  <c r="W2366" i="1"/>
  <c r="Y2366" i="1"/>
  <c r="Z2366" i="1"/>
  <c r="AA2366" i="1"/>
  <c r="AB2366" i="1"/>
  <c r="AC2366" i="1"/>
  <c r="W2367" i="1"/>
  <c r="Y2367" i="1"/>
  <c r="Z2367" i="1"/>
  <c r="AA2367" i="1"/>
  <c r="AB2367" i="1"/>
  <c r="AC2367" i="1"/>
  <c r="W2368" i="1"/>
  <c r="Y2368" i="1"/>
  <c r="Z2368" i="1"/>
  <c r="AA2368" i="1"/>
  <c r="AB2368" i="1"/>
  <c r="AC2368" i="1"/>
  <c r="W2369" i="1"/>
  <c r="Y2369" i="1"/>
  <c r="Z2369" i="1"/>
  <c r="AA2369" i="1"/>
  <c r="AB2369" i="1"/>
  <c r="AC2369" i="1"/>
  <c r="W2370" i="1"/>
  <c r="Y2370" i="1"/>
  <c r="Z2370" i="1"/>
  <c r="AA2370" i="1"/>
  <c r="AB2370" i="1"/>
  <c r="AC2370" i="1"/>
  <c r="W2371" i="1"/>
  <c r="Y2371" i="1"/>
  <c r="Z2371" i="1"/>
  <c r="AA2371" i="1"/>
  <c r="AB2371" i="1"/>
  <c r="AC2371" i="1"/>
  <c r="W2372" i="1"/>
  <c r="Y2372" i="1"/>
  <c r="Z2372" i="1"/>
  <c r="AA2372" i="1"/>
  <c r="AB2372" i="1"/>
  <c r="AC2372" i="1"/>
  <c r="W2373" i="1"/>
  <c r="Y2373" i="1"/>
  <c r="Z2373" i="1"/>
  <c r="AA2373" i="1"/>
  <c r="AB2373" i="1"/>
  <c r="AC2373" i="1"/>
  <c r="W2374" i="1"/>
  <c r="Y2374" i="1"/>
  <c r="Z2374" i="1"/>
  <c r="AA2374" i="1"/>
  <c r="AB2374" i="1"/>
  <c r="AC2374" i="1"/>
  <c r="W2375" i="1"/>
  <c r="Y2375" i="1"/>
  <c r="Z2375" i="1"/>
  <c r="AA2375" i="1"/>
  <c r="AB2375" i="1"/>
  <c r="AC2375" i="1"/>
  <c r="W2376" i="1"/>
  <c r="Y2376" i="1"/>
  <c r="Z2376" i="1"/>
  <c r="AA2376" i="1"/>
  <c r="AB2376" i="1"/>
  <c r="AC2376" i="1"/>
  <c r="W2377" i="1"/>
  <c r="Y2377" i="1"/>
  <c r="Z2377" i="1"/>
  <c r="AA2377" i="1"/>
  <c r="AB2377" i="1"/>
  <c r="AC2377" i="1"/>
  <c r="W2378" i="1"/>
  <c r="Y2378" i="1"/>
  <c r="Z2378" i="1"/>
  <c r="AA2378" i="1"/>
  <c r="AB2378" i="1"/>
  <c r="AC2378" i="1"/>
  <c r="W2379" i="1"/>
  <c r="Y2379" i="1"/>
  <c r="Z2379" i="1"/>
  <c r="AA2379" i="1"/>
  <c r="AB2379" i="1"/>
  <c r="AC2379" i="1"/>
  <c r="W2380" i="1"/>
  <c r="Y2380" i="1"/>
  <c r="Z2380" i="1"/>
  <c r="AA2380" i="1"/>
  <c r="AB2380" i="1"/>
  <c r="AC2380" i="1"/>
  <c r="W2381" i="1"/>
  <c r="Y2381" i="1"/>
  <c r="Z2381" i="1"/>
  <c r="AA2381" i="1"/>
  <c r="AB2381" i="1"/>
  <c r="AC2381" i="1"/>
  <c r="W2382" i="1"/>
  <c r="Y2382" i="1"/>
  <c r="Z2382" i="1"/>
  <c r="AA2382" i="1"/>
  <c r="AB2382" i="1"/>
  <c r="AC2382" i="1"/>
  <c r="W2383" i="1"/>
  <c r="Y2383" i="1"/>
  <c r="Z2383" i="1"/>
  <c r="AA2383" i="1"/>
  <c r="AB2383" i="1"/>
  <c r="AC2383" i="1"/>
  <c r="W2384" i="1"/>
  <c r="Y2384" i="1"/>
  <c r="Z2384" i="1"/>
  <c r="AA2384" i="1"/>
  <c r="AB2384" i="1"/>
  <c r="AC2384" i="1"/>
  <c r="W2385" i="1"/>
  <c r="Y2385" i="1"/>
  <c r="Z2385" i="1"/>
  <c r="AA2385" i="1"/>
  <c r="AB2385" i="1"/>
  <c r="AC2385" i="1"/>
  <c r="W2386" i="1"/>
  <c r="Y2386" i="1"/>
  <c r="Z2386" i="1"/>
  <c r="AA2386" i="1"/>
  <c r="AB2386" i="1"/>
  <c r="AC2386" i="1"/>
  <c r="W2387" i="1"/>
  <c r="Y2387" i="1"/>
  <c r="Z2387" i="1"/>
  <c r="AA2387" i="1"/>
  <c r="AB2387" i="1"/>
  <c r="AC2387" i="1"/>
  <c r="W2388" i="1"/>
  <c r="Y2388" i="1"/>
  <c r="Z2388" i="1"/>
  <c r="AA2388" i="1"/>
  <c r="AB2388" i="1"/>
  <c r="AC2388" i="1"/>
  <c r="W2389" i="1"/>
  <c r="Y2389" i="1"/>
  <c r="Z2389" i="1"/>
  <c r="AA2389" i="1"/>
  <c r="AB2389" i="1"/>
  <c r="AC2389" i="1"/>
  <c r="W2390" i="1"/>
  <c r="Y2390" i="1"/>
  <c r="Z2390" i="1"/>
  <c r="AA2390" i="1"/>
  <c r="AB2390" i="1"/>
  <c r="AC2390" i="1"/>
  <c r="W2391" i="1"/>
  <c r="Y2391" i="1"/>
  <c r="Z2391" i="1"/>
  <c r="AA2391" i="1"/>
  <c r="AB2391" i="1"/>
  <c r="AC2391" i="1"/>
  <c r="W2392" i="1"/>
  <c r="Y2392" i="1"/>
  <c r="Z2392" i="1"/>
  <c r="AA2392" i="1"/>
  <c r="AB2392" i="1"/>
  <c r="AC2392" i="1"/>
  <c r="W2393" i="1"/>
  <c r="Y2393" i="1"/>
  <c r="Z2393" i="1"/>
  <c r="AA2393" i="1"/>
  <c r="AB2393" i="1"/>
  <c r="AC2393" i="1"/>
  <c r="W2394" i="1"/>
  <c r="Y2394" i="1"/>
  <c r="Z2394" i="1"/>
  <c r="AA2394" i="1"/>
  <c r="AB2394" i="1"/>
  <c r="AC2394" i="1"/>
  <c r="W2395" i="1"/>
  <c r="Y2395" i="1"/>
  <c r="Z2395" i="1"/>
  <c r="AA2395" i="1"/>
  <c r="AB2395" i="1"/>
  <c r="AC2395" i="1"/>
  <c r="W2396" i="1"/>
  <c r="Y2396" i="1"/>
  <c r="Z2396" i="1"/>
  <c r="AA2396" i="1"/>
  <c r="AB2396" i="1"/>
  <c r="AC2396" i="1"/>
  <c r="W2397" i="1"/>
  <c r="Y2397" i="1"/>
  <c r="Z2397" i="1"/>
  <c r="AA2397" i="1"/>
  <c r="AB2397" i="1"/>
  <c r="AC2397" i="1"/>
  <c r="W2398" i="1"/>
  <c r="Y2398" i="1"/>
  <c r="Z2398" i="1"/>
  <c r="AA2398" i="1"/>
  <c r="AB2398" i="1"/>
  <c r="AC2398" i="1"/>
  <c r="W2399" i="1"/>
  <c r="Y2399" i="1"/>
  <c r="Z2399" i="1"/>
  <c r="AA2399" i="1"/>
  <c r="AB2399" i="1"/>
  <c r="AC2399" i="1"/>
  <c r="W2400" i="1"/>
  <c r="Y2400" i="1"/>
  <c r="Z2400" i="1"/>
  <c r="AA2400" i="1"/>
  <c r="AB2400" i="1"/>
  <c r="AC2400" i="1"/>
  <c r="W2401" i="1"/>
  <c r="Y2401" i="1"/>
  <c r="Z2401" i="1"/>
  <c r="AA2401" i="1"/>
  <c r="AB2401" i="1"/>
  <c r="AC2401" i="1"/>
  <c r="W2402" i="1"/>
  <c r="Y2402" i="1"/>
  <c r="Z2402" i="1"/>
  <c r="AA2402" i="1"/>
  <c r="AB2402" i="1"/>
  <c r="AC2402" i="1"/>
  <c r="W2403" i="1"/>
  <c r="Y2403" i="1"/>
  <c r="Z2403" i="1"/>
  <c r="AA2403" i="1"/>
  <c r="AB2403" i="1"/>
  <c r="AC2403" i="1"/>
  <c r="W2404" i="1"/>
  <c r="Y2404" i="1"/>
  <c r="Z2404" i="1"/>
  <c r="AA2404" i="1"/>
  <c r="AB2404" i="1"/>
  <c r="AC2404" i="1"/>
  <c r="W2405" i="1"/>
  <c r="Y2405" i="1"/>
  <c r="Z2405" i="1"/>
  <c r="AA2405" i="1"/>
  <c r="AB2405" i="1"/>
  <c r="AC2405" i="1"/>
  <c r="W2406" i="1"/>
  <c r="Y2406" i="1"/>
  <c r="Z2406" i="1"/>
  <c r="AA2406" i="1"/>
  <c r="AB2406" i="1"/>
  <c r="AC2406" i="1"/>
  <c r="W2407" i="1"/>
  <c r="Y2407" i="1"/>
  <c r="Z2407" i="1"/>
  <c r="AA2407" i="1"/>
  <c r="AB2407" i="1"/>
  <c r="AC2407" i="1"/>
  <c r="W2408" i="1"/>
  <c r="Y2408" i="1"/>
  <c r="Z2408" i="1"/>
  <c r="AA2408" i="1"/>
  <c r="AB2408" i="1"/>
  <c r="AC2408" i="1"/>
  <c r="W2409" i="1"/>
  <c r="Y2409" i="1"/>
  <c r="Z2409" i="1"/>
  <c r="AA2409" i="1"/>
  <c r="AB2409" i="1"/>
  <c r="AC2409" i="1"/>
  <c r="W2410" i="1"/>
  <c r="Y2410" i="1"/>
  <c r="Z2410" i="1"/>
  <c r="AA2410" i="1"/>
  <c r="AB2410" i="1"/>
  <c r="AC2410" i="1"/>
  <c r="W2411" i="1"/>
  <c r="Y2411" i="1"/>
  <c r="Z2411" i="1"/>
  <c r="AA2411" i="1"/>
  <c r="AB2411" i="1"/>
  <c r="AC2411" i="1"/>
  <c r="W2412" i="1"/>
  <c r="Y2412" i="1"/>
  <c r="Z2412" i="1"/>
  <c r="AA2412" i="1"/>
  <c r="AB2412" i="1"/>
  <c r="AC2412" i="1"/>
  <c r="W2413" i="1"/>
  <c r="Y2413" i="1"/>
  <c r="Z2413" i="1"/>
  <c r="AA2413" i="1"/>
  <c r="AB2413" i="1"/>
  <c r="AC2413" i="1"/>
  <c r="W2414" i="1"/>
  <c r="Y2414" i="1"/>
  <c r="Z2414" i="1"/>
  <c r="AA2414" i="1"/>
  <c r="AB2414" i="1"/>
  <c r="AC2414" i="1"/>
  <c r="W2415" i="1"/>
  <c r="Y2415" i="1"/>
  <c r="Z2415" i="1"/>
  <c r="AA2415" i="1"/>
  <c r="AB2415" i="1"/>
  <c r="AC2415" i="1"/>
  <c r="W2416" i="1"/>
  <c r="Y2416" i="1"/>
  <c r="Z2416" i="1"/>
  <c r="AA2416" i="1"/>
  <c r="AB2416" i="1"/>
  <c r="AC2416" i="1"/>
  <c r="W2417" i="1"/>
  <c r="Y2417" i="1"/>
  <c r="Z2417" i="1"/>
  <c r="AA2417" i="1"/>
  <c r="AB2417" i="1"/>
  <c r="AC2417" i="1"/>
  <c r="W2418" i="1"/>
  <c r="Y2418" i="1"/>
  <c r="Z2418" i="1"/>
  <c r="AA2418" i="1"/>
  <c r="AB2418" i="1"/>
  <c r="AC2418" i="1"/>
  <c r="W2419" i="1"/>
  <c r="Y2419" i="1"/>
  <c r="Z2419" i="1"/>
  <c r="AA2419" i="1"/>
  <c r="AB2419" i="1"/>
  <c r="AC2419" i="1"/>
  <c r="W2420" i="1"/>
  <c r="Y2420" i="1"/>
  <c r="Z2420" i="1"/>
  <c r="AA2420" i="1"/>
  <c r="AB2420" i="1"/>
  <c r="AC2420" i="1"/>
  <c r="W2421" i="1"/>
  <c r="Y2421" i="1"/>
  <c r="Z2421" i="1"/>
  <c r="AA2421" i="1"/>
  <c r="AB2421" i="1"/>
  <c r="AC2421" i="1"/>
  <c r="W2422" i="1"/>
  <c r="Y2422" i="1"/>
  <c r="Z2422" i="1"/>
  <c r="AA2422" i="1"/>
  <c r="AB2422" i="1"/>
  <c r="AC2422" i="1"/>
  <c r="W2423" i="1"/>
  <c r="Y2423" i="1"/>
  <c r="Z2423" i="1"/>
  <c r="AA2423" i="1"/>
  <c r="AB2423" i="1"/>
  <c r="AC2423" i="1"/>
  <c r="W2424" i="1"/>
  <c r="Y2424" i="1"/>
  <c r="Z2424" i="1"/>
  <c r="AA2424" i="1"/>
  <c r="AB2424" i="1"/>
  <c r="AC2424" i="1"/>
  <c r="W2425" i="1"/>
  <c r="Y2425" i="1"/>
  <c r="Z2425" i="1"/>
  <c r="AA2425" i="1"/>
  <c r="AB2425" i="1"/>
  <c r="AC2425" i="1"/>
  <c r="W2426" i="1"/>
  <c r="Y2426" i="1"/>
  <c r="Z2426" i="1"/>
  <c r="AA2426" i="1"/>
  <c r="AB2426" i="1"/>
  <c r="AC2426" i="1"/>
  <c r="W2427" i="1"/>
  <c r="Y2427" i="1"/>
  <c r="Z2427" i="1"/>
  <c r="AA2427" i="1"/>
  <c r="AB2427" i="1"/>
  <c r="AC2427" i="1"/>
  <c r="W2428" i="1"/>
  <c r="Y2428" i="1"/>
  <c r="Z2428" i="1"/>
  <c r="AA2428" i="1"/>
  <c r="AB2428" i="1"/>
  <c r="AC2428" i="1"/>
  <c r="W2429" i="1"/>
  <c r="Y2429" i="1"/>
  <c r="Z2429" i="1"/>
  <c r="AA2429" i="1"/>
  <c r="AB2429" i="1"/>
  <c r="AC2429" i="1"/>
  <c r="W2430" i="1"/>
  <c r="Y2430" i="1"/>
  <c r="Z2430" i="1"/>
  <c r="AA2430" i="1"/>
  <c r="AB2430" i="1"/>
  <c r="AC2430" i="1"/>
  <c r="W2431" i="1"/>
  <c r="Y2431" i="1"/>
  <c r="Z2431" i="1"/>
  <c r="AA2431" i="1"/>
  <c r="AB2431" i="1"/>
  <c r="AC2431" i="1"/>
  <c r="W2432" i="1"/>
  <c r="Y2432" i="1"/>
  <c r="Z2432" i="1"/>
  <c r="AA2432" i="1"/>
  <c r="AB2432" i="1"/>
  <c r="AC2432" i="1"/>
  <c r="W2433" i="1"/>
  <c r="Y2433" i="1"/>
  <c r="Z2433" i="1"/>
  <c r="AA2433" i="1"/>
  <c r="AB2433" i="1"/>
  <c r="AC2433" i="1"/>
  <c r="W2434" i="1"/>
  <c r="Y2434" i="1"/>
  <c r="Z2434" i="1"/>
  <c r="AA2434" i="1"/>
  <c r="AB2434" i="1"/>
  <c r="AC2434" i="1"/>
  <c r="W2435" i="1"/>
  <c r="Y2435" i="1"/>
  <c r="Z2435" i="1"/>
  <c r="AA2435" i="1"/>
  <c r="AB2435" i="1"/>
  <c r="AC2435" i="1"/>
  <c r="W2436" i="1"/>
  <c r="Y2436" i="1"/>
  <c r="Z2436" i="1"/>
  <c r="AA2436" i="1"/>
  <c r="AB2436" i="1"/>
  <c r="AC2436" i="1"/>
  <c r="W2437" i="1"/>
  <c r="Y2437" i="1"/>
  <c r="Z2437" i="1"/>
  <c r="AA2437" i="1"/>
  <c r="AB2437" i="1"/>
  <c r="AC2437" i="1"/>
  <c r="W2438" i="1"/>
  <c r="Y2438" i="1"/>
  <c r="Z2438" i="1"/>
  <c r="AA2438" i="1"/>
  <c r="AB2438" i="1"/>
  <c r="AC2438" i="1"/>
  <c r="W2439" i="1"/>
  <c r="Y2439" i="1"/>
  <c r="Z2439" i="1"/>
  <c r="AA2439" i="1"/>
  <c r="AB2439" i="1"/>
  <c r="AC2439" i="1"/>
  <c r="W2440" i="1"/>
  <c r="Y2440" i="1"/>
  <c r="Z2440" i="1"/>
  <c r="AA2440" i="1"/>
  <c r="AB2440" i="1"/>
  <c r="AC2440" i="1"/>
  <c r="W2441" i="1"/>
  <c r="Y2441" i="1"/>
  <c r="Z2441" i="1"/>
  <c r="AA2441" i="1"/>
  <c r="AB2441" i="1"/>
  <c r="AC2441" i="1"/>
  <c r="W2442" i="1"/>
  <c r="Y2442" i="1"/>
  <c r="Z2442" i="1"/>
  <c r="AA2442" i="1"/>
  <c r="AB2442" i="1"/>
  <c r="AC2442" i="1"/>
  <c r="W2443" i="1"/>
  <c r="Y2443" i="1"/>
  <c r="Z2443" i="1"/>
  <c r="AA2443" i="1"/>
  <c r="AB2443" i="1"/>
  <c r="AC2443" i="1"/>
  <c r="W2444" i="1"/>
  <c r="Y2444" i="1"/>
  <c r="Z2444" i="1"/>
  <c r="AA2444" i="1"/>
  <c r="AB2444" i="1"/>
  <c r="AC2444" i="1"/>
  <c r="W2445" i="1"/>
  <c r="Y2445" i="1"/>
  <c r="Z2445" i="1"/>
  <c r="AA2445" i="1"/>
  <c r="AB2445" i="1"/>
  <c r="AC2445" i="1"/>
  <c r="W2446" i="1"/>
  <c r="Y2446" i="1"/>
  <c r="Z2446" i="1"/>
  <c r="AA2446" i="1"/>
  <c r="AB2446" i="1"/>
  <c r="AC2446" i="1"/>
  <c r="W2447" i="1"/>
  <c r="Y2447" i="1"/>
  <c r="Z2447" i="1"/>
  <c r="AA2447" i="1"/>
  <c r="AB2447" i="1"/>
  <c r="AC2447" i="1"/>
  <c r="W2448" i="1"/>
  <c r="Y2448" i="1"/>
  <c r="Z2448" i="1"/>
  <c r="AA2448" i="1"/>
  <c r="AB2448" i="1"/>
  <c r="AC2448" i="1"/>
  <c r="W2449" i="1"/>
  <c r="Y2449" i="1"/>
  <c r="Z2449" i="1"/>
  <c r="AA2449" i="1"/>
  <c r="AB2449" i="1"/>
  <c r="AC2449" i="1"/>
  <c r="W2450" i="1"/>
  <c r="Y2450" i="1"/>
  <c r="Z2450" i="1"/>
  <c r="AA2450" i="1"/>
  <c r="AB2450" i="1"/>
  <c r="AC2450" i="1"/>
  <c r="W2451" i="1"/>
  <c r="Y2451" i="1"/>
  <c r="Z2451" i="1"/>
  <c r="AA2451" i="1"/>
  <c r="AB2451" i="1"/>
  <c r="AC2451" i="1"/>
  <c r="W2452" i="1"/>
  <c r="Y2452" i="1"/>
  <c r="Z2452" i="1"/>
  <c r="AA2452" i="1"/>
  <c r="AB2452" i="1"/>
  <c r="AC2452" i="1"/>
  <c r="W2453" i="1"/>
  <c r="Y2453" i="1"/>
  <c r="Z2453" i="1"/>
  <c r="AA2453" i="1"/>
  <c r="AB2453" i="1"/>
  <c r="AC2453" i="1"/>
  <c r="W2454" i="1"/>
  <c r="Y2454" i="1"/>
  <c r="Z2454" i="1"/>
  <c r="AA2454" i="1"/>
  <c r="AB2454" i="1"/>
  <c r="AC2454" i="1"/>
  <c r="W2455" i="1"/>
  <c r="Y2455" i="1"/>
  <c r="Z2455" i="1"/>
  <c r="AA2455" i="1"/>
  <c r="AB2455" i="1"/>
  <c r="AC2455" i="1"/>
  <c r="W2456" i="1"/>
  <c r="Y2456" i="1"/>
  <c r="Z2456" i="1"/>
  <c r="AA2456" i="1"/>
  <c r="AB2456" i="1"/>
  <c r="AC2456" i="1"/>
  <c r="W2457" i="1"/>
  <c r="Y2457" i="1"/>
  <c r="Z2457" i="1"/>
  <c r="AA2457" i="1"/>
  <c r="AB2457" i="1"/>
  <c r="AC2457" i="1"/>
  <c r="W2458" i="1"/>
  <c r="Y2458" i="1"/>
  <c r="Z2458" i="1"/>
  <c r="AA2458" i="1"/>
  <c r="AB2458" i="1"/>
  <c r="AC2458" i="1"/>
  <c r="W2459" i="1"/>
  <c r="Y2459" i="1"/>
  <c r="Z2459" i="1"/>
  <c r="AA2459" i="1"/>
  <c r="AB2459" i="1"/>
  <c r="AC2459" i="1"/>
  <c r="W2460" i="1"/>
  <c r="Y2460" i="1"/>
  <c r="Z2460" i="1"/>
  <c r="AA2460" i="1"/>
  <c r="AB2460" i="1"/>
  <c r="AC2460" i="1"/>
  <c r="W2461" i="1"/>
  <c r="Y2461" i="1"/>
  <c r="Z2461" i="1"/>
  <c r="AA2461" i="1"/>
  <c r="AB2461" i="1"/>
  <c r="AC2461" i="1"/>
  <c r="W2462" i="1"/>
  <c r="Y2462" i="1"/>
  <c r="Z2462" i="1"/>
  <c r="AA2462" i="1"/>
  <c r="AB2462" i="1"/>
  <c r="AC2462" i="1"/>
  <c r="W2463" i="1"/>
  <c r="Y2463" i="1"/>
  <c r="Z2463" i="1"/>
  <c r="AA2463" i="1"/>
  <c r="AB2463" i="1"/>
  <c r="AC2463" i="1"/>
  <c r="W2464" i="1"/>
  <c r="Y2464" i="1"/>
  <c r="Z2464" i="1"/>
  <c r="AA2464" i="1"/>
  <c r="AB2464" i="1"/>
  <c r="AC2464" i="1"/>
  <c r="W2465" i="1"/>
  <c r="Y2465" i="1"/>
  <c r="Z2465" i="1"/>
  <c r="AA2465" i="1"/>
  <c r="AB2465" i="1"/>
  <c r="AC2465" i="1"/>
  <c r="W2466" i="1"/>
  <c r="Y2466" i="1"/>
  <c r="Z2466" i="1"/>
  <c r="AA2466" i="1"/>
  <c r="AB2466" i="1"/>
  <c r="AC2466" i="1"/>
  <c r="W2467" i="1"/>
  <c r="Y2467" i="1"/>
  <c r="Z2467" i="1"/>
  <c r="AA2467" i="1"/>
  <c r="AB2467" i="1"/>
  <c r="AC2467" i="1"/>
  <c r="W2468" i="1"/>
  <c r="Y2468" i="1"/>
  <c r="Z2468" i="1"/>
  <c r="AA2468" i="1"/>
  <c r="AB2468" i="1"/>
  <c r="AC2468" i="1"/>
  <c r="W2469" i="1"/>
  <c r="Y2469" i="1"/>
  <c r="Z2469" i="1"/>
  <c r="AA2469" i="1"/>
  <c r="AB2469" i="1"/>
  <c r="AC2469" i="1"/>
  <c r="W2470" i="1"/>
  <c r="Y2470" i="1"/>
  <c r="Z2470" i="1"/>
  <c r="AA2470" i="1"/>
  <c r="AB2470" i="1"/>
  <c r="AC2470" i="1"/>
  <c r="W2471" i="1"/>
  <c r="Y2471" i="1"/>
  <c r="Z2471" i="1"/>
  <c r="AA2471" i="1"/>
  <c r="AB2471" i="1"/>
  <c r="AC2471" i="1"/>
  <c r="W2472" i="1"/>
  <c r="Y2472" i="1"/>
  <c r="Z2472" i="1"/>
  <c r="AA2472" i="1"/>
  <c r="AB2472" i="1"/>
  <c r="AC2472" i="1"/>
  <c r="W2473" i="1"/>
  <c r="Y2473" i="1"/>
  <c r="Z2473" i="1"/>
  <c r="AA2473" i="1"/>
  <c r="AB2473" i="1"/>
  <c r="AC2473" i="1"/>
  <c r="W2474" i="1"/>
  <c r="Y2474" i="1"/>
  <c r="Z2474" i="1"/>
  <c r="AA2474" i="1"/>
  <c r="AB2474" i="1"/>
  <c r="AC2474" i="1"/>
  <c r="W2475" i="1"/>
  <c r="Y2475" i="1"/>
  <c r="Z2475" i="1"/>
  <c r="AA2475" i="1"/>
  <c r="AB2475" i="1"/>
  <c r="AC2475" i="1"/>
  <c r="W2476" i="1"/>
  <c r="Y2476" i="1"/>
  <c r="Z2476" i="1"/>
  <c r="AA2476" i="1"/>
  <c r="AB2476" i="1"/>
  <c r="AC2476" i="1"/>
  <c r="W2477" i="1"/>
  <c r="Y2477" i="1"/>
  <c r="Z2477" i="1"/>
  <c r="AA2477" i="1"/>
  <c r="AB2477" i="1"/>
  <c r="AC2477" i="1"/>
  <c r="W2478" i="1"/>
  <c r="Y2478" i="1"/>
  <c r="Z2478" i="1"/>
  <c r="AA2478" i="1"/>
  <c r="AB2478" i="1"/>
  <c r="AC2478" i="1"/>
  <c r="W2479" i="1"/>
  <c r="Y2479" i="1"/>
  <c r="Z2479" i="1"/>
  <c r="AA2479" i="1"/>
  <c r="AB2479" i="1"/>
  <c r="AC2479" i="1"/>
  <c r="W2480" i="1"/>
  <c r="Y2480" i="1"/>
  <c r="Z2480" i="1"/>
  <c r="AA2480" i="1"/>
  <c r="AB2480" i="1"/>
  <c r="AC2480" i="1"/>
  <c r="W2481" i="1"/>
  <c r="Y2481" i="1"/>
  <c r="Z2481" i="1"/>
  <c r="AA2481" i="1"/>
  <c r="AB2481" i="1"/>
  <c r="AC2481" i="1"/>
  <c r="W2482" i="1"/>
  <c r="Y2482" i="1"/>
  <c r="Z2482" i="1"/>
  <c r="AA2482" i="1"/>
  <c r="AB2482" i="1"/>
  <c r="AC2482" i="1"/>
  <c r="W2483" i="1"/>
  <c r="Y2483" i="1"/>
  <c r="Z2483" i="1"/>
  <c r="AA2483" i="1"/>
  <c r="AB2483" i="1"/>
  <c r="AC2483" i="1"/>
  <c r="W2484" i="1"/>
  <c r="Y2484" i="1"/>
  <c r="Z2484" i="1"/>
  <c r="AA2484" i="1"/>
  <c r="AB2484" i="1"/>
  <c r="AC2484" i="1"/>
  <c r="W2485" i="1"/>
  <c r="Y2485" i="1"/>
  <c r="Z2485" i="1"/>
  <c r="AA2485" i="1"/>
  <c r="AB2485" i="1"/>
  <c r="AC2485" i="1"/>
  <c r="W2486" i="1"/>
  <c r="Y2486" i="1"/>
  <c r="Z2486" i="1"/>
  <c r="AA2486" i="1"/>
  <c r="AB2486" i="1"/>
  <c r="AC2486" i="1"/>
  <c r="W2487" i="1"/>
  <c r="Y2487" i="1"/>
  <c r="Z2487" i="1"/>
  <c r="AA2487" i="1"/>
  <c r="AB2487" i="1"/>
  <c r="AC2487" i="1"/>
  <c r="W2488" i="1"/>
  <c r="Y2488" i="1"/>
  <c r="Z2488" i="1"/>
  <c r="AA2488" i="1"/>
  <c r="AB2488" i="1"/>
  <c r="AC2488" i="1"/>
  <c r="W2489" i="1"/>
  <c r="Y2489" i="1"/>
  <c r="Z2489" i="1"/>
  <c r="AA2489" i="1"/>
  <c r="AB2489" i="1"/>
  <c r="AC2489" i="1"/>
  <c r="W2490" i="1"/>
  <c r="Y2490" i="1"/>
  <c r="Z2490" i="1"/>
  <c r="AA2490" i="1"/>
  <c r="AB2490" i="1"/>
  <c r="AC2490" i="1"/>
  <c r="W2491" i="1"/>
  <c r="Y2491" i="1"/>
  <c r="Z2491" i="1"/>
  <c r="AA2491" i="1"/>
  <c r="AB2491" i="1"/>
  <c r="AC2491" i="1"/>
  <c r="W2492" i="1"/>
  <c r="Y2492" i="1"/>
  <c r="Z2492" i="1"/>
  <c r="AA2492" i="1"/>
  <c r="AB2492" i="1"/>
  <c r="AC2492" i="1"/>
  <c r="W2493" i="1"/>
  <c r="Y2493" i="1"/>
  <c r="Z2493" i="1"/>
  <c r="AA2493" i="1"/>
  <c r="AB2493" i="1"/>
  <c r="AC2493" i="1"/>
  <c r="W2494" i="1"/>
  <c r="Y2494" i="1"/>
  <c r="Z2494" i="1"/>
  <c r="AA2494" i="1"/>
  <c r="AB2494" i="1"/>
  <c r="AC2494" i="1"/>
  <c r="W2495" i="1"/>
  <c r="Y2495" i="1"/>
  <c r="Z2495" i="1"/>
  <c r="AA2495" i="1"/>
  <c r="AB2495" i="1"/>
  <c r="AC2495" i="1"/>
  <c r="W2496" i="1"/>
  <c r="Y2496" i="1"/>
  <c r="Z2496" i="1"/>
  <c r="AA2496" i="1"/>
  <c r="AB2496" i="1"/>
  <c r="AC2496" i="1"/>
  <c r="W2497" i="1"/>
  <c r="Y2497" i="1"/>
  <c r="Z2497" i="1"/>
  <c r="AA2497" i="1"/>
  <c r="AB2497" i="1"/>
  <c r="AC2497" i="1"/>
  <c r="W2498" i="1"/>
  <c r="Y2498" i="1"/>
  <c r="Z2498" i="1"/>
  <c r="AA2498" i="1"/>
  <c r="AB2498" i="1"/>
  <c r="AC2498" i="1"/>
  <c r="W2499" i="1"/>
  <c r="Y2499" i="1"/>
  <c r="Z2499" i="1"/>
  <c r="AA2499" i="1"/>
  <c r="AB2499" i="1"/>
  <c r="AC2499" i="1"/>
  <c r="W2500" i="1"/>
  <c r="Y2500" i="1"/>
  <c r="Z2500" i="1"/>
  <c r="AA2500" i="1"/>
  <c r="AB2500" i="1"/>
  <c r="AC2500" i="1"/>
  <c r="W2501" i="1"/>
  <c r="Y2501" i="1"/>
  <c r="Z2501" i="1"/>
  <c r="AA2501" i="1"/>
  <c r="AB2501" i="1"/>
  <c r="AC2501" i="1"/>
  <c r="W2502" i="1"/>
  <c r="Y2502" i="1"/>
  <c r="Z2502" i="1"/>
  <c r="AA2502" i="1"/>
  <c r="AB2502" i="1"/>
  <c r="AC2502" i="1"/>
  <c r="W2503" i="1"/>
  <c r="Y2503" i="1"/>
  <c r="Z2503" i="1"/>
  <c r="AA2503" i="1"/>
  <c r="AB2503" i="1"/>
  <c r="AC2503" i="1"/>
  <c r="W2504" i="1"/>
  <c r="Y2504" i="1"/>
  <c r="Z2504" i="1"/>
  <c r="AA2504" i="1"/>
  <c r="AB2504" i="1"/>
  <c r="AC2504" i="1"/>
  <c r="W2505" i="1"/>
  <c r="Y2505" i="1"/>
  <c r="Z2505" i="1"/>
  <c r="AA2505" i="1"/>
  <c r="AB2505" i="1"/>
  <c r="AC2505" i="1"/>
  <c r="W2506" i="1"/>
  <c r="Y2506" i="1"/>
  <c r="Z2506" i="1"/>
  <c r="AA2506" i="1"/>
  <c r="AB2506" i="1"/>
  <c r="AC2506" i="1"/>
  <c r="W2507" i="1"/>
  <c r="Y2507" i="1"/>
  <c r="Z2507" i="1"/>
  <c r="AA2507" i="1"/>
  <c r="AB2507" i="1"/>
  <c r="AC2507" i="1"/>
  <c r="W2508" i="1"/>
  <c r="Y2508" i="1"/>
  <c r="Z2508" i="1"/>
  <c r="AA2508" i="1"/>
  <c r="AB2508" i="1"/>
  <c r="AC2508" i="1"/>
  <c r="W2509" i="1"/>
  <c r="Y2509" i="1"/>
  <c r="Z2509" i="1"/>
  <c r="AA2509" i="1"/>
  <c r="AB2509" i="1"/>
  <c r="AC2509" i="1"/>
  <c r="W2510" i="1"/>
  <c r="Y2510" i="1"/>
  <c r="Z2510" i="1"/>
  <c r="AA2510" i="1"/>
  <c r="AB2510" i="1"/>
  <c r="AC2510" i="1"/>
  <c r="W2511" i="1"/>
  <c r="Y2511" i="1"/>
  <c r="Z2511" i="1"/>
  <c r="AA2511" i="1"/>
  <c r="AB2511" i="1"/>
  <c r="AC2511" i="1"/>
  <c r="W2512" i="1"/>
  <c r="Y2512" i="1"/>
  <c r="Z2512" i="1"/>
  <c r="AA2512" i="1"/>
  <c r="AB2512" i="1"/>
  <c r="AC2512" i="1"/>
  <c r="W2513" i="1"/>
  <c r="Y2513" i="1"/>
  <c r="Z2513" i="1"/>
  <c r="AA2513" i="1"/>
  <c r="AB2513" i="1"/>
  <c r="AC2513" i="1"/>
  <c r="W2514" i="1"/>
  <c r="Y2514" i="1"/>
  <c r="Z2514" i="1"/>
  <c r="AA2514" i="1"/>
  <c r="AB2514" i="1"/>
  <c r="AC2514" i="1"/>
  <c r="W2515" i="1"/>
  <c r="Y2515" i="1"/>
  <c r="Z2515" i="1"/>
  <c r="AA2515" i="1"/>
  <c r="AB2515" i="1"/>
  <c r="AC2515" i="1"/>
  <c r="W2516" i="1"/>
  <c r="Y2516" i="1"/>
  <c r="Z2516" i="1"/>
  <c r="AA2516" i="1"/>
  <c r="AB2516" i="1"/>
  <c r="AC2516" i="1"/>
  <c r="W2517" i="1"/>
  <c r="Y2517" i="1"/>
  <c r="Z2517" i="1"/>
  <c r="AA2517" i="1"/>
  <c r="AB2517" i="1"/>
  <c r="AC2517" i="1"/>
  <c r="W2518" i="1"/>
  <c r="Y2518" i="1"/>
  <c r="Z2518" i="1"/>
  <c r="AA2518" i="1"/>
  <c r="AB2518" i="1"/>
  <c r="AC2518" i="1"/>
  <c r="W2519" i="1"/>
  <c r="Y2519" i="1"/>
  <c r="Z2519" i="1"/>
  <c r="AA2519" i="1"/>
  <c r="AB2519" i="1"/>
  <c r="AC2519" i="1"/>
  <c r="W2520" i="1"/>
  <c r="Y2520" i="1"/>
  <c r="Z2520" i="1"/>
  <c r="AA2520" i="1"/>
  <c r="AB2520" i="1"/>
  <c r="AC2520" i="1"/>
  <c r="W2521" i="1"/>
  <c r="Y2521" i="1"/>
  <c r="Z2521" i="1"/>
  <c r="AA2521" i="1"/>
  <c r="AB2521" i="1"/>
  <c r="AC2521" i="1"/>
  <c r="W2522" i="1"/>
  <c r="Y2522" i="1"/>
  <c r="Z2522" i="1"/>
  <c r="AA2522" i="1"/>
  <c r="AB2522" i="1"/>
  <c r="AC2522" i="1"/>
  <c r="W2523" i="1"/>
  <c r="Y2523" i="1"/>
  <c r="Z2523" i="1"/>
  <c r="AA2523" i="1"/>
  <c r="AB2523" i="1"/>
  <c r="AC2523" i="1"/>
  <c r="W2524" i="1"/>
  <c r="Y2524" i="1"/>
  <c r="Z2524" i="1"/>
  <c r="AA2524" i="1"/>
  <c r="AB2524" i="1"/>
  <c r="AC2524" i="1"/>
  <c r="W2525" i="1"/>
  <c r="Y2525" i="1"/>
  <c r="Z2525" i="1"/>
  <c r="AA2525" i="1"/>
  <c r="AB2525" i="1"/>
  <c r="AC2525" i="1"/>
  <c r="W2526" i="1"/>
  <c r="Y2526" i="1"/>
  <c r="Z2526" i="1"/>
  <c r="AA2526" i="1"/>
  <c r="AB2526" i="1"/>
  <c r="AC2526" i="1"/>
  <c r="W2527" i="1"/>
  <c r="Y2527" i="1"/>
  <c r="Z2527" i="1"/>
  <c r="AA2527" i="1"/>
  <c r="AB2527" i="1"/>
  <c r="AC2527" i="1"/>
  <c r="W2528" i="1"/>
  <c r="Y2528" i="1"/>
  <c r="Z2528" i="1"/>
  <c r="AA2528" i="1"/>
  <c r="AB2528" i="1"/>
  <c r="AC2528" i="1"/>
  <c r="W2529" i="1"/>
  <c r="Y2529" i="1"/>
  <c r="Z2529" i="1"/>
  <c r="AA2529" i="1"/>
  <c r="AB2529" i="1"/>
  <c r="AC2529" i="1"/>
  <c r="W2530" i="1"/>
  <c r="Y2530" i="1"/>
  <c r="Z2530" i="1"/>
  <c r="AA2530" i="1"/>
  <c r="AB2530" i="1"/>
  <c r="AC2530" i="1"/>
  <c r="W2531" i="1"/>
  <c r="Y2531" i="1"/>
  <c r="Z2531" i="1"/>
  <c r="AA2531" i="1"/>
  <c r="AB2531" i="1"/>
  <c r="AC2531" i="1"/>
  <c r="W2532" i="1"/>
  <c r="Y2532" i="1"/>
  <c r="Z2532" i="1"/>
  <c r="AA2532" i="1"/>
  <c r="AB2532" i="1"/>
  <c r="AC2532" i="1"/>
  <c r="W2533" i="1"/>
  <c r="Y2533" i="1"/>
  <c r="Z2533" i="1"/>
  <c r="AA2533" i="1"/>
  <c r="AB2533" i="1"/>
  <c r="AC2533" i="1"/>
  <c r="W2534" i="1"/>
  <c r="Y2534" i="1"/>
  <c r="Z2534" i="1"/>
  <c r="AA2534" i="1"/>
  <c r="AB2534" i="1"/>
  <c r="AC2534" i="1"/>
  <c r="W2535" i="1"/>
  <c r="Y2535" i="1"/>
  <c r="Z2535" i="1"/>
  <c r="AA2535" i="1"/>
  <c r="AB2535" i="1"/>
  <c r="AC2535" i="1"/>
  <c r="W2536" i="1"/>
  <c r="Y2536" i="1"/>
  <c r="Z2536" i="1"/>
  <c r="AA2536" i="1"/>
  <c r="AB2536" i="1"/>
  <c r="AC2536" i="1"/>
  <c r="W2537" i="1"/>
  <c r="Y2537" i="1"/>
  <c r="Z2537" i="1"/>
  <c r="AA2537" i="1"/>
  <c r="AB2537" i="1"/>
  <c r="AC2537" i="1"/>
  <c r="W2538" i="1"/>
  <c r="Y2538" i="1"/>
  <c r="Z2538" i="1"/>
  <c r="AA2538" i="1"/>
  <c r="AB2538" i="1"/>
  <c r="AC2538" i="1"/>
  <c r="W2539" i="1"/>
  <c r="Y2539" i="1"/>
  <c r="Z2539" i="1"/>
  <c r="AA2539" i="1"/>
  <c r="AB2539" i="1"/>
  <c r="AC2539" i="1"/>
  <c r="W2540" i="1"/>
  <c r="Y2540" i="1"/>
  <c r="Z2540" i="1"/>
  <c r="AA2540" i="1"/>
  <c r="AB2540" i="1"/>
  <c r="AC2540" i="1"/>
  <c r="W2541" i="1"/>
  <c r="Y2541" i="1"/>
  <c r="Z2541" i="1"/>
  <c r="AA2541" i="1"/>
  <c r="AB2541" i="1"/>
  <c r="AC2541" i="1"/>
  <c r="W2542" i="1"/>
  <c r="Y2542" i="1"/>
  <c r="Z2542" i="1"/>
  <c r="AA2542" i="1"/>
  <c r="AB2542" i="1"/>
  <c r="AC2542" i="1"/>
  <c r="W2543" i="1"/>
  <c r="Y2543" i="1"/>
  <c r="Z2543" i="1"/>
  <c r="AA2543" i="1"/>
  <c r="AB2543" i="1"/>
  <c r="AC2543" i="1"/>
  <c r="W2544" i="1"/>
  <c r="Y2544" i="1"/>
  <c r="Z2544" i="1"/>
  <c r="AA2544" i="1"/>
  <c r="AB2544" i="1"/>
  <c r="AC2544" i="1"/>
  <c r="W2545" i="1"/>
  <c r="Y2545" i="1"/>
  <c r="Z2545" i="1"/>
  <c r="AA2545" i="1"/>
  <c r="AB2545" i="1"/>
  <c r="AC2545" i="1"/>
  <c r="W2546" i="1"/>
  <c r="Y2546" i="1"/>
  <c r="Z2546" i="1"/>
  <c r="AA2546" i="1"/>
  <c r="AB2546" i="1"/>
  <c r="AC2546" i="1"/>
  <c r="W2547" i="1"/>
  <c r="Y2547" i="1"/>
  <c r="Z2547" i="1"/>
  <c r="AA2547" i="1"/>
  <c r="AB2547" i="1"/>
  <c r="AC2547" i="1"/>
  <c r="W2548" i="1"/>
  <c r="Y2548" i="1"/>
  <c r="Z2548" i="1"/>
  <c r="AA2548" i="1"/>
  <c r="AB2548" i="1"/>
  <c r="AC2548" i="1"/>
  <c r="W2549" i="1"/>
  <c r="Y2549" i="1"/>
  <c r="Z2549" i="1"/>
  <c r="AA2549" i="1"/>
  <c r="AB2549" i="1"/>
  <c r="AC2549" i="1"/>
  <c r="W2550" i="1"/>
  <c r="Y2550" i="1"/>
  <c r="Z2550" i="1"/>
  <c r="AA2550" i="1"/>
  <c r="AB2550" i="1"/>
  <c r="AC2550" i="1"/>
  <c r="W2551" i="1"/>
  <c r="Y2551" i="1"/>
  <c r="Z2551" i="1"/>
  <c r="AA2551" i="1"/>
  <c r="AB2551" i="1"/>
  <c r="AC2551" i="1"/>
  <c r="W2552" i="1"/>
  <c r="Y2552" i="1"/>
  <c r="Z2552" i="1"/>
  <c r="AA2552" i="1"/>
  <c r="AB2552" i="1"/>
  <c r="AC2552" i="1"/>
  <c r="W2553" i="1"/>
  <c r="Y2553" i="1"/>
  <c r="Z2553" i="1"/>
  <c r="AA2553" i="1"/>
  <c r="AB2553" i="1"/>
  <c r="AC2553" i="1"/>
  <c r="W2554" i="1"/>
  <c r="Y2554" i="1"/>
  <c r="Z2554" i="1"/>
  <c r="AA2554" i="1"/>
  <c r="AB2554" i="1"/>
  <c r="AC2554" i="1"/>
  <c r="W2555" i="1"/>
  <c r="Y2555" i="1"/>
  <c r="Z2555" i="1"/>
  <c r="AA2555" i="1"/>
  <c r="AB2555" i="1"/>
  <c r="AC2555" i="1"/>
  <c r="W2556" i="1"/>
  <c r="Y2556" i="1"/>
  <c r="Z2556" i="1"/>
  <c r="AA2556" i="1"/>
  <c r="AB2556" i="1"/>
  <c r="AC2556" i="1"/>
  <c r="W2557" i="1"/>
  <c r="Y2557" i="1"/>
  <c r="Z2557" i="1"/>
  <c r="AA2557" i="1"/>
  <c r="AB2557" i="1"/>
  <c r="AC2557" i="1"/>
  <c r="W2558" i="1"/>
  <c r="Y2558" i="1"/>
  <c r="Z2558" i="1"/>
  <c r="AA2558" i="1"/>
  <c r="AB2558" i="1"/>
  <c r="AC2558" i="1"/>
  <c r="W2559" i="1"/>
  <c r="Y2559" i="1"/>
  <c r="Z2559" i="1"/>
  <c r="AA2559" i="1"/>
  <c r="AB2559" i="1"/>
  <c r="AC2559" i="1"/>
  <c r="W2560" i="1"/>
  <c r="Y2560" i="1"/>
  <c r="Z2560" i="1"/>
  <c r="AA2560" i="1"/>
  <c r="AB2560" i="1"/>
  <c r="AC2560" i="1"/>
  <c r="W2561" i="1"/>
  <c r="Y2561" i="1"/>
  <c r="Z2561" i="1"/>
  <c r="AA2561" i="1"/>
  <c r="AB2561" i="1"/>
  <c r="AC2561" i="1"/>
  <c r="W2562" i="1"/>
  <c r="Y2562" i="1"/>
  <c r="Z2562" i="1"/>
  <c r="AA2562" i="1"/>
  <c r="AB2562" i="1"/>
  <c r="AC2562" i="1"/>
  <c r="W2563" i="1"/>
  <c r="Y2563" i="1"/>
  <c r="Z2563" i="1"/>
  <c r="AA2563" i="1"/>
  <c r="AB2563" i="1"/>
  <c r="AC2563" i="1"/>
  <c r="W2564" i="1"/>
  <c r="Y2564" i="1"/>
  <c r="Z2564" i="1"/>
  <c r="AA2564" i="1"/>
  <c r="AB2564" i="1"/>
  <c r="AC2564" i="1"/>
  <c r="W2565" i="1"/>
  <c r="Y2565" i="1"/>
  <c r="Z2565" i="1"/>
  <c r="AA2565" i="1"/>
  <c r="AB2565" i="1"/>
  <c r="AC2565" i="1"/>
  <c r="W2566" i="1"/>
  <c r="Y2566" i="1"/>
  <c r="Z2566" i="1"/>
  <c r="AA2566" i="1"/>
  <c r="AB2566" i="1"/>
  <c r="AC2566" i="1"/>
  <c r="W2567" i="1"/>
  <c r="Y2567" i="1"/>
  <c r="Z2567" i="1"/>
  <c r="AA2567" i="1"/>
  <c r="AB2567" i="1"/>
  <c r="AC2567" i="1"/>
  <c r="W2568" i="1"/>
  <c r="Y2568" i="1"/>
  <c r="Z2568" i="1"/>
  <c r="AA2568" i="1"/>
  <c r="AB2568" i="1"/>
  <c r="AC2568" i="1"/>
  <c r="W2569" i="1"/>
  <c r="Y2569" i="1"/>
  <c r="Z2569" i="1"/>
  <c r="AA2569" i="1"/>
  <c r="AB2569" i="1"/>
  <c r="AC2569" i="1"/>
  <c r="W2570" i="1"/>
  <c r="Y2570" i="1"/>
  <c r="Z2570" i="1"/>
  <c r="AA2570" i="1"/>
  <c r="AB2570" i="1"/>
  <c r="AC2570" i="1"/>
  <c r="W2571" i="1"/>
  <c r="Y2571" i="1"/>
  <c r="Z2571" i="1"/>
  <c r="AA2571" i="1"/>
  <c r="AB2571" i="1"/>
  <c r="AC2571" i="1"/>
  <c r="W2572" i="1"/>
  <c r="Y2572" i="1"/>
  <c r="Z2572" i="1"/>
  <c r="AA2572" i="1"/>
  <c r="AB2572" i="1"/>
  <c r="AC2572" i="1"/>
  <c r="W2573" i="1"/>
  <c r="Y2573" i="1"/>
  <c r="Z2573" i="1"/>
  <c r="AA2573" i="1"/>
  <c r="AB2573" i="1"/>
  <c r="AC2573" i="1"/>
  <c r="W2574" i="1"/>
  <c r="Y2574" i="1"/>
  <c r="Z2574" i="1"/>
  <c r="AA2574" i="1"/>
  <c r="AB2574" i="1"/>
  <c r="AC2574" i="1"/>
  <c r="W2575" i="1"/>
  <c r="Y2575" i="1"/>
  <c r="Z2575" i="1"/>
  <c r="AA2575" i="1"/>
  <c r="AB2575" i="1"/>
  <c r="AC2575" i="1"/>
  <c r="W2576" i="1"/>
  <c r="Y2576" i="1"/>
  <c r="Z2576" i="1"/>
  <c r="AA2576" i="1"/>
  <c r="AB2576" i="1"/>
  <c r="AC2576" i="1"/>
  <c r="W2577" i="1"/>
  <c r="Y2577" i="1"/>
  <c r="Z2577" i="1"/>
  <c r="AA2577" i="1"/>
  <c r="AB2577" i="1"/>
  <c r="AC2577" i="1"/>
  <c r="W2578" i="1"/>
  <c r="Y2578" i="1"/>
  <c r="Z2578" i="1"/>
  <c r="AA2578" i="1"/>
  <c r="AB2578" i="1"/>
  <c r="AC2578" i="1"/>
  <c r="W2579" i="1"/>
  <c r="Y2579" i="1"/>
  <c r="Z2579" i="1"/>
  <c r="AA2579" i="1"/>
  <c r="AB2579" i="1"/>
  <c r="AC2579" i="1"/>
  <c r="W2580" i="1"/>
  <c r="Y2580" i="1"/>
  <c r="Z2580" i="1"/>
  <c r="AA2580" i="1"/>
  <c r="AB2580" i="1"/>
  <c r="AC2580" i="1"/>
  <c r="W2581" i="1"/>
  <c r="Y2581" i="1"/>
  <c r="Z2581" i="1"/>
  <c r="AA2581" i="1"/>
  <c r="AB2581" i="1"/>
  <c r="AC2581" i="1"/>
  <c r="W2582" i="1"/>
  <c r="Y2582" i="1"/>
  <c r="Z2582" i="1"/>
  <c r="AA2582" i="1"/>
  <c r="AB2582" i="1"/>
  <c r="AC2582" i="1"/>
  <c r="W2583" i="1"/>
  <c r="Y2583" i="1"/>
  <c r="Z2583" i="1"/>
  <c r="AA2583" i="1"/>
  <c r="AB2583" i="1"/>
  <c r="AC2583" i="1"/>
  <c r="W2584" i="1"/>
  <c r="Y2584" i="1"/>
  <c r="Z2584" i="1"/>
  <c r="AA2584" i="1"/>
  <c r="AB2584" i="1"/>
  <c r="AC2584" i="1"/>
  <c r="W2585" i="1"/>
  <c r="Y2585" i="1"/>
  <c r="Z2585" i="1"/>
  <c r="AA2585" i="1"/>
  <c r="AB2585" i="1"/>
  <c r="AC2585" i="1"/>
  <c r="W2586" i="1"/>
  <c r="Y2586" i="1"/>
  <c r="Z2586" i="1"/>
  <c r="AA2586" i="1"/>
  <c r="AB2586" i="1"/>
  <c r="AC2586" i="1"/>
  <c r="W2587" i="1"/>
  <c r="Y2587" i="1"/>
  <c r="Z2587" i="1"/>
  <c r="AA2587" i="1"/>
  <c r="AB2587" i="1"/>
  <c r="AC2587" i="1"/>
  <c r="W2588" i="1"/>
  <c r="Y2588" i="1"/>
  <c r="Z2588" i="1"/>
  <c r="AA2588" i="1"/>
  <c r="AB2588" i="1"/>
  <c r="AC2588" i="1"/>
  <c r="W2589" i="1"/>
  <c r="Y2589" i="1"/>
  <c r="Z2589" i="1"/>
  <c r="AA2589" i="1"/>
  <c r="AB2589" i="1"/>
  <c r="AC2589" i="1"/>
  <c r="W2590" i="1"/>
  <c r="Y2590" i="1"/>
  <c r="Z2590" i="1"/>
  <c r="AA2590" i="1"/>
  <c r="AB2590" i="1"/>
  <c r="AC2590" i="1"/>
  <c r="W2591" i="1"/>
  <c r="Y2591" i="1"/>
  <c r="Z2591" i="1"/>
  <c r="AA2591" i="1"/>
  <c r="AB2591" i="1"/>
  <c r="AC2591" i="1"/>
  <c r="W2592" i="1"/>
  <c r="Y2592" i="1"/>
  <c r="Z2592" i="1"/>
  <c r="AA2592" i="1"/>
  <c r="AB2592" i="1"/>
  <c r="AC2592" i="1"/>
  <c r="W2593" i="1"/>
  <c r="Y2593" i="1"/>
  <c r="Z2593" i="1"/>
  <c r="AA2593" i="1"/>
  <c r="AB2593" i="1"/>
  <c r="AC2593" i="1"/>
  <c r="W2594" i="1"/>
  <c r="Y2594" i="1"/>
  <c r="Z2594" i="1"/>
  <c r="AA2594" i="1"/>
  <c r="AB2594" i="1"/>
  <c r="AC2594" i="1"/>
  <c r="W2595" i="1"/>
  <c r="Y2595" i="1"/>
  <c r="Z2595" i="1"/>
  <c r="AA2595" i="1"/>
  <c r="AB2595" i="1"/>
  <c r="AC2595" i="1"/>
  <c r="W2596" i="1"/>
  <c r="Y2596" i="1"/>
  <c r="Z2596" i="1"/>
  <c r="AA2596" i="1"/>
  <c r="AB2596" i="1"/>
  <c r="AC2596" i="1"/>
  <c r="W2597" i="1"/>
  <c r="Y2597" i="1"/>
  <c r="Z2597" i="1"/>
  <c r="AA2597" i="1"/>
  <c r="AB2597" i="1"/>
  <c r="AC2597" i="1"/>
  <c r="W2598" i="1"/>
  <c r="Y2598" i="1"/>
  <c r="Z2598" i="1"/>
  <c r="AA2598" i="1"/>
  <c r="AB2598" i="1"/>
  <c r="AC2598" i="1"/>
  <c r="W2599" i="1"/>
  <c r="Y2599" i="1"/>
  <c r="Z2599" i="1"/>
  <c r="AA2599" i="1"/>
  <c r="AB2599" i="1"/>
  <c r="AC2599" i="1"/>
  <c r="W2600" i="1"/>
  <c r="Y2600" i="1"/>
  <c r="Z2600" i="1"/>
  <c r="AA2600" i="1"/>
  <c r="AB2600" i="1"/>
  <c r="AC2600" i="1"/>
  <c r="W2601" i="1"/>
  <c r="Y2601" i="1"/>
  <c r="Z2601" i="1"/>
  <c r="AA2601" i="1"/>
  <c r="AB2601" i="1"/>
  <c r="AC2601" i="1"/>
  <c r="W2602" i="1"/>
  <c r="Y2602" i="1"/>
  <c r="Z2602" i="1"/>
  <c r="AA2602" i="1"/>
  <c r="AB2602" i="1"/>
  <c r="AC2602" i="1"/>
  <c r="W2603" i="1"/>
  <c r="Y2603" i="1"/>
  <c r="Z2603" i="1"/>
  <c r="AA2603" i="1"/>
  <c r="AB2603" i="1"/>
  <c r="AC2603" i="1"/>
  <c r="W2604" i="1"/>
  <c r="Y2604" i="1"/>
  <c r="Z2604" i="1"/>
  <c r="AA2604" i="1"/>
  <c r="AB2604" i="1"/>
  <c r="AC2604" i="1"/>
  <c r="W2605" i="1"/>
  <c r="Y2605" i="1"/>
  <c r="Z2605" i="1"/>
  <c r="AA2605" i="1"/>
  <c r="AB2605" i="1"/>
  <c r="AC2605" i="1"/>
  <c r="W2606" i="1"/>
  <c r="Y2606" i="1"/>
  <c r="Z2606" i="1"/>
  <c r="AA2606" i="1"/>
  <c r="AB2606" i="1"/>
  <c r="AC2606" i="1"/>
  <c r="W2607" i="1"/>
  <c r="Y2607" i="1"/>
  <c r="Z2607" i="1"/>
  <c r="AA2607" i="1"/>
  <c r="AB2607" i="1"/>
  <c r="AC2607" i="1"/>
  <c r="W2608" i="1"/>
  <c r="Y2608" i="1"/>
  <c r="Z2608" i="1"/>
  <c r="AA2608" i="1"/>
  <c r="AB2608" i="1"/>
  <c r="AC2608" i="1"/>
  <c r="W2609" i="1"/>
  <c r="Y2609" i="1"/>
  <c r="Z2609" i="1"/>
  <c r="AA2609" i="1"/>
  <c r="AB2609" i="1"/>
  <c r="AC2609" i="1"/>
  <c r="W2610" i="1"/>
  <c r="Y2610" i="1"/>
  <c r="Z2610" i="1"/>
  <c r="AA2610" i="1"/>
  <c r="AB2610" i="1"/>
  <c r="AC2610" i="1"/>
  <c r="W2611" i="1"/>
  <c r="Y2611" i="1"/>
  <c r="Z2611" i="1"/>
  <c r="AA2611" i="1"/>
  <c r="AB2611" i="1"/>
  <c r="AC2611" i="1"/>
  <c r="W2612" i="1"/>
  <c r="Y2612" i="1"/>
  <c r="Z2612" i="1"/>
  <c r="AA2612" i="1"/>
  <c r="AB2612" i="1"/>
  <c r="AC2612" i="1"/>
  <c r="W2613" i="1"/>
  <c r="Y2613" i="1"/>
  <c r="Z2613" i="1"/>
  <c r="AA2613" i="1"/>
  <c r="AB2613" i="1"/>
  <c r="AC2613" i="1"/>
  <c r="W2614" i="1"/>
  <c r="Y2614" i="1"/>
  <c r="Z2614" i="1"/>
  <c r="AA2614" i="1"/>
  <c r="AB2614" i="1"/>
  <c r="AC2614" i="1"/>
  <c r="W2615" i="1"/>
  <c r="Y2615" i="1"/>
  <c r="Z2615" i="1"/>
  <c r="AA2615" i="1"/>
  <c r="AB2615" i="1"/>
  <c r="AC2615" i="1"/>
  <c r="W2616" i="1"/>
  <c r="Y2616" i="1"/>
  <c r="Z2616" i="1"/>
  <c r="AA2616" i="1"/>
  <c r="AB2616" i="1"/>
  <c r="AC2616" i="1"/>
  <c r="W2617" i="1"/>
  <c r="Y2617" i="1"/>
  <c r="Z2617" i="1"/>
  <c r="AA2617" i="1"/>
  <c r="AB2617" i="1"/>
  <c r="AC2617" i="1"/>
  <c r="W2618" i="1"/>
  <c r="Y2618" i="1"/>
  <c r="Z2618" i="1"/>
  <c r="AA2618" i="1"/>
  <c r="AB2618" i="1"/>
  <c r="AC2618" i="1"/>
  <c r="W2619" i="1"/>
  <c r="Y2619" i="1"/>
  <c r="Z2619" i="1"/>
  <c r="AA2619" i="1"/>
  <c r="AB2619" i="1"/>
  <c r="AC2619" i="1"/>
  <c r="W2620" i="1"/>
  <c r="Y2620" i="1"/>
  <c r="Z2620" i="1"/>
  <c r="AA2620" i="1"/>
  <c r="AB2620" i="1"/>
  <c r="AC2620" i="1"/>
  <c r="W2621" i="1"/>
  <c r="Y2621" i="1"/>
  <c r="Z2621" i="1"/>
  <c r="AA2621" i="1"/>
  <c r="AB2621" i="1"/>
  <c r="AC2621" i="1"/>
  <c r="W2622" i="1"/>
  <c r="Y2622" i="1"/>
  <c r="Z2622" i="1"/>
  <c r="AA2622" i="1"/>
  <c r="AB2622" i="1"/>
  <c r="AC2622" i="1"/>
  <c r="W2623" i="1"/>
  <c r="Y2623" i="1"/>
  <c r="Z2623" i="1"/>
  <c r="AA2623" i="1"/>
  <c r="AB2623" i="1"/>
  <c r="AC2623" i="1"/>
  <c r="W2624" i="1"/>
  <c r="Y2624" i="1"/>
  <c r="Z2624" i="1"/>
  <c r="AA2624" i="1"/>
  <c r="AB2624" i="1"/>
  <c r="AC2624" i="1"/>
  <c r="W2625" i="1"/>
  <c r="Y2625" i="1"/>
  <c r="Z2625" i="1"/>
  <c r="AA2625" i="1"/>
  <c r="AB2625" i="1"/>
  <c r="AC2625" i="1"/>
  <c r="W2626" i="1"/>
  <c r="Y2626" i="1"/>
  <c r="Z2626" i="1"/>
  <c r="AA2626" i="1"/>
  <c r="AB2626" i="1"/>
  <c r="AC2626" i="1"/>
  <c r="W2627" i="1"/>
  <c r="Y2627" i="1"/>
  <c r="Z2627" i="1"/>
  <c r="AA2627" i="1"/>
  <c r="AB2627" i="1"/>
  <c r="AC2627" i="1"/>
  <c r="W2628" i="1"/>
  <c r="Y2628" i="1"/>
  <c r="Z2628" i="1"/>
  <c r="AA2628" i="1"/>
  <c r="AB2628" i="1"/>
  <c r="AC2628" i="1"/>
  <c r="W2629" i="1"/>
  <c r="Y2629" i="1"/>
  <c r="Z2629" i="1"/>
  <c r="AA2629" i="1"/>
  <c r="AB2629" i="1"/>
  <c r="AC2629" i="1"/>
  <c r="W2630" i="1"/>
  <c r="Y2630" i="1"/>
  <c r="Z2630" i="1"/>
  <c r="AA2630" i="1"/>
  <c r="AB2630" i="1"/>
  <c r="AC2630" i="1"/>
  <c r="W2631" i="1"/>
  <c r="Y2631" i="1"/>
  <c r="Z2631" i="1"/>
  <c r="AA2631" i="1"/>
  <c r="AB2631" i="1"/>
  <c r="AC2631" i="1"/>
  <c r="W2632" i="1"/>
  <c r="Y2632" i="1"/>
  <c r="Z2632" i="1"/>
  <c r="AA2632" i="1"/>
  <c r="AB2632" i="1"/>
  <c r="AC2632" i="1"/>
  <c r="W2633" i="1"/>
  <c r="Y2633" i="1"/>
  <c r="Z2633" i="1"/>
  <c r="AA2633" i="1"/>
  <c r="AB2633" i="1"/>
  <c r="AC2633" i="1"/>
  <c r="W2634" i="1"/>
  <c r="Y2634" i="1"/>
  <c r="Z2634" i="1"/>
  <c r="AA2634" i="1"/>
  <c r="AB2634" i="1"/>
  <c r="AC2634" i="1"/>
  <c r="W2635" i="1"/>
  <c r="Y2635" i="1"/>
  <c r="Z2635" i="1"/>
  <c r="AA2635" i="1"/>
  <c r="AB2635" i="1"/>
  <c r="AC2635" i="1"/>
  <c r="W2636" i="1"/>
  <c r="Y2636" i="1"/>
  <c r="Z2636" i="1"/>
  <c r="AA2636" i="1"/>
  <c r="AB2636" i="1"/>
  <c r="AC2636" i="1"/>
  <c r="W2637" i="1"/>
  <c r="Y2637" i="1"/>
  <c r="Z2637" i="1"/>
  <c r="AA2637" i="1"/>
  <c r="AB2637" i="1"/>
  <c r="AC2637" i="1"/>
  <c r="W2638" i="1"/>
  <c r="Y2638" i="1"/>
  <c r="Z2638" i="1"/>
  <c r="AA2638" i="1"/>
  <c r="AB2638" i="1"/>
  <c r="AC2638" i="1"/>
  <c r="W2639" i="1"/>
  <c r="Y2639" i="1"/>
  <c r="Z2639" i="1"/>
  <c r="AA2639" i="1"/>
  <c r="AB2639" i="1"/>
  <c r="AC2639" i="1"/>
  <c r="W2640" i="1"/>
  <c r="Y2640" i="1"/>
  <c r="Z2640" i="1"/>
  <c r="AA2640" i="1"/>
  <c r="AB2640" i="1"/>
  <c r="AC2640" i="1"/>
  <c r="W2641" i="1"/>
  <c r="Y2641" i="1"/>
  <c r="Z2641" i="1"/>
  <c r="AA2641" i="1"/>
  <c r="AB2641" i="1"/>
  <c r="AC2641" i="1"/>
  <c r="W2642" i="1"/>
  <c r="Y2642" i="1"/>
  <c r="Z2642" i="1"/>
  <c r="AA2642" i="1"/>
  <c r="AB2642" i="1"/>
  <c r="AC2642" i="1"/>
  <c r="W2643" i="1"/>
  <c r="Y2643" i="1"/>
  <c r="Z2643" i="1"/>
  <c r="AA2643" i="1"/>
  <c r="AB2643" i="1"/>
  <c r="AC2643" i="1"/>
  <c r="W2644" i="1"/>
  <c r="Y2644" i="1"/>
  <c r="Z2644" i="1"/>
  <c r="AA2644" i="1"/>
  <c r="AB2644" i="1"/>
  <c r="AC2644" i="1"/>
  <c r="W2645" i="1"/>
  <c r="Y2645" i="1"/>
  <c r="Z2645" i="1"/>
  <c r="AA2645" i="1"/>
  <c r="AB2645" i="1"/>
  <c r="AC2645" i="1"/>
  <c r="W2646" i="1"/>
  <c r="Y2646" i="1"/>
  <c r="Z2646" i="1"/>
  <c r="AA2646" i="1"/>
  <c r="AB2646" i="1"/>
  <c r="AC2646" i="1"/>
  <c r="W2647" i="1"/>
  <c r="Y2647" i="1"/>
  <c r="Z2647" i="1"/>
  <c r="AA2647" i="1"/>
  <c r="AB2647" i="1"/>
  <c r="AC2647" i="1"/>
  <c r="W2648" i="1"/>
  <c r="Y2648" i="1"/>
  <c r="Z2648" i="1"/>
  <c r="AA2648" i="1"/>
  <c r="AB2648" i="1"/>
  <c r="AC2648" i="1"/>
  <c r="W2649" i="1"/>
  <c r="Y2649" i="1"/>
  <c r="Z2649" i="1"/>
  <c r="AA2649" i="1"/>
  <c r="AB2649" i="1"/>
  <c r="AC2649" i="1"/>
  <c r="W2650" i="1"/>
  <c r="Y2650" i="1"/>
  <c r="Z2650" i="1"/>
  <c r="AA2650" i="1"/>
  <c r="AB2650" i="1"/>
  <c r="AC2650" i="1"/>
  <c r="W2651" i="1"/>
  <c r="Y2651" i="1"/>
  <c r="Z2651" i="1"/>
  <c r="AA2651" i="1"/>
  <c r="AB2651" i="1"/>
  <c r="AC2651" i="1"/>
  <c r="W2652" i="1"/>
  <c r="Y2652" i="1"/>
  <c r="Z2652" i="1"/>
  <c r="AA2652" i="1"/>
  <c r="AB2652" i="1"/>
  <c r="AC2652" i="1"/>
  <c r="W2653" i="1"/>
  <c r="Y2653" i="1"/>
  <c r="Z2653" i="1"/>
  <c r="AA2653" i="1"/>
  <c r="AB2653" i="1"/>
  <c r="AC2653" i="1"/>
  <c r="W2654" i="1"/>
  <c r="Y2654" i="1"/>
  <c r="Z2654" i="1"/>
  <c r="AA2654" i="1"/>
  <c r="AB2654" i="1"/>
  <c r="AC2654" i="1"/>
  <c r="W2655" i="1"/>
  <c r="Y2655" i="1"/>
  <c r="Z2655" i="1"/>
  <c r="AA2655" i="1"/>
  <c r="AB2655" i="1"/>
  <c r="AC2655" i="1"/>
  <c r="W2656" i="1"/>
  <c r="Y2656" i="1"/>
  <c r="Z2656" i="1"/>
  <c r="AA2656" i="1"/>
  <c r="AB2656" i="1"/>
  <c r="AC2656" i="1"/>
  <c r="W2657" i="1"/>
  <c r="Y2657" i="1"/>
  <c r="Z2657" i="1"/>
  <c r="AA2657" i="1"/>
  <c r="AB2657" i="1"/>
  <c r="AC2657" i="1"/>
  <c r="W2658" i="1"/>
  <c r="Y2658" i="1"/>
  <c r="Z2658" i="1"/>
  <c r="AA2658" i="1"/>
  <c r="AB2658" i="1"/>
  <c r="AC2658" i="1"/>
  <c r="W2659" i="1"/>
  <c r="Y2659" i="1"/>
  <c r="Z2659" i="1"/>
  <c r="AA2659" i="1"/>
  <c r="AB2659" i="1"/>
  <c r="AC2659" i="1"/>
  <c r="W2660" i="1"/>
  <c r="Y2660" i="1"/>
  <c r="Z2660" i="1"/>
  <c r="AA2660" i="1"/>
  <c r="AB2660" i="1"/>
  <c r="AC2660" i="1"/>
  <c r="W2661" i="1"/>
  <c r="Y2661" i="1"/>
  <c r="Z2661" i="1"/>
  <c r="AA2661" i="1"/>
  <c r="AB2661" i="1"/>
  <c r="AC2661" i="1"/>
  <c r="W2662" i="1"/>
  <c r="Y2662" i="1"/>
  <c r="Z2662" i="1"/>
  <c r="AA2662" i="1"/>
  <c r="AB2662" i="1"/>
  <c r="AC2662" i="1"/>
  <c r="W2663" i="1"/>
  <c r="Y2663" i="1"/>
  <c r="Z2663" i="1"/>
  <c r="AA2663" i="1"/>
  <c r="AB2663" i="1"/>
  <c r="AC2663" i="1"/>
  <c r="W2664" i="1"/>
  <c r="Y2664" i="1"/>
  <c r="Z2664" i="1"/>
  <c r="AA2664" i="1"/>
  <c r="AB2664" i="1"/>
  <c r="AC2664" i="1"/>
  <c r="W2665" i="1"/>
  <c r="Y2665" i="1"/>
  <c r="Z2665" i="1"/>
  <c r="AA2665" i="1"/>
  <c r="AB2665" i="1"/>
  <c r="AC2665" i="1"/>
  <c r="W2666" i="1"/>
  <c r="Y2666" i="1"/>
  <c r="Z2666" i="1"/>
  <c r="AA2666" i="1"/>
  <c r="AB2666" i="1"/>
  <c r="AC2666" i="1"/>
  <c r="W2667" i="1"/>
  <c r="Y2667" i="1"/>
  <c r="Z2667" i="1"/>
  <c r="AA2667" i="1"/>
  <c r="AB2667" i="1"/>
  <c r="AC2667" i="1"/>
  <c r="W2668" i="1"/>
  <c r="Y2668" i="1"/>
  <c r="Z2668" i="1"/>
  <c r="AA2668" i="1"/>
  <c r="AB2668" i="1"/>
  <c r="AC2668" i="1"/>
  <c r="W2669" i="1"/>
  <c r="Y2669" i="1"/>
  <c r="Z2669" i="1"/>
  <c r="AA2669" i="1"/>
  <c r="AB2669" i="1"/>
  <c r="AC2669" i="1"/>
  <c r="W2670" i="1"/>
  <c r="Y2670" i="1"/>
  <c r="Z2670" i="1"/>
  <c r="AA2670" i="1"/>
  <c r="AB2670" i="1"/>
  <c r="AC2670" i="1"/>
  <c r="W2671" i="1"/>
  <c r="Y2671" i="1"/>
  <c r="Z2671" i="1"/>
  <c r="AA2671" i="1"/>
  <c r="AB2671" i="1"/>
  <c r="AC2671" i="1"/>
  <c r="W2672" i="1"/>
  <c r="Y2672" i="1"/>
  <c r="Z2672" i="1"/>
  <c r="AA2672" i="1"/>
  <c r="AB2672" i="1"/>
  <c r="AC2672" i="1"/>
  <c r="W2673" i="1"/>
  <c r="Y2673" i="1"/>
  <c r="Z2673" i="1"/>
  <c r="AA2673" i="1"/>
  <c r="AB2673" i="1"/>
  <c r="AC2673" i="1"/>
  <c r="W2674" i="1"/>
  <c r="Y2674" i="1"/>
  <c r="Z2674" i="1"/>
  <c r="AA2674" i="1"/>
  <c r="AB2674" i="1"/>
  <c r="AC2674" i="1"/>
  <c r="W2675" i="1"/>
  <c r="Y2675" i="1"/>
  <c r="Z2675" i="1"/>
  <c r="AA2675" i="1"/>
  <c r="AB2675" i="1"/>
  <c r="AC2675" i="1"/>
  <c r="W2676" i="1"/>
  <c r="Y2676" i="1"/>
  <c r="Z2676" i="1"/>
  <c r="AA2676" i="1"/>
  <c r="AB2676" i="1"/>
  <c r="AC2676" i="1"/>
  <c r="W2677" i="1"/>
  <c r="Y2677" i="1"/>
  <c r="Z2677" i="1"/>
  <c r="AA2677" i="1"/>
  <c r="AB2677" i="1"/>
  <c r="AC2677" i="1"/>
  <c r="W2678" i="1"/>
  <c r="Y2678" i="1"/>
  <c r="Z2678" i="1"/>
  <c r="AA2678" i="1"/>
  <c r="AB2678" i="1"/>
  <c r="AC2678" i="1"/>
  <c r="W2679" i="1"/>
  <c r="Y2679" i="1"/>
  <c r="Z2679" i="1"/>
  <c r="AA2679" i="1"/>
  <c r="AB2679" i="1"/>
  <c r="AC2679" i="1"/>
  <c r="W2680" i="1"/>
  <c r="Y2680" i="1"/>
  <c r="Z2680" i="1"/>
  <c r="AA2680" i="1"/>
  <c r="AB2680" i="1"/>
  <c r="AC2680" i="1"/>
  <c r="W2681" i="1"/>
  <c r="Y2681" i="1"/>
  <c r="Z2681" i="1"/>
  <c r="AA2681" i="1"/>
  <c r="AB2681" i="1"/>
  <c r="AC2681" i="1"/>
  <c r="W2682" i="1"/>
  <c r="Y2682" i="1"/>
  <c r="Z2682" i="1"/>
  <c r="AA2682" i="1"/>
  <c r="AB2682" i="1"/>
  <c r="AC2682" i="1"/>
  <c r="W2683" i="1"/>
  <c r="Y2683" i="1"/>
  <c r="Z2683" i="1"/>
  <c r="AA2683" i="1"/>
  <c r="AB2683" i="1"/>
  <c r="AC2683" i="1"/>
  <c r="W2684" i="1"/>
  <c r="Y2684" i="1"/>
  <c r="Z2684" i="1"/>
  <c r="AA2684" i="1"/>
  <c r="AB2684" i="1"/>
  <c r="AC2684" i="1"/>
  <c r="W2685" i="1"/>
  <c r="Y2685" i="1"/>
  <c r="Z2685" i="1"/>
  <c r="AA2685" i="1"/>
  <c r="AB2685" i="1"/>
  <c r="AC2685" i="1"/>
  <c r="W2686" i="1"/>
  <c r="Y2686" i="1"/>
  <c r="Z2686" i="1"/>
  <c r="AA2686" i="1"/>
  <c r="AB2686" i="1"/>
  <c r="AC2686" i="1"/>
  <c r="W2687" i="1"/>
  <c r="Y2687" i="1"/>
  <c r="Z2687" i="1"/>
  <c r="AA2687" i="1"/>
  <c r="AB2687" i="1"/>
  <c r="AC2687" i="1"/>
  <c r="W2688" i="1"/>
  <c r="Y2688" i="1"/>
  <c r="Z2688" i="1"/>
  <c r="AA2688" i="1"/>
  <c r="AB2688" i="1"/>
  <c r="AC2688" i="1"/>
  <c r="W2689" i="1"/>
  <c r="Y2689" i="1"/>
  <c r="Z2689" i="1"/>
  <c r="AA2689" i="1"/>
  <c r="AB2689" i="1"/>
  <c r="AC2689" i="1"/>
  <c r="W2690" i="1"/>
  <c r="Y2690" i="1"/>
  <c r="Z2690" i="1"/>
  <c r="AA2690" i="1"/>
  <c r="AB2690" i="1"/>
  <c r="AC2690" i="1"/>
  <c r="W2691" i="1"/>
  <c r="Y2691" i="1"/>
  <c r="Z2691" i="1"/>
  <c r="AA2691" i="1"/>
  <c r="AB2691" i="1"/>
  <c r="AC2691" i="1"/>
  <c r="W2692" i="1"/>
  <c r="Y2692" i="1"/>
  <c r="Z2692" i="1"/>
  <c r="AA2692" i="1"/>
  <c r="AB2692" i="1"/>
  <c r="AC2692" i="1"/>
  <c r="W2693" i="1"/>
  <c r="Y2693" i="1"/>
  <c r="Z2693" i="1"/>
  <c r="AA2693" i="1"/>
  <c r="AB2693" i="1"/>
  <c r="AC2693" i="1"/>
  <c r="W2694" i="1"/>
  <c r="Y2694" i="1"/>
  <c r="Z2694" i="1"/>
  <c r="AA2694" i="1"/>
  <c r="AB2694" i="1"/>
  <c r="AC2694" i="1"/>
  <c r="W2695" i="1"/>
  <c r="Y2695" i="1"/>
  <c r="Z2695" i="1"/>
  <c r="AA2695" i="1"/>
  <c r="AB2695" i="1"/>
  <c r="AC2695" i="1"/>
  <c r="W2696" i="1"/>
  <c r="Y2696" i="1"/>
  <c r="Z2696" i="1"/>
  <c r="AA2696" i="1"/>
  <c r="AB2696" i="1"/>
  <c r="AC2696" i="1"/>
  <c r="W2697" i="1"/>
  <c r="Y2697" i="1"/>
  <c r="Z2697" i="1"/>
  <c r="AA2697" i="1"/>
  <c r="AB2697" i="1"/>
  <c r="AC2697" i="1"/>
  <c r="W2698" i="1"/>
  <c r="Y2698" i="1"/>
  <c r="Z2698" i="1"/>
  <c r="AA2698" i="1"/>
  <c r="AB2698" i="1"/>
  <c r="AC2698" i="1"/>
  <c r="W2699" i="1"/>
  <c r="Y2699" i="1"/>
  <c r="Z2699" i="1"/>
  <c r="AA2699" i="1"/>
  <c r="AB2699" i="1"/>
  <c r="AC2699" i="1"/>
  <c r="W2700" i="1"/>
  <c r="Y2700" i="1"/>
  <c r="Z2700" i="1"/>
  <c r="AA2700" i="1"/>
  <c r="AB2700" i="1"/>
  <c r="AC2700" i="1"/>
  <c r="W2701" i="1"/>
  <c r="Y2701" i="1"/>
  <c r="Z2701" i="1"/>
  <c r="AA2701" i="1"/>
  <c r="AB2701" i="1"/>
  <c r="AC2701" i="1"/>
  <c r="W2702" i="1"/>
  <c r="Y2702" i="1"/>
  <c r="Z2702" i="1"/>
  <c r="AA2702" i="1"/>
  <c r="AB2702" i="1"/>
  <c r="AC2702" i="1"/>
  <c r="W2703" i="1"/>
  <c r="Y2703" i="1"/>
  <c r="Z2703" i="1"/>
  <c r="AA2703" i="1"/>
  <c r="AB2703" i="1"/>
  <c r="AC2703" i="1"/>
  <c r="W2704" i="1"/>
  <c r="Y2704" i="1"/>
  <c r="Z2704" i="1"/>
  <c r="AA2704" i="1"/>
  <c r="AB2704" i="1"/>
  <c r="AC2704" i="1"/>
  <c r="W2705" i="1"/>
  <c r="Y2705" i="1"/>
  <c r="Z2705" i="1"/>
  <c r="AA2705" i="1"/>
  <c r="AB2705" i="1"/>
  <c r="AC2705" i="1"/>
  <c r="W2706" i="1"/>
  <c r="Y2706" i="1"/>
  <c r="Z2706" i="1"/>
  <c r="AA2706" i="1"/>
  <c r="AB2706" i="1"/>
  <c r="AC2706" i="1"/>
  <c r="W2707" i="1"/>
  <c r="Y2707" i="1"/>
  <c r="Z2707" i="1"/>
  <c r="AA2707" i="1"/>
  <c r="AB2707" i="1"/>
  <c r="AC2707" i="1"/>
  <c r="W2708" i="1"/>
  <c r="Y2708" i="1"/>
  <c r="Z2708" i="1"/>
  <c r="AA2708" i="1"/>
  <c r="AB2708" i="1"/>
  <c r="AC2708" i="1"/>
  <c r="W2709" i="1"/>
  <c r="Y2709" i="1"/>
  <c r="Z2709" i="1"/>
  <c r="AA2709" i="1"/>
  <c r="AB2709" i="1"/>
  <c r="AC2709" i="1"/>
  <c r="W2710" i="1"/>
  <c r="Y2710" i="1"/>
  <c r="Z2710" i="1"/>
  <c r="AA2710" i="1"/>
  <c r="AB2710" i="1"/>
  <c r="AC2710" i="1"/>
  <c r="W2711" i="1"/>
  <c r="Y2711" i="1"/>
  <c r="Z2711" i="1"/>
  <c r="AA2711" i="1"/>
  <c r="AB2711" i="1"/>
  <c r="AC2711" i="1"/>
  <c r="W2712" i="1"/>
  <c r="Y2712" i="1"/>
  <c r="Z2712" i="1"/>
  <c r="AA2712" i="1"/>
  <c r="AB2712" i="1"/>
  <c r="AC2712" i="1"/>
  <c r="W2713" i="1"/>
  <c r="Y2713" i="1"/>
  <c r="Z2713" i="1"/>
  <c r="AA2713" i="1"/>
  <c r="AB2713" i="1"/>
  <c r="AC2713" i="1"/>
  <c r="W2714" i="1"/>
  <c r="Y2714" i="1"/>
  <c r="Z2714" i="1"/>
  <c r="AA2714" i="1"/>
  <c r="AB2714" i="1"/>
  <c r="AC2714" i="1"/>
  <c r="W2715" i="1"/>
  <c r="Y2715" i="1"/>
  <c r="Z2715" i="1"/>
  <c r="AA2715" i="1"/>
  <c r="AB2715" i="1"/>
  <c r="AC2715" i="1"/>
  <c r="W2716" i="1"/>
  <c r="Y2716" i="1"/>
  <c r="Z2716" i="1"/>
  <c r="AA2716" i="1"/>
  <c r="AB2716" i="1"/>
  <c r="AC2716" i="1"/>
  <c r="W2717" i="1"/>
  <c r="Y2717" i="1"/>
  <c r="Z2717" i="1"/>
  <c r="AA2717" i="1"/>
  <c r="AB2717" i="1"/>
  <c r="AC2717" i="1"/>
  <c r="W2718" i="1"/>
  <c r="Y2718" i="1"/>
  <c r="Z2718" i="1"/>
  <c r="AA2718" i="1"/>
  <c r="AB2718" i="1"/>
  <c r="AC2718" i="1"/>
  <c r="W2719" i="1"/>
  <c r="Y2719" i="1"/>
  <c r="Z2719" i="1"/>
  <c r="AA2719" i="1"/>
  <c r="AB2719" i="1"/>
  <c r="AC2719" i="1"/>
  <c r="W2720" i="1"/>
  <c r="Y2720" i="1"/>
  <c r="Z2720" i="1"/>
  <c r="AA2720" i="1"/>
  <c r="AB2720" i="1"/>
  <c r="AC2720" i="1"/>
  <c r="W2721" i="1"/>
  <c r="Y2721" i="1"/>
  <c r="Z2721" i="1"/>
  <c r="AA2721" i="1"/>
  <c r="AB2721" i="1"/>
  <c r="AC2721" i="1"/>
  <c r="W2722" i="1"/>
  <c r="Y2722" i="1"/>
  <c r="Z2722" i="1"/>
  <c r="AA2722" i="1"/>
  <c r="AB2722" i="1"/>
  <c r="AC2722" i="1"/>
  <c r="W2723" i="1"/>
  <c r="Y2723" i="1"/>
  <c r="Z2723" i="1"/>
  <c r="AA2723" i="1"/>
  <c r="AB2723" i="1"/>
  <c r="AC2723" i="1"/>
  <c r="W2724" i="1"/>
  <c r="Y2724" i="1"/>
  <c r="Z2724" i="1"/>
  <c r="AA2724" i="1"/>
  <c r="AB2724" i="1"/>
  <c r="AC2724" i="1"/>
  <c r="W2725" i="1"/>
  <c r="Y2725" i="1"/>
  <c r="Z2725" i="1"/>
  <c r="AA2725" i="1"/>
  <c r="AB2725" i="1"/>
  <c r="AC2725" i="1"/>
  <c r="W2726" i="1"/>
  <c r="Y2726" i="1"/>
  <c r="Z2726" i="1"/>
  <c r="AA2726" i="1"/>
  <c r="AB2726" i="1"/>
  <c r="AC2726" i="1"/>
  <c r="W2727" i="1"/>
  <c r="Y2727" i="1"/>
  <c r="Z2727" i="1"/>
  <c r="AA2727" i="1"/>
  <c r="AB2727" i="1"/>
  <c r="AC2727" i="1"/>
  <c r="W2728" i="1"/>
  <c r="Y2728" i="1"/>
  <c r="Z2728" i="1"/>
  <c r="AA2728" i="1"/>
  <c r="AB2728" i="1"/>
  <c r="AC2728" i="1"/>
  <c r="W2729" i="1"/>
  <c r="Y2729" i="1"/>
  <c r="Z2729" i="1"/>
  <c r="AA2729" i="1"/>
  <c r="AB2729" i="1"/>
  <c r="AC2729" i="1"/>
  <c r="W2730" i="1"/>
  <c r="Y2730" i="1"/>
  <c r="Z2730" i="1"/>
  <c r="AA2730" i="1"/>
  <c r="AB2730" i="1"/>
  <c r="AC2730" i="1"/>
  <c r="W2731" i="1"/>
  <c r="Y2731" i="1"/>
  <c r="Z2731" i="1"/>
  <c r="AA2731" i="1"/>
  <c r="AB2731" i="1"/>
  <c r="AC2731" i="1"/>
  <c r="W2732" i="1"/>
  <c r="Y2732" i="1"/>
  <c r="Z2732" i="1"/>
  <c r="AA2732" i="1"/>
  <c r="AB2732" i="1"/>
  <c r="AC2732" i="1"/>
  <c r="W2733" i="1"/>
  <c r="Y2733" i="1"/>
  <c r="Z2733" i="1"/>
  <c r="AA2733" i="1"/>
  <c r="AB2733" i="1"/>
  <c r="AC2733" i="1"/>
  <c r="W2734" i="1"/>
  <c r="Y2734" i="1"/>
  <c r="Z2734" i="1"/>
  <c r="AA2734" i="1"/>
  <c r="AB2734" i="1"/>
  <c r="AC2734" i="1"/>
  <c r="W2735" i="1"/>
  <c r="Y2735" i="1"/>
  <c r="Z2735" i="1"/>
  <c r="AA2735" i="1"/>
  <c r="AB2735" i="1"/>
  <c r="AC2735" i="1"/>
  <c r="W2736" i="1"/>
  <c r="Y2736" i="1"/>
  <c r="Z2736" i="1"/>
  <c r="AA2736" i="1"/>
  <c r="AB2736" i="1"/>
  <c r="AC2736" i="1"/>
  <c r="W2737" i="1"/>
  <c r="Y2737" i="1"/>
  <c r="Z2737" i="1"/>
  <c r="AA2737" i="1"/>
  <c r="AB2737" i="1"/>
  <c r="AC2737" i="1"/>
  <c r="W2738" i="1"/>
  <c r="Y2738" i="1"/>
  <c r="Z2738" i="1"/>
  <c r="AA2738" i="1"/>
  <c r="AB2738" i="1"/>
  <c r="AC2738" i="1"/>
  <c r="W2739" i="1"/>
  <c r="Y2739" i="1"/>
  <c r="Z2739" i="1"/>
  <c r="AA2739" i="1"/>
  <c r="AB2739" i="1"/>
  <c r="AC2739" i="1"/>
  <c r="W2740" i="1"/>
  <c r="Y2740" i="1"/>
  <c r="Z2740" i="1"/>
  <c r="AA2740" i="1"/>
  <c r="AB2740" i="1"/>
  <c r="AC2740" i="1"/>
  <c r="W2741" i="1"/>
  <c r="Y2741" i="1"/>
  <c r="Z2741" i="1"/>
  <c r="AA2741" i="1"/>
  <c r="AB2741" i="1"/>
  <c r="AC2741" i="1"/>
  <c r="W2742" i="1"/>
  <c r="Y2742" i="1"/>
  <c r="Z2742" i="1"/>
  <c r="AA2742" i="1"/>
  <c r="AB2742" i="1"/>
  <c r="AC2742" i="1"/>
  <c r="W2743" i="1"/>
  <c r="Y2743" i="1"/>
  <c r="Z2743" i="1"/>
  <c r="AA2743" i="1"/>
  <c r="AB2743" i="1"/>
  <c r="AC2743" i="1"/>
  <c r="W2744" i="1"/>
  <c r="Y2744" i="1"/>
  <c r="Z2744" i="1"/>
  <c r="AA2744" i="1"/>
  <c r="AB2744" i="1"/>
  <c r="AC2744" i="1"/>
  <c r="W2745" i="1"/>
  <c r="Y2745" i="1"/>
  <c r="Z2745" i="1"/>
  <c r="AA2745" i="1"/>
  <c r="AB2745" i="1"/>
  <c r="AC2745" i="1"/>
  <c r="W2746" i="1"/>
  <c r="Y2746" i="1"/>
  <c r="Z2746" i="1"/>
  <c r="AA2746" i="1"/>
  <c r="AB2746" i="1"/>
  <c r="AC2746" i="1"/>
  <c r="W2747" i="1"/>
  <c r="Y2747" i="1"/>
  <c r="Z2747" i="1"/>
  <c r="AA2747" i="1"/>
  <c r="AB2747" i="1"/>
  <c r="AC2747" i="1"/>
  <c r="W2748" i="1"/>
  <c r="Y2748" i="1"/>
  <c r="Z2748" i="1"/>
  <c r="AA2748" i="1"/>
  <c r="AB2748" i="1"/>
  <c r="AC2748" i="1"/>
  <c r="W2749" i="1"/>
  <c r="Y2749" i="1"/>
  <c r="Z2749" i="1"/>
  <c r="AA2749" i="1"/>
  <c r="AB2749" i="1"/>
  <c r="AC2749" i="1"/>
  <c r="W2750" i="1"/>
  <c r="Y2750" i="1"/>
  <c r="Z2750" i="1"/>
  <c r="AA2750" i="1"/>
  <c r="AB2750" i="1"/>
  <c r="AC2750" i="1"/>
  <c r="W2751" i="1"/>
  <c r="Y2751" i="1"/>
  <c r="Z2751" i="1"/>
  <c r="AA2751" i="1"/>
  <c r="AB2751" i="1"/>
  <c r="AC2751" i="1"/>
  <c r="W2752" i="1"/>
  <c r="Y2752" i="1"/>
  <c r="Z2752" i="1"/>
  <c r="AA2752" i="1"/>
  <c r="AB2752" i="1"/>
  <c r="AC2752" i="1"/>
  <c r="W2753" i="1"/>
  <c r="Y2753" i="1"/>
  <c r="Z2753" i="1"/>
  <c r="AA2753" i="1"/>
  <c r="AB2753" i="1"/>
  <c r="AC2753" i="1"/>
  <c r="W2754" i="1"/>
  <c r="Y2754" i="1"/>
  <c r="Z2754" i="1"/>
  <c r="AA2754" i="1"/>
  <c r="AB2754" i="1"/>
  <c r="AC2754" i="1"/>
  <c r="W2755" i="1"/>
  <c r="Y2755" i="1"/>
  <c r="Z2755" i="1"/>
  <c r="AA2755" i="1"/>
  <c r="AB2755" i="1"/>
  <c r="AC2755" i="1"/>
  <c r="W2756" i="1"/>
  <c r="Y2756" i="1"/>
  <c r="Z2756" i="1"/>
  <c r="AA2756" i="1"/>
  <c r="AB2756" i="1"/>
  <c r="AC2756" i="1"/>
  <c r="W2757" i="1"/>
  <c r="Y2757" i="1"/>
  <c r="Z2757" i="1"/>
  <c r="AA2757" i="1"/>
  <c r="AB2757" i="1"/>
  <c r="AC2757" i="1"/>
  <c r="W2758" i="1"/>
  <c r="Y2758" i="1"/>
  <c r="Z2758" i="1"/>
  <c r="AA2758" i="1"/>
  <c r="AB2758" i="1"/>
  <c r="AC2758" i="1"/>
  <c r="W2759" i="1"/>
  <c r="Y2759" i="1"/>
  <c r="Z2759" i="1"/>
  <c r="AA2759" i="1"/>
  <c r="AB2759" i="1"/>
  <c r="AC2759" i="1"/>
  <c r="W2760" i="1"/>
  <c r="Y2760" i="1"/>
  <c r="Z2760" i="1"/>
  <c r="AA2760" i="1"/>
  <c r="AB2760" i="1"/>
  <c r="AC2760" i="1"/>
  <c r="W2761" i="1"/>
  <c r="Y2761" i="1"/>
  <c r="Z2761" i="1"/>
  <c r="AA2761" i="1"/>
  <c r="AB2761" i="1"/>
  <c r="AC2761" i="1"/>
  <c r="W2762" i="1"/>
  <c r="Y2762" i="1"/>
  <c r="Z2762" i="1"/>
  <c r="AA2762" i="1"/>
  <c r="AB2762" i="1"/>
  <c r="AC2762" i="1"/>
  <c r="W2763" i="1"/>
  <c r="Y2763" i="1"/>
  <c r="Z2763" i="1"/>
  <c r="AA2763" i="1"/>
  <c r="AB2763" i="1"/>
  <c r="AC2763" i="1"/>
  <c r="W2764" i="1"/>
  <c r="Y2764" i="1"/>
  <c r="Z2764" i="1"/>
  <c r="AA2764" i="1"/>
  <c r="AB2764" i="1"/>
  <c r="AC2764" i="1"/>
  <c r="W2765" i="1"/>
  <c r="Y2765" i="1"/>
  <c r="Z2765" i="1"/>
  <c r="AA2765" i="1"/>
  <c r="AB2765" i="1"/>
  <c r="AC2765" i="1"/>
  <c r="W2766" i="1"/>
  <c r="Y2766" i="1"/>
  <c r="Z2766" i="1"/>
  <c r="AA2766" i="1"/>
  <c r="AB2766" i="1"/>
  <c r="AC2766" i="1"/>
  <c r="W2767" i="1"/>
  <c r="Y2767" i="1"/>
  <c r="Z2767" i="1"/>
  <c r="AA2767" i="1"/>
  <c r="AB2767" i="1"/>
  <c r="AC2767" i="1"/>
  <c r="W2768" i="1"/>
  <c r="Y2768" i="1"/>
  <c r="Z2768" i="1"/>
  <c r="AA2768" i="1"/>
  <c r="AB2768" i="1"/>
  <c r="AC2768" i="1"/>
  <c r="W2769" i="1"/>
  <c r="Y2769" i="1"/>
  <c r="Z2769" i="1"/>
  <c r="AA2769" i="1"/>
  <c r="AB2769" i="1"/>
  <c r="AC2769" i="1"/>
  <c r="W2770" i="1"/>
  <c r="Y2770" i="1"/>
  <c r="Z2770" i="1"/>
  <c r="AA2770" i="1"/>
  <c r="AB2770" i="1"/>
  <c r="AC2770" i="1"/>
  <c r="W2771" i="1"/>
  <c r="Y2771" i="1"/>
  <c r="Z2771" i="1"/>
  <c r="AA2771" i="1"/>
  <c r="AB2771" i="1"/>
  <c r="AC2771" i="1"/>
  <c r="W2772" i="1"/>
  <c r="Y2772" i="1"/>
  <c r="Z2772" i="1"/>
  <c r="AA2772" i="1"/>
  <c r="AB2772" i="1"/>
  <c r="AC2772" i="1"/>
  <c r="W2773" i="1"/>
  <c r="Y2773" i="1"/>
  <c r="Z2773" i="1"/>
  <c r="AA2773" i="1"/>
  <c r="AB2773" i="1"/>
  <c r="AC2773" i="1"/>
  <c r="W2774" i="1"/>
  <c r="Y2774" i="1"/>
  <c r="Z2774" i="1"/>
  <c r="AA2774" i="1"/>
  <c r="AB2774" i="1"/>
  <c r="AC2774" i="1"/>
  <c r="W2775" i="1"/>
  <c r="Y2775" i="1"/>
  <c r="Z2775" i="1"/>
  <c r="AA2775" i="1"/>
  <c r="AB2775" i="1"/>
  <c r="AC2775" i="1"/>
  <c r="W2776" i="1"/>
  <c r="Y2776" i="1"/>
  <c r="Z2776" i="1"/>
  <c r="AA2776" i="1"/>
  <c r="AB2776" i="1"/>
  <c r="AC2776" i="1"/>
  <c r="W2777" i="1"/>
  <c r="Y2777" i="1"/>
  <c r="Z2777" i="1"/>
  <c r="AA2777" i="1"/>
  <c r="AB2777" i="1"/>
  <c r="AC2777" i="1"/>
  <c r="W2778" i="1"/>
  <c r="Y2778" i="1"/>
  <c r="Z2778" i="1"/>
  <c r="AA2778" i="1"/>
  <c r="AB2778" i="1"/>
  <c r="AC2778" i="1"/>
  <c r="W2779" i="1"/>
  <c r="Y2779" i="1"/>
  <c r="Z2779" i="1"/>
  <c r="AA2779" i="1"/>
  <c r="AB2779" i="1"/>
  <c r="AC2779" i="1"/>
  <c r="W2780" i="1"/>
  <c r="Y2780" i="1"/>
  <c r="Z2780" i="1"/>
  <c r="AA2780" i="1"/>
  <c r="AB2780" i="1"/>
  <c r="AC2780" i="1"/>
  <c r="W2781" i="1"/>
  <c r="Y2781" i="1"/>
  <c r="Z2781" i="1"/>
  <c r="AA2781" i="1"/>
  <c r="AB2781" i="1"/>
  <c r="AC2781" i="1"/>
  <c r="W2782" i="1"/>
  <c r="Y2782" i="1"/>
  <c r="Z2782" i="1"/>
  <c r="AA2782" i="1"/>
  <c r="AB2782" i="1"/>
  <c r="AC2782" i="1"/>
  <c r="W2783" i="1"/>
  <c r="Y2783" i="1"/>
  <c r="Z2783" i="1"/>
  <c r="AA2783" i="1"/>
  <c r="AB2783" i="1"/>
  <c r="AC2783" i="1"/>
  <c r="W2784" i="1"/>
  <c r="Y2784" i="1"/>
  <c r="Z2784" i="1"/>
  <c r="AA2784" i="1"/>
  <c r="AB2784" i="1"/>
  <c r="AC2784" i="1"/>
  <c r="W2785" i="1"/>
  <c r="Y2785" i="1"/>
  <c r="Z2785" i="1"/>
  <c r="AA2785" i="1"/>
  <c r="AB2785" i="1"/>
  <c r="AC2785" i="1"/>
  <c r="W2786" i="1"/>
  <c r="Y2786" i="1"/>
  <c r="Z2786" i="1"/>
  <c r="AA2786" i="1"/>
  <c r="AB2786" i="1"/>
  <c r="AC2786" i="1"/>
  <c r="W2787" i="1"/>
  <c r="Y2787" i="1"/>
  <c r="Z2787" i="1"/>
  <c r="AA2787" i="1"/>
  <c r="AB2787" i="1"/>
  <c r="AC2787" i="1"/>
  <c r="W2788" i="1"/>
  <c r="Y2788" i="1"/>
  <c r="Z2788" i="1"/>
  <c r="AA2788" i="1"/>
  <c r="AB2788" i="1"/>
  <c r="AC2788" i="1"/>
  <c r="W2789" i="1"/>
  <c r="Y2789" i="1"/>
  <c r="Z2789" i="1"/>
  <c r="AA2789" i="1"/>
  <c r="AB2789" i="1"/>
  <c r="AC2789" i="1"/>
  <c r="W2790" i="1"/>
  <c r="Y2790" i="1"/>
  <c r="Z2790" i="1"/>
  <c r="AA2790" i="1"/>
  <c r="AB2790" i="1"/>
  <c r="AC2790" i="1"/>
  <c r="W2791" i="1"/>
  <c r="Y2791" i="1"/>
  <c r="Z2791" i="1"/>
  <c r="AA2791" i="1"/>
  <c r="AB2791" i="1"/>
  <c r="AC2791" i="1"/>
  <c r="W2792" i="1"/>
  <c r="Y2792" i="1"/>
  <c r="Z2792" i="1"/>
  <c r="AA2792" i="1"/>
  <c r="AB2792" i="1"/>
  <c r="AC2792" i="1"/>
  <c r="W2793" i="1"/>
  <c r="Y2793" i="1"/>
  <c r="Z2793" i="1"/>
  <c r="AA2793" i="1"/>
  <c r="AB2793" i="1"/>
  <c r="AC2793" i="1"/>
  <c r="W2794" i="1"/>
  <c r="Y2794" i="1"/>
  <c r="Z2794" i="1"/>
  <c r="AA2794" i="1"/>
  <c r="AB2794" i="1"/>
  <c r="AC2794" i="1"/>
  <c r="W2795" i="1"/>
  <c r="Y2795" i="1"/>
  <c r="Z2795" i="1"/>
  <c r="AA2795" i="1"/>
  <c r="AB2795" i="1"/>
  <c r="AC2795" i="1"/>
  <c r="W2796" i="1"/>
  <c r="Y2796" i="1"/>
  <c r="Z2796" i="1"/>
  <c r="AA2796" i="1"/>
  <c r="AB2796" i="1"/>
  <c r="AC2796" i="1"/>
  <c r="W2797" i="1"/>
  <c r="Y2797" i="1"/>
  <c r="Z2797" i="1"/>
  <c r="AA2797" i="1"/>
  <c r="AB2797" i="1"/>
  <c r="AC2797" i="1"/>
  <c r="W2798" i="1"/>
  <c r="Y2798" i="1"/>
  <c r="Z2798" i="1"/>
  <c r="AA2798" i="1"/>
  <c r="AB2798" i="1"/>
  <c r="AC2798" i="1"/>
  <c r="W2799" i="1"/>
  <c r="Y2799" i="1"/>
  <c r="Z2799" i="1"/>
  <c r="AA2799" i="1"/>
  <c r="AB2799" i="1"/>
  <c r="AC2799" i="1"/>
  <c r="W2800" i="1"/>
  <c r="Y2800" i="1"/>
  <c r="Z2800" i="1"/>
  <c r="AA2800" i="1"/>
  <c r="AB2800" i="1"/>
  <c r="AC2800" i="1"/>
  <c r="W2801" i="1"/>
  <c r="Y2801" i="1"/>
  <c r="Z2801" i="1"/>
  <c r="AA2801" i="1"/>
  <c r="AB2801" i="1"/>
  <c r="AC2801" i="1"/>
  <c r="W2802" i="1"/>
  <c r="Y2802" i="1"/>
  <c r="Z2802" i="1"/>
  <c r="AA2802" i="1"/>
  <c r="AB2802" i="1"/>
  <c r="AC2802" i="1"/>
  <c r="W2803" i="1"/>
  <c r="Y2803" i="1"/>
  <c r="Z2803" i="1"/>
  <c r="AA2803" i="1"/>
  <c r="AB2803" i="1"/>
  <c r="AC2803" i="1"/>
  <c r="W2804" i="1"/>
  <c r="Y2804" i="1"/>
  <c r="Z2804" i="1"/>
  <c r="AA2804" i="1"/>
  <c r="AB2804" i="1"/>
  <c r="AC2804" i="1"/>
  <c r="W2805" i="1"/>
  <c r="Y2805" i="1"/>
  <c r="Z2805" i="1"/>
  <c r="AA2805" i="1"/>
  <c r="AB2805" i="1"/>
  <c r="AC2805" i="1"/>
  <c r="W2806" i="1"/>
  <c r="Y2806" i="1"/>
  <c r="Z2806" i="1"/>
  <c r="AA2806" i="1"/>
  <c r="AB2806" i="1"/>
  <c r="AC2806" i="1"/>
  <c r="W2807" i="1"/>
  <c r="Y2807" i="1"/>
  <c r="Z2807" i="1"/>
  <c r="AA2807" i="1"/>
  <c r="AB2807" i="1"/>
  <c r="AC2807" i="1"/>
  <c r="W2808" i="1"/>
  <c r="Y2808" i="1"/>
  <c r="Z2808" i="1"/>
  <c r="AA2808" i="1"/>
  <c r="AB2808" i="1"/>
  <c r="AC2808" i="1"/>
  <c r="W2809" i="1"/>
  <c r="Y2809" i="1"/>
  <c r="Z2809" i="1"/>
  <c r="AA2809" i="1"/>
  <c r="AB2809" i="1"/>
  <c r="AC2809" i="1"/>
  <c r="W2810" i="1"/>
  <c r="Y2810" i="1"/>
  <c r="Z2810" i="1"/>
  <c r="AA2810" i="1"/>
  <c r="AB2810" i="1"/>
  <c r="AC2810" i="1"/>
  <c r="W2811" i="1"/>
  <c r="Y2811" i="1"/>
  <c r="Z2811" i="1"/>
  <c r="AA2811" i="1"/>
  <c r="AB2811" i="1"/>
  <c r="AC2811" i="1"/>
  <c r="W2812" i="1"/>
  <c r="Y2812" i="1"/>
  <c r="Z2812" i="1"/>
  <c r="AA2812" i="1"/>
  <c r="AB2812" i="1"/>
  <c r="AC2812" i="1"/>
  <c r="W2813" i="1"/>
  <c r="Y2813" i="1"/>
  <c r="Z2813" i="1"/>
  <c r="AA2813" i="1"/>
  <c r="AB2813" i="1"/>
  <c r="AC2813" i="1"/>
  <c r="W2814" i="1"/>
  <c r="Y2814" i="1"/>
  <c r="Z2814" i="1"/>
  <c r="AA2814" i="1"/>
  <c r="AB2814" i="1"/>
  <c r="AC2814" i="1"/>
  <c r="W2815" i="1"/>
  <c r="Y2815" i="1"/>
  <c r="Z2815" i="1"/>
  <c r="AA2815" i="1"/>
  <c r="AB2815" i="1"/>
  <c r="AC2815" i="1"/>
  <c r="W2816" i="1"/>
  <c r="Y2816" i="1"/>
  <c r="Z2816" i="1"/>
  <c r="AA2816" i="1"/>
  <c r="AB2816" i="1"/>
  <c r="AC2816" i="1"/>
  <c r="W2817" i="1"/>
  <c r="Y2817" i="1"/>
  <c r="Z2817" i="1"/>
  <c r="AA2817" i="1"/>
  <c r="AB2817" i="1"/>
  <c r="AC2817" i="1"/>
  <c r="W2818" i="1"/>
  <c r="Y2818" i="1"/>
  <c r="Z2818" i="1"/>
  <c r="AA2818" i="1"/>
  <c r="AB2818" i="1"/>
  <c r="AC2818" i="1"/>
  <c r="W2819" i="1"/>
  <c r="Y2819" i="1"/>
  <c r="Z2819" i="1"/>
  <c r="AA2819" i="1"/>
  <c r="AB2819" i="1"/>
  <c r="AC2819" i="1"/>
  <c r="W2820" i="1"/>
  <c r="Y2820" i="1"/>
  <c r="Z2820" i="1"/>
  <c r="AA2820" i="1"/>
  <c r="AB2820" i="1"/>
  <c r="AC2820" i="1"/>
  <c r="W2821" i="1"/>
  <c r="Y2821" i="1"/>
  <c r="Z2821" i="1"/>
  <c r="AA2821" i="1"/>
  <c r="AB2821" i="1"/>
  <c r="AC2821" i="1"/>
  <c r="W2822" i="1"/>
  <c r="Y2822" i="1"/>
  <c r="Z2822" i="1"/>
  <c r="AA2822" i="1"/>
  <c r="AB2822" i="1"/>
  <c r="AC2822" i="1"/>
  <c r="W2823" i="1"/>
  <c r="Y2823" i="1"/>
  <c r="Z2823" i="1"/>
  <c r="AA2823" i="1"/>
  <c r="AB2823" i="1"/>
  <c r="AC2823" i="1"/>
  <c r="W2824" i="1"/>
  <c r="Y2824" i="1"/>
  <c r="Z2824" i="1"/>
  <c r="AA2824" i="1"/>
  <c r="AB2824" i="1"/>
  <c r="AC2824" i="1"/>
  <c r="W2825" i="1"/>
  <c r="Y2825" i="1"/>
  <c r="Z2825" i="1"/>
  <c r="AA2825" i="1"/>
  <c r="AB2825" i="1"/>
  <c r="AC2825" i="1"/>
  <c r="W2826" i="1"/>
  <c r="Y2826" i="1"/>
  <c r="Z2826" i="1"/>
  <c r="AA2826" i="1"/>
  <c r="AB2826" i="1"/>
  <c r="AC2826" i="1"/>
  <c r="W2827" i="1"/>
  <c r="Y2827" i="1"/>
  <c r="Z2827" i="1"/>
  <c r="AA2827" i="1"/>
  <c r="AB2827" i="1"/>
  <c r="AC2827" i="1"/>
  <c r="W2828" i="1"/>
  <c r="Y2828" i="1"/>
  <c r="Z2828" i="1"/>
  <c r="AA2828" i="1"/>
  <c r="AB2828" i="1"/>
  <c r="AC2828" i="1"/>
  <c r="W2829" i="1"/>
  <c r="Y2829" i="1"/>
  <c r="Z2829" i="1"/>
  <c r="AA2829" i="1"/>
  <c r="AB2829" i="1"/>
  <c r="AC2829" i="1"/>
  <c r="W2830" i="1"/>
  <c r="Y2830" i="1"/>
  <c r="Z2830" i="1"/>
  <c r="AA2830" i="1"/>
  <c r="AB2830" i="1"/>
  <c r="AC2830" i="1"/>
  <c r="W2831" i="1"/>
  <c r="Y2831" i="1"/>
  <c r="Z2831" i="1"/>
  <c r="AA2831" i="1"/>
  <c r="AB2831" i="1"/>
  <c r="AC2831" i="1"/>
  <c r="W2832" i="1"/>
  <c r="Y2832" i="1"/>
  <c r="Z2832" i="1"/>
  <c r="AA2832" i="1"/>
  <c r="AB2832" i="1"/>
  <c r="AC2832" i="1"/>
  <c r="W2833" i="1"/>
  <c r="Y2833" i="1"/>
  <c r="Z2833" i="1"/>
  <c r="AA2833" i="1"/>
  <c r="AB2833" i="1"/>
  <c r="AC2833" i="1"/>
  <c r="W2834" i="1"/>
  <c r="Y2834" i="1"/>
  <c r="Z2834" i="1"/>
  <c r="AA2834" i="1"/>
  <c r="AB2834" i="1"/>
  <c r="AC2834" i="1"/>
  <c r="W2835" i="1"/>
  <c r="Y2835" i="1"/>
  <c r="Z2835" i="1"/>
  <c r="AA2835" i="1"/>
  <c r="AB2835" i="1"/>
  <c r="AC2835" i="1"/>
  <c r="W2836" i="1"/>
  <c r="Y2836" i="1"/>
  <c r="Z2836" i="1"/>
  <c r="AA2836" i="1"/>
  <c r="AB2836" i="1"/>
  <c r="AC2836" i="1"/>
  <c r="W2837" i="1"/>
  <c r="Y2837" i="1"/>
  <c r="Z2837" i="1"/>
  <c r="AA2837" i="1"/>
  <c r="AB2837" i="1"/>
  <c r="AC2837" i="1"/>
  <c r="W2838" i="1"/>
  <c r="Y2838" i="1"/>
  <c r="Z2838" i="1"/>
  <c r="AA2838" i="1"/>
  <c r="AB2838" i="1"/>
  <c r="AC2838" i="1"/>
  <c r="W2839" i="1"/>
  <c r="Y2839" i="1"/>
  <c r="Z2839" i="1"/>
  <c r="AA2839" i="1"/>
  <c r="AB2839" i="1"/>
  <c r="AC2839" i="1"/>
  <c r="W2840" i="1"/>
  <c r="Y2840" i="1"/>
  <c r="Z2840" i="1"/>
  <c r="AA2840" i="1"/>
  <c r="AB2840" i="1"/>
  <c r="AC2840" i="1"/>
  <c r="W2841" i="1"/>
  <c r="Y2841" i="1"/>
  <c r="Z2841" i="1"/>
  <c r="AA2841" i="1"/>
  <c r="AB2841" i="1"/>
  <c r="AC2841" i="1"/>
  <c r="W2842" i="1"/>
  <c r="Y2842" i="1"/>
  <c r="Z2842" i="1"/>
  <c r="AA2842" i="1"/>
  <c r="AB2842" i="1"/>
  <c r="AC2842" i="1"/>
  <c r="W2843" i="1"/>
  <c r="Y2843" i="1"/>
  <c r="Z2843" i="1"/>
  <c r="AA2843" i="1"/>
  <c r="AB2843" i="1"/>
  <c r="AC2843" i="1"/>
  <c r="W2844" i="1"/>
  <c r="Y2844" i="1"/>
  <c r="Z2844" i="1"/>
  <c r="AA2844" i="1"/>
  <c r="AB2844" i="1"/>
  <c r="AC2844" i="1"/>
  <c r="W2845" i="1"/>
  <c r="Y2845" i="1"/>
  <c r="Z2845" i="1"/>
  <c r="AA2845" i="1"/>
  <c r="AB2845" i="1"/>
  <c r="AC2845" i="1"/>
  <c r="W2846" i="1"/>
  <c r="Y2846" i="1"/>
  <c r="Z2846" i="1"/>
  <c r="AA2846" i="1"/>
  <c r="AB2846" i="1"/>
  <c r="AC2846" i="1"/>
  <c r="W2847" i="1"/>
  <c r="Y2847" i="1"/>
  <c r="Z2847" i="1"/>
  <c r="AA2847" i="1"/>
  <c r="AB2847" i="1"/>
  <c r="AC2847" i="1"/>
  <c r="W2848" i="1"/>
  <c r="Y2848" i="1"/>
  <c r="Z2848" i="1"/>
  <c r="AA2848" i="1"/>
  <c r="AB2848" i="1"/>
  <c r="AC2848" i="1"/>
  <c r="W2849" i="1"/>
  <c r="Y2849" i="1"/>
  <c r="Z2849" i="1"/>
  <c r="AA2849" i="1"/>
  <c r="AB2849" i="1"/>
  <c r="AC2849" i="1"/>
  <c r="W2850" i="1"/>
  <c r="Y2850" i="1"/>
  <c r="Z2850" i="1"/>
  <c r="AA2850" i="1"/>
  <c r="AB2850" i="1"/>
  <c r="AC2850" i="1"/>
  <c r="W2851" i="1"/>
  <c r="Y2851" i="1"/>
  <c r="Z2851" i="1"/>
  <c r="AA2851" i="1"/>
  <c r="AB2851" i="1"/>
  <c r="AC2851" i="1"/>
  <c r="W2852" i="1"/>
  <c r="Y2852" i="1"/>
  <c r="Z2852" i="1"/>
  <c r="AA2852" i="1"/>
  <c r="AB2852" i="1"/>
  <c r="AC2852" i="1"/>
  <c r="W2853" i="1"/>
  <c r="Y2853" i="1"/>
  <c r="Z2853" i="1"/>
  <c r="AA2853" i="1"/>
  <c r="AB2853" i="1"/>
  <c r="AC2853" i="1"/>
  <c r="W2854" i="1"/>
  <c r="Y2854" i="1"/>
  <c r="Z2854" i="1"/>
  <c r="AA2854" i="1"/>
  <c r="AB2854" i="1"/>
  <c r="AC2854" i="1"/>
  <c r="W2855" i="1"/>
  <c r="Y2855" i="1"/>
  <c r="Z2855" i="1"/>
  <c r="AA2855" i="1"/>
  <c r="AB2855" i="1"/>
  <c r="AC2855" i="1"/>
  <c r="W2856" i="1"/>
  <c r="Y2856" i="1"/>
  <c r="Z2856" i="1"/>
  <c r="AA2856" i="1"/>
  <c r="AB2856" i="1"/>
  <c r="AC2856" i="1"/>
  <c r="W2857" i="1"/>
  <c r="Y2857" i="1"/>
  <c r="Z2857" i="1"/>
  <c r="AA2857" i="1"/>
  <c r="AB2857" i="1"/>
  <c r="AC2857" i="1"/>
  <c r="W2858" i="1"/>
  <c r="Y2858" i="1"/>
  <c r="Z2858" i="1"/>
  <c r="AA2858" i="1"/>
  <c r="AB2858" i="1"/>
  <c r="AC2858" i="1"/>
  <c r="W2859" i="1"/>
  <c r="Y2859" i="1"/>
  <c r="Z2859" i="1"/>
  <c r="AA2859" i="1"/>
  <c r="AB2859" i="1"/>
  <c r="AC2859" i="1"/>
  <c r="W2860" i="1"/>
  <c r="Y2860" i="1"/>
  <c r="Z2860" i="1"/>
  <c r="AA2860" i="1"/>
  <c r="AB2860" i="1"/>
  <c r="AC2860" i="1"/>
  <c r="W2861" i="1"/>
  <c r="Y2861" i="1"/>
  <c r="Z2861" i="1"/>
  <c r="AA2861" i="1"/>
  <c r="AB2861" i="1"/>
  <c r="AC2861" i="1"/>
  <c r="W2862" i="1"/>
  <c r="Y2862" i="1"/>
  <c r="Z2862" i="1"/>
  <c r="AA2862" i="1"/>
  <c r="AB2862" i="1"/>
  <c r="AC2862" i="1"/>
  <c r="W2863" i="1"/>
  <c r="Y2863" i="1"/>
  <c r="Z2863" i="1"/>
  <c r="AA2863" i="1"/>
  <c r="AB2863" i="1"/>
  <c r="AC2863" i="1"/>
  <c r="W2864" i="1"/>
  <c r="Y2864" i="1"/>
  <c r="Z2864" i="1"/>
  <c r="AA2864" i="1"/>
  <c r="AB2864" i="1"/>
  <c r="AC2864" i="1"/>
  <c r="W2865" i="1"/>
  <c r="Y2865" i="1"/>
  <c r="Z2865" i="1"/>
  <c r="AA2865" i="1"/>
  <c r="AB2865" i="1"/>
  <c r="AC2865" i="1"/>
  <c r="W2866" i="1"/>
  <c r="Y2866" i="1"/>
  <c r="Z2866" i="1"/>
  <c r="AA2866" i="1"/>
  <c r="AB2866" i="1"/>
  <c r="AC2866" i="1"/>
  <c r="W2867" i="1"/>
  <c r="Y2867" i="1"/>
  <c r="Z2867" i="1"/>
  <c r="AA2867" i="1"/>
  <c r="AB2867" i="1"/>
  <c r="AC2867" i="1"/>
  <c r="W2868" i="1"/>
  <c r="Y2868" i="1"/>
  <c r="Z2868" i="1"/>
  <c r="AA2868" i="1"/>
  <c r="AB2868" i="1"/>
  <c r="AC2868" i="1"/>
  <c r="W2869" i="1"/>
  <c r="Y2869" i="1"/>
  <c r="Z2869" i="1"/>
  <c r="AA2869" i="1"/>
  <c r="AB2869" i="1"/>
  <c r="AC2869" i="1"/>
  <c r="W2870" i="1"/>
  <c r="Y2870" i="1"/>
  <c r="Z2870" i="1"/>
  <c r="AA2870" i="1"/>
  <c r="AB2870" i="1"/>
  <c r="AC2870" i="1"/>
  <c r="W2871" i="1"/>
  <c r="Y2871" i="1"/>
  <c r="Z2871" i="1"/>
  <c r="AA2871" i="1"/>
  <c r="AB2871" i="1"/>
  <c r="AC2871" i="1"/>
  <c r="W2872" i="1"/>
  <c r="Y2872" i="1"/>
  <c r="Z2872" i="1"/>
  <c r="AA2872" i="1"/>
  <c r="AB2872" i="1"/>
  <c r="AC2872" i="1"/>
  <c r="W2873" i="1"/>
  <c r="Y2873" i="1"/>
  <c r="Z2873" i="1"/>
  <c r="AA2873" i="1"/>
  <c r="AB2873" i="1"/>
  <c r="AC2873" i="1"/>
  <c r="W2874" i="1"/>
  <c r="Y2874" i="1"/>
  <c r="Z2874" i="1"/>
  <c r="AA2874" i="1"/>
  <c r="AB2874" i="1"/>
  <c r="AC2874" i="1"/>
  <c r="W2875" i="1"/>
  <c r="Y2875" i="1"/>
  <c r="Z2875" i="1"/>
  <c r="AA2875" i="1"/>
  <c r="AB2875" i="1"/>
  <c r="AC2875" i="1"/>
  <c r="W2876" i="1"/>
  <c r="Y2876" i="1"/>
  <c r="Z2876" i="1"/>
  <c r="AA2876" i="1"/>
  <c r="AB2876" i="1"/>
  <c r="AC2876" i="1"/>
  <c r="W2877" i="1"/>
  <c r="Y2877" i="1"/>
  <c r="Z2877" i="1"/>
  <c r="AA2877" i="1"/>
  <c r="AB2877" i="1"/>
  <c r="AC2877" i="1"/>
  <c r="W2878" i="1"/>
  <c r="Y2878" i="1"/>
  <c r="Z2878" i="1"/>
  <c r="AA2878" i="1"/>
  <c r="AB2878" i="1"/>
  <c r="AC2878" i="1"/>
  <c r="W2879" i="1"/>
  <c r="Y2879" i="1"/>
  <c r="Z2879" i="1"/>
  <c r="AA2879" i="1"/>
  <c r="AB2879" i="1"/>
  <c r="AC2879" i="1"/>
  <c r="W2880" i="1"/>
  <c r="Y2880" i="1"/>
  <c r="Z2880" i="1"/>
  <c r="AA2880" i="1"/>
  <c r="AB2880" i="1"/>
  <c r="AC2880" i="1"/>
  <c r="W2881" i="1"/>
  <c r="Y2881" i="1"/>
  <c r="Z2881" i="1"/>
  <c r="AA2881" i="1"/>
  <c r="AB2881" i="1"/>
  <c r="AC2881" i="1"/>
  <c r="W2882" i="1"/>
  <c r="Y2882" i="1"/>
  <c r="Z2882" i="1"/>
  <c r="AA2882" i="1"/>
  <c r="AB2882" i="1"/>
  <c r="AC2882" i="1"/>
  <c r="W2883" i="1"/>
  <c r="Y2883" i="1"/>
  <c r="Z2883" i="1"/>
  <c r="AA2883" i="1"/>
  <c r="AB2883" i="1"/>
  <c r="AC2883" i="1"/>
  <c r="W2884" i="1"/>
  <c r="Y2884" i="1"/>
  <c r="Z2884" i="1"/>
  <c r="AA2884" i="1"/>
  <c r="AB2884" i="1"/>
  <c r="AC2884" i="1"/>
  <c r="W2885" i="1"/>
  <c r="Y2885" i="1"/>
  <c r="Z2885" i="1"/>
  <c r="AA2885" i="1"/>
  <c r="AB2885" i="1"/>
  <c r="AC2885" i="1"/>
  <c r="W2886" i="1"/>
  <c r="Y2886" i="1"/>
  <c r="Z2886" i="1"/>
  <c r="AA2886" i="1"/>
  <c r="AB2886" i="1"/>
  <c r="AC2886" i="1"/>
  <c r="W2887" i="1"/>
  <c r="Y2887" i="1"/>
  <c r="Z2887" i="1"/>
  <c r="AA2887" i="1"/>
  <c r="AB2887" i="1"/>
  <c r="AC2887" i="1"/>
  <c r="W2888" i="1"/>
  <c r="Y2888" i="1"/>
  <c r="Z2888" i="1"/>
  <c r="AA2888" i="1"/>
  <c r="AB2888" i="1"/>
  <c r="AC2888" i="1"/>
  <c r="W2889" i="1"/>
  <c r="Y2889" i="1"/>
  <c r="Z2889" i="1"/>
  <c r="AA2889" i="1"/>
  <c r="AB2889" i="1"/>
  <c r="AC2889" i="1"/>
  <c r="W2890" i="1"/>
  <c r="Y2890" i="1"/>
  <c r="Z2890" i="1"/>
  <c r="AA2890" i="1"/>
  <c r="AB2890" i="1"/>
  <c r="AC2890" i="1"/>
  <c r="W2891" i="1"/>
  <c r="Y2891" i="1"/>
  <c r="Z2891" i="1"/>
  <c r="AA2891" i="1"/>
  <c r="AB2891" i="1"/>
  <c r="AC2891" i="1"/>
  <c r="W2892" i="1"/>
  <c r="Y2892" i="1"/>
  <c r="Z2892" i="1"/>
  <c r="AA2892" i="1"/>
  <c r="AB2892" i="1"/>
  <c r="AC2892" i="1"/>
  <c r="W2893" i="1"/>
  <c r="Y2893" i="1"/>
  <c r="Z2893" i="1"/>
  <c r="AA2893" i="1"/>
  <c r="AB2893" i="1"/>
  <c r="AC2893" i="1"/>
  <c r="W2894" i="1"/>
  <c r="Y2894" i="1"/>
  <c r="Z2894" i="1"/>
  <c r="AA2894" i="1"/>
  <c r="AB2894" i="1"/>
  <c r="AC2894" i="1"/>
  <c r="W2895" i="1"/>
  <c r="Y2895" i="1"/>
  <c r="Z2895" i="1"/>
  <c r="AA2895" i="1"/>
  <c r="AB2895" i="1"/>
  <c r="AC2895" i="1"/>
  <c r="W2896" i="1"/>
  <c r="Y2896" i="1"/>
  <c r="Z2896" i="1"/>
  <c r="AA2896" i="1"/>
  <c r="AB2896" i="1"/>
  <c r="AC2896" i="1"/>
  <c r="W2897" i="1"/>
  <c r="Y2897" i="1"/>
  <c r="Z2897" i="1"/>
  <c r="AA2897" i="1"/>
  <c r="AB2897" i="1"/>
  <c r="AC2897" i="1"/>
  <c r="W2898" i="1"/>
  <c r="Y2898" i="1"/>
  <c r="Z2898" i="1"/>
  <c r="AA2898" i="1"/>
  <c r="AB2898" i="1"/>
  <c r="AC2898" i="1"/>
  <c r="W2899" i="1"/>
  <c r="Y2899" i="1"/>
  <c r="Z2899" i="1"/>
  <c r="AA2899" i="1"/>
  <c r="AB2899" i="1"/>
  <c r="AC2899" i="1"/>
  <c r="W2900" i="1"/>
  <c r="Y2900" i="1"/>
  <c r="Z2900" i="1"/>
  <c r="AA2900" i="1"/>
  <c r="AB2900" i="1"/>
  <c r="AC2900" i="1"/>
  <c r="W2901" i="1"/>
  <c r="Y2901" i="1"/>
  <c r="Z2901" i="1"/>
  <c r="AA2901" i="1"/>
  <c r="AB2901" i="1"/>
  <c r="AC2901" i="1"/>
  <c r="W2902" i="1"/>
  <c r="Y2902" i="1"/>
  <c r="Z2902" i="1"/>
  <c r="AA2902" i="1"/>
  <c r="AB2902" i="1"/>
  <c r="AC2902" i="1"/>
  <c r="W2903" i="1"/>
  <c r="Y2903" i="1"/>
  <c r="Z2903" i="1"/>
  <c r="AA2903" i="1"/>
  <c r="AB2903" i="1"/>
  <c r="AC2903" i="1"/>
  <c r="W2904" i="1"/>
  <c r="Y2904" i="1"/>
  <c r="Z2904" i="1"/>
  <c r="AA2904" i="1"/>
  <c r="AB2904" i="1"/>
  <c r="AC2904" i="1"/>
  <c r="W2905" i="1"/>
  <c r="Y2905" i="1"/>
  <c r="Z2905" i="1"/>
  <c r="AA2905" i="1"/>
  <c r="AB2905" i="1"/>
  <c r="AC2905" i="1"/>
  <c r="W2906" i="1"/>
  <c r="Y2906" i="1"/>
  <c r="Z2906" i="1"/>
  <c r="AA2906" i="1"/>
  <c r="AB2906" i="1"/>
  <c r="AC2906" i="1"/>
  <c r="W2907" i="1"/>
  <c r="Y2907" i="1"/>
  <c r="Z2907" i="1"/>
  <c r="AA2907" i="1"/>
  <c r="AB2907" i="1"/>
  <c r="AC2907" i="1"/>
  <c r="W2908" i="1"/>
  <c r="Y2908" i="1"/>
  <c r="Z2908" i="1"/>
  <c r="AA2908" i="1"/>
  <c r="AB2908" i="1"/>
  <c r="AC2908" i="1"/>
  <c r="W2909" i="1"/>
  <c r="Y2909" i="1"/>
  <c r="Z2909" i="1"/>
  <c r="AA2909" i="1"/>
  <c r="AB2909" i="1"/>
  <c r="AC2909" i="1"/>
  <c r="W2910" i="1"/>
  <c r="Y2910" i="1"/>
  <c r="Z2910" i="1"/>
  <c r="AA2910" i="1"/>
  <c r="AB2910" i="1"/>
  <c r="AC2910" i="1"/>
  <c r="W2911" i="1"/>
  <c r="Y2911" i="1"/>
  <c r="Z2911" i="1"/>
  <c r="AA2911" i="1"/>
  <c r="AB2911" i="1"/>
  <c r="AC2911" i="1"/>
  <c r="W2912" i="1"/>
  <c r="Y2912" i="1"/>
  <c r="Z2912" i="1"/>
  <c r="AA2912" i="1"/>
  <c r="AB2912" i="1"/>
  <c r="AC2912" i="1"/>
  <c r="W2913" i="1"/>
  <c r="Y2913" i="1"/>
  <c r="Z2913" i="1"/>
  <c r="AA2913" i="1"/>
  <c r="AB2913" i="1"/>
  <c r="AC2913" i="1"/>
  <c r="W2914" i="1"/>
  <c r="Y2914" i="1"/>
  <c r="Z2914" i="1"/>
  <c r="AA2914" i="1"/>
  <c r="AB2914" i="1"/>
  <c r="AC2914" i="1"/>
  <c r="W2915" i="1"/>
  <c r="Y2915" i="1"/>
  <c r="Z2915" i="1"/>
  <c r="AA2915" i="1"/>
  <c r="AB2915" i="1"/>
  <c r="AC2915" i="1"/>
  <c r="W2916" i="1"/>
  <c r="Y2916" i="1"/>
  <c r="Z2916" i="1"/>
  <c r="AA2916" i="1"/>
  <c r="AB2916" i="1"/>
  <c r="AC2916" i="1"/>
  <c r="W2917" i="1"/>
  <c r="Y2917" i="1"/>
  <c r="Z2917" i="1"/>
  <c r="AA2917" i="1"/>
  <c r="AB2917" i="1"/>
  <c r="AC2917" i="1"/>
  <c r="W2918" i="1"/>
  <c r="Y2918" i="1"/>
  <c r="Z2918" i="1"/>
  <c r="AA2918" i="1"/>
  <c r="AB2918" i="1"/>
  <c r="AC2918" i="1"/>
  <c r="W2919" i="1"/>
  <c r="Y2919" i="1"/>
  <c r="Z2919" i="1"/>
  <c r="AA2919" i="1"/>
  <c r="AB2919" i="1"/>
  <c r="AC2919" i="1"/>
  <c r="W2920" i="1"/>
  <c r="Y2920" i="1"/>
  <c r="Z2920" i="1"/>
  <c r="AA2920" i="1"/>
  <c r="AB2920" i="1"/>
  <c r="AC2920" i="1"/>
  <c r="W2921" i="1"/>
  <c r="Y2921" i="1"/>
  <c r="Z2921" i="1"/>
  <c r="AA2921" i="1"/>
  <c r="AB2921" i="1"/>
  <c r="AC2921" i="1"/>
  <c r="W2922" i="1"/>
  <c r="Y2922" i="1"/>
  <c r="Z2922" i="1"/>
  <c r="AA2922" i="1"/>
  <c r="AB2922" i="1"/>
  <c r="AC2922" i="1"/>
  <c r="W2923" i="1"/>
  <c r="Y2923" i="1"/>
  <c r="Z2923" i="1"/>
  <c r="AA2923" i="1"/>
  <c r="AB2923" i="1"/>
  <c r="AC2923" i="1"/>
  <c r="W2924" i="1"/>
  <c r="Y2924" i="1"/>
  <c r="Z2924" i="1"/>
  <c r="AA2924" i="1"/>
  <c r="AB2924" i="1"/>
  <c r="AC2924" i="1"/>
  <c r="W2925" i="1"/>
  <c r="Y2925" i="1"/>
  <c r="Z2925" i="1"/>
  <c r="AA2925" i="1"/>
  <c r="AB2925" i="1"/>
  <c r="AC2925" i="1"/>
  <c r="W2926" i="1"/>
  <c r="Y2926" i="1"/>
  <c r="Z2926" i="1"/>
  <c r="AA2926" i="1"/>
  <c r="AB2926" i="1"/>
  <c r="AC2926" i="1"/>
  <c r="W2927" i="1"/>
  <c r="Y2927" i="1"/>
  <c r="Z2927" i="1"/>
  <c r="AA2927" i="1"/>
  <c r="AB2927" i="1"/>
  <c r="AC2927" i="1"/>
  <c r="W2928" i="1"/>
  <c r="Y2928" i="1"/>
  <c r="Z2928" i="1"/>
  <c r="AA2928" i="1"/>
  <c r="AB2928" i="1"/>
  <c r="AC2928" i="1"/>
  <c r="W2929" i="1"/>
  <c r="Y2929" i="1"/>
  <c r="Z2929" i="1"/>
  <c r="AA2929" i="1"/>
  <c r="AB2929" i="1"/>
  <c r="AC2929" i="1"/>
  <c r="W2930" i="1"/>
  <c r="Y2930" i="1"/>
  <c r="Z2930" i="1"/>
  <c r="AA2930" i="1"/>
  <c r="AB2930" i="1"/>
  <c r="AC2930" i="1"/>
  <c r="W2931" i="1"/>
  <c r="Y2931" i="1"/>
  <c r="Z2931" i="1"/>
  <c r="AA2931" i="1"/>
  <c r="AB2931" i="1"/>
  <c r="AC2931" i="1"/>
  <c r="W2932" i="1"/>
  <c r="Y2932" i="1"/>
  <c r="Z2932" i="1"/>
  <c r="AA2932" i="1"/>
  <c r="AB2932" i="1"/>
  <c r="AC2932" i="1"/>
  <c r="W2933" i="1"/>
  <c r="Y2933" i="1"/>
  <c r="Z2933" i="1"/>
  <c r="AA2933" i="1"/>
  <c r="AB2933" i="1"/>
  <c r="AC2933" i="1"/>
  <c r="W2934" i="1"/>
  <c r="Y2934" i="1"/>
  <c r="Z2934" i="1"/>
  <c r="AA2934" i="1"/>
  <c r="AB2934" i="1"/>
  <c r="AC2934" i="1"/>
  <c r="W2935" i="1"/>
  <c r="Y2935" i="1"/>
  <c r="Z2935" i="1"/>
  <c r="AA2935" i="1"/>
  <c r="AB2935" i="1"/>
  <c r="AC2935" i="1"/>
  <c r="W2936" i="1"/>
  <c r="Y2936" i="1"/>
  <c r="Z2936" i="1"/>
  <c r="AA2936" i="1"/>
  <c r="AB2936" i="1"/>
  <c r="AC2936" i="1"/>
  <c r="W2937" i="1"/>
  <c r="Y2937" i="1"/>
  <c r="Z2937" i="1"/>
  <c r="AA2937" i="1"/>
  <c r="AB2937" i="1"/>
  <c r="AC2937" i="1"/>
  <c r="W2938" i="1"/>
  <c r="Y2938" i="1"/>
  <c r="Z2938" i="1"/>
  <c r="AA2938" i="1"/>
  <c r="AB2938" i="1"/>
  <c r="AC2938" i="1"/>
  <c r="W2939" i="1"/>
  <c r="Y2939" i="1"/>
  <c r="Z2939" i="1"/>
  <c r="AA2939" i="1"/>
  <c r="AB2939" i="1"/>
  <c r="AC2939" i="1"/>
  <c r="W2940" i="1"/>
  <c r="Y2940" i="1"/>
  <c r="Z2940" i="1"/>
  <c r="AA2940" i="1"/>
  <c r="AB2940" i="1"/>
  <c r="AC2940" i="1"/>
  <c r="W2941" i="1"/>
  <c r="Y2941" i="1"/>
  <c r="Z2941" i="1"/>
  <c r="AA2941" i="1"/>
  <c r="AB2941" i="1"/>
  <c r="AC2941" i="1"/>
  <c r="W2942" i="1"/>
  <c r="Y2942" i="1"/>
  <c r="Z2942" i="1"/>
  <c r="AA2942" i="1"/>
  <c r="AB2942" i="1"/>
  <c r="AC2942" i="1"/>
  <c r="W2943" i="1"/>
  <c r="Y2943" i="1"/>
  <c r="Z2943" i="1"/>
  <c r="AA2943" i="1"/>
  <c r="AB2943" i="1"/>
  <c r="AC2943" i="1"/>
  <c r="W2944" i="1"/>
  <c r="Y2944" i="1"/>
  <c r="Z2944" i="1"/>
  <c r="AA2944" i="1"/>
  <c r="AB2944" i="1"/>
  <c r="AC2944" i="1"/>
  <c r="W2945" i="1"/>
  <c r="Y2945" i="1"/>
  <c r="Z2945" i="1"/>
  <c r="AA2945" i="1"/>
  <c r="AB2945" i="1"/>
  <c r="AC2945" i="1"/>
  <c r="W2946" i="1"/>
  <c r="Y2946" i="1"/>
  <c r="Z2946" i="1"/>
  <c r="AA2946" i="1"/>
  <c r="AB2946" i="1"/>
  <c r="AC2946" i="1"/>
  <c r="W2947" i="1"/>
  <c r="Y2947" i="1"/>
  <c r="Z2947" i="1"/>
  <c r="AA2947" i="1"/>
  <c r="AB2947" i="1"/>
  <c r="AC2947" i="1"/>
  <c r="W2948" i="1"/>
  <c r="Y2948" i="1"/>
  <c r="Z2948" i="1"/>
  <c r="AA2948" i="1"/>
  <c r="AB2948" i="1"/>
  <c r="AC2948" i="1"/>
  <c r="W2949" i="1"/>
  <c r="Y2949" i="1"/>
  <c r="Z2949" i="1"/>
  <c r="AA2949" i="1"/>
  <c r="AB2949" i="1"/>
  <c r="AC2949" i="1"/>
  <c r="W2950" i="1"/>
  <c r="Y2950" i="1"/>
  <c r="Z2950" i="1"/>
  <c r="AA2950" i="1"/>
  <c r="AB2950" i="1"/>
  <c r="AC2950" i="1"/>
  <c r="W2951" i="1"/>
  <c r="Y2951" i="1"/>
  <c r="Z2951" i="1"/>
  <c r="AA2951" i="1"/>
  <c r="AB2951" i="1"/>
  <c r="AC2951" i="1"/>
  <c r="W2952" i="1"/>
  <c r="Y2952" i="1"/>
  <c r="Z2952" i="1"/>
  <c r="AA2952" i="1"/>
  <c r="AB2952" i="1"/>
  <c r="AC2952" i="1"/>
  <c r="W2953" i="1"/>
  <c r="Y2953" i="1"/>
  <c r="Z2953" i="1"/>
  <c r="AA2953" i="1"/>
  <c r="AB2953" i="1"/>
  <c r="AC2953" i="1"/>
  <c r="W2954" i="1"/>
  <c r="Y2954" i="1"/>
  <c r="Z2954" i="1"/>
  <c r="AA2954" i="1"/>
  <c r="AB2954" i="1"/>
  <c r="AC2954" i="1"/>
  <c r="W2955" i="1"/>
  <c r="Y2955" i="1"/>
  <c r="Z2955" i="1"/>
  <c r="AA2955" i="1"/>
  <c r="AB2955" i="1"/>
  <c r="AC2955" i="1"/>
  <c r="W2956" i="1"/>
  <c r="Y2956" i="1"/>
  <c r="Z2956" i="1"/>
  <c r="AA2956" i="1"/>
  <c r="AB2956" i="1"/>
  <c r="AC2956" i="1"/>
  <c r="W2957" i="1"/>
  <c r="Y2957" i="1"/>
  <c r="Z2957" i="1"/>
  <c r="AA2957" i="1"/>
  <c r="AB2957" i="1"/>
  <c r="AC2957" i="1"/>
  <c r="W2958" i="1"/>
  <c r="Y2958" i="1"/>
  <c r="Z2958" i="1"/>
  <c r="AA2958" i="1"/>
  <c r="AB2958" i="1"/>
  <c r="AC2958" i="1"/>
  <c r="W2959" i="1"/>
  <c r="Y2959" i="1"/>
  <c r="Z2959" i="1"/>
  <c r="AA2959" i="1"/>
  <c r="AB2959" i="1"/>
  <c r="AC2959" i="1"/>
  <c r="W2960" i="1"/>
  <c r="Y2960" i="1"/>
  <c r="Z2960" i="1"/>
  <c r="AA2960" i="1"/>
  <c r="AB2960" i="1"/>
  <c r="AC2960" i="1"/>
  <c r="W2961" i="1"/>
  <c r="Y2961" i="1"/>
  <c r="Z2961" i="1"/>
  <c r="AA2961" i="1"/>
  <c r="AB2961" i="1"/>
  <c r="AC2961" i="1"/>
  <c r="W2962" i="1"/>
  <c r="Y2962" i="1"/>
  <c r="Z2962" i="1"/>
  <c r="AA2962" i="1"/>
  <c r="AB2962" i="1"/>
  <c r="AC2962" i="1"/>
  <c r="W2963" i="1"/>
  <c r="Y2963" i="1"/>
  <c r="Z2963" i="1"/>
  <c r="AA2963" i="1"/>
  <c r="AB2963" i="1"/>
  <c r="AC2963" i="1"/>
  <c r="W2964" i="1"/>
  <c r="Y2964" i="1"/>
  <c r="Z2964" i="1"/>
  <c r="AA2964" i="1"/>
  <c r="AB2964" i="1"/>
  <c r="AC2964" i="1"/>
  <c r="W2965" i="1"/>
  <c r="Y2965" i="1"/>
  <c r="Z2965" i="1"/>
  <c r="AA2965" i="1"/>
  <c r="AB2965" i="1"/>
  <c r="AC2965" i="1"/>
  <c r="W2966" i="1"/>
  <c r="Y2966" i="1"/>
  <c r="Z2966" i="1"/>
  <c r="AA2966" i="1"/>
  <c r="AB2966" i="1"/>
  <c r="AC2966" i="1"/>
  <c r="W2967" i="1"/>
  <c r="Y2967" i="1"/>
  <c r="Z2967" i="1"/>
  <c r="AA2967" i="1"/>
  <c r="AB2967" i="1"/>
  <c r="AC2967" i="1"/>
  <c r="W2968" i="1"/>
  <c r="Y2968" i="1"/>
  <c r="Z2968" i="1"/>
  <c r="AA2968" i="1"/>
  <c r="AB2968" i="1"/>
  <c r="AC2968" i="1"/>
  <c r="W2969" i="1"/>
  <c r="Y2969" i="1"/>
  <c r="Z2969" i="1"/>
  <c r="AA2969" i="1"/>
  <c r="AB2969" i="1"/>
  <c r="AC2969" i="1"/>
  <c r="W2970" i="1"/>
  <c r="Y2970" i="1"/>
  <c r="Z2970" i="1"/>
  <c r="AA2970" i="1"/>
  <c r="AB2970" i="1"/>
  <c r="AC2970" i="1"/>
  <c r="W2971" i="1"/>
  <c r="Y2971" i="1"/>
  <c r="Z2971" i="1"/>
  <c r="AA2971" i="1"/>
  <c r="AB2971" i="1"/>
  <c r="AC2971" i="1"/>
  <c r="W2972" i="1"/>
  <c r="Y2972" i="1"/>
  <c r="Z2972" i="1"/>
  <c r="AA2972" i="1"/>
  <c r="AB2972" i="1"/>
  <c r="AC2972" i="1"/>
  <c r="W2973" i="1"/>
  <c r="Y2973" i="1"/>
  <c r="Z2973" i="1"/>
  <c r="AA2973" i="1"/>
  <c r="AB2973" i="1"/>
  <c r="AC2973" i="1"/>
  <c r="W2974" i="1"/>
  <c r="Y2974" i="1"/>
  <c r="Z2974" i="1"/>
  <c r="AA2974" i="1"/>
  <c r="AB2974" i="1"/>
  <c r="AC2974" i="1"/>
  <c r="W2975" i="1"/>
  <c r="Y2975" i="1"/>
  <c r="Z2975" i="1"/>
  <c r="AA2975" i="1"/>
  <c r="AB2975" i="1"/>
  <c r="AC2975" i="1"/>
  <c r="W2976" i="1"/>
  <c r="Y2976" i="1"/>
  <c r="Z2976" i="1"/>
  <c r="AA2976" i="1"/>
  <c r="AB2976" i="1"/>
  <c r="AC2976" i="1"/>
  <c r="W2977" i="1"/>
  <c r="Y2977" i="1"/>
  <c r="Z2977" i="1"/>
  <c r="AA2977" i="1"/>
  <c r="AB2977" i="1"/>
  <c r="AC2977" i="1"/>
  <c r="W2978" i="1"/>
  <c r="Y2978" i="1"/>
  <c r="Z2978" i="1"/>
  <c r="AA2978" i="1"/>
  <c r="AB2978" i="1"/>
  <c r="AC2978" i="1"/>
  <c r="W2979" i="1"/>
  <c r="Y2979" i="1"/>
  <c r="Z2979" i="1"/>
  <c r="AA2979" i="1"/>
  <c r="AB2979" i="1"/>
  <c r="AC2979" i="1"/>
  <c r="W2980" i="1"/>
  <c r="Y2980" i="1"/>
  <c r="Z2980" i="1"/>
  <c r="AA2980" i="1"/>
  <c r="AB2980" i="1"/>
  <c r="AC2980" i="1"/>
  <c r="W2981" i="1"/>
  <c r="Y2981" i="1"/>
  <c r="Z2981" i="1"/>
  <c r="AA2981" i="1"/>
  <c r="AB2981" i="1"/>
  <c r="AC2981" i="1"/>
  <c r="W2982" i="1"/>
  <c r="Y2982" i="1"/>
  <c r="Z2982" i="1"/>
  <c r="AA2982" i="1"/>
  <c r="AB2982" i="1"/>
  <c r="AC2982" i="1"/>
  <c r="W2983" i="1"/>
  <c r="Y2983" i="1"/>
  <c r="Z2983" i="1"/>
  <c r="AA2983" i="1"/>
  <c r="AB2983" i="1"/>
  <c r="AC2983" i="1"/>
  <c r="W2984" i="1"/>
  <c r="Y2984" i="1"/>
  <c r="Z2984" i="1"/>
  <c r="AA2984" i="1"/>
  <c r="AB2984" i="1"/>
  <c r="AC2984" i="1"/>
  <c r="W2985" i="1"/>
  <c r="Y2985" i="1"/>
  <c r="Z2985" i="1"/>
  <c r="AA2985" i="1"/>
  <c r="AB2985" i="1"/>
  <c r="AC2985" i="1"/>
  <c r="W2986" i="1"/>
  <c r="Y2986" i="1"/>
  <c r="Z2986" i="1"/>
  <c r="AA2986" i="1"/>
  <c r="AB2986" i="1"/>
  <c r="AC2986" i="1"/>
  <c r="W2987" i="1"/>
  <c r="Y2987" i="1"/>
  <c r="Z2987" i="1"/>
  <c r="AA2987" i="1"/>
  <c r="AB2987" i="1"/>
  <c r="AC2987" i="1"/>
  <c r="W2988" i="1"/>
  <c r="Y2988" i="1"/>
  <c r="Z2988" i="1"/>
  <c r="AA2988" i="1"/>
  <c r="AB2988" i="1"/>
  <c r="AC2988" i="1"/>
  <c r="W2989" i="1"/>
  <c r="Y2989" i="1"/>
  <c r="Z2989" i="1"/>
  <c r="AA2989" i="1"/>
  <c r="AB2989" i="1"/>
  <c r="AC2989" i="1"/>
  <c r="W2990" i="1"/>
  <c r="Y2990" i="1"/>
  <c r="Z2990" i="1"/>
  <c r="AA2990" i="1"/>
  <c r="AB2990" i="1"/>
  <c r="AC2990" i="1"/>
  <c r="W2991" i="1"/>
  <c r="Y2991" i="1"/>
  <c r="Z2991" i="1"/>
  <c r="AA2991" i="1"/>
  <c r="AB2991" i="1"/>
  <c r="AC2991" i="1"/>
  <c r="W2992" i="1"/>
  <c r="Y2992" i="1"/>
  <c r="Z2992" i="1"/>
  <c r="AA2992" i="1"/>
  <c r="AB2992" i="1"/>
  <c r="AC2992" i="1"/>
  <c r="W2993" i="1"/>
  <c r="Y2993" i="1"/>
  <c r="Z2993" i="1"/>
  <c r="AA2993" i="1"/>
  <c r="AB2993" i="1"/>
  <c r="AC2993" i="1"/>
  <c r="W2994" i="1"/>
  <c r="Y2994" i="1"/>
  <c r="Z2994" i="1"/>
  <c r="AA2994" i="1"/>
  <c r="AB2994" i="1"/>
  <c r="AC2994" i="1"/>
  <c r="W2995" i="1"/>
  <c r="Y2995" i="1"/>
  <c r="Z2995" i="1"/>
  <c r="AA2995" i="1"/>
  <c r="AB2995" i="1"/>
  <c r="AC2995" i="1"/>
  <c r="W2996" i="1"/>
  <c r="Y2996" i="1"/>
  <c r="Z2996" i="1"/>
  <c r="AA2996" i="1"/>
  <c r="AB2996" i="1"/>
  <c r="AC2996" i="1"/>
  <c r="W2997" i="1"/>
  <c r="Y2997" i="1"/>
  <c r="Z2997" i="1"/>
  <c r="AA2997" i="1"/>
  <c r="AB2997" i="1"/>
  <c r="AC2997" i="1"/>
  <c r="W2998" i="1"/>
  <c r="Y2998" i="1"/>
  <c r="Z2998" i="1"/>
  <c r="AA2998" i="1"/>
  <c r="AB2998" i="1"/>
  <c r="AC2998" i="1"/>
  <c r="W2999" i="1"/>
  <c r="Y2999" i="1"/>
  <c r="Z2999" i="1"/>
  <c r="AA2999" i="1"/>
  <c r="AB2999" i="1"/>
  <c r="AC2999" i="1"/>
  <c r="W3000" i="1"/>
  <c r="Y3000" i="1"/>
  <c r="Z3000" i="1"/>
  <c r="AA3000" i="1"/>
  <c r="AB3000" i="1"/>
  <c r="AC3000" i="1"/>
  <c r="W3001" i="1"/>
  <c r="Y3001" i="1"/>
  <c r="Z3001" i="1"/>
  <c r="AA3001" i="1"/>
  <c r="AB3001" i="1"/>
  <c r="AC3001" i="1"/>
  <c r="W3002" i="1"/>
  <c r="Y3002" i="1"/>
  <c r="Z3002" i="1"/>
  <c r="AA3002" i="1"/>
  <c r="AB3002" i="1"/>
  <c r="AC3002" i="1"/>
  <c r="W3003" i="1"/>
  <c r="Y3003" i="1"/>
  <c r="Z3003" i="1"/>
  <c r="AA3003" i="1"/>
  <c r="AB3003" i="1"/>
  <c r="AC3003" i="1"/>
  <c r="W3004" i="1"/>
  <c r="Y3004" i="1"/>
  <c r="Z3004" i="1"/>
  <c r="AA3004" i="1"/>
  <c r="AB3004" i="1"/>
  <c r="AC3004" i="1"/>
  <c r="W3005" i="1"/>
  <c r="Y3005" i="1"/>
  <c r="Z3005" i="1"/>
  <c r="AA3005" i="1"/>
  <c r="AB3005" i="1"/>
  <c r="AC3005" i="1"/>
  <c r="W3006" i="1"/>
  <c r="Y3006" i="1"/>
  <c r="Z3006" i="1"/>
  <c r="AA3006" i="1"/>
  <c r="AB3006" i="1"/>
  <c r="AC3006" i="1"/>
  <c r="W3007" i="1"/>
  <c r="Y3007" i="1"/>
  <c r="Z3007" i="1"/>
  <c r="AA3007" i="1"/>
  <c r="AB3007" i="1"/>
  <c r="AC3007" i="1"/>
  <c r="W3008" i="1"/>
  <c r="Y3008" i="1"/>
  <c r="Z3008" i="1"/>
  <c r="AA3008" i="1"/>
  <c r="AB3008" i="1"/>
  <c r="AC3008" i="1"/>
  <c r="W3009" i="1"/>
  <c r="Y3009" i="1"/>
  <c r="Z3009" i="1"/>
  <c r="AA3009" i="1"/>
  <c r="AB3009" i="1"/>
  <c r="AC3009" i="1"/>
  <c r="W3010" i="1"/>
  <c r="Y3010" i="1"/>
  <c r="Z3010" i="1"/>
  <c r="AA3010" i="1"/>
  <c r="AB3010" i="1"/>
  <c r="AC3010" i="1"/>
  <c r="W3011" i="1"/>
  <c r="Y3011" i="1"/>
  <c r="Z3011" i="1"/>
  <c r="AA3011" i="1"/>
  <c r="AB3011" i="1"/>
  <c r="AC3011" i="1"/>
  <c r="W3012" i="1"/>
  <c r="Y3012" i="1"/>
  <c r="Z3012" i="1"/>
  <c r="AA3012" i="1"/>
  <c r="AB3012" i="1"/>
  <c r="AC3012" i="1"/>
  <c r="W3013" i="1"/>
  <c r="Y3013" i="1"/>
  <c r="Z3013" i="1"/>
  <c r="AA3013" i="1"/>
  <c r="AB3013" i="1"/>
  <c r="AC3013" i="1"/>
  <c r="W3014" i="1"/>
  <c r="Y3014" i="1"/>
  <c r="Z3014" i="1"/>
  <c r="AA3014" i="1"/>
  <c r="AB3014" i="1"/>
  <c r="AC3014" i="1"/>
  <c r="W3015" i="1"/>
  <c r="Y3015" i="1"/>
  <c r="Z3015" i="1"/>
  <c r="AA3015" i="1"/>
  <c r="AB3015" i="1"/>
  <c r="AC3015" i="1"/>
  <c r="W3016" i="1"/>
  <c r="Y3016" i="1"/>
  <c r="Z3016" i="1"/>
  <c r="AA3016" i="1"/>
  <c r="AB3016" i="1"/>
  <c r="AC3016" i="1"/>
  <c r="W3017" i="1"/>
  <c r="Y3017" i="1"/>
  <c r="Z3017" i="1"/>
  <c r="AA3017" i="1"/>
  <c r="AB3017" i="1"/>
  <c r="AC3017" i="1"/>
  <c r="W3018" i="1"/>
  <c r="Y3018" i="1"/>
  <c r="Z3018" i="1"/>
  <c r="AA3018" i="1"/>
  <c r="AB3018" i="1"/>
  <c r="AC3018" i="1"/>
  <c r="W3019" i="1"/>
  <c r="Y3019" i="1"/>
  <c r="Z3019" i="1"/>
  <c r="AA3019" i="1"/>
  <c r="AB3019" i="1"/>
  <c r="AC3019" i="1"/>
  <c r="W3020" i="1"/>
  <c r="Y3020" i="1"/>
  <c r="Z3020" i="1"/>
  <c r="AA3020" i="1"/>
  <c r="AB3020" i="1"/>
  <c r="AC3020" i="1"/>
  <c r="W3021" i="1"/>
  <c r="Y3021" i="1"/>
  <c r="Z3021" i="1"/>
  <c r="AA3021" i="1"/>
  <c r="AB3021" i="1"/>
  <c r="AC3021" i="1"/>
  <c r="W3022" i="1"/>
  <c r="Y3022" i="1"/>
  <c r="Z3022" i="1"/>
  <c r="AA3022" i="1"/>
  <c r="AB3022" i="1"/>
  <c r="AC3022" i="1"/>
  <c r="W3023" i="1"/>
  <c r="Y3023" i="1"/>
  <c r="Z3023" i="1"/>
  <c r="AA3023" i="1"/>
  <c r="AB3023" i="1"/>
  <c r="AC3023" i="1"/>
  <c r="W3024" i="1"/>
  <c r="Y3024" i="1"/>
  <c r="Z3024" i="1"/>
  <c r="AA3024" i="1"/>
  <c r="AB3024" i="1"/>
  <c r="AC3024" i="1"/>
  <c r="W3025" i="1"/>
  <c r="Y3025" i="1"/>
  <c r="Z3025" i="1"/>
  <c r="AA3025" i="1"/>
  <c r="AB3025" i="1"/>
  <c r="AC3025" i="1"/>
  <c r="W3026" i="1"/>
  <c r="Y3026" i="1"/>
  <c r="Z3026" i="1"/>
  <c r="AA3026" i="1"/>
  <c r="AB3026" i="1"/>
  <c r="AC3026" i="1"/>
  <c r="W3027" i="1"/>
  <c r="Y3027" i="1"/>
  <c r="Z3027" i="1"/>
  <c r="AA3027" i="1"/>
  <c r="AB3027" i="1"/>
  <c r="AC3027" i="1"/>
  <c r="W3028" i="1"/>
  <c r="Y3028" i="1"/>
  <c r="Z3028" i="1"/>
  <c r="AA3028" i="1"/>
  <c r="AB3028" i="1"/>
  <c r="AC3028" i="1"/>
  <c r="W3029" i="1"/>
  <c r="Y3029" i="1"/>
  <c r="Z3029" i="1"/>
  <c r="AA3029" i="1"/>
  <c r="AB3029" i="1"/>
  <c r="AC3029" i="1"/>
  <c r="W3030" i="1"/>
  <c r="Y3030" i="1"/>
  <c r="Z3030" i="1"/>
  <c r="AA3030" i="1"/>
  <c r="AB3030" i="1"/>
  <c r="AC3030" i="1"/>
  <c r="W3031" i="1"/>
  <c r="Y3031" i="1"/>
  <c r="Z3031" i="1"/>
  <c r="AA3031" i="1"/>
  <c r="AB3031" i="1"/>
  <c r="AC3031" i="1"/>
  <c r="W3032" i="1"/>
  <c r="Y3032" i="1"/>
  <c r="Z3032" i="1"/>
  <c r="AA3032" i="1"/>
  <c r="AB3032" i="1"/>
  <c r="AC3032" i="1"/>
  <c r="W3033" i="1"/>
  <c r="Y3033" i="1"/>
  <c r="Z3033" i="1"/>
  <c r="AA3033" i="1"/>
  <c r="AB3033" i="1"/>
  <c r="AC3033" i="1"/>
  <c r="W3034" i="1"/>
  <c r="Y3034" i="1"/>
  <c r="Z3034" i="1"/>
  <c r="AA3034" i="1"/>
  <c r="AB3034" i="1"/>
  <c r="AC3034" i="1"/>
  <c r="W3035" i="1"/>
  <c r="Y3035" i="1"/>
  <c r="Z3035" i="1"/>
  <c r="AA3035" i="1"/>
  <c r="AB3035" i="1"/>
  <c r="AC3035" i="1"/>
  <c r="W3036" i="1"/>
  <c r="Y3036" i="1"/>
  <c r="Z3036" i="1"/>
  <c r="AA3036" i="1"/>
  <c r="AB3036" i="1"/>
  <c r="AC3036" i="1"/>
  <c r="W3037" i="1"/>
  <c r="Y3037" i="1"/>
  <c r="Z3037" i="1"/>
  <c r="AA3037" i="1"/>
  <c r="AB3037" i="1"/>
  <c r="AC3037" i="1"/>
  <c r="W3038" i="1"/>
  <c r="Y3038" i="1"/>
  <c r="Z3038" i="1"/>
  <c r="AA3038" i="1"/>
  <c r="AB3038" i="1"/>
  <c r="AC3038" i="1"/>
  <c r="W3039" i="1"/>
  <c r="Y3039" i="1"/>
  <c r="Z3039" i="1"/>
  <c r="AA3039" i="1"/>
  <c r="AB3039" i="1"/>
  <c r="AC3039" i="1"/>
  <c r="W3040" i="1"/>
  <c r="Y3040" i="1"/>
  <c r="Z3040" i="1"/>
  <c r="AA3040" i="1"/>
  <c r="AB3040" i="1"/>
  <c r="AC3040" i="1"/>
  <c r="W3041" i="1"/>
  <c r="Y3041" i="1"/>
  <c r="Z3041" i="1"/>
  <c r="AA3041" i="1"/>
  <c r="AB3041" i="1"/>
  <c r="AC3041" i="1"/>
  <c r="W3042" i="1"/>
  <c r="Y3042" i="1"/>
  <c r="Z3042" i="1"/>
  <c r="AA3042" i="1"/>
  <c r="AB3042" i="1"/>
  <c r="AC3042" i="1"/>
  <c r="W3043" i="1"/>
  <c r="Y3043" i="1"/>
  <c r="Z3043" i="1"/>
  <c r="AA3043" i="1"/>
  <c r="AB3043" i="1"/>
  <c r="AC3043" i="1"/>
  <c r="W3044" i="1"/>
  <c r="Y3044" i="1"/>
  <c r="Z3044" i="1"/>
  <c r="AA3044" i="1"/>
  <c r="AB3044" i="1"/>
  <c r="AC3044" i="1"/>
  <c r="W3045" i="1"/>
  <c r="Y3045" i="1"/>
  <c r="Z3045" i="1"/>
  <c r="AA3045" i="1"/>
  <c r="AB3045" i="1"/>
  <c r="AC3045" i="1"/>
  <c r="W3046" i="1"/>
  <c r="Y3046" i="1"/>
  <c r="Z3046" i="1"/>
  <c r="AA3046" i="1"/>
  <c r="AB3046" i="1"/>
  <c r="AC3046" i="1"/>
  <c r="W3047" i="1"/>
  <c r="Y3047" i="1"/>
  <c r="Z3047" i="1"/>
  <c r="AA3047" i="1"/>
  <c r="AB3047" i="1"/>
  <c r="AC3047" i="1"/>
  <c r="W3048" i="1"/>
  <c r="Y3048" i="1"/>
  <c r="Z3048" i="1"/>
  <c r="AA3048" i="1"/>
  <c r="AB3048" i="1"/>
  <c r="AC3048" i="1"/>
  <c r="W3049" i="1"/>
  <c r="Y3049" i="1"/>
  <c r="Z3049" i="1"/>
  <c r="AA3049" i="1"/>
  <c r="AB3049" i="1"/>
  <c r="AC3049" i="1"/>
  <c r="W3050" i="1"/>
  <c r="Y3050" i="1"/>
  <c r="Z3050" i="1"/>
  <c r="AA3050" i="1"/>
  <c r="AB3050" i="1"/>
  <c r="AC3050" i="1"/>
  <c r="W3051" i="1"/>
  <c r="Y3051" i="1"/>
  <c r="Z3051" i="1"/>
  <c r="AA3051" i="1"/>
  <c r="AB3051" i="1"/>
  <c r="AC3051" i="1"/>
  <c r="W3052" i="1"/>
  <c r="Y3052" i="1"/>
  <c r="Z3052" i="1"/>
  <c r="AA3052" i="1"/>
  <c r="AB3052" i="1"/>
  <c r="AC3052" i="1"/>
  <c r="W3053" i="1"/>
  <c r="Y3053" i="1"/>
  <c r="Z3053" i="1"/>
  <c r="AA3053" i="1"/>
  <c r="AB3053" i="1"/>
  <c r="AC3053" i="1"/>
  <c r="W3054" i="1"/>
  <c r="Y3054" i="1"/>
  <c r="Z3054" i="1"/>
  <c r="AA3054" i="1"/>
  <c r="AB3054" i="1"/>
  <c r="AC3054" i="1"/>
  <c r="W3055" i="1"/>
  <c r="Y3055" i="1"/>
  <c r="Z3055" i="1"/>
  <c r="AA3055" i="1"/>
  <c r="AB3055" i="1"/>
  <c r="AC3055" i="1"/>
  <c r="W3056" i="1"/>
  <c r="Y3056" i="1"/>
  <c r="Z3056" i="1"/>
  <c r="AA3056" i="1"/>
  <c r="AB3056" i="1"/>
  <c r="AC3056" i="1"/>
  <c r="W3057" i="1"/>
  <c r="Y3057" i="1"/>
  <c r="Z3057" i="1"/>
  <c r="AA3057" i="1"/>
  <c r="AB3057" i="1"/>
  <c r="AC3057" i="1"/>
  <c r="W3058" i="1"/>
  <c r="Y3058" i="1"/>
  <c r="Z3058" i="1"/>
  <c r="AA3058" i="1"/>
  <c r="AB3058" i="1"/>
  <c r="AC3058" i="1"/>
  <c r="W3059" i="1"/>
  <c r="Y3059" i="1"/>
  <c r="Z3059" i="1"/>
  <c r="AA3059" i="1"/>
  <c r="AB3059" i="1"/>
  <c r="AC3059" i="1"/>
  <c r="W3060" i="1"/>
  <c r="Y3060" i="1"/>
  <c r="Z3060" i="1"/>
  <c r="AA3060" i="1"/>
  <c r="AB3060" i="1"/>
  <c r="AC3060" i="1"/>
  <c r="W3061" i="1"/>
  <c r="Y3061" i="1"/>
  <c r="Z3061" i="1"/>
  <c r="AA3061" i="1"/>
  <c r="AB3061" i="1"/>
  <c r="AC3061" i="1"/>
  <c r="W3062" i="1"/>
  <c r="Y3062" i="1"/>
  <c r="Z3062" i="1"/>
  <c r="AA3062" i="1"/>
  <c r="AB3062" i="1"/>
  <c r="AC3062" i="1"/>
  <c r="W3063" i="1"/>
  <c r="Y3063" i="1"/>
  <c r="Z3063" i="1"/>
  <c r="AA3063" i="1"/>
  <c r="AB3063" i="1"/>
  <c r="AC3063" i="1"/>
  <c r="W3064" i="1"/>
  <c r="Y3064" i="1"/>
  <c r="Z3064" i="1"/>
  <c r="AA3064" i="1"/>
  <c r="AB3064" i="1"/>
  <c r="AC3064" i="1"/>
  <c r="W3065" i="1"/>
  <c r="Y3065" i="1"/>
  <c r="Z3065" i="1"/>
  <c r="AA3065" i="1"/>
  <c r="AB3065" i="1"/>
  <c r="AC3065" i="1"/>
  <c r="W3066" i="1"/>
  <c r="Y3066" i="1"/>
  <c r="Z3066" i="1"/>
  <c r="AA3066" i="1"/>
  <c r="AB3066" i="1"/>
  <c r="AC3066" i="1"/>
  <c r="W3067" i="1"/>
  <c r="Y3067" i="1"/>
  <c r="Z3067" i="1"/>
  <c r="AA3067" i="1"/>
  <c r="AB3067" i="1"/>
  <c r="AC3067" i="1"/>
  <c r="W3068" i="1"/>
  <c r="Y3068" i="1"/>
  <c r="Z3068" i="1"/>
  <c r="AA3068" i="1"/>
  <c r="AB3068" i="1"/>
  <c r="AC3068" i="1"/>
  <c r="W3069" i="1"/>
  <c r="Y3069" i="1"/>
  <c r="Z3069" i="1"/>
  <c r="AA3069" i="1"/>
  <c r="AB3069" i="1"/>
  <c r="AC3069" i="1"/>
  <c r="W3070" i="1"/>
  <c r="Y3070" i="1"/>
  <c r="Z3070" i="1"/>
  <c r="AA3070" i="1"/>
  <c r="AB3070" i="1"/>
  <c r="AC3070" i="1"/>
  <c r="W3071" i="1"/>
  <c r="Y3071" i="1"/>
  <c r="Z3071" i="1"/>
  <c r="AA3071" i="1"/>
  <c r="AB3071" i="1"/>
  <c r="AC3071" i="1"/>
  <c r="W3072" i="1"/>
  <c r="Y3072" i="1"/>
  <c r="Z3072" i="1"/>
  <c r="AA3072" i="1"/>
  <c r="AB3072" i="1"/>
  <c r="AC3072" i="1"/>
  <c r="W3073" i="1"/>
  <c r="Y3073" i="1"/>
  <c r="Z3073" i="1"/>
  <c r="AA3073" i="1"/>
  <c r="AB3073" i="1"/>
  <c r="AC3073" i="1"/>
  <c r="W3074" i="1"/>
  <c r="Y3074" i="1"/>
  <c r="Z3074" i="1"/>
  <c r="AA3074" i="1"/>
  <c r="AB3074" i="1"/>
  <c r="AC3074" i="1"/>
  <c r="W3075" i="1"/>
  <c r="Y3075" i="1"/>
  <c r="Z3075" i="1"/>
  <c r="AA3075" i="1"/>
  <c r="AB3075" i="1"/>
  <c r="AC3075" i="1"/>
  <c r="W3076" i="1"/>
  <c r="Y3076" i="1"/>
  <c r="Z3076" i="1"/>
  <c r="AA3076" i="1"/>
  <c r="AB3076" i="1"/>
  <c r="AC3076" i="1"/>
  <c r="W3077" i="1"/>
  <c r="Y3077" i="1"/>
  <c r="Z3077" i="1"/>
  <c r="AA3077" i="1"/>
  <c r="AB3077" i="1"/>
  <c r="AC3077" i="1"/>
  <c r="W3078" i="1"/>
  <c r="Y3078" i="1"/>
  <c r="Z3078" i="1"/>
  <c r="AA3078" i="1"/>
  <c r="AB3078" i="1"/>
  <c r="AC3078" i="1"/>
  <c r="W3079" i="1"/>
  <c r="Y3079" i="1"/>
  <c r="Z3079" i="1"/>
  <c r="AA3079" i="1"/>
  <c r="AB3079" i="1"/>
  <c r="AC3079" i="1"/>
  <c r="W3080" i="1"/>
  <c r="Y3080" i="1"/>
  <c r="Z3080" i="1"/>
  <c r="AA3080" i="1"/>
  <c r="AB3080" i="1"/>
  <c r="AC3080" i="1"/>
  <c r="W3081" i="1"/>
  <c r="Y3081" i="1"/>
  <c r="Z3081" i="1"/>
  <c r="AA3081" i="1"/>
  <c r="AB3081" i="1"/>
  <c r="AC3081" i="1"/>
  <c r="W3082" i="1"/>
  <c r="Y3082" i="1"/>
  <c r="Z3082" i="1"/>
  <c r="AA3082" i="1"/>
  <c r="AB3082" i="1"/>
  <c r="AC3082" i="1"/>
  <c r="W3083" i="1"/>
  <c r="Y3083" i="1"/>
  <c r="Z3083" i="1"/>
  <c r="AA3083" i="1"/>
  <c r="AB3083" i="1"/>
  <c r="AC3083" i="1"/>
  <c r="W3084" i="1"/>
  <c r="Y3084" i="1"/>
  <c r="Z3084" i="1"/>
  <c r="AA3084" i="1"/>
  <c r="AB3084" i="1"/>
  <c r="AC3084" i="1"/>
  <c r="W3085" i="1"/>
  <c r="Y3085" i="1"/>
  <c r="Z3085" i="1"/>
  <c r="AA3085" i="1"/>
  <c r="AB3085" i="1"/>
  <c r="AC3085" i="1"/>
  <c r="W3086" i="1"/>
  <c r="Y3086" i="1"/>
  <c r="Z3086" i="1"/>
  <c r="AA3086" i="1"/>
  <c r="AB3086" i="1"/>
  <c r="AC3086" i="1"/>
  <c r="W3087" i="1"/>
  <c r="Y3087" i="1"/>
  <c r="Z3087" i="1"/>
  <c r="AA3087" i="1"/>
  <c r="AB3087" i="1"/>
  <c r="AC3087" i="1"/>
  <c r="W3088" i="1"/>
  <c r="Y3088" i="1"/>
  <c r="Z3088" i="1"/>
  <c r="AA3088" i="1"/>
  <c r="AB3088" i="1"/>
  <c r="AC3088" i="1"/>
  <c r="W3089" i="1"/>
  <c r="Y3089" i="1"/>
  <c r="Z3089" i="1"/>
  <c r="AA3089" i="1"/>
  <c r="AB3089" i="1"/>
  <c r="AC3089" i="1"/>
  <c r="W3090" i="1"/>
  <c r="Y3090" i="1"/>
  <c r="Z3090" i="1"/>
  <c r="AA3090" i="1"/>
  <c r="AB3090" i="1"/>
  <c r="AC3090" i="1"/>
  <c r="W3091" i="1"/>
  <c r="Y3091" i="1"/>
  <c r="Z3091" i="1"/>
  <c r="AA3091" i="1"/>
  <c r="AB3091" i="1"/>
  <c r="AC3091" i="1"/>
  <c r="W3092" i="1"/>
  <c r="Y3092" i="1"/>
  <c r="Z3092" i="1"/>
  <c r="AA3092" i="1"/>
  <c r="AB3092" i="1"/>
  <c r="AC3092" i="1"/>
  <c r="W3093" i="1"/>
  <c r="Y3093" i="1"/>
  <c r="Z3093" i="1"/>
  <c r="AA3093" i="1"/>
  <c r="AB3093" i="1"/>
  <c r="AC3093" i="1"/>
  <c r="W3094" i="1"/>
  <c r="Y3094" i="1"/>
  <c r="Z3094" i="1"/>
  <c r="AA3094" i="1"/>
  <c r="AB3094" i="1"/>
  <c r="AC3094" i="1"/>
  <c r="W3095" i="1"/>
  <c r="Y3095" i="1"/>
  <c r="Z3095" i="1"/>
  <c r="AA3095" i="1"/>
  <c r="AB3095" i="1"/>
  <c r="AC3095" i="1"/>
  <c r="W3096" i="1"/>
  <c r="Y3096" i="1"/>
  <c r="Z3096" i="1"/>
  <c r="AA3096" i="1"/>
  <c r="AB3096" i="1"/>
  <c r="AC3096" i="1"/>
  <c r="W3097" i="1"/>
  <c r="Y3097" i="1"/>
  <c r="Z3097" i="1"/>
  <c r="AA3097" i="1"/>
  <c r="AB3097" i="1"/>
  <c r="AC3097" i="1"/>
  <c r="W3098" i="1"/>
  <c r="Y3098" i="1"/>
  <c r="Z3098" i="1"/>
  <c r="AA3098" i="1"/>
  <c r="AB3098" i="1"/>
  <c r="AC3098" i="1"/>
  <c r="W3099" i="1"/>
  <c r="Y3099" i="1"/>
  <c r="Z3099" i="1"/>
  <c r="AA3099" i="1"/>
  <c r="AB3099" i="1"/>
  <c r="AC3099" i="1"/>
  <c r="W3100" i="1"/>
  <c r="Y3100" i="1"/>
  <c r="Z3100" i="1"/>
  <c r="AA3100" i="1"/>
  <c r="AB3100" i="1"/>
  <c r="AC3100" i="1"/>
  <c r="W3101" i="1"/>
  <c r="Y3101" i="1"/>
  <c r="Z3101" i="1"/>
  <c r="AA3101" i="1"/>
  <c r="AB3101" i="1"/>
  <c r="AC3101" i="1"/>
  <c r="W3102" i="1"/>
  <c r="Y3102" i="1"/>
  <c r="Z3102" i="1"/>
  <c r="AA3102" i="1"/>
  <c r="AB3102" i="1"/>
  <c r="AC3102" i="1"/>
  <c r="W3103" i="1"/>
  <c r="Y3103" i="1"/>
  <c r="Z3103" i="1"/>
  <c r="AA3103" i="1"/>
  <c r="AB3103" i="1"/>
  <c r="AC3103" i="1"/>
  <c r="W3104" i="1"/>
  <c r="Y3104" i="1"/>
  <c r="Z3104" i="1"/>
  <c r="AA3104" i="1"/>
  <c r="AB3104" i="1"/>
  <c r="AC3104" i="1"/>
  <c r="W3105" i="1"/>
  <c r="Y3105" i="1"/>
  <c r="Z3105" i="1"/>
  <c r="AA3105" i="1"/>
  <c r="AB3105" i="1"/>
  <c r="AC3105" i="1"/>
  <c r="W3106" i="1"/>
  <c r="Y3106" i="1"/>
  <c r="Z3106" i="1"/>
  <c r="AA3106" i="1"/>
  <c r="AB3106" i="1"/>
  <c r="AC3106" i="1"/>
  <c r="W3107" i="1"/>
  <c r="Y3107" i="1"/>
  <c r="Z3107" i="1"/>
  <c r="AA3107" i="1"/>
  <c r="AB3107" i="1"/>
  <c r="AC3107" i="1"/>
  <c r="W3108" i="1"/>
  <c r="Y3108" i="1"/>
  <c r="Z3108" i="1"/>
  <c r="AA3108" i="1"/>
  <c r="AB3108" i="1"/>
  <c r="AC3108" i="1"/>
  <c r="W3109" i="1"/>
  <c r="Y3109" i="1"/>
  <c r="Z3109" i="1"/>
  <c r="AA3109" i="1"/>
  <c r="AB3109" i="1"/>
  <c r="AC3109" i="1"/>
  <c r="W3110" i="1"/>
  <c r="Y3110" i="1"/>
  <c r="Z3110" i="1"/>
  <c r="AA3110" i="1"/>
  <c r="AB3110" i="1"/>
  <c r="AC3110" i="1"/>
  <c r="W3111" i="1"/>
  <c r="Y3111" i="1"/>
  <c r="Z3111" i="1"/>
  <c r="AA3111" i="1"/>
  <c r="AB3111" i="1"/>
  <c r="AC3111" i="1"/>
  <c r="W3112" i="1"/>
  <c r="Y3112" i="1"/>
  <c r="Z3112" i="1"/>
  <c r="AA3112" i="1"/>
  <c r="AB3112" i="1"/>
  <c r="AC3112" i="1"/>
  <c r="M91" i="1" l="1"/>
  <c r="M90" i="1"/>
  <c r="M89" i="1"/>
  <c r="P40" i="2" l="1"/>
  <c r="H3116" i="1"/>
  <c r="P47" i="2"/>
  <c r="H479" i="1" s="1"/>
  <c r="H484" i="1"/>
  <c r="H480" i="1"/>
  <c r="H485" i="1"/>
  <c r="P30" i="2"/>
  <c r="H481" i="1"/>
  <c r="H486" i="1"/>
  <c r="H482" i="1"/>
  <c r="H483" i="1"/>
  <c r="H487" i="1"/>
  <c r="H488" i="1"/>
  <c r="H489" i="1"/>
  <c r="H490" i="1"/>
  <c r="H491" i="1"/>
  <c r="H492" i="1"/>
  <c r="H493" i="1"/>
  <c r="H494" i="1"/>
  <c r="P20" i="2"/>
  <c r="H1387" i="1" s="1"/>
  <c r="P15" i="2"/>
  <c r="H1388" i="1" s="1"/>
  <c r="H1391" i="1"/>
  <c r="P11" i="2"/>
  <c r="H1395" i="1" s="1"/>
  <c r="P48" i="2"/>
  <c r="H1397" i="1"/>
  <c r="H1398" i="1"/>
  <c r="P39" i="2"/>
  <c r="H1399" i="1" s="1"/>
  <c r="P43" i="2"/>
  <c r="H1400" i="1" s="1"/>
  <c r="H1401" i="1"/>
  <c r="H1402" i="1"/>
  <c r="K1387" i="1"/>
  <c r="P32" i="2"/>
  <c r="H466" i="1" s="1"/>
  <c r="H467" i="1"/>
  <c r="P33" i="2"/>
  <c r="H468" i="1" s="1"/>
  <c r="AC4" i="1"/>
  <c r="P29" i="2"/>
  <c r="H1424" i="1"/>
  <c r="P24" i="2"/>
  <c r="H1425" i="1"/>
  <c r="P17" i="2"/>
  <c r="H1426" i="1"/>
  <c r="H1427" i="1"/>
  <c r="P37" i="2"/>
  <c r="H1942" i="1" s="1"/>
  <c r="H1429" i="1"/>
  <c r="H1430" i="1"/>
  <c r="P41" i="2"/>
  <c r="P42" i="2"/>
  <c r="H1533" i="1" s="1"/>
  <c r="H1433" i="1"/>
  <c r="H1434" i="1"/>
  <c r="H1435" i="1"/>
  <c r="H1436" i="1"/>
  <c r="H1439" i="1"/>
  <c r="H1441" i="1"/>
  <c r="H1442" i="1"/>
  <c r="H1445" i="1"/>
  <c r="H1446" i="1"/>
  <c r="H1448" i="1"/>
  <c r="H1449" i="1"/>
  <c r="H1450" i="1"/>
  <c r="H1453" i="1"/>
  <c r="H1454" i="1"/>
  <c r="H1457" i="1"/>
  <c r="H1458" i="1"/>
  <c r="H1459" i="1"/>
  <c r="H1460" i="1"/>
  <c r="H1463" i="1"/>
  <c r="H1465" i="1"/>
  <c r="H1466" i="1"/>
  <c r="H1469" i="1"/>
  <c r="H1471" i="1"/>
  <c r="H1472" i="1"/>
  <c r="H1473" i="1"/>
  <c r="H1475" i="1"/>
  <c r="H1477" i="1"/>
  <c r="H1478" i="1"/>
  <c r="H1481" i="1"/>
  <c r="H1483" i="1"/>
  <c r="H1484" i="1"/>
  <c r="H1487" i="1"/>
  <c r="H1489" i="1"/>
  <c r="H1490" i="1"/>
  <c r="H1493" i="1"/>
  <c r="H1494" i="1"/>
  <c r="H1495" i="1"/>
  <c r="H1496" i="1"/>
  <c r="H1499" i="1"/>
  <c r="H1500" i="1"/>
  <c r="H1501" i="1"/>
  <c r="H1502" i="1"/>
  <c r="H1505" i="1"/>
  <c r="H1506" i="1"/>
  <c r="H1507" i="1"/>
  <c r="H1508" i="1"/>
  <c r="H1511" i="1"/>
  <c r="H1512" i="1"/>
  <c r="H1513" i="1"/>
  <c r="H1517" i="1"/>
  <c r="H1518" i="1"/>
  <c r="H1519" i="1"/>
  <c r="P38" i="2"/>
  <c r="H2063" i="1" s="1"/>
  <c r="H1524" i="1"/>
  <c r="H1525" i="1"/>
  <c r="H1647" i="1"/>
  <c r="H1649" i="1"/>
  <c r="H1650" i="1"/>
  <c r="H1651" i="1"/>
  <c r="H1653" i="1"/>
  <c r="H1654" i="1"/>
  <c r="H1655" i="1"/>
  <c r="H1656" i="1"/>
  <c r="H1657" i="1"/>
  <c r="H1658" i="1"/>
  <c r="H1661" i="1"/>
  <c r="H1662" i="1"/>
  <c r="H1663" i="1"/>
  <c r="H1665" i="1"/>
  <c r="H1666" i="1"/>
  <c r="H1667" i="1"/>
  <c r="H1668" i="1"/>
  <c r="H1669" i="1"/>
  <c r="H1670" i="1"/>
  <c r="H1673" i="1"/>
  <c r="H1674" i="1"/>
  <c r="H1675" i="1"/>
  <c r="H1678" i="1"/>
  <c r="H1526" i="1"/>
  <c r="H1528" i="1"/>
  <c r="H1529" i="1"/>
  <c r="H1530" i="1"/>
  <c r="H1532" i="1"/>
  <c r="H1534" i="1"/>
  <c r="H1536" i="1"/>
  <c r="H1537" i="1"/>
  <c r="H1538" i="1"/>
  <c r="H1540" i="1"/>
  <c r="H1541" i="1"/>
  <c r="H1542" i="1"/>
  <c r="H1544" i="1"/>
  <c r="H1546" i="1"/>
  <c r="H1547" i="1"/>
  <c r="H1548" i="1"/>
  <c r="H1549" i="1"/>
  <c r="H1551" i="1"/>
  <c r="H1553" i="1"/>
  <c r="H1554" i="1"/>
  <c r="H1555" i="1"/>
  <c r="H1556" i="1"/>
  <c r="H1558" i="1"/>
  <c r="H1560" i="1"/>
  <c r="H1561" i="1"/>
  <c r="H1562" i="1"/>
  <c r="H1563" i="1"/>
  <c r="H1565" i="1"/>
  <c r="H1567" i="1"/>
  <c r="H1568" i="1"/>
  <c r="H1569" i="1"/>
  <c r="H1570" i="1"/>
  <c r="H1572" i="1"/>
  <c r="H1573" i="1"/>
  <c r="P36" i="2"/>
  <c r="H1575" i="1"/>
  <c r="H1576" i="1"/>
  <c r="H1577" i="1"/>
  <c r="H1580" i="1"/>
  <c r="H1581" i="1"/>
  <c r="H1582" i="1"/>
  <c r="H1584" i="1"/>
  <c r="H1586" i="1"/>
  <c r="H1587" i="1"/>
  <c r="H1589" i="1"/>
  <c r="H1591" i="1"/>
  <c r="H1592" i="1"/>
  <c r="H1593" i="1"/>
  <c r="H1594" i="1"/>
  <c r="H1596" i="1"/>
  <c r="H1598" i="1"/>
  <c r="H1599" i="1"/>
  <c r="H1600" i="1"/>
  <c r="H1601" i="1"/>
  <c r="H1602" i="1"/>
  <c r="H1604" i="1"/>
  <c r="H1605" i="1"/>
  <c r="H1606" i="1"/>
  <c r="H1607" i="1"/>
  <c r="H1608" i="1"/>
  <c r="H1611" i="1"/>
  <c r="H1612" i="1"/>
  <c r="H1613" i="1"/>
  <c r="H1614" i="1"/>
  <c r="H1615" i="1"/>
  <c r="H1616" i="1"/>
  <c r="H1618" i="1"/>
  <c r="H1619" i="1"/>
  <c r="H1620" i="1"/>
  <c r="H1622" i="1"/>
  <c r="H1623" i="1"/>
  <c r="H1624" i="1"/>
  <c r="H1625" i="1"/>
  <c r="P23" i="2"/>
  <c r="H1627" i="1"/>
  <c r="H1628" i="1"/>
  <c r="H1630" i="1"/>
  <c r="H1631" i="1"/>
  <c r="H1632" i="1"/>
  <c r="H1633" i="1"/>
  <c r="H1634" i="1"/>
  <c r="H1635" i="1"/>
  <c r="H1636" i="1"/>
  <c r="H1637" i="1"/>
  <c r="H1638" i="1"/>
  <c r="H1639" i="1"/>
  <c r="H1640" i="1"/>
  <c r="H1642" i="1"/>
  <c r="H1643" i="1"/>
  <c r="H1644" i="1"/>
  <c r="H1645" i="1"/>
  <c r="H1646" i="1"/>
  <c r="H1742" i="1"/>
  <c r="H1743" i="1"/>
  <c r="H1744" i="1"/>
  <c r="H1745" i="1"/>
  <c r="H1746" i="1"/>
  <c r="H1747" i="1"/>
  <c r="H1748" i="1"/>
  <c r="H1749" i="1"/>
  <c r="H1750" i="1"/>
  <c r="H1751" i="1"/>
  <c r="H1752" i="1"/>
  <c r="H1753" i="1"/>
  <c r="H1754" i="1"/>
  <c r="H1755" i="1"/>
  <c r="H1756" i="1"/>
  <c r="H1757" i="1"/>
  <c r="H1758" i="1"/>
  <c r="H1759" i="1"/>
  <c r="H1760" i="1"/>
  <c r="H1761" i="1"/>
  <c r="H1762" i="1"/>
  <c r="H1763" i="1"/>
  <c r="P27" i="2"/>
  <c r="H1766" i="1" s="1"/>
  <c r="H1765"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6" i="1"/>
  <c r="H1837" i="1"/>
  <c r="H1838" i="1"/>
  <c r="H1841" i="1"/>
  <c r="H1842" i="1"/>
  <c r="H1843" i="1"/>
  <c r="H1845" i="1"/>
  <c r="H1847" i="1"/>
  <c r="H1848" i="1"/>
  <c r="H1849" i="1"/>
  <c r="H1850" i="1"/>
  <c r="H1851" i="1"/>
  <c r="H1852" i="1"/>
  <c r="H1853" i="1"/>
  <c r="H1855" i="1"/>
  <c r="H1856" i="1"/>
  <c r="H1857" i="1"/>
  <c r="H1858" i="1"/>
  <c r="H1859" i="1"/>
  <c r="H1860" i="1"/>
  <c r="H1861" i="1"/>
  <c r="H1862" i="1"/>
  <c r="H1863" i="1"/>
  <c r="H1864" i="1"/>
  <c r="H1865" i="1"/>
  <c r="H1866" i="1"/>
  <c r="H1867" i="1"/>
  <c r="H1868" i="1"/>
  <c r="H1869" i="1"/>
  <c r="H1870" i="1"/>
  <c r="H1871" i="1"/>
  <c r="H1872" i="1"/>
  <c r="P13" i="2"/>
  <c r="H349" i="1" s="1"/>
  <c r="H1875" i="1"/>
  <c r="H1876" i="1"/>
  <c r="H1877" i="1"/>
  <c r="H1878" i="1"/>
  <c r="H1879" i="1"/>
  <c r="H1880" i="1"/>
  <c r="H1884" i="1"/>
  <c r="H1885" i="1"/>
  <c r="H1888" i="1"/>
  <c r="H1889" i="1"/>
  <c r="H1890" i="1"/>
  <c r="H1894" i="1"/>
  <c r="H1898" i="1"/>
  <c r="H1899" i="1"/>
  <c r="H1900" i="1"/>
  <c r="H1903" i="1"/>
  <c r="H1904" i="1"/>
  <c r="H1908" i="1"/>
  <c r="H1911" i="1"/>
  <c r="H1912" i="1"/>
  <c r="H1913" i="1"/>
  <c r="H1914" i="1"/>
  <c r="H1915" i="1"/>
  <c r="H1919" i="1"/>
  <c r="H1920" i="1"/>
  <c r="H1923" i="1"/>
  <c r="H1924" i="1"/>
  <c r="H1925" i="1"/>
  <c r="H1927" i="1"/>
  <c r="H1928" i="1"/>
  <c r="H1929" i="1"/>
  <c r="H1932" i="1"/>
  <c r="H1933" i="1"/>
  <c r="H1934" i="1"/>
  <c r="H1935" i="1"/>
  <c r="H1938" i="1"/>
  <c r="H1939" i="1"/>
  <c r="H1940" i="1"/>
  <c r="H1943" i="1"/>
  <c r="H1944" i="1"/>
  <c r="H1947" i="1"/>
  <c r="H1948" i="1"/>
  <c r="H1952" i="1"/>
  <c r="H1953" i="1"/>
  <c r="H1954" i="1"/>
  <c r="H1955" i="1"/>
  <c r="H1956" i="1"/>
  <c r="H1957" i="1"/>
  <c r="H1958" i="1"/>
  <c r="H1959" i="1"/>
  <c r="H1960" i="1"/>
  <c r="H1961" i="1"/>
  <c r="H1962" i="1"/>
  <c r="H1963" i="1"/>
  <c r="H1964" i="1"/>
  <c r="H1965" i="1"/>
  <c r="H1966" i="1"/>
  <c r="H1970" i="1"/>
  <c r="H1971" i="1"/>
  <c r="H1972" i="1"/>
  <c r="H1973" i="1"/>
  <c r="H1974" i="1"/>
  <c r="H1975" i="1"/>
  <c r="H1976" i="1"/>
  <c r="H1977" i="1"/>
  <c r="H1978" i="1"/>
  <c r="H1979" i="1"/>
  <c r="H1980" i="1"/>
  <c r="H1981" i="1"/>
  <c r="H1985" i="1"/>
  <c r="H1986" i="1"/>
  <c r="H1987" i="1"/>
  <c r="H1988" i="1"/>
  <c r="H1989" i="1"/>
  <c r="H1990" i="1"/>
  <c r="H1991" i="1"/>
  <c r="H1992" i="1"/>
  <c r="H1993" i="1"/>
  <c r="H1994" i="1"/>
  <c r="H1995" i="1"/>
  <c r="H1996" i="1"/>
  <c r="H1997" i="1"/>
  <c r="H1998" i="1"/>
  <c r="H1999" i="1"/>
  <c r="H2001" i="1"/>
  <c r="H2004" i="1"/>
  <c r="H2006" i="1"/>
  <c r="H2010" i="1"/>
  <c r="H2011" i="1"/>
  <c r="H2012" i="1"/>
  <c r="H2015" i="1"/>
  <c r="H2016" i="1"/>
  <c r="H2019" i="1"/>
  <c r="H2020" i="1"/>
  <c r="H2021" i="1"/>
  <c r="H2022" i="1"/>
  <c r="H2023" i="1"/>
  <c r="H2025" i="1"/>
  <c r="H2026" i="1"/>
  <c r="H2027" i="1"/>
  <c r="H2028" i="1"/>
  <c r="H2030" i="1"/>
  <c r="H2031" i="1"/>
  <c r="H2032" i="1"/>
  <c r="H2034" i="1"/>
  <c r="H2036" i="1"/>
  <c r="H2039" i="1"/>
  <c r="H2040" i="1"/>
  <c r="H2042" i="1"/>
  <c r="H2043" i="1"/>
  <c r="H2044" i="1"/>
  <c r="H2045" i="1"/>
  <c r="H2047" i="1"/>
  <c r="H2048" i="1"/>
  <c r="H2049" i="1"/>
  <c r="H2050" i="1"/>
  <c r="H2052" i="1"/>
  <c r="H2053" i="1"/>
  <c r="H2054" i="1"/>
  <c r="H2055" i="1"/>
  <c r="H2056" i="1"/>
  <c r="H2057" i="1"/>
  <c r="H2058" i="1"/>
  <c r="H1679" i="1"/>
  <c r="H1680" i="1"/>
  <c r="H1681" i="1"/>
  <c r="H1682" i="1"/>
  <c r="H1683" i="1"/>
  <c r="H1686" i="1"/>
  <c r="H1687" i="1"/>
  <c r="H1688" i="1"/>
  <c r="P12" i="2"/>
  <c r="H1689" i="1" s="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P34" i="2"/>
  <c r="H1735" i="1"/>
  <c r="H1736" i="1"/>
  <c r="H1737" i="1"/>
  <c r="H1738" i="1"/>
  <c r="H1739" i="1"/>
  <c r="H1741" i="1"/>
  <c r="H2062" i="1"/>
  <c r="H2065" i="1"/>
  <c r="H2066" i="1"/>
  <c r="H2068" i="1"/>
  <c r="H2070" i="1"/>
  <c r="H2071" i="1"/>
  <c r="H2072" i="1"/>
  <c r="H2075" i="1"/>
  <c r="H2076" i="1"/>
  <c r="H2080" i="1"/>
  <c r="H2081" i="1"/>
  <c r="H2083" i="1"/>
  <c r="H2085" i="1"/>
  <c r="H2087" i="1"/>
  <c r="H2089" i="1"/>
  <c r="H2090" i="1"/>
  <c r="H2092" i="1"/>
  <c r="H2093" i="1"/>
  <c r="H2094" i="1"/>
  <c r="H2096" i="1"/>
  <c r="H2097" i="1"/>
  <c r="H2098" i="1"/>
  <c r="H2099" i="1"/>
  <c r="H2100" i="1"/>
  <c r="H2101" i="1"/>
  <c r="H2102" i="1"/>
  <c r="H2103" i="1"/>
  <c r="H2105" i="1"/>
  <c r="H2106" i="1"/>
  <c r="P14" i="2"/>
  <c r="H2107" i="1"/>
  <c r="H2108" i="1"/>
  <c r="H2109" i="1"/>
  <c r="H2110" i="1"/>
  <c r="H2111" i="1"/>
  <c r="H2113" i="1"/>
  <c r="H2118" i="1"/>
  <c r="H2122" i="1"/>
  <c r="H2123" i="1"/>
  <c r="H2125" i="1"/>
  <c r="H2126" i="1"/>
  <c r="H2127" i="1"/>
  <c r="H2130" i="1"/>
  <c r="H2131" i="1"/>
  <c r="H2135" i="1"/>
  <c r="H2136" i="1"/>
  <c r="H2137" i="1"/>
  <c r="H2138" i="1"/>
  <c r="H2140" i="1"/>
  <c r="H2143" i="1"/>
  <c r="H2146" i="1"/>
  <c r="H2149" i="1"/>
  <c r="H2153" i="1"/>
  <c r="H2154" i="1"/>
  <c r="H2155" i="1"/>
  <c r="H2156" i="1"/>
  <c r="H2158" i="1"/>
  <c r="H2159" i="1"/>
  <c r="H2160" i="1"/>
  <c r="H2162" i="1"/>
  <c r="H2163" i="1"/>
  <c r="H2164" i="1"/>
  <c r="H2165" i="1"/>
  <c r="H2167" i="1"/>
  <c r="H2168" i="1"/>
  <c r="H2170" i="1"/>
  <c r="H2171" i="1"/>
  <c r="H2173" i="1"/>
  <c r="H2174" i="1"/>
  <c r="H2176" i="1"/>
  <c r="H2177" i="1"/>
  <c r="H2179" i="1"/>
  <c r="H2181" i="1"/>
  <c r="H2182" i="1"/>
  <c r="H2183" i="1"/>
  <c r="H2185" i="1"/>
  <c r="H2186" i="1"/>
  <c r="H2188" i="1"/>
  <c r="H2189" i="1"/>
  <c r="H2190" i="1"/>
  <c r="H2191" i="1"/>
  <c r="H2192" i="1"/>
  <c r="H2193" i="1"/>
  <c r="H2195" i="1"/>
  <c r="H2196" i="1"/>
  <c r="H2198" i="1"/>
  <c r="H2199" i="1"/>
  <c r="H2200" i="1"/>
  <c r="H2202" i="1"/>
  <c r="H2203" i="1"/>
  <c r="H2204" i="1"/>
  <c r="H2205" i="1"/>
  <c r="H2206" i="1"/>
  <c r="H2207" i="1"/>
  <c r="H2208" i="1"/>
  <c r="H2209" i="1"/>
  <c r="H2210" i="1"/>
  <c r="H2211" i="1"/>
  <c r="H2212" i="1"/>
  <c r="H2213" i="1"/>
  <c r="H2214" i="1"/>
  <c r="H2215" i="1"/>
  <c r="H2217" i="1"/>
  <c r="H2218"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2" i="1"/>
  <c r="H2293" i="1"/>
  <c r="H2294" i="1"/>
  <c r="H2295" i="1"/>
  <c r="H2298" i="1"/>
  <c r="H2303" i="1"/>
  <c r="H2306" i="1"/>
  <c r="H2309" i="1"/>
  <c r="H2310" i="1"/>
  <c r="H2312" i="1"/>
  <c r="H2313" i="1"/>
  <c r="H2314" i="1"/>
  <c r="H2318" i="1"/>
  <c r="H2322" i="1"/>
  <c r="H2323" i="1"/>
  <c r="H2324" i="1"/>
  <c r="H2326" i="1"/>
  <c r="H2328" i="1"/>
  <c r="H2333" i="1"/>
  <c r="H2334" i="1"/>
  <c r="H2338" i="1"/>
  <c r="H2343" i="1"/>
  <c r="H2344" i="1"/>
  <c r="H2346" i="1"/>
  <c r="H2350" i="1"/>
  <c r="H2351" i="1"/>
  <c r="H2352" i="1"/>
  <c r="H2356" i="1"/>
  <c r="H2358" i="1"/>
  <c r="H2361" i="1"/>
  <c r="H2362" i="1"/>
  <c r="H2363" i="1"/>
  <c r="H2365" i="1"/>
  <c r="H2366" i="1"/>
  <c r="H2368" i="1"/>
  <c r="H2372" i="1"/>
  <c r="H2375" i="1"/>
  <c r="H2377" i="1"/>
  <c r="H2380" i="1"/>
  <c r="H2385" i="1"/>
  <c r="H2388" i="1"/>
  <c r="H2389" i="1"/>
  <c r="H2393" i="1"/>
  <c r="H2394" i="1"/>
  <c r="H2396" i="1"/>
  <c r="H2398" i="1"/>
  <c r="H2399" i="1"/>
  <c r="H2402" i="1"/>
  <c r="H2408" i="1"/>
  <c r="H2410" i="1"/>
  <c r="H2411" i="1"/>
  <c r="H2413" i="1"/>
  <c r="H2414" i="1"/>
  <c r="H2415" i="1"/>
  <c r="H2416" i="1"/>
  <c r="H2417" i="1"/>
  <c r="H2418" i="1"/>
  <c r="H2419" i="1"/>
  <c r="H2420" i="1"/>
  <c r="H2421" i="1"/>
  <c r="H2422" i="1"/>
  <c r="H2423" i="1"/>
  <c r="H2424" i="1"/>
  <c r="H2425" i="1"/>
  <c r="H2426" i="1"/>
  <c r="H2427" i="1"/>
  <c r="H2428" i="1"/>
  <c r="H2429" i="1"/>
  <c r="H2430" i="1"/>
  <c r="H2432" i="1"/>
  <c r="H2433" i="1"/>
  <c r="H2435" i="1"/>
  <c r="H2436" i="1"/>
  <c r="H2437" i="1"/>
  <c r="H2438" i="1"/>
  <c r="H2439" i="1"/>
  <c r="H2440" i="1"/>
  <c r="H2441" i="1"/>
  <c r="H2442" i="1"/>
  <c r="H2443" i="1"/>
  <c r="H2444" i="1"/>
  <c r="H2445" i="1"/>
  <c r="H2447" i="1"/>
  <c r="H2449" i="1"/>
  <c r="H2452" i="1"/>
  <c r="H2453" i="1"/>
  <c r="H2454" i="1"/>
  <c r="H2457" i="1"/>
  <c r="H2458" i="1"/>
  <c r="H2459" i="1"/>
  <c r="H2460" i="1"/>
  <c r="H2461" i="1"/>
  <c r="H2462" i="1"/>
  <c r="H2463" i="1"/>
  <c r="H2464" i="1"/>
  <c r="H2465" i="1"/>
  <c r="H2466" i="1"/>
  <c r="H2467" i="1"/>
  <c r="H2468" i="1"/>
  <c r="H2469" i="1"/>
  <c r="H2470"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8" i="1"/>
  <c r="H2499" i="1"/>
  <c r="H2500" i="1"/>
  <c r="H2501" i="1"/>
  <c r="H2503" i="1"/>
  <c r="H2504" i="1"/>
  <c r="H2505" i="1"/>
  <c r="H2506" i="1"/>
  <c r="H2508" i="1"/>
  <c r="H2509" i="1"/>
  <c r="H2510" i="1"/>
  <c r="H2511" i="1"/>
  <c r="H2513" i="1"/>
  <c r="H2514" i="1"/>
  <c r="H2515" i="1"/>
  <c r="H2516" i="1"/>
  <c r="H2518" i="1"/>
  <c r="H2519" i="1"/>
  <c r="H2520" i="1"/>
  <c r="H2521" i="1"/>
  <c r="H2523" i="1"/>
  <c r="H2524" i="1"/>
  <c r="H2525" i="1"/>
  <c r="H2526" i="1"/>
  <c r="H2528" i="1"/>
  <c r="H2529" i="1"/>
  <c r="H2530" i="1"/>
  <c r="H2531" i="1"/>
  <c r="H2533" i="1"/>
  <c r="H2534" i="1"/>
  <c r="H2535" i="1"/>
  <c r="H2536" i="1"/>
  <c r="H2538" i="1"/>
  <c r="H2539" i="1"/>
  <c r="H2540" i="1"/>
  <c r="H2541" i="1"/>
  <c r="H2543" i="1"/>
  <c r="H2544" i="1"/>
  <c r="H2545" i="1"/>
  <c r="H2546" i="1"/>
  <c r="H2548" i="1"/>
  <c r="H2549" i="1"/>
  <c r="H2550" i="1"/>
  <c r="H2551" i="1"/>
  <c r="H2557" i="1"/>
  <c r="H2558" i="1"/>
  <c r="H2559" i="1"/>
  <c r="H2562" i="1"/>
  <c r="H2563"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2" i="1"/>
  <c r="H2593" i="1"/>
  <c r="H2594" i="1"/>
  <c r="H2595" i="1"/>
  <c r="H2596" i="1"/>
  <c r="H2597" i="1"/>
  <c r="H2598" i="1"/>
  <c r="H2600" i="1"/>
  <c r="H2601" i="1"/>
  <c r="H2602" i="1"/>
  <c r="H2604" i="1"/>
  <c r="H2605" i="1"/>
  <c r="H2606" i="1"/>
  <c r="H2608" i="1"/>
  <c r="H2609" i="1"/>
  <c r="H2610" i="1"/>
  <c r="H2613" i="1"/>
  <c r="H2614" i="1"/>
  <c r="H2617" i="1"/>
  <c r="H2618" i="1"/>
  <c r="H2619" i="1"/>
  <c r="H2626" i="1"/>
  <c r="H2628" i="1"/>
  <c r="H2629" i="1"/>
  <c r="H2630" i="1"/>
  <c r="H2631" i="1"/>
  <c r="H2632" i="1"/>
  <c r="H2633" i="1"/>
  <c r="H2639" i="1"/>
  <c r="H2646" i="1"/>
  <c r="H2651" i="1"/>
  <c r="H2652" i="1"/>
  <c r="H2653" i="1"/>
  <c r="H2660" i="1"/>
  <c r="H2661" i="1"/>
  <c r="H2662" i="1"/>
  <c r="H2663" i="1"/>
  <c r="H2669" i="1"/>
  <c r="H2670" i="1"/>
  <c r="H2671" i="1"/>
  <c r="H2676" i="1"/>
  <c r="H2677" i="1"/>
  <c r="H2678" i="1"/>
  <c r="H2680" i="1"/>
  <c r="H2681" i="1"/>
  <c r="H2682" i="1"/>
  <c r="H2683" i="1"/>
  <c r="H2687" i="1"/>
  <c r="H2692" i="1"/>
  <c r="H2694" i="1"/>
  <c r="H2695" i="1"/>
  <c r="H2700" i="1"/>
  <c r="H2703" i="1"/>
  <c r="H2706" i="1"/>
  <c r="H2709" i="1"/>
  <c r="H2710" i="1"/>
  <c r="H2712" i="1"/>
  <c r="H2713" i="1"/>
  <c r="H2714" i="1"/>
  <c r="H2718" i="1"/>
  <c r="H2721" i="1"/>
  <c r="H2722" i="1"/>
  <c r="H2723" i="1"/>
  <c r="H2725" i="1"/>
  <c r="H2727" i="1"/>
  <c r="H2731" i="1"/>
  <c r="H2732" i="1"/>
  <c r="H2736" i="1"/>
  <c r="H2738" i="1"/>
  <c r="H2739" i="1"/>
  <c r="H2740" i="1"/>
  <c r="H2743" i="1"/>
  <c r="H2745" i="1"/>
  <c r="H2746" i="1"/>
  <c r="H2747" i="1"/>
  <c r="H2749" i="1"/>
  <c r="H2750" i="1"/>
  <c r="H2752"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80" i="1"/>
  <c r="H2781" i="1"/>
  <c r="H2783" i="1"/>
  <c r="H2784" i="1"/>
  <c r="H2785" i="1"/>
  <c r="H2787" i="1"/>
  <c r="H2788" i="1"/>
  <c r="H2789" i="1"/>
  <c r="H2791" i="1"/>
  <c r="H2792" i="1"/>
  <c r="H2794" i="1"/>
  <c r="H2796" i="1"/>
  <c r="H2798" i="1"/>
  <c r="H2799" i="1"/>
  <c r="H2802" i="1"/>
  <c r="H2803" i="1"/>
  <c r="H2808" i="1"/>
  <c r="H2811" i="1"/>
  <c r="H2813" i="1"/>
  <c r="H2814" i="1"/>
  <c r="H2815" i="1"/>
  <c r="H2816" i="1"/>
  <c r="H2818" i="1"/>
  <c r="H2820" i="1"/>
  <c r="H2821" i="1"/>
  <c r="H2822" i="1"/>
  <c r="H2824" i="1"/>
  <c r="H2825" i="1"/>
  <c r="H2826" i="1"/>
  <c r="H2829" i="1"/>
  <c r="H2830" i="1"/>
  <c r="H2832" i="1"/>
  <c r="H2833" i="1"/>
  <c r="H2834" i="1"/>
  <c r="H2835" i="1"/>
  <c r="H2836" i="1"/>
  <c r="H2837" i="1"/>
  <c r="H2838" i="1"/>
  <c r="H2841" i="1"/>
  <c r="H2842" i="1"/>
  <c r="H2844" i="1"/>
  <c r="H2845" i="1"/>
  <c r="H2851" i="1"/>
  <c r="H2853" i="1"/>
  <c r="H2854" i="1"/>
  <c r="H2855" i="1"/>
  <c r="H2856" i="1"/>
  <c r="H2857" i="1"/>
  <c r="H2859" i="1"/>
  <c r="H2861" i="1"/>
  <c r="H2862" i="1"/>
  <c r="H2863" i="1"/>
  <c r="H2866" i="1"/>
  <c r="H2868" i="1"/>
  <c r="H2870" i="1"/>
  <c r="H2871" i="1"/>
  <c r="H2872" i="1"/>
  <c r="H2873" i="1"/>
  <c r="H2874" i="1"/>
  <c r="H2875" i="1"/>
  <c r="H2876" i="1"/>
  <c r="H2877" i="1"/>
  <c r="H2878" i="1"/>
  <c r="H2879" i="1"/>
  <c r="H2882" i="1"/>
  <c r="H2883" i="1"/>
  <c r="H2884" i="1"/>
  <c r="H2885" i="1"/>
  <c r="H2886" i="1"/>
  <c r="H2891" i="1"/>
  <c r="H2894"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6" i="1"/>
  <c r="H2927" i="1"/>
  <c r="H2928" i="1"/>
  <c r="H2930" i="1"/>
  <c r="H2932" i="1"/>
  <c r="H2935" i="1"/>
  <c r="H2937" i="1"/>
  <c r="H2938" i="1"/>
  <c r="H2940" i="1"/>
  <c r="H2941" i="1"/>
  <c r="H2943" i="1"/>
  <c r="H2945" i="1"/>
  <c r="H2947" i="1"/>
  <c r="H2949" i="1"/>
  <c r="H2950" i="1"/>
  <c r="H2951" i="1"/>
  <c r="H2954" i="1"/>
  <c r="H2956" i="1"/>
  <c r="H2957" i="1"/>
  <c r="H2958" i="1"/>
  <c r="H2960" i="1"/>
  <c r="H2962" i="1"/>
  <c r="H2963" i="1"/>
  <c r="H2964" i="1"/>
  <c r="H2965" i="1"/>
  <c r="H2966" i="1"/>
  <c r="H2967" i="1"/>
  <c r="H2968" i="1"/>
  <c r="H2970" i="1"/>
  <c r="H2972" i="1"/>
  <c r="H2973" i="1"/>
  <c r="H2975" i="1"/>
  <c r="H2977" i="1"/>
  <c r="H2978" i="1"/>
  <c r="H2979" i="1"/>
  <c r="H2980" i="1"/>
  <c r="H2982" i="1"/>
  <c r="H2984" i="1"/>
  <c r="H2986" i="1"/>
  <c r="H2987" i="1"/>
  <c r="H2989" i="1"/>
  <c r="H2991" i="1"/>
  <c r="H2992" i="1"/>
  <c r="H2993" i="1"/>
  <c r="H2994" i="1"/>
  <c r="H2996"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30" i="1"/>
  <c r="H3031" i="1"/>
  <c r="H3032" i="1"/>
  <c r="H3034" i="1"/>
  <c r="H3035" i="1"/>
  <c r="H3036" i="1"/>
  <c r="H3038"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70" i="1"/>
  <c r="H3071" i="1"/>
  <c r="H3073" i="1"/>
  <c r="H3075" i="1"/>
  <c r="H3076" i="1"/>
  <c r="H3077" i="1"/>
  <c r="H3080" i="1"/>
  <c r="H3081" i="1"/>
  <c r="H3082" i="1"/>
  <c r="H3083" i="1"/>
  <c r="H3084" i="1"/>
  <c r="H3086" i="1"/>
  <c r="H3087" i="1"/>
  <c r="H3088" i="1"/>
  <c r="H3090" i="1"/>
  <c r="H3091" i="1"/>
  <c r="H3092" i="1"/>
  <c r="H3093" i="1"/>
  <c r="H3094" i="1"/>
  <c r="H3096" i="1"/>
  <c r="H3098" i="1"/>
  <c r="H3099" i="1"/>
  <c r="H3101" i="1"/>
  <c r="H3103" i="1"/>
  <c r="H3104" i="1"/>
  <c r="H3106" i="1"/>
  <c r="H3108" i="1"/>
  <c r="H3109" i="1"/>
  <c r="H3110" i="1"/>
  <c r="H3111" i="1"/>
  <c r="H3112" i="1"/>
  <c r="H3113" i="1"/>
  <c r="H3114" i="1"/>
  <c r="H3115" i="1"/>
  <c r="P22" i="2"/>
  <c r="H1723" i="1" s="1"/>
  <c r="H1731" i="1"/>
  <c r="H2552" i="1"/>
  <c r="H2554" i="1"/>
  <c r="H2556" i="1"/>
  <c r="H5" i="1"/>
  <c r="H6" i="1"/>
  <c r="H7" i="1"/>
  <c r="H8" i="1"/>
  <c r="H9" i="1"/>
  <c r="H10" i="1"/>
  <c r="H11" i="1"/>
  <c r="H12" i="1"/>
  <c r="H13" i="1"/>
  <c r="H14" i="1"/>
  <c r="H15" i="1"/>
  <c r="H16" i="1"/>
  <c r="H17" i="1"/>
  <c r="H18" i="1"/>
  <c r="H19" i="1"/>
  <c r="H20" i="1"/>
  <c r="H21" i="1"/>
  <c r="H22" i="1"/>
  <c r="H23" i="1"/>
  <c r="H24" i="1"/>
  <c r="H25" i="1"/>
  <c r="H26" i="1"/>
  <c r="H28" i="1"/>
  <c r="H29" i="1"/>
  <c r="H30" i="1"/>
  <c r="H31" i="1"/>
  <c r="H32" i="1"/>
  <c r="H33" i="1"/>
  <c r="H34" i="1"/>
  <c r="H35" i="1"/>
  <c r="H36" i="1"/>
  <c r="H37" i="1"/>
  <c r="H38" i="1"/>
  <c r="H39" i="1"/>
  <c r="H40" i="1"/>
  <c r="H41" i="1"/>
  <c r="H42" i="1"/>
  <c r="H43" i="1"/>
  <c r="H44" i="1"/>
  <c r="H45" i="1"/>
  <c r="H46" i="1"/>
  <c r="H47" i="1"/>
  <c r="H48" i="1"/>
  <c r="H49" i="1"/>
  <c r="H50" i="1"/>
  <c r="H51" i="1"/>
  <c r="H52" i="1"/>
  <c r="H53" i="1"/>
  <c r="H54" i="1"/>
  <c r="P28" i="2"/>
  <c r="H55" i="1"/>
  <c r="H56" i="1"/>
  <c r="P21" i="2"/>
  <c r="H58" i="1"/>
  <c r="H59" i="1"/>
  <c r="H60" i="1"/>
  <c r="H61" i="1"/>
  <c r="H62" i="1"/>
  <c r="H63" i="1"/>
  <c r="H64" i="1"/>
  <c r="H65" i="1"/>
  <c r="H66" i="1"/>
  <c r="H67" i="1"/>
  <c r="H69" i="1"/>
  <c r="H70" i="1"/>
  <c r="H71" i="1"/>
  <c r="H72" i="1"/>
  <c r="P18" i="2"/>
  <c r="H73" i="1"/>
  <c r="H74" i="1"/>
  <c r="H75" i="1"/>
  <c r="H76" i="1"/>
  <c r="H77" i="1"/>
  <c r="H78" i="1"/>
  <c r="H79" i="1"/>
  <c r="H80" i="1"/>
  <c r="H81" i="1"/>
  <c r="H82" i="1"/>
  <c r="H83" i="1"/>
  <c r="H84" i="1"/>
  <c r="H85" i="1"/>
  <c r="H86" i="1"/>
  <c r="H87" i="1"/>
  <c r="H88" i="1"/>
  <c r="H92" i="1"/>
  <c r="H93" i="1"/>
  <c r="H94" i="1"/>
  <c r="H95" i="1"/>
  <c r="H97" i="1"/>
  <c r="H98" i="1"/>
  <c r="H100" i="1"/>
  <c r="H101" i="1"/>
  <c r="H102" i="1"/>
  <c r="H103" i="1"/>
  <c r="H104" i="1"/>
  <c r="H105" i="1"/>
  <c r="H106" i="1"/>
  <c r="H107" i="1"/>
  <c r="H108" i="1"/>
  <c r="H109" i="1"/>
  <c r="H110" i="1"/>
  <c r="H111" i="1"/>
  <c r="H112" i="1"/>
  <c r="H114" i="1"/>
  <c r="H115" i="1"/>
  <c r="H116" i="1"/>
  <c r="H117" i="1"/>
  <c r="H118" i="1"/>
  <c r="H119" i="1"/>
  <c r="H121" i="1"/>
  <c r="H123" i="1"/>
  <c r="H124" i="1"/>
  <c r="H126" i="1"/>
  <c r="H127" i="1"/>
  <c r="H128" i="1"/>
  <c r="H129" i="1"/>
  <c r="H130" i="1"/>
  <c r="H131" i="1"/>
  <c r="H132" i="1"/>
  <c r="H133" i="1"/>
  <c r="H134" i="1"/>
  <c r="H137" i="1"/>
  <c r="H138" i="1"/>
  <c r="H139" i="1"/>
  <c r="H140" i="1"/>
  <c r="P16" i="2"/>
  <c r="H142" i="1" s="1"/>
  <c r="H141"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80" i="1"/>
  <c r="H181" i="1"/>
  <c r="H182" i="1"/>
  <c r="H183" i="1"/>
  <c r="H184" i="1"/>
  <c r="H185" i="1"/>
  <c r="H187" i="1"/>
  <c r="H188" i="1"/>
  <c r="H189" i="1"/>
  <c r="H191" i="1"/>
  <c r="H192" i="1"/>
  <c r="H193" i="1"/>
  <c r="H194" i="1"/>
  <c r="H196" i="1"/>
  <c r="H197" i="1"/>
  <c r="H199" i="1"/>
  <c r="H200" i="1"/>
  <c r="H201" i="1"/>
  <c r="H202" i="1"/>
  <c r="H204" i="1"/>
  <c r="H205" i="1"/>
  <c r="H207" i="1"/>
  <c r="H209" i="1"/>
  <c r="H211" i="1"/>
  <c r="H212" i="1"/>
  <c r="H213" i="1"/>
  <c r="H215" i="1"/>
  <c r="H216" i="1"/>
  <c r="H217" i="1"/>
  <c r="H219" i="1"/>
  <c r="H221" i="1"/>
  <c r="H223" i="1"/>
  <c r="H224" i="1"/>
  <c r="H225" i="1"/>
  <c r="H227" i="1"/>
  <c r="H229" i="1"/>
  <c r="H231" i="1"/>
  <c r="H232" i="1"/>
  <c r="H233" i="1"/>
  <c r="H235" i="1"/>
  <c r="H237" i="1"/>
  <c r="H238" i="1"/>
  <c r="H240" i="1"/>
  <c r="H241" i="1"/>
  <c r="H242" i="1"/>
  <c r="H243" i="1"/>
  <c r="H244" i="1"/>
  <c r="H246" i="1"/>
  <c r="H247" i="1"/>
  <c r="H248" i="1"/>
  <c r="H249" i="1"/>
  <c r="H251" i="1"/>
  <c r="H252" i="1"/>
  <c r="H253" i="1"/>
  <c r="H254" i="1"/>
  <c r="H255" i="1"/>
  <c r="H256" i="1"/>
  <c r="H257" i="1"/>
  <c r="H258" i="1"/>
  <c r="H259" i="1"/>
  <c r="H260" i="1"/>
  <c r="H261" i="1"/>
  <c r="H262" i="1"/>
  <c r="H263" i="1"/>
  <c r="H264" i="1"/>
  <c r="H265" i="1"/>
  <c r="H267" i="1"/>
  <c r="H268" i="1"/>
  <c r="H269" i="1"/>
  <c r="H271" i="1"/>
  <c r="H272" i="1"/>
  <c r="H273" i="1"/>
  <c r="H275" i="1"/>
  <c r="H276" i="1"/>
  <c r="H277" i="1"/>
  <c r="H278" i="1"/>
  <c r="H280" i="1"/>
  <c r="H281" i="1"/>
  <c r="H283" i="1"/>
  <c r="H284" i="1"/>
  <c r="H285" i="1"/>
  <c r="H287" i="1"/>
  <c r="H288" i="1"/>
  <c r="H289" i="1"/>
  <c r="H291" i="1"/>
  <c r="H292" i="1"/>
  <c r="H296" i="1"/>
  <c r="H298" i="1"/>
  <c r="H300" i="1"/>
  <c r="H301" i="1"/>
  <c r="H302" i="1"/>
  <c r="H303" i="1"/>
  <c r="H304" i="1"/>
  <c r="H305" i="1"/>
  <c r="H306" i="1"/>
  <c r="H307" i="1"/>
  <c r="H308" i="1"/>
  <c r="H309" i="1"/>
  <c r="H310" i="1"/>
  <c r="H311" i="1"/>
  <c r="H312" i="1"/>
  <c r="H313" i="1"/>
  <c r="H315" i="1"/>
  <c r="H316" i="1"/>
  <c r="H317" i="1"/>
  <c r="H318" i="1"/>
  <c r="H319" i="1"/>
  <c r="H320" i="1"/>
  <c r="H321" i="1"/>
  <c r="H322" i="1"/>
  <c r="H323" i="1"/>
  <c r="H324" i="1"/>
  <c r="H325" i="1"/>
  <c r="H327" i="1"/>
  <c r="H328" i="1"/>
  <c r="H329" i="1"/>
  <c r="H331" i="1"/>
  <c r="H332" i="1"/>
  <c r="H333" i="1"/>
  <c r="H334" i="1"/>
  <c r="H335" i="1"/>
  <c r="H336" i="1"/>
  <c r="H337" i="1"/>
  <c r="H338" i="1"/>
  <c r="H339" i="1"/>
  <c r="H340" i="1"/>
  <c r="H341" i="1"/>
  <c r="H342" i="1"/>
  <c r="H343" i="1"/>
  <c r="H344" i="1"/>
  <c r="H345" i="1"/>
  <c r="H346" i="1"/>
  <c r="H347" i="1"/>
  <c r="H348" i="1"/>
  <c r="H352" i="1"/>
  <c r="H353" i="1"/>
  <c r="H355" i="1"/>
  <c r="H356" i="1"/>
  <c r="H357" i="1"/>
  <c r="H359" i="1"/>
  <c r="H360" i="1"/>
  <c r="H361" i="1"/>
  <c r="H363" i="1"/>
  <c r="H364" i="1"/>
  <c r="H365" i="1"/>
  <c r="H366" i="1"/>
  <c r="H367" i="1"/>
  <c r="H368" i="1"/>
  <c r="H369" i="1"/>
  <c r="H370" i="1"/>
  <c r="H371" i="1"/>
  <c r="H372" i="1"/>
  <c r="H373" i="1"/>
  <c r="H375" i="1"/>
  <c r="H376" i="1"/>
  <c r="H377" i="1"/>
  <c r="H378" i="1"/>
  <c r="H380" i="1"/>
  <c r="H381" i="1"/>
  <c r="H383" i="1"/>
  <c r="H384" i="1"/>
  <c r="H385" i="1"/>
  <c r="H386" i="1"/>
  <c r="H387" i="1"/>
  <c r="H388" i="1"/>
  <c r="H389" i="1"/>
  <c r="H391" i="1"/>
  <c r="H392" i="1"/>
  <c r="H393" i="1"/>
  <c r="H394" i="1"/>
  <c r="H395" i="1"/>
  <c r="H396" i="1"/>
  <c r="H397" i="1"/>
  <c r="H398" i="1"/>
  <c r="H399" i="1"/>
  <c r="H400"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1" i="1"/>
  <c r="H442" i="1"/>
  <c r="H443" i="1"/>
  <c r="H444" i="1"/>
  <c r="H445" i="1"/>
  <c r="H448" i="1"/>
  <c r="H449" i="1"/>
  <c r="H450" i="1"/>
  <c r="H451" i="1"/>
  <c r="H452" i="1"/>
  <c r="H453" i="1"/>
  <c r="H455" i="1"/>
  <c r="H457" i="1"/>
  <c r="H458" i="1"/>
  <c r="H459" i="1"/>
  <c r="H460" i="1"/>
  <c r="H461" i="1"/>
  <c r="H462" i="1"/>
  <c r="H463" i="1"/>
  <c r="H464" i="1"/>
  <c r="H465" i="1"/>
  <c r="H470" i="1"/>
  <c r="H471" i="1"/>
  <c r="H472" i="1"/>
  <c r="H473" i="1"/>
  <c r="H474" i="1"/>
  <c r="H475" i="1"/>
  <c r="H476" i="1"/>
  <c r="H477" i="1"/>
  <c r="H478" i="1"/>
  <c r="H499" i="1"/>
  <c r="H500" i="1"/>
  <c r="H501" i="1"/>
  <c r="H503" i="1"/>
  <c r="H504" i="1"/>
  <c r="H506" i="1"/>
  <c r="H507" i="1"/>
  <c r="H508" i="1"/>
  <c r="H510" i="1"/>
  <c r="H511" i="1"/>
  <c r="H512" i="1"/>
  <c r="H513" i="1"/>
  <c r="H514" i="1"/>
  <c r="H515" i="1"/>
  <c r="H516" i="1"/>
  <c r="H518" i="1"/>
  <c r="H519" i="1"/>
  <c r="H520" i="1"/>
  <c r="H521" i="1"/>
  <c r="H522" i="1"/>
  <c r="H523" i="1"/>
  <c r="H524" i="1"/>
  <c r="H525" i="1"/>
  <c r="H526" i="1"/>
  <c r="H527" i="1"/>
  <c r="H528" i="1"/>
  <c r="H531" i="1"/>
  <c r="H533" i="1"/>
  <c r="H534" i="1"/>
  <c r="H535" i="1"/>
  <c r="H536" i="1"/>
  <c r="H537" i="1"/>
  <c r="H539" i="1"/>
  <c r="H540" i="1"/>
  <c r="H541" i="1"/>
  <c r="H543" i="1"/>
  <c r="H544" i="1"/>
  <c r="H545" i="1"/>
  <c r="H546" i="1"/>
  <c r="H547" i="1"/>
  <c r="H548" i="1"/>
  <c r="H549" i="1"/>
  <c r="H551" i="1"/>
  <c r="H552" i="1"/>
  <c r="H556" i="1"/>
  <c r="H557" i="1"/>
  <c r="H558" i="1"/>
  <c r="H559" i="1"/>
  <c r="H560" i="1"/>
  <c r="H561" i="1"/>
  <c r="H562" i="1"/>
  <c r="H563" i="1"/>
  <c r="H564" i="1"/>
  <c r="H565" i="1"/>
  <c r="H566" i="1"/>
  <c r="H567" i="1"/>
  <c r="H568" i="1"/>
  <c r="H569" i="1"/>
  <c r="H570" i="1"/>
  <c r="H571" i="1"/>
  <c r="H572" i="1"/>
  <c r="H573" i="1"/>
  <c r="H574" i="1"/>
  <c r="H575" i="1"/>
  <c r="H576" i="1"/>
  <c r="H577" i="1"/>
  <c r="H579" i="1"/>
  <c r="H580" i="1"/>
  <c r="H581" i="1"/>
  <c r="H583" i="1"/>
  <c r="H584" i="1"/>
  <c r="H585" i="1"/>
  <c r="H587" i="1"/>
  <c r="H588" i="1"/>
  <c r="H589" i="1"/>
  <c r="H591" i="1"/>
  <c r="H592" i="1"/>
  <c r="H593" i="1"/>
  <c r="H595" i="1"/>
  <c r="H596" i="1"/>
  <c r="H597" i="1"/>
  <c r="H599" i="1"/>
  <c r="H600" i="1"/>
  <c r="H601" i="1"/>
  <c r="H602" i="1"/>
  <c r="H603" i="1"/>
  <c r="H604" i="1"/>
  <c r="H605" i="1"/>
  <c r="H607" i="1"/>
  <c r="H609" i="1"/>
  <c r="H611" i="1"/>
  <c r="H612" i="1"/>
  <c r="H613" i="1"/>
  <c r="H616" i="1"/>
  <c r="H617" i="1"/>
  <c r="H619" i="1"/>
  <c r="H620" i="1"/>
  <c r="H621" i="1"/>
  <c r="H622" i="1"/>
  <c r="H623" i="1"/>
  <c r="H627" i="1"/>
  <c r="H628" i="1"/>
  <c r="H629" i="1"/>
  <c r="H630" i="1"/>
  <c r="H631" i="1"/>
  <c r="H633" i="1"/>
  <c r="H635" i="1"/>
  <c r="H636" i="1"/>
  <c r="H637" i="1"/>
  <c r="H639" i="1"/>
  <c r="H641" i="1"/>
  <c r="H643" i="1"/>
  <c r="H645" i="1"/>
  <c r="H646" i="1"/>
  <c r="H647" i="1"/>
  <c r="H649" i="1"/>
  <c r="H650" i="1"/>
  <c r="H651" i="1"/>
  <c r="H653" i="1"/>
  <c r="H654" i="1"/>
  <c r="H655" i="1"/>
  <c r="H656" i="1"/>
  <c r="H657" i="1"/>
  <c r="H659" i="1"/>
  <c r="H660" i="1"/>
  <c r="H661" i="1"/>
  <c r="H662" i="1"/>
  <c r="H663" i="1"/>
  <c r="H664" i="1"/>
  <c r="H665" i="1"/>
  <c r="H667" i="1"/>
  <c r="H668" i="1"/>
  <c r="H669" i="1"/>
  <c r="H671" i="1"/>
  <c r="H672" i="1"/>
  <c r="H673" i="1"/>
  <c r="H674" i="1"/>
  <c r="H675" i="1"/>
  <c r="H676" i="1"/>
  <c r="H677" i="1"/>
  <c r="H679" i="1"/>
  <c r="H680" i="1"/>
  <c r="H681" i="1"/>
  <c r="H682" i="1"/>
  <c r="H683" i="1"/>
  <c r="H684" i="1"/>
  <c r="H685" i="1"/>
  <c r="H686" i="1"/>
  <c r="H687" i="1"/>
  <c r="H688" i="1"/>
  <c r="H689" i="1"/>
  <c r="H691" i="1"/>
  <c r="H692" i="1"/>
  <c r="H693" i="1"/>
  <c r="H695" i="1"/>
  <c r="H697" i="1"/>
  <c r="H698" i="1"/>
  <c r="H700" i="1"/>
  <c r="H701" i="1"/>
  <c r="H702" i="1"/>
  <c r="H703" i="1"/>
  <c r="H705" i="1"/>
  <c r="H706" i="1"/>
  <c r="H707" i="1"/>
  <c r="H709" i="1"/>
  <c r="H710" i="1"/>
  <c r="H711" i="1"/>
  <c r="H712" i="1"/>
  <c r="H714" i="1"/>
  <c r="H715" i="1"/>
  <c r="H717" i="1"/>
  <c r="H718" i="1"/>
  <c r="H719" i="1"/>
  <c r="H720" i="1"/>
  <c r="H721" i="1"/>
  <c r="H723" i="1"/>
  <c r="H724" i="1"/>
  <c r="H725" i="1"/>
  <c r="H726" i="1"/>
  <c r="H727" i="1"/>
  <c r="H729" i="1"/>
  <c r="H730" i="1"/>
  <c r="H732" i="1"/>
  <c r="H733" i="1"/>
  <c r="H734" i="1"/>
  <c r="H735" i="1"/>
  <c r="H736" i="1"/>
  <c r="H738" i="1"/>
  <c r="H739" i="1"/>
  <c r="H741" i="1"/>
  <c r="H742" i="1"/>
  <c r="H743" i="1"/>
  <c r="H744" i="1"/>
  <c r="H745" i="1"/>
  <c r="H747" i="1"/>
  <c r="H748" i="1"/>
  <c r="H749" i="1"/>
  <c r="H750" i="1"/>
  <c r="H751" i="1"/>
  <c r="H752" i="1"/>
  <c r="H753" i="1"/>
  <c r="H755" i="1"/>
  <c r="H756" i="1"/>
  <c r="H757" i="1"/>
  <c r="H758" i="1"/>
  <c r="H759" i="1"/>
  <c r="H761" i="1"/>
  <c r="H762" i="1"/>
  <c r="H764" i="1"/>
  <c r="H766" i="1"/>
  <c r="H767" i="1"/>
  <c r="H769" i="1"/>
  <c r="H770" i="1"/>
  <c r="H771" i="1"/>
  <c r="H772" i="1"/>
  <c r="H773" i="1"/>
  <c r="H775" i="1"/>
  <c r="H776" i="1"/>
  <c r="H777" i="1"/>
  <c r="H778" i="1"/>
  <c r="H779" i="1"/>
  <c r="H781" i="1"/>
  <c r="H782" i="1"/>
  <c r="H784" i="1"/>
  <c r="H786" i="1"/>
  <c r="H787" i="1"/>
  <c r="H788" i="1"/>
  <c r="H790" i="1"/>
  <c r="H791" i="1"/>
  <c r="H792" i="1"/>
  <c r="H793" i="1"/>
  <c r="H794" i="1"/>
  <c r="H796" i="1"/>
  <c r="H798" i="1"/>
  <c r="H799" i="1"/>
  <c r="H800" i="1"/>
  <c r="H801" i="1"/>
  <c r="H802" i="1"/>
  <c r="H804" i="1"/>
  <c r="H805" i="1"/>
  <c r="H806" i="1"/>
  <c r="H808" i="1"/>
  <c r="H809" i="1"/>
  <c r="H810" i="1"/>
  <c r="H811" i="1"/>
  <c r="H812" i="1"/>
  <c r="H814" i="1"/>
  <c r="H815" i="1"/>
  <c r="H816" i="1"/>
  <c r="H818" i="1"/>
  <c r="H819" i="1"/>
  <c r="H821" i="1"/>
  <c r="H822" i="1"/>
  <c r="H823" i="1"/>
  <c r="H824" i="1"/>
  <c r="H825" i="1"/>
  <c r="H827" i="1"/>
  <c r="H828" i="1"/>
  <c r="H829" i="1"/>
  <c r="H830" i="1"/>
  <c r="H831" i="1"/>
  <c r="H833" i="1"/>
  <c r="H834" i="1"/>
  <c r="H836" i="1"/>
  <c r="H837" i="1"/>
  <c r="H838" i="1"/>
  <c r="H839" i="1"/>
  <c r="H840" i="1"/>
  <c r="H841" i="1"/>
  <c r="H842" i="1"/>
  <c r="H843" i="1"/>
  <c r="H844" i="1"/>
  <c r="H846" i="1"/>
  <c r="H847" i="1"/>
  <c r="H848" i="1"/>
  <c r="H849" i="1"/>
  <c r="H850" i="1"/>
  <c r="H851" i="1"/>
  <c r="H853" i="1"/>
  <c r="H854" i="1"/>
  <c r="H855" i="1"/>
  <c r="H856" i="1"/>
  <c r="H857" i="1"/>
  <c r="H858" i="1"/>
  <c r="H859" i="1"/>
  <c r="H861" i="1"/>
  <c r="H862" i="1"/>
  <c r="H863" i="1"/>
  <c r="H864" i="1"/>
  <c r="H865" i="1"/>
  <c r="H866" i="1"/>
  <c r="H867" i="1"/>
  <c r="H868" i="1"/>
  <c r="H870" i="1"/>
  <c r="H871" i="1"/>
  <c r="H872" i="1"/>
  <c r="H873" i="1"/>
  <c r="H874" i="1"/>
  <c r="H876" i="1"/>
  <c r="H877" i="1"/>
  <c r="H878" i="1"/>
  <c r="H880" i="1"/>
  <c r="H881" i="1"/>
  <c r="H882" i="1"/>
  <c r="H883" i="1"/>
  <c r="H884" i="1"/>
  <c r="H885" i="1"/>
  <c r="H886" i="1"/>
  <c r="H887" i="1"/>
  <c r="H888" i="1"/>
  <c r="H889" i="1"/>
  <c r="H890" i="1"/>
  <c r="H891" i="1"/>
  <c r="H892" i="1"/>
  <c r="H894" i="1"/>
  <c r="H895" i="1"/>
  <c r="H896" i="1"/>
  <c r="H898" i="1"/>
  <c r="H900" i="1"/>
  <c r="H901" i="1"/>
  <c r="H902" i="1"/>
  <c r="H903" i="1"/>
  <c r="H904" i="1"/>
  <c r="H905" i="1"/>
  <c r="H906" i="1"/>
  <c r="H907" i="1"/>
  <c r="H908" i="1"/>
  <c r="H910" i="1"/>
  <c r="H911" i="1"/>
  <c r="H912" i="1"/>
  <c r="H914" i="1"/>
  <c r="H915" i="1"/>
  <c r="H916" i="1"/>
  <c r="H917" i="1"/>
  <c r="H918" i="1"/>
  <c r="H920" i="1"/>
  <c r="H921" i="1"/>
  <c r="H922" i="1"/>
  <c r="H923" i="1"/>
  <c r="H924" i="1"/>
  <c r="H926" i="1"/>
  <c r="H927" i="1"/>
  <c r="H929" i="1"/>
  <c r="H930" i="1"/>
  <c r="H931" i="1"/>
  <c r="H932" i="1"/>
  <c r="H933" i="1"/>
  <c r="H935" i="1"/>
  <c r="H938" i="1"/>
  <c r="H939" i="1"/>
  <c r="H940" i="1"/>
  <c r="H941" i="1"/>
  <c r="H942" i="1"/>
  <c r="H944" i="1"/>
  <c r="H945" i="1"/>
  <c r="H946" i="1"/>
  <c r="H947" i="1"/>
  <c r="H948" i="1"/>
  <c r="H949" i="1"/>
  <c r="H950" i="1"/>
  <c r="H951" i="1"/>
  <c r="H953" i="1"/>
  <c r="H954" i="1"/>
  <c r="H955" i="1"/>
  <c r="H956" i="1"/>
  <c r="H957" i="1"/>
  <c r="H958" i="1"/>
  <c r="H959" i="1"/>
  <c r="H961" i="1"/>
  <c r="H962" i="1"/>
  <c r="H963" i="1"/>
  <c r="H964" i="1"/>
  <c r="H965" i="1"/>
  <c r="H966" i="1"/>
  <c r="H967" i="1"/>
  <c r="H969" i="1"/>
  <c r="H970" i="1"/>
  <c r="H971" i="1"/>
  <c r="H972" i="1"/>
  <c r="H973" i="1"/>
  <c r="H975" i="1"/>
  <c r="H976" i="1"/>
  <c r="H977" i="1"/>
  <c r="H978" i="1"/>
  <c r="H979" i="1"/>
  <c r="H981" i="1"/>
  <c r="H982" i="1"/>
  <c r="H983" i="1"/>
  <c r="H984" i="1"/>
  <c r="H986" i="1"/>
  <c r="H987" i="1"/>
  <c r="H988" i="1"/>
  <c r="H989" i="1"/>
  <c r="H990" i="1"/>
  <c r="H991" i="1"/>
  <c r="H992" i="1"/>
  <c r="H994" i="1"/>
  <c r="H995" i="1"/>
  <c r="H996" i="1"/>
  <c r="H998" i="1"/>
  <c r="H999" i="1"/>
  <c r="H1000" i="1"/>
  <c r="H1001" i="1"/>
  <c r="H1002" i="1"/>
  <c r="H1003" i="1"/>
  <c r="H1004" i="1"/>
  <c r="H1005" i="1"/>
  <c r="H1006" i="1"/>
  <c r="H1007" i="1"/>
  <c r="H1008" i="1"/>
  <c r="H1009" i="1"/>
  <c r="H1010" i="1"/>
  <c r="H1012" i="1"/>
  <c r="H1013" i="1"/>
  <c r="H1014" i="1"/>
  <c r="H1017" i="1"/>
  <c r="H1019" i="1"/>
  <c r="H1020" i="1"/>
  <c r="H1021" i="1"/>
  <c r="H1023" i="1"/>
  <c r="H1024" i="1"/>
  <c r="H1025" i="1"/>
  <c r="H1026" i="1"/>
  <c r="H1027" i="1"/>
  <c r="H1028" i="1"/>
  <c r="H1029" i="1"/>
  <c r="H1030" i="1"/>
  <c r="H1031" i="1"/>
  <c r="H1032" i="1"/>
  <c r="H1033" i="1"/>
  <c r="H1034" i="1"/>
  <c r="H1035" i="1"/>
  <c r="H1037" i="1"/>
  <c r="H1038" i="1"/>
  <c r="H1040" i="1"/>
  <c r="H1041" i="1"/>
  <c r="H1042" i="1"/>
  <c r="H1043" i="1"/>
  <c r="H1044" i="1"/>
  <c r="H1045" i="1"/>
  <c r="H1046" i="1"/>
  <c r="H1048" i="1"/>
  <c r="H1049" i="1"/>
  <c r="H1050" i="1"/>
  <c r="H1051" i="1"/>
  <c r="H1053" i="1"/>
  <c r="H1054" i="1"/>
  <c r="H1055" i="1"/>
  <c r="H1056" i="1"/>
  <c r="H1057" i="1"/>
  <c r="H1058" i="1"/>
  <c r="H1059" i="1"/>
  <c r="H1060" i="1"/>
  <c r="H1061" i="1"/>
  <c r="H1062" i="1"/>
  <c r="H1063" i="1"/>
  <c r="H1064" i="1"/>
  <c r="H1065" i="1"/>
  <c r="H1067" i="1"/>
  <c r="H1070" i="1"/>
  <c r="H1071" i="1"/>
  <c r="H1072" i="1"/>
  <c r="H1073" i="1"/>
  <c r="H1074" i="1"/>
  <c r="H1075" i="1"/>
  <c r="H1076" i="1"/>
  <c r="H1078" i="1"/>
  <c r="H1080" i="1"/>
  <c r="H1081" i="1"/>
  <c r="H1082" i="1"/>
  <c r="H1084" i="1"/>
  <c r="H1085" i="1"/>
  <c r="H1086" i="1"/>
  <c r="H1087" i="1"/>
  <c r="H1088" i="1"/>
  <c r="H1089" i="1"/>
  <c r="H1090" i="1"/>
  <c r="H1092" i="1"/>
  <c r="H1094" i="1"/>
  <c r="H1095" i="1"/>
  <c r="H1097" i="1"/>
  <c r="H1099" i="1"/>
  <c r="H1100" i="1"/>
  <c r="H1101" i="1"/>
  <c r="H1102" i="1"/>
  <c r="H1103" i="1"/>
  <c r="H1104" i="1"/>
  <c r="H1105" i="1"/>
  <c r="H1106" i="1"/>
  <c r="H1107" i="1"/>
  <c r="H1108" i="1"/>
  <c r="H1109" i="1"/>
  <c r="H1110" i="1"/>
  <c r="H1111" i="1"/>
  <c r="H1112" i="1"/>
  <c r="H1113" i="1"/>
  <c r="H1114" i="1"/>
  <c r="H1115" i="1"/>
  <c r="H1117" i="1"/>
  <c r="H1118" i="1"/>
  <c r="H1119" i="1"/>
  <c r="H1120" i="1"/>
  <c r="H1121" i="1"/>
  <c r="H1122" i="1"/>
  <c r="H1123" i="1"/>
  <c r="H1124" i="1"/>
  <c r="H1125" i="1"/>
  <c r="H1126" i="1"/>
  <c r="H1127" i="1"/>
  <c r="H1128" i="1"/>
  <c r="H1129" i="1"/>
  <c r="H1130" i="1"/>
  <c r="H1131" i="1"/>
  <c r="H1132" i="1"/>
  <c r="H1133" i="1"/>
  <c r="H1134" i="1"/>
  <c r="H1136" i="1"/>
  <c r="H1137" i="1"/>
  <c r="H1138" i="1"/>
  <c r="H1139" i="1"/>
  <c r="H1140" i="1"/>
  <c r="H1141" i="1"/>
  <c r="H1142" i="1"/>
  <c r="H1143" i="1"/>
  <c r="H1144" i="1"/>
  <c r="H1145" i="1"/>
  <c r="H1146" i="1"/>
  <c r="H1147" i="1"/>
  <c r="H1148" i="1"/>
  <c r="H1149" i="1"/>
  <c r="H1150" i="1"/>
  <c r="H1151" i="1"/>
  <c r="H1153" i="1"/>
  <c r="H1154" i="1"/>
  <c r="H1155" i="1"/>
  <c r="H1156" i="1"/>
  <c r="H1157" i="1"/>
  <c r="H1158" i="1"/>
  <c r="H1159" i="1"/>
  <c r="H1160" i="1"/>
  <c r="H1161" i="1"/>
  <c r="H1162" i="1"/>
  <c r="H1163" i="1"/>
  <c r="H1164" i="1"/>
  <c r="H1165" i="1"/>
  <c r="H1166" i="1"/>
  <c r="H1167" i="1"/>
  <c r="H1168" i="1"/>
  <c r="H1169" i="1"/>
  <c r="H1170" i="1"/>
  <c r="H1171" i="1"/>
  <c r="H1173" i="1"/>
  <c r="H1174" i="1"/>
  <c r="H1175" i="1"/>
  <c r="H1177" i="1"/>
  <c r="H1178" i="1"/>
  <c r="H1179" i="1"/>
  <c r="H1181" i="1"/>
  <c r="H1182" i="1"/>
  <c r="H1183" i="1"/>
  <c r="H1185" i="1"/>
  <c r="H1186" i="1"/>
  <c r="H1187" i="1"/>
  <c r="H1189" i="1"/>
  <c r="H1190" i="1"/>
  <c r="H1191" i="1"/>
  <c r="H1193" i="1"/>
  <c r="H1194" i="1"/>
  <c r="H1195" i="1"/>
  <c r="H1197" i="1"/>
  <c r="H1198" i="1"/>
  <c r="H1199" i="1"/>
  <c r="H1201" i="1"/>
  <c r="H1202" i="1"/>
  <c r="H1203" i="1"/>
  <c r="H1205" i="1"/>
  <c r="H1206" i="1"/>
  <c r="H1207"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9" i="1"/>
  <c r="H1280" i="1"/>
  <c r="H1281" i="1"/>
  <c r="H1282" i="1"/>
  <c r="H1283" i="1"/>
  <c r="H1284" i="1"/>
  <c r="H1285" i="1"/>
  <c r="H1286" i="1"/>
  <c r="H1287" i="1"/>
  <c r="H1289" i="1"/>
  <c r="H1290" i="1"/>
  <c r="H1292" i="1"/>
  <c r="H1293" i="1"/>
  <c r="H1294" i="1"/>
  <c r="H1295" i="1"/>
  <c r="H1296" i="1"/>
  <c r="H1298" i="1"/>
  <c r="H1299" i="1"/>
  <c r="H1300" i="1"/>
  <c r="H1301" i="1"/>
  <c r="H1302" i="1"/>
  <c r="H1303" i="1"/>
  <c r="H1305" i="1"/>
  <c r="H1306" i="1"/>
  <c r="H1307" i="1"/>
  <c r="H1308" i="1"/>
  <c r="H1309" i="1"/>
  <c r="H1310" i="1"/>
  <c r="H1311" i="1"/>
  <c r="H1312" i="1"/>
  <c r="H1313" i="1"/>
  <c r="H1314" i="1"/>
  <c r="H1315" i="1"/>
  <c r="H1316" i="1"/>
  <c r="H1317" i="1"/>
  <c r="H1318" i="1"/>
  <c r="H1319" i="1"/>
  <c r="H1322" i="1"/>
  <c r="H1325" i="1"/>
  <c r="H1327" i="1"/>
  <c r="H1328" i="1"/>
  <c r="H1329" i="1"/>
  <c r="H1331" i="1"/>
  <c r="H1334" i="1"/>
  <c r="H1337" i="1"/>
  <c r="H1339" i="1"/>
  <c r="H1340" i="1"/>
  <c r="H1341" i="1"/>
  <c r="H1343" i="1"/>
  <c r="H1345" i="1"/>
  <c r="H1346" i="1"/>
  <c r="H1348" i="1"/>
  <c r="H1349" i="1"/>
  <c r="H1350" i="1"/>
  <c r="H1351" i="1"/>
  <c r="H1352" i="1"/>
  <c r="H1354" i="1"/>
  <c r="H1357" i="1"/>
  <c r="H1358" i="1"/>
  <c r="H1359" i="1"/>
  <c r="H1360" i="1"/>
  <c r="H1361" i="1"/>
  <c r="H1363" i="1"/>
  <c r="H1364" i="1"/>
  <c r="H1365" i="1"/>
  <c r="H1366" i="1"/>
  <c r="H1367" i="1"/>
  <c r="H1369" i="1"/>
  <c r="H1370" i="1"/>
  <c r="H1373" i="1"/>
  <c r="H1374" i="1"/>
  <c r="H1375" i="1"/>
  <c r="H1377" i="1"/>
  <c r="H1378" i="1"/>
  <c r="H1381" i="1"/>
  <c r="H1382" i="1"/>
  <c r="H1383" i="1"/>
  <c r="H1385" i="1"/>
  <c r="H1386" i="1"/>
  <c r="H1403" i="1"/>
  <c r="H1404" i="1"/>
  <c r="H1405" i="1"/>
  <c r="H1406" i="1"/>
  <c r="H1407" i="1"/>
  <c r="H1408" i="1"/>
  <c r="H1409" i="1"/>
  <c r="H1410" i="1"/>
  <c r="H1411" i="1"/>
  <c r="H1412" i="1"/>
  <c r="H1413" i="1"/>
  <c r="H1414" i="1"/>
  <c r="H1415" i="1"/>
  <c r="H1416" i="1"/>
  <c r="H1418" i="1"/>
  <c r="H1419" i="1"/>
  <c r="H1420" i="1"/>
  <c r="H1421" i="1"/>
  <c r="H1422" i="1"/>
  <c r="H1423" i="1"/>
  <c r="P19" i="2"/>
  <c r="P25" i="2"/>
  <c r="P26" i="2"/>
  <c r="P31" i="2"/>
  <c r="P35" i="2"/>
  <c r="P44" i="2"/>
  <c r="P45" i="2"/>
  <c r="P4" i="2"/>
  <c r="P5" i="2"/>
  <c r="P6" i="2"/>
  <c r="P7" i="2"/>
  <c r="P8" i="2"/>
  <c r="P9" i="2"/>
  <c r="P10" i="2"/>
  <c r="P3" i="2"/>
  <c r="H4" i="1"/>
  <c r="W4" i="1"/>
  <c r="I94" i="12"/>
  <c r="Q94" i="12"/>
  <c r="C94" i="12"/>
  <c r="E94" i="12"/>
  <c r="G94" i="12"/>
  <c r="K94" i="12"/>
  <c r="M94" i="12"/>
  <c r="O94" i="12"/>
  <c r="S94" i="12"/>
  <c r="U94" i="12"/>
  <c r="W94" i="12"/>
  <c r="V94" i="12"/>
  <c r="T94" i="12"/>
  <c r="R94" i="12"/>
  <c r="P94" i="12"/>
  <c r="N94" i="12"/>
  <c r="L94" i="12"/>
  <c r="J94" i="12"/>
  <c r="H94" i="12"/>
  <c r="F94" i="12"/>
  <c r="D94" i="12"/>
  <c r="B94" i="12"/>
  <c r="Y4" i="1"/>
  <c r="Z4" i="1"/>
  <c r="AA4" i="1"/>
  <c r="AB4" i="1"/>
  <c r="X4" i="1" l="1"/>
  <c r="X3115" i="1"/>
  <c r="X3114" i="1"/>
  <c r="X3116" i="1"/>
  <c r="X3113" i="1"/>
  <c r="X127" i="1"/>
  <c r="X191" i="1"/>
  <c r="X255" i="1"/>
  <c r="X319" i="1"/>
  <c r="X356" i="1"/>
  <c r="X372" i="1"/>
  <c r="X382" i="1"/>
  <c r="X390" i="1"/>
  <c r="X398" i="1"/>
  <c r="X406" i="1"/>
  <c r="X327" i="1"/>
  <c r="X344" i="1"/>
  <c r="X360" i="1"/>
  <c r="X376" i="1"/>
  <c r="X384" i="1"/>
  <c r="X392" i="1"/>
  <c r="X400" i="1"/>
  <c r="X408" i="1"/>
  <c r="X411" i="1"/>
  <c r="X419" i="1"/>
  <c r="X432" i="1"/>
  <c r="X440" i="1"/>
  <c r="X448" i="1"/>
  <c r="X456" i="1"/>
  <c r="X464" i="1"/>
  <c r="X472" i="1"/>
  <c r="X480" i="1"/>
  <c r="X488" i="1"/>
  <c r="X496" i="1"/>
  <c r="X504" i="1"/>
  <c r="X512" i="1"/>
  <c r="X528" i="1"/>
  <c r="X544" i="1"/>
  <c r="X560" i="1"/>
  <c r="X574" i="1"/>
  <c r="X582" i="1"/>
  <c r="X590" i="1"/>
  <c r="X598" i="1"/>
  <c r="X606" i="1"/>
  <c r="X614" i="1"/>
  <c r="X622" i="1"/>
  <c r="X630" i="1"/>
  <c r="X159" i="1"/>
  <c r="X223" i="1"/>
  <c r="X287" i="1"/>
  <c r="X335" i="1"/>
  <c r="X348" i="1"/>
  <c r="X364" i="1"/>
  <c r="X378" i="1"/>
  <c r="X386" i="1"/>
  <c r="X394" i="1"/>
  <c r="X402" i="1"/>
  <c r="X410" i="1"/>
  <c r="X418" i="1"/>
  <c r="X426" i="1"/>
  <c r="X434" i="1"/>
  <c r="X442" i="1"/>
  <c r="X450" i="1"/>
  <c r="X458" i="1"/>
  <c r="X466" i="1"/>
  <c r="X474" i="1"/>
  <c r="X482" i="1"/>
  <c r="X490" i="1"/>
  <c r="X498" i="1"/>
  <c r="X506" i="1"/>
  <c r="X516" i="1"/>
  <c r="X532" i="1"/>
  <c r="X548" i="1"/>
  <c r="X564" i="1"/>
  <c r="X576" i="1"/>
  <c r="X592" i="1"/>
  <c r="X616" i="1"/>
  <c r="X654" i="1"/>
  <c r="X600" i="1"/>
  <c r="X646" i="1"/>
  <c r="X608" i="1"/>
  <c r="X624" i="1"/>
  <c r="X638" i="1"/>
  <c r="X648" i="1"/>
  <c r="X658" i="1"/>
  <c r="X668" i="1"/>
  <c r="X676" i="1"/>
  <c r="X684" i="1"/>
  <c r="X692" i="1"/>
  <c r="X700" i="1"/>
  <c r="X708" i="1"/>
  <c r="X716" i="1"/>
  <c r="X724" i="1"/>
  <c r="X732" i="1"/>
  <c r="X740" i="1"/>
  <c r="X748" i="1"/>
  <c r="X753" i="1"/>
  <c r="X761" i="1"/>
  <c r="X769" i="1"/>
  <c r="X777" i="1"/>
  <c r="X785" i="1"/>
  <c r="X793" i="1"/>
  <c r="X584" i="1"/>
  <c r="X610" i="1"/>
  <c r="X626" i="1"/>
  <c r="X640" i="1"/>
  <c r="X650" i="1"/>
  <c r="X734" i="1"/>
  <c r="X755" i="1"/>
  <c r="X763" i="1"/>
  <c r="X771" i="1"/>
  <c r="X801" i="1"/>
  <c r="X809" i="1"/>
  <c r="X817" i="1"/>
  <c r="X825" i="1"/>
  <c r="X833" i="1"/>
  <c r="X841" i="1"/>
  <c r="X849" i="1"/>
  <c r="X857" i="1"/>
  <c r="X865" i="1"/>
  <c r="X873" i="1"/>
  <c r="X881" i="1"/>
  <c r="X889" i="1"/>
  <c r="X897" i="1"/>
  <c r="X905" i="1"/>
  <c r="X913" i="1"/>
  <c r="X921" i="1"/>
  <c r="X929" i="1"/>
  <c r="X937" i="1"/>
  <c r="X945" i="1"/>
  <c r="X953" i="1"/>
  <c r="X961" i="1"/>
  <c r="X969" i="1"/>
  <c r="X977" i="1"/>
  <c r="X985" i="1"/>
  <c r="X993" i="1"/>
  <c r="X1001" i="1"/>
  <c r="X1009" i="1"/>
  <c r="X1017" i="1"/>
  <c r="X1025" i="1"/>
  <c r="X1033" i="1"/>
  <c r="X1041" i="1"/>
  <c r="X1049" i="1"/>
  <c r="X1062" i="1"/>
  <c r="X779" i="1"/>
  <c r="X803" i="1"/>
  <c r="X811" i="1"/>
  <c r="X819" i="1"/>
  <c r="X827" i="1"/>
  <c r="X851" i="1"/>
  <c r="X867" i="1"/>
  <c r="X875" i="1"/>
  <c r="X883" i="1"/>
  <c r="X891" i="1"/>
  <c r="X899" i="1"/>
  <c r="X907" i="1"/>
  <c r="X915" i="1"/>
  <c r="X923" i="1"/>
  <c r="X787" i="1"/>
  <c r="X1095" i="1"/>
  <c r="X1100" i="1"/>
  <c r="X1108" i="1"/>
  <c r="X1116" i="1"/>
  <c r="X1124" i="1"/>
  <c r="X1140" i="1"/>
  <c r="X1148" i="1"/>
  <c r="X1154" i="1"/>
  <c r="X1164" i="1"/>
  <c r="X1170" i="1"/>
  <c r="X1180" i="1"/>
  <c r="X1183" i="1"/>
  <c r="X1186" i="1"/>
  <c r="X1196" i="1"/>
  <c r="X1202" i="1"/>
  <c r="X1212" i="1"/>
  <c r="X1218" i="1"/>
  <c r="X1228" i="1"/>
  <c r="X1231" i="1"/>
  <c r="X1234" i="1"/>
  <c r="X1244" i="1"/>
  <c r="X1247" i="1"/>
  <c r="X1250" i="1"/>
  <c r="X1260" i="1"/>
  <c r="X1065" i="1"/>
  <c r="X1087" i="1"/>
  <c r="X1099" i="1"/>
  <c r="X1107" i="1"/>
  <c r="X1115" i="1"/>
  <c r="X1123" i="1"/>
  <c r="X1131" i="1"/>
  <c r="X1139" i="1"/>
  <c r="X1147" i="1"/>
  <c r="X1150" i="1"/>
  <c r="X1160" i="1"/>
  <c r="X1163" i="1"/>
  <c r="X1166" i="1"/>
  <c r="X1176" i="1"/>
  <c r="X1179" i="1"/>
  <c r="X1182" i="1"/>
  <c r="X1192" i="1"/>
  <c r="X1195" i="1"/>
  <c r="X1198" i="1"/>
  <c r="X1208" i="1"/>
  <c r="X1211" i="1"/>
  <c r="X1214" i="1"/>
  <c r="X1224" i="1"/>
  <c r="X1227" i="1"/>
  <c r="X1230" i="1"/>
  <c r="X1240" i="1"/>
  <c r="X1243" i="1"/>
  <c r="X1246" i="1"/>
  <c r="X1256" i="1"/>
  <c r="X1259" i="1"/>
  <c r="X1262" i="1"/>
  <c r="X1270" i="1"/>
  <c r="X1278" i="1"/>
  <c r="X1286" i="1"/>
  <c r="X1294" i="1"/>
  <c r="X1302" i="1"/>
  <c r="X1310" i="1"/>
  <c r="X1318" i="1"/>
  <c r="X1326" i="1"/>
  <c r="X1334" i="1"/>
  <c r="X1342" i="1"/>
  <c r="X1350" i="1"/>
  <c r="X1358" i="1"/>
  <c r="X1366" i="1"/>
  <c r="X1374" i="1"/>
  <c r="X1382" i="1"/>
  <c r="X1390" i="1"/>
  <c r="X1075" i="1"/>
  <c r="X1084" i="1"/>
  <c r="X1091" i="1"/>
  <c r="X1104" i="1"/>
  <c r="X1112" i="1"/>
  <c r="X1120" i="1"/>
  <c r="X1128" i="1"/>
  <c r="X1136" i="1"/>
  <c r="X1296" i="1"/>
  <c r="X1320" i="1"/>
  <c r="X1328" i="1"/>
  <c r="X1336" i="1"/>
  <c r="X1344" i="1"/>
  <c r="X1352" i="1"/>
  <c r="X1360" i="1"/>
  <c r="X1368" i="1"/>
  <c r="X1376" i="1"/>
  <c r="X1384" i="1"/>
  <c r="X1392" i="1"/>
  <c r="X1266" i="1"/>
  <c r="X1274" i="1"/>
  <c r="X1282" i="1"/>
  <c r="X1290" i="1"/>
  <c r="X1298" i="1"/>
  <c r="X1306" i="1"/>
  <c r="X1314" i="1"/>
  <c r="X1322" i="1"/>
  <c r="X1330" i="1"/>
  <c r="X1338" i="1"/>
  <c r="X1346" i="1"/>
  <c r="X1354" i="1"/>
  <c r="X1362" i="1"/>
  <c r="X1370" i="1"/>
  <c r="X1378" i="1"/>
  <c r="X1386" i="1"/>
  <c r="X1398" i="1"/>
  <c r="X1410" i="1"/>
  <c r="X1426" i="1"/>
  <c r="X1442" i="1"/>
  <c r="X1452" i="1"/>
  <c r="X1460" i="1"/>
  <c r="X1468" i="1"/>
  <c r="X1476" i="1"/>
  <c r="X1484" i="1"/>
  <c r="X1492" i="1"/>
  <c r="X1500" i="1"/>
  <c r="X1508" i="1"/>
  <c r="X1516" i="1"/>
  <c r="X1524" i="1"/>
  <c r="X1532" i="1"/>
  <c r="X1540" i="1"/>
  <c r="X1548" i="1"/>
  <c r="X1556" i="1"/>
  <c r="X1564" i="1"/>
  <c r="X1572" i="1"/>
  <c r="X1580" i="1"/>
  <c r="X1588" i="1"/>
  <c r="X1596" i="1"/>
  <c r="X1604" i="1"/>
  <c r="X1612" i="1"/>
  <c r="X1620" i="1"/>
  <c r="X1628" i="1"/>
  <c r="X1636" i="1"/>
  <c r="X1644" i="1"/>
  <c r="X1652" i="1"/>
  <c r="X1660" i="1"/>
  <c r="X1668" i="1"/>
  <c r="X1400" i="1"/>
  <c r="X1403" i="1"/>
  <c r="X1406" i="1"/>
  <c r="X1416" i="1"/>
  <c r="X1419" i="1"/>
  <c r="X1422" i="1"/>
  <c r="X1432" i="1"/>
  <c r="X1435" i="1"/>
  <c r="X1438" i="1"/>
  <c r="X1448" i="1"/>
  <c r="X1451" i="1"/>
  <c r="X1454" i="1"/>
  <c r="X1462" i="1"/>
  <c r="X1470" i="1"/>
  <c r="X1478" i="1"/>
  <c r="X1486" i="1"/>
  <c r="X1494" i="1"/>
  <c r="X1502" i="1"/>
  <c r="X1510" i="1"/>
  <c r="X1518" i="1"/>
  <c r="X1526" i="1"/>
  <c r="X1534" i="1"/>
  <c r="X1542" i="1"/>
  <c r="X1550" i="1"/>
  <c r="X1558" i="1"/>
  <c r="X1566" i="1"/>
  <c r="X1574" i="1"/>
  <c r="X1582" i="1"/>
  <c r="X1590" i="1"/>
  <c r="X1598" i="1"/>
  <c r="X1606" i="1"/>
  <c r="X1614" i="1"/>
  <c r="X1622" i="1"/>
  <c r="X1630" i="1"/>
  <c r="X1638" i="1"/>
  <c r="X1646" i="1"/>
  <c r="X1654" i="1"/>
  <c r="X1662" i="1"/>
  <c r="X1670" i="1"/>
  <c r="X1678" i="1"/>
  <c r="X1686" i="1"/>
  <c r="X1694" i="1"/>
  <c r="X1702" i="1"/>
  <c r="X1710" i="1"/>
  <c r="X1718" i="1"/>
  <c r="X1726" i="1"/>
  <c r="X1434" i="1"/>
  <c r="X1444" i="1"/>
  <c r="X1450" i="1"/>
  <c r="X1456" i="1"/>
  <c r="X1464" i="1"/>
  <c r="X1472" i="1"/>
  <c r="X1480" i="1"/>
  <c r="X1488" i="1"/>
  <c r="X1496" i="1"/>
  <c r="X1504" i="1"/>
  <c r="X1512" i="1"/>
  <c r="X1520" i="1"/>
  <c r="X1528" i="1"/>
  <c r="X1536" i="1"/>
  <c r="X1544" i="1"/>
  <c r="X1552" i="1"/>
  <c r="X1560" i="1"/>
  <c r="X1568" i="1"/>
  <c r="X1576" i="1"/>
  <c r="X1584" i="1"/>
  <c r="X1592" i="1"/>
  <c r="X1600" i="1"/>
  <c r="X1608" i="1"/>
  <c r="X1616" i="1"/>
  <c r="X1624" i="1"/>
  <c r="X1632" i="1"/>
  <c r="X1640" i="1"/>
  <c r="X1648" i="1"/>
  <c r="X1656" i="1"/>
  <c r="X1664" i="1"/>
  <c r="X1672" i="1"/>
  <c r="X1680" i="1"/>
  <c r="X1688" i="1"/>
  <c r="X1696" i="1"/>
  <c r="X1704" i="1"/>
  <c r="X1712" i="1"/>
  <c r="X1720" i="1"/>
  <c r="X1394" i="1"/>
  <c r="X1734" i="1"/>
  <c r="X1758" i="1"/>
  <c r="X1766" i="1"/>
  <c r="X1774" i="1"/>
  <c r="X1782" i="1"/>
  <c r="X1790" i="1"/>
  <c r="X1798" i="1"/>
  <c r="X1806" i="1"/>
  <c r="X1814" i="1"/>
  <c r="X1822" i="1"/>
  <c r="X1830" i="1"/>
  <c r="X1838" i="1"/>
  <c r="X1846" i="1"/>
  <c r="X1854" i="1"/>
  <c r="X1862" i="1"/>
  <c r="X1870" i="1"/>
  <c r="X1878" i="1"/>
  <c r="X1886" i="1"/>
  <c r="X1902" i="1"/>
  <c r="X1918" i="1"/>
  <c r="X1934" i="1"/>
  <c r="X1950" i="1"/>
  <c r="X1736" i="1"/>
  <c r="X1768" i="1"/>
  <c r="X1776" i="1"/>
  <c r="X1784" i="1"/>
  <c r="X1792" i="1"/>
  <c r="X1800" i="1"/>
  <c r="X1808" i="1"/>
  <c r="X1816" i="1"/>
  <c r="X1824" i="1"/>
  <c r="X1832" i="1"/>
  <c r="X1840" i="1"/>
  <c r="X1848" i="1"/>
  <c r="X1856" i="1"/>
  <c r="X1864" i="1"/>
  <c r="X1872" i="1"/>
  <c r="X1880" i="1"/>
  <c r="X1890" i="1"/>
  <c r="X1906" i="1"/>
  <c r="X1922" i="1"/>
  <c r="X1938" i="1"/>
  <c r="X1954" i="1"/>
  <c r="X1970" i="1"/>
  <c r="X1986" i="1"/>
  <c r="X1994" i="1"/>
  <c r="X2002" i="1"/>
  <c r="X2010" i="1"/>
  <c r="X2018" i="1"/>
  <c r="X2026" i="1"/>
  <c r="X2034" i="1"/>
  <c r="X2042" i="1"/>
  <c r="X2050" i="1"/>
  <c r="X2066" i="1"/>
  <c r="X2078" i="1"/>
  <c r="X2086" i="1"/>
  <c r="X2094" i="1"/>
  <c r="X2102" i="1"/>
  <c r="X2114" i="1"/>
  <c r="X2119" i="1"/>
  <c r="X2127" i="1"/>
  <c r="X2132" i="1"/>
  <c r="X2140" i="1"/>
  <c r="X2148" i="1"/>
  <c r="X2156" i="1"/>
  <c r="X2168" i="1"/>
  <c r="X2178" i="1"/>
  <c r="X1738" i="1"/>
  <c r="X1743" i="1"/>
  <c r="X1746" i="1"/>
  <c r="X1751" i="1"/>
  <c r="X1754" i="1"/>
  <c r="X1762" i="1"/>
  <c r="X1770" i="1"/>
  <c r="X1778" i="1"/>
  <c r="X1786" i="1"/>
  <c r="X1794" i="1"/>
  <c r="X1802" i="1"/>
  <c r="X1810" i="1"/>
  <c r="X1818" i="1"/>
  <c r="X1826" i="1"/>
  <c r="X1834" i="1"/>
  <c r="X1842" i="1"/>
  <c r="X1850" i="1"/>
  <c r="X1858" i="1"/>
  <c r="X1866" i="1"/>
  <c r="X1874" i="1"/>
  <c r="X1882" i="1"/>
  <c r="X1894" i="1"/>
  <c r="X1910" i="1"/>
  <c r="X1926" i="1"/>
  <c r="X1942" i="1"/>
  <c r="X1958" i="1"/>
  <c r="X1974" i="1"/>
  <c r="X1988" i="1"/>
  <c r="X1996" i="1"/>
  <c r="X2004" i="1"/>
  <c r="X2012" i="1"/>
  <c r="X2020" i="1"/>
  <c r="X2028" i="1"/>
  <c r="X2036" i="1"/>
  <c r="X2044" i="1"/>
  <c r="X1728" i="1"/>
  <c r="X2190" i="1"/>
  <c r="X2204" i="1"/>
  <c r="X2196" i="1"/>
  <c r="X2206" i="1"/>
  <c r="X2214" i="1"/>
  <c r="X2222" i="1"/>
  <c r="X2230" i="1"/>
  <c r="X2235" i="1"/>
  <c r="X2238" i="1"/>
  <c r="X2246" i="1"/>
  <c r="X2254" i="1"/>
  <c r="X2262" i="1"/>
  <c r="X2270" i="1"/>
  <c r="X2278" i="1"/>
  <c r="X2286" i="1"/>
  <c r="X2294" i="1"/>
  <c r="X2302" i="1"/>
  <c r="X2310" i="1"/>
  <c r="X2318" i="1"/>
  <c r="X2326" i="1"/>
  <c r="X2334" i="1"/>
  <c r="X2342" i="1"/>
  <c r="X2350" i="1"/>
  <c r="X2358" i="1"/>
  <c r="X2366" i="1"/>
  <c r="X2374" i="1"/>
  <c r="X2382" i="1"/>
  <c r="X2390" i="1"/>
  <c r="X2398" i="1"/>
  <c r="X2406" i="1"/>
  <c r="X2414" i="1"/>
  <c r="X2422" i="1"/>
  <c r="X2431" i="1"/>
  <c r="X2435" i="1"/>
  <c r="X2439" i="1"/>
  <c r="X2443" i="1"/>
  <c r="X2447" i="1"/>
  <c r="X2451" i="1"/>
  <c r="X2455" i="1"/>
  <c r="X2459" i="1"/>
  <c r="X2463" i="1"/>
  <c r="X2467" i="1"/>
  <c r="X2471" i="1"/>
  <c r="X2475" i="1"/>
  <c r="X2479" i="1"/>
  <c r="X2483" i="1"/>
  <c r="X2487" i="1"/>
  <c r="X2491" i="1"/>
  <c r="X2495" i="1"/>
  <c r="X2499" i="1"/>
  <c r="X2503" i="1"/>
  <c r="X2507" i="1"/>
  <c r="X2511" i="1"/>
  <c r="X2515" i="1"/>
  <c r="X2519" i="1"/>
  <c r="X2523" i="1"/>
  <c r="X2527" i="1"/>
  <c r="X2531" i="1"/>
  <c r="X2535" i="1"/>
  <c r="X2539" i="1"/>
  <c r="X2543" i="1"/>
  <c r="X2547" i="1"/>
  <c r="X2551" i="1"/>
  <c r="X2555" i="1"/>
  <c r="X2559" i="1"/>
  <c r="X2563" i="1"/>
  <c r="X2567" i="1"/>
  <c r="X2571" i="1"/>
  <c r="X2575" i="1"/>
  <c r="X2579" i="1"/>
  <c r="X2583" i="1"/>
  <c r="X2587" i="1"/>
  <c r="X2591" i="1"/>
  <c r="X2595" i="1"/>
  <c r="X2599" i="1"/>
  <c r="X2603" i="1"/>
  <c r="X2607" i="1"/>
  <c r="X2611" i="1"/>
  <c r="X2615" i="1"/>
  <c r="X2619" i="1"/>
  <c r="X2623" i="1"/>
  <c r="X2627" i="1"/>
  <c r="X2631" i="1"/>
  <c r="X2635" i="1"/>
  <c r="X2639" i="1"/>
  <c r="X2643" i="1"/>
  <c r="X2647" i="1"/>
  <c r="X2651" i="1"/>
  <c r="X2655" i="1"/>
  <c r="X2659" i="1"/>
  <c r="X2663" i="1"/>
  <c r="X2667" i="1"/>
  <c r="X2671" i="1"/>
  <c r="X2675" i="1"/>
  <c r="X2679" i="1"/>
  <c r="X2683" i="1"/>
  <c r="X2687" i="1"/>
  <c r="X2691" i="1"/>
  <c r="X2695" i="1"/>
  <c r="X2699" i="1"/>
  <c r="X2703" i="1"/>
  <c r="X2707" i="1"/>
  <c r="X2711" i="1"/>
  <c r="X2715" i="1"/>
  <c r="X2719" i="1"/>
  <c r="X2723" i="1"/>
  <c r="X2727" i="1"/>
  <c r="X2731" i="1"/>
  <c r="X2735" i="1"/>
  <c r="X2739" i="1"/>
  <c r="X2743" i="1"/>
  <c r="X2747" i="1"/>
  <c r="X2751" i="1"/>
  <c r="X2755" i="1"/>
  <c r="X2759" i="1"/>
  <c r="X2763" i="1"/>
  <c r="X2767" i="1"/>
  <c r="X2771" i="1"/>
  <c r="X2775" i="1"/>
  <c r="X2779" i="1"/>
  <c r="X2783" i="1"/>
  <c r="X2787" i="1"/>
  <c r="X2791" i="1"/>
  <c r="X2795" i="1"/>
  <c r="X2799" i="1"/>
  <c r="X2803" i="1"/>
  <c r="X2807" i="1"/>
  <c r="X2811" i="1"/>
  <c r="X2815" i="1"/>
  <c r="X2819" i="1"/>
  <c r="X2823" i="1"/>
  <c r="X2827" i="1"/>
  <c r="X2831" i="1"/>
  <c r="X2835" i="1"/>
  <c r="X2839" i="1"/>
  <c r="X2843" i="1"/>
  <c r="X2847" i="1"/>
  <c r="X2851" i="1"/>
  <c r="X2855" i="1"/>
  <c r="X2859" i="1"/>
  <c r="X2863" i="1"/>
  <c r="X2867" i="1"/>
  <c r="X2871" i="1"/>
  <c r="X2875" i="1"/>
  <c r="X2879" i="1"/>
  <c r="X2883" i="1"/>
  <c r="X2887" i="1"/>
  <c r="X2891" i="1"/>
  <c r="X2895" i="1"/>
  <c r="X2899" i="1"/>
  <c r="X2903" i="1"/>
  <c r="X2907" i="1"/>
  <c r="X2911" i="1"/>
  <c r="X2915" i="1"/>
  <c r="X2919" i="1"/>
  <c r="X2923" i="1"/>
  <c r="X2927" i="1"/>
  <c r="X2931" i="1"/>
  <c r="X2935" i="1"/>
  <c r="X2939" i="1"/>
  <c r="X2943" i="1"/>
  <c r="X2947" i="1"/>
  <c r="X2951" i="1"/>
  <c r="X2955" i="1"/>
  <c r="X2959" i="1"/>
  <c r="X2967" i="1"/>
  <c r="X2198" i="1"/>
  <c r="X2208" i="1"/>
  <c r="X2216" i="1"/>
  <c r="X2224" i="1"/>
  <c r="X2232" i="1"/>
  <c r="X2243" i="1"/>
  <c r="X2188" i="1"/>
  <c r="X2200" i="1"/>
  <c r="X2210" i="1"/>
  <c r="X2218" i="1"/>
  <c r="X2226" i="1"/>
  <c r="X2250" i="1"/>
  <c r="X2258" i="1"/>
  <c r="X2266" i="1"/>
  <c r="X2274" i="1"/>
  <c r="X2282" i="1"/>
  <c r="X2290" i="1"/>
  <c r="X2298" i="1"/>
  <c r="X2306" i="1"/>
  <c r="X2314" i="1"/>
  <c r="X2322" i="1"/>
  <c r="X2330" i="1"/>
  <c r="X2338" i="1"/>
  <c r="X2346" i="1"/>
  <c r="X2354" i="1"/>
  <c r="X2362" i="1"/>
  <c r="X2370" i="1"/>
  <c r="X2378" i="1"/>
  <c r="X2386" i="1"/>
  <c r="X2394" i="1"/>
  <c r="X2402" i="1"/>
  <c r="X2410" i="1"/>
  <c r="X2418" i="1"/>
  <c r="X2426" i="1"/>
  <c r="X2429" i="1"/>
  <c r="X2433" i="1"/>
  <c r="X2437" i="1"/>
  <c r="X2441" i="1"/>
  <c r="X2445" i="1"/>
  <c r="X2449" i="1"/>
  <c r="X2453" i="1"/>
  <c r="X2457" i="1"/>
  <c r="X2461" i="1"/>
  <c r="X2465" i="1"/>
  <c r="X2469" i="1"/>
  <c r="X2473" i="1"/>
  <c r="X2477" i="1"/>
  <c r="X2481" i="1"/>
  <c r="X2485" i="1"/>
  <c r="X2489" i="1"/>
  <c r="X2493" i="1"/>
  <c r="X2497" i="1"/>
  <c r="X2501" i="1"/>
  <c r="X2505" i="1"/>
  <c r="X2509" i="1"/>
  <c r="X2513" i="1"/>
  <c r="X2517" i="1"/>
  <c r="X2521" i="1"/>
  <c r="X2525" i="1"/>
  <c r="X2529" i="1"/>
  <c r="X2533" i="1"/>
  <c r="X2537" i="1"/>
  <c r="X2541" i="1"/>
  <c r="X2545" i="1"/>
  <c r="X2549" i="1"/>
  <c r="X2553" i="1"/>
  <c r="X2557" i="1"/>
  <c r="X2561" i="1"/>
  <c r="X2565" i="1"/>
  <c r="X2569" i="1"/>
  <c r="X2573" i="1"/>
  <c r="X2577" i="1"/>
  <c r="X2581" i="1"/>
  <c r="X2585" i="1"/>
  <c r="X2589" i="1"/>
  <c r="X2593" i="1"/>
  <c r="X2597" i="1"/>
  <c r="X2601" i="1"/>
  <c r="X2605" i="1"/>
  <c r="X2609" i="1"/>
  <c r="X2613" i="1"/>
  <c r="X2617" i="1"/>
  <c r="X2621" i="1"/>
  <c r="X2625" i="1"/>
  <c r="X2629" i="1"/>
  <c r="X2633" i="1"/>
  <c r="X2637" i="1"/>
  <c r="X2641" i="1"/>
  <c r="X2645" i="1"/>
  <c r="X2649" i="1"/>
  <c r="X2653" i="1"/>
  <c r="X2657" i="1"/>
  <c r="X2661" i="1"/>
  <c r="X2665" i="1"/>
  <c r="X2669" i="1"/>
  <c r="X2673" i="1"/>
  <c r="X2677" i="1"/>
  <c r="X2681" i="1"/>
  <c r="X2685" i="1"/>
  <c r="X2689" i="1"/>
  <c r="X2693" i="1"/>
  <c r="X2697" i="1"/>
  <c r="X2701" i="1"/>
  <c r="X2705" i="1"/>
  <c r="X2709" i="1"/>
  <c r="X2713" i="1"/>
  <c r="X2717" i="1"/>
  <c r="X2721" i="1"/>
  <c r="X2725" i="1"/>
  <c r="X2729" i="1"/>
  <c r="X2733" i="1"/>
  <c r="X2737" i="1"/>
  <c r="X2741" i="1"/>
  <c r="X2745" i="1"/>
  <c r="X2749" i="1"/>
  <c r="X2753" i="1"/>
  <c r="X2757" i="1"/>
  <c r="X2761" i="1"/>
  <c r="X2765" i="1"/>
  <c r="X2769" i="1"/>
  <c r="X2773" i="1"/>
  <c r="X2777" i="1"/>
  <c r="X2781" i="1"/>
  <c r="X2785" i="1"/>
  <c r="X2789" i="1"/>
  <c r="X2793" i="1"/>
  <c r="X2797" i="1"/>
  <c r="X2801" i="1"/>
  <c r="X2805" i="1"/>
  <c r="X2809" i="1"/>
  <c r="X2813" i="1"/>
  <c r="X2817" i="1"/>
  <c r="X2821" i="1"/>
  <c r="X2825" i="1"/>
  <c r="X2829" i="1"/>
  <c r="X2833" i="1"/>
  <c r="X2837" i="1"/>
  <c r="X2841" i="1"/>
  <c r="X2845" i="1"/>
  <c r="X2849" i="1"/>
  <c r="X2853" i="1"/>
  <c r="X2857" i="1"/>
  <c r="X2861" i="1"/>
  <c r="X2865" i="1"/>
  <c r="X2869" i="1"/>
  <c r="X2873" i="1"/>
  <c r="X2877" i="1"/>
  <c r="X2881" i="1"/>
  <c r="X2885" i="1"/>
  <c r="X2889" i="1"/>
  <c r="X2893" i="1"/>
  <c r="X2897" i="1"/>
  <c r="X2901" i="1"/>
  <c r="X2905" i="1"/>
  <c r="X2909" i="1"/>
  <c r="X2913" i="1"/>
  <c r="X2917" i="1"/>
  <c r="X2921" i="1"/>
  <c r="X2925" i="1"/>
  <c r="X2929" i="1"/>
  <c r="X2933" i="1"/>
  <c r="X2937" i="1"/>
  <c r="X2941" i="1"/>
  <c r="X2957" i="1"/>
  <c r="X2979" i="1"/>
  <c r="X2995" i="1"/>
  <c r="X3011" i="1"/>
  <c r="X3023" i="1"/>
  <c r="X3031" i="1"/>
  <c r="X3039" i="1"/>
  <c r="X2945" i="1"/>
  <c r="X2963" i="1"/>
  <c r="X2983" i="1"/>
  <c r="X2999" i="1"/>
  <c r="X3015" i="1"/>
  <c r="X3025" i="1"/>
  <c r="X3033" i="1"/>
  <c r="X3041" i="1"/>
  <c r="X3049" i="1"/>
  <c r="X3057" i="1"/>
  <c r="X3065" i="1"/>
  <c r="X3073" i="1"/>
  <c r="X3081" i="1"/>
  <c r="X3089" i="1"/>
  <c r="X3097" i="1"/>
  <c r="X3105" i="1"/>
  <c r="X3107" i="1"/>
  <c r="X2949" i="1"/>
  <c r="X2971" i="1"/>
  <c r="X2987" i="1"/>
  <c r="X3003" i="1"/>
  <c r="X3017" i="1"/>
  <c r="X3027" i="1"/>
  <c r="X3035" i="1"/>
  <c r="X3043" i="1"/>
  <c r="X3051" i="1"/>
  <c r="X3059" i="1"/>
  <c r="X3067" i="1"/>
  <c r="X3075" i="1"/>
  <c r="X3083" i="1"/>
  <c r="X3091" i="1"/>
  <c r="X3099" i="1"/>
  <c r="X3109" i="1"/>
  <c r="X2953" i="1"/>
  <c r="X2975" i="1"/>
  <c r="X2991" i="1"/>
  <c r="X3007" i="1"/>
  <c r="X3053" i="1"/>
  <c r="X3061" i="1"/>
  <c r="X3069" i="1"/>
  <c r="X3077" i="1"/>
  <c r="X3085" i="1"/>
  <c r="X3093" i="1"/>
  <c r="X3101" i="1"/>
  <c r="X3103" i="1"/>
  <c r="X3079" i="1"/>
  <c r="X3063" i="1"/>
  <c r="X3019" i="1"/>
  <c r="X3082" i="1"/>
  <c r="X3050" i="1"/>
  <c r="X3016" i="1"/>
  <c r="X2984" i="1"/>
  <c r="X2946" i="1"/>
  <c r="X3080" i="1"/>
  <c r="X3048" i="1"/>
  <c r="X3012" i="1"/>
  <c r="X2980" i="1"/>
  <c r="X2944" i="1"/>
  <c r="X2936" i="1"/>
  <c r="X2928" i="1"/>
  <c r="X2920" i="1"/>
  <c r="X2912" i="1"/>
  <c r="X2904" i="1"/>
  <c r="X2896" i="1"/>
  <c r="X2888" i="1"/>
  <c r="X2880" i="1"/>
  <c r="X2872" i="1"/>
  <c r="X2864" i="1"/>
  <c r="X2856" i="1"/>
  <c r="X2848" i="1"/>
  <c r="X2840" i="1"/>
  <c r="X2832" i="1"/>
  <c r="X2824" i="1"/>
  <c r="X2816" i="1"/>
  <c r="X2808" i="1"/>
  <c r="X2800" i="1"/>
  <c r="X2792" i="1"/>
  <c r="X2784" i="1"/>
  <c r="X2776" i="1"/>
  <c r="X2768" i="1"/>
  <c r="X2760" i="1"/>
  <c r="X2752" i="1"/>
  <c r="X2744" i="1"/>
  <c r="X2736" i="1"/>
  <c r="X2728" i="1"/>
  <c r="X2720" i="1"/>
  <c r="X2712" i="1"/>
  <c r="X2704" i="1"/>
  <c r="X2696" i="1"/>
  <c r="X2688" i="1"/>
  <c r="X2680" i="1"/>
  <c r="X2672" i="1"/>
  <c r="X2664" i="1"/>
  <c r="X2656" i="1"/>
  <c r="X2648" i="1"/>
  <c r="X2640" i="1"/>
  <c r="X2632" i="1"/>
  <c r="X2624" i="1"/>
  <c r="X2616" i="1"/>
  <c r="X2608" i="1"/>
  <c r="X2600" i="1"/>
  <c r="X2592" i="1"/>
  <c r="X2584" i="1"/>
  <c r="X2576" i="1"/>
  <c r="X2568" i="1"/>
  <c r="X2560" i="1"/>
  <c r="X2552" i="1"/>
  <c r="X2544" i="1"/>
  <c r="X2536" i="1"/>
  <c r="X2528" i="1"/>
  <c r="X2520" i="1"/>
  <c r="X2512" i="1"/>
  <c r="X2504" i="1"/>
  <c r="X2496" i="1"/>
  <c r="X2488" i="1"/>
  <c r="X2480" i="1"/>
  <c r="X2472" i="1"/>
  <c r="X2464" i="1"/>
  <c r="X2456" i="1"/>
  <c r="X2448" i="1"/>
  <c r="X2440" i="1"/>
  <c r="X2432" i="1"/>
  <c r="X2228" i="1"/>
  <c r="X3094" i="1"/>
  <c r="X3062" i="1"/>
  <c r="X3030" i="1"/>
  <c r="X3001" i="1"/>
  <c r="X2969" i="1"/>
  <c r="X3112" i="1"/>
  <c r="X3092" i="1"/>
  <c r="X3060" i="1"/>
  <c r="X3028" i="1"/>
  <c r="X2988" i="1"/>
  <c r="X2952" i="1"/>
  <c r="X2419" i="1"/>
  <c r="X2403" i="1"/>
  <c r="X2387" i="1"/>
  <c r="X2371" i="1"/>
  <c r="X2355" i="1"/>
  <c r="X2339" i="1"/>
  <c r="X2323" i="1"/>
  <c r="X2307" i="1"/>
  <c r="X2291" i="1"/>
  <c r="X2275" i="1"/>
  <c r="X2259" i="1"/>
  <c r="X2239" i="1"/>
  <c r="X2202" i="1"/>
  <c r="X2998" i="1"/>
  <c r="X2966" i="1"/>
  <c r="X2413" i="1"/>
  <c r="X2397" i="1"/>
  <c r="X2381" i="1"/>
  <c r="X2365" i="1"/>
  <c r="X2349" i="1"/>
  <c r="X2333" i="1"/>
  <c r="X2317" i="1"/>
  <c r="X2301" i="1"/>
  <c r="X2285" i="1"/>
  <c r="X2269" i="1"/>
  <c r="X2253" i="1"/>
  <c r="X2237" i="1"/>
  <c r="X2213" i="1"/>
  <c r="X2186" i="1"/>
  <c r="X2172" i="1"/>
  <c r="X2158" i="1"/>
  <c r="X2146" i="1"/>
  <c r="X2136" i="1"/>
  <c r="X2122" i="1"/>
  <c r="X2098" i="1"/>
  <c r="X2062" i="1"/>
  <c r="X2046" i="1"/>
  <c r="X2030" i="1"/>
  <c r="X2014" i="1"/>
  <c r="X1998" i="1"/>
  <c r="X1978" i="1"/>
  <c r="X1930" i="1"/>
  <c r="X1876" i="1"/>
  <c r="X1844" i="1"/>
  <c r="X1812" i="1"/>
  <c r="X1780" i="1"/>
  <c r="X1756" i="1"/>
  <c r="X1740" i="1"/>
  <c r="X2211" i="1"/>
  <c r="X3018" i="1"/>
  <c r="X2986" i="1"/>
  <c r="X2428" i="1"/>
  <c r="X2412" i="1"/>
  <c r="X2396" i="1"/>
  <c r="X2380" i="1"/>
  <c r="X2364" i="1"/>
  <c r="X2348" i="1"/>
  <c r="X2332" i="1"/>
  <c r="X2316" i="1"/>
  <c r="X2300" i="1"/>
  <c r="X2284" i="1"/>
  <c r="X2268" i="1"/>
  <c r="X2252" i="1"/>
  <c r="X2233" i="1"/>
  <c r="X2194" i="1"/>
  <c r="X2103" i="1"/>
  <c r="X2087" i="1"/>
  <c r="X2071" i="1"/>
  <c r="X2169" i="1"/>
  <c r="X2141" i="1"/>
  <c r="X2120" i="1"/>
  <c r="X2069" i="1"/>
  <c r="X2051" i="1"/>
  <c r="X2019" i="1"/>
  <c r="X1987" i="1"/>
  <c r="X1964" i="1"/>
  <c r="X1941" i="1"/>
  <c r="X1923" i="1"/>
  <c r="X1900" i="1"/>
  <c r="X1873" i="1"/>
  <c r="X1841" i="1"/>
  <c r="X1809" i="1"/>
  <c r="X3071" i="1"/>
  <c r="X3047" i="1"/>
  <c r="X3045" i="1"/>
  <c r="X3106" i="1"/>
  <c r="X3074" i="1"/>
  <c r="X3042" i="1"/>
  <c r="X3009" i="1"/>
  <c r="X2977" i="1"/>
  <c r="X3104" i="1"/>
  <c r="X3072" i="1"/>
  <c r="X3040" i="1"/>
  <c r="X3005" i="1"/>
  <c r="X2973" i="1"/>
  <c r="X2942" i="1"/>
  <c r="X2934" i="1"/>
  <c r="X2926" i="1"/>
  <c r="X2918" i="1"/>
  <c r="X2910" i="1"/>
  <c r="X2902" i="1"/>
  <c r="X2894" i="1"/>
  <c r="X2886" i="1"/>
  <c r="X2878" i="1"/>
  <c r="X2870" i="1"/>
  <c r="X2862" i="1"/>
  <c r="X2854" i="1"/>
  <c r="X2846" i="1"/>
  <c r="X2838" i="1"/>
  <c r="X2830" i="1"/>
  <c r="X2822" i="1"/>
  <c r="X2814" i="1"/>
  <c r="X2806" i="1"/>
  <c r="X2798" i="1"/>
  <c r="X2790" i="1"/>
  <c r="X2782" i="1"/>
  <c r="X2774" i="1"/>
  <c r="X2766" i="1"/>
  <c r="X2758" i="1"/>
  <c r="X2750" i="1"/>
  <c r="X2742" i="1"/>
  <c r="X2734" i="1"/>
  <c r="X2726" i="1"/>
  <c r="X2718" i="1"/>
  <c r="X2710" i="1"/>
  <c r="X2702" i="1"/>
  <c r="X2694" i="1"/>
  <c r="X2686" i="1"/>
  <c r="X2678" i="1"/>
  <c r="X2670" i="1"/>
  <c r="X2662" i="1"/>
  <c r="X2654" i="1"/>
  <c r="X2646" i="1"/>
  <c r="X2638" i="1"/>
  <c r="X2630" i="1"/>
  <c r="X2622" i="1"/>
  <c r="X2614" i="1"/>
  <c r="X2606" i="1"/>
  <c r="X2598" i="1"/>
  <c r="X2590" i="1"/>
  <c r="X2582" i="1"/>
  <c r="X2574" i="1"/>
  <c r="X2566" i="1"/>
  <c r="X2558" i="1"/>
  <c r="X2550" i="1"/>
  <c r="X2542" i="1"/>
  <c r="X2534" i="1"/>
  <c r="X2526" i="1"/>
  <c r="X2518" i="1"/>
  <c r="X2510" i="1"/>
  <c r="X2502" i="1"/>
  <c r="X2494" i="1"/>
  <c r="X2486" i="1"/>
  <c r="X2478" i="1"/>
  <c r="X2470" i="1"/>
  <c r="X2462" i="1"/>
  <c r="X2454" i="1"/>
  <c r="X2446" i="1"/>
  <c r="X2438" i="1"/>
  <c r="X2430" i="1"/>
  <c r="X2220" i="1"/>
  <c r="X3086" i="1"/>
  <c r="X3054" i="1"/>
  <c r="X3022" i="1"/>
  <c r="X2992" i="1"/>
  <c r="X2965" i="1"/>
  <c r="X3110" i="1"/>
  <c r="X3084" i="1"/>
  <c r="X3052" i="1"/>
  <c r="X3013" i="1"/>
  <c r="X2981" i="1"/>
  <c r="X2950" i="1"/>
  <c r="X2415" i="1"/>
  <c r="X2399" i="1"/>
  <c r="X2383" i="1"/>
  <c r="X2367" i="1"/>
  <c r="X2351" i="1"/>
  <c r="X2335" i="1"/>
  <c r="X2319" i="1"/>
  <c r="X2303" i="1"/>
  <c r="X2287" i="1"/>
  <c r="X2271" i="1"/>
  <c r="X2255" i="1"/>
  <c r="X2231" i="1"/>
  <c r="X2197" i="1"/>
  <c r="X2990" i="1"/>
  <c r="X2424" i="1"/>
  <c r="X2408" i="1"/>
  <c r="X2392" i="1"/>
  <c r="X2376" i="1"/>
  <c r="X2360" i="1"/>
  <c r="X2344" i="1"/>
  <c r="X2328" i="1"/>
  <c r="X2312" i="1"/>
  <c r="X2296" i="1"/>
  <c r="X2280" i="1"/>
  <c r="X2264" i="1"/>
  <c r="X2248" i="1"/>
  <c r="X2234" i="1"/>
  <c r="X2205" i="1"/>
  <c r="X2184" i="1"/>
  <c r="X2170" i="1"/>
  <c r="X2154" i="1"/>
  <c r="X2144" i="1"/>
  <c r="X2134" i="1"/>
  <c r="X2118" i="1"/>
  <c r="X2090" i="1"/>
  <c r="X2058" i="1"/>
  <c r="X2040" i="1"/>
  <c r="X2024" i="1"/>
  <c r="X2008" i="1"/>
  <c r="X1992" i="1"/>
  <c r="X1966" i="1"/>
  <c r="X1914" i="1"/>
  <c r="X1868" i="1"/>
  <c r="X1836" i="1"/>
  <c r="X1804" i="1"/>
  <c r="X1772" i="1"/>
  <c r="X1752" i="1"/>
  <c r="X2964" i="1"/>
  <c r="X2203" i="1"/>
  <c r="X3010" i="1"/>
  <c r="X2978" i="1"/>
  <c r="X2425" i="1"/>
  <c r="X2409" i="1"/>
  <c r="X2393" i="1"/>
  <c r="X2377" i="1"/>
  <c r="X2361" i="1"/>
  <c r="X2345" i="1"/>
  <c r="X2329" i="1"/>
  <c r="X2313" i="1"/>
  <c r="X2297" i="1"/>
  <c r="X2281" i="1"/>
  <c r="X2265" i="1"/>
  <c r="X2249" i="1"/>
  <c r="X2225" i="1"/>
  <c r="X2192" i="1"/>
  <c r="X2099" i="1"/>
  <c r="X2083" i="1"/>
  <c r="X2189" i="1"/>
  <c r="X2164" i="1"/>
  <c r="X2133" i="1"/>
  <c r="X2117" i="1"/>
  <c r="X2067" i="1"/>
  <c r="X2043" i="1"/>
  <c r="X2011" i="1"/>
  <c r="X1980" i="1"/>
  <c r="X1957" i="1"/>
  <c r="X1939" i="1"/>
  <c r="X1916" i="1"/>
  <c r="X1893" i="1"/>
  <c r="X1865" i="1"/>
  <c r="X1833" i="1"/>
  <c r="X1801" i="1"/>
  <c r="X3029" i="1"/>
  <c r="X3037" i="1"/>
  <c r="X3087" i="1"/>
  <c r="X3098" i="1"/>
  <c r="X3066" i="1"/>
  <c r="X3034" i="1"/>
  <c r="X3000" i="1"/>
  <c r="X2968" i="1"/>
  <c r="X3096" i="1"/>
  <c r="X3064" i="1"/>
  <c r="X3032" i="1"/>
  <c r="X2996" i="1"/>
  <c r="X2960" i="1"/>
  <c r="X2940" i="1"/>
  <c r="X2932" i="1"/>
  <c r="X2924" i="1"/>
  <c r="X2916" i="1"/>
  <c r="X2908" i="1"/>
  <c r="X2900" i="1"/>
  <c r="X2892" i="1"/>
  <c r="X2884" i="1"/>
  <c r="X2876" i="1"/>
  <c r="X2868" i="1"/>
  <c r="X2860" i="1"/>
  <c r="X2852" i="1"/>
  <c r="X2844" i="1"/>
  <c r="X2836" i="1"/>
  <c r="X2828" i="1"/>
  <c r="X2820" i="1"/>
  <c r="X2812" i="1"/>
  <c r="X2804" i="1"/>
  <c r="X2796" i="1"/>
  <c r="X2788" i="1"/>
  <c r="X2780" i="1"/>
  <c r="X2772" i="1"/>
  <c r="X2764" i="1"/>
  <c r="X2756" i="1"/>
  <c r="X2748" i="1"/>
  <c r="X2740" i="1"/>
  <c r="X2732" i="1"/>
  <c r="X2724" i="1"/>
  <c r="X2716" i="1"/>
  <c r="X2708" i="1"/>
  <c r="X2700" i="1"/>
  <c r="X2692" i="1"/>
  <c r="X2684" i="1"/>
  <c r="X2676" i="1"/>
  <c r="X2668" i="1"/>
  <c r="X2660" i="1"/>
  <c r="X2652" i="1"/>
  <c r="X2644" i="1"/>
  <c r="X2636" i="1"/>
  <c r="X2628" i="1"/>
  <c r="X2620" i="1"/>
  <c r="X2612" i="1"/>
  <c r="X2604" i="1"/>
  <c r="X2596" i="1"/>
  <c r="X2588" i="1"/>
  <c r="X2580" i="1"/>
  <c r="X2572" i="1"/>
  <c r="X2564" i="1"/>
  <c r="X2556" i="1"/>
  <c r="X2548" i="1"/>
  <c r="X2540" i="1"/>
  <c r="X2532" i="1"/>
  <c r="X2524" i="1"/>
  <c r="X2516" i="1"/>
  <c r="X2508" i="1"/>
  <c r="X2500" i="1"/>
  <c r="X2492" i="1"/>
  <c r="X2484" i="1"/>
  <c r="X2476" i="1"/>
  <c r="X2468" i="1"/>
  <c r="X2460" i="1"/>
  <c r="X2452" i="1"/>
  <c r="X2444" i="1"/>
  <c r="X2436" i="1"/>
  <c r="X2242" i="1"/>
  <c r="X2212" i="1"/>
  <c r="X3078" i="1"/>
  <c r="X3046" i="1"/>
  <c r="X3020" i="1"/>
  <c r="X2985" i="1"/>
  <c r="X2956" i="1"/>
  <c r="X3108" i="1"/>
  <c r="X3076" i="1"/>
  <c r="X3044" i="1"/>
  <c r="X3004" i="1"/>
  <c r="X2972" i="1"/>
  <c r="X2427" i="1"/>
  <c r="X2411" i="1"/>
  <c r="X2395" i="1"/>
  <c r="X2379" i="1"/>
  <c r="X2363" i="1"/>
  <c r="X2347" i="1"/>
  <c r="X2331" i="1"/>
  <c r="X2315" i="1"/>
  <c r="X2299" i="1"/>
  <c r="X2283" i="1"/>
  <c r="X2267" i="1"/>
  <c r="X2251" i="1"/>
  <c r="X2223" i="1"/>
  <c r="X3014" i="1"/>
  <c r="X2982" i="1"/>
  <c r="X2421" i="1"/>
  <c r="X2405" i="1"/>
  <c r="X2389" i="1"/>
  <c r="X2373" i="1"/>
  <c r="X2357" i="1"/>
  <c r="X2341" i="1"/>
  <c r="X2325" i="1"/>
  <c r="X2309" i="1"/>
  <c r="X2293" i="1"/>
  <c r="X2277" i="1"/>
  <c r="X2261" i="1"/>
  <c r="X2245" i="1"/>
  <c r="X2229" i="1"/>
  <c r="X2195" i="1"/>
  <c r="X2182" i="1"/>
  <c r="X2166" i="1"/>
  <c r="X2152" i="1"/>
  <c r="X2142" i="1"/>
  <c r="X2130" i="1"/>
  <c r="X2110" i="1"/>
  <c r="X2082" i="1"/>
  <c r="X2054" i="1"/>
  <c r="X2038" i="1"/>
  <c r="X2022" i="1"/>
  <c r="X2006" i="1"/>
  <c r="X1990" i="1"/>
  <c r="X1962" i="1"/>
  <c r="X1898" i="1"/>
  <c r="X1860" i="1"/>
  <c r="X1828" i="1"/>
  <c r="X1796" i="1"/>
  <c r="X1764" i="1"/>
  <c r="X1748" i="1"/>
  <c r="X2227" i="1"/>
  <c r="X2201" i="1"/>
  <c r="X3002" i="1"/>
  <c r="X2970" i="1"/>
  <c r="X2420" i="1"/>
  <c r="X2404" i="1"/>
  <c r="X2388" i="1"/>
  <c r="X2372" i="1"/>
  <c r="X2356" i="1"/>
  <c r="X2340" i="1"/>
  <c r="X2324" i="1"/>
  <c r="X2308" i="1"/>
  <c r="X2292" i="1"/>
  <c r="X2276" i="1"/>
  <c r="X2260" i="1"/>
  <c r="X2244" i="1"/>
  <c r="X2217" i="1"/>
  <c r="X2185" i="1"/>
  <c r="X2095" i="1"/>
  <c r="X2079" i="1"/>
  <c r="X2181" i="1"/>
  <c r="X2157" i="1"/>
  <c r="X2128" i="1"/>
  <c r="X2115" i="1"/>
  <c r="X2060" i="1"/>
  <c r="X2035" i="1"/>
  <c r="X2003" i="1"/>
  <c r="X1973" i="1"/>
  <c r="X1955" i="1"/>
  <c r="X1932" i="1"/>
  <c r="X1909" i="1"/>
  <c r="X3111" i="1"/>
  <c r="X3095" i="1"/>
  <c r="X3055" i="1"/>
  <c r="X3090" i="1"/>
  <c r="X3058" i="1"/>
  <c r="X3021" i="1"/>
  <c r="X2993" i="1"/>
  <c r="X2948" i="1"/>
  <c r="X3088" i="1"/>
  <c r="X3056" i="1"/>
  <c r="X3024" i="1"/>
  <c r="X2989" i="1"/>
  <c r="X2958" i="1"/>
  <c r="X2938" i="1"/>
  <c r="X2930" i="1"/>
  <c r="X2922" i="1"/>
  <c r="X2914" i="1"/>
  <c r="X2906" i="1"/>
  <c r="X2898" i="1"/>
  <c r="X2890" i="1"/>
  <c r="X2882" i="1"/>
  <c r="X2874" i="1"/>
  <c r="X2866" i="1"/>
  <c r="X2858" i="1"/>
  <c r="X2850" i="1"/>
  <c r="X2842" i="1"/>
  <c r="X2834" i="1"/>
  <c r="X2826" i="1"/>
  <c r="X2818" i="1"/>
  <c r="X2810" i="1"/>
  <c r="X2802" i="1"/>
  <c r="X2794" i="1"/>
  <c r="X2786" i="1"/>
  <c r="X2778" i="1"/>
  <c r="X2770" i="1"/>
  <c r="X2762" i="1"/>
  <c r="X2754" i="1"/>
  <c r="X2746" i="1"/>
  <c r="X2738" i="1"/>
  <c r="X2730" i="1"/>
  <c r="X2722" i="1"/>
  <c r="X2714" i="1"/>
  <c r="X2706" i="1"/>
  <c r="X2698" i="1"/>
  <c r="X2690" i="1"/>
  <c r="X2682" i="1"/>
  <c r="X2674" i="1"/>
  <c r="X2666" i="1"/>
  <c r="X2658" i="1"/>
  <c r="X2650" i="1"/>
  <c r="X2642" i="1"/>
  <c r="X2634" i="1"/>
  <c r="X2626" i="1"/>
  <c r="X2618" i="1"/>
  <c r="X2610" i="1"/>
  <c r="X2602" i="1"/>
  <c r="X2594" i="1"/>
  <c r="X2586" i="1"/>
  <c r="X2578" i="1"/>
  <c r="X2570" i="1"/>
  <c r="X2562" i="1"/>
  <c r="X2554" i="1"/>
  <c r="X2546" i="1"/>
  <c r="X2538" i="1"/>
  <c r="X2530" i="1"/>
  <c r="X2522" i="1"/>
  <c r="X2514" i="1"/>
  <c r="X2506" i="1"/>
  <c r="X2498" i="1"/>
  <c r="X2490" i="1"/>
  <c r="X2482" i="1"/>
  <c r="X2474" i="1"/>
  <c r="X2466" i="1"/>
  <c r="X2458" i="1"/>
  <c r="X2450" i="1"/>
  <c r="X2442" i="1"/>
  <c r="X2434" i="1"/>
  <c r="X2236" i="1"/>
  <c r="X3102" i="1"/>
  <c r="X3070" i="1"/>
  <c r="X3038" i="1"/>
  <c r="X3008" i="1"/>
  <c r="X2976" i="1"/>
  <c r="X2954" i="1"/>
  <c r="X3100" i="1"/>
  <c r="X3068" i="1"/>
  <c r="X3036" i="1"/>
  <c r="X2997" i="1"/>
  <c r="X2961" i="1"/>
  <c r="X2423" i="1"/>
  <c r="X2407" i="1"/>
  <c r="X2391" i="1"/>
  <c r="X2375" i="1"/>
  <c r="X2359" i="1"/>
  <c r="X2343" i="1"/>
  <c r="X2327" i="1"/>
  <c r="X2311" i="1"/>
  <c r="X2295" i="1"/>
  <c r="X2279" i="1"/>
  <c r="X2263" i="1"/>
  <c r="X2247" i="1"/>
  <c r="X2215" i="1"/>
  <c r="X3006" i="1"/>
  <c r="X2974" i="1"/>
  <c r="X2416" i="1"/>
  <c r="X2400" i="1"/>
  <c r="X2384" i="1"/>
  <c r="X2368" i="1"/>
  <c r="X2352" i="1"/>
  <c r="X2336" i="1"/>
  <c r="X2320" i="1"/>
  <c r="X2304" i="1"/>
  <c r="X2288" i="1"/>
  <c r="X2272" i="1"/>
  <c r="X2256" i="1"/>
  <c r="X2240" i="1"/>
  <c r="X2221" i="1"/>
  <c r="X2193" i="1"/>
  <c r="X2174" i="1"/>
  <c r="X2162" i="1"/>
  <c r="X2150" i="1"/>
  <c r="X2138" i="1"/>
  <c r="X2126" i="1"/>
  <c r="X2106" i="1"/>
  <c r="X2074" i="1"/>
  <c r="X2048" i="1"/>
  <c r="X2032" i="1"/>
  <c r="X2016" i="1"/>
  <c r="X2000" i="1"/>
  <c r="X1982" i="1"/>
  <c r="X1946" i="1"/>
  <c r="X1884" i="1"/>
  <c r="X1852" i="1"/>
  <c r="X1820" i="1"/>
  <c r="X1788" i="1"/>
  <c r="X1760" i="1"/>
  <c r="X1744" i="1"/>
  <c r="X2219" i="1"/>
  <c r="X3026" i="1"/>
  <c r="X2994" i="1"/>
  <c r="X2962" i="1"/>
  <c r="X2417" i="1"/>
  <c r="X2401" i="1"/>
  <c r="X2385" i="1"/>
  <c r="X2369" i="1"/>
  <c r="X2353" i="1"/>
  <c r="X2337" i="1"/>
  <c r="X2321" i="1"/>
  <c r="X2305" i="1"/>
  <c r="X2289" i="1"/>
  <c r="X2273" i="1"/>
  <c r="X2257" i="1"/>
  <c r="X2241" i="1"/>
  <c r="X2209" i="1"/>
  <c r="X2123" i="1"/>
  <c r="X2091" i="1"/>
  <c r="X2075" i="1"/>
  <c r="X2179" i="1"/>
  <c r="X2149" i="1"/>
  <c r="X2125" i="1"/>
  <c r="X2108" i="1"/>
  <c r="X2053" i="1"/>
  <c r="X2027" i="1"/>
  <c r="X1995" i="1"/>
  <c r="X1971" i="1"/>
  <c r="X1948" i="1"/>
  <c r="X1925" i="1"/>
  <c r="X1907" i="1"/>
  <c r="X1881" i="1"/>
  <c r="X1849" i="1"/>
  <c r="X1891" i="1"/>
  <c r="X1793" i="1"/>
  <c r="X1761" i="1"/>
  <c r="X1742" i="1"/>
  <c r="X2177" i="1"/>
  <c r="X2155" i="1"/>
  <c r="X2113" i="1"/>
  <c r="X2096" i="1"/>
  <c r="X2080" i="1"/>
  <c r="X2063" i="1"/>
  <c r="X2033" i="1"/>
  <c r="X2001" i="1"/>
  <c r="X1976" i="1"/>
  <c r="X1953" i="1"/>
  <c r="X1935" i="1"/>
  <c r="X1912" i="1"/>
  <c r="X1889" i="1"/>
  <c r="X1863" i="1"/>
  <c r="X1831" i="1"/>
  <c r="X1799" i="1"/>
  <c r="X1767" i="1"/>
  <c r="X1722" i="1"/>
  <c r="X1706" i="1"/>
  <c r="X1690" i="1"/>
  <c r="X1674" i="1"/>
  <c r="X1642" i="1"/>
  <c r="X1610" i="1"/>
  <c r="X1578" i="1"/>
  <c r="X1546" i="1"/>
  <c r="X1514" i="1"/>
  <c r="X1482" i="1"/>
  <c r="X1446" i="1"/>
  <c r="X1428" i="1"/>
  <c r="X1414" i="1"/>
  <c r="X1402" i="1"/>
  <c r="X2163" i="1"/>
  <c r="X2129" i="1"/>
  <c r="X2109" i="1"/>
  <c r="X2061" i="1"/>
  <c r="X2039" i="1"/>
  <c r="X2007" i="1"/>
  <c r="X1979" i="1"/>
  <c r="X1956" i="1"/>
  <c r="X1933" i="1"/>
  <c r="X1915" i="1"/>
  <c r="X1892" i="1"/>
  <c r="X1861" i="1"/>
  <c r="X1829" i="1"/>
  <c r="X1797" i="1"/>
  <c r="X1765" i="1"/>
  <c r="X1733" i="1"/>
  <c r="X2191" i="1"/>
  <c r="X2161" i="1"/>
  <c r="X2135" i="1"/>
  <c r="X2097" i="1"/>
  <c r="X2081" i="1"/>
  <c r="X2057" i="1"/>
  <c r="X2029" i="1"/>
  <c r="X1997" i="1"/>
  <c r="X1975" i="1"/>
  <c r="X1952" i="1"/>
  <c r="X1929" i="1"/>
  <c r="X1911" i="1"/>
  <c r="X1888" i="1"/>
  <c r="X1859" i="1"/>
  <c r="X1827" i="1"/>
  <c r="X1795" i="1"/>
  <c r="X1763" i="1"/>
  <c r="X1725" i="1"/>
  <c r="X1431" i="1"/>
  <c r="X1411" i="1"/>
  <c r="X1711" i="1"/>
  <c r="X1679" i="1"/>
  <c r="X1647" i="1"/>
  <c r="X1615" i="1"/>
  <c r="X1583" i="1"/>
  <c r="X1551" i="1"/>
  <c r="X1519" i="1"/>
  <c r="X1487" i="1"/>
  <c r="X1455" i="1"/>
  <c r="X1401" i="1"/>
  <c r="X1701" i="1"/>
  <c r="X1669" i="1"/>
  <c r="X1637" i="1"/>
  <c r="X1605" i="1"/>
  <c r="X1573" i="1"/>
  <c r="X1541" i="1"/>
  <c r="X1509" i="1"/>
  <c r="X1477" i="1"/>
  <c r="X1437" i="1"/>
  <c r="X1388" i="1"/>
  <c r="X1356" i="1"/>
  <c r="X1324" i="1"/>
  <c r="X1304" i="1"/>
  <c r="X1284" i="1"/>
  <c r="X1268" i="1"/>
  <c r="X1252" i="1"/>
  <c r="X1236" i="1"/>
  <c r="X1220" i="1"/>
  <c r="X1204" i="1"/>
  <c r="X1188" i="1"/>
  <c r="X1172" i="1"/>
  <c r="X1156" i="1"/>
  <c r="X1092" i="1"/>
  <c r="X1699" i="1"/>
  <c r="X1667" i="1"/>
  <c r="X1635" i="1"/>
  <c r="X1603" i="1"/>
  <c r="X1571" i="1"/>
  <c r="X1539" i="1"/>
  <c r="X1507" i="1"/>
  <c r="X1475" i="1"/>
  <c r="X1425" i="1"/>
  <c r="X1737" i="1"/>
  <c r="X1705" i="1"/>
  <c r="X1673" i="1"/>
  <c r="X1641" i="1"/>
  <c r="X1609" i="1"/>
  <c r="X1577" i="1"/>
  <c r="X1545" i="1"/>
  <c r="X1513" i="1"/>
  <c r="X1481" i="1"/>
  <c r="X1445" i="1"/>
  <c r="X1255" i="1"/>
  <c r="X1223" i="1"/>
  <c r="X1203" i="1"/>
  <c r="X1175" i="1"/>
  <c r="X1155" i="1"/>
  <c r="X1127" i="1"/>
  <c r="X1077" i="1"/>
  <c r="X1359" i="1"/>
  <c r="X1327" i="1"/>
  <c r="X1295" i="1"/>
  <c r="X1263" i="1"/>
  <c r="X1209" i="1"/>
  <c r="X1088" i="1"/>
  <c r="X1068" i="1"/>
  <c r="X1373" i="1"/>
  <c r="X1341" i="1"/>
  <c r="X1309" i="1"/>
  <c r="X1277" i="1"/>
  <c r="X1229" i="1"/>
  <c r="X1165" i="1"/>
  <c r="X1138" i="1"/>
  <c r="X1122" i="1"/>
  <c r="X1106" i="1"/>
  <c r="X1086" i="1"/>
  <c r="X1371" i="1"/>
  <c r="X1339" i="1"/>
  <c r="X1307" i="1"/>
  <c r="X1275" i="1"/>
  <c r="X1217" i="1"/>
  <c r="X1153" i="1"/>
  <c r="X1080" i="1"/>
  <c r="X1067" i="1"/>
  <c r="X1369" i="1"/>
  <c r="X1337" i="1"/>
  <c r="X1305" i="1"/>
  <c r="X1273" i="1"/>
  <c r="X1221" i="1"/>
  <c r="X1157" i="1"/>
  <c r="X1134" i="1"/>
  <c r="X1118" i="1"/>
  <c r="X1102" i="1"/>
  <c r="X1055" i="1"/>
  <c r="X1045" i="1"/>
  <c r="X1035" i="1"/>
  <c r="X1023" i="1"/>
  <c r="X1013" i="1"/>
  <c r="X1003" i="1"/>
  <c r="X991" i="1"/>
  <c r="X981" i="1"/>
  <c r="X971" i="1"/>
  <c r="X959" i="1"/>
  <c r="X949" i="1"/>
  <c r="X939" i="1"/>
  <c r="X927" i="1"/>
  <c r="X911" i="1"/>
  <c r="X895" i="1"/>
  <c r="X879" i="1"/>
  <c r="X863" i="1"/>
  <c r="X853" i="1"/>
  <c r="X839" i="1"/>
  <c r="X829" i="1"/>
  <c r="X813" i="1"/>
  <c r="X1083" i="1"/>
  <c r="X1042" i="1"/>
  <c r="X1010" i="1"/>
  <c r="X978" i="1"/>
  <c r="X946" i="1"/>
  <c r="X914" i="1"/>
  <c r="X882" i="1"/>
  <c r="X850" i="1"/>
  <c r="X818" i="1"/>
  <c r="X776" i="1"/>
  <c r="X1048" i="1"/>
  <c r="X1016" i="1"/>
  <c r="X984" i="1"/>
  <c r="X952" i="1"/>
  <c r="X920" i="1"/>
  <c r="X888" i="1"/>
  <c r="X856" i="1"/>
  <c r="X824" i="1"/>
  <c r="X798" i="1"/>
  <c r="X744" i="1"/>
  <c r="X728" i="1"/>
  <c r="X718" i="1"/>
  <c r="X706" i="1"/>
  <c r="X696" i="1"/>
  <c r="X686" i="1"/>
  <c r="X674" i="1"/>
  <c r="X664" i="1"/>
  <c r="X634" i="1"/>
  <c r="X1046" i="1"/>
  <c r="X1014" i="1"/>
  <c r="X982" i="1"/>
  <c r="X950" i="1"/>
  <c r="X918" i="1"/>
  <c r="X886" i="1"/>
  <c r="X854" i="1"/>
  <c r="X822" i="1"/>
  <c r="X775" i="1"/>
  <c r="X1085" i="1"/>
  <c r="X1057" i="1"/>
  <c r="X1028" i="1"/>
  <c r="X996" i="1"/>
  <c r="X964" i="1"/>
  <c r="X932" i="1"/>
  <c r="X900" i="1"/>
  <c r="X868" i="1"/>
  <c r="X836" i="1"/>
  <c r="X799" i="1"/>
  <c r="X765" i="1"/>
  <c r="X743" i="1"/>
  <c r="X747" i="1"/>
  <c r="X715" i="1"/>
  <c r="X683" i="1"/>
  <c r="X647" i="1"/>
  <c r="X623" i="1"/>
  <c r="X605" i="1"/>
  <c r="X782" i="1"/>
  <c r="X750" i="1"/>
  <c r="X729" i="1"/>
  <c r="X697" i="1"/>
  <c r="X665" i="1"/>
  <c r="X643" i="1"/>
  <c r="X572" i="1"/>
  <c r="X540" i="1"/>
  <c r="X510" i="1"/>
  <c r="X494" i="1"/>
  <c r="X478" i="1"/>
  <c r="X462" i="1"/>
  <c r="X446" i="1"/>
  <c r="X430" i="1"/>
  <c r="X404" i="1"/>
  <c r="X368" i="1"/>
  <c r="X788" i="1"/>
  <c r="X756" i="1"/>
  <c r="X711" i="1"/>
  <c r="X679" i="1"/>
  <c r="X651" i="1"/>
  <c r="X620" i="1"/>
  <c r="X602" i="1"/>
  <c r="X786" i="1"/>
  <c r="X754" i="1"/>
  <c r="X725" i="1"/>
  <c r="X693" i="1"/>
  <c r="X661" i="1"/>
  <c r="X596" i="1"/>
  <c r="X415" i="1"/>
  <c r="X207" i="1"/>
  <c r="X566" i="1"/>
  <c r="X543" i="1"/>
  <c r="X525" i="1"/>
  <c r="X495" i="1"/>
  <c r="X463" i="1"/>
  <c r="X431" i="1"/>
  <c r="X383" i="1"/>
  <c r="X357" i="1"/>
  <c r="X225" i="1"/>
  <c r="X627" i="1"/>
  <c r="X595" i="1"/>
  <c r="X569" i="1"/>
  <c r="X546" i="1"/>
  <c r="X523" i="1"/>
  <c r="X501" i="1"/>
  <c r="X469" i="1"/>
  <c r="X437" i="1"/>
  <c r="X416" i="1"/>
  <c r="X389" i="1"/>
  <c r="X355" i="1"/>
  <c r="X250" i="1"/>
  <c r="X122" i="1"/>
  <c r="X633" i="1"/>
  <c r="X601" i="1"/>
  <c r="X567" i="1"/>
  <c r="X549" i="1"/>
  <c r="X526" i="1"/>
  <c r="X499" i="1"/>
  <c r="X467" i="1"/>
  <c r="X435" i="1"/>
  <c r="X387" i="1"/>
  <c r="X351" i="1"/>
  <c r="X234" i="1"/>
  <c r="X599" i="1"/>
  <c r="X570" i="1"/>
  <c r="X547" i="1"/>
  <c r="X529" i="1"/>
  <c r="X505" i="1"/>
  <c r="X473" i="1"/>
  <c r="X441" i="1"/>
  <c r="X417" i="1"/>
  <c r="X393" i="1"/>
  <c r="X361" i="1"/>
  <c r="X282" i="1"/>
  <c r="X154" i="1"/>
  <c r="X97" i="1"/>
  <c r="X79" i="1"/>
  <c r="X58" i="1"/>
  <c r="X33" i="1"/>
  <c r="X15" i="1"/>
  <c r="X336" i="1"/>
  <c r="X325" i="1"/>
  <c r="X315" i="1"/>
  <c r="X294" i="1"/>
  <c r="X269" i="1"/>
  <c r="X251" i="1"/>
  <c r="X230" i="1"/>
  <c r="X205" i="1"/>
  <c r="X187" i="1"/>
  <c r="X166" i="1"/>
  <c r="X141" i="1"/>
  <c r="X123" i="1"/>
  <c r="X102" i="1"/>
  <c r="X77" i="1"/>
  <c r="X59" i="1"/>
  <c r="X38" i="1"/>
  <c r="X13" i="1"/>
  <c r="X12" i="1"/>
  <c r="X28" i="1"/>
  <c r="X44" i="1"/>
  <c r="X1857" i="1"/>
  <c r="X1785" i="1"/>
  <c r="X1753" i="1"/>
  <c r="X1732" i="1"/>
  <c r="X2175" i="1"/>
  <c r="X2147" i="1"/>
  <c r="X2111" i="1"/>
  <c r="X2093" i="1"/>
  <c r="X2077" i="1"/>
  <c r="X2056" i="1"/>
  <c r="X2025" i="1"/>
  <c r="X1993" i="1"/>
  <c r="X1969" i="1"/>
  <c r="X1951" i="1"/>
  <c r="X1928" i="1"/>
  <c r="X1905" i="1"/>
  <c r="X1887" i="1"/>
  <c r="X1855" i="1"/>
  <c r="X1823" i="1"/>
  <c r="X1791" i="1"/>
  <c r="X1759" i="1"/>
  <c r="X1716" i="1"/>
  <c r="X1700" i="1"/>
  <c r="X1684" i="1"/>
  <c r="X1666" i="1"/>
  <c r="X1634" i="1"/>
  <c r="X1602" i="1"/>
  <c r="X1570" i="1"/>
  <c r="X1538" i="1"/>
  <c r="X1506" i="1"/>
  <c r="X1474" i="1"/>
  <c r="X1440" i="1"/>
  <c r="X1424" i="1"/>
  <c r="X1412" i="1"/>
  <c r="X2180" i="1"/>
  <c r="X2153" i="1"/>
  <c r="X2124" i="1"/>
  <c r="X2107" i="1"/>
  <c r="X2059" i="1"/>
  <c r="X2031" i="1"/>
  <c r="X1999" i="1"/>
  <c r="X1972" i="1"/>
  <c r="X1949" i="1"/>
  <c r="X1931" i="1"/>
  <c r="X1908" i="1"/>
  <c r="X1885" i="1"/>
  <c r="X1853" i="1"/>
  <c r="X1821" i="1"/>
  <c r="X1789" i="1"/>
  <c r="X1757" i="1"/>
  <c r="X1731" i="1"/>
  <c r="X2183" i="1"/>
  <c r="X2159" i="1"/>
  <c r="X2112" i="1"/>
  <c r="X2092" i="1"/>
  <c r="X2076" i="1"/>
  <c r="X2055" i="1"/>
  <c r="X2021" i="1"/>
  <c r="X1989" i="1"/>
  <c r="X1968" i="1"/>
  <c r="X1945" i="1"/>
  <c r="X1927" i="1"/>
  <c r="X1904" i="1"/>
  <c r="X1883" i="1"/>
  <c r="X1851" i="1"/>
  <c r="X1819" i="1"/>
  <c r="X1787" i="1"/>
  <c r="X1755" i="1"/>
  <c r="X1447" i="1"/>
  <c r="X1427" i="1"/>
  <c r="X1407" i="1"/>
  <c r="X1703" i="1"/>
  <c r="X1671" i="1"/>
  <c r="X1639" i="1"/>
  <c r="X1607" i="1"/>
  <c r="X1575" i="1"/>
  <c r="X1543" i="1"/>
  <c r="X1511" i="1"/>
  <c r="X1479" i="1"/>
  <c r="X1449" i="1"/>
  <c r="X1396" i="1"/>
  <c r="X1693" i="1"/>
  <c r="X1661" i="1"/>
  <c r="X1629" i="1"/>
  <c r="X1597" i="1"/>
  <c r="X1565" i="1"/>
  <c r="X1533" i="1"/>
  <c r="X1501" i="1"/>
  <c r="X1469" i="1"/>
  <c r="X1421" i="1"/>
  <c r="X1380" i="1"/>
  <c r="X1348" i="1"/>
  <c r="X1316" i="1"/>
  <c r="X1300" i="1"/>
  <c r="X1280" i="1"/>
  <c r="X1264" i="1"/>
  <c r="X1248" i="1"/>
  <c r="X1232" i="1"/>
  <c r="X1216" i="1"/>
  <c r="X1200" i="1"/>
  <c r="X1184" i="1"/>
  <c r="X1168" i="1"/>
  <c r="X1152" i="1"/>
  <c r="X1723" i="1"/>
  <c r="X1691" i="1"/>
  <c r="X1659" i="1"/>
  <c r="X1627" i="1"/>
  <c r="X1595" i="1"/>
  <c r="X1563" i="1"/>
  <c r="X1531" i="1"/>
  <c r="X1499" i="1"/>
  <c r="X1467" i="1"/>
  <c r="X1409" i="1"/>
  <c r="X1729" i="1"/>
  <c r="X1697" i="1"/>
  <c r="X1665" i="1"/>
  <c r="X1633" i="1"/>
  <c r="X1601" i="1"/>
  <c r="X1569" i="1"/>
  <c r="X1537" i="1"/>
  <c r="X1505" i="1"/>
  <c r="X1473" i="1"/>
  <c r="X1429" i="1"/>
  <c r="X1251" i="1"/>
  <c r="X1219" i="1"/>
  <c r="X1199" i="1"/>
  <c r="X1171" i="1"/>
  <c r="X1151" i="1"/>
  <c r="X1119" i="1"/>
  <c r="X1383" i="1"/>
  <c r="X1351" i="1"/>
  <c r="X1319" i="1"/>
  <c r="X1287" i="1"/>
  <c r="X1257" i="1"/>
  <c r="X1193" i="1"/>
  <c r="X1079" i="1"/>
  <c r="X1066" i="1"/>
  <c r="X1365" i="1"/>
  <c r="X1333" i="1"/>
  <c r="X1301" i="1"/>
  <c r="X1269" i="1"/>
  <c r="X1213" i="1"/>
  <c r="X1149" i="1"/>
  <c r="X1133" i="1"/>
  <c r="X1117" i="1"/>
  <c r="X1101" i="1"/>
  <c r="X1058" i="1"/>
  <c r="X1363" i="1"/>
  <c r="X1331" i="1"/>
  <c r="X1299" i="1"/>
  <c r="X1267" i="1"/>
  <c r="X1201" i="1"/>
  <c r="X1094" i="1"/>
  <c r="X1073" i="1"/>
  <c r="X1393" i="1"/>
  <c r="X1361" i="1"/>
  <c r="X1329" i="1"/>
  <c r="X1297" i="1"/>
  <c r="X1265" i="1"/>
  <c r="X1205" i="1"/>
  <c r="X1145" i="1"/>
  <c r="X1129" i="1"/>
  <c r="X1113" i="1"/>
  <c r="X1097" i="1"/>
  <c r="X1053" i="1"/>
  <c r="X1043" i="1"/>
  <c r="X1031" i="1"/>
  <c r="X1021" i="1"/>
  <c r="X1011" i="1"/>
  <c r="X999" i="1"/>
  <c r="X989" i="1"/>
  <c r="X979" i="1"/>
  <c r="X967" i="1"/>
  <c r="X957" i="1"/>
  <c r="X947" i="1"/>
  <c r="X935" i="1"/>
  <c r="X925" i="1"/>
  <c r="X909" i="1"/>
  <c r="X893" i="1"/>
  <c r="X877" i="1"/>
  <c r="X861" i="1"/>
  <c r="X847" i="1"/>
  <c r="X837" i="1"/>
  <c r="X823" i="1"/>
  <c r="X807" i="1"/>
  <c r="X1081" i="1"/>
  <c r="X1034" i="1"/>
  <c r="X1002" i="1"/>
  <c r="X970" i="1"/>
  <c r="X938" i="1"/>
  <c r="X906" i="1"/>
  <c r="X874" i="1"/>
  <c r="X842" i="1"/>
  <c r="X810" i="1"/>
  <c r="X1064" i="1"/>
  <c r="X1040" i="1"/>
  <c r="X1008" i="1"/>
  <c r="X976" i="1"/>
  <c r="X944" i="1"/>
  <c r="X912" i="1"/>
  <c r="X880" i="1"/>
  <c r="X848" i="1"/>
  <c r="X816" i="1"/>
  <c r="X783" i="1"/>
  <c r="X738" i="1"/>
  <c r="X726" i="1"/>
  <c r="X714" i="1"/>
  <c r="X704" i="1"/>
  <c r="X694" i="1"/>
  <c r="X682" i="1"/>
  <c r="X672" i="1"/>
  <c r="X662" i="1"/>
  <c r="X632" i="1"/>
  <c r="X1038" i="1"/>
  <c r="X1006" i="1"/>
  <c r="X974" i="1"/>
  <c r="X942" i="1"/>
  <c r="X910" i="1"/>
  <c r="X878" i="1"/>
  <c r="X846" i="1"/>
  <c r="X814" i="1"/>
  <c r="X773" i="1"/>
  <c r="X1078" i="1"/>
  <c r="X1052" i="1"/>
  <c r="X1020" i="1"/>
  <c r="X988" i="1"/>
  <c r="X956" i="1"/>
  <c r="X924" i="1"/>
  <c r="X892" i="1"/>
  <c r="X860" i="1"/>
  <c r="X828" i="1"/>
  <c r="X797" i="1"/>
  <c r="X759" i="1"/>
  <c r="X768" i="1"/>
  <c r="X739" i="1"/>
  <c r="X707" i="1"/>
  <c r="X675" i="1"/>
  <c r="X637" i="1"/>
  <c r="X621" i="1"/>
  <c r="X588" i="1"/>
  <c r="X774" i="1"/>
  <c r="X745" i="1"/>
  <c r="X721" i="1"/>
  <c r="X689" i="1"/>
  <c r="X660" i="1"/>
  <c r="X597" i="1"/>
  <c r="X568" i="1"/>
  <c r="X536" i="1"/>
  <c r="X508" i="1"/>
  <c r="X492" i="1"/>
  <c r="X476" i="1"/>
  <c r="X460" i="1"/>
  <c r="X444" i="1"/>
  <c r="X428" i="1"/>
  <c r="X396" i="1"/>
  <c r="X352" i="1"/>
  <c r="X780" i="1"/>
  <c r="X735" i="1"/>
  <c r="X703" i="1"/>
  <c r="X671" i="1"/>
  <c r="X636" i="1"/>
  <c r="X615" i="1"/>
  <c r="X589" i="1"/>
  <c r="X778" i="1"/>
  <c r="X749" i="1"/>
  <c r="X717" i="1"/>
  <c r="X685" i="1"/>
  <c r="X659" i="1"/>
  <c r="X594" i="1"/>
  <c r="X303" i="1"/>
  <c r="X175" i="1"/>
  <c r="X559" i="1"/>
  <c r="X541" i="1"/>
  <c r="X518" i="1"/>
  <c r="X487" i="1"/>
  <c r="X455" i="1"/>
  <c r="X407" i="1"/>
  <c r="X375" i="1"/>
  <c r="X343" i="1"/>
  <c r="X202" i="1"/>
  <c r="X619" i="1"/>
  <c r="X587" i="1"/>
  <c r="X562" i="1"/>
  <c r="X539" i="1"/>
  <c r="X521" i="1"/>
  <c r="X493" i="1"/>
  <c r="X461" i="1"/>
  <c r="X429" i="1"/>
  <c r="X413" i="1"/>
  <c r="X381" i="1"/>
  <c r="X353" i="1"/>
  <c r="X209" i="1"/>
  <c r="X657" i="1"/>
  <c r="X625" i="1"/>
  <c r="X593" i="1"/>
  <c r="X565" i="1"/>
  <c r="X542" i="1"/>
  <c r="X519" i="1"/>
  <c r="X491" i="1"/>
  <c r="X459" i="1"/>
  <c r="X427" i="1"/>
  <c r="X379" i="1"/>
  <c r="X349" i="1"/>
  <c r="X193" i="1"/>
  <c r="X591" i="1"/>
  <c r="X563" i="1"/>
  <c r="X545" i="1"/>
  <c r="X522" i="1"/>
  <c r="X497" i="1"/>
  <c r="X465" i="1"/>
  <c r="X433" i="1"/>
  <c r="X412" i="1"/>
  <c r="X385" i="1"/>
  <c r="X347" i="1"/>
  <c r="X241" i="1"/>
  <c r="X113" i="1"/>
  <c r="X95" i="1"/>
  <c r="X74" i="1"/>
  <c r="X49" i="1"/>
  <c r="X31" i="1"/>
  <c r="X10" i="1"/>
  <c r="X333" i="1"/>
  <c r="X322" i="1"/>
  <c r="X310" i="1"/>
  <c r="X285" i="1"/>
  <c r="X267" i="1"/>
  <c r="X246" i="1"/>
  <c r="X221" i="1"/>
  <c r="X203" i="1"/>
  <c r="X182" i="1"/>
  <c r="X157" i="1"/>
  <c r="X139" i="1"/>
  <c r="X118" i="1"/>
  <c r="X93" i="1"/>
  <c r="X75" i="1"/>
  <c r="X54" i="1"/>
  <c r="X29" i="1"/>
  <c r="X11" i="1"/>
  <c r="X16" i="1"/>
  <c r="X32" i="1"/>
  <c r="X48" i="1"/>
  <c r="X1825" i="1"/>
  <c r="X1777" i="1"/>
  <c r="X1750" i="1"/>
  <c r="X1730" i="1"/>
  <c r="X2167" i="1"/>
  <c r="X2139" i="1"/>
  <c r="X2104" i="1"/>
  <c r="X2088" i="1"/>
  <c r="X2072" i="1"/>
  <c r="X2049" i="1"/>
  <c r="X2017" i="1"/>
  <c r="X1985" i="1"/>
  <c r="X1967" i="1"/>
  <c r="X1944" i="1"/>
  <c r="X1921" i="1"/>
  <c r="X1903" i="1"/>
  <c r="X1879" i="1"/>
  <c r="X1847" i="1"/>
  <c r="X1815" i="1"/>
  <c r="X1783" i="1"/>
  <c r="X1735" i="1"/>
  <c r="X1714" i="1"/>
  <c r="X1698" i="1"/>
  <c r="X1682" i="1"/>
  <c r="X1658" i="1"/>
  <c r="X1626" i="1"/>
  <c r="X1594" i="1"/>
  <c r="X1562" i="1"/>
  <c r="X1530" i="1"/>
  <c r="X1498" i="1"/>
  <c r="X1466" i="1"/>
  <c r="X1436" i="1"/>
  <c r="X1420" i="1"/>
  <c r="X1408" i="1"/>
  <c r="X2173" i="1"/>
  <c r="X2145" i="1"/>
  <c r="X2121" i="1"/>
  <c r="X2070" i="1"/>
  <c r="X2052" i="1"/>
  <c r="X2023" i="1"/>
  <c r="X1991" i="1"/>
  <c r="X1965" i="1"/>
  <c r="X1947" i="1"/>
  <c r="X1924" i="1"/>
  <c r="X1901" i="1"/>
  <c r="X1877" i="1"/>
  <c r="X1845" i="1"/>
  <c r="X1813" i="1"/>
  <c r="X1781" i="1"/>
  <c r="X1749" i="1"/>
  <c r="X2207" i="1"/>
  <c r="X2176" i="1"/>
  <c r="X2151" i="1"/>
  <c r="X2105" i="1"/>
  <c r="X2089" i="1"/>
  <c r="X2073" i="1"/>
  <c r="X2045" i="1"/>
  <c r="X2013" i="1"/>
  <c r="X1984" i="1"/>
  <c r="X1961" i="1"/>
  <c r="X1943" i="1"/>
  <c r="X1920" i="1"/>
  <c r="X1897" i="1"/>
  <c r="X1875" i="1"/>
  <c r="X1843" i="1"/>
  <c r="X1811" i="1"/>
  <c r="X1779" i="1"/>
  <c r="X1747" i="1"/>
  <c r="X1443" i="1"/>
  <c r="X1423" i="1"/>
  <c r="X1727" i="1"/>
  <c r="X1695" i="1"/>
  <c r="X1663" i="1"/>
  <c r="X1631" i="1"/>
  <c r="X1599" i="1"/>
  <c r="X1567" i="1"/>
  <c r="X1535" i="1"/>
  <c r="X1503" i="1"/>
  <c r="X1471" i="1"/>
  <c r="X1433" i="1"/>
  <c r="X1717" i="1"/>
  <c r="X1685" i="1"/>
  <c r="X1653" i="1"/>
  <c r="X1621" i="1"/>
  <c r="X1589" i="1"/>
  <c r="X1557" i="1"/>
  <c r="X1525" i="1"/>
  <c r="X1493" i="1"/>
  <c r="X1461" i="1"/>
  <c r="X1405" i="1"/>
  <c r="X1372" i="1"/>
  <c r="X1340" i="1"/>
  <c r="X1312" i="1"/>
  <c r="X1292" i="1"/>
  <c r="X1276" i="1"/>
  <c r="X1258" i="1"/>
  <c r="X1242" i="1"/>
  <c r="X1226" i="1"/>
  <c r="X1210" i="1"/>
  <c r="X1194" i="1"/>
  <c r="X1178" i="1"/>
  <c r="X1162" i="1"/>
  <c r="X1144" i="1"/>
  <c r="X1715" i="1"/>
  <c r="X1683" i="1"/>
  <c r="X1651" i="1"/>
  <c r="X1619" i="1"/>
  <c r="X1587" i="1"/>
  <c r="X1555" i="1"/>
  <c r="X1523" i="1"/>
  <c r="X1491" i="1"/>
  <c r="X1459" i="1"/>
  <c r="X1397" i="1"/>
  <c r="X1721" i="1"/>
  <c r="X1689" i="1"/>
  <c r="X1657" i="1"/>
  <c r="X1625" i="1"/>
  <c r="X1593" i="1"/>
  <c r="X1561" i="1"/>
  <c r="X1529" i="1"/>
  <c r="X1497" i="1"/>
  <c r="X1465" i="1"/>
  <c r="X1413" i="1"/>
  <c r="X1239" i="1"/>
  <c r="X1215" i="1"/>
  <c r="X1191" i="1"/>
  <c r="X1167" i="1"/>
  <c r="X1143" i="1"/>
  <c r="X1111" i="1"/>
  <c r="X1375" i="1"/>
  <c r="X1343" i="1"/>
  <c r="X1311" i="1"/>
  <c r="X1279" i="1"/>
  <c r="X1241" i="1"/>
  <c r="X1177" i="1"/>
  <c r="X1074" i="1"/>
  <c r="X1389" i="1"/>
  <c r="X1357" i="1"/>
  <c r="X1325" i="1"/>
  <c r="X1293" i="1"/>
  <c r="X1261" i="1"/>
  <c r="X1197" i="1"/>
  <c r="X1146" i="1"/>
  <c r="X1130" i="1"/>
  <c r="X1114" i="1"/>
  <c r="X1098" i="1"/>
  <c r="X1387" i="1"/>
  <c r="X1355" i="1"/>
  <c r="X1323" i="1"/>
  <c r="X1291" i="1"/>
  <c r="X1249" i="1"/>
  <c r="X1185" i="1"/>
  <c r="X1089" i="1"/>
  <c r="X1071" i="1"/>
  <c r="X1385" i="1"/>
  <c r="X1353" i="1"/>
  <c r="X1321" i="1"/>
  <c r="X1289" i="1"/>
  <c r="X1253" i="1"/>
  <c r="X1189" i="1"/>
  <c r="X1142" i="1"/>
  <c r="X1126" i="1"/>
  <c r="X1110" i="1"/>
  <c r="X1063" i="1"/>
  <c r="X1051" i="1"/>
  <c r="X1039" i="1"/>
  <c r="X1029" i="1"/>
  <c r="X1019" i="1"/>
  <c r="X1007" i="1"/>
  <c r="X997" i="1"/>
  <c r="X987" i="1"/>
  <c r="X975" i="1"/>
  <c r="X965" i="1"/>
  <c r="X955" i="1"/>
  <c r="X943" i="1"/>
  <c r="X933" i="1"/>
  <c r="X919" i="1"/>
  <c r="X903" i="1"/>
  <c r="X887" i="1"/>
  <c r="X871" i="1"/>
  <c r="X859" i="1"/>
  <c r="X845" i="1"/>
  <c r="X835" i="1"/>
  <c r="X821" i="1"/>
  <c r="X805" i="1"/>
  <c r="X1076" i="1"/>
  <c r="X1026" i="1"/>
  <c r="X994" i="1"/>
  <c r="X962" i="1"/>
  <c r="X930" i="1"/>
  <c r="X898" i="1"/>
  <c r="X866" i="1"/>
  <c r="X834" i="1"/>
  <c r="X791" i="1"/>
  <c r="X1061" i="1"/>
  <c r="X1032" i="1"/>
  <c r="X1000" i="1"/>
  <c r="X968" i="1"/>
  <c r="X936" i="1"/>
  <c r="X904" i="1"/>
  <c r="X872" i="1"/>
  <c r="X840" i="1"/>
  <c r="X808" i="1"/>
  <c r="X781" i="1"/>
  <c r="X736" i="1"/>
  <c r="X722" i="1"/>
  <c r="X712" i="1"/>
  <c r="X702" i="1"/>
  <c r="X690" i="1"/>
  <c r="X680" i="1"/>
  <c r="X670" i="1"/>
  <c r="X656" i="1"/>
  <c r="X618" i="1"/>
  <c r="X1030" i="1"/>
  <c r="X998" i="1"/>
  <c r="X966" i="1"/>
  <c r="X934" i="1"/>
  <c r="X902" i="1"/>
  <c r="X870" i="1"/>
  <c r="X838" i="1"/>
  <c r="X806" i="1"/>
  <c r="X1093" i="1"/>
  <c r="X1072" i="1"/>
  <c r="X1044" i="1"/>
  <c r="X1012" i="1"/>
  <c r="X980" i="1"/>
  <c r="X948" i="1"/>
  <c r="X916" i="1"/>
  <c r="X884" i="1"/>
  <c r="X852" i="1"/>
  <c r="X820" i="1"/>
  <c r="X784" i="1"/>
  <c r="X757" i="1"/>
  <c r="X760" i="1"/>
  <c r="X731" i="1"/>
  <c r="X699" i="1"/>
  <c r="X667" i="1"/>
  <c r="X635" i="1"/>
  <c r="X612" i="1"/>
  <c r="X586" i="1"/>
  <c r="X766" i="1"/>
  <c r="X742" i="1"/>
  <c r="X713" i="1"/>
  <c r="X681" i="1"/>
  <c r="X655" i="1"/>
  <c r="X580" i="1"/>
  <c r="X556" i="1"/>
  <c r="X524" i="1"/>
  <c r="X502" i="1"/>
  <c r="X486" i="1"/>
  <c r="X470" i="1"/>
  <c r="X454" i="1"/>
  <c r="X438" i="1"/>
  <c r="X422" i="1"/>
  <c r="X388" i="1"/>
  <c r="X804" i="1"/>
  <c r="X772" i="1"/>
  <c r="X727" i="1"/>
  <c r="X695" i="1"/>
  <c r="X663" i="1"/>
  <c r="X631" i="1"/>
  <c r="X613" i="1"/>
  <c r="X802" i="1"/>
  <c r="X770" i="1"/>
  <c r="X741" i="1"/>
  <c r="X709" i="1"/>
  <c r="X677" i="1"/>
  <c r="X644" i="1"/>
  <c r="X581" i="1"/>
  <c r="X271" i="1"/>
  <c r="X143" i="1"/>
  <c r="X557" i="1"/>
  <c r="X534" i="1"/>
  <c r="X511" i="1"/>
  <c r="X479" i="1"/>
  <c r="X447" i="1"/>
  <c r="X399" i="1"/>
  <c r="X373" i="1"/>
  <c r="X289" i="1"/>
  <c r="X161" i="1"/>
  <c r="X611" i="1"/>
  <c r="X579" i="1"/>
  <c r="X555" i="1"/>
  <c r="X537" i="1"/>
  <c r="X514" i="1"/>
  <c r="X485" i="1"/>
  <c r="X453" i="1"/>
  <c r="X424" i="1"/>
  <c r="X405" i="1"/>
  <c r="X371" i="1"/>
  <c r="X314" i="1"/>
  <c r="X186" i="1"/>
  <c r="X649" i="1"/>
  <c r="X617" i="1"/>
  <c r="X585" i="1"/>
  <c r="X558" i="1"/>
  <c r="X535" i="1"/>
  <c r="X517" i="1"/>
  <c r="X483" i="1"/>
  <c r="X451" i="1"/>
  <c r="X403" i="1"/>
  <c r="X367" i="1"/>
  <c r="X298" i="1"/>
  <c r="X170" i="1"/>
  <c r="X583" i="1"/>
  <c r="X561" i="1"/>
  <c r="X538" i="1"/>
  <c r="X515" i="1"/>
  <c r="X489" i="1"/>
  <c r="X457" i="1"/>
  <c r="X425" i="1"/>
  <c r="X409" i="1"/>
  <c r="X377" i="1"/>
  <c r="X345" i="1"/>
  <c r="X218" i="1"/>
  <c r="X111" i="1"/>
  <c r="X90" i="1"/>
  <c r="X65" i="1"/>
  <c r="X47" i="1"/>
  <c r="X26" i="1"/>
  <c r="X341" i="1"/>
  <c r="X330" i="1"/>
  <c r="X320" i="1"/>
  <c r="X301" i="1"/>
  <c r="X283" i="1"/>
  <c r="X262" i="1"/>
  <c r="X237" i="1"/>
  <c r="X219" i="1"/>
  <c r="X198" i="1"/>
  <c r="X173" i="1"/>
  <c r="X155" i="1"/>
  <c r="X134" i="1"/>
  <c r="X109" i="1"/>
  <c r="X91" i="1"/>
  <c r="X70" i="1"/>
  <c r="X45" i="1"/>
  <c r="X27" i="1"/>
  <c r="X6" i="1"/>
  <c r="X20" i="1"/>
  <c r="X36" i="1"/>
  <c r="X52" i="1"/>
  <c r="X1817" i="1"/>
  <c r="X1769" i="1"/>
  <c r="X1745" i="1"/>
  <c r="X2187" i="1"/>
  <c r="X2160" i="1"/>
  <c r="X2131" i="1"/>
  <c r="X2101" i="1"/>
  <c r="X2085" i="1"/>
  <c r="X2065" i="1"/>
  <c r="X2041" i="1"/>
  <c r="X2009" i="1"/>
  <c r="X1983" i="1"/>
  <c r="X1960" i="1"/>
  <c r="X1937" i="1"/>
  <c r="X1919" i="1"/>
  <c r="X1896" i="1"/>
  <c r="X1871" i="1"/>
  <c r="X1839" i="1"/>
  <c r="X1807" i="1"/>
  <c r="X1775" i="1"/>
  <c r="X1724" i="1"/>
  <c r="X1708" i="1"/>
  <c r="X1692" i="1"/>
  <c r="X1676" i="1"/>
  <c r="X1650" i="1"/>
  <c r="X1618" i="1"/>
  <c r="X1586" i="1"/>
  <c r="X1554" i="1"/>
  <c r="X1522" i="1"/>
  <c r="X1490" i="1"/>
  <c r="X1458" i="1"/>
  <c r="X1430" i="1"/>
  <c r="X1418" i="1"/>
  <c r="X1404" i="1"/>
  <c r="X2165" i="1"/>
  <c r="X2137" i="1"/>
  <c r="X2116" i="1"/>
  <c r="X2068" i="1"/>
  <c r="X2047" i="1"/>
  <c r="X2015" i="1"/>
  <c r="X1981" i="1"/>
  <c r="X1963" i="1"/>
  <c r="X1940" i="1"/>
  <c r="X1917" i="1"/>
  <c r="X1899" i="1"/>
  <c r="X1869" i="1"/>
  <c r="X1837" i="1"/>
  <c r="X1805" i="1"/>
  <c r="X1773" i="1"/>
  <c r="X1741" i="1"/>
  <c r="X2199" i="1"/>
  <c r="X2171" i="1"/>
  <c r="X2143" i="1"/>
  <c r="X2100" i="1"/>
  <c r="X2084" i="1"/>
  <c r="X2064" i="1"/>
  <c r="X2037" i="1"/>
  <c r="X2005" i="1"/>
  <c r="X1977" i="1"/>
  <c r="X1959" i="1"/>
  <c r="X1936" i="1"/>
  <c r="X1913" i="1"/>
  <c r="X1895" i="1"/>
  <c r="X1867" i="1"/>
  <c r="X1835" i="1"/>
  <c r="X1803" i="1"/>
  <c r="X1771" i="1"/>
  <c r="X1739" i="1"/>
  <c r="X1439" i="1"/>
  <c r="X1415" i="1"/>
  <c r="X1719" i="1"/>
  <c r="X1687" i="1"/>
  <c r="X1655" i="1"/>
  <c r="X1623" i="1"/>
  <c r="X1591" i="1"/>
  <c r="X1559" i="1"/>
  <c r="X1527" i="1"/>
  <c r="X1495" i="1"/>
  <c r="X1463" i="1"/>
  <c r="X1417" i="1"/>
  <c r="X1709" i="1"/>
  <c r="X1677" i="1"/>
  <c r="X1645" i="1"/>
  <c r="X1613" i="1"/>
  <c r="X1581" i="1"/>
  <c r="X1549" i="1"/>
  <c r="X1517" i="1"/>
  <c r="X1485" i="1"/>
  <c r="X1453" i="1"/>
  <c r="X1399" i="1"/>
  <c r="X1364" i="1"/>
  <c r="X1332" i="1"/>
  <c r="X1308" i="1"/>
  <c r="X1288" i="1"/>
  <c r="X1272" i="1"/>
  <c r="X1254" i="1"/>
  <c r="X1238" i="1"/>
  <c r="X1222" i="1"/>
  <c r="X1206" i="1"/>
  <c r="X1190" i="1"/>
  <c r="X1174" i="1"/>
  <c r="X1158" i="1"/>
  <c r="X1132" i="1"/>
  <c r="X1707" i="1"/>
  <c r="X1675" i="1"/>
  <c r="X1643" i="1"/>
  <c r="X1611" i="1"/>
  <c r="X1579" i="1"/>
  <c r="X1547" i="1"/>
  <c r="X1515" i="1"/>
  <c r="X1483" i="1"/>
  <c r="X1441" i="1"/>
  <c r="X1395" i="1"/>
  <c r="X1713" i="1"/>
  <c r="X1681" i="1"/>
  <c r="X1649" i="1"/>
  <c r="X1617" i="1"/>
  <c r="X1585" i="1"/>
  <c r="X1553" i="1"/>
  <c r="X1521" i="1"/>
  <c r="X1489" i="1"/>
  <c r="X1457" i="1"/>
  <c r="X1391" i="1"/>
  <c r="X1235" i="1"/>
  <c r="X1207" i="1"/>
  <c r="X1187" i="1"/>
  <c r="X1159" i="1"/>
  <c r="X1135" i="1"/>
  <c r="X1103" i="1"/>
  <c r="X1367" i="1"/>
  <c r="X1335" i="1"/>
  <c r="X1303" i="1"/>
  <c r="X1271" i="1"/>
  <c r="X1225" i="1"/>
  <c r="X1161" i="1"/>
  <c r="X1070" i="1"/>
  <c r="X1381" i="1"/>
  <c r="X1349" i="1"/>
  <c r="X1317" i="1"/>
  <c r="X1285" i="1"/>
  <c r="X1245" i="1"/>
  <c r="X1181" i="1"/>
  <c r="X1141" i="1"/>
  <c r="X1125" i="1"/>
  <c r="X1109" i="1"/>
  <c r="X1096" i="1"/>
  <c r="X1379" i="1"/>
  <c r="X1347" i="1"/>
  <c r="X1315" i="1"/>
  <c r="X1283" i="1"/>
  <c r="X1233" i="1"/>
  <c r="X1169" i="1"/>
  <c r="X1082" i="1"/>
  <c r="X1069" i="1"/>
  <c r="X1377" i="1"/>
  <c r="X1345" i="1"/>
  <c r="X1313" i="1"/>
  <c r="X1281" i="1"/>
  <c r="X1237" i="1"/>
  <c r="X1173" i="1"/>
  <c r="X1137" i="1"/>
  <c r="X1121" i="1"/>
  <c r="X1105" i="1"/>
  <c r="X1059" i="1"/>
  <c r="X1047" i="1"/>
  <c r="X1037" i="1"/>
  <c r="X1027" i="1"/>
  <c r="X1015" i="1"/>
  <c r="X1005" i="1"/>
  <c r="X995" i="1"/>
  <c r="X983" i="1"/>
  <c r="X973" i="1"/>
  <c r="X963" i="1"/>
  <c r="X951" i="1"/>
  <c r="X941" i="1"/>
  <c r="X931" i="1"/>
  <c r="X917" i="1"/>
  <c r="X901" i="1"/>
  <c r="X885" i="1"/>
  <c r="X869" i="1"/>
  <c r="X855" i="1"/>
  <c r="X843" i="1"/>
  <c r="X831" i="1"/>
  <c r="X815" i="1"/>
  <c r="X795" i="1"/>
  <c r="X1050" i="1"/>
  <c r="X1018" i="1"/>
  <c r="X986" i="1"/>
  <c r="X954" i="1"/>
  <c r="X922" i="1"/>
  <c r="X890" i="1"/>
  <c r="X858" i="1"/>
  <c r="X826" i="1"/>
  <c r="X789" i="1"/>
  <c r="X1056" i="1"/>
  <c r="X1024" i="1"/>
  <c r="X992" i="1"/>
  <c r="X960" i="1"/>
  <c r="X928" i="1"/>
  <c r="X896" i="1"/>
  <c r="X864" i="1"/>
  <c r="X832" i="1"/>
  <c r="X800" i="1"/>
  <c r="X746" i="1"/>
  <c r="X730" i="1"/>
  <c r="X720" i="1"/>
  <c r="X710" i="1"/>
  <c r="X698" i="1"/>
  <c r="X688" i="1"/>
  <c r="X678" i="1"/>
  <c r="X666" i="1"/>
  <c r="X642" i="1"/>
  <c r="X1054" i="1"/>
  <c r="X1022" i="1"/>
  <c r="X990" i="1"/>
  <c r="X958" i="1"/>
  <c r="X926" i="1"/>
  <c r="X894" i="1"/>
  <c r="X862" i="1"/>
  <c r="X830" i="1"/>
  <c r="X792" i="1"/>
  <c r="X1090" i="1"/>
  <c r="X1060" i="1"/>
  <c r="X1036" i="1"/>
  <c r="X1004" i="1"/>
  <c r="X972" i="1"/>
  <c r="X940" i="1"/>
  <c r="X908" i="1"/>
  <c r="X876" i="1"/>
  <c r="X844" i="1"/>
  <c r="X812" i="1"/>
  <c r="X767" i="1"/>
  <c r="X751" i="1"/>
  <c r="X752" i="1"/>
  <c r="X723" i="1"/>
  <c r="X691" i="1"/>
  <c r="X652" i="1"/>
  <c r="X628" i="1"/>
  <c r="X607" i="1"/>
  <c r="X790" i="1"/>
  <c r="X758" i="1"/>
  <c r="X737" i="1"/>
  <c r="X705" i="1"/>
  <c r="X673" i="1"/>
  <c r="X645" i="1"/>
  <c r="X578" i="1"/>
  <c r="X552" i="1"/>
  <c r="X520" i="1"/>
  <c r="X500" i="1"/>
  <c r="X484" i="1"/>
  <c r="X468" i="1"/>
  <c r="X452" i="1"/>
  <c r="X436" i="1"/>
  <c r="X414" i="1"/>
  <c r="X380" i="1"/>
  <c r="X796" i="1"/>
  <c r="X764" i="1"/>
  <c r="X719" i="1"/>
  <c r="X687" i="1"/>
  <c r="X653" i="1"/>
  <c r="X629" i="1"/>
  <c r="X604" i="1"/>
  <c r="X794" i="1"/>
  <c r="X762" i="1"/>
  <c r="X733" i="1"/>
  <c r="X701" i="1"/>
  <c r="X669" i="1"/>
  <c r="X639" i="1"/>
  <c r="X423" i="1"/>
  <c r="X239" i="1"/>
  <c r="X573" i="1"/>
  <c r="X550" i="1"/>
  <c r="X527" i="1"/>
  <c r="X503" i="1"/>
  <c r="X471" i="1"/>
  <c r="X439" i="1"/>
  <c r="X391" i="1"/>
  <c r="X359" i="1"/>
  <c r="X266" i="1"/>
  <c r="X138" i="1"/>
  <c r="X603" i="1"/>
  <c r="X571" i="1"/>
  <c r="X553" i="1"/>
  <c r="X530" i="1"/>
  <c r="X509" i="1"/>
  <c r="X477" i="1"/>
  <c r="X445" i="1"/>
  <c r="X421" i="1"/>
  <c r="X397" i="1"/>
  <c r="X369" i="1"/>
  <c r="X273" i="1"/>
  <c r="X145" i="1"/>
  <c r="X641" i="1"/>
  <c r="X609" i="1"/>
  <c r="X577" i="1"/>
  <c r="X551" i="1"/>
  <c r="X533" i="1"/>
  <c r="X507" i="1"/>
  <c r="X475" i="1"/>
  <c r="X443" i="1"/>
  <c r="X395" i="1"/>
  <c r="X365" i="1"/>
  <c r="X257" i="1"/>
  <c r="X129" i="1"/>
  <c r="X575" i="1"/>
  <c r="X554" i="1"/>
  <c r="X531" i="1"/>
  <c r="X513" i="1"/>
  <c r="X481" i="1"/>
  <c r="X449" i="1"/>
  <c r="X420" i="1"/>
  <c r="X401" i="1"/>
  <c r="X363" i="1"/>
  <c r="X305" i="1"/>
  <c r="X177" i="1"/>
  <c r="X106" i="1"/>
  <c r="X81" i="1"/>
  <c r="X63" i="1"/>
  <c r="X42" i="1"/>
  <c r="X17" i="1"/>
  <c r="X338" i="1"/>
  <c r="X328" i="1"/>
  <c r="X317" i="1"/>
  <c r="X299" i="1"/>
  <c r="X278" i="1"/>
  <c r="X253" i="1"/>
  <c r="X235" i="1"/>
  <c r="X214" i="1"/>
  <c r="X189" i="1"/>
  <c r="X171" i="1"/>
  <c r="X150" i="1"/>
  <c r="X125" i="1"/>
  <c r="X107" i="1"/>
  <c r="X86" i="1"/>
  <c r="X61" i="1"/>
  <c r="X43" i="1"/>
  <c r="X22" i="1"/>
  <c r="X8" i="1"/>
  <c r="X24" i="1"/>
  <c r="X40" i="1"/>
  <c r="X56" i="1"/>
  <c r="X60" i="1"/>
  <c r="X76" i="1"/>
  <c r="X92" i="1"/>
  <c r="X108" i="1"/>
  <c r="X124" i="1"/>
  <c r="X140" i="1"/>
  <c r="X156" i="1"/>
  <c r="X172" i="1"/>
  <c r="X188" i="1"/>
  <c r="X204" i="1"/>
  <c r="X220" i="1"/>
  <c r="X236" i="1"/>
  <c r="X252" i="1"/>
  <c r="X268" i="1"/>
  <c r="X284" i="1"/>
  <c r="X300" i="1"/>
  <c r="X316" i="1"/>
  <c r="X362" i="1"/>
  <c r="X346" i="1"/>
  <c r="X323" i="1"/>
  <c r="X297" i="1"/>
  <c r="X279" i="1"/>
  <c r="X258" i="1"/>
  <c r="X233" i="1"/>
  <c r="X215" i="1"/>
  <c r="X194" i="1"/>
  <c r="X169" i="1"/>
  <c r="X151" i="1"/>
  <c r="X130" i="1"/>
  <c r="X105" i="1"/>
  <c r="X87" i="1"/>
  <c r="X66" i="1"/>
  <c r="X41" i="1"/>
  <c r="X23" i="1"/>
  <c r="X340" i="1"/>
  <c r="X329" i="1"/>
  <c r="X318" i="1"/>
  <c r="X293" i="1"/>
  <c r="X275" i="1"/>
  <c r="X254" i="1"/>
  <c r="X229" i="1"/>
  <c r="X211" i="1"/>
  <c r="X190" i="1"/>
  <c r="X165" i="1"/>
  <c r="X147" i="1"/>
  <c r="X126" i="1"/>
  <c r="X101" i="1"/>
  <c r="X83" i="1"/>
  <c r="X62" i="1"/>
  <c r="X37" i="1"/>
  <c r="X19" i="1"/>
  <c r="X64" i="1"/>
  <c r="X80" i="1"/>
  <c r="X96" i="1"/>
  <c r="X112" i="1"/>
  <c r="X128" i="1"/>
  <c r="X144" i="1"/>
  <c r="X160" i="1"/>
  <c r="X176" i="1"/>
  <c r="X192" i="1"/>
  <c r="X208" i="1"/>
  <c r="X224" i="1"/>
  <c r="X240" i="1"/>
  <c r="X256" i="1"/>
  <c r="X272" i="1"/>
  <c r="X288" i="1"/>
  <c r="X304" i="1"/>
  <c r="X374" i="1"/>
  <c r="X358" i="1"/>
  <c r="X342" i="1"/>
  <c r="X313" i="1"/>
  <c r="X295" i="1"/>
  <c r="X274" i="1"/>
  <c r="X249" i="1"/>
  <c r="X231" i="1"/>
  <c r="X210" i="1"/>
  <c r="X185" i="1"/>
  <c r="X167" i="1"/>
  <c r="X146" i="1"/>
  <c r="X121" i="1"/>
  <c r="X103" i="1"/>
  <c r="X82" i="1"/>
  <c r="X57" i="1"/>
  <c r="X39" i="1"/>
  <c r="X18" i="1"/>
  <c r="X337" i="1"/>
  <c r="X326" i="1"/>
  <c r="X309" i="1"/>
  <c r="X291" i="1"/>
  <c r="X270" i="1"/>
  <c r="X245" i="1"/>
  <c r="X227" i="1"/>
  <c r="X206" i="1"/>
  <c r="X181" i="1"/>
  <c r="X163" i="1"/>
  <c r="X142" i="1"/>
  <c r="X117" i="1"/>
  <c r="X99" i="1"/>
  <c r="X78" i="1"/>
  <c r="X53" i="1"/>
  <c r="X35" i="1"/>
  <c r="X14" i="1"/>
  <c r="X21" i="1"/>
  <c r="X68" i="1"/>
  <c r="X84" i="1"/>
  <c r="X100" i="1"/>
  <c r="X116" i="1"/>
  <c r="X132" i="1"/>
  <c r="X148" i="1"/>
  <c r="X164" i="1"/>
  <c r="X180" i="1"/>
  <c r="X196" i="1"/>
  <c r="X212" i="1"/>
  <c r="X228" i="1"/>
  <c r="X244" i="1"/>
  <c r="X260" i="1"/>
  <c r="X276" i="1"/>
  <c r="X292" i="1"/>
  <c r="X308" i="1"/>
  <c r="X370" i="1"/>
  <c r="X354" i="1"/>
  <c r="X339" i="1"/>
  <c r="X311" i="1"/>
  <c r="X290" i="1"/>
  <c r="X265" i="1"/>
  <c r="X247" i="1"/>
  <c r="X226" i="1"/>
  <c r="X201" i="1"/>
  <c r="X183" i="1"/>
  <c r="X162" i="1"/>
  <c r="X137" i="1"/>
  <c r="X119" i="1"/>
  <c r="X98" i="1"/>
  <c r="X73" i="1"/>
  <c r="X55" i="1"/>
  <c r="X34" i="1"/>
  <c r="X9" i="1"/>
  <c r="X334" i="1"/>
  <c r="X324" i="1"/>
  <c r="X307" i="1"/>
  <c r="X286" i="1"/>
  <c r="X261" i="1"/>
  <c r="X243" i="1"/>
  <c r="X222" i="1"/>
  <c r="X197" i="1"/>
  <c r="X179" i="1"/>
  <c r="X158" i="1"/>
  <c r="X133" i="1"/>
  <c r="X115" i="1"/>
  <c r="X94" i="1"/>
  <c r="X69" i="1"/>
  <c r="X51" i="1"/>
  <c r="X30" i="1"/>
  <c r="X5" i="1"/>
  <c r="X72" i="1"/>
  <c r="X88" i="1"/>
  <c r="X104" i="1"/>
  <c r="X120" i="1"/>
  <c r="X136" i="1"/>
  <c r="X152" i="1"/>
  <c r="X168" i="1"/>
  <c r="X184" i="1"/>
  <c r="X200" i="1"/>
  <c r="X216" i="1"/>
  <c r="X232" i="1"/>
  <c r="X248" i="1"/>
  <c r="X264" i="1"/>
  <c r="X280" i="1"/>
  <c r="X296" i="1"/>
  <c r="X312" i="1"/>
  <c r="X366" i="1"/>
  <c r="X350" i="1"/>
  <c r="X331" i="1"/>
  <c r="X306" i="1"/>
  <c r="X281" i="1"/>
  <c r="X263" i="1"/>
  <c r="X242" i="1"/>
  <c r="X217" i="1"/>
  <c r="X199" i="1"/>
  <c r="X178" i="1"/>
  <c r="X153" i="1"/>
  <c r="X135" i="1"/>
  <c r="X114" i="1"/>
  <c r="X89" i="1"/>
  <c r="X71" i="1"/>
  <c r="X50" i="1"/>
  <c r="X25" i="1"/>
  <c r="X7" i="1"/>
  <c r="X332" i="1"/>
  <c r="X321" i="1"/>
  <c r="X302" i="1"/>
  <c r="X277" i="1"/>
  <c r="X259" i="1"/>
  <c r="X238" i="1"/>
  <c r="X213" i="1"/>
  <c r="X195" i="1"/>
  <c r="X174" i="1"/>
  <c r="X149" i="1"/>
  <c r="X131" i="1"/>
  <c r="X110" i="1"/>
  <c r="X85" i="1"/>
  <c r="X67" i="1"/>
  <c r="X46" i="1"/>
  <c r="H1417" i="1"/>
  <c r="H1379" i="1"/>
  <c r="H1355" i="1"/>
  <c r="H1347" i="1"/>
  <c r="H1342" i="1"/>
  <c r="H1338" i="1"/>
  <c r="H1333" i="1"/>
  <c r="H1323" i="1"/>
  <c r="H1297" i="1"/>
  <c r="H1091" i="1"/>
  <c r="H1083" i="1"/>
  <c r="H1079" i="1"/>
  <c r="H1066" i="1"/>
  <c r="H1015" i="1"/>
  <c r="H1011" i="1"/>
  <c r="H974" i="1"/>
  <c r="H943" i="1"/>
  <c r="H934" i="1"/>
  <c r="H925" i="1"/>
  <c r="H913" i="1"/>
  <c r="H909" i="1"/>
  <c r="H897" i="1"/>
  <c r="H893" i="1"/>
  <c r="H869" i="1"/>
  <c r="H835" i="1"/>
  <c r="H826" i="1"/>
  <c r="H817" i="1"/>
  <c r="H813" i="1"/>
  <c r="H797" i="1"/>
  <c r="H789" i="1"/>
  <c r="H785" i="1"/>
  <c r="H763" i="1"/>
  <c r="H754" i="1"/>
  <c r="H746" i="1"/>
  <c r="H737" i="1"/>
  <c r="H640" i="1"/>
  <c r="H625" i="1"/>
  <c r="H608" i="1"/>
  <c r="H532" i="1"/>
  <c r="H293" i="1"/>
  <c r="H245" i="1"/>
  <c r="H236" i="1"/>
  <c r="H220" i="1"/>
  <c r="H179" i="1"/>
  <c r="H120" i="1"/>
  <c r="H3072" i="1"/>
  <c r="H3040" i="1"/>
  <c r="H2990" i="1"/>
  <c r="H2976" i="1"/>
  <c r="H2840" i="1"/>
  <c r="H2806" i="1"/>
  <c r="H2751" i="1"/>
  <c r="H2719" i="1"/>
  <c r="H2708" i="1"/>
  <c r="H2698" i="1"/>
  <c r="H2690" i="1"/>
  <c r="H2657" i="1"/>
  <c r="H2649" i="1"/>
  <c r="H2637" i="1"/>
  <c r="H2623" i="1"/>
  <c r="H2512" i="1"/>
  <c r="H2412" i="1"/>
  <c r="H2406" i="1"/>
  <c r="H2390" i="1"/>
  <c r="H2381" i="1"/>
  <c r="H2348" i="1"/>
  <c r="H2342" i="1"/>
  <c r="H2332" i="1"/>
  <c r="H2169" i="1"/>
  <c r="H1720" i="1"/>
  <c r="H2591" i="1"/>
  <c r="H135" i="1"/>
  <c r="H1498" i="1"/>
  <c r="H1520" i="1"/>
  <c r="H1969" i="1"/>
  <c r="H2005" i="1"/>
  <c r="H2009" i="1"/>
  <c r="H2061" i="1"/>
  <c r="H2299" i="1"/>
  <c r="H1437" i="1"/>
  <c r="H1461" i="1"/>
  <c r="H1485" i="1"/>
  <c r="H2014" i="1"/>
  <c r="H2059" i="1"/>
  <c r="H2319" i="1"/>
  <c r="H2339" i="1"/>
  <c r="H2359" i="1"/>
  <c r="H2391" i="1"/>
  <c r="H2471" i="1"/>
  <c r="H2624" i="1"/>
  <c r="H2648" i="1"/>
  <c r="H1443" i="1"/>
  <c r="H1455" i="1"/>
  <c r="H1491" i="1"/>
  <c r="H1514" i="1"/>
  <c r="H2304" i="1"/>
  <c r="H2364" i="1"/>
  <c r="H2369" i="1"/>
  <c r="H2673" i="1"/>
  <c r="H2793" i="1"/>
  <c r="H2809" i="1"/>
  <c r="H2869" i="1"/>
  <c r="H2881" i="1"/>
  <c r="H2985" i="1"/>
  <c r="H190" i="1"/>
  <c r="H326" i="1"/>
  <c r="H330" i="1"/>
  <c r="H354" i="1"/>
  <c r="H446" i="1"/>
  <c r="H454" i="1"/>
  <c r="H538" i="1"/>
  <c r="H598" i="1"/>
  <c r="H618" i="1"/>
  <c r="H1431" i="1"/>
  <c r="H1467" i="1"/>
  <c r="H1509" i="1"/>
  <c r="H2018" i="1"/>
  <c r="H2308" i="1"/>
  <c r="H2382" i="1"/>
  <c r="H2405" i="1"/>
  <c r="H2625" i="1"/>
  <c r="H2647" i="1"/>
  <c r="H2672" i="1"/>
  <c r="H2702" i="1"/>
  <c r="H2823" i="1"/>
  <c r="H2852" i="1"/>
  <c r="H2860" i="1"/>
  <c r="H2971" i="1"/>
  <c r="H3107" i="1"/>
  <c r="H1479" i="1"/>
  <c r="H1497" i="1"/>
  <c r="H1984" i="1"/>
  <c r="H2000" i="1"/>
  <c r="H2060" i="1"/>
  <c r="H2329" i="1"/>
  <c r="H2353" i="1"/>
  <c r="H2386" i="1"/>
  <c r="H2401" i="1"/>
  <c r="H2895" i="1"/>
  <c r="H136" i="1"/>
  <c r="H351" i="1"/>
  <c r="H379" i="1"/>
  <c r="H401" i="1"/>
  <c r="H447" i="1"/>
  <c r="H456" i="1"/>
  <c r="H615" i="1"/>
  <c r="H57" i="1"/>
  <c r="H68" i="1"/>
  <c r="H1721" i="1"/>
  <c r="H1725" i="1"/>
  <c r="H1729" i="1"/>
  <c r="H1733" i="1"/>
  <c r="H1724" i="1"/>
  <c r="H1730" i="1"/>
  <c r="H1722" i="1"/>
  <c r="H1727" i="1"/>
  <c r="H1732" i="1"/>
  <c r="H1523" i="1"/>
  <c r="H1531" i="1"/>
  <c r="H1539" i="1"/>
  <c r="H1578" i="1"/>
  <c r="H1881" i="1"/>
  <c r="H1901" i="1"/>
  <c r="H1905" i="1"/>
  <c r="H1909" i="1"/>
  <c r="H1921" i="1"/>
  <c r="H1941" i="1"/>
  <c r="H1945" i="1"/>
  <c r="H1949" i="1"/>
  <c r="H2013" i="1"/>
  <c r="H2017" i="1"/>
  <c r="H2029" i="1"/>
  <c r="H2033" i="1"/>
  <c r="H2041" i="1"/>
  <c r="H2073" i="1"/>
  <c r="H2077" i="1"/>
  <c r="H2119" i="1"/>
  <c r="H2139" i="1"/>
  <c r="H2151" i="1"/>
  <c r="H2175" i="1"/>
  <c r="H2187" i="1"/>
  <c r="H2219" i="1"/>
  <c r="H1677" i="1"/>
  <c r="H1588" i="1"/>
  <c r="H1891" i="1"/>
  <c r="H1916" i="1"/>
  <c r="H1926" i="1"/>
  <c r="H1930" i="1"/>
  <c r="H1983" i="1"/>
  <c r="H2003" i="1"/>
  <c r="H2008" i="1"/>
  <c r="H2038" i="1"/>
  <c r="H2051" i="1"/>
  <c r="H1734" i="1"/>
  <c r="H2142" i="1"/>
  <c r="H2152" i="1"/>
  <c r="H2172" i="1"/>
  <c r="H2194" i="1"/>
  <c r="H2431" i="1"/>
  <c r="H2455" i="1"/>
  <c r="H2507" i="1"/>
  <c r="H2527" i="1"/>
  <c r="H2547" i="1"/>
  <c r="H2612" i="1"/>
  <c r="H2616" i="1"/>
  <c r="H2640" i="1"/>
  <c r="H2644" i="1"/>
  <c r="H1886" i="1"/>
  <c r="H2024" i="1"/>
  <c r="H1740" i="1"/>
  <c r="H2064" i="1"/>
  <c r="H2091" i="1"/>
  <c r="H2128" i="1"/>
  <c r="H2409" i="1"/>
  <c r="H2446" i="1"/>
  <c r="H2450" i="1"/>
  <c r="H2497" i="1"/>
  <c r="H2522" i="1"/>
  <c r="H2599" i="1"/>
  <c r="H2603" i="1"/>
  <c r="H2607" i="1"/>
  <c r="H2622" i="1"/>
  <c r="H2641" i="1"/>
  <c r="H2689" i="1"/>
  <c r="H2705" i="1"/>
  <c r="H2717" i="1"/>
  <c r="H2741" i="1"/>
  <c r="H2801" i="1"/>
  <c r="H2865" i="1"/>
  <c r="H2953" i="1"/>
  <c r="H2961" i="1"/>
  <c r="H2969" i="1"/>
  <c r="H2997" i="1"/>
  <c r="H3085" i="1"/>
  <c r="H3105" i="1"/>
  <c r="H27" i="1"/>
  <c r="H186" i="1"/>
  <c r="H198" i="1"/>
  <c r="H294" i="1"/>
  <c r="H502" i="1"/>
  <c r="H542" i="1"/>
  <c r="H550" i="1"/>
  <c r="H554" i="1"/>
  <c r="H606" i="1"/>
  <c r="H610" i="1"/>
  <c r="H614" i="1"/>
  <c r="H626" i="1"/>
  <c r="H1968" i="1"/>
  <c r="H2082" i="1"/>
  <c r="H2086" i="1"/>
  <c r="H2104" i="1"/>
  <c r="H2120" i="1"/>
  <c r="H2132" i="1"/>
  <c r="H2145" i="1"/>
  <c r="H2178" i="1"/>
  <c r="H2216" i="1"/>
  <c r="H2517" i="1"/>
  <c r="H2642" i="1"/>
  <c r="H2658" i="1"/>
  <c r="H2668" i="1"/>
  <c r="H2691" i="1"/>
  <c r="H2720" i="1"/>
  <c r="H2724" i="1"/>
  <c r="H2734" i="1"/>
  <c r="H2748" i="1"/>
  <c r="H2819" i="1"/>
  <c r="H2847" i="1"/>
  <c r="H2864" i="1"/>
  <c r="H2887" i="1"/>
  <c r="H2931" i="1"/>
  <c r="H2936" i="1"/>
  <c r="H3042" i="1"/>
  <c r="H3079" i="1"/>
  <c r="H2553" i="1"/>
  <c r="H96" i="1"/>
  <c r="H113" i="1"/>
  <c r="H125" i="1"/>
  <c r="H2046" i="1"/>
  <c r="H2084" i="1"/>
  <c r="H2088" i="1"/>
  <c r="H2117" i="1"/>
  <c r="H2148" i="1"/>
  <c r="H2166" i="1"/>
  <c r="H2180" i="1"/>
  <c r="H2184" i="1"/>
  <c r="H2448" i="1"/>
  <c r="H2502" i="1"/>
  <c r="H2537" i="1"/>
  <c r="H2645" i="1"/>
  <c r="H2666" i="1"/>
  <c r="H2679" i="1"/>
  <c r="H2688" i="1"/>
  <c r="H2699" i="1"/>
  <c r="H2742" i="1"/>
  <c r="H2779" i="1"/>
  <c r="H2807" i="1"/>
  <c r="H2812" i="1"/>
  <c r="H2858" i="1"/>
  <c r="H2934" i="1"/>
  <c r="H3068" i="1"/>
  <c r="H3095" i="1"/>
  <c r="H3100" i="1"/>
  <c r="H203" i="1"/>
  <c r="H239" i="1"/>
  <c r="H295" i="1"/>
  <c r="H299" i="1"/>
  <c r="H505" i="1"/>
  <c r="H509" i="1"/>
  <c r="H517" i="1"/>
  <c r="H624" i="1"/>
  <c r="H644" i="1"/>
  <c r="H648" i="1"/>
  <c r="H652" i="1"/>
  <c r="H696" i="1"/>
  <c r="H704" i="1"/>
  <c r="H708" i="1"/>
  <c r="H716" i="1"/>
  <c r="H728" i="1"/>
  <c r="H740" i="1"/>
  <c r="H760" i="1"/>
  <c r="H960" i="1"/>
  <c r="H1172" i="1"/>
  <c r="H1176" i="1"/>
  <c r="H1180" i="1"/>
  <c r="H1184" i="1"/>
  <c r="H1188" i="1"/>
  <c r="H1192" i="1"/>
  <c r="H1196" i="1"/>
  <c r="H1200" i="1"/>
  <c r="H1204" i="1"/>
  <c r="H1208" i="1"/>
  <c r="H1304" i="1"/>
  <c r="H1320" i="1"/>
  <c r="H1332" i="1"/>
  <c r="H1356" i="1"/>
  <c r="H1371" i="1"/>
  <c r="H1362" i="1"/>
  <c r="H1353" i="1"/>
  <c r="H1335" i="1"/>
  <c r="H1330" i="1"/>
  <c r="H1326" i="1"/>
  <c r="H1321" i="1"/>
  <c r="H1291" i="1"/>
  <c r="H1278" i="1"/>
  <c r="H1135" i="1"/>
  <c r="H1098" i="1"/>
  <c r="H1093" i="1"/>
  <c r="H1077" i="1"/>
  <c r="H1069" i="1"/>
  <c r="H1047" i="1"/>
  <c r="H1039" i="1"/>
  <c r="H1022" i="1"/>
  <c r="H1018" i="1"/>
  <c r="H997" i="1"/>
  <c r="H993" i="1"/>
  <c r="H985" i="1"/>
  <c r="H937" i="1"/>
  <c r="H919" i="1"/>
  <c r="H899" i="1"/>
  <c r="H879" i="1"/>
  <c r="H875" i="1"/>
  <c r="H845" i="1"/>
  <c r="H807" i="1"/>
  <c r="H803" i="1"/>
  <c r="H795" i="1"/>
  <c r="H783" i="1"/>
  <c r="H774" i="1"/>
  <c r="H765" i="1"/>
  <c r="H731" i="1"/>
  <c r="H722" i="1"/>
  <c r="H713" i="1"/>
  <c r="H699" i="1"/>
  <c r="H694" i="1"/>
  <c r="H690" i="1"/>
  <c r="H678" i="1"/>
  <c r="H670" i="1"/>
  <c r="H666" i="1"/>
  <c r="H658" i="1"/>
  <c r="H632" i="1"/>
  <c r="H555" i="1"/>
  <c r="H440" i="1"/>
  <c r="H297" i="1"/>
  <c r="H228" i="1"/>
  <c r="H195" i="1"/>
  <c r="H122" i="1"/>
  <c r="H1728" i="1"/>
  <c r="H3078" i="1"/>
  <c r="H3074" i="1"/>
  <c r="H2988" i="1"/>
  <c r="H2983" i="1"/>
  <c r="H2974" i="1"/>
  <c r="H2939" i="1"/>
  <c r="H2888" i="1"/>
  <c r="H2848" i="1"/>
  <c r="H2828" i="1"/>
  <c r="H2778" i="1"/>
  <c r="H2730" i="1"/>
  <c r="H2716" i="1"/>
  <c r="H2684" i="1"/>
  <c r="H2674" i="1"/>
  <c r="H2667" i="1"/>
  <c r="H2643" i="1"/>
  <c r="H2561" i="1"/>
  <c r="H2542" i="1"/>
  <c r="H2400" i="1"/>
  <c r="H2302" i="1"/>
  <c r="H1982" i="1"/>
  <c r="H1936" i="1"/>
  <c r="H1895" i="1"/>
  <c r="H1726" i="1"/>
  <c r="H2846" i="1"/>
  <c r="H2800" i="1"/>
  <c r="H2795" i="1"/>
  <c r="H2790" i="1"/>
  <c r="H2786" i="1"/>
  <c r="H2782" i="1"/>
  <c r="H2735" i="1"/>
  <c r="H2659" i="1"/>
  <c r="H2532" i="1"/>
  <c r="H2201" i="1"/>
  <c r="H2197" i="1"/>
  <c r="H2161" i="1"/>
  <c r="H2157" i="1"/>
  <c r="H2078" i="1"/>
  <c r="H1873" i="1"/>
  <c r="H1874" i="1"/>
  <c r="H1685" i="1"/>
  <c r="H390" i="1"/>
  <c r="H578" i="1"/>
  <c r="H582" i="1"/>
  <c r="H586" i="1"/>
  <c r="H590" i="1"/>
  <c r="H594" i="1"/>
  <c r="H1684" i="1"/>
  <c r="H1432" i="1"/>
  <c r="H1444" i="1"/>
  <c r="H1456" i="1"/>
  <c r="H1468" i="1"/>
  <c r="H1480" i="1"/>
  <c r="H1492" i="1"/>
  <c r="H1652" i="1"/>
  <c r="H1660" i="1"/>
  <c r="H1664" i="1"/>
  <c r="H1672" i="1"/>
  <c r="H1676" i="1"/>
  <c r="H1543" i="1"/>
  <c r="H1571" i="1"/>
  <c r="H1610" i="1"/>
  <c r="H1626" i="1"/>
  <c r="H1854" i="1"/>
  <c r="H1451" i="1"/>
  <c r="H1503" i="1"/>
  <c r="H1671" i="1"/>
  <c r="H1557" i="1"/>
  <c r="H1609" i="1"/>
  <c r="H1844" i="1"/>
  <c r="H2305" i="1"/>
  <c r="H2315" i="1"/>
  <c r="H2335" i="1"/>
  <c r="H2355" i="1"/>
  <c r="H2371" i="1"/>
  <c r="H2395" i="1"/>
  <c r="H1438" i="1"/>
  <c r="H1486" i="1"/>
  <c r="H1510" i="1"/>
  <c r="H1617" i="1"/>
  <c r="H1839" i="1"/>
  <c r="H2325" i="1"/>
  <c r="H2330" i="1"/>
  <c r="H2345" i="1"/>
  <c r="H2354" i="1"/>
  <c r="H2360" i="1"/>
  <c r="H2404" i="1"/>
  <c r="H2627" i="1"/>
  <c r="H2693" i="1"/>
  <c r="H2737" i="1"/>
  <c r="H2753" i="1"/>
  <c r="H2797" i="1"/>
  <c r="H2805" i="1"/>
  <c r="H2893" i="1"/>
  <c r="H99" i="1"/>
  <c r="H210" i="1"/>
  <c r="H222" i="1"/>
  <c r="H234" i="1"/>
  <c r="H1462" i="1"/>
  <c r="H1515" i="1"/>
  <c r="H1521" i="1"/>
  <c r="H1595" i="1"/>
  <c r="H2300" i="1"/>
  <c r="H2320" i="1"/>
  <c r="H2340" i="1"/>
  <c r="H2370" i="1"/>
  <c r="H2376" i="1"/>
  <c r="H2744" i="1"/>
  <c r="H2804" i="1"/>
  <c r="H2810" i="1"/>
  <c r="H2831" i="1"/>
  <c r="H2843" i="1"/>
  <c r="H2892" i="1"/>
  <c r="H2944" i="1"/>
  <c r="H2948" i="1"/>
  <c r="H1474" i="1"/>
  <c r="H1659" i="1"/>
  <c r="H1550" i="1"/>
  <c r="H1564" i="1"/>
  <c r="H1583" i="1"/>
  <c r="H2650" i="1"/>
  <c r="H2675" i="1"/>
  <c r="H2726" i="1"/>
  <c r="H2850" i="1"/>
  <c r="H2867" i="1"/>
  <c r="H2880" i="1"/>
  <c r="H2890" i="1"/>
  <c r="H2955" i="1"/>
  <c r="H780" i="1"/>
  <c r="H928" i="1"/>
  <c r="H936" i="1"/>
  <c r="H952" i="1"/>
  <c r="H968" i="1"/>
  <c r="H980" i="1"/>
  <c r="H1016" i="1"/>
  <c r="H1036" i="1"/>
  <c r="H1052" i="1"/>
  <c r="H1068" i="1"/>
  <c r="H1096" i="1"/>
  <c r="H1116" i="1"/>
  <c r="H1152" i="1"/>
  <c r="H1440" i="1"/>
  <c r="H1452" i="1"/>
  <c r="H1464" i="1"/>
  <c r="H1476" i="1"/>
  <c r="H1488" i="1"/>
  <c r="H1504" i="1"/>
  <c r="H1516" i="1"/>
  <c r="H1648" i="1"/>
  <c r="H1527" i="1"/>
  <c r="H1535" i="1"/>
  <c r="H1559" i="1"/>
  <c r="H1590" i="1"/>
  <c r="H1917" i="1"/>
  <c r="H1937" i="1"/>
  <c r="H2037" i="1"/>
  <c r="H2069" i="1"/>
  <c r="H2147" i="1"/>
  <c r="H2307" i="1"/>
  <c r="H1447" i="1"/>
  <c r="H1522" i="1"/>
  <c r="H1545" i="1"/>
  <c r="H1566" i="1"/>
  <c r="H1597" i="1"/>
  <c r="H1887" i="1"/>
  <c r="H1896" i="1"/>
  <c r="H1902" i="1"/>
  <c r="H1922" i="1"/>
  <c r="H1950" i="1"/>
  <c r="H2121" i="1"/>
  <c r="H2129" i="1"/>
  <c r="H2133" i="1"/>
  <c r="H2327" i="1"/>
  <c r="H2367" i="1"/>
  <c r="H2383" i="1"/>
  <c r="H2387" i="1"/>
  <c r="H2451" i="1"/>
  <c r="H2560" i="1"/>
  <c r="H2564" i="1"/>
  <c r="H2620" i="1"/>
  <c r="H2636" i="1"/>
  <c r="H2656" i="1"/>
  <c r="H2664" i="1"/>
  <c r="H1603" i="1"/>
  <c r="H1621" i="1"/>
  <c r="H1892" i="1"/>
  <c r="H1906" i="1"/>
  <c r="H1967" i="1"/>
  <c r="H2007" i="1"/>
  <c r="H2074" i="1"/>
  <c r="H2079" i="1"/>
  <c r="H2124" i="1"/>
  <c r="H2134" i="1"/>
  <c r="H2144" i="1"/>
  <c r="H2378" i="1"/>
  <c r="H2434" i="1"/>
  <c r="H2456" i="1"/>
  <c r="H2611" i="1"/>
  <c r="H2635" i="1"/>
  <c r="H2655" i="1"/>
  <c r="H2665" i="1"/>
  <c r="H2685" i="1"/>
  <c r="H2697" i="1"/>
  <c r="H2729" i="1"/>
  <c r="H2733" i="1"/>
  <c r="H2817" i="1"/>
  <c r="H2849" i="1"/>
  <c r="H2889" i="1"/>
  <c r="H2933" i="1"/>
  <c r="H2981" i="1"/>
  <c r="H3041" i="1"/>
  <c r="H3069" i="1"/>
  <c r="H3097" i="1"/>
  <c r="H214" i="1"/>
  <c r="H226" i="1"/>
  <c r="H250" i="1"/>
  <c r="H274" i="1"/>
  <c r="H282" i="1"/>
  <c r="H530" i="1"/>
  <c r="H1428" i="1"/>
  <c r="H1482" i="1"/>
  <c r="H1552" i="1"/>
  <c r="H1585" i="1"/>
  <c r="H1910" i="1"/>
  <c r="H2002" i="1"/>
  <c r="H2150" i="1"/>
  <c r="H2357" i="1"/>
  <c r="H2634" i="1"/>
  <c r="H2686" i="1"/>
  <c r="H2696" i="1"/>
  <c r="H2707" i="1"/>
  <c r="H2711" i="1"/>
  <c r="H2715" i="1"/>
  <c r="H2728" i="1"/>
  <c r="H2827" i="1"/>
  <c r="H2839" i="1"/>
  <c r="H2952" i="1"/>
  <c r="H3102" i="1"/>
  <c r="H1470" i="1"/>
  <c r="H1579" i="1"/>
  <c r="H1882" i="1"/>
  <c r="H1931" i="1"/>
  <c r="H1946" i="1"/>
  <c r="H2035" i="1"/>
  <c r="H2067" i="1"/>
  <c r="H2141" i="1"/>
  <c r="H2297" i="1"/>
  <c r="H2317" i="1"/>
  <c r="H2337" i="1"/>
  <c r="H2349" i="1"/>
  <c r="H2373" i="1"/>
  <c r="H2392" i="1"/>
  <c r="H2397" i="1"/>
  <c r="H2615" i="1"/>
  <c r="H2621" i="1"/>
  <c r="H2638" i="1"/>
  <c r="H2654" i="1"/>
  <c r="H2704" i="1"/>
  <c r="H2942" i="1"/>
  <c r="H2946" i="1"/>
  <c r="H2959" i="1"/>
  <c r="H2995" i="1"/>
  <c r="H3039" i="1"/>
  <c r="H208" i="1"/>
  <c r="H279" i="1"/>
  <c r="H529" i="1"/>
  <c r="H553" i="1"/>
  <c r="H768" i="1"/>
  <c r="H820" i="1"/>
  <c r="H832" i="1"/>
  <c r="H852" i="1"/>
  <c r="H860" i="1"/>
  <c r="H1288" i="1"/>
  <c r="H1324" i="1"/>
  <c r="H1336" i="1"/>
  <c r="H1344" i="1"/>
  <c r="H1368" i="1"/>
  <c r="H1372" i="1"/>
  <c r="H1376" i="1"/>
  <c r="H1380" i="1"/>
  <c r="H1384" i="1"/>
  <c r="H1574" i="1"/>
  <c r="H1846" i="1"/>
  <c r="H1893" i="1"/>
  <c r="H1897" i="1"/>
  <c r="H2311" i="1"/>
  <c r="H1840" i="1"/>
  <c r="H1883" i="1"/>
  <c r="H1907" i="1"/>
  <c r="H2296" i="1"/>
  <c r="H2301" i="1"/>
  <c r="H2331" i="1"/>
  <c r="H2347" i="1"/>
  <c r="H2379" i="1"/>
  <c r="H2403" i="1"/>
  <c r="H2407" i="1"/>
  <c r="H1835" i="1"/>
  <c r="H1918" i="1"/>
  <c r="H1951" i="1"/>
  <c r="H2095" i="1"/>
  <c r="H2316" i="1"/>
  <c r="H2321" i="1"/>
  <c r="H2336" i="1"/>
  <c r="H2341" i="1"/>
  <c r="H2374" i="1"/>
  <c r="H2384" i="1"/>
  <c r="H2701" i="1"/>
  <c r="H2925" i="1"/>
  <c r="H2929" i="1"/>
  <c r="H3029" i="1"/>
  <c r="H3033" i="1"/>
  <c r="H3037" i="1"/>
  <c r="H3089" i="1"/>
  <c r="H2555" i="1"/>
  <c r="H206" i="1"/>
  <c r="H218" i="1"/>
  <c r="H230" i="1"/>
  <c r="H266" i="1"/>
  <c r="H270" i="1"/>
  <c r="H286" i="1"/>
  <c r="H290" i="1"/>
  <c r="H314" i="1"/>
  <c r="H350" i="1"/>
  <c r="H358" i="1"/>
  <c r="H362" i="1"/>
  <c r="H374" i="1"/>
  <c r="H382" i="1"/>
  <c r="H402" i="1"/>
  <c r="H634" i="1"/>
  <c r="H638" i="1"/>
  <c r="H642" i="1"/>
  <c r="H1764" i="1"/>
  <c r="H1810" i="1"/>
  <c r="H2112" i="1"/>
  <c r="H2291" i="1"/>
  <c r="H1629" i="1"/>
  <c r="H1641" i="1"/>
  <c r="H1834" i="1"/>
  <c r="H1394" i="1"/>
  <c r="H1390" i="1"/>
  <c r="H469" i="1"/>
  <c r="H1396" i="1"/>
  <c r="H1393" i="1"/>
  <c r="H1389" i="1"/>
  <c r="H1392" i="1"/>
</calcChain>
</file>

<file path=xl/sharedStrings.xml><?xml version="1.0" encoding="utf-8"?>
<sst xmlns="http://schemas.openxmlformats.org/spreadsheetml/2006/main" count="33077" uniqueCount="2497">
  <si>
    <t>QUI</t>
  </si>
  <si>
    <t>QUAND</t>
  </si>
  <si>
    <t>OU</t>
  </si>
  <si>
    <t>QUOI</t>
  </si>
  <si>
    <t>Organisation</t>
  </si>
  <si>
    <t>Partenaire de mise en oeuvre</t>
  </si>
  <si>
    <t>Statut</t>
  </si>
  <si>
    <t>Département</t>
  </si>
  <si>
    <t>Commune</t>
  </si>
  <si>
    <t>Section Communale</t>
  </si>
  <si>
    <t>Localité (optionnel)</t>
  </si>
  <si>
    <t>Cible</t>
  </si>
  <si>
    <t>Unité</t>
  </si>
  <si>
    <t>Quantité</t>
  </si>
  <si>
    <t>AAR</t>
  </si>
  <si>
    <t>Réalisé</t>
  </si>
  <si>
    <t>Grande Anse</t>
  </si>
  <si>
    <t>Jeremie</t>
  </si>
  <si>
    <t>Planifié (financé)</t>
  </si>
  <si>
    <t>Sud</t>
  </si>
  <si>
    <t>Les Cayes</t>
  </si>
  <si>
    <t>Maniche</t>
  </si>
  <si>
    <t>Organization type</t>
  </si>
  <si>
    <t>Focal Point</t>
  </si>
  <si>
    <t>Priorisation</t>
  </si>
  <si>
    <t>International NGO</t>
  </si>
  <si>
    <t>Nombre</t>
  </si>
  <si>
    <t>ACTED</t>
  </si>
  <si>
    <t>Planifié (non financé)</t>
  </si>
  <si>
    <t>Distribution générale</t>
  </si>
  <si>
    <t>Action Contre la Faim</t>
  </si>
  <si>
    <t>En cours</t>
  </si>
  <si>
    <t>Action pour l'Education Sociale et la Sante</t>
  </si>
  <si>
    <t>National NGO</t>
  </si>
  <si>
    <t>Aidha Haiti</t>
  </si>
  <si>
    <t>Suspendu</t>
  </si>
  <si>
    <t>America Continental 2000</t>
  </si>
  <si>
    <t>Red Cross Movement</t>
  </si>
  <si>
    <t>Amurt International</t>
  </si>
  <si>
    <t>Arbeiter-Samariter-Bund Deutschland e.V</t>
  </si>
  <si>
    <t>Armee du Salut</t>
  </si>
  <si>
    <t>IOM</t>
  </si>
  <si>
    <t>ATEPASE</t>
  </si>
  <si>
    <t>IFRC</t>
  </si>
  <si>
    <t>AVSI</t>
  </si>
  <si>
    <t>CROIX ROUGE</t>
  </si>
  <si>
    <t>Canadian Red Cross</t>
  </si>
  <si>
    <t>OFDA</t>
  </si>
  <si>
    <t>CARE</t>
  </si>
  <si>
    <t>Caritas Austria</t>
  </si>
  <si>
    <t>Nombre de personnes</t>
  </si>
  <si>
    <t>Caritas Haiti</t>
  </si>
  <si>
    <t>Catholic Relief Services</t>
  </si>
  <si>
    <t>Valeur en HTG</t>
  </si>
  <si>
    <t>CECI</t>
  </si>
  <si>
    <t>N/A</t>
  </si>
  <si>
    <t>CESAL</t>
  </si>
  <si>
    <t>CESVI</t>
  </si>
  <si>
    <t>Christian Aid</t>
  </si>
  <si>
    <t>Church World Service</t>
  </si>
  <si>
    <t>Collectif des Haitiens pour la lutte contre la pauvrete</t>
  </si>
  <si>
    <t>Concern Worldwide</t>
  </si>
  <si>
    <t>Concert-Action</t>
  </si>
  <si>
    <t>COOPI</t>
  </si>
  <si>
    <t>Diakonie Katastrophenhilfe</t>
  </si>
  <si>
    <t>DINEPA</t>
  </si>
  <si>
    <t>Government</t>
  </si>
  <si>
    <t>DPC</t>
  </si>
  <si>
    <t>FAO</t>
  </si>
  <si>
    <t>United Nations</t>
  </si>
  <si>
    <t>Foundation for Peace</t>
  </si>
  <si>
    <t>French Red Cross</t>
  </si>
  <si>
    <t>GADEL</t>
  </si>
  <si>
    <t>GARR</t>
  </si>
  <si>
    <t>German Red Cross</t>
  </si>
  <si>
    <t>GOAL</t>
  </si>
  <si>
    <t>Groupe Unifié pour l'epanouissement des enfants et pour le developpement d'Haiti</t>
  </si>
  <si>
    <t>Handicap International</t>
  </si>
  <si>
    <t>Heart to Heart Haiti</t>
  </si>
  <si>
    <t>Heifer International</t>
  </si>
  <si>
    <t>HelpAge International</t>
  </si>
  <si>
    <t>IBESR</t>
  </si>
  <si>
    <t>Initiative Citoyenne pour les Droits de l'Homme</t>
  </si>
  <si>
    <t>International Medical Corps</t>
  </si>
  <si>
    <t>International Rescue Committee</t>
  </si>
  <si>
    <t>Johanniter International</t>
  </si>
  <si>
    <t>KORAL</t>
  </si>
  <si>
    <t>Ligue Culturelle Haitienne pour les Droits Humains</t>
  </si>
  <si>
    <t>Lutheran World Federation</t>
  </si>
  <si>
    <t>Malteser International</t>
  </si>
  <si>
    <t>MARNDR</t>
  </si>
  <si>
    <t>MDM Belgium</t>
  </si>
  <si>
    <t>MDM Canada</t>
  </si>
  <si>
    <t>MDM France</t>
  </si>
  <si>
    <t>MDM Spain</t>
  </si>
  <si>
    <t>MDM Switzerland</t>
  </si>
  <si>
    <t>MEDAIR</t>
  </si>
  <si>
    <t>Medical Teams International</t>
  </si>
  <si>
    <t>MINUSTAH</t>
  </si>
  <si>
    <t>Mission of Hope</t>
  </si>
  <si>
    <t>MSF France</t>
  </si>
  <si>
    <t>MSF Holland</t>
  </si>
  <si>
    <t>MSF OCB-Belgium</t>
  </si>
  <si>
    <t>MSPP</t>
  </si>
  <si>
    <t>MTPTC</t>
  </si>
  <si>
    <t>OXFAM</t>
  </si>
  <si>
    <t>PAHO/WHO</t>
  </si>
  <si>
    <t>PAO</t>
  </si>
  <si>
    <t>Peace Winds Japan</t>
  </si>
  <si>
    <t>Plan International</t>
  </si>
  <si>
    <t>Plateforme des organisations sociales pour l'émergence d'Haiti</t>
  </si>
  <si>
    <t>Samaritan's Purse</t>
  </si>
  <si>
    <t>Save the Children International</t>
  </si>
  <si>
    <t>Service Jesuite aux Migrants/Solidarite Fwontalye</t>
  </si>
  <si>
    <t>ShelterBox</t>
  </si>
  <si>
    <t>Solidarités International</t>
  </si>
  <si>
    <t>SOS Village d'Enfants</t>
  </si>
  <si>
    <t>Spanish Red Cross</t>
  </si>
  <si>
    <t>SSQH</t>
  </si>
  <si>
    <t>St Boniface Haiti Foundation</t>
  </si>
  <si>
    <t>Swiss Red Cross</t>
  </si>
  <si>
    <t>TDH Lausanne</t>
  </si>
  <si>
    <t>TDH Switzerland</t>
  </si>
  <si>
    <t>The Haiti Initiative</t>
  </si>
  <si>
    <t>UCLBP</t>
  </si>
  <si>
    <t>UNASCAD</t>
  </si>
  <si>
    <t>UNICEF</t>
  </si>
  <si>
    <t>World Food Program</t>
  </si>
  <si>
    <t>Zanmi Lasante</t>
  </si>
  <si>
    <t>DEPARTEMENT</t>
  </si>
  <si>
    <t>DEP_PCODE</t>
  </si>
  <si>
    <t>DEPARTEMENT0</t>
  </si>
  <si>
    <t>COMMUNE</t>
  </si>
  <si>
    <t>COMM_PCODE</t>
  </si>
  <si>
    <t>COMMUNE0</t>
  </si>
  <si>
    <t>SECTIONCOMM</t>
  </si>
  <si>
    <t>SECTION_PCODE</t>
  </si>
  <si>
    <t>HT05</t>
  </si>
  <si>
    <t>Anse Rouge</t>
  </si>
  <si>
    <t>HT05523</t>
  </si>
  <si>
    <t>Abricots</t>
  </si>
  <si>
    <t>HT08812-01</t>
  </si>
  <si>
    <t>Centre</t>
  </si>
  <si>
    <t>HT06</t>
  </si>
  <si>
    <t>Desdunes</t>
  </si>
  <si>
    <t>HT05544</t>
  </si>
  <si>
    <t>HT08812-02</t>
  </si>
  <si>
    <t>HT08</t>
  </si>
  <si>
    <t>Dessalines/Marchandes</t>
  </si>
  <si>
    <t>HT05541</t>
  </si>
  <si>
    <t>HT08812-03</t>
  </si>
  <si>
    <t>Nippes</t>
  </si>
  <si>
    <t>HT10</t>
  </si>
  <si>
    <t>Ennery</t>
  </si>
  <si>
    <t>HT05512</t>
  </si>
  <si>
    <t>HT08812-04</t>
  </si>
  <si>
    <t>Nord</t>
  </si>
  <si>
    <t>HT03</t>
  </si>
  <si>
    <t>Gonaives</t>
  </si>
  <si>
    <t>HT05511</t>
  </si>
  <si>
    <t>Acul du Nord</t>
  </si>
  <si>
    <t>HT03321-02</t>
  </si>
  <si>
    <t>Nord Est</t>
  </si>
  <si>
    <t>HT04</t>
  </si>
  <si>
    <t>Grande Saline</t>
  </si>
  <si>
    <t>HT05543</t>
  </si>
  <si>
    <t>HT03321-01</t>
  </si>
  <si>
    <t>Nord Ouest</t>
  </si>
  <si>
    <t>HT09</t>
  </si>
  <si>
    <t>Gros Morne</t>
  </si>
  <si>
    <t>HT05521</t>
  </si>
  <si>
    <t>HT03321-05</t>
  </si>
  <si>
    <t>Ouest</t>
  </si>
  <si>
    <t>HT01</t>
  </si>
  <si>
    <t>La Chapelle</t>
  </si>
  <si>
    <t>HT05533</t>
  </si>
  <si>
    <t>HT03321-04</t>
  </si>
  <si>
    <t>HT07</t>
  </si>
  <si>
    <t>L'Estere</t>
  </si>
  <si>
    <t>HT05513</t>
  </si>
  <si>
    <t>HT03321-03</t>
  </si>
  <si>
    <t>Sud-Est</t>
  </si>
  <si>
    <t>HT02</t>
  </si>
  <si>
    <t>Marmelade</t>
  </si>
  <si>
    <t>HT05552</t>
  </si>
  <si>
    <t>HT03321-06</t>
  </si>
  <si>
    <t>Petite Riviere de l'Art</t>
  </si>
  <si>
    <t>HT05542</t>
  </si>
  <si>
    <t>Anse A Foleur</t>
  </si>
  <si>
    <t>HT09922-03</t>
  </si>
  <si>
    <t>Saint-Marc</t>
  </si>
  <si>
    <t>HT05531</t>
  </si>
  <si>
    <t>HT09922-02</t>
  </si>
  <si>
    <t>Saint-Michel de l'Attal</t>
  </si>
  <si>
    <t>HT05551</t>
  </si>
  <si>
    <t>HT09922-01</t>
  </si>
  <si>
    <t>Terre Neuve</t>
  </si>
  <si>
    <t>HT05522</t>
  </si>
  <si>
    <t>Anse A Galet</t>
  </si>
  <si>
    <t>HT01151-04</t>
  </si>
  <si>
    <t>Verrettes</t>
  </si>
  <si>
    <t>HT05532</t>
  </si>
  <si>
    <t>HT01151-03</t>
  </si>
  <si>
    <t>Belladere</t>
  </si>
  <si>
    <t>HT06632</t>
  </si>
  <si>
    <t>HT01151-01</t>
  </si>
  <si>
    <t>Boucan Carre</t>
  </si>
  <si>
    <t>HT06623</t>
  </si>
  <si>
    <t>HT01151-06</t>
  </si>
  <si>
    <t>Cerca Carvajal</t>
  </si>
  <si>
    <t>HT06614</t>
  </si>
  <si>
    <t>HT01151-02</t>
  </si>
  <si>
    <t>Cerca La Source</t>
  </si>
  <si>
    <t>HT06641</t>
  </si>
  <si>
    <t>HT01151-05</t>
  </si>
  <si>
    <t>Hinche</t>
  </si>
  <si>
    <t>HT06611</t>
  </si>
  <si>
    <t>Anse A Pitre</t>
  </si>
  <si>
    <t>HT02234-02</t>
  </si>
  <si>
    <t>Lascahobas</t>
  </si>
  <si>
    <t>HT06631</t>
  </si>
  <si>
    <t>HT02234-01</t>
  </si>
  <si>
    <t>Maissade</t>
  </si>
  <si>
    <t>HT06612</t>
  </si>
  <si>
    <t>Anse A Veau</t>
  </si>
  <si>
    <t>HT101021-01</t>
  </si>
  <si>
    <t>Mirebalais</t>
  </si>
  <si>
    <t>HT06621</t>
  </si>
  <si>
    <t>HT101021-02</t>
  </si>
  <si>
    <t>Saut d'Eau</t>
  </si>
  <si>
    <t>HT06622</t>
  </si>
  <si>
    <t>HT101021-03</t>
  </si>
  <si>
    <t>Savanette</t>
  </si>
  <si>
    <t>HT06633</t>
  </si>
  <si>
    <t>Anse d'Hainault</t>
  </si>
  <si>
    <t>HT08821-02</t>
  </si>
  <si>
    <t>Thomassique</t>
  </si>
  <si>
    <t>HT06642</t>
  </si>
  <si>
    <t>HT08821-01</t>
  </si>
  <si>
    <t>Thomonde</t>
  </si>
  <si>
    <t>HT06613</t>
  </si>
  <si>
    <t>HT08821-03</t>
  </si>
  <si>
    <t>HT08812</t>
  </si>
  <si>
    <t>HT08821-04</t>
  </si>
  <si>
    <t>HT08821</t>
  </si>
  <si>
    <t>HT05523-01</t>
  </si>
  <si>
    <t>Beaumont</t>
  </si>
  <si>
    <t>HT08833</t>
  </si>
  <si>
    <t>HT05523-02</t>
  </si>
  <si>
    <t>Bonbon</t>
  </si>
  <si>
    <t>HT08813</t>
  </si>
  <si>
    <t>Aquin</t>
  </si>
  <si>
    <t>HT07731-02</t>
  </si>
  <si>
    <t>Chambellan</t>
  </si>
  <si>
    <t>HT08815</t>
  </si>
  <si>
    <t>HT07731-03</t>
  </si>
  <si>
    <t>Corail</t>
  </si>
  <si>
    <t>HT08831</t>
  </si>
  <si>
    <t>HT07731-04</t>
  </si>
  <si>
    <t>Dame-Marie</t>
  </si>
  <si>
    <t>HT08822</t>
  </si>
  <si>
    <t>HT07731-09</t>
  </si>
  <si>
    <t>HT08811</t>
  </si>
  <si>
    <t>HT07731-07</t>
  </si>
  <si>
    <t>Les Irois</t>
  </si>
  <si>
    <t>HT08823</t>
  </si>
  <si>
    <t>HT07731-08</t>
  </si>
  <si>
    <t>Moron</t>
  </si>
  <si>
    <t>HT08814</t>
  </si>
  <si>
    <t>HT07731-10</t>
  </si>
  <si>
    <t>Pestel</t>
  </si>
  <si>
    <t>HT08834</t>
  </si>
  <si>
    <t>HT07731-06</t>
  </si>
  <si>
    <t>Roseaux</t>
  </si>
  <si>
    <t>HT08832</t>
  </si>
  <si>
    <t>HT07731-01</t>
  </si>
  <si>
    <t>HT101021</t>
  </si>
  <si>
    <t>HT07731-05</t>
  </si>
  <si>
    <t>Arnaud</t>
  </si>
  <si>
    <t>HT101024</t>
  </si>
  <si>
    <t>Arcahaie</t>
  </si>
  <si>
    <t>HT01141-01</t>
  </si>
  <si>
    <t>Baraderes</t>
  </si>
  <si>
    <t>HT101031</t>
  </si>
  <si>
    <t>HT01141-05</t>
  </si>
  <si>
    <t>Fonds Des Negres</t>
  </si>
  <si>
    <t>HT101013</t>
  </si>
  <si>
    <t>HT01141-06</t>
  </si>
  <si>
    <t>Grand Boucan</t>
  </si>
  <si>
    <t>HT101032</t>
  </si>
  <si>
    <t>HT01141-03</t>
  </si>
  <si>
    <t>L'Asile</t>
  </si>
  <si>
    <t>HT101023</t>
  </si>
  <si>
    <t>HT01141-02</t>
  </si>
  <si>
    <t>Miragoane</t>
  </si>
  <si>
    <t>HT101011</t>
  </si>
  <si>
    <t>HT01141-04</t>
  </si>
  <si>
    <t>Paillant</t>
  </si>
  <si>
    <t>HT101014</t>
  </si>
  <si>
    <t>HT101024-01</t>
  </si>
  <si>
    <t>Petit Trou De Nippes</t>
  </si>
  <si>
    <t>HT101022</t>
  </si>
  <si>
    <t>HT101024-03</t>
  </si>
  <si>
    <t>Petite Riviere de Nippes</t>
  </si>
  <si>
    <t>HT101012</t>
  </si>
  <si>
    <t>HT101024-02</t>
  </si>
  <si>
    <t>Plaisance du Sud</t>
  </si>
  <si>
    <t>HT101025</t>
  </si>
  <si>
    <t>Arniquet</t>
  </si>
  <si>
    <t>HT07723-02</t>
  </si>
  <si>
    <t>HT03321</t>
  </si>
  <si>
    <t>HT07723-03</t>
  </si>
  <si>
    <t>Bahon</t>
  </si>
  <si>
    <t>HT03332</t>
  </si>
  <si>
    <t>HT07723-01</t>
  </si>
  <si>
    <t>Bas Limbe</t>
  </si>
  <si>
    <t>HT03362</t>
  </si>
  <si>
    <t>HT03332-02</t>
  </si>
  <si>
    <t>Borgne</t>
  </si>
  <si>
    <t>HT03351</t>
  </si>
  <si>
    <t>HT03332-01</t>
  </si>
  <si>
    <t>Cap Haitien</t>
  </si>
  <si>
    <t>HT03311</t>
  </si>
  <si>
    <t>HT03332-03</t>
  </si>
  <si>
    <t>Dondon</t>
  </si>
  <si>
    <t>HT03342</t>
  </si>
  <si>
    <t>Baie de Henne</t>
  </si>
  <si>
    <t>HT09932-01</t>
  </si>
  <si>
    <t>Grande Riviere Du Nord</t>
  </si>
  <si>
    <t>HT03331</t>
  </si>
  <si>
    <t>HT09932-02</t>
  </si>
  <si>
    <t>La Victoire</t>
  </si>
  <si>
    <t>HT03345</t>
  </si>
  <si>
    <t>HT09932-04</t>
  </si>
  <si>
    <t>Limbe</t>
  </si>
  <si>
    <t>HT03361</t>
  </si>
  <si>
    <t>HT09932-03</t>
  </si>
  <si>
    <t>Limonade</t>
  </si>
  <si>
    <t>HT03313</t>
  </si>
  <si>
    <t>Bainet</t>
  </si>
  <si>
    <t>Bas De Gris Gris</t>
  </si>
  <si>
    <t>HT02221-09</t>
  </si>
  <si>
    <t>Milot</t>
  </si>
  <si>
    <t>HT03323</t>
  </si>
  <si>
    <t>Bas De La Croix</t>
  </si>
  <si>
    <t>HT02221-06</t>
  </si>
  <si>
    <t>Pignon</t>
  </si>
  <si>
    <t>HT03344</t>
  </si>
  <si>
    <t>Bas Grandou</t>
  </si>
  <si>
    <t>HT02221-05</t>
  </si>
  <si>
    <t>Pilate</t>
  </si>
  <si>
    <t>HT03372</t>
  </si>
  <si>
    <t>Bras Gauche</t>
  </si>
  <si>
    <t>HT02221-07</t>
  </si>
  <si>
    <t>Plaine du Nord</t>
  </si>
  <si>
    <t>HT03322</t>
  </si>
  <si>
    <t>Breslienne</t>
  </si>
  <si>
    <t>HT02221-01</t>
  </si>
  <si>
    <t>Plaisance</t>
  </si>
  <si>
    <t>HT03371</t>
  </si>
  <si>
    <t>Haut Grandou</t>
  </si>
  <si>
    <t>HT02221-04</t>
  </si>
  <si>
    <t>Port Margot</t>
  </si>
  <si>
    <t>HT03352</t>
  </si>
  <si>
    <t>La Vallee</t>
  </si>
  <si>
    <t>HT02221-03</t>
  </si>
  <si>
    <t>Quartier Morin</t>
  </si>
  <si>
    <t>HT03312</t>
  </si>
  <si>
    <t>Orangers</t>
  </si>
  <si>
    <t>HT02221-08</t>
  </si>
  <si>
    <t>Ranquitte</t>
  </si>
  <si>
    <t>HT03343</t>
  </si>
  <si>
    <t>Trou Mahot</t>
  </si>
  <si>
    <t>HT02221-02</t>
  </si>
  <si>
    <t>St. Raphael</t>
  </si>
  <si>
    <t>HT03341</t>
  </si>
  <si>
    <t>HT101031-03</t>
  </si>
  <si>
    <t>Capotille</t>
  </si>
  <si>
    <t>HT04422</t>
  </si>
  <si>
    <t>HT101031-01</t>
  </si>
  <si>
    <t>Caracol</t>
  </si>
  <si>
    <t>HT04434</t>
  </si>
  <si>
    <t>HT101031-04</t>
  </si>
  <si>
    <t>Carice</t>
  </si>
  <si>
    <t>HT04442</t>
  </si>
  <si>
    <t>HT101031-05</t>
  </si>
  <si>
    <t>Ferrier</t>
  </si>
  <si>
    <t>HT04412</t>
  </si>
  <si>
    <t>HT101031-02</t>
  </si>
  <si>
    <t>Fort Liberte</t>
  </si>
  <si>
    <t>HT04411</t>
  </si>
  <si>
    <t>HT03362-01</t>
  </si>
  <si>
    <t>Mombin Crochu</t>
  </si>
  <si>
    <t>HT04443</t>
  </si>
  <si>
    <t>HT03362-02</t>
  </si>
  <si>
    <t>Mont Organise</t>
  </si>
  <si>
    <t>HT04423</t>
  </si>
  <si>
    <t>Bassin Bleu</t>
  </si>
  <si>
    <t>HT09913-02</t>
  </si>
  <si>
    <t>Ouanaminthe</t>
  </si>
  <si>
    <t>HT04421</t>
  </si>
  <si>
    <t>HT09913-03</t>
  </si>
  <si>
    <t>Perches</t>
  </si>
  <si>
    <t>HT04413</t>
  </si>
  <si>
    <t>HT09913-01</t>
  </si>
  <si>
    <t>Sainte Suzanne</t>
  </si>
  <si>
    <t>HT04432</t>
  </si>
  <si>
    <t>HT08833-01</t>
  </si>
  <si>
    <t>Terrier Rouge</t>
  </si>
  <si>
    <t>HT04433</t>
  </si>
  <si>
    <t>HT08833-02</t>
  </si>
  <si>
    <t>Trou du Nord</t>
  </si>
  <si>
    <t>HT04431</t>
  </si>
  <si>
    <t>Mouline</t>
  </si>
  <si>
    <t>HT08833-03</t>
  </si>
  <si>
    <t>Valliere</t>
  </si>
  <si>
    <t>HT04441</t>
  </si>
  <si>
    <t>HT06632-01</t>
  </si>
  <si>
    <t>HT09922</t>
  </si>
  <si>
    <t>HT06632-03</t>
  </si>
  <si>
    <t>HT09932</t>
  </si>
  <si>
    <t>HT06632-02</t>
  </si>
  <si>
    <t>HT09913</t>
  </si>
  <si>
    <t>Belle Anse</t>
  </si>
  <si>
    <t>HT02231-01</t>
  </si>
  <si>
    <t>Bombardopolis</t>
  </si>
  <si>
    <t>HT09933</t>
  </si>
  <si>
    <t>HT02231-05</t>
  </si>
  <si>
    <t>Chamsolme</t>
  </si>
  <si>
    <t>HT09914</t>
  </si>
  <si>
    <t>HT02231-03</t>
  </si>
  <si>
    <t>Jean Rabel</t>
  </si>
  <si>
    <t>HT09934</t>
  </si>
  <si>
    <t>HT02231-04</t>
  </si>
  <si>
    <t>La Tortue</t>
  </si>
  <si>
    <t>HT09912</t>
  </si>
  <si>
    <t>HT02231-02</t>
  </si>
  <si>
    <t>Mole Saint Nicolas</t>
  </si>
  <si>
    <t>HT09931</t>
  </si>
  <si>
    <t>HT02231-07</t>
  </si>
  <si>
    <t>Port De Paix</t>
  </si>
  <si>
    <t>HT09911</t>
  </si>
  <si>
    <t>HT02231-06</t>
  </si>
  <si>
    <t>Saint Louis du Nord</t>
  </si>
  <si>
    <t>HT09921</t>
  </si>
  <si>
    <t>HT09933-02</t>
  </si>
  <si>
    <t>HT01151</t>
  </si>
  <si>
    <t>HT09933-03</t>
  </si>
  <si>
    <t>HT01141</t>
  </si>
  <si>
    <t>HT09933-01</t>
  </si>
  <si>
    <t>Cabaret</t>
  </si>
  <si>
    <t>HT01142</t>
  </si>
  <si>
    <t>HT08813-01</t>
  </si>
  <si>
    <t>Carrefour</t>
  </si>
  <si>
    <t>HT01113</t>
  </si>
  <si>
    <t>HT03351-02</t>
  </si>
  <si>
    <t>Cite Soleil</t>
  </si>
  <si>
    <t>HT01117</t>
  </si>
  <si>
    <t>HT03351-05</t>
  </si>
  <si>
    <t>Cornillon/Grd Bois</t>
  </si>
  <si>
    <t>HT01134</t>
  </si>
  <si>
    <t>HT03351-07</t>
  </si>
  <si>
    <t>Croix-Des-Bouquets</t>
  </si>
  <si>
    <t>HT01131</t>
  </si>
  <si>
    <t>HT03351-01</t>
  </si>
  <si>
    <t>Delmas</t>
  </si>
  <si>
    <t>HT01112</t>
  </si>
  <si>
    <t>HT03351-06</t>
  </si>
  <si>
    <t>Fonds Verrettes</t>
  </si>
  <si>
    <t>HT01135</t>
  </si>
  <si>
    <t>HT03351-03</t>
  </si>
  <si>
    <t>Ganthier</t>
  </si>
  <si>
    <t>HT01133</t>
  </si>
  <si>
    <t>HT03351-04</t>
  </si>
  <si>
    <t>Grand-Goave</t>
  </si>
  <si>
    <t>HT01123</t>
  </si>
  <si>
    <t>HT06623-02</t>
  </si>
  <si>
    <t>Gressier</t>
  </si>
  <si>
    <t>HT01116</t>
  </si>
  <si>
    <t>HT06623-03</t>
  </si>
  <si>
    <t>Kenscoff</t>
  </si>
  <si>
    <t>HT01115</t>
  </si>
  <si>
    <t>HT06623-01</t>
  </si>
  <si>
    <t>Leogane</t>
  </si>
  <si>
    <t>HT01121</t>
  </si>
  <si>
    <t>HT01142-01</t>
  </si>
  <si>
    <t>Petion-Ville</t>
  </si>
  <si>
    <t>HT01114</t>
  </si>
  <si>
    <t>HT01142-02</t>
  </si>
  <si>
    <t>Petit Goave</t>
  </si>
  <si>
    <t>HT01122</t>
  </si>
  <si>
    <t>HT01142-04</t>
  </si>
  <si>
    <t>Pointe A Raquette</t>
  </si>
  <si>
    <t>HT01152</t>
  </si>
  <si>
    <t>HT01142-03</t>
  </si>
  <si>
    <t>Port-au-Prince</t>
  </si>
  <si>
    <t>HT01111</t>
  </si>
  <si>
    <t>Camp Perrin</t>
  </si>
  <si>
    <t>Champlois</t>
  </si>
  <si>
    <t>HT07714-02</t>
  </si>
  <si>
    <t>Tabarre</t>
  </si>
  <si>
    <t>HT01118</t>
  </si>
  <si>
    <t>HT07714-01</t>
  </si>
  <si>
    <t>Thomazeau</t>
  </si>
  <si>
    <t>HT01132</t>
  </si>
  <si>
    <t>HT07714-03</t>
  </si>
  <si>
    <t>HT07731</t>
  </si>
  <si>
    <t>HT03311-01</t>
  </si>
  <si>
    <t>HT07723</t>
  </si>
  <si>
    <t>HT03311-02</t>
  </si>
  <si>
    <t>HT07714</t>
  </si>
  <si>
    <t>HT03311-03</t>
  </si>
  <si>
    <t>Cavaillon</t>
  </si>
  <si>
    <t>HT07733</t>
  </si>
  <si>
    <t>HT04422-01</t>
  </si>
  <si>
    <t>Chantal</t>
  </si>
  <si>
    <t>HT07713</t>
  </si>
  <si>
    <t>HT04422-02</t>
  </si>
  <si>
    <t>Chardonnieres</t>
  </si>
  <si>
    <t>HT07751</t>
  </si>
  <si>
    <t>HT04434-01</t>
  </si>
  <si>
    <t>Coteaux</t>
  </si>
  <si>
    <t>HT07741</t>
  </si>
  <si>
    <t>HT04434-02</t>
  </si>
  <si>
    <t>Ile A Vache</t>
  </si>
  <si>
    <t>HT07716</t>
  </si>
  <si>
    <t>HT04442-01</t>
  </si>
  <si>
    <t>Les Anglais</t>
  </si>
  <si>
    <t>HT07752</t>
  </si>
  <si>
    <t>HT04442-02</t>
  </si>
  <si>
    <t>HT07711</t>
  </si>
  <si>
    <t>HT01113-08</t>
  </si>
  <si>
    <t>HT07715</t>
  </si>
  <si>
    <t>HT01113-09</t>
  </si>
  <si>
    <t>Port-a-Piment</t>
  </si>
  <si>
    <t>HT07742</t>
  </si>
  <si>
    <t>HT01113-06</t>
  </si>
  <si>
    <t>Port-Salut</t>
  </si>
  <si>
    <t>HT07721</t>
  </si>
  <si>
    <t>HT01113-13</t>
  </si>
  <si>
    <t>Roche-A-Bateau</t>
  </si>
  <si>
    <t>HT07743</t>
  </si>
  <si>
    <t>HT01113-05</t>
  </si>
  <si>
    <t>St. Jean du Sud</t>
  </si>
  <si>
    <t>HT07722</t>
  </si>
  <si>
    <t>HT01113-07</t>
  </si>
  <si>
    <t>St. Louis du Sud</t>
  </si>
  <si>
    <t>HT07732</t>
  </si>
  <si>
    <t>HT01113-12</t>
  </si>
  <si>
    <t>Tiburon</t>
  </si>
  <si>
    <t>HT07753</t>
  </si>
  <si>
    <t>HT01113-01</t>
  </si>
  <si>
    <t>Torbeck</t>
  </si>
  <si>
    <t>HT07712</t>
  </si>
  <si>
    <t>HT01113-02</t>
  </si>
  <si>
    <t>HT02234</t>
  </si>
  <si>
    <t>HT01113-04</t>
  </si>
  <si>
    <t>HT02221</t>
  </si>
  <si>
    <t>HT01113-11</t>
  </si>
  <si>
    <t>HT02231</t>
  </si>
  <si>
    <t>HT01113-03</t>
  </si>
  <si>
    <t>Cayes-Jacmel</t>
  </si>
  <si>
    <t>HT02213</t>
  </si>
  <si>
    <t>HT01113-10</t>
  </si>
  <si>
    <t>Cotes de Fer</t>
  </si>
  <si>
    <t>HT02222</t>
  </si>
  <si>
    <t>HT07733-01</t>
  </si>
  <si>
    <t>Grand Gosier</t>
  </si>
  <si>
    <t>HT02232</t>
  </si>
  <si>
    <t>HT07733-03</t>
  </si>
  <si>
    <t>Jacmel</t>
  </si>
  <si>
    <t>HT02211</t>
  </si>
  <si>
    <t>HT07733-05</t>
  </si>
  <si>
    <t>HT02214</t>
  </si>
  <si>
    <t>HT07733-04</t>
  </si>
  <si>
    <t>Marigot</t>
  </si>
  <si>
    <t>HT02212</t>
  </si>
  <si>
    <t>HT07733-02</t>
  </si>
  <si>
    <t>Thiotte</t>
  </si>
  <si>
    <t>HT02233</t>
  </si>
  <si>
    <t>HT02213-04</t>
  </si>
  <si>
    <t>HT02213-02</t>
  </si>
  <si>
    <t>HT02213-03</t>
  </si>
  <si>
    <t>HT02213-01</t>
  </si>
  <si>
    <t>Rang</t>
  </si>
  <si>
    <t>HT06614-01</t>
  </si>
  <si>
    <t>HT06641-01</t>
  </si>
  <si>
    <t>HT06641-02</t>
  </si>
  <si>
    <t>HT06641-03</t>
  </si>
  <si>
    <t>HT08815-02</t>
  </si>
  <si>
    <t>HT08815-01</t>
  </si>
  <si>
    <t>HT09914-01</t>
  </si>
  <si>
    <t>HT09914-02</t>
  </si>
  <si>
    <t>Carrefour Canon</t>
  </si>
  <si>
    <t>HT07713-03</t>
  </si>
  <si>
    <t>Fonds Palmiste</t>
  </si>
  <si>
    <t>HT07713-01</t>
  </si>
  <si>
    <t>HT07713-02</t>
  </si>
  <si>
    <t>HT07751-03</t>
  </si>
  <si>
    <t>HT07751-02</t>
  </si>
  <si>
    <t>HT07751-01</t>
  </si>
  <si>
    <t>HT01117-01</t>
  </si>
  <si>
    <t>HT01117-02</t>
  </si>
  <si>
    <t>HT08831-03</t>
  </si>
  <si>
    <t>HT08831-01</t>
  </si>
  <si>
    <t>HT08831-02</t>
  </si>
  <si>
    <t>HT01134-04</t>
  </si>
  <si>
    <t>HT01134-03</t>
  </si>
  <si>
    <t>HT01134-05</t>
  </si>
  <si>
    <t>HT01134-02</t>
  </si>
  <si>
    <t>HT01134-01</t>
  </si>
  <si>
    <t>HT07741-01</t>
  </si>
  <si>
    <t>HT07741-02</t>
  </si>
  <si>
    <t>HT07741-03</t>
  </si>
  <si>
    <t>HT02222-04</t>
  </si>
  <si>
    <t>HT02222-05</t>
  </si>
  <si>
    <t>HT02222-03</t>
  </si>
  <si>
    <t>HT02222-01</t>
  </si>
  <si>
    <t>HT02222-06</t>
  </si>
  <si>
    <t>HT02222-02</t>
  </si>
  <si>
    <t>HT01131-08</t>
  </si>
  <si>
    <t>HT01131-06</t>
  </si>
  <si>
    <t>HT01131-07</t>
  </si>
  <si>
    <t>HT01131-09</t>
  </si>
  <si>
    <t>HT01131-10</t>
  </si>
  <si>
    <t>HT01131-04</t>
  </si>
  <si>
    <t>HT01131-05</t>
  </si>
  <si>
    <t>HT01131-03</t>
  </si>
  <si>
    <t>HT01131-02</t>
  </si>
  <si>
    <t>HT01131-01</t>
  </si>
  <si>
    <t>HT08822-05</t>
  </si>
  <si>
    <t>HT08822-01</t>
  </si>
  <si>
    <t>HT08822-02</t>
  </si>
  <si>
    <t>HT08822-03</t>
  </si>
  <si>
    <t>HT08822-04</t>
  </si>
  <si>
    <t>HT01112-01</t>
  </si>
  <si>
    <t>HT05544-01</t>
  </si>
  <si>
    <t>HT05541-02</t>
  </si>
  <si>
    <t>HT05541-05</t>
  </si>
  <si>
    <t>HT05541-06</t>
  </si>
  <si>
    <t>HT05541-03</t>
  </si>
  <si>
    <t>HT05541-04</t>
  </si>
  <si>
    <t>HT05541-01</t>
  </si>
  <si>
    <t>HT03342-02</t>
  </si>
  <si>
    <t>HT03342-01</t>
  </si>
  <si>
    <t>HT03342-05</t>
  </si>
  <si>
    <t>HT03342-04</t>
  </si>
  <si>
    <t>HT03342-03</t>
  </si>
  <si>
    <t>HT05512-03</t>
  </si>
  <si>
    <t>HT05512-02</t>
  </si>
  <si>
    <t>HT05512-04</t>
  </si>
  <si>
    <t>HT05512-01</t>
  </si>
  <si>
    <t>HT04412-01</t>
  </si>
  <si>
    <t>HT101013-04</t>
  </si>
  <si>
    <t>HT101013-02</t>
  </si>
  <si>
    <t>HT101013-01</t>
  </si>
  <si>
    <t>HT101013-03</t>
  </si>
  <si>
    <t>HT01135-01</t>
  </si>
  <si>
    <t>HT04411-02</t>
  </si>
  <si>
    <t>HT04411-01</t>
  </si>
  <si>
    <t>HT04411-04</t>
  </si>
  <si>
    <t>HT04411-03</t>
  </si>
  <si>
    <t>HT01133-02</t>
  </si>
  <si>
    <t>HT01133-03</t>
  </si>
  <si>
    <t>HT01133-01</t>
  </si>
  <si>
    <t>HT01133-05</t>
  </si>
  <si>
    <t>HT01133-04</t>
  </si>
  <si>
    <t>HT05511-02</t>
  </si>
  <si>
    <t>HT05511-05</t>
  </si>
  <si>
    <t>HT05511-01</t>
  </si>
  <si>
    <t>HT05511-04</t>
  </si>
  <si>
    <t>HT05511-03</t>
  </si>
  <si>
    <t>HT101032-02</t>
  </si>
  <si>
    <t>HT101032-01</t>
  </si>
  <si>
    <t>HT02232-01</t>
  </si>
  <si>
    <t>HT03331-03</t>
  </si>
  <si>
    <t>HT03331-06</t>
  </si>
  <si>
    <t>HT03331-04</t>
  </si>
  <si>
    <t>HT03331-01</t>
  </si>
  <si>
    <t>HT03331-05</t>
  </si>
  <si>
    <t>Solon</t>
  </si>
  <si>
    <t>HT03331-02</t>
  </si>
  <si>
    <t>HT05543-01</t>
  </si>
  <si>
    <t>HT01123-07</t>
  </si>
  <si>
    <t>HT01123-05</t>
  </si>
  <si>
    <t>HT01123-06</t>
  </si>
  <si>
    <t>HT01123-04</t>
  </si>
  <si>
    <t>HT01123-03</t>
  </si>
  <si>
    <t>HT01123-01</t>
  </si>
  <si>
    <t>HT01123-02</t>
  </si>
  <si>
    <t>HT01116-01</t>
  </si>
  <si>
    <t>HT01116-02</t>
  </si>
  <si>
    <t>HT01116-03</t>
  </si>
  <si>
    <t>HT05521-01</t>
  </si>
  <si>
    <t>HT05521-04</t>
  </si>
  <si>
    <t>HT05521-07</t>
  </si>
  <si>
    <t>HT05521-05</t>
  </si>
  <si>
    <t>HT05521-08</t>
  </si>
  <si>
    <t>HT05521-03</t>
  </si>
  <si>
    <t>HT05521-02</t>
  </si>
  <si>
    <t>HT05521-06</t>
  </si>
  <si>
    <t>HT06611-03</t>
  </si>
  <si>
    <t>HT06611-04</t>
  </si>
  <si>
    <t>HT06611-01</t>
  </si>
  <si>
    <t>HT06611-02</t>
  </si>
  <si>
    <t>HT07716-01</t>
  </si>
  <si>
    <t>HT02211-01</t>
  </si>
  <si>
    <t>HT02211-08</t>
  </si>
  <si>
    <t>HT02211-03</t>
  </si>
  <si>
    <t>HT02211-02</t>
  </si>
  <si>
    <t>HT02211-07</t>
  </si>
  <si>
    <t>HT02211-09</t>
  </si>
  <si>
    <t>HT02211-04</t>
  </si>
  <si>
    <t>HT02211-11</t>
  </si>
  <si>
    <t>HT02211-10</t>
  </si>
  <si>
    <t>HT02211-05</t>
  </si>
  <si>
    <t>HT02211-06</t>
  </si>
  <si>
    <t>HT09934-05</t>
  </si>
  <si>
    <t>HT09934-07</t>
  </si>
  <si>
    <t>HT09934-06</t>
  </si>
  <si>
    <t>HT09934-03</t>
  </si>
  <si>
    <t>HT09934-02</t>
  </si>
  <si>
    <t>HT09934-04</t>
  </si>
  <si>
    <t>HT09934-01</t>
  </si>
  <si>
    <t>HT08811-04</t>
  </si>
  <si>
    <t>HT08811-01</t>
  </si>
  <si>
    <t>HT08811-08</t>
  </si>
  <si>
    <t>HT08811-09</t>
  </si>
  <si>
    <t>HT08811-03</t>
  </si>
  <si>
    <t>Haute Voldrogue</t>
  </si>
  <si>
    <t>HT08811-02</t>
  </si>
  <si>
    <t>HT08811-06</t>
  </si>
  <si>
    <t>HT08811-07</t>
  </si>
  <si>
    <t>HT08811-05</t>
  </si>
  <si>
    <t>HT01115-04</t>
  </si>
  <si>
    <t>HT01115-05</t>
  </si>
  <si>
    <t>HT01115-02</t>
  </si>
  <si>
    <t>HT01115-01</t>
  </si>
  <si>
    <t>HT01115-03</t>
  </si>
  <si>
    <t>HT05533-02</t>
  </si>
  <si>
    <t>HT05533-01</t>
  </si>
  <si>
    <t>HT09912-01</t>
  </si>
  <si>
    <t>HT09912-02</t>
  </si>
  <si>
    <t>HT02214-03</t>
  </si>
  <si>
    <t>HT02214-01</t>
  </si>
  <si>
    <t>HT02214-02</t>
  </si>
  <si>
    <t>HT03345-01</t>
  </si>
  <si>
    <t>HT06631-02</t>
  </si>
  <si>
    <t>HT06613-04</t>
  </si>
  <si>
    <t>HT06631-01</t>
  </si>
  <si>
    <t>HT101023-02</t>
  </si>
  <si>
    <t>HT101023-03</t>
  </si>
  <si>
    <t>HT101023-01</t>
  </si>
  <si>
    <t>HT101023-04</t>
  </si>
  <si>
    <t>HT01121-08</t>
  </si>
  <si>
    <t>HT01121-09</t>
  </si>
  <si>
    <t>HT01121-12</t>
  </si>
  <si>
    <t>HT01121-01</t>
  </si>
  <si>
    <t>HT01121-10</t>
  </si>
  <si>
    <t>HT01121-04</t>
  </si>
  <si>
    <t>HT01121-03</t>
  </si>
  <si>
    <t>HT01121-11</t>
  </si>
  <si>
    <t>HT01121-06</t>
  </si>
  <si>
    <t>HT01121-05</t>
  </si>
  <si>
    <t>HT01121-07</t>
  </si>
  <si>
    <t>HT01121-13</t>
  </si>
  <si>
    <t>HT01121-02</t>
  </si>
  <si>
    <t>HT07752-03</t>
  </si>
  <si>
    <t>HT07752-02</t>
  </si>
  <si>
    <t>HT07752-01</t>
  </si>
  <si>
    <t>HT07711-01</t>
  </si>
  <si>
    <t>HT07711-06</t>
  </si>
  <si>
    <t>HT07711-02</t>
  </si>
  <si>
    <t>HT07711-03</t>
  </si>
  <si>
    <t>HT07711-04</t>
  </si>
  <si>
    <t>HT07711-05</t>
  </si>
  <si>
    <t>HT08823-02</t>
  </si>
  <si>
    <t>HT08823-03</t>
  </si>
  <si>
    <t>HT08823-01</t>
  </si>
  <si>
    <t>HT05513-02</t>
  </si>
  <si>
    <t>HT05513-01</t>
  </si>
  <si>
    <t>HT03361-03</t>
  </si>
  <si>
    <t>HT03361-02</t>
  </si>
  <si>
    <t>HT03361-01</t>
  </si>
  <si>
    <t>HT03361-06</t>
  </si>
  <si>
    <t>HT03361-05</t>
  </si>
  <si>
    <t>HT03361-04</t>
  </si>
  <si>
    <t>HT03313-01</t>
  </si>
  <si>
    <t>HT03313-02</t>
  </si>
  <si>
    <t>HT03313-03</t>
  </si>
  <si>
    <t>HT06612-01</t>
  </si>
  <si>
    <t>HT06612-03</t>
  </si>
  <si>
    <t>HT06612-02</t>
  </si>
  <si>
    <t>HT07715-02</t>
  </si>
  <si>
    <t>HT07715-01</t>
  </si>
  <si>
    <t>HT07715-03</t>
  </si>
  <si>
    <t>HT02212-01</t>
  </si>
  <si>
    <t>HT02212-04</t>
  </si>
  <si>
    <t>HT02212-02</t>
  </si>
  <si>
    <t>HT02212-03</t>
  </si>
  <si>
    <t>HT02212-05</t>
  </si>
  <si>
    <t>HT05552-01</t>
  </si>
  <si>
    <t>HT05552-02</t>
  </si>
  <si>
    <t>HT05552-03</t>
  </si>
  <si>
    <t>HT03323-02</t>
  </si>
  <si>
    <t>HT03323-03</t>
  </si>
  <si>
    <t>HT03323-01</t>
  </si>
  <si>
    <t>HT101011-02</t>
  </si>
  <si>
    <t>HT101011-01</t>
  </si>
  <si>
    <t>HT101011-03</t>
  </si>
  <si>
    <t>HT101011-04</t>
  </si>
  <si>
    <t>HT06621-04</t>
  </si>
  <si>
    <t>HT06621-01</t>
  </si>
  <si>
    <t>HT06621-03</t>
  </si>
  <si>
    <t>HT06621-02</t>
  </si>
  <si>
    <t>HT09931-01</t>
  </si>
  <si>
    <t>HT09931-03</t>
  </si>
  <si>
    <t>HT09931-02</t>
  </si>
  <si>
    <t>HT04443-02</t>
  </si>
  <si>
    <t>HT04443-01</t>
  </si>
  <si>
    <t>HT04423-02</t>
  </si>
  <si>
    <t>HT04423-01</t>
  </si>
  <si>
    <t>HT08814-01</t>
  </si>
  <si>
    <t>HT08814-03</t>
  </si>
  <si>
    <t>HT08814-02</t>
  </si>
  <si>
    <t>HT04421-02</t>
  </si>
  <si>
    <t>HT04421-05</t>
  </si>
  <si>
    <t>HT04421-01</t>
  </si>
  <si>
    <t>HT04421-04</t>
  </si>
  <si>
    <t>HT04421-03</t>
  </si>
  <si>
    <t>HT101014-02</t>
  </si>
  <si>
    <t>HT101014-01</t>
  </si>
  <si>
    <t>HT04413-02</t>
  </si>
  <si>
    <t>HT04413-01</t>
  </si>
  <si>
    <t>HT08834-01</t>
  </si>
  <si>
    <t>Duchity</t>
  </si>
  <si>
    <t>HT08834-04</t>
  </si>
  <si>
    <t>HT08834-02</t>
  </si>
  <si>
    <t>HT08834-03</t>
  </si>
  <si>
    <t>HT08834-06</t>
  </si>
  <si>
    <t>HT01114-02</t>
  </si>
  <si>
    <t>HT01114-04</t>
  </si>
  <si>
    <t>HT01114-03</t>
  </si>
  <si>
    <t>HT01114-05</t>
  </si>
  <si>
    <t>HT01114-01</t>
  </si>
  <si>
    <t>HT01122-01</t>
  </si>
  <si>
    <t>HT01122-02</t>
  </si>
  <si>
    <t>HT01122-10</t>
  </si>
  <si>
    <t>HT01122-09</t>
  </si>
  <si>
    <t>HT01122-12</t>
  </si>
  <si>
    <t>HT01122-07</t>
  </si>
  <si>
    <t>HT01122-08</t>
  </si>
  <si>
    <t>HT01122-04</t>
  </si>
  <si>
    <t>HT01122-11</t>
  </si>
  <si>
    <t>HT01122-05</t>
  </si>
  <si>
    <t>HT01122-06</t>
  </si>
  <si>
    <t>HT01122-03</t>
  </si>
  <si>
    <t>HT101022-03</t>
  </si>
  <si>
    <t>HT101022-01</t>
  </si>
  <si>
    <t>HT101022-02</t>
  </si>
  <si>
    <t>HT05542-02</t>
  </si>
  <si>
    <t>HT05542-01</t>
  </si>
  <si>
    <t>HT05542-03</t>
  </si>
  <si>
    <t>HT05542-06</t>
  </si>
  <si>
    <t>HT05542-05</t>
  </si>
  <si>
    <t>HT05542-04</t>
  </si>
  <si>
    <t>HT101012-04</t>
  </si>
  <si>
    <t>HT101012-02</t>
  </si>
  <si>
    <t>HT101012-01</t>
  </si>
  <si>
    <t>HT101012-03</t>
  </si>
  <si>
    <t>HT03344-02</t>
  </si>
  <si>
    <t>HT03344-01</t>
  </si>
  <si>
    <t>HT03372-01</t>
  </si>
  <si>
    <t>HT03372-02</t>
  </si>
  <si>
    <t>HT03372-05</t>
  </si>
  <si>
    <t>HT03372-04</t>
  </si>
  <si>
    <t>HT03372-08</t>
  </si>
  <si>
    <t>HT03372-06</t>
  </si>
  <si>
    <t>HT03372-03</t>
  </si>
  <si>
    <t>HT03372-07</t>
  </si>
  <si>
    <t>HT03322-02</t>
  </si>
  <si>
    <t>HT03322-04</t>
  </si>
  <si>
    <t>HT03322-03</t>
  </si>
  <si>
    <t>HT03322-01</t>
  </si>
  <si>
    <t>HT03371-07</t>
  </si>
  <si>
    <t>HT03371-02</t>
  </si>
  <si>
    <t>HT03371-01</t>
  </si>
  <si>
    <t>HT03371-08</t>
  </si>
  <si>
    <t>HT03371-05</t>
  </si>
  <si>
    <t>HT03371-06</t>
  </si>
  <si>
    <t>HT03371-04</t>
  </si>
  <si>
    <t>HT03371-03</t>
  </si>
  <si>
    <t>HT101025-02</t>
  </si>
  <si>
    <t>HT101025-01</t>
  </si>
  <si>
    <t>HT101025-03</t>
  </si>
  <si>
    <t>HT01152-03</t>
  </si>
  <si>
    <t>HT01152-01</t>
  </si>
  <si>
    <t>HT01152-02</t>
  </si>
  <si>
    <t>HT01152-05</t>
  </si>
  <si>
    <t>HT01152-04</t>
  </si>
  <si>
    <t>HT09911-03</t>
  </si>
  <si>
    <t>HT09911-05</t>
  </si>
  <si>
    <t>HT09911-01</t>
  </si>
  <si>
    <t>HT09911-06</t>
  </si>
  <si>
    <t>HT09911-02</t>
  </si>
  <si>
    <t>HT09911-04</t>
  </si>
  <si>
    <t>HT03352-02</t>
  </si>
  <si>
    <t>HT03352-05</t>
  </si>
  <si>
    <t>HT03352-06</t>
  </si>
  <si>
    <t>HT03352-03</t>
  </si>
  <si>
    <t>HT03352-01</t>
  </si>
  <si>
    <t>HT03352-04</t>
  </si>
  <si>
    <t>HT07742-02</t>
  </si>
  <si>
    <t>HT07742-01</t>
  </si>
  <si>
    <t>HT01111-03</t>
  </si>
  <si>
    <t>HT01111-02</t>
  </si>
  <si>
    <t>HT01111-01</t>
  </si>
  <si>
    <t>HT07721-01</t>
  </si>
  <si>
    <t>HT07721-02</t>
  </si>
  <si>
    <t>HT03312-01</t>
  </si>
  <si>
    <t>HT03312-02</t>
  </si>
  <si>
    <t>HT03343-01</t>
  </si>
  <si>
    <t>HT03343-02</t>
  </si>
  <si>
    <t>HT03343-03</t>
  </si>
  <si>
    <t>Beaulieu</t>
  </si>
  <si>
    <t>HT07743-01</t>
  </si>
  <si>
    <t>HT07743-03</t>
  </si>
  <si>
    <t>HT07743-02</t>
  </si>
  <si>
    <t>HT08832-01</t>
  </si>
  <si>
    <t>Fond Cochon</t>
  </si>
  <si>
    <t>HT08832-02</t>
  </si>
  <si>
    <t>HT08832-03</t>
  </si>
  <si>
    <t>HT08832-04</t>
  </si>
  <si>
    <t>HT09921-05</t>
  </si>
  <si>
    <t>HT09921-02</t>
  </si>
  <si>
    <t>HT09921-03</t>
  </si>
  <si>
    <t>HT09921-06</t>
  </si>
  <si>
    <t>HT09921-04</t>
  </si>
  <si>
    <t>HT09921-01</t>
  </si>
  <si>
    <t>HT04432-02</t>
  </si>
  <si>
    <t>HT04432-03</t>
  </si>
  <si>
    <t>HT04432-06</t>
  </si>
  <si>
    <t>HT04432-01</t>
  </si>
  <si>
    <t>HT04432-05</t>
  </si>
  <si>
    <t>HT04432-04</t>
  </si>
  <si>
    <t>HT05531-05</t>
  </si>
  <si>
    <t>HT05531-02</t>
  </si>
  <si>
    <t>HT05531-06</t>
  </si>
  <si>
    <t>HT05531-01</t>
  </si>
  <si>
    <t>HT05531-03</t>
  </si>
  <si>
    <t>HT05531-04</t>
  </si>
  <si>
    <t>HT05551-03</t>
  </si>
  <si>
    <t>HT05551-02</t>
  </si>
  <si>
    <t>HT05551-06</t>
  </si>
  <si>
    <t>HT05551-04</t>
  </si>
  <si>
    <t>HT05551-08</t>
  </si>
  <si>
    <t>HT05551-05</t>
  </si>
  <si>
    <t>HT05551-07</t>
  </si>
  <si>
    <t>HT05551-01</t>
  </si>
  <si>
    <t>HT06622-03</t>
  </si>
  <si>
    <t>HT06622-02</t>
  </si>
  <si>
    <t>HT06622-04</t>
  </si>
  <si>
    <t>HT06622-01</t>
  </si>
  <si>
    <t>HT06633-02</t>
  </si>
  <si>
    <t>HT06633-01</t>
  </si>
  <si>
    <t>HT07722-02</t>
  </si>
  <si>
    <t>HT07722-01</t>
  </si>
  <si>
    <t>HT07722-03</t>
  </si>
  <si>
    <t>HT07732-02</t>
  </si>
  <si>
    <t>HT07732-07</t>
  </si>
  <si>
    <t>HT07732-08</t>
  </si>
  <si>
    <t>Des Zanglais</t>
  </si>
  <si>
    <t>HT07732-04</t>
  </si>
  <si>
    <t>HT07732-01</t>
  </si>
  <si>
    <t>HT07732-03</t>
  </si>
  <si>
    <t>HT07732-06</t>
  </si>
  <si>
    <t>HT07732-05</t>
  </si>
  <si>
    <t>HT03341-01</t>
  </si>
  <si>
    <t>HT03341-03</t>
  </si>
  <si>
    <t>HT03341-02</t>
  </si>
  <si>
    <t>HT03341-04</t>
  </si>
  <si>
    <t>HT01118-03</t>
  </si>
  <si>
    <t>HT01118-04</t>
  </si>
  <si>
    <t>HT05522-02</t>
  </si>
  <si>
    <t>HT05522-01</t>
  </si>
  <si>
    <t>HT05522-03</t>
  </si>
  <si>
    <t>HT04433-01</t>
  </si>
  <si>
    <t>HT04433-02</t>
  </si>
  <si>
    <t>HT02233-02</t>
  </si>
  <si>
    <t>HT02233-01</t>
  </si>
  <si>
    <t>HT06642-02</t>
  </si>
  <si>
    <t>HT06642-01</t>
  </si>
  <si>
    <t>HT01132-04</t>
  </si>
  <si>
    <t>HT01132-02</t>
  </si>
  <si>
    <t>HT01132-01</t>
  </si>
  <si>
    <t>HT01132-03</t>
  </si>
  <si>
    <t>HT06613-03</t>
  </si>
  <si>
    <t>HT06613-01</t>
  </si>
  <si>
    <t>HT06613-02</t>
  </si>
  <si>
    <t>HT07753-01</t>
  </si>
  <si>
    <t>HT07753-04</t>
  </si>
  <si>
    <t>HT07753-03</t>
  </si>
  <si>
    <t>HT07753-02</t>
  </si>
  <si>
    <t>Berreault</t>
  </si>
  <si>
    <t>HT07712-02</t>
  </si>
  <si>
    <t>HT07712-01</t>
  </si>
  <si>
    <t>HT07712-04</t>
  </si>
  <si>
    <t>HT07712-03</t>
  </si>
  <si>
    <t>HT04431-01</t>
  </si>
  <si>
    <t>HT04431-03</t>
  </si>
  <si>
    <t>HT04431-02</t>
  </si>
  <si>
    <t>HT04441-03</t>
  </si>
  <si>
    <t>HT04441-02</t>
  </si>
  <si>
    <t>HT04441-01</t>
  </si>
  <si>
    <t>HT05532-05</t>
  </si>
  <si>
    <t>HT05532-02</t>
  </si>
  <si>
    <t>HT05532-04</t>
  </si>
  <si>
    <t>HT05532-03</t>
  </si>
  <si>
    <t>HT05532-01</t>
  </si>
  <si>
    <t>HT05532-06</t>
  </si>
  <si>
    <t>Cash</t>
  </si>
  <si>
    <t>Bois</t>
  </si>
  <si>
    <t>Conditionel</t>
  </si>
  <si>
    <t>Non conditionel</t>
  </si>
  <si>
    <t>Evaluation des besoins</t>
  </si>
  <si>
    <t>Diagnostic technique</t>
  </si>
  <si>
    <t>Appui Technique</t>
  </si>
  <si>
    <t>Formation</t>
  </si>
  <si>
    <t>Réparation</t>
  </si>
  <si>
    <t>Rétrofting</t>
  </si>
  <si>
    <t>Construction</t>
  </si>
  <si>
    <t>Autre</t>
  </si>
  <si>
    <t>Milieu</t>
  </si>
  <si>
    <t>Rural</t>
  </si>
  <si>
    <t>Peri urbain</t>
  </si>
  <si>
    <t>Urbain</t>
  </si>
  <si>
    <t>BENEFICIAIRES</t>
  </si>
  <si>
    <t>AUTRE</t>
  </si>
  <si>
    <t>Sélection / Priorisation</t>
  </si>
  <si>
    <t>ASSISTANCE</t>
  </si>
  <si>
    <t>ASSISTANCE0</t>
  </si>
  <si>
    <t>ACTIVITE1</t>
  </si>
  <si>
    <t>ACTIVITE10</t>
  </si>
  <si>
    <t>ACTIVITE2</t>
  </si>
  <si>
    <t>Bâches</t>
  </si>
  <si>
    <t>Matériaux NFI</t>
  </si>
  <si>
    <t>Matériaux Abris</t>
  </si>
  <si>
    <t>Couvertures</t>
  </si>
  <si>
    <t>Tapis de sol</t>
  </si>
  <si>
    <t>Bidons</t>
  </si>
  <si>
    <t>Seaux</t>
  </si>
  <si>
    <t>Moustiquaires</t>
  </si>
  <si>
    <t>Aquatabs</t>
  </si>
  <si>
    <t>Stoves</t>
  </si>
  <si>
    <t>Lampes solaires</t>
  </si>
  <si>
    <t>Kit d'hygiène</t>
  </si>
  <si>
    <t>Kit de cuisine</t>
  </si>
  <si>
    <t>Kit Abris</t>
  </si>
  <si>
    <t>Autre, à préciser dans "Commentaires"</t>
  </si>
  <si>
    <t>MILIEU</t>
  </si>
  <si>
    <t>Niveau d'intervention</t>
  </si>
  <si>
    <t>NIVEAU D'INTERVENTION</t>
  </si>
  <si>
    <t>Ménage</t>
  </si>
  <si>
    <t>Quartier</t>
  </si>
  <si>
    <t>Centre collectif / d'évacuation d'urgence</t>
  </si>
  <si>
    <t>Total Individus</t>
  </si>
  <si>
    <t>Total Hommes</t>
  </si>
  <si>
    <t>Total Femmes</t>
  </si>
  <si>
    <t>Total Enfants</t>
  </si>
  <si>
    <t>Total Ménage</t>
  </si>
  <si>
    <t>Bailleur de fond</t>
  </si>
  <si>
    <t>Zones difficiles d'accès/coupées</t>
  </si>
  <si>
    <t>Bailleur de fonds</t>
  </si>
  <si>
    <t>Valeur en USD</t>
  </si>
  <si>
    <t>Cash en HTG</t>
  </si>
  <si>
    <t>Cash en USD</t>
  </si>
  <si>
    <t xml:space="preserve">Conditionel </t>
  </si>
  <si>
    <t xml:space="preserve">Non conditionel </t>
  </si>
  <si>
    <t>Mercy Corps</t>
  </si>
  <si>
    <t>World Renew</t>
  </si>
  <si>
    <t>World Vision International</t>
  </si>
  <si>
    <t>ADRA</t>
  </si>
  <si>
    <t>CVM</t>
  </si>
  <si>
    <t>OIH</t>
  </si>
  <si>
    <t>Vistion Forward</t>
  </si>
  <si>
    <t>Joint distribution with World Wision</t>
  </si>
  <si>
    <t>Joint distribution with ACTED</t>
  </si>
  <si>
    <t>French RC</t>
  </si>
  <si>
    <t>American RC</t>
  </si>
  <si>
    <t>OFATMA</t>
  </si>
  <si>
    <t>Fondation Digicel</t>
  </si>
  <si>
    <t>Mairie de Maniche</t>
  </si>
  <si>
    <t>Lezard</t>
  </si>
  <si>
    <t>Corail, Morne Welsh, Blaise, Koukout</t>
  </si>
  <si>
    <t>TI PALMISTE</t>
  </si>
  <si>
    <t>Source Philippe</t>
  </si>
  <si>
    <t>Morne Ramier</t>
  </si>
  <si>
    <t>POINTE DES LATANIERS</t>
  </si>
  <si>
    <t>les Chardonnieres</t>
  </si>
  <si>
    <t>Melonniene</t>
  </si>
  <si>
    <t>Ducis</t>
  </si>
  <si>
    <t>Scipion</t>
  </si>
  <si>
    <t>Saint Helene</t>
  </si>
  <si>
    <t>Ans Du Clerq</t>
  </si>
  <si>
    <t>Cavallion</t>
  </si>
  <si>
    <t>Jasmin</t>
  </si>
  <si>
    <t>Viard</t>
  </si>
  <si>
    <t>Parc Larco</t>
  </si>
  <si>
    <t>Ecole Nationale Semiramis Telemaque</t>
  </si>
  <si>
    <t>Centre Ville</t>
  </si>
  <si>
    <t>Village Vincent</t>
  </si>
  <si>
    <t>Boyer, K-Darline, K-Boyer, K- Sainvil</t>
  </si>
  <si>
    <t>behind the church, Derriere Leglise</t>
  </si>
  <si>
    <t>mayor's office</t>
  </si>
  <si>
    <t>Presquile</t>
  </si>
  <si>
    <t>HRC Local Committee</t>
  </si>
  <si>
    <t>National School of Abakou</t>
  </si>
  <si>
    <t>Italian RC</t>
  </si>
  <si>
    <t>FNGA</t>
  </si>
  <si>
    <t>RODEP</t>
  </si>
  <si>
    <t>Ville d'Aquin</t>
  </si>
  <si>
    <t>Grosse Caye</t>
  </si>
  <si>
    <t>Goderay</t>
  </si>
  <si>
    <t>Ray</t>
  </si>
  <si>
    <t>German RC</t>
  </si>
  <si>
    <t>SDC</t>
  </si>
  <si>
    <t>Terre des Hommes</t>
  </si>
  <si>
    <t>Port-à-Piment Health Center</t>
  </si>
  <si>
    <t>Les Anglais Health Center</t>
  </si>
  <si>
    <t>Port-Salut Health Center</t>
  </si>
  <si>
    <t>Les Coteaux Health Center</t>
  </si>
  <si>
    <t>Sous-Fort</t>
  </si>
  <si>
    <t>CTC at Chardonnière</t>
  </si>
  <si>
    <t>Anglais</t>
  </si>
  <si>
    <t>HRC Office_Les Cayes</t>
  </si>
  <si>
    <t>410 Bridge</t>
  </si>
  <si>
    <t>Perle, machette, scie,rous,fil de fer,marteau,clous divers.</t>
  </si>
  <si>
    <t>perle, machette, scie,rous,fil de fer,marteau,clous divers.</t>
  </si>
  <si>
    <t>1 bache 4x6, 1 corde</t>
  </si>
  <si>
    <t>Ile de la Tortue</t>
  </si>
  <si>
    <t>Caritas Suisse</t>
  </si>
  <si>
    <t>Kit de tôles</t>
  </si>
  <si>
    <t>Communication avec les communautés (CwC)</t>
  </si>
  <si>
    <t>Rencontre avec les communautés</t>
  </si>
  <si>
    <t>IEC</t>
  </si>
  <si>
    <t>Message radio</t>
  </si>
  <si>
    <t>Hotline</t>
  </si>
  <si>
    <t>Nombre d'appel recu</t>
  </si>
  <si>
    <t>Nombre de messages</t>
  </si>
  <si>
    <t>Nombre de rencontre</t>
  </si>
  <si>
    <t>Nombre de campagne</t>
  </si>
  <si>
    <t>Kit d'outils</t>
  </si>
  <si>
    <t>Sent new format?</t>
  </si>
  <si>
    <t>Yes</t>
  </si>
  <si>
    <t>MOFKA</t>
  </si>
  <si>
    <r>
      <t xml:space="preserve">4W - Shelter/NFI - HAITI
</t>
    </r>
    <r>
      <rPr>
        <sz val="11"/>
        <color theme="0"/>
        <rFont val="Calibri"/>
        <family val="2"/>
        <scheme val="minor"/>
      </rPr>
      <t>shelterwghaiti.im@gmail.com</t>
    </r>
  </si>
  <si>
    <t>Haitian RC</t>
  </si>
  <si>
    <t>IFRC/Qatar Red Crescent</t>
  </si>
  <si>
    <t>Prévilé</t>
  </si>
  <si>
    <t>Qatar RC</t>
  </si>
  <si>
    <t>Activity ID</t>
  </si>
  <si>
    <t>Row Labels</t>
  </si>
  <si>
    <t>Grand Total</t>
  </si>
  <si>
    <t>Agricultural Cleaning Kits</t>
  </si>
  <si>
    <t>Private funds</t>
  </si>
  <si>
    <t>Savons de lessive et de toilettes, Serviettes et papiers hygiéniques, Aquatabs, Dentifrices et brosses à dents et Serviettes de bain</t>
  </si>
  <si>
    <t>Japan Platform</t>
  </si>
  <si>
    <t>German Foreign Office (AA)</t>
  </si>
  <si>
    <t>World Vision</t>
  </si>
  <si>
    <t>NumberDistrinb</t>
  </si>
  <si>
    <t>2 per HH</t>
  </si>
  <si>
    <t>1 per HH</t>
  </si>
  <si>
    <t>Haven</t>
  </si>
  <si>
    <t>Morency</t>
  </si>
  <si>
    <t>Calapa</t>
  </si>
  <si>
    <t>Lebeye</t>
  </si>
  <si>
    <t>Bousquet</t>
  </si>
  <si>
    <t>Figueir</t>
  </si>
  <si>
    <t>Grande Passe</t>
  </si>
  <si>
    <t>cordes, Jerrican, Kit d'hygiene, couverture, baches</t>
  </si>
  <si>
    <t>Cordes, baches</t>
  </si>
  <si>
    <t>Cordes, baches et clous</t>
  </si>
  <si>
    <t>Cordes, baches, fil a legature et clous</t>
  </si>
  <si>
    <t>Dupuy</t>
  </si>
  <si>
    <t>Quetant</t>
  </si>
  <si>
    <t>Dufour</t>
  </si>
  <si>
    <t>Lotore</t>
  </si>
  <si>
    <t>Trou Louis Jeune</t>
  </si>
  <si>
    <t>Abricot</t>
  </si>
  <si>
    <t>Ti Palmiste</t>
  </si>
  <si>
    <t>Kafou Kadet</t>
  </si>
  <si>
    <t>Bourgen</t>
  </si>
  <si>
    <t>Trou Bigaille</t>
  </si>
  <si>
    <t>JPHRO</t>
  </si>
  <si>
    <t>Chefs de ménage,membres des organisations locales.</t>
  </si>
  <si>
    <t>USAID-OFDA</t>
  </si>
  <si>
    <t>Sainte Hélène</t>
  </si>
  <si>
    <t>Gélin</t>
  </si>
  <si>
    <t>Baches plastiques (formation)</t>
  </si>
  <si>
    <t>Tôles (formation)</t>
  </si>
  <si>
    <t>Réparation / Rétrofitting (formation)</t>
  </si>
  <si>
    <t>Méthodes traditionnelles (formation)</t>
  </si>
  <si>
    <t>10e de Désormeau</t>
  </si>
  <si>
    <t>10ème des Orangers</t>
  </si>
  <si>
    <t>10ème des Palmes</t>
  </si>
  <si>
    <t>10ème Dory</t>
  </si>
  <si>
    <t>10ème Fonds d'Oie</t>
  </si>
  <si>
    <t>10ème Guirand</t>
  </si>
  <si>
    <t>10ème Morne à Bruler</t>
  </si>
  <si>
    <t>10ème Pickmy</t>
  </si>
  <si>
    <t>10ème Thor</t>
  </si>
  <si>
    <t>11ème  Ravine Sèche</t>
  </si>
  <si>
    <t>11ème Frangipane</t>
  </si>
  <si>
    <t>11ème Gros Morne</t>
  </si>
  <si>
    <t>11ème Melon</t>
  </si>
  <si>
    <t>11ème Mussac</t>
  </si>
  <si>
    <t>11ème Petite Anse</t>
  </si>
  <si>
    <t>11ème Rivière Froide</t>
  </si>
  <si>
    <t>12ème Boulmier</t>
  </si>
  <si>
    <t>12ème Colline à Mongon</t>
  </si>
  <si>
    <t>12ème Cormiers</t>
  </si>
  <si>
    <t>12ème des Fouques</t>
  </si>
  <si>
    <t>12ème La vanneau</t>
  </si>
  <si>
    <t>13ème Corail Thor</t>
  </si>
  <si>
    <t>13ème La Montagne</t>
  </si>
  <si>
    <t>13ème Petit Harpon</t>
  </si>
  <si>
    <t>14ème Fond de Boudin</t>
  </si>
  <si>
    <t>14ème Morne Chandelle</t>
  </si>
  <si>
    <t>15ème Palmiste à Vins</t>
  </si>
  <si>
    <t>15ème Platon Dufréné</t>
  </si>
  <si>
    <t>16ème Taïfer</t>
  </si>
  <si>
    <t>17ème Procy</t>
  </si>
  <si>
    <t>18ème Coupeau</t>
  </si>
  <si>
    <t>19ème Bouvier</t>
  </si>
  <si>
    <t>1e  Déjean</t>
  </si>
  <si>
    <t>1e Anotte</t>
  </si>
  <si>
    <t>1e Anse du Clerc</t>
  </si>
  <si>
    <t>1e Grandoit</t>
  </si>
  <si>
    <t>1er Acajou Bruler</t>
  </si>
  <si>
    <t>1ère Arneau</t>
  </si>
  <si>
    <t>1ère Bac à Soude</t>
  </si>
  <si>
    <t>1ère Baconnois</t>
  </si>
  <si>
    <t>1ère Bais d'Orange</t>
  </si>
  <si>
    <t>1ère Ballon</t>
  </si>
  <si>
    <t>1ère Bande du Nord</t>
  </si>
  <si>
    <t>1ere Bariadelle</t>
  </si>
  <si>
    <t>1ère Bas Cap Rouge</t>
  </si>
  <si>
    <t>1ère Bas Coursin</t>
  </si>
  <si>
    <t>1ère Bas de Sainte Anne</t>
  </si>
  <si>
    <t>1ère Basse Plaine</t>
  </si>
  <si>
    <t>1ère Basse Voldrogue</t>
  </si>
  <si>
    <t>1ère Baudin</t>
  </si>
  <si>
    <t>1ère Beaulieu</t>
  </si>
  <si>
    <t>1ère Belle Fontaine</t>
  </si>
  <si>
    <t>1ere Bernagousse</t>
  </si>
  <si>
    <t>1ère Bino</t>
  </si>
  <si>
    <t>1ère Blactote</t>
  </si>
  <si>
    <t>1ère Boileau</t>
  </si>
  <si>
    <t>1ère Bois Gamelle</t>
  </si>
  <si>
    <t>1ère Bois Neuf</t>
  </si>
  <si>
    <t>1ère Boucan Bois Pin</t>
  </si>
  <si>
    <t>1ère Boucan Guillaume</t>
  </si>
  <si>
    <t>1ère Boucan Richard</t>
  </si>
  <si>
    <t>1ère Boucassin</t>
  </si>
  <si>
    <t>1ère Bourdet</t>
  </si>
  <si>
    <t>1ère Bourry</t>
  </si>
  <si>
    <t>1ère Bouzi</t>
  </si>
  <si>
    <t>1ère Brésilienne</t>
  </si>
  <si>
    <t>1ère Brostage</t>
  </si>
  <si>
    <t>1ère Cabral</t>
  </si>
  <si>
    <t>1ère Camp louise</t>
  </si>
  <si>
    <t>1ere Carrefour Charles</t>
  </si>
  <si>
    <t>1ère Chalon</t>
  </si>
  <si>
    <t>1ère Champin</t>
  </si>
  <si>
    <t>1ère Chansolme</t>
  </si>
  <si>
    <t>1ère Citerne Rémy</t>
  </si>
  <si>
    <t>1ère Colline des Chènes</t>
  </si>
  <si>
    <t>1ère Colombier</t>
  </si>
  <si>
    <t>1ère Corail Soult</t>
  </si>
  <si>
    <t>1ère Cote de Fer</t>
  </si>
  <si>
    <t>1ère Coupe à David</t>
  </si>
  <si>
    <t>1ère Crête à Pins</t>
  </si>
  <si>
    <t>1ère Crochus</t>
  </si>
  <si>
    <t>1ère Délugé</t>
  </si>
  <si>
    <t>1ère Dessources</t>
  </si>
  <si>
    <t>1ère Dolan</t>
  </si>
  <si>
    <t>1ère Dumas</t>
  </si>
  <si>
    <t>1ere Duquillon</t>
  </si>
  <si>
    <t>1ère Fond Blanc</t>
  </si>
  <si>
    <t>1ère Fond Palmiste</t>
  </si>
  <si>
    <t>1ère Fonds de Lianes</t>
  </si>
  <si>
    <t>1ère Foulon</t>
  </si>
  <si>
    <t>1ère Galette Chambon</t>
  </si>
  <si>
    <t>1ère Garcin</t>
  </si>
  <si>
    <t>1ère Garde Champêtre</t>
  </si>
  <si>
    <t>1ère Gérin</t>
  </si>
  <si>
    <t>1ère Gobert</t>
  </si>
  <si>
    <t>1ère Grand Boucan</t>
  </si>
  <si>
    <t>1ère Grand Gilles</t>
  </si>
  <si>
    <t>1ère Grande Plaine</t>
  </si>
  <si>
    <t>1ère Grands Fonds</t>
  </si>
  <si>
    <t>1ère Gris-gris</t>
  </si>
  <si>
    <t>1ère Haut des Perches</t>
  </si>
  <si>
    <t>1ère Haut Maribahoux</t>
  </si>
  <si>
    <t>1ère Juanaria</t>
  </si>
  <si>
    <t>1ère La  Plate</t>
  </si>
  <si>
    <t>1ère La Victoire</t>
  </si>
  <si>
    <t>1ère Lacoma</t>
  </si>
  <si>
    <t>1ère Lacroix Perisse</t>
  </si>
  <si>
    <t>1ère L'Arbre</t>
  </si>
  <si>
    <t>1ère l'Asile</t>
  </si>
  <si>
    <t>1ère Lazare</t>
  </si>
  <si>
    <t>1ère Lévy</t>
  </si>
  <si>
    <t>1ère Liancourt</t>
  </si>
  <si>
    <t>1ère L'Oiseau</t>
  </si>
  <si>
    <t>1ère Macéan</t>
  </si>
  <si>
    <t>1ère Maniche</t>
  </si>
  <si>
    <t>1ère Margot</t>
  </si>
  <si>
    <t>1ère Martineau</t>
  </si>
  <si>
    <t>1ère Matelgate</t>
  </si>
  <si>
    <t>1ère Montagne Noire</t>
  </si>
  <si>
    <t>1ère Morne à Bateau</t>
  </si>
  <si>
    <t>1ère Morne rouge</t>
  </si>
  <si>
    <t>1ère Palma</t>
  </si>
  <si>
    <t>1ère Paricot</t>
  </si>
  <si>
    <t>1ère Perches du Bonnet</t>
  </si>
  <si>
    <t>1ère Petit Bois</t>
  </si>
  <si>
    <t>1ère Petit Fond</t>
  </si>
  <si>
    <t>1ère Petite Montagne</t>
  </si>
  <si>
    <t>1ère Plaine Céleste</t>
  </si>
  <si>
    <t>1ère Platana</t>
  </si>
  <si>
    <t>1ère Plate Forme</t>
  </si>
  <si>
    <t>1ère Pointe des Oiseaux</t>
  </si>
  <si>
    <t>1ère Pont Tamarin</t>
  </si>
  <si>
    <t>1ère Poteneau</t>
  </si>
  <si>
    <t>1ère Randel</t>
  </si>
  <si>
    <t>1ère Ravine Normande</t>
  </si>
  <si>
    <t>1ère Raymond</t>
  </si>
  <si>
    <t>1ère Renth Mathe</t>
  </si>
  <si>
    <t>1ère Rivière Canot</t>
  </si>
  <si>
    <t>1ère Rivière des Nègres</t>
  </si>
  <si>
    <t>1ère Saint martin</t>
  </si>
  <si>
    <t>1ère Salagnac</t>
  </si>
  <si>
    <t>1ère Sans Souci</t>
  </si>
  <si>
    <t>1ère Savane Carrée</t>
  </si>
  <si>
    <t>1ère Savane Grande</t>
  </si>
  <si>
    <t>1ère Savanette</t>
  </si>
  <si>
    <t>1ère Savannette</t>
  </si>
  <si>
    <t>1ère Tapion</t>
  </si>
  <si>
    <t>1ère Tête à Boeuf</t>
  </si>
  <si>
    <t>1ère Trois Palmistes</t>
  </si>
  <si>
    <t>1ère Varreux</t>
  </si>
  <si>
    <t>1ère Vérone</t>
  </si>
  <si>
    <t>1ère Villars</t>
  </si>
  <si>
    <t>20ème Laval</t>
  </si>
  <si>
    <t>21ème Berly</t>
  </si>
  <si>
    <t>22ème Malanga</t>
  </si>
  <si>
    <t>23ème Morne Chandelle</t>
  </si>
  <si>
    <t>24ème Petit Boucan</t>
  </si>
  <si>
    <t>2e Balisiers</t>
  </si>
  <si>
    <t>2e Boucan</t>
  </si>
  <si>
    <t>2e Espere</t>
  </si>
  <si>
    <t>2e Fonds Cochon</t>
  </si>
  <si>
    <t>2e Fonds d' Icaque</t>
  </si>
  <si>
    <t>2e Sources Chaudes</t>
  </si>
  <si>
    <t>2eme  Dallier</t>
  </si>
  <si>
    <t>2ème Acajou Bruler</t>
  </si>
  <si>
    <t>2ème Acul des Pins</t>
  </si>
  <si>
    <t>2ème Anse à Drick</t>
  </si>
  <si>
    <t>2ème Baie Dumesle</t>
  </si>
  <si>
    <t>2ème Balais</t>
  </si>
  <si>
    <t>2ème Balan</t>
  </si>
  <si>
    <t>2ème Baquet</t>
  </si>
  <si>
    <t>2ème Bas Coursin</t>
  </si>
  <si>
    <t>2ème Bas de l'Acul</t>
  </si>
  <si>
    <t>2ème Bas Petit Borgne</t>
  </si>
  <si>
    <t>2ème Basse Plaine</t>
  </si>
  <si>
    <t>2ème Bassin</t>
  </si>
  <si>
    <t>2ème Bassin Caiman</t>
  </si>
  <si>
    <t>2ème Baudin</t>
  </si>
  <si>
    <t>2ème Bayaha</t>
  </si>
  <si>
    <t>2ème Bélanger</t>
  </si>
  <si>
    <t>2ème Belle Fontaine</t>
  </si>
  <si>
    <t>2ème Belle Rivière</t>
  </si>
  <si>
    <t>2ème Bellevue</t>
  </si>
  <si>
    <t>2ème Bérault</t>
  </si>
  <si>
    <t>2ème Bois Blanc</t>
  </si>
  <si>
    <t>2ème Bois de Lance</t>
  </si>
  <si>
    <t>2ème Bois d'Orme</t>
  </si>
  <si>
    <t>2ème Bois Laurence</t>
  </si>
  <si>
    <t>2ème Bois Neuf</t>
  </si>
  <si>
    <t>2ème Bois Poux</t>
  </si>
  <si>
    <t>2ème Bongars</t>
  </si>
  <si>
    <t>2ème Bonnet à l'Evêque</t>
  </si>
  <si>
    <t>2ème Bossous</t>
  </si>
  <si>
    <t>2ème Boucan Bois Pin</t>
  </si>
  <si>
    <t>2ème Boucan Carré</t>
  </si>
  <si>
    <t>2ème Boucan Michel</t>
  </si>
  <si>
    <t>2ème Boucassin</t>
  </si>
  <si>
    <t>2ème Boudon</t>
  </si>
  <si>
    <t>2ème Bouzi</t>
  </si>
  <si>
    <t>2ème Camathe</t>
  </si>
  <si>
    <t>2ème Carreau Datty</t>
  </si>
  <si>
    <t>2ème Champagne</t>
  </si>
  <si>
    <t>2ème Champlois</t>
  </si>
  <si>
    <t>2ème Cholette</t>
  </si>
  <si>
    <t>2ème Claudine</t>
  </si>
  <si>
    <t>2ème Crochus</t>
  </si>
  <si>
    <t>2ème Débouchette</t>
  </si>
  <si>
    <t>2ème Déjoie</t>
  </si>
  <si>
    <t>2ème Delatre</t>
  </si>
  <si>
    <t>2ème Derouvray</t>
  </si>
  <si>
    <t>2ème des Forges</t>
  </si>
  <si>
    <t>2ème des Vases</t>
  </si>
  <si>
    <t>2ème Desdunes</t>
  </si>
  <si>
    <t>2ème Dos d'Ane</t>
  </si>
  <si>
    <t>2ème Eaux Basses</t>
  </si>
  <si>
    <t>2ème Edelin</t>
  </si>
  <si>
    <t>2ème Fond Melon</t>
  </si>
  <si>
    <t>2ème Fonds des Nègres</t>
  </si>
  <si>
    <t>2ème Fonfrède</t>
  </si>
  <si>
    <t>2ème Fossé Naboth</t>
  </si>
  <si>
    <t>2ème Gaillard</t>
  </si>
  <si>
    <t>2ème Grand Bassin</t>
  </si>
  <si>
    <t>2ème Grande Plaine</t>
  </si>
  <si>
    <t>2ème Grande Rivière Fesle</t>
  </si>
  <si>
    <t>2ème Grosse Roche</t>
  </si>
  <si>
    <t>2ème Guinaudée</t>
  </si>
  <si>
    <t>2ème Haut des Perches</t>
  </si>
  <si>
    <t>2ème Haut du Cap</t>
  </si>
  <si>
    <t>2ème Haut Madeleine</t>
  </si>
  <si>
    <t>2ème Haute Voldrogue</t>
  </si>
  <si>
    <t>2ème Juampas</t>
  </si>
  <si>
    <t>2ème La Belle Mère</t>
  </si>
  <si>
    <t>2ème La Biche</t>
  </si>
  <si>
    <t>2ème La Haye</t>
  </si>
  <si>
    <t>2ème La Pointe</t>
  </si>
  <si>
    <t>2ème La Selle</t>
  </si>
  <si>
    <t>2ème Lociane</t>
  </si>
  <si>
    <t>2ème Mabriol</t>
  </si>
  <si>
    <t>2ème Mare Rouge</t>
  </si>
  <si>
    <t>2ème Marmont</t>
  </si>
  <si>
    <t>2ème Martineau</t>
  </si>
  <si>
    <t>2ème Mathurin</t>
  </si>
  <si>
    <t>2ème Mayance</t>
  </si>
  <si>
    <t>2ème Melonière</t>
  </si>
  <si>
    <t>2ème Mouline</t>
  </si>
  <si>
    <t>2ème Nan Sevré</t>
  </si>
  <si>
    <t>2ème Narang</t>
  </si>
  <si>
    <t>2ème Nouvelle Tourraine</t>
  </si>
  <si>
    <t>2ème Passe Reine</t>
  </si>
  <si>
    <t>2ème Petit Bois</t>
  </si>
  <si>
    <t>2ème Petit Howars</t>
  </si>
  <si>
    <t>2ème Petite Rivière</t>
  </si>
  <si>
    <t>2ème Petite Source</t>
  </si>
  <si>
    <t>2ème Petites Desdunes</t>
  </si>
  <si>
    <t>2ème Plaine Céleste</t>
  </si>
  <si>
    <t>2ème Pot de Chambre</t>
  </si>
  <si>
    <t>2ème Renaudin</t>
  </si>
  <si>
    <t>2ème Rivière Mancelle</t>
  </si>
  <si>
    <t>2ème Rose Bonite</t>
  </si>
  <si>
    <t>2ème Roucou</t>
  </si>
  <si>
    <t>2ème Roye sec</t>
  </si>
  <si>
    <t>2ème Solon</t>
  </si>
  <si>
    <t>2ème Source Beauvoir</t>
  </si>
  <si>
    <t>2ème Sources Chaudes</t>
  </si>
  <si>
    <t>2ème Tête à Boeuf</t>
  </si>
  <si>
    <t>2ème Tête d'Eau</t>
  </si>
  <si>
    <t>2ème Tiby</t>
  </si>
  <si>
    <t>2ème Tierra Muscady</t>
  </si>
  <si>
    <t>2ème Trou Mahot</t>
  </si>
  <si>
    <t>2ème Varreux</t>
  </si>
  <si>
    <t>3e Champy</t>
  </si>
  <si>
    <t>3e Danglise</t>
  </si>
  <si>
    <t>3e Désormeau</t>
  </si>
  <si>
    <t>3e Grand Vicent</t>
  </si>
  <si>
    <t>3e Haute Guinaudée</t>
  </si>
  <si>
    <t>3e Ilet Pierre à Joseph</t>
  </si>
  <si>
    <t>3e Jn Belune</t>
  </si>
  <si>
    <t>3e L'Assive</t>
  </si>
  <si>
    <t>3ème Acul Jeannot</t>
  </si>
  <si>
    <t>3ème Aguahedionde</t>
  </si>
  <si>
    <t>3ème Arniquet</t>
  </si>
  <si>
    <t>3ème Aubert</t>
  </si>
  <si>
    <t>3ème Baille Tourrible</t>
  </si>
  <si>
    <t>3ème Barreau</t>
  </si>
  <si>
    <t>3ème Bas de Sault</t>
  </si>
  <si>
    <t>3ème Bas Maribahoux</t>
  </si>
  <si>
    <t>3ème Beauclos</t>
  </si>
  <si>
    <t>3ème Belle Fontaine</t>
  </si>
  <si>
    <t>3ème Bellevue</t>
  </si>
  <si>
    <t>3ème Bois Neuf</t>
  </si>
  <si>
    <t>3ème Bony</t>
  </si>
  <si>
    <t>3ème Bouyaha</t>
  </si>
  <si>
    <t>3ème Bras Gauche</t>
  </si>
  <si>
    <t>3ème Brodequin</t>
  </si>
  <si>
    <t>3ème Caracol</t>
  </si>
  <si>
    <t>3ème Carrefour Canon</t>
  </si>
  <si>
    <t>3ème Chardonette</t>
  </si>
  <si>
    <t>3ème Chemin Neuf</t>
  </si>
  <si>
    <t>3ème Cochon Gras</t>
  </si>
  <si>
    <t>3ème Corail</t>
  </si>
  <si>
    <t>3ème Corosse</t>
  </si>
  <si>
    <t>3ème Cosse</t>
  </si>
  <si>
    <t>3ème Cote de Fer</t>
  </si>
  <si>
    <t>3ème Côtelette</t>
  </si>
  <si>
    <t>3ème Coupe Mardi Gras</t>
  </si>
  <si>
    <t>3ème Cracaraille</t>
  </si>
  <si>
    <t>3ème Damé</t>
  </si>
  <si>
    <t>3ème des Bayes</t>
  </si>
  <si>
    <t>3ème des Granges</t>
  </si>
  <si>
    <t>3ème Dessources</t>
  </si>
  <si>
    <t>3ème Etang du Jong</t>
  </si>
  <si>
    <t>3ème Fonds Parisien</t>
  </si>
  <si>
    <t>3ème Fonds Tortue</t>
  </si>
  <si>
    <t>3ème Génipailler</t>
  </si>
  <si>
    <t>3ème Goyavier</t>
  </si>
  <si>
    <t>3ème Grand Boucan</t>
  </si>
  <si>
    <t>3ème Grande Rivère</t>
  </si>
  <si>
    <t>3ème Grande Source</t>
  </si>
  <si>
    <t>3ème Grenodière</t>
  </si>
  <si>
    <t>3ème Gros Marin</t>
  </si>
  <si>
    <t>3ème Guillaume Mogé</t>
  </si>
  <si>
    <t>3ème Hatty</t>
  </si>
  <si>
    <t>3ème Haut Cap Rouge</t>
  </si>
  <si>
    <t>3ème Haut des Moustiques</t>
  </si>
  <si>
    <t>3ème Haut Martineau</t>
  </si>
  <si>
    <t>3ème La Hoye</t>
  </si>
  <si>
    <t>3ème La Vallée</t>
  </si>
  <si>
    <t>3ème Labady</t>
  </si>
  <si>
    <t>3ème Laborde</t>
  </si>
  <si>
    <t>3ème Lagon</t>
  </si>
  <si>
    <t>3ème Lamielle</t>
  </si>
  <si>
    <t>3ème Liève</t>
  </si>
  <si>
    <t>3ème Loby</t>
  </si>
  <si>
    <t>3ème Macary</t>
  </si>
  <si>
    <t>3ème Matador</t>
  </si>
  <si>
    <t>3ème Morne Pelé</t>
  </si>
  <si>
    <t>3ème Mornet</t>
  </si>
  <si>
    <t>3ème Moussambe</t>
  </si>
  <si>
    <t>3ème Ogé</t>
  </si>
  <si>
    <t>3ème Petit Bois</t>
  </si>
  <si>
    <t>3ème Petit Bourg Du Borgne</t>
  </si>
  <si>
    <t>3ème Petite Anse</t>
  </si>
  <si>
    <t>3ème Plaine d'Oranges</t>
  </si>
  <si>
    <t>3ème Platon</t>
  </si>
  <si>
    <t>3ème Ravine Trompette</t>
  </si>
  <si>
    <t>3ème Réserve</t>
  </si>
  <si>
    <t>3ème Riaribes</t>
  </si>
  <si>
    <t>3ème Rivière Blanche</t>
  </si>
  <si>
    <t>3ème Rivière de Bayonnais</t>
  </si>
  <si>
    <t>3ème Roche Plate</t>
  </si>
  <si>
    <t>3ème Roucou</t>
  </si>
  <si>
    <t>3ème Savane Longue</t>
  </si>
  <si>
    <t>3ème Silegue</t>
  </si>
  <si>
    <t>3ème Solon</t>
  </si>
  <si>
    <t>3ème Sourcailles</t>
  </si>
  <si>
    <t>3ème Ternier</t>
  </si>
  <si>
    <t>3ème Thiotte</t>
  </si>
  <si>
    <t>3ème Tibi Davezac</t>
  </si>
  <si>
    <t>3ème Tournade</t>
  </si>
  <si>
    <t>3ème Trichet</t>
  </si>
  <si>
    <t>3ème Trou Chouchou</t>
  </si>
  <si>
    <t>3ème Vielle Hatte</t>
  </si>
  <si>
    <t>3èmme Calumette</t>
  </si>
  <si>
    <t>4e Basse Guinaudée</t>
  </si>
  <si>
    <t>4e La Plaine</t>
  </si>
  <si>
    <t>4e La Seringue</t>
  </si>
  <si>
    <t>4e les Gomiers</t>
  </si>
  <si>
    <t>4e Mandou</t>
  </si>
  <si>
    <t>4e Tozia</t>
  </si>
  <si>
    <t>4ème Aguahedionde</t>
  </si>
  <si>
    <t>4ème Amazone</t>
  </si>
  <si>
    <t>4ème Barbois</t>
  </si>
  <si>
    <t>4ème Bassin Diamant</t>
  </si>
  <si>
    <t>4ème Beaumont</t>
  </si>
  <si>
    <t>4ème Belle Fontaine</t>
  </si>
  <si>
    <t>4ème Bellevue</t>
  </si>
  <si>
    <t>4ème Bellevue la Montagne</t>
  </si>
  <si>
    <t>4ème Bezin</t>
  </si>
  <si>
    <t>4ème Bois Pin</t>
  </si>
  <si>
    <t>4ème Capotille</t>
  </si>
  <si>
    <t>4ème Chabotte</t>
  </si>
  <si>
    <t>4ème Condé</t>
  </si>
  <si>
    <t>4ème Corail Lamothe</t>
  </si>
  <si>
    <t>4ème Crête Brûlée</t>
  </si>
  <si>
    <t>4ème Dalmette</t>
  </si>
  <si>
    <t>4ème Désarmes</t>
  </si>
  <si>
    <t>4ème Estère Dérée</t>
  </si>
  <si>
    <t>4ème Flamands</t>
  </si>
  <si>
    <t>4ème Fond Jean Noel</t>
  </si>
  <si>
    <t>4ème Fond Melon Michineau</t>
  </si>
  <si>
    <t>4ème Fonds Arabie</t>
  </si>
  <si>
    <t>4ème Fonds des Blancs</t>
  </si>
  <si>
    <t>4ème Fonds-Verrettes</t>
  </si>
  <si>
    <t>4ème Grand Fond</t>
  </si>
  <si>
    <t>4ème Grand Lagon</t>
  </si>
  <si>
    <t>4ème Grande Ravine</t>
  </si>
  <si>
    <t>4ème Haut Grandou</t>
  </si>
  <si>
    <t>4ème Haut Petit Borgne</t>
  </si>
  <si>
    <t>4ème Joly</t>
  </si>
  <si>
    <t>4ème La Gosseline</t>
  </si>
  <si>
    <t>4ème La Montagne</t>
  </si>
  <si>
    <t>4ème L'Acul</t>
  </si>
  <si>
    <t>4ème Laguille</t>
  </si>
  <si>
    <t>4ème Lalomas</t>
  </si>
  <si>
    <t>4ème Lalouère</t>
  </si>
  <si>
    <t>4ème Mapou</t>
  </si>
  <si>
    <t>4ème Mare Henry</t>
  </si>
  <si>
    <t>4ème Montagne Terrible</t>
  </si>
  <si>
    <t>4ème Moreau</t>
  </si>
  <si>
    <t>4ème Morisseau</t>
  </si>
  <si>
    <t>4ème Moussambe</t>
  </si>
  <si>
    <t>4ème Pemerle</t>
  </si>
  <si>
    <t>4ème Poste Pierrot</t>
  </si>
  <si>
    <t>4ème Poteaux</t>
  </si>
  <si>
    <t>4ème Puiloreau</t>
  </si>
  <si>
    <t>4ème Rivière de Barre</t>
  </si>
  <si>
    <t>4ème Sanyago</t>
  </si>
  <si>
    <t>4ème Sarazin</t>
  </si>
  <si>
    <t>4ème Savane à Roche</t>
  </si>
  <si>
    <t>4ème Trou d'Enfer</t>
  </si>
  <si>
    <t>4ème Vassale</t>
  </si>
  <si>
    <t>4ème Zanglais</t>
  </si>
  <si>
    <t>5e Baliverne</t>
  </si>
  <si>
    <t>5e Matador</t>
  </si>
  <si>
    <t>5e Ravine à Charles</t>
  </si>
  <si>
    <t>5ème Anse à Pins</t>
  </si>
  <si>
    <t>5ème Bailly</t>
  </si>
  <si>
    <t>5ème Bas de Grandou</t>
  </si>
  <si>
    <t>5ème Bas Quartier</t>
  </si>
  <si>
    <t>5ème Bastien</t>
  </si>
  <si>
    <t>5ème Bel Air</t>
  </si>
  <si>
    <t>5ème Bocozelle</t>
  </si>
  <si>
    <t>5ème Bonneau</t>
  </si>
  <si>
    <t>5ème Boucan Bélier</t>
  </si>
  <si>
    <t>5ème Camp Coq</t>
  </si>
  <si>
    <t>5ème Champagne</t>
  </si>
  <si>
    <t>5ème Cocoyers</t>
  </si>
  <si>
    <t>5ème Délices</t>
  </si>
  <si>
    <t>5ème Des Pas</t>
  </si>
  <si>
    <t>5ème Dessources</t>
  </si>
  <si>
    <t>5ème Dubourgs</t>
  </si>
  <si>
    <t>5ème Dumont</t>
  </si>
  <si>
    <t>5ème Fiéfé</t>
  </si>
  <si>
    <t>5ème Gascogne</t>
  </si>
  <si>
    <t>5ème Génipailler</t>
  </si>
  <si>
    <t>5ème Gens de Nantes</t>
  </si>
  <si>
    <t>5ème Grande Colline</t>
  </si>
  <si>
    <t>5ème Gros Mangle</t>
  </si>
  <si>
    <t>5ème Haut du Trou</t>
  </si>
  <si>
    <t>5ème La trouble</t>
  </si>
  <si>
    <t>5ème Labranle</t>
  </si>
  <si>
    <t>5ème Laroque</t>
  </si>
  <si>
    <t>5ème L'Ermite</t>
  </si>
  <si>
    <t>5ème Marbial</t>
  </si>
  <si>
    <t>5ème Mare à Coiffe</t>
  </si>
  <si>
    <t>5ème Moka-Neuf</t>
  </si>
  <si>
    <t>5ème Pays Pourri</t>
  </si>
  <si>
    <t>5ème Pendu</t>
  </si>
  <si>
    <t>5ème Pérodin</t>
  </si>
  <si>
    <t>5ème Rivière Salée</t>
  </si>
  <si>
    <t>5ème Savane Dubois</t>
  </si>
  <si>
    <t>5ème Sucrerie-Henry</t>
  </si>
  <si>
    <t>5ème Trou Canari</t>
  </si>
  <si>
    <t>6e Bélair</t>
  </si>
  <si>
    <t>6e Iles Blanches</t>
  </si>
  <si>
    <t>6e Petite Rivière</t>
  </si>
  <si>
    <t>6ème Aux Cadets</t>
  </si>
  <si>
    <t>6ème Bas de Lacroix</t>
  </si>
  <si>
    <t>6ème Bassin</t>
  </si>
  <si>
    <t>6ème Bras Gauche</t>
  </si>
  <si>
    <t>6ème Chamoise</t>
  </si>
  <si>
    <t>6ème Charrette</t>
  </si>
  <si>
    <t>6ème des Matheux</t>
  </si>
  <si>
    <t>6ème Fond Bleu</t>
  </si>
  <si>
    <t>6ème Grande Colline</t>
  </si>
  <si>
    <t>6ème Grande Rivière</t>
  </si>
  <si>
    <t>6ème Grande Source</t>
  </si>
  <si>
    <t>6ème Jamais Vu</t>
  </si>
  <si>
    <t>6ème La Colline</t>
  </si>
  <si>
    <t>6ème La Corne</t>
  </si>
  <si>
    <t>6ème La Croix</t>
  </si>
  <si>
    <t>6ème La Source</t>
  </si>
  <si>
    <t>6ème La Ville</t>
  </si>
  <si>
    <t>6ème Lacedras</t>
  </si>
  <si>
    <t>6ème Lamine</t>
  </si>
  <si>
    <t>6ème Les Cayemites</t>
  </si>
  <si>
    <t>6ème Mare Roseaux</t>
  </si>
  <si>
    <t>6ème Médor</t>
  </si>
  <si>
    <t>6ème Molas</t>
  </si>
  <si>
    <t>6ème Montagne La Voute</t>
  </si>
  <si>
    <t>6ème Montagne Noire</t>
  </si>
  <si>
    <t>6ème Oranger</t>
  </si>
  <si>
    <t>6ème Pichon</t>
  </si>
  <si>
    <t>6ème Piment</t>
  </si>
  <si>
    <t>6ème Plaisance</t>
  </si>
  <si>
    <t>6ème Quentin</t>
  </si>
  <si>
    <t>6ème Sarazin</t>
  </si>
  <si>
    <t>6ème Savane Carrée</t>
  </si>
  <si>
    <t>6ème Solon</t>
  </si>
  <si>
    <t>6ème Soufrière</t>
  </si>
  <si>
    <t>6ème Terre Natte</t>
  </si>
  <si>
    <t>6ème Trou Canari</t>
  </si>
  <si>
    <t>6ème Trou d'Eau</t>
  </si>
  <si>
    <t>6ème Turgeau</t>
  </si>
  <si>
    <t>7e Garcasse</t>
  </si>
  <si>
    <t>7e Marfranc</t>
  </si>
  <si>
    <t>7ème Bassin</t>
  </si>
  <si>
    <t>7ème Bellevue Chardonnière</t>
  </si>
  <si>
    <t>7ème Bras Gauche</t>
  </si>
  <si>
    <t>7ème Cherette</t>
  </si>
  <si>
    <t>7ème des Platons</t>
  </si>
  <si>
    <t>7ème Diondion</t>
  </si>
  <si>
    <t>7ème Fond Lagrange</t>
  </si>
  <si>
    <t>7ème Fonds Baptiste</t>
  </si>
  <si>
    <t>7ème Gambade</t>
  </si>
  <si>
    <t>7ème Gérard</t>
  </si>
  <si>
    <t>7ème Grand Vide</t>
  </si>
  <si>
    <t>7ème Grande Rivière de Jacmel</t>
  </si>
  <si>
    <t>7ème Laurent</t>
  </si>
  <si>
    <t>7ème Mahotière</t>
  </si>
  <si>
    <t>7ème manon</t>
  </si>
  <si>
    <t>7ème Mapou</t>
  </si>
  <si>
    <t>7ème Morne l'Hopital</t>
  </si>
  <si>
    <t>7ème Moulin</t>
  </si>
  <si>
    <t>7ème Parques</t>
  </si>
  <si>
    <t>7ème Ravine Desroches</t>
  </si>
  <si>
    <t>7ème Rivière La Porte</t>
  </si>
  <si>
    <t>7ème Sault de Baril</t>
  </si>
  <si>
    <t>7ème Savanne Au Lait</t>
  </si>
  <si>
    <t>8e Fonds Rouge Dahere</t>
  </si>
  <si>
    <t>8ème Bas Coq Chante</t>
  </si>
  <si>
    <t>8ème Bas des Moustiques</t>
  </si>
  <si>
    <t>8ème Beauséjour</t>
  </si>
  <si>
    <t>8ème Changeux</t>
  </si>
  <si>
    <t>8ème Corail-Henry</t>
  </si>
  <si>
    <t>8ème des Platons</t>
  </si>
  <si>
    <t>8ème Grande Rivière</t>
  </si>
  <si>
    <t>8ème Ilot à Cornes</t>
  </si>
  <si>
    <t>8ème Jolitrou</t>
  </si>
  <si>
    <t>8ème l'Attalaye</t>
  </si>
  <si>
    <t>8ème Margot</t>
  </si>
  <si>
    <t>8ème Martissant</t>
  </si>
  <si>
    <t>8ème Montrouis</t>
  </si>
  <si>
    <t>8ème Oranger</t>
  </si>
  <si>
    <t>8ème Ravine Gros Morne</t>
  </si>
  <si>
    <t>8ème Trou Louis</t>
  </si>
  <si>
    <t>9e Fonds Rouge Torberck</t>
  </si>
  <si>
    <t>9ème Bas de Gris-gris</t>
  </si>
  <si>
    <t>9ème Bizoton</t>
  </si>
  <si>
    <t>9ème Citronniers</t>
  </si>
  <si>
    <t>9ème Cormiers</t>
  </si>
  <si>
    <t>9ème des Palmes</t>
  </si>
  <si>
    <t>9ème Fonds des Blancs</t>
  </si>
  <si>
    <t>9ème Haut Coq Chante</t>
  </si>
  <si>
    <t>9ème Mercy</t>
  </si>
  <si>
    <t>9ème Pointe à Raquette</t>
  </si>
  <si>
    <t>9ème Source Matelas</t>
  </si>
  <si>
    <t>Ile à Vache</t>
  </si>
  <si>
    <t>World Concern</t>
  </si>
  <si>
    <t>Shelter kit: rope, 50m, 4mm; 1.5" nails, 1/2 kg.; 3" nails, 1/2 kg; roofing umbrella nails, ½ kg, tarp</t>
  </si>
  <si>
    <t>Tearfund</t>
  </si>
  <si>
    <t>kits d'hygiene</t>
  </si>
  <si>
    <t>Prelats</t>
  </si>
  <si>
    <t>bache 4*6, 1 corde</t>
  </si>
  <si>
    <t>Cassanette</t>
  </si>
  <si>
    <t>Dumois</t>
  </si>
  <si>
    <t>Au centre</t>
  </si>
  <si>
    <t>Fond Deron</t>
  </si>
  <si>
    <t>Garnier</t>
  </si>
  <si>
    <t>Pean</t>
  </si>
  <si>
    <t>Ferme Le Blanc</t>
  </si>
  <si>
    <t>Proux</t>
  </si>
  <si>
    <t>Tiby-Rhe</t>
  </si>
  <si>
    <t>Recovery Support</t>
  </si>
  <si>
    <t>Unicef et Chaine du Bonheur</t>
  </si>
  <si>
    <t>tôles, bois, clous, kit outils</t>
  </si>
  <si>
    <t>et centre ville</t>
  </si>
  <si>
    <t>caracolie</t>
  </si>
  <si>
    <t>Sainte-Hélène</t>
  </si>
  <si>
    <t>Centre ville</t>
  </si>
  <si>
    <t>Chateau</t>
  </si>
  <si>
    <t>CONCERN</t>
  </si>
  <si>
    <t>centre ville zone 1</t>
  </si>
  <si>
    <t>bassins</t>
  </si>
  <si>
    <t>Gragamoria</t>
  </si>
  <si>
    <t>Zone 2 et 4</t>
  </si>
  <si>
    <t>Brouette</t>
  </si>
  <si>
    <t>source dommage</t>
  </si>
  <si>
    <t>platon</t>
  </si>
  <si>
    <t>DPE_PCODE</t>
  </si>
  <si>
    <t>COM_PCODE</t>
  </si>
  <si>
    <t>SC_PCODE</t>
  </si>
  <si>
    <t>#N/A</t>
  </si>
  <si>
    <t>DEPARTMENTAL MAPS</t>
  </si>
  <si>
    <t>Labels</t>
  </si>
  <si>
    <t>Count of NumberDistrinb</t>
  </si>
  <si>
    <t>AG_COM</t>
  </si>
  <si>
    <t>Count of AG_COM</t>
  </si>
  <si>
    <t>Coastal road</t>
  </si>
  <si>
    <t>Mourne Brille</t>
  </si>
  <si>
    <t>Caracolie 2</t>
  </si>
  <si>
    <t>Martino</t>
  </si>
  <si>
    <t>El Shaddei</t>
  </si>
  <si>
    <t>Les Cayes Airport</t>
  </si>
  <si>
    <t>near El Shaddei</t>
  </si>
  <si>
    <t>Ravine Sabel</t>
  </si>
  <si>
    <t>Aviation Community</t>
  </si>
  <si>
    <t>Kachoukette</t>
  </si>
  <si>
    <t>Houck</t>
  </si>
  <si>
    <t>Colte</t>
  </si>
  <si>
    <t>David Willett</t>
  </si>
  <si>
    <t>Number of distributions</t>
  </si>
  <si>
    <t>Ti palmiste</t>
  </si>
  <si>
    <t>Boidine, Dan Griyen</t>
  </si>
  <si>
    <t>Agencies per communes colorization of communes</t>
  </si>
  <si>
    <t>(blank)</t>
  </si>
  <si>
    <t/>
  </si>
  <si>
    <t>PADF</t>
  </si>
  <si>
    <t>Wharf Massey</t>
  </si>
  <si>
    <t>Massey</t>
  </si>
  <si>
    <t>Caracolie,Platon,Mackendall, St-Helene</t>
  </si>
  <si>
    <t>Claisson</t>
  </si>
  <si>
    <t>Detri</t>
  </si>
  <si>
    <t>Corfu Carton</t>
  </si>
  <si>
    <t>Chien Content</t>
  </si>
  <si>
    <t>St Cyr</t>
  </si>
  <si>
    <t>Bois noir</t>
  </si>
  <si>
    <t>lieve</t>
  </si>
  <si>
    <t>Shampooing, savon, brosses a dents, dentifrice, deodorants, peignes, Aquatabs, papier toilette, serviette hygienique, sceaux, savon pour lessive</t>
  </si>
  <si>
    <t>1 bache, 2 laines, cordes</t>
  </si>
  <si>
    <t>Bonel</t>
  </si>
  <si>
    <t>Leon</t>
  </si>
  <si>
    <t>Massanga, Pensique, Golbotine</t>
  </si>
  <si>
    <t>Poussine</t>
  </si>
  <si>
    <t>La Goderay</t>
  </si>
  <si>
    <t>2 baches, 2 laines, cordes</t>
  </si>
  <si>
    <t>Saut Mathurine</t>
  </si>
  <si>
    <t>Ile Grosse Caye</t>
  </si>
  <si>
    <t>Caiman</t>
  </si>
  <si>
    <t>Morisseau &amp; St. Georges</t>
  </si>
  <si>
    <t>Boiron</t>
  </si>
  <si>
    <t>Zanglais</t>
  </si>
  <si>
    <t>Lutheran World Relief</t>
  </si>
  <si>
    <t>Dekade</t>
  </si>
  <si>
    <t>Despagne</t>
  </si>
  <si>
    <t>Doko</t>
  </si>
  <si>
    <t>Duriz</t>
  </si>
  <si>
    <t>Flavier</t>
  </si>
  <si>
    <t>Shampooing, savon, dentifrice, brosse a dents, serviettes de douches, chlore en grain; kits bebe</t>
  </si>
  <si>
    <t>Icondo</t>
  </si>
  <si>
    <t>Fauche</t>
  </si>
  <si>
    <t>Canton de Genève /Shelter Box</t>
  </si>
  <si>
    <t>2 bâches / corde / clous 3" et 1,5", clous tôle, fil de fer</t>
  </si>
  <si>
    <t>Périgny / Plaisir / François</t>
  </si>
  <si>
    <t>Marteau, scie, pelle, houe, cisaille</t>
  </si>
  <si>
    <t>Mare A Coiffe</t>
  </si>
  <si>
    <t>Moinson / Boidine / Gourdet / Corail</t>
  </si>
  <si>
    <t>Perigny / Fraicheur</t>
  </si>
  <si>
    <t>Moinson / Boidine</t>
  </si>
  <si>
    <t>Javel / Dupouille</t>
  </si>
  <si>
    <t>Polite / Gourdet</t>
  </si>
  <si>
    <t>Belroche / Martel / Abraham</t>
  </si>
  <si>
    <t>Contois</t>
  </si>
  <si>
    <t>Pini</t>
  </si>
  <si>
    <t>La Croix</t>
  </si>
  <si>
    <t>Anba Mango/Riviere</t>
  </si>
  <si>
    <t>Miserne</t>
  </si>
  <si>
    <t>Kounouk / Rousseau</t>
  </si>
  <si>
    <t>Mathurin / Corail / Morne Blanche</t>
  </si>
  <si>
    <t>Torbeck 1er section / Redon</t>
  </si>
  <si>
    <t>Torbeck 2e Section / groupe Delponse / Labei</t>
  </si>
  <si>
    <t>Rotary Club Les Cayes</t>
  </si>
  <si>
    <t>Jour</t>
  </si>
  <si>
    <t>Mois</t>
  </si>
  <si>
    <t>Janvier</t>
  </si>
  <si>
    <t>Mars</t>
  </si>
  <si>
    <t>Avril</t>
  </si>
  <si>
    <t>Mai</t>
  </si>
  <si>
    <t>Juin</t>
  </si>
  <si>
    <t>Juillet</t>
  </si>
  <si>
    <t>Septembre</t>
  </si>
  <si>
    <t>Octobre</t>
  </si>
  <si>
    <t>Novembre</t>
  </si>
  <si>
    <t>Décembre</t>
  </si>
  <si>
    <t>A confirmer</t>
  </si>
  <si>
    <r>
      <t>Non renseign</t>
    </r>
    <r>
      <rPr>
        <sz val="11"/>
        <color theme="1"/>
        <rFont val="Calibri"/>
        <family val="2"/>
      </rPr>
      <t>é</t>
    </r>
  </si>
  <si>
    <t>du 01-Nov-16 au 14-Nov-16</t>
  </si>
  <si>
    <t>du 14-Oct-16 au 15-Nov-16</t>
  </si>
  <si>
    <t>les 08-Oct-16 &amp; 09-Oct-16</t>
  </si>
  <si>
    <t>les 24-Oct-16 &amp; 29-Oct-16</t>
  </si>
  <si>
    <t>les 5-Nov-16 &amp; 15-Nov-16 &amp; 26-Nov-16 &amp; 30-Nov-16</t>
  </si>
  <si>
    <t>les 8-Nov-16 &amp; 12-Nov-16</t>
  </si>
  <si>
    <r>
      <t>du 22-Nov-16 au 25-Nov-16 &amp; le 11-D</t>
    </r>
    <r>
      <rPr>
        <sz val="11"/>
        <color theme="1"/>
        <rFont val="Calibri"/>
        <family val="2"/>
      </rPr>
      <t>é</t>
    </r>
    <r>
      <rPr>
        <sz val="11"/>
        <color theme="1"/>
        <rFont val="Calibri"/>
        <family val="2"/>
        <scheme val="minor"/>
      </rPr>
      <t>c-16</t>
    </r>
  </si>
  <si>
    <t>les 29-Oct-16 &amp; 07-Nov-16</t>
  </si>
  <si>
    <t>du 02-Jan-17 au 09-Jan-17</t>
  </si>
  <si>
    <t>SIDA</t>
  </si>
  <si>
    <t>Roof repair kit as per tech spec</t>
  </si>
  <si>
    <t>Les irois</t>
  </si>
  <si>
    <t>5 rouleaux de papiers toilettes,3 paquets de serviettes hygieniques contenant chacun 10 unites,1 serviette de bain, 1 drap,5 brosses a dent,1 peigne, 1 dentifrice,1 paquet de quatre savons, 1 porte savon, 1 paquet de cinq rasoirs jetables, 9 savons de toilettes</t>
  </si>
  <si>
    <t>Pakado, Bas Bois d'Hommes</t>
  </si>
  <si>
    <t>1 poele,1 petite chaudiere,1 grosse chaudiere,5 assiettes inox,5 bols inox,5 gobelets inox, 4 cuilleres inox,4 fourchettes inox,5 couteaux inox,1 couteau cuisine,1 cuillere en bois</t>
  </si>
  <si>
    <t>Tete a l'eau</t>
  </si>
  <si>
    <t>Anba veritable, Brefette, derriere fort. Croix des marthyr, reneau,La cinal</t>
  </si>
  <si>
    <t>Promodev</t>
  </si>
  <si>
    <t>L'oiseau,Grandier, Laroque</t>
  </si>
  <si>
    <t>Martineau, durocher</t>
  </si>
  <si>
    <t>Pradine, Flamant, granduc</t>
  </si>
  <si>
    <t>Ti canal,Nan campeche,Derriere Morne, Sapoti, Centre ville</t>
  </si>
  <si>
    <t>Action Secours Ambulance</t>
  </si>
  <si>
    <t>APRONHA</t>
  </si>
  <si>
    <t>Nan Biston</t>
  </si>
  <si>
    <t>Lazarre</t>
  </si>
  <si>
    <t>UNHCR</t>
  </si>
  <si>
    <t>1 Shampoing,2 papiers hygieniques,1 paquet de serviette hygienique de 10 unites, 4 savons pour la lessive,2 savons pour la toilette de bain, 1 detergent,4 brosses a dent, 1 brosse a tete, 1 pate dentrifice, 1 paquet rasoir de cinq unites,1 deodorant,1 peigne,3 tablettes aquatab de 10 unites chacun</t>
  </si>
  <si>
    <t>Reunion Sportive d'Haiti</t>
  </si>
  <si>
    <t>Fondation Paradis des Indiens</t>
  </si>
  <si>
    <t>lesson</t>
  </si>
  <si>
    <t>MORAPEC</t>
  </si>
  <si>
    <t>Fondlin</t>
  </si>
  <si>
    <t>Nivre</t>
  </si>
  <si>
    <t>Anse a Macron</t>
  </si>
  <si>
    <t>Tirivye</t>
  </si>
  <si>
    <t>Saint Martin</t>
  </si>
  <si>
    <t>Silègue / La Hatte / Savane Bale</t>
  </si>
  <si>
    <t>Bellevue</t>
  </si>
  <si>
    <t>Bernadel / Kounouk</t>
  </si>
  <si>
    <t>Morne Blanche / Corail</t>
  </si>
  <si>
    <t>Plaine Conette</t>
  </si>
  <si>
    <t>la source</t>
  </si>
  <si>
    <t>Latanier</t>
  </si>
  <si>
    <t>Fond Plaisir</t>
  </si>
  <si>
    <t>Bwa Lyann</t>
  </si>
  <si>
    <t>Kochon mawon</t>
  </si>
  <si>
    <t>Nan Mango</t>
  </si>
  <si>
    <t>Grand lagon</t>
  </si>
  <si>
    <t>Mercy / Camp Perrin / Torbeck / Bergeaud / Venet / La Savanne</t>
  </si>
  <si>
    <t>KOFIP</t>
  </si>
  <si>
    <t>ACESS</t>
  </si>
  <si>
    <t>Peri Urbain</t>
  </si>
  <si>
    <t>1 serviette de bain, 1 T-Shirt blan, 2 petit serviette de visage, 3 rouleaux de papier toilettes, 3 paquets de serviettes Hygieniques contenant chacun 8 unites,3 brosses a dent,1 peigne, 1 dentifrice,2 unites savons lessive,  2 unites savons de toilettes, 1 cuillierre , 1 plaquette d'Aquatab</t>
  </si>
  <si>
    <t>Codere</t>
  </si>
  <si>
    <t>Saint Helaine</t>
  </si>
  <si>
    <t>GRRANOH</t>
  </si>
  <si>
    <t>Lacongo</t>
  </si>
  <si>
    <t>Bedard</t>
  </si>
  <si>
    <t>Charterie</t>
  </si>
  <si>
    <t>Redon</t>
  </si>
  <si>
    <t>Duroche</t>
  </si>
  <si>
    <t>Petite Anse</t>
  </si>
  <si>
    <t>Magazin</t>
  </si>
  <si>
    <t>Nan Boukan, Mahotiere</t>
  </si>
  <si>
    <t>Hatte</t>
  </si>
  <si>
    <t>Boucan Lamarre</t>
  </si>
  <si>
    <t>tôles, bois, clous, cordes</t>
  </si>
  <si>
    <t>Beaulieu, Carpentier, Rosier et centre ville</t>
  </si>
  <si>
    <t>scie, marteau,cisaille, pelle</t>
  </si>
  <si>
    <t>Distribution, Formation</t>
  </si>
  <si>
    <t>ActionAid</t>
  </si>
  <si>
    <t>KPGA</t>
  </si>
  <si>
    <t>December 2016-January 2017</t>
  </si>
  <si>
    <t>CGI (29), nails (17lbs)</t>
  </si>
  <si>
    <t>Ecole Professionnelle Jeremie</t>
  </si>
  <si>
    <t>Source Dommage</t>
  </si>
  <si>
    <t>Georgette</t>
  </si>
  <si>
    <t>Lescave</t>
  </si>
  <si>
    <t>Productive Cooperatives Haiti. (pcH)</t>
  </si>
  <si>
    <t>Saut mathurin</t>
  </si>
  <si>
    <t xml:space="preserve">Columbian Navy </t>
  </si>
  <si>
    <t>Communate Esclesiale de Base</t>
  </si>
  <si>
    <t>Carepentier</t>
  </si>
  <si>
    <t>Fonfred</t>
  </si>
  <si>
    <t>EDEM Foundation</t>
  </si>
  <si>
    <t>Grande Plaine, Grande barriere, Gros morne &amp; La source</t>
  </si>
  <si>
    <t xml:space="preserve"> GUINAUDE</t>
  </si>
  <si>
    <t>Fondation Grand'Anse</t>
  </si>
  <si>
    <t>Beau Sang, Parc monpelier, citer caleb, lon pre, barriere rouge, ca ira</t>
  </si>
  <si>
    <t>Hope Mission International</t>
  </si>
  <si>
    <t>Duchity/Trou bois</t>
  </si>
  <si>
    <t>Lycee Fritz Pierre-Louis Rue saint Honoree</t>
  </si>
  <si>
    <t>Centre du MAST a delmas 3</t>
  </si>
  <si>
    <t>Ministere de L'Interieur</t>
  </si>
  <si>
    <t>Dumont, Roche-Jabouin, Balixte, Debouchette, Lazarre, Spicion</t>
  </si>
  <si>
    <t>Carpentier, Barbois, Saint-Able, Aubri, and Au Ravine.</t>
  </si>
  <si>
    <t>Sœur Charite</t>
  </si>
  <si>
    <t>sapotille, Capen, Murier, Buissereth, La baleine, Laborieux, Perine, Chacha, Mascary, Bosse, Ferdile, Morne a Brule</t>
  </si>
  <si>
    <t>Boudo</t>
  </si>
  <si>
    <t>Lacroix</t>
  </si>
  <si>
    <t>Debouchette</t>
  </si>
  <si>
    <t>Morency, Figuier, Kalapa, Maniche, Labayi</t>
  </si>
  <si>
    <t>Grand Passe, Figuier, Amba Mapou</t>
  </si>
  <si>
    <t>Gros bassin,Dejoie,Zoranje,Chaplin,Dusape,Nan seche for the section Labeï of the commune Port-à-Piment</t>
  </si>
  <si>
    <t>La source,La vigie,Grande plaine, Nonjan for the  section Figuier of the  commune Ile-à-Vache and Bousquets,</t>
  </si>
  <si>
    <t>Vision Forward</t>
  </si>
  <si>
    <t>Chaumeau</t>
  </si>
  <si>
    <t>5e Duchity</t>
  </si>
  <si>
    <t>HT08834-05</t>
  </si>
  <si>
    <t>Savon, Crème, dentifrice, brosse, etc.,.</t>
  </si>
  <si>
    <t>Palma</t>
  </si>
  <si>
    <t>Care</t>
  </si>
  <si>
    <t>Grande Plaine</t>
  </si>
  <si>
    <t>Fon Pousye</t>
  </si>
  <si>
    <t>Morne Blanche</t>
  </si>
  <si>
    <t>Port de Bonheur</t>
  </si>
  <si>
    <t>medium size of  1 hammer,1 machete,1 axe,1 rakes,1 hoes,1 hand saw</t>
  </si>
  <si>
    <t>1 filtres à eau par ménage, avec seau et couvercle</t>
  </si>
  <si>
    <t>Pas Barbe</t>
  </si>
  <si>
    <t>2/HH</t>
  </si>
  <si>
    <t>200/HH</t>
  </si>
  <si>
    <t>0.1/HH</t>
  </si>
  <si>
    <t>Annette</t>
  </si>
  <si>
    <t>Pourcine</t>
  </si>
  <si>
    <t>Magon</t>
  </si>
  <si>
    <t>Dibara</t>
  </si>
  <si>
    <t>Planton</t>
  </si>
  <si>
    <t>Bwamaro</t>
  </si>
  <si>
    <t>Dubois</t>
  </si>
  <si>
    <t>Potorier</t>
  </si>
  <si>
    <t>Cavalier</t>
  </si>
  <si>
    <t>Bolosse</t>
  </si>
  <si>
    <t>Douillette</t>
  </si>
  <si>
    <t>Mahotier</t>
  </si>
  <si>
    <t>Descal</t>
  </si>
  <si>
    <t>Grand Plein</t>
  </si>
  <si>
    <t>Monton</t>
  </si>
  <si>
    <t>Building Material</t>
  </si>
  <si>
    <t>Lampes UNHCR</t>
  </si>
  <si>
    <t>La Bastille, Limer</t>
  </si>
  <si>
    <t>CGI, CGI snip, nails</t>
  </si>
  <si>
    <t>Hammer, Handsaw</t>
  </si>
  <si>
    <t>Tarp</t>
  </si>
  <si>
    <t>Blanket</t>
  </si>
  <si>
    <t>Sevre</t>
  </si>
  <si>
    <t>La Cahouane</t>
  </si>
  <si>
    <t>Nan Sable</t>
  </si>
  <si>
    <t>Chavene</t>
  </si>
  <si>
    <t>Bon Pas and Caffour</t>
  </si>
  <si>
    <t>Tempe and Tapion</t>
  </si>
  <si>
    <t>DRR Training</t>
  </si>
  <si>
    <t>Formont</t>
  </si>
  <si>
    <t>Jong Champlois</t>
  </si>
  <si>
    <t>Bourdon &amp; Lory</t>
  </si>
  <si>
    <t>Typologie</t>
  </si>
  <si>
    <t>Acronyme</t>
  </si>
  <si>
    <t>ASA</t>
  </si>
  <si>
    <t>BSEIPH</t>
  </si>
  <si>
    <t>Bureau du secretaire d'etat aux personnes Handicapees</t>
  </si>
  <si>
    <t>Other</t>
  </si>
  <si>
    <t>Cooperazione International COOPI</t>
  </si>
  <si>
    <t xml:space="preserve">Christian Veterinary Mission </t>
  </si>
  <si>
    <t>FLB</t>
  </si>
  <si>
    <t>Fondation Le Berger</t>
  </si>
  <si>
    <t>Croix Rouge Francaise</t>
  </si>
  <si>
    <t>Croix Rouge Allemande</t>
  </si>
  <si>
    <t>Goal</t>
  </si>
  <si>
    <t>Groupe de Réflexion, de Recherches et d’Action pour une Nouvelle Orientation d’Haïti (GRRANOH)</t>
  </si>
  <si>
    <t>Haitian connection</t>
  </si>
  <si>
    <t>Croix Rouge Haitienne</t>
  </si>
  <si>
    <t>CICR</t>
  </si>
  <si>
    <t>OIM</t>
  </si>
  <si>
    <t>Croix Rouge Italienne</t>
  </si>
  <si>
    <t>J/P Haitian Relief Organization</t>
  </si>
  <si>
    <t>J/PHRO</t>
  </si>
  <si>
    <t>LWF</t>
  </si>
  <si>
    <t>Medecins Sans Frontiere</t>
  </si>
  <si>
    <t>MSF</t>
  </si>
  <si>
    <t>Mouvman Fanm Aktif Ayiti</t>
  </si>
  <si>
    <t>Orphans International Helpline (OIH)</t>
  </si>
  <si>
    <t>Pan American Development Foundation</t>
  </si>
  <si>
    <t>Samaritan’s Purse</t>
  </si>
  <si>
    <t>Save the Children</t>
  </si>
  <si>
    <t>Governement Cooperation</t>
  </si>
  <si>
    <t>Smallholder Farmers Alliance</t>
  </si>
  <si>
    <t>SFA</t>
  </si>
  <si>
    <t>Swiss Agency for Development and Cooperation (SDC)</t>
  </si>
  <si>
    <t>tarp</t>
  </si>
  <si>
    <t>CEB</t>
  </si>
  <si>
    <t>Association for Aid and Relief Japan</t>
  </si>
  <si>
    <t>Centre-Ville</t>
  </si>
  <si>
    <t>Toute la commune</t>
  </si>
  <si>
    <t>German Foreign Office (AA), Diakonie Katastrophenhilfe, Lutheran World Relief</t>
  </si>
  <si>
    <t>CLWR, LWR, LWF, ICCO, COS/SIDA, FCA, ELCA, GNCLWF</t>
  </si>
  <si>
    <t>OPP</t>
  </si>
  <si>
    <t>Organisation des Paysans de Paroty</t>
  </si>
  <si>
    <t>Oganizasyon Zanmi Lasosyete</t>
  </si>
  <si>
    <t>OZL</t>
  </si>
  <si>
    <t>Chardonniere</t>
  </si>
  <si>
    <t>Bocalin</t>
  </si>
  <si>
    <t>Laforce</t>
  </si>
  <si>
    <t>Global Birthing Home Foundation</t>
  </si>
  <si>
    <t>Jhpiego</t>
  </si>
  <si>
    <t>COUD Jeremie</t>
  </si>
  <si>
    <t>Haitian Governement</t>
  </si>
  <si>
    <t>COUD Ouest</t>
  </si>
  <si>
    <t>Missionnaires de la Charite</t>
  </si>
  <si>
    <t>Plain Gomier, Rozo Voldorugue Viebou Tatiboliere</t>
  </si>
  <si>
    <t>Degerme, loco, cafetiere, Disterou</t>
  </si>
  <si>
    <t>Pofier, Saint Victor, Macorel, Pavret</t>
  </si>
  <si>
    <t>Nanmen dor</t>
  </si>
  <si>
    <t>La boutoniere</t>
  </si>
  <si>
    <t>Atrik</t>
  </si>
  <si>
    <t>Marfranc</t>
  </si>
  <si>
    <t>Friends for Health in Haiti</t>
  </si>
  <si>
    <t>Gatineau</t>
  </si>
  <si>
    <t>Haitian Health Foundation</t>
  </si>
  <si>
    <t>Dayer</t>
  </si>
  <si>
    <t>Fond Biche</t>
  </si>
  <si>
    <t>Fond Baillard</t>
  </si>
  <si>
    <t>Riviere Mahot</t>
  </si>
  <si>
    <t>marcel debat,kay durir</t>
  </si>
  <si>
    <t>Matador jog</t>
  </si>
  <si>
    <t>Beaudrouin, Frangipagne, Kapen</t>
  </si>
  <si>
    <t>Sainthon, Vibert, Gaspaprd</t>
  </si>
  <si>
    <t>Platon, Caiman</t>
  </si>
  <si>
    <t>Disab, Douyet, Delibaran, Bolos, Deravin, Dejwa, Zoranje, Chaplen, Sentalba</t>
  </si>
  <si>
    <t>Jabouin</t>
  </si>
  <si>
    <t>Counoubois</t>
  </si>
  <si>
    <t>Rigosse</t>
  </si>
  <si>
    <t>Boukan</t>
  </si>
  <si>
    <t>Peleren</t>
  </si>
  <si>
    <t>Baschaveneau</t>
  </si>
  <si>
    <t>Canon</t>
  </si>
  <si>
    <t>Polduc</t>
  </si>
  <si>
    <t>Haut Chaveno</t>
  </si>
  <si>
    <t>Smith</t>
  </si>
  <si>
    <t>Museau</t>
  </si>
  <si>
    <t>Monteau</t>
  </si>
  <si>
    <t>Lafite</t>
  </si>
  <si>
    <t>Anote</t>
  </si>
  <si>
    <t>Tapion</t>
  </si>
  <si>
    <t>Morcou</t>
  </si>
  <si>
    <t>Eglise Saint Augustin de Corail</t>
  </si>
  <si>
    <t>Marre Rouge</t>
  </si>
  <si>
    <t>Ecole National Charles Lasegue</t>
  </si>
  <si>
    <t>Crabier, Trichet, Roger</t>
  </si>
  <si>
    <t>4th, Pitit Paradis</t>
  </si>
  <si>
    <t>1st, Baie de Henne town</t>
  </si>
  <si>
    <t>1st , Hatte de Lice</t>
  </si>
  <si>
    <t>1st, Buis d'homme</t>
  </si>
  <si>
    <t>1st, Passe Seche</t>
  </si>
  <si>
    <t>1st, Via</t>
  </si>
  <si>
    <t>1st, Citerne Remy</t>
  </si>
  <si>
    <t>1st, Granboulay</t>
  </si>
  <si>
    <t>2nd, Maturun</t>
  </si>
  <si>
    <t>3rd, Desforge</t>
  </si>
  <si>
    <t>1st, Centre ville</t>
  </si>
  <si>
    <t>port trou louis</t>
  </si>
  <si>
    <t>Previle</t>
  </si>
  <si>
    <t>Bernagousse</t>
  </si>
  <si>
    <t>1st - Raymond</t>
  </si>
  <si>
    <t>2nd - Tiby</t>
  </si>
  <si>
    <t>2nd</t>
  </si>
  <si>
    <t>GROS MANGLE</t>
  </si>
  <si>
    <t>1st</t>
  </si>
  <si>
    <t>3rd - Vassale</t>
  </si>
  <si>
    <t>Renaudin</t>
  </si>
  <si>
    <t>Dessources</t>
  </si>
  <si>
    <t>Salagnac</t>
  </si>
  <si>
    <t>Trichet</t>
  </si>
  <si>
    <t>Tournade</t>
  </si>
  <si>
    <t>Changeux</t>
  </si>
  <si>
    <t>Des Pas</t>
  </si>
  <si>
    <t>Boury</t>
  </si>
  <si>
    <t>Baconnois</t>
  </si>
  <si>
    <t>bellefontaine 1</t>
  </si>
  <si>
    <t>Quantin</t>
  </si>
  <si>
    <t>Loby</t>
  </si>
  <si>
    <t>Sillegue</t>
  </si>
  <si>
    <t>Laborde</t>
  </si>
  <si>
    <t>Fonds De Lianes</t>
  </si>
  <si>
    <t>Chaulette</t>
  </si>
  <si>
    <t>Bezin</t>
  </si>
  <si>
    <t>Grande Riviere</t>
  </si>
  <si>
    <t>Saut de Baril</t>
  </si>
  <si>
    <t>Baquet</t>
  </si>
  <si>
    <t>Moreau</t>
  </si>
  <si>
    <t>Boclos</t>
  </si>
  <si>
    <t>Chalon</t>
  </si>
  <si>
    <t>Boileau</t>
  </si>
  <si>
    <t>Larogue</t>
  </si>
  <si>
    <t>Pemerle</t>
  </si>
  <si>
    <t>Deyemone</t>
  </si>
  <si>
    <t>Belle riviere</t>
  </si>
  <si>
    <t>Morisseau</t>
  </si>
  <si>
    <t>Veroniere</t>
  </si>
  <si>
    <t>Saint Michel</t>
  </si>
  <si>
    <t>Paul</t>
  </si>
  <si>
    <t>Morne Brice</t>
  </si>
  <si>
    <t>Croix Rouge Suisse</t>
  </si>
  <si>
    <t>Ministere de L'Interieur / COUD</t>
  </si>
  <si>
    <t>Croix Rouge Americaine</t>
  </si>
  <si>
    <t>ARC</t>
  </si>
  <si>
    <t>du 14-Nov-16 au 25-Nov-16</t>
  </si>
  <si>
    <t>du 26-dec-2016 au 13-jan-17</t>
  </si>
  <si>
    <t>les 27-dec-16 &amp; 28-dec-16</t>
  </si>
  <si>
    <t>les 11,12,13,16,19 et 20 janvier</t>
  </si>
  <si>
    <t>Artibonite</t>
  </si>
  <si>
    <t>CHREMISS</t>
  </si>
  <si>
    <t>Fond Rouge</t>
  </si>
  <si>
    <t>Bordes</t>
  </si>
  <si>
    <t>Paroty, Fond rouge Torbeck, Tozia, Cavin et Debarasse</t>
  </si>
  <si>
    <t>Duchene</t>
  </si>
  <si>
    <t>Boyer</t>
  </si>
  <si>
    <t>Lumere</t>
  </si>
  <si>
    <t>Joze</t>
  </si>
  <si>
    <t>Brenef</t>
  </si>
  <si>
    <t>Jean-Pierre</t>
  </si>
  <si>
    <t>Nouvelette</t>
  </si>
  <si>
    <t>Ile a Vache</t>
  </si>
  <si>
    <t>Lycée Nord Alexis</t>
  </si>
  <si>
    <t>ECHO</t>
  </si>
  <si>
    <t>Toutes sections communales</t>
  </si>
  <si>
    <t>A déterminer</t>
  </si>
  <si>
    <t>du 08-Fev-17 au 12-Fev-17</t>
  </si>
  <si>
    <t>du 14-Fev-17 au 16-Fev-17</t>
  </si>
  <si>
    <t>les 18-Fev-17 &amp; 11-Mar-17</t>
  </si>
  <si>
    <t>les 25-Fev-17 &amp; 09-Mar-17</t>
  </si>
  <si>
    <t>1 tarp + 1 fixing kit</t>
  </si>
  <si>
    <t>Quatier Léon</t>
  </si>
  <si>
    <t>Latibolière</t>
  </si>
  <si>
    <t>Ravine Blanche</t>
  </si>
  <si>
    <t>1,2 et 4</t>
  </si>
  <si>
    <t>Boudon</t>
  </si>
  <si>
    <t>Na Maty</t>
  </si>
  <si>
    <t>Nan Poussin</t>
  </si>
  <si>
    <t>Ayitika SA</t>
  </si>
  <si>
    <t>UMCOR</t>
  </si>
  <si>
    <t>United Methodist Committee on Relief</t>
  </si>
  <si>
    <r>
      <t>ACCOPA</t>
    </r>
    <r>
      <rPr>
        <sz val="11"/>
        <color theme="1"/>
        <rFont val="Calibri"/>
        <family val="2"/>
        <scheme val="minor"/>
      </rPr>
      <t xml:space="preserve">  </t>
    </r>
  </si>
  <si>
    <t>Action Chrétienne pour Combattre la Pauvreté et l’Analphabétisme</t>
  </si>
  <si>
    <t>Croix Rouge Haitienne ,ATPROCOM</t>
  </si>
  <si>
    <t>Croix Rouge Haitienne ,ATPROCOM, local boss and carpenters</t>
  </si>
  <si>
    <t>DKH</t>
  </si>
  <si>
    <t>CAID</t>
  </si>
  <si>
    <t>Agency for Technical Cooperation and Development</t>
  </si>
  <si>
    <t>Adventist Development and Relief Agency</t>
  </si>
  <si>
    <t>Association des Progressistes pour une Nouvelle Haiti</t>
  </si>
  <si>
    <t>CARE International</t>
  </si>
  <si>
    <t>Centre d'Etudes et de Coopération Internationale</t>
  </si>
  <si>
    <t>Cooperazione E Sviluppo</t>
  </si>
  <si>
    <t>Comite International de la Croix Rouge</t>
  </si>
  <si>
    <t>International Federation of Red Cross and Red Crescent Societies</t>
  </si>
  <si>
    <t>Organisation Internationale pour les Migrations</t>
  </si>
  <si>
    <t>Government of Haiti - Unite de Construction de Logements et de Batiments Publics</t>
  </si>
  <si>
    <t>United Nation Children's Fund</t>
  </si>
  <si>
    <t>Union des Amis Socio Culturels d'Action en Développement</t>
  </si>
  <si>
    <t>Institut du Bien-Etre Social et de Recherches</t>
  </si>
  <si>
    <t>Armee francaise</t>
  </si>
  <si>
    <t>Non renseigné</t>
  </si>
  <si>
    <t>du 01-Fev-17 au 05-Fev-17</t>
  </si>
  <si>
    <t>Octobre 2016</t>
  </si>
  <si>
    <t>Mars 2017</t>
  </si>
  <si>
    <t>Avril 2017</t>
  </si>
  <si>
    <t>du 25-Nov-16 au 7-dec-2016</t>
  </si>
  <si>
    <t>Collectif du financement populaire (KOFIP)</t>
  </si>
  <si>
    <t>Tentes</t>
  </si>
  <si>
    <t>(10 Feuilles Tole 3.5"X8" , 1 Strape 90 Pieds , 2 Livres Clous Tole, 3 Livres clous ordinaire, 2 Livres Fil allegature, 1 Corde 70 Pieds)</t>
  </si>
  <si>
    <t>3e Haute Ginaudee</t>
  </si>
  <si>
    <t>( 1 Pelle, 1 Piorche, 1 Marteau, 1 Scie et Goine)</t>
  </si>
  <si>
    <t>Dame-marie</t>
  </si>
  <si>
    <t>5e Petite Riviere</t>
  </si>
  <si>
    <t>1e Carrefour Charles</t>
  </si>
  <si>
    <t>2e Fond Cochon</t>
  </si>
  <si>
    <t>4e Les Gommiers</t>
  </si>
  <si>
    <t>Centre-ville</t>
  </si>
  <si>
    <t>1e Basse Voldrogue</t>
  </si>
  <si>
    <t>2e Haute Voldrogue</t>
  </si>
  <si>
    <t>(16 Feuilles Tole 3"X6" , 1 Strape 25 Pieds , 2 Livres Clous Tole, 3 Livres clous ordinaire, 2 Livres Fil allegature, 1 Corde 70 Pieds)</t>
  </si>
  <si>
    <t>1e bariadelle</t>
  </si>
  <si>
    <t>3e Chameau</t>
  </si>
  <si>
    <t>1e Dejean</t>
  </si>
  <si>
    <t>2e  boucan</t>
  </si>
  <si>
    <t>Indicateurs</t>
  </si>
  <si>
    <t>Indicateur</t>
  </si>
  <si>
    <t>Food for the poor</t>
  </si>
  <si>
    <t>Lièvre</t>
  </si>
  <si>
    <t>Fodeblanc</t>
  </si>
  <si>
    <t>Pliché</t>
  </si>
  <si>
    <t>Fonfrede</t>
  </si>
  <si>
    <t>Durcis</t>
  </si>
  <si>
    <t>Troirac</t>
  </si>
  <si>
    <t>Ranja</t>
  </si>
  <si>
    <t>Habitat For humanity Haiti</t>
  </si>
  <si>
    <t>HFHH</t>
  </si>
  <si>
    <t>Mercy corps</t>
  </si>
  <si>
    <t>HFHI</t>
  </si>
  <si>
    <t xml:space="preserve">outils, bois, toles, ciment, clous, </t>
  </si>
  <si>
    <t>Objectif 1</t>
  </si>
  <si>
    <t>Objectif 2</t>
  </si>
  <si>
    <t>Objectif 3</t>
  </si>
  <si>
    <t>Indicateur 1</t>
  </si>
  <si>
    <t>Indicateur 2</t>
  </si>
  <si>
    <t>Indicateur 3</t>
  </si>
  <si>
    <t>Emergency Shelter</t>
  </si>
  <si>
    <t>Training / Guidance</t>
  </si>
  <si>
    <t>Ménages</t>
  </si>
  <si>
    <t>Partenaires</t>
  </si>
  <si>
    <t>Apercu des activites</t>
  </si>
  <si>
    <t>CRS</t>
  </si>
  <si>
    <t>Janv-dec-17</t>
  </si>
  <si>
    <t>Shleter building material</t>
  </si>
  <si>
    <t>Distribution , formation,menage</t>
  </si>
  <si>
    <t>Shelter building material</t>
  </si>
  <si>
    <t>Toles (10), bois, clous, Chaux, ligatures</t>
  </si>
  <si>
    <t>27-Oct-16 au 8-Nov-16</t>
  </si>
  <si>
    <t>8-Nov-16 au 7-Dec-16</t>
  </si>
  <si>
    <t xml:space="preserve">1- Nov-16 au 4 -Nov-16 </t>
  </si>
  <si>
    <t>13-Janv-17</t>
  </si>
  <si>
    <t>L'azile</t>
  </si>
  <si>
    <t>Petit-Trou de Nippes</t>
  </si>
  <si>
    <t>FLEURANT</t>
  </si>
  <si>
    <t>Anse -A- veau</t>
  </si>
  <si>
    <t>JOLI</t>
  </si>
  <si>
    <t>RAYMOND/ST THERESE</t>
  </si>
  <si>
    <t>BAQUET</t>
  </si>
  <si>
    <t>FOND BRETON</t>
  </si>
  <si>
    <t>FOND ROUGE</t>
  </si>
  <si>
    <t>PLAINE JUIN</t>
  </si>
  <si>
    <t>BACONOIS</t>
  </si>
  <si>
    <t>LAVAL</t>
  </si>
  <si>
    <t>CORAIL</t>
  </si>
  <si>
    <t>Bois, clous et fils</t>
  </si>
  <si>
    <t>Verres, couteaux, assiettes, fourchettes, casseroles</t>
  </si>
  <si>
    <t xml:space="preserve">World Renew </t>
  </si>
  <si>
    <t>les 13 &amp; 16 fev 2017</t>
  </si>
  <si>
    <t>Deye Mon/Kafou Zaboka</t>
  </si>
  <si>
    <t>Gorgette</t>
  </si>
  <si>
    <t>Fonds propores</t>
  </si>
  <si>
    <t xml:space="preserve">• 7 liters aluminium cooking pot with lid (1pc)
• 5 liters aluminium pot with lid (1pc)
• Deep stainless steel plates (5 pcs)
• Stainless steel cups (5 pcs)
• Stainless steel table spoons (5 pcs)
• Kitchen knife with stainless steel  (1pc)
• Serving spoon (1 pc)
</t>
  </si>
  <si>
    <t xml:space="preserve">• Soap for laundry and personal hygiene 
• Water collection and storage containers (5 gallon bucket with lid) 
• Disposable sanitary towels for women
• Razor blades, nail clippers, comb, shampoo
• Toothbrush and toothpaste
• Insecticide Treated Nets
• ORS sachets 
• Purifier tablets
</t>
  </si>
  <si>
    <t>Seau, aquatab, savon, chlorox, serum oral</t>
  </si>
  <si>
    <t>Fabrication detergents</t>
  </si>
  <si>
    <t>Formation, distribution, vente</t>
  </si>
  <si>
    <t>Croix-Rouge Suisse</t>
  </si>
  <si>
    <t>Chaine du Bonheur</t>
  </si>
  <si>
    <t>Croix Rouge Haitienne, local boss and carpenters</t>
  </si>
  <si>
    <t>Chaine du bonheur</t>
  </si>
  <si>
    <t>Du 27-Mars-17 au au 30-Mars 17</t>
  </si>
  <si>
    <t>tôles, bois, clous, kit outils (scie, marteau,cisaille, pelle)</t>
  </si>
  <si>
    <t>2eme et 3eme section</t>
  </si>
  <si>
    <t>Boucan,Nordely, Nan guepé, Bwa panyol, Catin, Cambri</t>
  </si>
  <si>
    <t>Renaudin, Nathan, Clermont, Lamarre</t>
  </si>
  <si>
    <t>Beauclos, Mont casse, Manciny</t>
  </si>
  <si>
    <t>Montaniac</t>
  </si>
  <si>
    <t>Distribution kit de toiture, Formation paracyclonique,reparation toiture endommagees</t>
  </si>
  <si>
    <t>Nan bonhomme</t>
  </si>
  <si>
    <t>Dame Marie</t>
  </si>
  <si>
    <t>Nan Bonhomme</t>
  </si>
  <si>
    <t>Activite</t>
  </si>
  <si>
    <t>Nombre de demandes reçues</t>
  </si>
  <si>
    <t>Medias Sociaux</t>
  </si>
  <si>
    <t>Nombre de post publie</t>
  </si>
  <si>
    <t>Messages Radio</t>
  </si>
  <si>
    <t>Nombre de fois diffusé</t>
  </si>
  <si>
    <t xml:space="preserve">Pamphlets </t>
  </si>
  <si>
    <t>Nombre de pamphlets</t>
  </si>
  <si>
    <t>Posters affichés dans les lieux publics</t>
  </si>
  <si>
    <t>Nombre de posters affichés dans les lieux publics</t>
  </si>
  <si>
    <t>Représentations théatrâles</t>
  </si>
  <si>
    <t>Nombre de representations</t>
  </si>
  <si>
    <t>Spots TV</t>
  </si>
  <si>
    <t>Nombre de fois diffusés</t>
  </si>
  <si>
    <t xml:space="preserve">02. Sensibilisation </t>
  </si>
  <si>
    <t>Sessions en Safe Shelter Awareness d'au moins une demi journée</t>
  </si>
  <si>
    <t>Nombre de sessions organisees</t>
  </si>
  <si>
    <t>Sessions Principes de reconstruction plus sur d'au moins une demi journée</t>
  </si>
  <si>
    <t>Soutien technique d'environ une journee</t>
  </si>
  <si>
    <t>04. Formation techniques</t>
  </si>
  <si>
    <t>Reconstruction de maisons</t>
  </si>
  <si>
    <t>Nombre de formations organisees</t>
  </si>
  <si>
    <t>Reparation de toitures</t>
  </si>
  <si>
    <t>Techniques de construction locales améliorées (TCLA)</t>
  </si>
  <si>
    <t>Techniques de Reconstruction Plus Sûre</t>
  </si>
  <si>
    <t>05. Soutien à la location</t>
  </si>
  <si>
    <t>Cash for rent (equvalent a un an)</t>
  </si>
  <si>
    <t>Valeur en dollars</t>
  </si>
  <si>
    <t>Cash for rent (moins de 1 an)</t>
  </si>
  <si>
    <t>Soutien financier aux familles d'accueil</t>
  </si>
  <si>
    <t>06. Evaluation des dommages et diagnostique</t>
  </si>
  <si>
    <t xml:space="preserve">Diagnostique technique pour réparation , réhabilitation ou reconstruction </t>
  </si>
  <si>
    <t>Nombre de diagnostiques</t>
  </si>
  <si>
    <t>Evaluation des dommages des batiments par photo interprétation</t>
  </si>
  <si>
    <t>Nombre de batiments</t>
  </si>
  <si>
    <t>Inventaire des batiments</t>
  </si>
  <si>
    <t>07. Construction maisons</t>
  </si>
  <si>
    <t>Construction de maison permanente d'au moins 22 m2 en TCLA</t>
  </si>
  <si>
    <t>Nombre de maison</t>
  </si>
  <si>
    <t>Construction maison permanente d'au moins 22 m2 en maconnerie chainee</t>
  </si>
  <si>
    <t xml:space="preserve">Nombre de maison </t>
  </si>
  <si>
    <t>Construction maison permanente de plus de 45 m2</t>
  </si>
  <si>
    <t>08. Structures légères / core shelter</t>
  </si>
  <si>
    <t>Construction Structures légères / core shelter</t>
  </si>
  <si>
    <t>Nombre de structure légère / core shelter</t>
  </si>
  <si>
    <t>09. Réparation et renforcement</t>
  </si>
  <si>
    <t>Accompagement technique des menages</t>
  </si>
  <si>
    <t>Nombre de ménages assistés par des travailleurs spécialisés</t>
  </si>
  <si>
    <t xml:space="preserve">Reparation maisons </t>
  </si>
  <si>
    <t>Reparation toitures legeres</t>
  </si>
  <si>
    <t>Cash conditionel pour achat de matériel</t>
  </si>
  <si>
    <t>Cash conditionel pour payé une prestation d'ouvriers spécialisés</t>
  </si>
  <si>
    <t>Kit de tôle</t>
  </si>
  <si>
    <t>Nombre de kits de tôles</t>
  </si>
  <si>
    <t>Nombre de kits d'outils</t>
  </si>
  <si>
    <t>Materiel de reconstruction</t>
  </si>
  <si>
    <t>Nombre de kits de matériaux de construction</t>
  </si>
  <si>
    <t>11. Distribution de bien non alimentaire</t>
  </si>
  <si>
    <t xml:space="preserve">Nombre </t>
  </si>
  <si>
    <t>11. Distribution materiel d'abris d'urgence</t>
  </si>
  <si>
    <t>Bâches plastiques</t>
  </si>
  <si>
    <t>Kit d'abris d'urgence avec au moins une bâche</t>
  </si>
  <si>
    <t>01. Dissémination des principes sur la Reconstruction Plus Sûre</t>
  </si>
  <si>
    <t>03. Guidance technique pour la Reconstruction Plus Sûre</t>
  </si>
  <si>
    <t>12. Distribution materiel d'abris d'urgence</t>
  </si>
  <si>
    <t>08. Construction de structures légères / core shelter (T-Shelters)</t>
  </si>
  <si>
    <t>10. Support au a l'auto recouvrement pour la réparation et reconstruction</t>
  </si>
  <si>
    <t>04. Formation technique</t>
  </si>
  <si>
    <t>11. Distribution de biens non-alimentaire</t>
  </si>
  <si>
    <t>10. Support à l'auto-recouvrement pour la réparation et reconstruction</t>
  </si>
  <si>
    <t>07. Construction de maisons</t>
  </si>
  <si>
    <t>12. Distribution de materiel d'abris d'urgence</t>
  </si>
  <si>
    <r>
      <t>F</t>
    </r>
    <r>
      <rPr>
        <sz val="11"/>
        <color theme="1"/>
        <rFont val="Calibri"/>
        <family val="2"/>
      </rPr>
      <t>évrier</t>
    </r>
  </si>
  <si>
    <r>
      <t>Ao</t>
    </r>
    <r>
      <rPr>
        <sz val="11"/>
        <color theme="1"/>
        <rFont val="Calibri"/>
        <family val="2"/>
      </rPr>
      <t>û</t>
    </r>
    <r>
      <rPr>
        <sz val="11"/>
        <color theme="1"/>
        <rFont val="Calibri"/>
        <family val="2"/>
        <scheme val="minor"/>
      </rPr>
      <t>t</t>
    </r>
  </si>
  <si>
    <t>Communication avec les communautés (CwC) - EIC</t>
  </si>
  <si>
    <t>Commentaires
(pour les kits: veuillez fournir les éléments inclus / Autre)</t>
  </si>
  <si>
    <r>
      <t>Date de l'activité (passé ou planifiée)</t>
    </r>
    <r>
      <rPr>
        <sz val="12"/>
        <color theme="0"/>
        <rFont val="Calibri"/>
        <family val="2"/>
        <scheme val="minor"/>
      </rPr>
      <t xml:space="preserve">
( jj-mm-aaaa)</t>
    </r>
  </si>
  <si>
    <t>DFID</t>
  </si>
  <si>
    <t>Mai 2017</t>
  </si>
  <si>
    <t>Mahot</t>
  </si>
  <si>
    <t>Saint-Ville</t>
  </si>
  <si>
    <t>Nan cite source dommage, Testa</t>
  </si>
  <si>
    <t>Urbaine</t>
  </si>
  <si>
    <t>World Renew, TF</t>
  </si>
  <si>
    <t>Avril-mai 2017</t>
  </si>
  <si>
    <t>Guerin / Mouton</t>
  </si>
  <si>
    <r>
      <t xml:space="preserve">Activite
</t>
    </r>
    <r>
      <rPr>
        <b/>
        <sz val="10"/>
        <color theme="0"/>
        <rFont val="Calibri"/>
        <family val="2"/>
        <scheme val="minor"/>
      </rPr>
      <t>(Les Kits peuvent etre decris dans la colonne Commentaires)</t>
    </r>
  </si>
  <si>
    <t>Habitat for Humanity Haiti</t>
  </si>
  <si>
    <t>mai 2017</t>
  </si>
  <si>
    <t>Mairie/DPC</t>
  </si>
  <si>
    <t>18+</t>
  </si>
  <si>
    <t>16-05_17</t>
  </si>
  <si>
    <t>15 avril-Juin-17</t>
  </si>
  <si>
    <t>Feb-May 2017</t>
  </si>
  <si>
    <t>Count unique Pivot</t>
  </si>
  <si>
    <t>Welthungerhilfe (Agro Action Allemande)</t>
  </si>
  <si>
    <t>AA</t>
  </si>
  <si>
    <t>Fonds propres</t>
  </si>
  <si>
    <t>15/10/16 AU 04/11/2016</t>
  </si>
  <si>
    <t>15/10/16 au 04/11/2016</t>
  </si>
  <si>
    <t>15/10/16 au 15/02/2017</t>
  </si>
  <si>
    <t>10 feuilles tole 8' x 3'6", 1 strape 28m, 2 livres clous toles, 3 livres clous ordinaires, 1.1 livres fil a ligature, corde 70'</t>
  </si>
  <si>
    <t>(1 Pelle, 1 Pioche, 1 Marteau, 1 Scie)</t>
  </si>
  <si>
    <t>Tôle/ Bois 2/4/ Clous</t>
  </si>
  <si>
    <t>A determiner</t>
  </si>
  <si>
    <t>Camagnole</t>
  </si>
  <si>
    <t>Sainte Helene</t>
  </si>
  <si>
    <t>Base Ville</t>
  </si>
  <si>
    <t>Dèyè Tèren</t>
  </si>
  <si>
    <t>Kafou Sanon</t>
  </si>
  <si>
    <t>Morne fort</t>
  </si>
  <si>
    <t>Merlin</t>
  </si>
  <si>
    <t>Morne Beaumont</t>
  </si>
  <si>
    <t>Morne Constant</t>
  </si>
  <si>
    <t>Nan lendi</t>
  </si>
  <si>
    <t>Nord Alexis</t>
  </si>
  <si>
    <t>Platon</t>
  </si>
  <si>
    <t>St Leger Pierre Louis</t>
  </si>
  <si>
    <t>Versailles</t>
  </si>
  <si>
    <t>Zone Au Bac</t>
  </si>
  <si>
    <t>Zone Berquier</t>
  </si>
  <si>
    <t>Anse du Clerc</t>
  </si>
  <si>
    <t>Camagnoole</t>
  </si>
  <si>
    <t>2-3 may 2017</t>
  </si>
  <si>
    <t>2-6 may 2017</t>
  </si>
  <si>
    <t>Plaine Matin</t>
  </si>
  <si>
    <t>Nan Lundi</t>
  </si>
  <si>
    <t>Organization Internationale for Migration -OIM</t>
  </si>
  <si>
    <t>16-Avr-17</t>
  </si>
  <si>
    <t>_</t>
  </si>
  <si>
    <t>Toute la population</t>
  </si>
  <si>
    <t>Distribution de coupons electroniques  de trois differentes pour l'acquisition de materiaux de constructions( bois,clous ciment,fil aligature..)  et des toles chez des vendeurs locals autorises</t>
  </si>
  <si>
    <t>Première Urgence Internationale</t>
  </si>
  <si>
    <t>2ème section de Chardonnette et 3ème section de Mouline</t>
  </si>
  <si>
    <t>Contenu des kits en cours de détermination</t>
  </si>
  <si>
    <t>Acted</t>
  </si>
  <si>
    <t>Echo</t>
  </si>
  <si>
    <t>du 01/06/17 au 30/11/17</t>
  </si>
  <si>
    <t>shelter</t>
  </si>
  <si>
    <t>en plus; cash for rent pour 20foyers non propirétaireset cash conditionnel pour 11 foyers les plus vulnérables pour aider aux travaux</t>
  </si>
  <si>
    <t xml:space="preserve"> Mai-17 </t>
  </si>
  <si>
    <t>Distribution de coupons electroniques  de trois differentes categorie n pour l'acquisition de materiaux de constructions( bois,clous ciment,fil aligature..)  et des toles chez des vendeurs locals autorises</t>
  </si>
  <si>
    <t>Orientation des menages sur lesprincipes cles de construction</t>
  </si>
  <si>
    <t xml:space="preserve">Nombre de maisons reparees </t>
  </si>
  <si>
    <t>Au 31 Mai 2017 326 maisons ont ete reparees aux Coteaux</t>
  </si>
  <si>
    <t>Gormation des techniciens/boss dans les communautes pour la reparation des maisons</t>
  </si>
  <si>
    <t>JSON</t>
  </si>
  <si>
    <t>ADMIN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</si>
</sst>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d\-mmm\-yy;@"/>
    <numFmt numFmtId="165" formatCode="[$-409]d/mmm/yy;@"/>
  </numFmts>
  <fonts count="35" x14ac:knownFonts="1">
    <font>
      <sz val="11"/>
      <color theme="1"/>
      <name val="Calibri"/>
      <family val="2"/>
      <scheme val="minor"/>
    </font>
    <font>
      <b/>
      <sz val="11"/>
      <color theme="0"/>
      <name val="Calibri"/>
      <family val="2"/>
      <scheme val="minor"/>
    </font>
    <font>
      <sz val="11"/>
      <name val="Calibri"/>
      <family val="2"/>
      <scheme val="minor"/>
    </font>
    <font>
      <sz val="11"/>
      <color rgb="FF000000"/>
      <name val="Calibri"/>
      <family val="2"/>
      <scheme val="minor"/>
    </font>
    <font>
      <sz val="10"/>
      <color theme="1"/>
      <name val="Calibri"/>
      <family val="2"/>
      <scheme val="minor"/>
    </font>
    <font>
      <b/>
      <sz val="14"/>
      <color theme="0"/>
      <name val="Calibri"/>
      <family val="2"/>
      <scheme val="minor"/>
    </font>
    <font>
      <sz val="11"/>
      <color theme="0"/>
      <name val="Calibri"/>
      <family val="2"/>
      <scheme val="minor"/>
    </font>
    <font>
      <sz val="11"/>
      <color rgb="FF000000"/>
      <name val="Calibri"/>
      <family val="2"/>
    </font>
    <font>
      <b/>
      <sz val="18"/>
      <color theme="0"/>
      <name val="Calibri"/>
      <family val="2"/>
      <scheme val="minor"/>
    </font>
    <font>
      <sz val="11"/>
      <color theme="1"/>
      <name val="Calibri"/>
      <family val="2"/>
    </font>
    <font>
      <sz val="18"/>
      <color theme="0"/>
      <name val="Calibri"/>
      <family val="2"/>
      <scheme val="minor"/>
    </font>
    <font>
      <sz val="22"/>
      <color theme="0"/>
      <name val="Calibri Light"/>
      <family val="2"/>
      <scheme val="major"/>
    </font>
    <font>
      <sz val="11"/>
      <color theme="1"/>
      <name val="Calibri Light"/>
      <family val="2"/>
      <scheme val="major"/>
    </font>
    <font>
      <sz val="14"/>
      <color theme="1"/>
      <name val="Calibri"/>
      <family val="2"/>
      <scheme val="minor"/>
    </font>
    <font>
      <sz val="12"/>
      <color theme="1"/>
      <name val="Calibri"/>
      <family val="2"/>
      <scheme val="minor"/>
    </font>
    <font>
      <i/>
      <sz val="12"/>
      <color theme="0"/>
      <name val="Calibri"/>
      <family val="2"/>
      <scheme val="minor"/>
    </font>
    <font>
      <sz val="14"/>
      <name val="Calibri"/>
      <family val="2"/>
      <scheme val="minor"/>
    </font>
    <font>
      <u/>
      <sz val="11"/>
      <color theme="10"/>
      <name val="Calibri"/>
      <family val="2"/>
      <scheme val="minor"/>
    </font>
    <font>
      <u/>
      <sz val="11"/>
      <color theme="11"/>
      <name val="Calibri"/>
      <family val="2"/>
      <scheme val="minor"/>
    </font>
    <font>
      <sz val="10"/>
      <color theme="1"/>
      <name val="Calibri"/>
      <family val="2"/>
    </font>
    <font>
      <sz val="9"/>
      <color theme="1"/>
      <name val="Calibri"/>
      <family val="2"/>
      <scheme val="minor"/>
    </font>
    <font>
      <sz val="10"/>
      <name val="Arial"/>
      <family val="2"/>
    </font>
    <font>
      <sz val="11"/>
      <color theme="1"/>
      <name val="Calibri"/>
      <family val="2"/>
      <scheme val="minor"/>
    </font>
    <font>
      <b/>
      <sz val="11"/>
      <color theme="1"/>
      <name val="Calibri"/>
      <family val="2"/>
      <scheme val="minor"/>
    </font>
    <font>
      <b/>
      <sz val="11"/>
      <color theme="1"/>
      <name val="Calibri"/>
      <family val="2"/>
    </font>
    <font>
      <b/>
      <sz val="11"/>
      <color theme="0"/>
      <name val="Calibri"/>
      <family val="2"/>
    </font>
    <font>
      <b/>
      <sz val="12"/>
      <color theme="0"/>
      <name val="Calibri"/>
      <family val="2"/>
    </font>
    <font>
      <b/>
      <sz val="12"/>
      <color theme="0"/>
      <name val="Calibri"/>
      <family val="2"/>
      <scheme val="minor"/>
    </font>
    <font>
      <sz val="11"/>
      <color rgb="FFFF0000"/>
      <name val="Calibri"/>
      <family val="2"/>
      <scheme val="minor"/>
    </font>
    <font>
      <sz val="11"/>
      <color theme="4" tint="-0.249977111117893"/>
      <name val="Calibri"/>
      <family val="2"/>
      <scheme val="minor"/>
    </font>
    <font>
      <sz val="11"/>
      <color theme="4" tint="-0.249977111117893"/>
      <name val="Calibri"/>
      <family val="2"/>
    </font>
    <font>
      <b/>
      <sz val="11"/>
      <color rgb="FFFFFFFF"/>
      <name val="Calibri"/>
      <family val="2"/>
      <scheme val="minor"/>
    </font>
    <font>
      <sz val="11"/>
      <color theme="1"/>
      <name val="Calibri"/>
      <family val="2"/>
      <scheme val="minor"/>
    </font>
    <font>
      <sz val="12"/>
      <color theme="0"/>
      <name val="Calibri"/>
      <family val="2"/>
      <scheme val="minor"/>
    </font>
    <font>
      <b/>
      <sz val="10"/>
      <color theme="0"/>
      <name val="Calibri"/>
      <family val="2"/>
      <scheme val="minor"/>
    </font>
  </fonts>
  <fills count="20">
    <fill>
      <patternFill patternType="none"/>
    </fill>
    <fill>
      <patternFill patternType="gray125"/>
    </fill>
    <fill>
      <patternFill patternType="solid">
        <fgColor theme="3" tint="0.79998168889431442"/>
        <bgColor indexed="64"/>
      </patternFill>
    </fill>
    <fill>
      <patternFill patternType="solid">
        <fgColor rgb="FF073763"/>
        <bgColor indexed="64"/>
      </patternFill>
    </fill>
    <fill>
      <patternFill patternType="solid">
        <fgColor rgb="FFFF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2060"/>
        <bgColor indexed="64"/>
      </patternFill>
    </fill>
    <fill>
      <patternFill patternType="solid">
        <fgColor rgb="FF7F1614"/>
        <bgColor indexed="64"/>
      </patternFill>
    </fill>
    <fill>
      <patternFill patternType="solid">
        <fgColor rgb="FFE13F3B"/>
        <bgColor indexed="64"/>
      </patternFill>
    </fill>
    <fill>
      <patternFill patternType="solid">
        <fgColor rgb="FF92D050"/>
        <bgColor indexed="64"/>
      </patternFill>
    </fill>
    <fill>
      <patternFill patternType="solid">
        <fgColor theme="5" tint="-0.249977111117893"/>
        <bgColor indexed="64"/>
      </patternFill>
    </fill>
    <fill>
      <patternFill patternType="solid">
        <fgColor rgb="FFFFFF00"/>
        <bgColor indexed="64"/>
      </patternFill>
    </fill>
    <fill>
      <patternFill patternType="solid">
        <fgColor rgb="FFFF6600"/>
        <bgColor indexed="64"/>
      </patternFill>
    </fill>
    <fill>
      <patternFill patternType="solid">
        <fgColor theme="4" tint="0.79998168889431442"/>
        <bgColor indexed="64"/>
      </patternFill>
    </fill>
    <fill>
      <patternFill patternType="solid">
        <fgColor rgb="FFFF5050"/>
        <bgColor indexed="64"/>
      </patternFill>
    </fill>
    <fill>
      <patternFill patternType="solid">
        <fgColor rgb="FFC00000"/>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bgColor indexed="64"/>
      </patternFill>
    </fill>
  </fills>
  <borders count="43">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style="thin">
        <color theme="4" tint="0.39997558519241921"/>
      </top>
      <bottom style="thin">
        <color auto="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thin">
        <color theme="0"/>
      </left>
      <right style="thin">
        <color theme="0"/>
      </right>
      <top style="thin">
        <color theme="0"/>
      </top>
      <bottom style="medium">
        <color theme="0"/>
      </bottom>
      <diagonal/>
    </border>
    <border>
      <left style="thin">
        <color auto="1"/>
      </left>
      <right/>
      <top/>
      <bottom/>
      <diagonal/>
    </border>
    <border>
      <left/>
      <right style="thin">
        <color auto="1"/>
      </right>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thin">
        <color auto="1"/>
      </left>
      <right style="thin">
        <color auto="1"/>
      </right>
      <top/>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9" tint="-0.499984740745262"/>
      </left>
      <right/>
      <top/>
      <bottom/>
      <diagonal/>
    </border>
    <border>
      <left style="thin">
        <color theme="0"/>
      </left>
      <right/>
      <top/>
      <bottom/>
      <diagonal/>
    </border>
    <border>
      <left/>
      <right/>
      <top style="thin">
        <color auto="1"/>
      </top>
      <bottom style="thin">
        <color auto="1"/>
      </bottom>
      <diagonal/>
    </border>
    <border>
      <left/>
      <right/>
      <top style="thin">
        <color theme="4" tint="0.39997558519241921"/>
      </top>
      <bottom style="thin">
        <color theme="4" tint="0.39997558519241921"/>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diagonal/>
    </border>
    <border>
      <left style="medium">
        <color theme="0"/>
      </left>
      <right style="thin">
        <color theme="0"/>
      </right>
      <top/>
      <bottom style="medium">
        <color theme="0"/>
      </bottom>
      <diagonal/>
    </border>
    <border>
      <left/>
      <right style="thin">
        <color theme="0"/>
      </right>
      <top/>
      <bottom style="medium">
        <color theme="0"/>
      </bottom>
      <diagonal/>
    </border>
    <border>
      <left style="thin">
        <color theme="0"/>
      </left>
      <right/>
      <top style="thin">
        <color theme="0"/>
      </top>
      <bottom style="medium">
        <color theme="0"/>
      </bottom>
      <diagonal/>
    </border>
    <border>
      <left style="thin">
        <color theme="4" tint="0.39997558519241921"/>
      </left>
      <right/>
      <top style="thin">
        <color theme="4" tint="0.39997558519241921"/>
      </top>
      <bottom style="thin">
        <color theme="4" tint="0.39997558519241921"/>
      </bottom>
      <diagonal/>
    </border>
  </borders>
  <cellStyleXfs count="18">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21"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255">
    <xf numFmtId="0" fontId="0" fillId="0" borderId="0" xfId="0"/>
    <xf numFmtId="0" fontId="0" fillId="2" borderId="0" xfId="0"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xf numFmtId="0" fontId="0" fillId="6" borderId="2" xfId="0" applyFont="1" applyFill="1" applyBorder="1"/>
    <xf numFmtId="0" fontId="0" fillId="0" borderId="2" xfId="0" applyFont="1" applyBorder="1"/>
    <xf numFmtId="0" fontId="0" fillId="0" borderId="2" xfId="0" applyNumberFormat="1" applyFont="1" applyBorder="1"/>
    <xf numFmtId="0" fontId="0" fillId="0" borderId="0" xfId="0" applyFill="1" applyBorder="1"/>
    <xf numFmtId="0" fontId="1" fillId="5" borderId="0" xfId="0" applyFont="1" applyFill="1" applyBorder="1"/>
    <xf numFmtId="0" fontId="5" fillId="0" borderId="0" xfId="0" applyFont="1" applyFill="1" applyBorder="1" applyAlignment="1">
      <alignment horizontal="left"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Border="1" applyAlignment="1">
      <alignment horizontal="left" vertical="center"/>
    </xf>
    <xf numFmtId="0" fontId="8" fillId="8" borderId="0" xfId="0" applyFont="1" applyFill="1" applyBorder="1" applyAlignment="1">
      <alignment vertical="center"/>
    </xf>
    <xf numFmtId="0" fontId="8" fillId="8" borderId="22" xfId="0" applyFont="1" applyFill="1" applyBorder="1" applyAlignment="1">
      <alignment horizontal="right" vertical="center" wrapText="1"/>
    </xf>
    <xf numFmtId="0" fontId="0" fillId="0" borderId="0" xfId="0" applyFont="1" applyFill="1" applyBorder="1" applyAlignment="1">
      <alignment vertical="center" wrapText="1"/>
    </xf>
    <xf numFmtId="0" fontId="8" fillId="8"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xf numFmtId="0" fontId="0" fillId="0" borderId="0" xfId="0" applyFont="1" applyBorder="1" applyAlignment="1">
      <alignment horizontal="center" vertical="center"/>
    </xf>
    <xf numFmtId="0" fontId="0" fillId="2" borderId="0" xfId="0"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horizontal="left" vertical="center"/>
    </xf>
    <xf numFmtId="0" fontId="0" fillId="0" borderId="0" xfId="0" applyAlignment="1">
      <alignment horizontal="center"/>
    </xf>
    <xf numFmtId="0" fontId="2" fillId="0" borderId="0" xfId="0" applyFont="1" applyFill="1" applyBorder="1" applyAlignment="1">
      <alignment horizontal="left" vertical="center"/>
    </xf>
    <xf numFmtId="0" fontId="3" fillId="0" borderId="0" xfId="0" applyFont="1" applyFill="1" applyBorder="1" applyAlignment="1">
      <alignment vertical="center"/>
    </xf>
    <xf numFmtId="0" fontId="7" fillId="0" borderId="0" xfId="0" applyFont="1" applyFill="1" applyBorder="1" applyAlignment="1">
      <alignment vertical="center"/>
    </xf>
    <xf numFmtId="0" fontId="10" fillId="8" borderId="0" xfId="0" applyFont="1" applyFill="1" applyBorder="1" applyAlignment="1">
      <alignment vertical="center"/>
    </xf>
    <xf numFmtId="0" fontId="0" fillId="0" borderId="0" xfId="0" applyBorder="1"/>
    <xf numFmtId="0" fontId="12" fillId="0" borderId="0" xfId="0" applyFont="1" applyBorder="1"/>
    <xf numFmtId="0" fontId="14" fillId="0" borderId="0" xfId="0" applyFont="1"/>
    <xf numFmtId="0" fontId="13" fillId="0" borderId="0" xfId="0" applyFont="1" applyFill="1"/>
    <xf numFmtId="0" fontId="0" fillId="0" borderId="0" xfId="0" pivotButton="1"/>
    <xf numFmtId="0" fontId="0" fillId="0" borderId="0" xfId="0" applyAlignment="1">
      <alignment horizontal="left"/>
    </xf>
    <xf numFmtId="0" fontId="0" fillId="0" borderId="29" xfId="0" applyBorder="1"/>
    <xf numFmtId="0" fontId="0" fillId="0" borderId="30" xfId="0" applyBorder="1"/>
    <xf numFmtId="0" fontId="0" fillId="0" borderId="31" xfId="0" applyBorder="1"/>
    <xf numFmtId="0" fontId="0" fillId="0" borderId="29" xfId="0" applyNumberFormat="1" applyBorder="1"/>
    <xf numFmtId="0" fontId="0" fillId="0" borderId="31" xfId="0" applyNumberFormat="1" applyBorder="1"/>
    <xf numFmtId="0" fontId="0" fillId="0" borderId="30" xfId="0" pivotButton="1" applyBorder="1"/>
    <xf numFmtId="0" fontId="0" fillId="0" borderId="31" xfId="0" applyBorder="1" applyAlignment="1">
      <alignment horizontal="left"/>
    </xf>
    <xf numFmtId="0" fontId="0" fillId="0" borderId="29" xfId="0" applyBorder="1" applyAlignment="1">
      <alignment horizontal="center" vertical="center" wrapText="1"/>
    </xf>
    <xf numFmtId="0" fontId="0" fillId="0" borderId="0" xfId="0" applyAlignment="1">
      <alignment horizontal="center" vertical="center"/>
    </xf>
    <xf numFmtId="0" fontId="0" fillId="0" borderId="0" xfId="0" applyBorder="1" applyAlignment="1">
      <alignment wrapText="1"/>
    </xf>
    <xf numFmtId="0" fontId="0" fillId="0" borderId="0" xfId="0" applyAlignment="1">
      <alignment horizontal="center" vertical="center" wrapText="1"/>
    </xf>
    <xf numFmtId="0" fontId="12" fillId="0" borderId="0" xfId="0" applyFont="1" applyBorder="1" applyAlignment="1">
      <alignment horizontal="center" vertical="center"/>
    </xf>
    <xf numFmtId="0" fontId="0" fillId="0" borderId="0" xfId="0" applyBorder="1" applyAlignment="1">
      <alignment horizontal="center" vertical="center"/>
    </xf>
    <xf numFmtId="0" fontId="0" fillId="0" borderId="29" xfId="0" applyNumberFormat="1" applyBorder="1" applyAlignment="1">
      <alignment horizontal="center" vertical="center"/>
    </xf>
    <xf numFmtId="0" fontId="0" fillId="0" borderId="31" xfId="0" applyNumberFormat="1" applyBorder="1" applyAlignment="1">
      <alignment horizontal="center" vertical="center"/>
    </xf>
    <xf numFmtId="0" fontId="10" fillId="8" borderId="0" xfId="0" applyFont="1" applyFill="1" applyBorder="1" applyAlignment="1">
      <alignment horizontal="left" vertical="center"/>
    </xf>
    <xf numFmtId="0" fontId="0" fillId="0" borderId="0" xfId="0" pivotButton="1" applyBorder="1"/>
    <xf numFmtId="0" fontId="0" fillId="0" borderId="29" xfId="0" pivotButton="1" applyBorder="1"/>
    <xf numFmtId="0" fontId="22" fillId="0" borderId="2" xfId="0" applyFont="1" applyBorder="1"/>
    <xf numFmtId="0" fontId="0" fillId="0" borderId="0" xfId="0" applyFont="1" applyFill="1" applyBorder="1" applyAlignment="1">
      <alignment vertical="center"/>
    </xf>
    <xf numFmtId="0" fontId="0" fillId="0" borderId="0" xfId="0" applyFont="1" applyFill="1" applyBorder="1" applyAlignment="1">
      <alignment vertical="center"/>
    </xf>
    <xf numFmtId="0" fontId="0" fillId="12" borderId="0" xfId="0" applyFont="1" applyFill="1" applyBorder="1" applyAlignment="1">
      <alignment vertical="center"/>
    </xf>
    <xf numFmtId="0" fontId="0" fillId="0" borderId="0" xfId="0"/>
    <xf numFmtId="0" fontId="0" fillId="0" borderId="0" xfId="0" applyFont="1" applyFill="1" applyBorder="1" applyAlignment="1">
      <alignment vertical="center"/>
    </xf>
    <xf numFmtId="0" fontId="7"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9" fillId="14" borderId="27" xfId="0" applyFont="1" applyFill="1" applyBorder="1" applyAlignment="1">
      <alignment horizontal="center" vertical="center"/>
    </xf>
    <xf numFmtId="0" fontId="4" fillId="14" borderId="27" xfId="0" applyFont="1" applyFill="1" applyBorder="1" applyAlignment="1">
      <alignment horizontal="center" vertical="center"/>
    </xf>
    <xf numFmtId="3" fontId="0" fillId="0" borderId="27" xfId="0" applyNumberFormat="1" applyBorder="1" applyAlignment="1">
      <alignment horizontal="center"/>
    </xf>
    <xf numFmtId="0" fontId="23" fillId="0" borderId="0" xfId="0" applyFont="1" applyAlignment="1">
      <alignment horizontal="left"/>
    </xf>
    <xf numFmtId="3" fontId="23" fillId="17" borderId="36" xfId="0" applyNumberFormat="1" applyFont="1" applyFill="1" applyBorder="1" applyAlignment="1">
      <alignment horizont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2" borderId="0" xfId="0" applyFont="1" applyFill="1" applyBorder="1" applyAlignment="1">
      <alignment horizontal="center" vertical="center" wrapText="1"/>
    </xf>
    <xf numFmtId="0" fontId="0" fillId="0" borderId="0" xfId="0"/>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0" xfId="0" applyFont="1" applyFill="1" applyBorder="1" applyAlignment="1">
      <alignment horizontal="center" vertical="center"/>
    </xf>
    <xf numFmtId="0" fontId="0" fillId="2" borderId="0" xfId="0" applyFont="1" applyFill="1" applyBorder="1" applyAlignment="1">
      <alignment horizontal="center" vertical="center" wrapText="1"/>
    </xf>
    <xf numFmtId="0" fontId="3" fillId="0" borderId="0" xfId="0" applyFont="1" applyBorder="1" applyAlignment="1">
      <alignment vertical="center"/>
    </xf>
    <xf numFmtId="0" fontId="0" fillId="0" borderId="0" xfId="0" applyFont="1" applyBorder="1" applyAlignment="1">
      <alignment vertical="center" wrapText="1"/>
    </xf>
    <xf numFmtId="0" fontId="2"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wrapText="1"/>
    </xf>
    <xf numFmtId="1" fontId="0" fillId="0" borderId="0" xfId="0" applyNumberFormat="1" applyFont="1" applyFill="1" applyBorder="1" applyAlignment="1">
      <alignment horizontal="center" vertical="center" wrapText="1"/>
    </xf>
    <xf numFmtId="0" fontId="1" fillId="5" borderId="0" xfId="0" applyFont="1" applyFill="1" applyBorder="1" applyAlignment="1">
      <alignment horizontal="center" vertical="center"/>
    </xf>
    <xf numFmtId="0" fontId="23" fillId="0" borderId="0" xfId="0" applyFont="1" applyAlignment="1">
      <alignment horizontal="center" vertical="center"/>
    </xf>
    <xf numFmtId="0" fontId="0" fillId="0" borderId="0" xfId="0" applyFont="1" applyAlignment="1">
      <alignment vertical="center"/>
    </xf>
    <xf numFmtId="0" fontId="0" fillId="0" borderId="0" xfId="0" applyFont="1"/>
    <xf numFmtId="0" fontId="31" fillId="3" borderId="0" xfId="0" applyFont="1" applyFill="1" applyBorder="1" applyAlignment="1">
      <alignment horizontal="center" vertical="center"/>
    </xf>
    <xf numFmtId="0" fontId="31" fillId="3" borderId="24" xfId="0" applyFont="1" applyFill="1" applyBorder="1" applyAlignment="1">
      <alignment horizontal="center" vertical="center"/>
    </xf>
    <xf numFmtId="0" fontId="0" fillId="7" borderId="0"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3" borderId="7" xfId="0" applyFont="1" applyFill="1" applyBorder="1" applyAlignment="1">
      <alignment horizontal="center" vertical="center"/>
    </xf>
    <xf numFmtId="0" fontId="31" fillId="3" borderId="10" xfId="0" applyFont="1" applyFill="1" applyBorder="1" applyAlignment="1">
      <alignment horizontal="center" vertical="center"/>
    </xf>
    <xf numFmtId="0" fontId="31" fillId="7" borderId="6" xfId="0" applyFont="1" applyFill="1" applyBorder="1" applyAlignment="1">
      <alignment horizontal="center" vertical="center"/>
    </xf>
    <xf numFmtId="0" fontId="31" fillId="7" borderId="5" xfId="0" applyFont="1" applyFill="1" applyBorder="1" applyAlignment="1">
      <alignment horizontal="center" vertical="center"/>
    </xf>
    <xf numFmtId="0" fontId="31" fillId="7" borderId="7" xfId="0" applyFont="1" applyFill="1" applyBorder="1" applyAlignment="1">
      <alignment horizontal="center" vertical="center"/>
    </xf>
    <xf numFmtId="0" fontId="0" fillId="0" borderId="0" xfId="0" applyFont="1" applyAlignment="1">
      <alignment horizontal="center" vertical="center" wrapText="1"/>
    </xf>
    <xf numFmtId="0" fontId="31" fillId="0" borderId="0" xfId="0" applyFont="1" applyFill="1" applyBorder="1" applyAlignment="1">
      <alignment horizontal="center" vertical="center"/>
    </xf>
    <xf numFmtId="0" fontId="31" fillId="7" borderId="11" xfId="0" applyFont="1" applyFill="1" applyBorder="1" applyAlignment="1">
      <alignment horizontal="center" vertical="center"/>
    </xf>
    <xf numFmtId="0" fontId="0" fillId="0" borderId="0" xfId="0" applyFont="1" applyBorder="1" applyAlignment="1">
      <alignment wrapText="1"/>
    </xf>
    <xf numFmtId="0" fontId="3" fillId="0" borderId="0" xfId="0" applyFont="1" applyBorder="1"/>
    <xf numFmtId="0" fontId="0" fillId="0" borderId="1" xfId="0" applyFont="1" applyBorder="1"/>
    <xf numFmtId="0" fontId="0" fillId="6" borderId="2" xfId="0" applyFont="1" applyFill="1" applyBorder="1" applyAlignment="1">
      <alignment vertical="center" wrapText="1"/>
    </xf>
    <xf numFmtId="0" fontId="0" fillId="0" borderId="0" xfId="0" applyFont="1" applyAlignment="1">
      <alignment vertical="center" wrapText="1"/>
    </xf>
    <xf numFmtId="0" fontId="3" fillId="0" borderId="12" xfId="0" applyFont="1" applyFill="1" applyBorder="1"/>
    <xf numFmtId="0" fontId="0" fillId="0" borderId="2" xfId="0" applyFont="1" applyBorder="1" applyAlignment="1">
      <alignment wrapText="1"/>
    </xf>
    <xf numFmtId="0" fontId="0" fillId="0" borderId="0" xfId="0" applyFont="1" applyAlignment="1">
      <alignment wrapText="1"/>
    </xf>
    <xf numFmtId="0" fontId="3" fillId="4" borderId="1" xfId="0" applyFont="1" applyFill="1" applyBorder="1" applyAlignment="1">
      <alignment wrapText="1"/>
    </xf>
    <xf numFmtId="0" fontId="0" fillId="6" borderId="2" xfId="0" applyFont="1" applyFill="1" applyBorder="1" applyAlignment="1">
      <alignment wrapText="1"/>
    </xf>
    <xf numFmtId="0" fontId="3" fillId="0" borderId="0" xfId="0" applyFont="1" applyBorder="1" applyAlignment="1">
      <alignment horizontal="left" vertical="center" wrapText="1"/>
    </xf>
    <xf numFmtId="0" fontId="31" fillId="3" borderId="12" xfId="0" applyFont="1" applyFill="1" applyBorder="1" applyAlignment="1">
      <alignment horizontal="center" vertical="center"/>
    </xf>
    <xf numFmtId="0" fontId="0" fillId="0" borderId="3" xfId="0" applyFont="1" applyBorder="1"/>
    <xf numFmtId="0" fontId="0" fillId="0" borderId="0" xfId="0" applyFont="1" applyAlignment="1">
      <alignment horizontal="center"/>
    </xf>
    <xf numFmtId="0" fontId="3" fillId="0" borderId="1" xfId="0" applyFont="1" applyBorder="1" applyAlignment="1">
      <alignment horizontal="left" vertical="center"/>
    </xf>
    <xf numFmtId="0" fontId="0" fillId="0" borderId="1" xfId="0" applyFont="1" applyBorder="1" applyAlignment="1">
      <alignment vertical="center" wrapText="1"/>
    </xf>
    <xf numFmtId="0" fontId="2" fillId="0" borderId="1" xfId="0" applyFont="1" applyFill="1" applyBorder="1" applyAlignment="1">
      <alignment horizontal="left" vertical="center"/>
    </xf>
    <xf numFmtId="0" fontId="0" fillId="0" borderId="8" xfId="0" applyFont="1" applyBorder="1"/>
    <xf numFmtId="0" fontId="0" fillId="0" borderId="4" xfId="0" applyFont="1" applyBorder="1" applyAlignment="1">
      <alignment horizontal="left" vertical="center"/>
    </xf>
    <xf numFmtId="0" fontId="0" fillId="0" borderId="9" xfId="0" applyFont="1" applyBorder="1"/>
    <xf numFmtId="0" fontId="0" fillId="0" borderId="1" xfId="0" applyFont="1" applyBorder="1" applyAlignment="1">
      <alignment wrapText="1"/>
    </xf>
    <xf numFmtId="0" fontId="0" fillId="0" borderId="21" xfId="0" applyFont="1" applyBorder="1"/>
    <xf numFmtId="0" fontId="0" fillId="0" borderId="20" xfId="0" applyFont="1" applyBorder="1"/>
    <xf numFmtId="0" fontId="0" fillId="0" borderId="0" xfId="0" applyFont="1" applyBorder="1"/>
    <xf numFmtId="0" fontId="32" fillId="0" borderId="0" xfId="0" applyFont="1" applyFill="1" applyBorder="1" applyAlignment="1">
      <alignment vertical="center"/>
    </xf>
    <xf numFmtId="0" fontId="1" fillId="9" borderId="39"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32" fillId="0" borderId="0" xfId="0" applyFont="1"/>
    <xf numFmtId="0" fontId="32" fillId="7" borderId="6" xfId="0" applyFont="1" applyFill="1" applyBorder="1"/>
    <xf numFmtId="0" fontId="27" fillId="9" borderId="14" xfId="0" applyFont="1" applyFill="1" applyBorder="1" applyAlignment="1">
      <alignment horizontal="center" vertical="center" wrapText="1"/>
    </xf>
    <xf numFmtId="0" fontId="27" fillId="9" borderId="19"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23" xfId="0" applyFont="1" applyFill="1" applyBorder="1" applyAlignment="1">
      <alignment horizontal="center" vertical="center" wrapText="1"/>
    </xf>
    <xf numFmtId="0" fontId="27" fillId="0" borderId="0" xfId="0" applyFont="1" applyFill="1" applyBorder="1" applyAlignment="1">
      <alignment horizontal="center" vertical="center"/>
    </xf>
    <xf numFmtId="165" fontId="27" fillId="9" borderId="14" xfId="0"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xf>
    <xf numFmtId="165" fontId="0" fillId="0" borderId="0" xfId="0" applyNumberFormat="1" applyBorder="1" applyAlignment="1">
      <alignment horizontal="center"/>
    </xf>
    <xf numFmtId="165" fontId="0" fillId="0" borderId="0" xfId="0" applyNumberFormat="1" applyFill="1" applyBorder="1" applyAlignment="1">
      <alignment horizontal="center"/>
    </xf>
    <xf numFmtId="165" fontId="0" fillId="18" borderId="0" xfId="0" applyNumberFormat="1" applyFont="1" applyFill="1" applyBorder="1" applyAlignment="1">
      <alignment horizontal="center" vertical="center"/>
    </xf>
    <xf numFmtId="165" fontId="0" fillId="0" borderId="0" xfId="0" applyNumberFormat="1" applyFont="1" applyBorder="1" applyAlignment="1">
      <alignment horizontal="center" vertical="center"/>
    </xf>
    <xf numFmtId="165" fontId="2" fillId="0" borderId="0" xfId="0" applyNumberFormat="1" applyFont="1" applyFill="1" applyBorder="1" applyAlignment="1">
      <alignment horizontal="center" vertical="center"/>
    </xf>
    <xf numFmtId="0" fontId="0" fillId="2" borderId="0" xfId="0" applyFont="1" applyFill="1" applyBorder="1" applyAlignment="1">
      <alignment horizontal="left" vertical="center"/>
    </xf>
    <xf numFmtId="0" fontId="8" fillId="8" borderId="0" xfId="0" applyFont="1" applyFill="1" applyBorder="1" applyAlignment="1">
      <alignment horizontal="left" vertical="center"/>
    </xf>
    <xf numFmtId="0" fontId="0" fillId="0" borderId="0" xfId="0"/>
    <xf numFmtId="0" fontId="0" fillId="0" borderId="0" xfId="0" applyFont="1" applyBorder="1" applyAlignment="1">
      <alignment horizontal="center" vertical="center"/>
    </xf>
    <xf numFmtId="0" fontId="0" fillId="0" borderId="0" xfId="0" applyFont="1" applyBorder="1" applyAlignment="1">
      <alignment vertical="center"/>
    </xf>
    <xf numFmtId="0" fontId="0" fillId="0" borderId="0" xfId="0" applyFont="1" applyFill="1" applyBorder="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wrapText="1"/>
    </xf>
    <xf numFmtId="0" fontId="0" fillId="0" borderId="0" xfId="0" applyFont="1" applyFill="1" applyBorder="1" applyAlignment="1">
      <alignment horizontal="center" vertical="center"/>
    </xf>
    <xf numFmtId="0" fontId="0" fillId="2"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3" fillId="0" borderId="0" xfId="0" applyFont="1" applyFill="1" applyBorder="1" applyAlignment="1">
      <alignment vertical="center"/>
    </xf>
    <xf numFmtId="0" fontId="7" fillId="0" borderId="0" xfId="0" applyFont="1" applyFill="1" applyBorder="1" applyAlignment="1">
      <alignment vertical="center"/>
    </xf>
    <xf numFmtId="0" fontId="0" fillId="0" borderId="0" xfId="0" applyBorder="1"/>
    <xf numFmtId="3" fontId="0" fillId="0" borderId="0" xfId="0" applyNumberFormat="1" applyFont="1" applyFill="1" applyBorder="1" applyAlignment="1">
      <alignment horizontal="center" vertical="center"/>
    </xf>
    <xf numFmtId="0" fontId="4" fillId="0" borderId="0" xfId="0" applyFont="1" applyFill="1" applyBorder="1" applyAlignment="1">
      <alignment vertical="center" wrapText="1"/>
    </xf>
    <xf numFmtId="1" fontId="0" fillId="0" borderId="0" xfId="0" applyNumberFormat="1" applyFont="1" applyFill="1" applyBorder="1" applyAlignment="1">
      <alignment horizontal="center" vertical="center"/>
    </xf>
    <xf numFmtId="0" fontId="0" fillId="0" borderId="0" xfId="0" applyBorder="1" applyAlignment="1">
      <alignment horizontal="center"/>
    </xf>
    <xf numFmtId="0" fontId="7" fillId="13" borderId="0" xfId="0" applyFont="1" applyFill="1" applyBorder="1" applyAlignment="1">
      <alignment vertical="center"/>
    </xf>
    <xf numFmtId="0" fontId="0" fillId="12" borderId="0" xfId="0" applyFont="1" applyFill="1" applyBorder="1" applyAlignment="1">
      <alignment vertical="center"/>
    </xf>
    <xf numFmtId="0" fontId="0" fillId="12" borderId="0" xfId="0" applyFont="1" applyFill="1" applyBorder="1" applyAlignment="1">
      <alignment vertical="center" wrapText="1"/>
    </xf>
    <xf numFmtId="0" fontId="0" fillId="12" borderId="0" xfId="0" applyFont="1" applyFill="1" applyBorder="1" applyAlignment="1">
      <alignment horizontal="center" vertical="center"/>
    </xf>
    <xf numFmtId="0" fontId="0" fillId="12" borderId="0" xfId="0" applyFont="1" applyFill="1" applyBorder="1" applyAlignment="1">
      <alignment horizontal="center" vertical="center" wrapText="1"/>
    </xf>
    <xf numFmtId="0" fontId="7" fillId="12" borderId="0" xfId="0" applyFont="1" applyFill="1" applyBorder="1" applyAlignment="1">
      <alignment vertical="center"/>
    </xf>
    <xf numFmtId="0" fontId="0" fillId="13" borderId="0" xfId="0" applyFont="1" applyFill="1" applyBorder="1" applyAlignment="1">
      <alignment vertical="center"/>
    </xf>
    <xf numFmtId="0" fontId="0" fillId="13" borderId="0" xfId="0" applyFont="1" applyFill="1" applyBorder="1" applyAlignment="1">
      <alignment vertical="center" wrapText="1"/>
    </xf>
    <xf numFmtId="0" fontId="0" fillId="13" borderId="0" xfId="0" applyFont="1" applyFill="1" applyBorder="1" applyAlignment="1">
      <alignment horizontal="center" vertical="center"/>
    </xf>
    <xf numFmtId="0" fontId="0" fillId="13" borderId="0" xfId="0" applyFont="1" applyFill="1" applyBorder="1" applyAlignment="1">
      <alignment horizontal="center" vertical="center" wrapText="1"/>
    </xf>
    <xf numFmtId="0" fontId="9" fillId="0" borderId="0" xfId="0" applyFont="1" applyFill="1" applyBorder="1" applyAlignment="1">
      <alignment vertical="center"/>
    </xf>
    <xf numFmtId="0" fontId="0" fillId="0" borderId="0" xfId="0" applyFont="1" applyFill="1" applyBorder="1" applyAlignment="1"/>
    <xf numFmtId="0" fontId="0" fillId="0" borderId="0" xfId="0" applyFont="1" applyFill="1"/>
    <xf numFmtId="0" fontId="0" fillId="0" borderId="0" xfId="0" applyFont="1" applyFill="1" applyAlignment="1">
      <alignment wrapText="1"/>
    </xf>
    <xf numFmtId="0" fontId="0" fillId="0" borderId="0" xfId="0" applyFont="1" applyFill="1" applyAlignment="1">
      <alignment horizontal="center"/>
    </xf>
    <xf numFmtId="0" fontId="0" fillId="0" borderId="0" xfId="0" applyFill="1" applyAlignment="1">
      <alignment horizontal="center"/>
    </xf>
    <xf numFmtId="0" fontId="0" fillId="0" borderId="35" xfId="0"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ont="1" applyBorder="1" applyAlignment="1">
      <alignment horizontal="center" vertical="center" wrapText="1"/>
    </xf>
    <xf numFmtId="0" fontId="0" fillId="0" borderId="0" xfId="0" applyFont="1" applyFill="1" applyBorder="1" applyAlignment="1">
      <alignment horizontal="left" vertical="center" wrapText="1"/>
    </xf>
    <xf numFmtId="0" fontId="3" fillId="0" borderId="0" xfId="0" applyFont="1" applyBorder="1" applyAlignment="1">
      <alignment vertical="center"/>
    </xf>
    <xf numFmtId="0" fontId="0" fillId="0" borderId="0" xfId="0" applyFont="1" applyBorder="1" applyAlignment="1">
      <alignment vertical="center" wrapText="1"/>
    </xf>
    <xf numFmtId="0" fontId="7" fillId="0" borderId="0" xfId="0" applyFont="1" applyBorder="1" applyAlignment="1">
      <alignment vertical="center"/>
    </xf>
    <xf numFmtId="0" fontId="0" fillId="0" borderId="0" xfId="0" applyFont="1" applyFill="1" applyAlignment="1">
      <alignment vertical="center"/>
    </xf>
    <xf numFmtId="0" fontId="0" fillId="0" borderId="0" xfId="0" applyFill="1"/>
    <xf numFmtId="0" fontId="0" fillId="0" borderId="0" xfId="0" applyFont="1" applyFill="1" applyBorder="1" applyAlignment="1">
      <alignment horizontal="center" vertical="center" wrapText="1"/>
    </xf>
    <xf numFmtId="1" fontId="0" fillId="0" borderId="0" xfId="0" applyNumberFormat="1" applyFont="1" applyBorder="1" applyAlignment="1">
      <alignment horizontal="center" vertical="center" wrapText="1"/>
    </xf>
    <xf numFmtId="0" fontId="20" fillId="0" borderId="0" xfId="0" applyFont="1" applyBorder="1" applyAlignment="1">
      <alignment vertical="center" wrapText="1"/>
    </xf>
    <xf numFmtId="1" fontId="0"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8" fillId="0" borderId="0" xfId="0" applyFont="1" applyFill="1" applyBorder="1" applyAlignment="1">
      <alignment vertical="center" wrapText="1"/>
    </xf>
    <xf numFmtId="0" fontId="28" fillId="0" borderId="0" xfId="0" applyFont="1" applyFill="1" applyBorder="1" applyAlignment="1">
      <alignment vertical="center"/>
    </xf>
    <xf numFmtId="0" fontId="28" fillId="0" borderId="0" xfId="0" applyFont="1" applyFill="1" applyAlignment="1">
      <alignment horizontal="center"/>
    </xf>
    <xf numFmtId="0" fontId="29" fillId="0" borderId="0" xfId="0" applyFont="1" applyFill="1" applyBorder="1" applyAlignment="1">
      <alignment horizontal="center"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2" fillId="0" borderId="0" xfId="0" applyFont="1" applyFill="1" applyBorder="1" applyAlignment="1">
      <alignment vertical="center" wrapText="1"/>
    </xf>
    <xf numFmtId="0" fontId="0" fillId="18" borderId="0" xfId="0" applyFont="1" applyFill="1" applyBorder="1" applyAlignment="1">
      <alignment horizontal="center" vertical="center" wrapText="1"/>
    </xf>
    <xf numFmtId="0" fontId="3" fillId="18" borderId="0" xfId="0" applyFont="1" applyFill="1" applyBorder="1" applyAlignment="1">
      <alignment vertical="center"/>
    </xf>
    <xf numFmtId="0" fontId="0" fillId="18" borderId="0" xfId="0" applyFont="1" applyFill="1" applyBorder="1" applyAlignment="1">
      <alignment horizontal="center" vertical="center"/>
    </xf>
    <xf numFmtId="0" fontId="0" fillId="18" borderId="0" xfId="0" applyFont="1" applyFill="1" applyBorder="1" applyAlignment="1">
      <alignment vertical="center"/>
    </xf>
    <xf numFmtId="0" fontId="0" fillId="18" borderId="0" xfId="0" applyFont="1" applyFill="1" applyBorder="1" applyAlignment="1">
      <alignment horizontal="left" vertical="center"/>
    </xf>
    <xf numFmtId="0" fontId="27" fillId="9" borderId="19" xfId="0" applyFont="1" applyFill="1" applyBorder="1" applyAlignment="1">
      <alignment horizontal="center" vertical="center" wrapText="1"/>
    </xf>
    <xf numFmtId="0" fontId="0" fillId="0" borderId="0" xfId="0" applyFill="1" applyBorder="1" applyAlignment="1">
      <alignment vertical="center"/>
    </xf>
    <xf numFmtId="0" fontId="0" fillId="0" borderId="0" xfId="0" applyBorder="1" applyAlignment="1">
      <alignment vertical="center"/>
    </xf>
    <xf numFmtId="0" fontId="7" fillId="18" borderId="0" xfId="0" applyFont="1" applyFill="1" applyBorder="1" applyAlignment="1">
      <alignment vertical="center"/>
    </xf>
    <xf numFmtId="165" fontId="0" fillId="0" borderId="0" xfId="0" applyNumberFormat="1" applyFont="1" applyFill="1" applyBorder="1" applyAlignment="1">
      <alignment horizont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2"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2" borderId="0" xfId="0" applyFont="1" applyFill="1" applyBorder="1" applyAlignment="1">
      <alignment horizontal="left" vertical="center"/>
    </xf>
    <xf numFmtId="0" fontId="2" fillId="0" borderId="0" xfId="0" applyFont="1" applyFill="1" applyBorder="1" applyAlignment="1">
      <alignment vertical="center"/>
    </xf>
    <xf numFmtId="0" fontId="0" fillId="19" borderId="0" xfId="0" applyFont="1" applyFill="1" applyBorder="1" applyAlignment="1">
      <alignment vertical="center" wrapText="1"/>
    </xf>
    <xf numFmtId="0" fontId="7" fillId="19" borderId="0" xfId="0" applyFont="1" applyFill="1" applyBorder="1" applyAlignment="1">
      <alignment vertical="center"/>
    </xf>
    <xf numFmtId="0" fontId="2" fillId="0" borderId="0" xfId="0" applyFont="1" applyFill="1" applyBorder="1" applyAlignment="1">
      <alignment horizontal="left" vertical="center" wrapText="1"/>
    </xf>
    <xf numFmtId="165" fontId="0" fillId="0" borderId="0" xfId="0" applyNumberFormat="1" applyFill="1" applyBorder="1" applyAlignment="1">
      <alignment horizontal="center" vertical="center"/>
    </xf>
    <xf numFmtId="0" fontId="8" fillId="8" borderId="0" xfId="0" applyFont="1" applyFill="1" applyBorder="1" applyAlignment="1">
      <alignment vertical="center" wrapText="1"/>
    </xf>
    <xf numFmtId="0" fontId="0" fillId="18" borderId="0" xfId="0" applyFont="1" applyFill="1" applyBorder="1" applyAlignment="1">
      <alignment vertical="center" wrapText="1"/>
    </xf>
    <xf numFmtId="0" fontId="0" fillId="0" borderId="0" xfId="0" applyBorder="1" applyAlignment="1">
      <alignment vertical="center" wrapText="1"/>
    </xf>
    <xf numFmtId="0" fontId="0" fillId="0" borderId="0" xfId="0" applyFont="1" applyFill="1" applyBorder="1" applyAlignment="1">
      <alignment horizontal="center"/>
    </xf>
    <xf numFmtId="0" fontId="0" fillId="0" borderId="0" xfId="0" applyFont="1" applyFill="1" applyAlignment="1"/>
    <xf numFmtId="0" fontId="27" fillId="9" borderId="41" xfId="0" applyFont="1" applyFill="1" applyBorder="1" applyAlignment="1">
      <alignment horizontal="center" vertical="center" wrapText="1"/>
    </xf>
    <xf numFmtId="15" fontId="0" fillId="0" borderId="0" xfId="0" applyNumberFormat="1" applyFont="1" applyFill="1" applyBorder="1" applyAlignment="1">
      <alignment horizontal="center" vertical="center"/>
    </xf>
    <xf numFmtId="164" fontId="0" fillId="0" borderId="0" xfId="0" applyNumberFormat="1" applyFont="1" applyFill="1" applyBorder="1" applyAlignment="1">
      <alignment horizontal="center" vertical="center"/>
    </xf>
    <xf numFmtId="0" fontId="2" fillId="0" borderId="42" xfId="0" applyFont="1" applyFill="1" applyBorder="1" applyAlignment="1">
      <alignment horizontal="left" vertical="center"/>
    </xf>
    <xf numFmtId="165" fontId="8" fillId="8" borderId="0" xfId="0" applyNumberFormat="1" applyFont="1" applyFill="1" applyBorder="1" applyAlignment="1">
      <alignment horizontal="center" vertical="center"/>
    </xf>
    <xf numFmtId="0" fontId="24" fillId="14" borderId="27" xfId="0" applyFont="1" applyFill="1" applyBorder="1" applyAlignment="1">
      <alignment vertical="center" wrapText="1"/>
    </xf>
    <xf numFmtId="0" fontId="24" fillId="15" borderId="27" xfId="0" applyFont="1" applyFill="1" applyBorder="1" applyAlignment="1">
      <alignment vertical="center" wrapText="1"/>
    </xf>
    <xf numFmtId="0" fontId="24" fillId="14" borderId="28" xfId="0" applyFont="1" applyFill="1" applyBorder="1" applyAlignment="1">
      <alignment vertical="center" wrapText="1"/>
    </xf>
    <xf numFmtId="0" fontId="23" fillId="14" borderId="27" xfId="0" applyFont="1" applyFill="1" applyBorder="1" applyAlignment="1">
      <alignment vertical="center" wrapText="1"/>
    </xf>
    <xf numFmtId="0" fontId="24" fillId="16" borderId="27" xfId="0" applyFont="1" applyFill="1" applyBorder="1" applyAlignment="1">
      <alignment vertical="center" wrapText="1"/>
    </xf>
    <xf numFmtId="0" fontId="5" fillId="9" borderId="16"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9" borderId="18" xfId="0" applyFont="1" applyFill="1" applyBorder="1" applyAlignment="1">
      <alignment horizontal="center" vertical="center"/>
    </xf>
    <xf numFmtId="0" fontId="5" fillId="8" borderId="37" xfId="0" applyFont="1" applyFill="1" applyBorder="1" applyAlignment="1">
      <alignment horizontal="center" vertical="center" wrapText="1"/>
    </xf>
    <xf numFmtId="0" fontId="5" fillId="8" borderId="38" xfId="0" applyFont="1" applyFill="1" applyBorder="1" applyAlignment="1">
      <alignment horizontal="center" vertical="center" wrapText="1"/>
    </xf>
    <xf numFmtId="0" fontId="1" fillId="16" borderId="27" xfId="0" applyFont="1" applyFill="1" applyBorder="1" applyAlignment="1">
      <alignment horizontal="center" vertical="center"/>
    </xf>
    <xf numFmtId="0" fontId="24" fillId="16" borderId="27" xfId="0" applyFont="1" applyFill="1" applyBorder="1" applyAlignment="1">
      <alignment horizontal="center" vertical="center" wrapText="1"/>
    </xf>
    <xf numFmtId="0" fontId="26" fillId="8" borderId="27" xfId="0" applyFont="1" applyFill="1" applyBorder="1" applyAlignment="1">
      <alignment horizontal="center" vertical="center"/>
    </xf>
    <xf numFmtId="0" fontId="27" fillId="8" borderId="27" xfId="0" applyFont="1" applyFill="1" applyBorder="1" applyAlignment="1">
      <alignment horizontal="center" vertical="center"/>
    </xf>
    <xf numFmtId="0" fontId="25" fillId="16" borderId="27" xfId="0" applyFont="1" applyFill="1" applyBorder="1" applyAlignment="1">
      <alignment horizontal="center" vertical="center"/>
    </xf>
    <xf numFmtId="0" fontId="13" fillId="10" borderId="25" xfId="0" applyFont="1" applyFill="1" applyBorder="1" applyAlignment="1">
      <alignment horizontal="center" vertical="center" wrapText="1"/>
    </xf>
    <xf numFmtId="0" fontId="13" fillId="10" borderId="25" xfId="0" applyFont="1" applyFill="1" applyBorder="1" applyAlignment="1">
      <alignment horizontal="center" vertical="center"/>
    </xf>
    <xf numFmtId="0" fontId="11" fillId="8" borderId="32" xfId="0" applyFont="1" applyFill="1" applyBorder="1" applyAlignment="1">
      <alignment horizontal="center" vertical="center"/>
    </xf>
    <xf numFmtId="0" fontId="11" fillId="8"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34" xfId="0" applyFont="1" applyFill="1" applyBorder="1" applyAlignment="1">
      <alignment horizontal="center" vertical="center"/>
    </xf>
    <xf numFmtId="0" fontId="16" fillId="10" borderId="3" xfId="0" applyFont="1" applyFill="1" applyBorder="1" applyAlignment="1">
      <alignment horizontal="center" vertical="center"/>
    </xf>
    <xf numFmtId="0" fontId="15" fillId="11" borderId="33" xfId="0" applyFont="1" applyFill="1" applyBorder="1" applyAlignment="1">
      <alignment horizontal="center" vertical="center"/>
    </xf>
    <xf numFmtId="0" fontId="15" fillId="11" borderId="0" xfId="0" applyFont="1" applyFill="1" applyBorder="1" applyAlignment="1">
      <alignment horizontal="center" vertical="center"/>
    </xf>
    <xf numFmtId="0" fontId="23" fillId="0" borderId="0" xfId="0" applyFont="1" applyAlignment="1">
      <alignment horizontal="center" vertical="center"/>
    </xf>
    <xf numFmtId="0" fontId="0" fillId="0" borderId="26" xfId="0" applyFont="1" applyBorder="1" applyAlignment="1">
      <alignment horizontal="center" vertical="center"/>
    </xf>
    <xf numFmtId="0" fontId="5" fillId="9" borderId="26" xfId="0" applyFont="1" applyFill="1" applyBorder="1" applyAlignment="1">
      <alignment horizontal="center" vertical="center"/>
    </xf>
    <xf numFmtId="0" fontId="8" fillId="0" borderId="0" xfId="0" applyFont="1" applyFill="1" applyBorder="1" applyAlignment="1">
      <alignment vertical="center"/>
    </xf>
  </cellXfs>
  <cellStyles count="18">
    <cellStyle name="Followed Hyperlink" xfId="2" builtinId="9" hidden="1"/>
    <cellStyle name="Followed Hyperlink" xfId="4"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Hyperlink" xfId="1" builtinId="8" hidden="1"/>
    <cellStyle name="Hyperlink" xfId="3"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Normal" xfId="0" builtinId="0"/>
    <cellStyle name="Normal 2" xfId="5"/>
  </cellStyles>
  <dxfs count="1350">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border outline="0">
        <bottom style="medium">
          <color theme="0"/>
        </bottom>
      </border>
    </dxf>
    <dxf>
      <font>
        <b/>
        <i val="0"/>
        <strike val="0"/>
        <condense val="0"/>
        <extend val="0"/>
        <outline val="0"/>
        <shadow val="0"/>
        <u val="none"/>
        <vertAlign val="baseline"/>
        <sz val="11"/>
        <color theme="0"/>
        <name val="Calibri"/>
        <scheme val="minor"/>
      </font>
      <fill>
        <patternFill patternType="solid">
          <fgColor indexed="64"/>
          <bgColor rgb="FFE13F3B"/>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general" vertical="center" textRotation="0" wrapText="0" indent="0" justifyLastLine="0" shrinkToFit="0" readingOrder="0"/>
    </dxf>
    <dxf>
      <font>
        <strike val="0"/>
        <outline val="0"/>
        <shadow val="0"/>
        <u val="none"/>
        <vertAlign val="baseline"/>
        <sz val="11"/>
        <name val="Calibri"/>
      </font>
    </dxf>
    <dxf>
      <font>
        <b/>
        <i val="0"/>
        <strike val="0"/>
        <condense val="0"/>
        <extend val="0"/>
        <outline val="0"/>
        <shadow val="0"/>
        <u val="none"/>
        <vertAlign val="baseline"/>
        <sz val="11"/>
        <color rgb="FFFFFFFF"/>
        <name val="Calibri"/>
        <scheme val="minor"/>
      </font>
      <fill>
        <patternFill patternType="solid">
          <fgColor indexed="64"/>
          <bgColor rgb="FF07376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border outline="0">
        <top style="thin">
          <color theme="4" tint="0.39997558519241921"/>
        </top>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1"/>
        <color theme="1"/>
        <name val="Calibri"/>
        <scheme val="minor"/>
      </font>
      <alignment horizontal="general" vertical="bottom"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general" vertical="bottom" textRotation="0" wrapText="1" indent="0" justifyLastLine="0" shrinkToFit="0" readingOrder="0"/>
    </dxf>
    <dxf>
      <border>
        <bottom style="thin">
          <color indexed="64"/>
        </bottom>
      </border>
    </dxf>
    <dxf>
      <font>
        <strike val="0"/>
        <outline val="0"/>
        <shadow val="0"/>
        <u val="none"/>
        <vertAlign val="baseline"/>
        <sz val="11"/>
        <color theme="0"/>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1"/>
        <name val="Calibri"/>
      </font>
    </dxf>
    <dxf>
      <border outline="0">
        <bottom style="thin">
          <color indexed="64"/>
        </bottom>
      </border>
    </dxf>
    <dxf>
      <font>
        <b/>
        <i val="0"/>
        <strike val="0"/>
        <condense val="0"/>
        <extend val="0"/>
        <outline val="0"/>
        <shadow val="0"/>
        <u val="none"/>
        <vertAlign val="baseline"/>
        <sz val="11"/>
        <color rgb="FFFFFFFF"/>
        <name val="Calibri"/>
        <scheme val="minor"/>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rgb="FF002060"/>
        </patternFill>
      </fill>
      <alignment horizontal="center" vertical="center" textRotation="0" wrapText="1" indent="0" justifyLastLine="0" shrinkToFit="0" readingOrder="0"/>
    </dxf>
    <dxf>
      <font>
        <strike val="0"/>
        <outline val="0"/>
        <shadow val="0"/>
        <u val="none"/>
        <vertAlign val="baseline"/>
        <sz val="11"/>
        <name val="Calibri"/>
      </font>
    </dxf>
    <dxf>
      <font>
        <strike val="0"/>
        <outline val="0"/>
        <shadow val="0"/>
        <u val="none"/>
        <vertAlign val="baseline"/>
        <sz val="11"/>
        <color theme="1"/>
        <name val="Calibri"/>
        <scheme val="minor"/>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ont>
    </dxf>
    <dxf>
      <border>
        <bottom style="thin">
          <color indexed="64"/>
        </bottom>
      </border>
    </dxf>
    <dxf>
      <font>
        <strike val="0"/>
        <outline val="0"/>
        <shadow val="0"/>
        <u val="none"/>
        <vertAlign val="baseline"/>
        <sz val="11"/>
        <name val="Calibri"/>
      </font>
      <fill>
        <patternFill>
          <fgColor indexed="64"/>
          <bgColor rgb="FF00206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dxf>
    <dxf>
      <font>
        <b val="0"/>
        <i val="0"/>
        <strike val="0"/>
        <condense val="0"/>
        <extend val="0"/>
        <outline val="0"/>
        <shadow val="0"/>
        <u val="none"/>
        <vertAlign val="baseline"/>
        <sz val="11"/>
        <color rgb="FF000000"/>
        <name val="Calibri"/>
        <scheme val="minor"/>
      </font>
      <fill>
        <patternFill patternType="none">
          <fgColor indexed="64"/>
          <bgColor auto="1"/>
        </patternFill>
      </fill>
    </dxf>
    <dxf>
      <font>
        <b/>
        <i val="0"/>
        <strike val="0"/>
        <condense val="0"/>
        <extend val="0"/>
        <outline val="0"/>
        <shadow val="0"/>
        <u val="none"/>
        <vertAlign val="baseline"/>
        <sz val="11"/>
        <color rgb="FFFFFFFF"/>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i val="0"/>
        <strike val="0"/>
        <condense val="0"/>
        <extend val="0"/>
        <outline val="0"/>
        <shadow val="0"/>
        <u val="none"/>
        <vertAlign val="baseline"/>
        <sz val="11"/>
        <color rgb="FFFFFFFF"/>
        <name val="Calibri"/>
        <scheme val="minor"/>
      </font>
      <fill>
        <patternFill patternType="solid">
          <fgColor indexed="64"/>
          <bgColor rgb="FF073763"/>
        </patternFill>
      </fill>
      <alignment horizontal="center" vertical="center" textRotation="0" wrapText="0" indent="0" justifyLastLine="0" shrinkToFit="0" readingOrder="0"/>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vertical="center" readingOrder="0"/>
    </dxf>
    <dxf>
      <alignment horizontal="center" readingOrder="0"/>
    </dxf>
    <dxf>
      <alignment vertical="center" readingOrder="0"/>
    </dxf>
    <dxf>
      <alignment horizontal="center" readingOrder="0"/>
    </dxf>
    <dxf>
      <alignment wrapText="1" readingOrder="0"/>
    </dxf>
    <dxf>
      <border>
        <horizontal/>
      </border>
    </dxf>
    <dxf>
      <border>
        <horizontal/>
      </border>
    </dxf>
    <dxf>
      <border>
        <horizontal/>
      </border>
    </dxf>
    <dxf>
      <border>
        <horizontal/>
      </border>
    </dxf>
    <dxf>
      <border>
        <top/>
        <horizontal/>
      </border>
    </dxf>
    <dxf>
      <border>
        <top/>
        <horizontal/>
      </border>
    </dxf>
    <dxf>
      <border>
        <top/>
        <horizontal/>
      </border>
    </dxf>
    <dxf>
      <border>
        <top/>
        <horizontal/>
      </border>
    </dxf>
    <dxf>
      <border>
        <left/>
        <top/>
        <vertical/>
      </border>
    </dxf>
    <dxf>
      <border>
        <left/>
        <top/>
        <vertical/>
      </border>
    </dxf>
    <dxf>
      <border>
        <left/>
        <top/>
        <vertical/>
      </border>
    </dxf>
    <dxf>
      <border>
        <left/>
        <top/>
        <vertic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vertical="center" readingOrder="0"/>
    </dxf>
    <dxf>
      <alignment horizontal="center" readingOrder="0"/>
    </dxf>
    <dxf>
      <alignment horizontal="center" readingOrder="0"/>
    </dxf>
    <dxf>
      <alignment wrapText="1" readingOrder="0"/>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top/>
        <vertic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s>
  <tableStyles count="0" defaultTableStyle="TableStyleMedium2" defaultPivotStyle="PivotStyleLight16"/>
  <colors>
    <mruColors>
      <color rgb="FFFF5050"/>
      <color rgb="FF7F1614"/>
      <color rgb="FFDEA900"/>
      <color rgb="FFE13F3B"/>
      <color rgb="FFA716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17198</xdr:colOff>
      <xdr:row>0</xdr:row>
      <xdr:rowOff>21166</xdr:rowOff>
    </xdr:from>
    <xdr:to>
      <xdr:col>0</xdr:col>
      <xdr:colOff>804333</xdr:colOff>
      <xdr:row>0</xdr:row>
      <xdr:rowOff>670981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98" y="21166"/>
          <a:ext cx="787135" cy="64981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Shelter-NFI%20-%204W.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Shelter-NFI%20-%204W.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2017-06-15%20-%20ShelterNFI%204W.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uthor" refreshedDate="42727.947121064812" createdVersion="5" refreshedVersion="5" minRefreshableVersion="3" recordCount="1495">
  <cacheSource type="worksheet">
    <worksheetSource ref="A3:AD9616" sheet="4W" r:id="rId2"/>
  </cacheSource>
  <cacheFields count="30">
    <cacheField name="Organisation" numFmtId="0">
      <sharedItems containsBlank="1"/>
    </cacheField>
    <cacheField name="Partenaire de mise en oeuvre" numFmtId="0">
      <sharedItems containsBlank="1"/>
    </cacheField>
    <cacheField name="Bailleur de fonds" numFmtId="0">
      <sharedItems containsBlank="1"/>
    </cacheField>
    <cacheField name="Statut" numFmtId="0">
      <sharedItems containsBlank="1"/>
    </cacheField>
    <cacheField name="Date de l'activité_x000a_(JJ/MM/AAAA)" numFmtId="0">
      <sharedItems containsDate="1" containsBlank="1" containsMixedTypes="1" minDate="2016-10-01T00:00:00" maxDate="2017-10-18T00:00:00"/>
    </cacheField>
    <cacheField name="Type d'assistance" numFmtId="0">
      <sharedItems containsBlank="1"/>
    </cacheField>
    <cacheField name="Activité 1" numFmtId="0">
      <sharedItems containsBlank="1"/>
    </cacheField>
    <cacheField name="Activité 2" numFmtId="0">
      <sharedItems containsBlank="1"/>
    </cacheField>
    <cacheField name="Pour les kits: veuillez fournir les éléments inclus" numFmtId="0">
      <sharedItems containsBlank="1"/>
    </cacheField>
    <cacheField name="Unité" numFmtId="0">
      <sharedItems containsBlank="1"/>
    </cacheField>
    <cacheField name="Quantité" numFmtId="0">
      <sharedItems containsBlank="1" containsMixedTypes="1" containsNumber="1" containsInteger="1" minValue="1" maxValue="200000"/>
    </cacheField>
    <cacheField name="Total Enfants" numFmtId="0">
      <sharedItems containsBlank="1" containsMixedTypes="1" containsNumber="1" containsInteger="1" minValue="80" maxValue="3220"/>
    </cacheField>
    <cacheField name="Total Femmes" numFmtId="0">
      <sharedItems containsBlank="1" containsMixedTypes="1" containsNumber="1" containsInteger="1" minValue="43" maxValue="264"/>
    </cacheField>
    <cacheField name="Total Hommes" numFmtId="0">
      <sharedItems containsBlank="1" containsMixedTypes="1" containsNumber="1" containsInteger="1" minValue="34" maxValue="289"/>
    </cacheField>
    <cacheField name="Total Individus" numFmtId="0">
      <sharedItems containsBlank="1" containsMixedTypes="1" containsNumber="1" containsInteger="1" minValue="77" maxValue="4508"/>
    </cacheField>
    <cacheField name="Total Ménage" numFmtId="0">
      <sharedItems containsString="0" containsBlank="1" containsNumber="1" containsInteger="1" minValue="1" maxValue="7500"/>
    </cacheField>
    <cacheField name="Cible" numFmtId="0">
      <sharedItems containsBlank="1"/>
    </cacheField>
    <cacheField name="Département" numFmtId="0">
      <sharedItems containsBlank="1" count="9">
        <s v="Grande Anse"/>
        <s v="Sud"/>
        <s v="Nord Ouest"/>
        <s v="Nippes"/>
        <s v="Ouest"/>
        <m/>
        <s v="Sud-Est"/>
        <s v="Aritibonite"/>
        <s v="Nord"/>
      </sharedItems>
    </cacheField>
    <cacheField name="Commune" numFmtId="0">
      <sharedItems containsBlank="1" count="92">
        <s v="Jeremie"/>
        <s v="Les Cayes"/>
        <s v="Anse d'Hainault"/>
        <s v="Dame-Marie"/>
        <s v="Les Irois"/>
        <s v="Roche-A-Bateau"/>
        <s v="Maniche"/>
        <s v="Arniquet"/>
        <s v="Torbeck"/>
        <s v="Port-a-Piment"/>
        <s v="Baie de Henne"/>
        <s v="Les Anglais"/>
        <s v="Mole Saint Nicolas"/>
        <s v="Jean Rabel"/>
        <s v="Coteaux"/>
        <s v="Port-Salut"/>
        <s v="St. Jean du Sud"/>
        <s v="Bombardopolis"/>
        <s v="Chardonnieres"/>
        <s v="Tiburon"/>
        <s v="Chantal"/>
        <s v="La Tortue"/>
        <s v="Bassin Bleu"/>
        <s v="Chamsolme"/>
        <s v="Miragoane"/>
        <s v="Croix-Des-Bouquets"/>
        <s v="Paillant"/>
        <s v="Fonds Des Negres"/>
        <m/>
        <s v="Moron"/>
        <s v="Chambellan"/>
        <s v="Camp Perrin"/>
        <s v="Aquin"/>
        <s v="Anse A Galet"/>
        <s v="Pointe A Raquette"/>
        <s v="Champlois"/>
        <s v="Berreault"/>
        <s v="Fonds Palmiste"/>
        <s v="Ray"/>
        <s v="Des Zanglais"/>
        <s v="Bas De Gris Gris"/>
        <s v="Bas De La Croix"/>
        <s v="Bas Grandou"/>
        <s v="Bras Gauche"/>
        <s v="Breslienne"/>
        <s v="Haut Grandou"/>
        <s v="La Vallee"/>
        <s v="Orangers"/>
        <s v="Trou Mahot"/>
        <s v="Goderay"/>
        <s v="Ville d'Aquin"/>
        <s v="Fond Cochon"/>
        <s v="Solon"/>
        <s v="Grosse Caye"/>
        <s v="Carrefour Canon"/>
        <s v="Haute Voldrogue"/>
        <s v="Plaisance"/>
        <s v="Baraderes"/>
        <s v="Plaisance du Sud"/>
        <s v="Petit Trou De Nippes"/>
        <s v="Cayes-Jacmel"/>
        <s v="Grand Gosier"/>
        <s v="Bainet"/>
        <s v="Beaumont"/>
        <s v="Corail"/>
        <s v="Pestel"/>
        <s v="Roseaux"/>
        <s v="Ile de la Tortue"/>
        <s v="Anse Rouge"/>
        <s v="Petit Goave"/>
        <s v="L'Asile"/>
        <s v="Anse A Veau"/>
        <s v="Arnaud"/>
        <s v="Bonbon"/>
        <s v="les Chardonnieres"/>
        <s v="Cavallion"/>
        <s v="Abricots"/>
        <s v="Ile A Vache"/>
        <s v="Anse A Pitre"/>
        <s v="Thiotte"/>
        <s v="Belle Anse"/>
        <s v="Jacmel"/>
        <s v="Marigot"/>
        <s v="Petion-Ville"/>
        <s v="Kenscoff"/>
        <s v="Petite Riviere de Nippes"/>
        <s v="St. Louis du Sud"/>
        <s v="Limonade"/>
        <s v="Grand Boucan"/>
        <s v="Carrefour" u="1"/>
        <s v="Cotes de Fer" u="1"/>
        <s v="Port-au-Prince" u="1"/>
      </sharedItems>
    </cacheField>
    <cacheField name="Section Communale" numFmtId="0">
      <sharedItems containsBlank="1"/>
    </cacheField>
    <cacheField name="Localité (optionnel)" numFmtId="0">
      <sharedItems containsBlank="1"/>
    </cacheField>
    <cacheField name="Milieu" numFmtId="0">
      <sharedItems containsBlank="1"/>
    </cacheField>
    <cacheField name="Niveau d'intervention" numFmtId="0">
      <sharedItems containsBlank="1"/>
    </cacheField>
    <cacheField name="Commentaires" numFmtId="0">
      <sharedItems containsBlank="1" longText="1"/>
    </cacheField>
    <cacheField name="Activity ID" numFmtId="0">
      <sharedItems containsBlank="1"/>
    </cacheField>
    <cacheField name="NumberDistrinb" numFmtId="0">
      <sharedItems containsString="0" containsBlank="1" containsNumber="1" containsInteger="1" minValue="1" maxValue="74"/>
    </cacheField>
    <cacheField name="DPE_PCODE" numFmtId="0">
      <sharedItems containsBlank="1" count="10">
        <s v="HT08"/>
        <s v="HT07"/>
        <s v="HT09"/>
        <s v="HT10"/>
        <s v="HT01"/>
        <e v="#N/A"/>
        <s v="HT02"/>
        <s v="HT05"/>
        <s v="HT03"/>
        <m/>
      </sharedItems>
    </cacheField>
    <cacheField name="COM_PCODE" numFmtId="0">
      <sharedItems containsBlank="1" count="70">
        <s v="HT08811"/>
        <s v="HT07711"/>
        <s v="HT08821"/>
        <s v="HT08822"/>
        <s v="HT08823"/>
        <s v="HT07743"/>
        <s v="HT07715"/>
        <s v="HT07723"/>
        <s v="HT07712"/>
        <s v="HT07742"/>
        <s v="HT09932"/>
        <s v="HT07752"/>
        <s v="HT09931"/>
        <s v="HT09934"/>
        <s v="HT07741"/>
        <s v="HT07721"/>
        <s v="HT07722"/>
        <s v="HT09933"/>
        <s v="HT07751"/>
        <s v="HT07753"/>
        <s v="HT07713"/>
        <s v="HT09912"/>
        <s v="HT09913"/>
        <s v="HT09914"/>
        <s v="HT101011"/>
        <s v="HT01131"/>
        <s v="HT101014"/>
        <s v="HT101013"/>
        <e v="#N/A"/>
        <s v="HT08814"/>
        <s v="HT08815"/>
        <s v="HT07714"/>
        <s v="HT07731"/>
        <s v="HT01151"/>
        <s v="HT01152"/>
        <s v="HT02214"/>
        <s v="HT03371"/>
        <s v="HT101031"/>
        <s v="HT101025"/>
        <s v="HT101022"/>
        <s v="HT02213"/>
        <s v="HT02232"/>
        <s v="HT02221"/>
        <s v="HT08833"/>
        <s v="HT08831"/>
        <s v="HT08834"/>
        <s v="HT08832"/>
        <s v="HT05523"/>
        <s v="HT01122"/>
        <s v="HT101023"/>
        <s v="HT101021"/>
        <s v="HT101024"/>
        <s v="HT08813"/>
        <s v="HT08812"/>
        <s v="HT07716"/>
        <s v="HT02234"/>
        <s v="HT02233"/>
        <s v="HT02231"/>
        <s v="HT02211"/>
        <s v="HT02212"/>
        <s v="HT01114"/>
        <s v="HT01115"/>
        <s v="HT101012"/>
        <s v="HT07732"/>
        <s v="HT03313"/>
        <s v="HT101032"/>
        <m/>
        <s v="HT01111" u="1"/>
        <s v="HT01113" u="1"/>
        <s v="HT02222" u="1"/>
      </sharedItems>
    </cacheField>
    <cacheField name="SC_PCODE" numFmtId="0">
      <sharedItems containsBlank="1"/>
    </cacheField>
    <cacheField name="AG_COM" numFmtId="0">
      <sharedItems containsString="0" containsBlank="1" containsNumber="1" containsInteger="1" minValue="0" maxValue="1" count="3">
        <n v="1"/>
        <n v="0"/>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727.947122569443" createdVersion="5" refreshedVersion="5" minRefreshableVersion="3" recordCount="1495">
  <cacheSource type="worksheet">
    <worksheetSource ref="A3:AC9616" sheet="4W" r:id="rId2"/>
  </cacheSource>
  <cacheFields count="29">
    <cacheField name="Organisation" numFmtId="0">
      <sharedItems containsBlank="1" count="41">
        <s v="AAR"/>
        <s v="ACTED"/>
        <s v="ADRA"/>
        <s v="American RC"/>
        <s v="CARE"/>
        <s v="Caritas Suisse"/>
        <s v="Catholic Relief Services"/>
        <s v="CECI"/>
        <s v="CESVI"/>
        <s v="Concern Worldwide"/>
        <s v="CVM"/>
        <s v="Diakonie Katastrophenhilfe"/>
        <s v="French RC"/>
        <s v="German RC"/>
        <s v="GOAL"/>
        <s v="Haitian RC"/>
        <s v="Handicap International"/>
        <s v="IBESR/UNICEF"/>
        <s v="IFRC"/>
        <s v="IFRC/Qatar Red Crescent"/>
        <s v="IOM"/>
        <s v="Italian RC"/>
        <s v="JPHRO"/>
        <s v="Lutheran World Federation"/>
        <s v="MEDAIR"/>
        <s v="Mercy Corps"/>
        <s v="Mission of Hope"/>
        <s v="MOFKA"/>
        <s v="OIH"/>
        <s v="Peace Winds Japan"/>
        <s v="Samaritan's Purse"/>
        <s v="Save the Children International"/>
        <s v="SDC"/>
        <s v="ShelterBox"/>
        <s v="Terre des Hommes"/>
        <s v="UCLBP"/>
        <s v="Vistion Forward"/>
        <s v="World Concern"/>
        <s v="World Renew"/>
        <s v="World Vision International"/>
        <m/>
      </sharedItems>
    </cacheField>
    <cacheField name="Partenaire de mise en oeuvre" numFmtId="0">
      <sharedItems containsBlank="1"/>
    </cacheField>
    <cacheField name="Bailleur de fonds" numFmtId="0">
      <sharedItems containsBlank="1"/>
    </cacheField>
    <cacheField name="Statut" numFmtId="0">
      <sharedItems containsBlank="1"/>
    </cacheField>
    <cacheField name="Date de l'activité_x000a_(JJ/MM/AAAA)" numFmtId="0">
      <sharedItems containsDate="1" containsBlank="1" containsMixedTypes="1" minDate="2016-10-01T00:00:00" maxDate="2017-10-18T00:00:00"/>
    </cacheField>
    <cacheField name="Type d'assistance" numFmtId="0">
      <sharedItems containsBlank="1"/>
    </cacheField>
    <cacheField name="Activité 1" numFmtId="0">
      <sharedItems containsBlank="1"/>
    </cacheField>
    <cacheField name="Activité 2" numFmtId="0">
      <sharedItems containsBlank="1"/>
    </cacheField>
    <cacheField name="Pour les kits: veuillez fournir les éléments inclus" numFmtId="0">
      <sharedItems containsBlank="1"/>
    </cacheField>
    <cacheField name="Unité" numFmtId="0">
      <sharedItems containsBlank="1"/>
    </cacheField>
    <cacheField name="Quantité" numFmtId="0">
      <sharedItems containsBlank="1" containsMixedTypes="1" containsNumber="1" containsInteger="1" minValue="1" maxValue="200000"/>
    </cacheField>
    <cacheField name="Total Enfants" numFmtId="0">
      <sharedItems containsBlank="1" containsMixedTypes="1" containsNumber="1" containsInteger="1" minValue="80" maxValue="3220"/>
    </cacheField>
    <cacheField name="Total Femmes" numFmtId="0">
      <sharedItems containsBlank="1" containsMixedTypes="1" containsNumber="1" containsInteger="1" minValue="43" maxValue="264"/>
    </cacheField>
    <cacheField name="Total Hommes" numFmtId="0">
      <sharedItems containsBlank="1" containsMixedTypes="1" containsNumber="1" containsInteger="1" minValue="34" maxValue="289"/>
    </cacheField>
    <cacheField name="Total Individus" numFmtId="0">
      <sharedItems containsBlank="1" containsMixedTypes="1" containsNumber="1" containsInteger="1" minValue="77" maxValue="4508"/>
    </cacheField>
    <cacheField name="Total Ménage" numFmtId="0">
      <sharedItems containsString="0" containsBlank="1" containsNumber="1" containsInteger="1" minValue="1" maxValue="7500"/>
    </cacheField>
    <cacheField name="Cible" numFmtId="0">
      <sharedItems containsBlank="1"/>
    </cacheField>
    <cacheField name="Département" numFmtId="0">
      <sharedItems containsBlank="1" count="9">
        <s v="Grande Anse"/>
        <s v="Sud"/>
        <s v="Nord Ouest"/>
        <s v="Nippes"/>
        <s v="Ouest"/>
        <m/>
        <s v="Sud-Est"/>
        <s v="Aritibonite"/>
        <s v="Nord"/>
      </sharedItems>
    </cacheField>
    <cacheField name="Commune" numFmtId="0">
      <sharedItems containsBlank="1" count="97">
        <s v="Jeremie"/>
        <s v="Les Cayes"/>
        <s v="Anse d'Hainault"/>
        <s v="Dame-Marie"/>
        <s v="Les Irois"/>
        <s v="Roche-A-Bateau"/>
        <s v="Maniche"/>
        <s v="Arniquet"/>
        <s v="Torbeck"/>
        <s v="Port-a-Piment"/>
        <s v="Baie de Henne"/>
        <s v="Les Anglais"/>
        <s v="Mole Saint Nicolas"/>
        <s v="Jean Rabel"/>
        <s v="Coteaux"/>
        <s v="Port-Salut"/>
        <s v="St. Jean du Sud"/>
        <s v="Bombardopolis"/>
        <s v="Chardonnieres"/>
        <s v="Tiburon"/>
        <s v="Chantal"/>
        <s v="La Tortue"/>
        <s v="Bassin Bleu"/>
        <s v="Chamsolme"/>
        <s v="Miragoane"/>
        <s v="Croix-Des-Bouquets"/>
        <s v="Paillant"/>
        <s v="Fonds Des Negres"/>
        <m/>
        <s v="Moron"/>
        <s v="Chambellan"/>
        <s v="Camp Perrin"/>
        <s v="Aquin"/>
        <s v="Anse A Galet"/>
        <s v="Pointe A Raquette"/>
        <s v="Champlois"/>
        <s v="Berreault"/>
        <s v="Fonds Palmiste"/>
        <s v="Ray"/>
        <s v="Des Zanglais"/>
        <s v="Bas De Gris Gris"/>
        <s v="Bas De La Croix"/>
        <s v="Bas Grandou"/>
        <s v="Bras Gauche"/>
        <s v="Breslienne"/>
        <s v="Haut Grandou"/>
        <s v="La Vallee"/>
        <s v="Orangers"/>
        <s v="Trou Mahot"/>
        <s v="Goderay"/>
        <s v="Ville d'Aquin"/>
        <s v="Fond Cochon"/>
        <s v="Solon"/>
        <s v="Grosse Caye"/>
        <s v="Carrefour Canon"/>
        <s v="Haute Voldrogue"/>
        <s v="Plaisance"/>
        <s v="Baraderes"/>
        <s v="Plaisance du Sud"/>
        <s v="Petit Trou De Nippes"/>
        <s v="Cayes-Jacmel"/>
        <s v="Grand Gosier"/>
        <s v="Bainet"/>
        <s v="Beaumont"/>
        <s v="Corail"/>
        <s v="Pestel"/>
        <s v="Roseaux"/>
        <s v="Ile de la Tortue"/>
        <s v="Anse Rouge"/>
        <s v="Petit Goave"/>
        <s v="L'Asile"/>
        <s v="Anse A Veau"/>
        <s v="Arnaud"/>
        <s v="Bonbon"/>
        <s v="les Chardonnieres"/>
        <s v="Cavallion"/>
        <s v="Abricots"/>
        <s v="Ile A Vache"/>
        <s v="Anse A Pitre"/>
        <s v="Thiotte"/>
        <s v="Belle Anse"/>
        <s v="Jacmel"/>
        <s v="Marigot"/>
        <s v="Petion-Ville"/>
        <s v="Kenscoff"/>
        <s v="Petite Riviere de Nippes"/>
        <s v="St. Louis du Sud"/>
        <s v="Limonade"/>
        <s v="Grand Boucan"/>
        <s v="Carrefour" u="1"/>
        <s v="10e Palmes" u="1"/>
        <s v="Cotes de Fer" u="1"/>
        <s v="9e Palmes" u="1"/>
        <s v="1e section Icondo" u="1"/>
        <s v="7e section Fauche" u="1"/>
        <s v="Port-au-Prince" u="1"/>
        <s v="12e Palmes" u="1"/>
      </sharedItems>
    </cacheField>
    <cacheField name="Section Communale" numFmtId="0">
      <sharedItems containsBlank="1"/>
    </cacheField>
    <cacheField name="Localité (optionnel)" numFmtId="0">
      <sharedItems containsBlank="1"/>
    </cacheField>
    <cacheField name="Milieu" numFmtId="0">
      <sharedItems containsBlank="1"/>
    </cacheField>
    <cacheField name="Niveau d'intervention" numFmtId="0">
      <sharedItems containsBlank="1"/>
    </cacheField>
    <cacheField name="Commentaires" numFmtId="0">
      <sharedItems containsBlank="1" longText="1"/>
    </cacheField>
    <cacheField name="Activity ID" numFmtId="0">
      <sharedItems containsBlank="1"/>
    </cacheField>
    <cacheField name="NumberDistrinb" numFmtId="0">
      <sharedItems containsString="0" containsBlank="1" containsNumber="1" containsInteger="1" minValue="1" maxValue="423" count="424">
        <n v="6"/>
        <n v="5"/>
        <n v="4"/>
        <n v="3"/>
        <n v="2"/>
        <n v="1"/>
        <n v="73"/>
        <n v="72"/>
        <n v="71"/>
        <n v="70"/>
        <n v="69"/>
        <n v="68"/>
        <n v="18"/>
        <n v="17"/>
        <n v="16"/>
        <n v="15"/>
        <n v="14"/>
        <n v="13"/>
        <n v="12"/>
        <n v="11"/>
        <n v="10"/>
        <n v="9"/>
        <n v="8"/>
        <n v="7"/>
        <n v="67"/>
        <m/>
        <n v="74"/>
        <n v="66"/>
        <n v="65"/>
        <n v="64"/>
        <n v="63"/>
        <n v="62"/>
        <n v="61"/>
        <n v="60"/>
        <n v="59"/>
        <n v="58"/>
        <n v="57"/>
        <n v="56"/>
        <n v="55"/>
        <n v="54"/>
        <n v="53"/>
        <n v="52"/>
        <n v="51"/>
        <n v="50"/>
        <n v="49"/>
        <n v="48"/>
        <n v="47"/>
        <n v="46"/>
        <n v="45"/>
        <n v="44"/>
        <n v="43"/>
        <n v="42"/>
        <n v="41"/>
        <n v="40"/>
        <n v="39"/>
        <n v="38"/>
        <n v="37"/>
        <n v="36"/>
        <n v="35"/>
        <n v="34"/>
        <n v="33"/>
        <n v="32"/>
        <n v="31"/>
        <n v="30"/>
        <n v="29"/>
        <n v="28"/>
        <n v="27"/>
        <n v="26"/>
        <n v="25"/>
        <n v="24"/>
        <n v="23"/>
        <n v="22"/>
        <n v="21"/>
        <n v="20"/>
        <n v="19"/>
        <n v="417" u="1"/>
        <n v="94" u="1"/>
        <n v="352" u="1"/>
        <n v="287" u="1"/>
        <n v="239" u="1"/>
        <n v="174" u="1"/>
        <n v="385" u="1"/>
        <n v="86" u="1"/>
        <n v="320" u="1"/>
        <n v="223" u="1"/>
        <n v="158" u="1"/>
        <n v="418" u="1"/>
        <n v="353" u="1"/>
        <n v="78" u="1"/>
        <n v="288" u="1"/>
        <n v="207" u="1"/>
        <n v="142" u="1"/>
        <n v="386" u="1"/>
        <n v="321" u="1"/>
        <n v="256" u="1"/>
        <n v="191" u="1"/>
        <n v="127" u="1"/>
        <n v="419" u="1"/>
        <n v="354" u="1"/>
        <n v="289" u="1"/>
        <n v="240" u="1"/>
        <n v="175" u="1"/>
        <n v="119" u="1"/>
        <n v="387" u="1"/>
        <n v="322" u="1"/>
        <n v="257" u="1"/>
        <n v="224" u="1"/>
        <n v="159" u="1"/>
        <n v="111" u="1"/>
        <n v="420" u="1"/>
        <n v="355" u="1"/>
        <n v="290" u="1"/>
        <n v="208" u="1"/>
        <n v="143" u="1"/>
        <n v="103" u="1"/>
        <n v="388" u="1"/>
        <n v="323" u="1"/>
        <n v="258" u="1"/>
        <n v="192" u="1"/>
        <n v="421" u="1"/>
        <n v="95" u="1"/>
        <n v="356" u="1"/>
        <n v="291" u="1"/>
        <n v="241" u="1"/>
        <n v="176" u="1"/>
        <n v="389" u="1"/>
        <n v="87" u="1"/>
        <n v="324" u="1"/>
        <n v="259" u="1"/>
        <n v="225" u="1"/>
        <n v="160" u="1"/>
        <n v="422" u="1"/>
        <n v="357" u="1"/>
        <n v="79" u="1"/>
        <n v="292" u="1"/>
        <n v="209" u="1"/>
        <n v="144" u="1"/>
        <n v="390" u="1"/>
        <n v="325" u="1"/>
        <n v="260" u="1"/>
        <n v="193" u="1"/>
        <n v="128" u="1"/>
        <n v="423" u="1"/>
        <n v="358" u="1"/>
        <n v="293" u="1"/>
        <n v="242" u="1"/>
        <n v="177" u="1"/>
        <n v="120" u="1"/>
        <n v="391" u="1"/>
        <n v="326" u="1"/>
        <n v="261" u="1"/>
        <n v="226" u="1"/>
        <n v="161" u="1"/>
        <n v="112" u="1"/>
        <n v="359" u="1"/>
        <n v="294" u="1"/>
        <n v="210" u="1"/>
        <n v="145" u="1"/>
        <n v="104" u="1"/>
        <n v="392" u="1"/>
        <n v="327" u="1"/>
        <n v="262" u="1"/>
        <n v="194" u="1"/>
        <n v="129" u="1"/>
        <n v="96" u="1"/>
        <n v="360" u="1"/>
        <n v="295" u="1"/>
        <n v="243" u="1"/>
        <n v="178" u="1"/>
        <n v="393" u="1"/>
        <n v="88" u="1"/>
        <n v="328" u="1"/>
        <n v="263" u="1"/>
        <n v="227" u="1"/>
        <n v="162" u="1"/>
        <n v="361" u="1"/>
        <n v="80" u="1"/>
        <n v="296" u="1"/>
        <n v="211" u="1"/>
        <n v="146" u="1"/>
        <n v="394" u="1"/>
        <n v="329" u="1"/>
        <n v="264" u="1"/>
        <n v="195" u="1"/>
        <n v="130" u="1"/>
        <n v="362" u="1"/>
        <n v="297" u="1"/>
        <n v="244" u="1"/>
        <n v="179" u="1"/>
        <n v="121" u="1"/>
        <n v="395" u="1"/>
        <n v="330" u="1"/>
        <n v="265" u="1"/>
        <n v="228" u="1"/>
        <n v="163" u="1"/>
        <n v="113" u="1"/>
        <n v="363" u="1"/>
        <n v="298" u="1"/>
        <n v="212" u="1"/>
        <n v="147" u="1"/>
        <n v="105" u="1"/>
        <n v="396" u="1"/>
        <n v="331" u="1"/>
        <n v="266" u="1"/>
        <n v="196" u="1"/>
        <n v="131" u="1"/>
        <n v="97" u="1"/>
        <n v="364" u="1"/>
        <n v="299" u="1"/>
        <n v="245" u="1"/>
        <n v="180" u="1"/>
        <n v="397" u="1"/>
        <n v="89" u="1"/>
        <n v="332" u="1"/>
        <n v="267" u="1"/>
        <n v="229" u="1"/>
        <n v="164" u="1"/>
        <n v="365" u="1"/>
        <n v="81" u="1"/>
        <n v="300" u="1"/>
        <n v="213" u="1"/>
        <n v="148" u="1"/>
        <n v="398" u="1"/>
        <n v="333" u="1"/>
        <n v="268" u="1"/>
        <n v="197" u="1"/>
        <n v="132" u="1"/>
        <n v="366" u="1"/>
        <n v="301" u="1"/>
        <n v="246" u="1"/>
        <n v="181" u="1"/>
        <n v="122" u="1"/>
        <n v="399" u="1"/>
        <n v="334" u="1"/>
        <n v="269" u="1"/>
        <n v="230" u="1"/>
        <n v="165" u="1"/>
        <n v="114" u="1"/>
        <n v="367" u="1"/>
        <n v="302" u="1"/>
        <n v="214" u="1"/>
        <n v="149" u="1"/>
        <n v="106" u="1"/>
        <n v="400" u="1"/>
        <n v="335" u="1"/>
        <n v="270" u="1"/>
        <n v="198" u="1"/>
        <n v="133" u="1"/>
        <n v="98" u="1"/>
        <n v="368" u="1"/>
        <n v="303" u="1"/>
        <n v="247" u="1"/>
        <n v="182" u="1"/>
        <n v="401" u="1"/>
        <n v="90" u="1"/>
        <n v="336" u="1"/>
        <n v="271" u="1"/>
        <n v="231" u="1"/>
        <n v="166" u="1"/>
        <n v="369" u="1"/>
        <n v="82" u="1"/>
        <n v="304" u="1"/>
        <n v="215" u="1"/>
        <n v="150" u="1"/>
        <n v="402" u="1"/>
        <n v="337" u="1"/>
        <n v="272" u="1"/>
        <n v="199" u="1"/>
        <n v="134" u="1"/>
        <n v="370" u="1"/>
        <n v="305" u="1"/>
        <n v="248" u="1"/>
        <n v="183" u="1"/>
        <n v="123" u="1"/>
        <n v="403" u="1"/>
        <n v="338" u="1"/>
        <n v="273" u="1"/>
        <n v="232" u="1"/>
        <n v="167" u="1"/>
        <n v="115" u="1"/>
        <n v="371" u="1"/>
        <n v="306" u="1"/>
        <n v="216" u="1"/>
        <n v="151" u="1"/>
        <n v="107" u="1"/>
        <n v="404" u="1"/>
        <n v="339" u="1"/>
        <n v="274" u="1"/>
        <n v="200" u="1"/>
        <n v="135" u="1"/>
        <n v="99" u="1"/>
        <n v="372" u="1"/>
        <n v="307" u="1"/>
        <n v="249" u="1"/>
        <n v="184" u="1"/>
        <n v="405" u="1"/>
        <n v="91" u="1"/>
        <n v="340" u="1"/>
        <n v="275" u="1"/>
        <n v="233" u="1"/>
        <n v="168" u="1"/>
        <n v="373" u="1"/>
        <n v="83" u="1"/>
        <n v="308" u="1"/>
        <n v="217" u="1"/>
        <n v="152" u="1"/>
        <n v="406" u="1"/>
        <n v="341" u="1"/>
        <n v="75" u="1"/>
        <n v="276" u="1"/>
        <n v="201" u="1"/>
        <n v="136" u="1"/>
        <n v="374" u="1"/>
        <n v="309" u="1"/>
        <n v="250" u="1"/>
        <n v="185" u="1"/>
        <n v="124" u="1"/>
        <n v="407" u="1"/>
        <n v="342" u="1"/>
        <n v="277" u="1"/>
        <n v="234" u="1"/>
        <n v="169" u="1"/>
        <n v="116" u="1"/>
        <n v="375" u="1"/>
        <n v="310" u="1"/>
        <n v="218" u="1"/>
        <n v="153" u="1"/>
        <n v="108" u="1"/>
        <n v="408" u="1"/>
        <n v="343" u="1"/>
        <n v="278" u="1"/>
        <n v="202" u="1"/>
        <n v="137" u="1"/>
        <n v="100" u="1"/>
        <n v="376" u="1"/>
        <n v="311" u="1"/>
        <n v="251" u="1"/>
        <n v="186" u="1"/>
        <n v="409" u="1"/>
        <n v="92" u="1"/>
        <n v="344" u="1"/>
        <n v="279" u="1"/>
        <n v="235" u="1"/>
        <n v="170" u="1"/>
        <n v="377" u="1"/>
        <n v="84" u="1"/>
        <n v="312" u="1"/>
        <n v="219" u="1"/>
        <n v="154" u="1"/>
        <n v="410" u="1"/>
        <n v="345" u="1"/>
        <n v="76" u="1"/>
        <n v="280" u="1"/>
        <n v="203" u="1"/>
        <n v="138" u="1"/>
        <n v="378" u="1"/>
        <n v="313" u="1"/>
        <n v="252" u="1"/>
        <n v="187" u="1"/>
        <n v="125" u="1"/>
        <n v="411" u="1"/>
        <n v="346" u="1"/>
        <n v="281" u="1"/>
        <n v="236" u="1"/>
        <n v="171" u="1"/>
        <n v="117" u="1"/>
        <n v="379" u="1"/>
        <n v="314" u="1"/>
        <n v="220" u="1"/>
        <n v="155" u="1"/>
        <n v="109" u="1"/>
        <n v="412" u="1"/>
        <n v="347" u="1"/>
        <n v="282" u="1"/>
        <n v="204" u="1"/>
        <n v="139" u="1"/>
        <n v="101" u="1"/>
        <n v="380" u="1"/>
        <n v="315" u="1"/>
        <n v="253" u="1"/>
        <n v="188" u="1"/>
        <n v="413" u="1"/>
        <n v="93" u="1"/>
        <n v="348" u="1"/>
        <n v="283" u="1"/>
        <n v="237" u="1"/>
        <n v="172" u="1"/>
        <n v="381" u="1"/>
        <n v="85" u="1"/>
        <n v="316" u="1"/>
        <n v="221" u="1"/>
        <n v="156" u="1"/>
        <n v="414" u="1"/>
        <n v="349" u="1"/>
        <n v="77" u="1"/>
        <n v="284" u="1"/>
        <n v="205" u="1"/>
        <n v="140" u="1"/>
        <n v="382" u="1"/>
        <n v="317" u="1"/>
        <n v="254" u="1"/>
        <n v="189" u="1"/>
        <n v="126" u="1"/>
        <n v="415" u="1"/>
        <n v="350" u="1"/>
        <n v="285" u="1"/>
        <n v="238" u="1"/>
        <n v="173" u="1"/>
        <n v="118" u="1"/>
        <n v="383" u="1"/>
        <n v="318" u="1"/>
        <n v="222" u="1"/>
        <n v="157" u="1"/>
        <n v="110" u="1"/>
        <n v="416" u="1"/>
        <n v="351" u="1"/>
        <n v="286" u="1"/>
        <n v="206" u="1"/>
        <n v="141" u="1"/>
        <n v="102" u="1"/>
        <n v="384" u="1"/>
        <n v="319" u="1"/>
        <n v="255" u="1"/>
        <n v="190" u="1"/>
      </sharedItems>
    </cacheField>
    <cacheField name="DPE_PCODE" numFmtId="0">
      <sharedItems containsBlank="1" count="10">
        <s v="HT08"/>
        <s v="HT07"/>
        <s v="HT09"/>
        <s v="HT10"/>
        <s v="HT01"/>
        <e v="#N/A"/>
        <s v="HT02"/>
        <s v="HT05"/>
        <s v="HT03"/>
        <m/>
      </sharedItems>
    </cacheField>
    <cacheField name="COM_PCODE" numFmtId="0">
      <sharedItems containsBlank="1" count="70">
        <s v="HT08811"/>
        <s v="HT07711"/>
        <s v="HT08821"/>
        <s v="HT08822"/>
        <s v="HT08823"/>
        <s v="HT07743"/>
        <s v="HT07715"/>
        <s v="HT07723"/>
        <s v="HT07712"/>
        <s v="HT07742"/>
        <s v="HT09932"/>
        <s v="HT07752"/>
        <s v="HT09931"/>
        <s v="HT09934"/>
        <s v="HT07741"/>
        <s v="HT07721"/>
        <s v="HT07722"/>
        <s v="HT09933"/>
        <s v="HT07751"/>
        <s v="HT07753"/>
        <s v="HT07713"/>
        <s v="HT09912"/>
        <s v="HT09913"/>
        <s v="HT09914"/>
        <s v="HT101011"/>
        <s v="HT01131"/>
        <s v="HT101014"/>
        <s v="HT101013"/>
        <e v="#N/A"/>
        <s v="HT08814"/>
        <s v="HT08815"/>
        <s v="HT07714"/>
        <s v="HT07731"/>
        <s v="HT01151"/>
        <s v="HT01152"/>
        <s v="HT02214"/>
        <s v="HT03371"/>
        <s v="HT101031"/>
        <s v="HT101025"/>
        <s v="HT101022"/>
        <s v="HT02213"/>
        <s v="HT02232"/>
        <s v="HT02221"/>
        <s v="HT08833"/>
        <s v="HT08831"/>
        <s v="HT08834"/>
        <s v="HT08832"/>
        <s v="HT05523"/>
        <s v="HT01122"/>
        <s v="HT101023"/>
        <s v="HT101021"/>
        <s v="HT101024"/>
        <s v="HT08813"/>
        <s v="HT08812"/>
        <s v="HT07716"/>
        <s v="HT02234"/>
        <s v="HT02233"/>
        <s v="HT02231"/>
        <s v="HT02211"/>
        <s v="HT02212"/>
        <s v="HT01114"/>
        <s v="HT01115"/>
        <s v="HT101012"/>
        <s v="HT07732"/>
        <s v="HT03313"/>
        <s v="HT101032"/>
        <m/>
        <s v="HT01111" u="1"/>
        <s v="HT01113" u="1"/>
        <s v="HT02222" u="1"/>
      </sharedItems>
    </cacheField>
    <cacheField name="SC_PCOD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2901.629608912037" createdVersion="5" refreshedVersion="5" minRefreshableVersion="3" recordCount="3110">
  <cacheSource type="worksheet">
    <worksheetSource ref="A3:A10000" sheet="4W" r:id="rId2"/>
  </cacheSource>
  <cacheFields count="1">
    <cacheField name="Organisation" numFmtId="0">
      <sharedItems containsBlank="1" count="93">
        <s v="410 Bridge"/>
        <s v="ACTED"/>
        <s v="Action Chrétienne pour Combattre la Pauvreté et l’Analphabétisme"/>
        <s v="Action pour l'Education Sociale et la Sante"/>
        <s v="Action Secours Ambulance"/>
        <s v="ActionAid"/>
        <s v="ADRA"/>
        <s v="APRONHA"/>
        <s v="Armee francaise"/>
        <s v="Association for Aid and Relief Japan"/>
        <s v="Ayitika SA"/>
        <s v="Bureau du secretaire d'etat aux personnes Handicapees"/>
        <s v="CARE International"/>
        <s v="Caritas Suisse"/>
        <s v="Catholic Relief Services"/>
        <s v="Centre d'Etudes et de Coopération Internationale"/>
        <s v="CESVI"/>
        <s v="CHREMISS"/>
        <s v="Christian Aid"/>
        <s v="Christian Veterinary Mission "/>
        <s v="Collectif du financement populaire (KOFIP)"/>
        <s v="Columbian Navy "/>
        <s v="Comite International de la Croix Rouge"/>
        <s v="Communate Esclesiale de Base"/>
        <s v="Concern Worldwide"/>
        <s v="Cooperazione E Sviluppo"/>
        <s v="Cooperazione International COOPI"/>
        <s v="Croix Rouge Allemande"/>
        <s v="Croix Rouge Americaine"/>
        <s v="Croix Rouge Francaise"/>
        <s v="Croix Rouge Haitienne"/>
        <s v="Croix Rouge Italienne"/>
        <s v="Croix-Rouge Suisse"/>
        <s v="Diakonie Katastrophenhilfe"/>
        <s v="EDEM Foundation"/>
        <s v="Fondation Digicel"/>
        <s v="Fondation Grand'Anse"/>
        <s v="Fondation Le Berger"/>
        <s v="Fondation Paradis des Indiens"/>
        <s v="Food for the poor"/>
        <s v="Friends for Health in Haiti"/>
        <s v="Global Birthing Home Foundation"/>
        <s v="Goal"/>
        <s v="Government of Haiti - Unite de Construction de Logements et de Batiments Publics"/>
        <s v="Groupe de Réflexion, de Recherches et d’Action pour une Nouvelle Orientation d’Haïti (GRRANOH)"/>
        <s v="Habitat For humanity Haiti"/>
        <s v="Haitian connection"/>
        <s v="Haitian Health Foundation"/>
        <s v="Handicap International"/>
        <s v="Hope Mission International"/>
        <s v="IFRC"/>
        <s v="IFRC/Qatar Red Crescent"/>
        <s v="Institut du Bien-Etre Social et de Recherches"/>
        <s v="IOM"/>
        <s v="J/P Haitian Relief Organization"/>
        <s v="Jhpiego"/>
        <s v="Lutheran World Federation"/>
        <s v="MEDAIR"/>
        <s v="Medecins Sans Frontiere"/>
        <s v="Mercy Corps"/>
        <s v="Ministere de L'Interieur"/>
        <s v="Ministere de L'Interieur / COUD"/>
        <s v="Mission of Hope"/>
        <s v="Missionnaires de la Charite"/>
        <s v="MORAPEC"/>
        <s v="Mouvman Fanm Aktif Ayiti"/>
        <s v="Oganizasyon Zanmi Lasosyete"/>
        <s v="Organisation des Paysans de Paroty"/>
        <s v="Orphans International Helpline (OIH)"/>
        <s v="OXFAM"/>
        <s v="Pan American Development Foundation"/>
        <s v="Peace Winds Japan"/>
        <s v="Première Urgence Internationale"/>
        <s v="Promodev"/>
        <s v="Reunion Sportive d'Haiti"/>
        <s v="Samaritan’s Purse"/>
        <s v="Save the Children"/>
        <s v="ShelterBox"/>
        <s v="Smallholder Farmers Alliance"/>
        <s v="Sœur Charite"/>
        <s v="St Boniface Haiti Foundation"/>
        <s v="Swiss Agency for Development and Cooperation (SDC)"/>
        <s v="Terre des Hommes"/>
        <s v="Union des Amis Socio Culturels d'Action en Développement"/>
        <s v="United Methodist Committee on Relief"/>
        <s v="United Nation Children's Fund"/>
        <s v="Vision Forward"/>
        <s v="Welthungerhilfe (Agro Action Allemande)"/>
        <s v="World Concern"/>
        <s v="World Renew"/>
        <s v="World Renew "/>
        <s v="World Vision Internationa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95">
  <r>
    <s v="AAR"/>
    <m/>
    <s v="Japan Platform"/>
    <s v="Réalisé"/>
    <d v="2016-10-30T00:00:00"/>
    <s v="Distribution NFI"/>
    <s v="Matériaux NFI"/>
    <s v="Aquatabs"/>
    <m/>
    <s v="Nombre"/>
    <n v="180"/>
    <m/>
    <m/>
    <m/>
    <s v=""/>
    <n v="180"/>
    <s v="Sélection / Priorisation"/>
    <x v="0"/>
    <x v="0"/>
    <m/>
    <m/>
    <m/>
    <m/>
    <m/>
    <s v="AAR20161030GRJE"/>
    <n v="6"/>
    <x v="0"/>
    <x v="0"/>
    <e v="#N/A"/>
    <x v="0"/>
  </r>
  <r>
    <s v="AAR"/>
    <m/>
    <s v="Japan Platform"/>
    <s v="Réalisé"/>
    <d v="2016-10-30T00:00:00"/>
    <s v="Distribution Abris"/>
    <s v="Matériaux Abris"/>
    <s v="Bâches"/>
    <m/>
    <s v="Nombre"/>
    <n v="180"/>
    <m/>
    <m/>
    <m/>
    <s v=""/>
    <n v="180"/>
    <s v="Sélection / Priorisation"/>
    <x v="0"/>
    <x v="0"/>
    <m/>
    <m/>
    <m/>
    <m/>
    <m/>
    <s v="AAR20161030GRJE"/>
    <n v="5"/>
    <x v="0"/>
    <x v="0"/>
    <e v="#N/A"/>
    <x v="1"/>
  </r>
  <r>
    <s v="AAR"/>
    <m/>
    <s v="Japan Platform"/>
    <s v="Réalisé"/>
    <d v="2016-10-30T00:00:00"/>
    <s v="Distribution NFI"/>
    <s v="Matériaux NFI"/>
    <s v="Bidons"/>
    <m/>
    <s v="Nombre"/>
    <n v="180"/>
    <m/>
    <m/>
    <m/>
    <s v=""/>
    <n v="180"/>
    <s v="Sélection / Priorisation"/>
    <x v="0"/>
    <x v="0"/>
    <m/>
    <m/>
    <m/>
    <m/>
    <m/>
    <s v="AAR20161030GRJE"/>
    <n v="4"/>
    <x v="0"/>
    <x v="0"/>
    <e v="#N/A"/>
    <x v="1"/>
  </r>
  <r>
    <s v="AAR"/>
    <m/>
    <s v="Japan Platform"/>
    <s v="Réalisé"/>
    <d v="2016-10-30T00:00:00"/>
    <s v="Distribution Abris"/>
    <s v="Matériaux Abris"/>
    <s v="Bois"/>
    <m/>
    <s v="Nombre"/>
    <m/>
    <m/>
    <m/>
    <m/>
    <s v=""/>
    <n v="180"/>
    <s v="Sélection / Priorisation"/>
    <x v="0"/>
    <x v="0"/>
    <m/>
    <m/>
    <m/>
    <m/>
    <m/>
    <s v="AAR20161030GRJE"/>
    <n v="3"/>
    <x v="0"/>
    <x v="0"/>
    <e v="#N/A"/>
    <x v="1"/>
  </r>
  <r>
    <s v="AAR"/>
    <m/>
    <s v="Japan Platform"/>
    <s v="Réalisé"/>
    <d v="2016-10-30T00:00:00"/>
    <s v="Distribution NFI"/>
    <s v="Matériaux NFI"/>
    <s v="Kit d'hygiène"/>
    <m/>
    <s v="Nombre"/>
    <n v="180"/>
    <m/>
    <m/>
    <m/>
    <s v=""/>
    <n v="180"/>
    <s v="Sélection / Priorisation"/>
    <x v="0"/>
    <x v="0"/>
    <m/>
    <m/>
    <m/>
    <m/>
    <m/>
    <s v="AAR20161030GRJE"/>
    <n v="2"/>
    <x v="0"/>
    <x v="0"/>
    <e v="#N/A"/>
    <x v="1"/>
  </r>
  <r>
    <s v="AAR"/>
    <m/>
    <s v="Japan Platform"/>
    <s v="Réalisé"/>
    <d v="2016-10-30T00:00:00"/>
    <s v="Distribution NFI"/>
    <s v="Matériaux NFI"/>
    <s v="Moustiquaires"/>
    <m/>
    <s v="Nombre"/>
    <n v="180"/>
    <m/>
    <m/>
    <m/>
    <s v=""/>
    <n v="180"/>
    <s v="Sélection / Priorisation"/>
    <x v="0"/>
    <x v="0"/>
    <m/>
    <m/>
    <m/>
    <m/>
    <m/>
    <s v="AAR20161030GRJE"/>
    <n v="1"/>
    <x v="0"/>
    <x v="0"/>
    <e v="#N/A"/>
    <x v="1"/>
  </r>
  <r>
    <s v="AAR"/>
    <m/>
    <s v="Japan Platform"/>
    <s v="Réalisé"/>
    <d v="2016-11-05T00:00:00"/>
    <s v="Distribution NFI"/>
    <s v="Matériaux NFI"/>
    <s v="Aquatabs"/>
    <m/>
    <s v="Nombre"/>
    <n v="300"/>
    <m/>
    <m/>
    <m/>
    <s v=""/>
    <n v="150"/>
    <s v="Sélection / Priorisation"/>
    <x v="1"/>
    <x v="1"/>
    <m/>
    <m/>
    <m/>
    <m/>
    <m/>
    <s v="AAR2016115SULE"/>
    <n v="6"/>
    <x v="1"/>
    <x v="1"/>
    <e v="#N/A"/>
    <x v="0"/>
  </r>
  <r>
    <s v="AAR"/>
    <m/>
    <s v="Japan Platform"/>
    <s v="Réalisé"/>
    <d v="2016-11-05T00:00:00"/>
    <s v="Distribution Abris"/>
    <s v="Matériaux Abris"/>
    <s v="Bâches"/>
    <m/>
    <s v="Nombre"/>
    <n v="150"/>
    <m/>
    <m/>
    <m/>
    <s v=""/>
    <n v="150"/>
    <s v="Sélection / Priorisation"/>
    <x v="1"/>
    <x v="1"/>
    <m/>
    <m/>
    <m/>
    <m/>
    <m/>
    <s v="AAR2016115SULE"/>
    <n v="5"/>
    <x v="1"/>
    <x v="1"/>
    <e v="#N/A"/>
    <x v="1"/>
  </r>
  <r>
    <s v="AAR"/>
    <m/>
    <s v="Japan Platform"/>
    <s v="Réalisé"/>
    <d v="2016-11-05T00:00:00"/>
    <s v="Distribution NFI"/>
    <s v="Matériaux NFI"/>
    <s v="Bidons"/>
    <m/>
    <s v="Nombre"/>
    <n v="150"/>
    <m/>
    <m/>
    <m/>
    <s v=""/>
    <n v="150"/>
    <s v="Sélection / Priorisation"/>
    <x v="1"/>
    <x v="1"/>
    <m/>
    <m/>
    <m/>
    <m/>
    <m/>
    <s v="AAR2016115SULE"/>
    <n v="4"/>
    <x v="1"/>
    <x v="1"/>
    <e v="#N/A"/>
    <x v="1"/>
  </r>
  <r>
    <s v="AAR"/>
    <m/>
    <s v="Japan Platform"/>
    <s v="Réalisé"/>
    <d v="2016-11-05T00:00:00"/>
    <s v="Distribution NFI"/>
    <s v="Matériaux NFI"/>
    <s v="Kit d'hygiène"/>
    <m/>
    <s v="Nombre"/>
    <n v="150"/>
    <m/>
    <m/>
    <m/>
    <s v=""/>
    <n v="150"/>
    <s v="Sélection / Priorisation"/>
    <x v="1"/>
    <x v="1"/>
    <m/>
    <m/>
    <m/>
    <m/>
    <m/>
    <s v="AAR2016115SULE"/>
    <n v="3"/>
    <x v="1"/>
    <x v="1"/>
    <e v="#N/A"/>
    <x v="1"/>
  </r>
  <r>
    <s v="AAR"/>
    <m/>
    <s v="Japan Platform"/>
    <s v="Réalisé"/>
    <d v="2016-11-05T00:00:00"/>
    <s v="Distribution NFI"/>
    <s v="Matériaux NFI"/>
    <s v="Moustiquaires"/>
    <m/>
    <s v="Nombre"/>
    <n v="150"/>
    <m/>
    <m/>
    <m/>
    <s v=""/>
    <n v="150"/>
    <s v="Sélection / Priorisation"/>
    <x v="1"/>
    <x v="1"/>
    <m/>
    <m/>
    <m/>
    <m/>
    <m/>
    <s v="AAR2016115SULE"/>
    <n v="2"/>
    <x v="1"/>
    <x v="1"/>
    <e v="#N/A"/>
    <x v="1"/>
  </r>
  <r>
    <s v="AAR"/>
    <m/>
    <s v="Japan Platform"/>
    <s v="Réalisé"/>
    <d v="2016-11-05T00:00:00"/>
    <s v="Distribution Abris"/>
    <s v="Cash"/>
    <s v="Non conditionel"/>
    <m/>
    <s v="Valeur en HTG"/>
    <m/>
    <m/>
    <m/>
    <m/>
    <s v=""/>
    <n v="150"/>
    <s v="Sélection / Priorisation"/>
    <x v="1"/>
    <x v="1"/>
    <m/>
    <m/>
    <m/>
    <m/>
    <m/>
    <s v="AAR2016115SULE"/>
    <n v="1"/>
    <x v="1"/>
    <x v="1"/>
    <e v="#N/A"/>
    <x v="1"/>
  </r>
  <r>
    <s v="AAR"/>
    <m/>
    <s v="Japan Platform"/>
    <s v="Réalisé"/>
    <d v="2016-11-09T00:00:00"/>
    <s v="Distribution NFI"/>
    <s v="Matériaux NFI"/>
    <s v="Aquatabs"/>
    <m/>
    <s v="Nombre"/>
    <n v="300"/>
    <m/>
    <m/>
    <m/>
    <s v=""/>
    <n v="150"/>
    <s v="Sélection / Priorisation"/>
    <x v="0"/>
    <x v="0"/>
    <m/>
    <m/>
    <m/>
    <m/>
    <m/>
    <s v="AAR2016119GRJE"/>
    <n v="6"/>
    <x v="0"/>
    <x v="0"/>
    <e v="#N/A"/>
    <x v="1"/>
  </r>
  <r>
    <s v="AAR"/>
    <m/>
    <s v="Japan Platform"/>
    <s v="Réalisé"/>
    <d v="2016-11-09T00:00:00"/>
    <s v="Distribution Abris"/>
    <s v="Matériaux Abris"/>
    <s v="Bâches"/>
    <m/>
    <s v="Nombre"/>
    <n v="150"/>
    <m/>
    <m/>
    <m/>
    <s v=""/>
    <n v="150"/>
    <s v="Sélection / Priorisation"/>
    <x v="0"/>
    <x v="0"/>
    <m/>
    <m/>
    <m/>
    <m/>
    <m/>
    <s v="AAR2016119GRJE"/>
    <n v="5"/>
    <x v="0"/>
    <x v="0"/>
    <e v="#N/A"/>
    <x v="1"/>
  </r>
  <r>
    <s v="AAR"/>
    <m/>
    <s v="Japan Platform"/>
    <s v="Réalisé"/>
    <d v="2016-11-09T00:00:00"/>
    <s v="Distribution NFI"/>
    <s v="Matériaux NFI"/>
    <s v="Bidons"/>
    <m/>
    <s v="Nombre"/>
    <n v="150"/>
    <m/>
    <m/>
    <m/>
    <s v=""/>
    <n v="150"/>
    <s v="Sélection / Priorisation"/>
    <x v="0"/>
    <x v="0"/>
    <m/>
    <m/>
    <m/>
    <m/>
    <m/>
    <s v="AAR2016119GRJE"/>
    <n v="4"/>
    <x v="0"/>
    <x v="0"/>
    <e v="#N/A"/>
    <x v="1"/>
  </r>
  <r>
    <s v="AAR"/>
    <m/>
    <s v="Japan Platform"/>
    <s v="Réalisé"/>
    <d v="2016-11-09T00:00:00"/>
    <s v="Distribution NFI"/>
    <s v="Matériaux NFI"/>
    <s v="Kit d'hygiène"/>
    <m/>
    <s v="Nombre"/>
    <n v="150"/>
    <m/>
    <m/>
    <m/>
    <s v=""/>
    <n v="150"/>
    <s v="Sélection / Priorisation"/>
    <x v="0"/>
    <x v="0"/>
    <m/>
    <m/>
    <m/>
    <m/>
    <m/>
    <s v="AAR2016119GRJE"/>
    <n v="3"/>
    <x v="0"/>
    <x v="0"/>
    <e v="#N/A"/>
    <x v="1"/>
  </r>
  <r>
    <s v="AAR"/>
    <m/>
    <s v="Japan Platform"/>
    <s v="Réalisé"/>
    <d v="2016-11-09T00:00:00"/>
    <s v="Distribution NFI"/>
    <s v="Matériaux NFI"/>
    <s v="Moustiquaires"/>
    <m/>
    <s v="Nombre"/>
    <n v="150"/>
    <m/>
    <m/>
    <m/>
    <s v=""/>
    <n v="150"/>
    <s v="Sélection / Priorisation"/>
    <x v="0"/>
    <x v="0"/>
    <m/>
    <m/>
    <m/>
    <m/>
    <m/>
    <s v="AAR2016119GRJE"/>
    <n v="2"/>
    <x v="0"/>
    <x v="0"/>
    <e v="#N/A"/>
    <x v="1"/>
  </r>
  <r>
    <s v="AAR"/>
    <m/>
    <s v="Japan Platform"/>
    <s v="Réalisé"/>
    <d v="2016-11-09T00:00:00"/>
    <s v="Distribution Abris"/>
    <s v="Cash"/>
    <s v="Non conditionel"/>
    <m/>
    <s v="Valeur en HTG"/>
    <m/>
    <m/>
    <m/>
    <m/>
    <s v=""/>
    <n v="150"/>
    <s v="Sélection / Priorisation"/>
    <x v="0"/>
    <x v="0"/>
    <m/>
    <m/>
    <m/>
    <m/>
    <m/>
    <s v="AAR2016119GRJE"/>
    <n v="1"/>
    <x v="0"/>
    <x v="0"/>
    <e v="#N/A"/>
    <x v="1"/>
  </r>
  <r>
    <s v="AAR"/>
    <m/>
    <s v="Japan Platform"/>
    <s v="Réalisé"/>
    <d v="2016-11-16T00:00:00"/>
    <s v="Distribution NFI"/>
    <s v="Matériaux NFI"/>
    <s v="Aquatabs"/>
    <m/>
    <s v="Nombre"/>
    <n v="600"/>
    <m/>
    <m/>
    <m/>
    <s v=""/>
    <n v="300"/>
    <s v="Sélection / Priorisation"/>
    <x v="0"/>
    <x v="0"/>
    <m/>
    <m/>
    <m/>
    <m/>
    <m/>
    <s v="AAR20161116GRJE"/>
    <n v="6"/>
    <x v="0"/>
    <x v="0"/>
    <e v="#N/A"/>
    <x v="1"/>
  </r>
  <r>
    <s v="AAR"/>
    <m/>
    <s v="Japan Platform"/>
    <s v="Réalisé"/>
    <d v="2016-11-16T00:00:00"/>
    <s v="Distribution Abris"/>
    <s v="Matériaux Abris"/>
    <s v="Bâches"/>
    <m/>
    <s v="Nombre"/>
    <n v="300"/>
    <m/>
    <m/>
    <m/>
    <s v=""/>
    <n v="300"/>
    <s v="Sélection / Priorisation"/>
    <x v="0"/>
    <x v="0"/>
    <m/>
    <m/>
    <m/>
    <m/>
    <m/>
    <s v="AAR20161116GRJE"/>
    <n v="5"/>
    <x v="0"/>
    <x v="0"/>
    <e v="#N/A"/>
    <x v="1"/>
  </r>
  <r>
    <s v="AAR"/>
    <m/>
    <s v="Japan Platform"/>
    <s v="Réalisé"/>
    <d v="2016-11-16T00:00:00"/>
    <s v="Distribution NFI"/>
    <s v="Matériaux NFI"/>
    <s v="Bidons"/>
    <m/>
    <s v="Nombre"/>
    <n v="300"/>
    <m/>
    <m/>
    <m/>
    <s v=""/>
    <n v="300"/>
    <s v="Sélection / Priorisation"/>
    <x v="0"/>
    <x v="0"/>
    <m/>
    <m/>
    <m/>
    <m/>
    <m/>
    <s v="AAR20161116GRJE"/>
    <n v="4"/>
    <x v="0"/>
    <x v="0"/>
    <e v="#N/A"/>
    <x v="1"/>
  </r>
  <r>
    <s v="AAR"/>
    <m/>
    <s v="Japan Platform"/>
    <s v="Réalisé"/>
    <d v="2016-11-16T00:00:00"/>
    <s v="Distribution NFI"/>
    <s v="Matériaux NFI"/>
    <s v="Kit d'hygiène"/>
    <m/>
    <s v="Nombre"/>
    <n v="300"/>
    <m/>
    <m/>
    <m/>
    <s v=""/>
    <n v="300"/>
    <s v="Sélection / Priorisation"/>
    <x v="0"/>
    <x v="0"/>
    <m/>
    <m/>
    <m/>
    <m/>
    <m/>
    <s v="AAR20161116GRJE"/>
    <n v="3"/>
    <x v="0"/>
    <x v="0"/>
    <e v="#N/A"/>
    <x v="1"/>
  </r>
  <r>
    <s v="AAR"/>
    <m/>
    <s v="Japan Platform"/>
    <s v="Réalisé"/>
    <d v="2016-11-16T00:00:00"/>
    <s v="Distribution NFI"/>
    <s v="Matériaux NFI"/>
    <s v="Moustiquaires"/>
    <m/>
    <s v="Nombre"/>
    <n v="300"/>
    <m/>
    <m/>
    <m/>
    <s v=""/>
    <n v="300"/>
    <s v="Sélection / Priorisation"/>
    <x v="0"/>
    <x v="0"/>
    <m/>
    <m/>
    <m/>
    <m/>
    <m/>
    <s v="AAR20161116GRJE"/>
    <n v="2"/>
    <x v="0"/>
    <x v="0"/>
    <e v="#N/A"/>
    <x v="1"/>
  </r>
  <r>
    <s v="AAR"/>
    <m/>
    <s v="Japan Platform"/>
    <s v="Réalisé"/>
    <d v="2016-11-16T00:00:00"/>
    <s v="Distribution Abris"/>
    <s v="Cash"/>
    <s v="Non conditionel"/>
    <m/>
    <s v="Valeur en HTG"/>
    <m/>
    <m/>
    <m/>
    <m/>
    <s v=""/>
    <n v="300"/>
    <s v="Sélection / Priorisation"/>
    <x v="0"/>
    <x v="0"/>
    <m/>
    <m/>
    <m/>
    <m/>
    <m/>
    <s v="AAR20161116GRJE"/>
    <n v="1"/>
    <x v="0"/>
    <x v="0"/>
    <e v="#N/A"/>
    <x v="1"/>
  </r>
  <r>
    <s v="AAR"/>
    <m/>
    <s v="Japan Platform"/>
    <s v="Réalisé"/>
    <d v="2016-11-21T00:00:00"/>
    <s v="Distribution NFI"/>
    <s v="Matériaux NFI"/>
    <s v="Aquatabs"/>
    <m/>
    <s v="Nombre"/>
    <n v="400"/>
    <m/>
    <m/>
    <m/>
    <s v=""/>
    <n v="200"/>
    <s v="Sélection / Priorisation"/>
    <x v="1"/>
    <x v="1"/>
    <m/>
    <m/>
    <m/>
    <m/>
    <m/>
    <s v="AAR20161121SULE"/>
    <n v="6"/>
    <x v="1"/>
    <x v="1"/>
    <e v="#N/A"/>
    <x v="1"/>
  </r>
  <r>
    <s v="AAR"/>
    <m/>
    <s v="Japan Platform"/>
    <s v="Réalisé"/>
    <d v="2016-11-21T00:00:00"/>
    <s v="Distribution Abris"/>
    <s v="Matériaux Abris"/>
    <s v="Bâches"/>
    <m/>
    <s v="Nombre"/>
    <n v="200"/>
    <m/>
    <m/>
    <m/>
    <s v=""/>
    <n v="200"/>
    <s v="Sélection / Priorisation"/>
    <x v="1"/>
    <x v="1"/>
    <m/>
    <m/>
    <m/>
    <m/>
    <m/>
    <s v="AAR20161121SULE"/>
    <n v="5"/>
    <x v="1"/>
    <x v="1"/>
    <e v="#N/A"/>
    <x v="1"/>
  </r>
  <r>
    <s v="AAR"/>
    <m/>
    <s v="Japan Platform"/>
    <s v="Réalisé"/>
    <d v="2016-11-21T00:00:00"/>
    <s v="Distribution NFI"/>
    <s v="Matériaux NFI"/>
    <s v="Bidons"/>
    <m/>
    <s v="Nombre"/>
    <n v="200"/>
    <m/>
    <m/>
    <m/>
    <s v=""/>
    <n v="200"/>
    <s v="Sélection / Priorisation"/>
    <x v="1"/>
    <x v="1"/>
    <m/>
    <m/>
    <m/>
    <m/>
    <m/>
    <s v="AAR20161121SULE"/>
    <n v="4"/>
    <x v="1"/>
    <x v="1"/>
    <e v="#N/A"/>
    <x v="1"/>
  </r>
  <r>
    <s v="AAR"/>
    <m/>
    <s v="Japan Platform"/>
    <s v="Réalisé"/>
    <d v="2016-11-21T00:00:00"/>
    <s v="Distribution NFI"/>
    <s v="Matériaux NFI"/>
    <s v="Kit d'hygiène"/>
    <m/>
    <s v="Nombre"/>
    <n v="200"/>
    <m/>
    <m/>
    <m/>
    <s v=""/>
    <n v="200"/>
    <s v="Sélection / Priorisation"/>
    <x v="1"/>
    <x v="1"/>
    <m/>
    <m/>
    <m/>
    <m/>
    <m/>
    <s v="AAR20161121SULE"/>
    <n v="3"/>
    <x v="1"/>
    <x v="1"/>
    <e v="#N/A"/>
    <x v="1"/>
  </r>
  <r>
    <s v="AAR"/>
    <m/>
    <s v="Japan Platform"/>
    <s v="Réalisé"/>
    <d v="2016-11-21T00:00:00"/>
    <s v="Distribution NFI"/>
    <s v="Matériaux NFI"/>
    <s v="Moustiquaires"/>
    <m/>
    <s v="Nombre"/>
    <n v="200"/>
    <m/>
    <m/>
    <m/>
    <s v=""/>
    <n v="200"/>
    <s v="Sélection / Priorisation"/>
    <x v="1"/>
    <x v="1"/>
    <m/>
    <m/>
    <m/>
    <m/>
    <m/>
    <s v="AAR20161121SULE"/>
    <n v="2"/>
    <x v="1"/>
    <x v="1"/>
    <e v="#N/A"/>
    <x v="1"/>
  </r>
  <r>
    <s v="AAR"/>
    <m/>
    <s v="Japan Platform"/>
    <s v="Réalisé"/>
    <d v="2016-11-21T00:00:00"/>
    <s v="Distribution Abris"/>
    <s v="Cash"/>
    <s v="Non conditionel"/>
    <m/>
    <s v="Valeur en HTG"/>
    <m/>
    <m/>
    <m/>
    <m/>
    <s v=""/>
    <n v="200"/>
    <s v="Sélection / Priorisation"/>
    <x v="1"/>
    <x v="1"/>
    <m/>
    <m/>
    <m/>
    <m/>
    <m/>
    <s v="AAR20161121SULE"/>
    <n v="1"/>
    <x v="1"/>
    <x v="1"/>
    <e v="#N/A"/>
    <x v="1"/>
  </r>
  <r>
    <s v="ACTED"/>
    <m/>
    <s v="OFDA"/>
    <s v="Réalisé"/>
    <d v="2016-10-19T00:00:00"/>
    <s v="Distribution Abris"/>
    <s v="Matériaux Abris"/>
    <s v="Bâches"/>
    <m/>
    <s v="Nombre"/>
    <n v="563"/>
    <m/>
    <m/>
    <m/>
    <s v=""/>
    <n v="993"/>
    <m/>
    <x v="0"/>
    <x v="0"/>
    <s v="8e Fonds Rouge Dahere"/>
    <s v="caracolie"/>
    <s v="Urbain"/>
    <s v="Quartier"/>
    <m/>
    <s v="ACT20161019GRJE8E"/>
    <n v="2"/>
    <x v="0"/>
    <x v="0"/>
    <s v="HT08811-08"/>
    <x v="0"/>
  </r>
  <r>
    <s v="ACTED"/>
    <m/>
    <s v="OFDA"/>
    <s v="Réalisé"/>
    <d v="2016-10-19T00:00:00"/>
    <s v="Distribution NFI"/>
    <s v="Matériaux NFI"/>
    <s v="Kit d'hygiène"/>
    <m/>
    <s v="Nombre"/>
    <n v="563"/>
    <m/>
    <m/>
    <m/>
    <m/>
    <m/>
    <m/>
    <x v="0"/>
    <x v="0"/>
    <s v="8e Fonds Rouge Dahere"/>
    <s v="caracolie"/>
    <s v="Urbain"/>
    <s v="Quartier"/>
    <m/>
    <s v="ACT20161019GRJE8E"/>
    <n v="1"/>
    <x v="0"/>
    <x v="0"/>
    <s v="HT08811-08"/>
    <x v="1"/>
  </r>
  <r>
    <s v="ACTED"/>
    <m/>
    <s v="OFDA"/>
    <s v="Réalisé"/>
    <d v="2016-10-20T00:00:00"/>
    <s v="Distribution Abris"/>
    <s v="Matériaux Abris"/>
    <s v="Bâches"/>
    <m/>
    <s v="Nombre"/>
    <n v="942"/>
    <m/>
    <m/>
    <m/>
    <m/>
    <m/>
    <m/>
    <x v="0"/>
    <x v="0"/>
    <s v="8e Fonds Rouge Dahere"/>
    <s v="caracolie"/>
    <s v="Urbain"/>
    <s v="Quartier"/>
    <m/>
    <s v="ACT20161020GRJE8E"/>
    <n v="2"/>
    <x v="0"/>
    <x v="0"/>
    <s v="HT08811-08"/>
    <x v="1"/>
  </r>
  <r>
    <s v="ACTED"/>
    <m/>
    <s v="OFDA"/>
    <s v="Réalisé"/>
    <d v="2016-10-20T00:00:00"/>
    <s v="Distribution NFI"/>
    <s v="Matériaux NFI"/>
    <s v="Kit d'hygiène"/>
    <m/>
    <s v="Nombre"/>
    <n v="942"/>
    <m/>
    <m/>
    <m/>
    <m/>
    <m/>
    <m/>
    <x v="0"/>
    <x v="0"/>
    <s v="8e Fonds Rouge Dahere"/>
    <s v="caracolie"/>
    <s v="Urbain"/>
    <s v="Quartier"/>
    <m/>
    <s v="ACT20161020GRJE8E"/>
    <n v="1"/>
    <x v="0"/>
    <x v="0"/>
    <s v="HT08811-08"/>
    <x v="1"/>
  </r>
  <r>
    <s v="ACTED"/>
    <m/>
    <s v="OFDA"/>
    <s v="Réalisé"/>
    <d v="2016-10-21T00:00:00"/>
    <s v="Distribution Abris"/>
    <s v="Matériaux Abris"/>
    <s v="Bâches"/>
    <m/>
    <s v="Nombre"/>
    <n v="996"/>
    <m/>
    <m/>
    <m/>
    <s v=""/>
    <n v="993"/>
    <m/>
    <x v="0"/>
    <x v="0"/>
    <s v="8e Fonds Rouge Dahere"/>
    <s v="caracolie"/>
    <s v="Urbain"/>
    <s v="Quartier"/>
    <m/>
    <s v="ACT20161021GRJE8E"/>
    <n v="2"/>
    <x v="0"/>
    <x v="0"/>
    <s v="HT08811-08"/>
    <x v="1"/>
  </r>
  <r>
    <s v="ACTED"/>
    <m/>
    <s v="OFDA"/>
    <s v="Réalisé"/>
    <d v="2016-10-21T00:00:00"/>
    <s v="Distribution NFI"/>
    <s v="Matériaux NFI"/>
    <s v="Kit d'hygiène"/>
    <m/>
    <s v="Nombre"/>
    <n v="996"/>
    <m/>
    <m/>
    <m/>
    <s v=""/>
    <n v="993"/>
    <m/>
    <x v="0"/>
    <x v="0"/>
    <s v="8e Fonds Rouge Dahere"/>
    <s v="caracolie"/>
    <s v="Urbain"/>
    <s v="Quartier"/>
    <m/>
    <s v="ACT20161021GRJE8E"/>
    <n v="1"/>
    <x v="0"/>
    <x v="0"/>
    <s v="HT08811-08"/>
    <x v="1"/>
  </r>
  <r>
    <s v="ACTED"/>
    <m/>
    <s v="OFDA"/>
    <s v="Réalisé"/>
    <d v="2016-10-22T00:00:00"/>
    <s v="Distribution Abris"/>
    <s v="Matériaux Abris"/>
    <s v="Bâches"/>
    <m/>
    <s v="Nombre"/>
    <n v="1162"/>
    <m/>
    <m/>
    <m/>
    <s v=""/>
    <n v="993"/>
    <m/>
    <x v="0"/>
    <x v="0"/>
    <s v="8e Fonds Rouge Dahere"/>
    <s v="caracolie"/>
    <s v="Urbain"/>
    <s v="Quartier"/>
    <m/>
    <s v="ACT20161022GRJE8E"/>
    <n v="2"/>
    <x v="0"/>
    <x v="0"/>
    <s v="HT08811-08"/>
    <x v="1"/>
  </r>
  <r>
    <s v="ACTED"/>
    <m/>
    <s v="OFDA"/>
    <s v="Réalisé"/>
    <d v="2016-10-22T00:00:00"/>
    <s v="Distribution NFI"/>
    <s v="Matériaux NFI"/>
    <s v="Kit d'hygiène"/>
    <m/>
    <s v="Nombre"/>
    <n v="1162"/>
    <m/>
    <m/>
    <m/>
    <s v=""/>
    <n v="993"/>
    <m/>
    <x v="0"/>
    <x v="0"/>
    <s v="8e Fonds Rouge Dahere"/>
    <s v="caracolie"/>
    <s v="Urbain"/>
    <s v="Quartier"/>
    <m/>
    <s v="ACT20161022GRJE8E"/>
    <n v="1"/>
    <x v="0"/>
    <x v="0"/>
    <s v="HT08811-08"/>
    <x v="1"/>
  </r>
  <r>
    <s v="ACTED"/>
    <m/>
    <s v="OFDA"/>
    <s v="Réalisé"/>
    <d v="2016-10-23T00:00:00"/>
    <s v="Distribution Abris"/>
    <s v="Matériaux Abris"/>
    <s v="Bâches"/>
    <m/>
    <s v="Nombre"/>
    <n v="918"/>
    <m/>
    <m/>
    <m/>
    <s v=""/>
    <n v="993"/>
    <m/>
    <x v="0"/>
    <x v="0"/>
    <s v="8e Fonds Rouge Dahere"/>
    <s v="Sainte-Hélène"/>
    <s v="Urbain"/>
    <s v="Quartier"/>
    <m/>
    <s v="ACT20161023GRJE8E"/>
    <n v="2"/>
    <x v="0"/>
    <x v="0"/>
    <s v="HT08811-08"/>
    <x v="1"/>
  </r>
  <r>
    <s v="ACTED"/>
    <m/>
    <s v="OFDA"/>
    <s v="Réalisé"/>
    <d v="2016-10-23T00:00:00"/>
    <s v="Distribution NFI"/>
    <s v="Matériaux NFI"/>
    <s v="Kit d'hygiène"/>
    <m/>
    <s v="Nombre"/>
    <n v="918"/>
    <m/>
    <m/>
    <m/>
    <s v=""/>
    <n v="993"/>
    <m/>
    <x v="0"/>
    <x v="0"/>
    <s v="8e Fonds Rouge Dahere"/>
    <s v="Sainte-Hélène"/>
    <s v="Urbain"/>
    <s v="Quartier"/>
    <m/>
    <s v="ACT20161023GRJE8E"/>
    <n v="1"/>
    <x v="0"/>
    <x v="0"/>
    <s v="HT08811-08"/>
    <x v="1"/>
  </r>
  <r>
    <s v="ACTED"/>
    <m/>
    <s v="OFDA"/>
    <s v="Réalisé"/>
    <d v="2016-10-24T00:00:00"/>
    <s v="Distribution Abris"/>
    <s v="Matériaux Abris"/>
    <s v="Bâches"/>
    <m/>
    <s v="Nombre"/>
    <n v="1115"/>
    <m/>
    <m/>
    <m/>
    <s v=""/>
    <n v="993"/>
    <m/>
    <x v="0"/>
    <x v="0"/>
    <s v="8e Fonds Rouge Dahere"/>
    <s v="Sainte-Hélène"/>
    <s v="Urbain"/>
    <s v="Quartier"/>
    <m/>
    <s v="ACT20161024GRJE8E"/>
    <n v="2"/>
    <x v="0"/>
    <x v="0"/>
    <s v="HT08811-08"/>
    <x v="1"/>
  </r>
  <r>
    <s v="ACTED"/>
    <m/>
    <s v="OFDA"/>
    <s v="Réalisé"/>
    <d v="2016-10-24T00:00:00"/>
    <s v="Distribution NFI"/>
    <s v="Matériaux NFI"/>
    <s v="Kit d'hygiène"/>
    <m/>
    <s v="Nombre"/>
    <n v="1115"/>
    <m/>
    <m/>
    <m/>
    <s v=""/>
    <n v="993"/>
    <m/>
    <x v="0"/>
    <x v="0"/>
    <s v="8e Fonds Rouge Dahere"/>
    <s v="Sainte-Hélène"/>
    <s v="Urbain"/>
    <s v="Quartier"/>
    <m/>
    <s v="ACT20161024GRJE8E"/>
    <n v="1"/>
    <x v="0"/>
    <x v="0"/>
    <s v="HT08811-08"/>
    <x v="1"/>
  </r>
  <r>
    <s v="ACTED"/>
    <m/>
    <s v="OFDA"/>
    <s v="Réalisé"/>
    <d v="2016-10-26T00:00:00"/>
    <s v="Distribution Abris"/>
    <s v="Matériaux Abris"/>
    <s v="Bâches"/>
    <m/>
    <s v="Nombre"/>
    <n v="1119"/>
    <m/>
    <m/>
    <m/>
    <s v=""/>
    <n v="993"/>
    <m/>
    <x v="0"/>
    <x v="0"/>
    <s v="9e Fonds Rouge Torberck"/>
    <s v="Centre ville"/>
    <s v="Urbain"/>
    <s v="Quartier"/>
    <m/>
    <s v="ACT20161026GRJE9E"/>
    <n v="2"/>
    <x v="0"/>
    <x v="0"/>
    <s v="HT08811-09"/>
    <x v="1"/>
  </r>
  <r>
    <s v="ACTED"/>
    <m/>
    <s v="OFDA"/>
    <s v="Réalisé"/>
    <d v="2016-10-26T00:00:00"/>
    <s v="Distribution NFI"/>
    <s v="Matériaux NFI"/>
    <s v="Kit d'hygiène"/>
    <m/>
    <s v="Nombre"/>
    <n v="1119"/>
    <m/>
    <m/>
    <m/>
    <s v=""/>
    <n v="993"/>
    <m/>
    <x v="0"/>
    <x v="0"/>
    <s v="9e Fonds Rouge Torberck"/>
    <s v="Centre ville"/>
    <s v="Urbain"/>
    <s v="Quartier"/>
    <m/>
    <s v="ACT20161026GRJE9E"/>
    <n v="1"/>
    <x v="0"/>
    <x v="0"/>
    <s v="HT08811-09"/>
    <x v="1"/>
  </r>
  <r>
    <s v="ACTED"/>
    <m/>
    <s v="OFDA"/>
    <s v="Réalisé"/>
    <d v="2016-10-31T00:00:00"/>
    <s v="Distribution Abris"/>
    <s v="Matériaux Abris"/>
    <s v="Bâches"/>
    <m/>
    <s v="Nombre"/>
    <n v="759"/>
    <m/>
    <m/>
    <m/>
    <s v=""/>
    <n v="993"/>
    <m/>
    <x v="0"/>
    <x v="0"/>
    <s v="4e Basse Guinaudée"/>
    <s v="Chateau"/>
    <s v="Urbain"/>
    <s v="Quartier"/>
    <m/>
    <s v="ACT20161031GRJE4E"/>
    <n v="2"/>
    <x v="0"/>
    <x v="0"/>
    <s v="HT08811-04"/>
    <x v="1"/>
  </r>
  <r>
    <s v="ACTED"/>
    <m/>
    <s v="OFDA"/>
    <s v="Réalisé"/>
    <d v="2016-10-31T00:00:00"/>
    <s v="Distribution NFI"/>
    <s v="Matériaux NFI"/>
    <s v="Kit d'hygiène"/>
    <m/>
    <s v="Nombre"/>
    <n v="759"/>
    <m/>
    <m/>
    <m/>
    <s v=""/>
    <n v="993"/>
    <m/>
    <x v="0"/>
    <x v="0"/>
    <s v="4e Basse Guinaudée"/>
    <s v="Chateau"/>
    <s v="Urbain"/>
    <s v="Quartier"/>
    <m/>
    <s v="ACT20161031GRJE4E"/>
    <n v="1"/>
    <x v="0"/>
    <x v="0"/>
    <s v="HT08811-04"/>
    <x v="1"/>
  </r>
  <r>
    <s v="ACTED"/>
    <m/>
    <s v="CONCERN"/>
    <s v="Réalisé"/>
    <d v="2016-11-02T00:00:00"/>
    <s v="Distribution Abris"/>
    <s v="Matériaux Abris"/>
    <s v="Kit Abris"/>
    <m/>
    <s v="Nombre"/>
    <n v="500"/>
    <m/>
    <m/>
    <m/>
    <s v=""/>
    <n v="993"/>
    <m/>
    <x v="0"/>
    <x v="2"/>
    <s v="1e Grandoit"/>
    <s v="centre ville zone 1"/>
    <s v="Urbain"/>
    <s v="Quartier"/>
    <m/>
    <s v="ACT2016112GRAN1E"/>
    <n v="5"/>
    <x v="0"/>
    <x v="2"/>
    <s v="HT08821-01"/>
    <x v="0"/>
  </r>
  <r>
    <s v="ACTED"/>
    <m/>
    <s v="CONCERN"/>
    <s v="Réalisé"/>
    <d v="2016-11-02T00:00:00"/>
    <s v="Distribution NFI"/>
    <s v="Matériaux NFI"/>
    <s v="Kit d'hygiène"/>
    <m/>
    <s v="Nombre"/>
    <n v="500"/>
    <m/>
    <m/>
    <m/>
    <s v=""/>
    <n v="993"/>
    <m/>
    <x v="0"/>
    <x v="2"/>
    <s v="1e Grandoit"/>
    <s v="centre ville zone 1"/>
    <s v="Urbain"/>
    <s v="Quartier"/>
    <m/>
    <s v="ACT2016112GRAN1E"/>
    <n v="4"/>
    <x v="0"/>
    <x v="2"/>
    <s v="HT08821-01"/>
    <x v="1"/>
  </r>
  <r>
    <s v="ACTED"/>
    <m/>
    <s v="CONCERN"/>
    <s v="Réalisé"/>
    <d v="2016-11-02T00:00:00"/>
    <s v="Distribution NFI"/>
    <s v="Matériaux NFI"/>
    <s v="Moustiquaires"/>
    <m/>
    <s v="Nombre"/>
    <n v="500"/>
    <m/>
    <m/>
    <m/>
    <s v=""/>
    <n v="993"/>
    <m/>
    <x v="0"/>
    <x v="2"/>
    <s v="1e Grandoit"/>
    <s v="centre ville zone 1"/>
    <s v="Urbain"/>
    <s v="Quartier"/>
    <m/>
    <s v="ACT2016112GRAN1E"/>
    <n v="3"/>
    <x v="0"/>
    <x v="2"/>
    <s v="HT08821-01"/>
    <x v="1"/>
  </r>
  <r>
    <s v="ACTED"/>
    <m/>
    <s v="CONCERN"/>
    <s v="Réalisé"/>
    <d v="2016-11-02T00:00:00"/>
    <s v="Distribution NFI"/>
    <s v="Matériaux NFI"/>
    <s v="Couvertures"/>
    <m/>
    <s v="Nombre"/>
    <n v="500"/>
    <m/>
    <m/>
    <m/>
    <s v=""/>
    <n v="993"/>
    <m/>
    <x v="0"/>
    <x v="2"/>
    <s v="1e Grandoit"/>
    <s v="centre ville zone 1"/>
    <s v="Urbain"/>
    <s v="Quartier"/>
    <m/>
    <s v="ACT2016112GRAN1E"/>
    <n v="2"/>
    <x v="0"/>
    <x v="2"/>
    <s v="HT08821-01"/>
    <x v="1"/>
  </r>
  <r>
    <s v="ACTED"/>
    <m/>
    <s v="CONCERN"/>
    <s v="Réalisé"/>
    <d v="2016-11-02T00:00:00"/>
    <s v="Distribution NFI"/>
    <s v="Matériaux NFI"/>
    <s v="Autre, à préciser dans &quot;Commentaires&quot;"/>
    <m/>
    <s v="Nombre"/>
    <n v="500"/>
    <m/>
    <m/>
    <m/>
    <s v=""/>
    <n v="993"/>
    <m/>
    <x v="0"/>
    <x v="2"/>
    <s v="1e Grandoit"/>
    <s v="centre ville zone 1"/>
    <s v="Urbain"/>
    <s v="Quartier"/>
    <s v="bassins"/>
    <s v="ACT2016112GRAN1E"/>
    <n v="1"/>
    <x v="0"/>
    <x v="2"/>
    <s v="HT08821-01"/>
    <x v="1"/>
  </r>
  <r>
    <s v="ACTED"/>
    <m/>
    <s v="OFDA"/>
    <s v="Réalisé"/>
    <d v="2016-11-03T00:00:00"/>
    <s v="Distribution Abris"/>
    <s v="Matériaux Abris"/>
    <s v="Bâches"/>
    <m/>
    <s v="Nombre"/>
    <n v="182"/>
    <m/>
    <m/>
    <m/>
    <m/>
    <m/>
    <m/>
    <x v="0"/>
    <x v="0"/>
    <s v="9e Fonds Rouge Torberck"/>
    <s v="source dommage"/>
    <s v="Urbain"/>
    <s v="Centre collectif / d'évacuation d'urgence"/>
    <m/>
    <s v="ACT2016113GRJE9E"/>
    <n v="3"/>
    <x v="0"/>
    <x v="0"/>
    <s v="HT08811-09"/>
    <x v="1"/>
  </r>
  <r>
    <s v="ACTED"/>
    <m/>
    <s v="OFDA"/>
    <s v="Réalisé"/>
    <d v="2016-11-03T00:00:00"/>
    <s v="Distribution NFI"/>
    <s v="Matériaux NFI"/>
    <s v="Kit de cuisine"/>
    <m/>
    <s v="Nombre"/>
    <n v="182"/>
    <m/>
    <m/>
    <m/>
    <m/>
    <m/>
    <m/>
    <x v="0"/>
    <x v="0"/>
    <s v="9e Fonds Rouge Torberck"/>
    <s v="source dommage"/>
    <s v="Urbain"/>
    <s v="Centre collectif / d'évacuation d'urgence"/>
    <m/>
    <s v="ACT2016113GRJE9E"/>
    <n v="2"/>
    <x v="0"/>
    <x v="0"/>
    <s v="HT08811-09"/>
    <x v="1"/>
  </r>
  <r>
    <s v="ACTED"/>
    <m/>
    <s v="OFDA"/>
    <s v="Réalisé"/>
    <d v="2016-11-03T00:00:00"/>
    <s v="Distribution NFI"/>
    <s v="Matériaux NFI"/>
    <s v="Kit d'hygiène"/>
    <m/>
    <s v="Nombre"/>
    <n v="182"/>
    <m/>
    <m/>
    <m/>
    <m/>
    <m/>
    <m/>
    <x v="0"/>
    <x v="0"/>
    <s v="9e Fonds Rouge Torberck"/>
    <s v="source dommage"/>
    <s v="Urbain"/>
    <s v="Centre collectif / d'évacuation d'urgence"/>
    <m/>
    <s v="ACT2016113GRJE9E"/>
    <n v="1"/>
    <x v="0"/>
    <x v="0"/>
    <s v="HT08811-09"/>
    <x v="1"/>
  </r>
  <r>
    <s v="ACTED"/>
    <m/>
    <s v="OFDA"/>
    <s v="Réalisé"/>
    <d v="2016-11-04T00:00:00"/>
    <s v="Distribution Abris"/>
    <s v="Matériaux Abris"/>
    <s v="Bâches"/>
    <m/>
    <s v="Nombre"/>
    <n v="221"/>
    <m/>
    <m/>
    <m/>
    <m/>
    <m/>
    <m/>
    <x v="0"/>
    <x v="0"/>
    <s v="9e Fonds Rouge Torberck"/>
    <s v="platon"/>
    <s v="Urbain"/>
    <s v="Centre collectif / d'évacuation d'urgence"/>
    <m/>
    <s v="ACT2016114GRJE9E"/>
    <n v="3"/>
    <x v="0"/>
    <x v="0"/>
    <s v="HT08811-09"/>
    <x v="1"/>
  </r>
  <r>
    <s v="ACTED"/>
    <m/>
    <s v="OFDA"/>
    <s v="Réalisé"/>
    <d v="2016-11-04T00:00:00"/>
    <s v="Distribution NFI"/>
    <s v="Matériaux NFI"/>
    <s v="Kit de cuisine"/>
    <m/>
    <s v="Nombre"/>
    <n v="221"/>
    <m/>
    <m/>
    <m/>
    <m/>
    <m/>
    <m/>
    <x v="0"/>
    <x v="0"/>
    <s v="9e Fonds Rouge Torberck"/>
    <s v="platon"/>
    <s v="Urbain"/>
    <s v="Centre collectif / d'évacuation d'urgence"/>
    <m/>
    <s v="ACT2016114GRJE9E"/>
    <n v="2"/>
    <x v="0"/>
    <x v="0"/>
    <s v="HT08811-09"/>
    <x v="1"/>
  </r>
  <r>
    <s v="ACTED"/>
    <m/>
    <s v="OFDA"/>
    <s v="Réalisé"/>
    <d v="2016-11-04T00:00:00"/>
    <s v="Distribution NFI"/>
    <s v="Matériaux NFI"/>
    <s v="Kit d'hygiène"/>
    <m/>
    <s v="Nombre"/>
    <n v="221"/>
    <m/>
    <m/>
    <m/>
    <m/>
    <m/>
    <m/>
    <x v="0"/>
    <x v="0"/>
    <s v="9e Fonds Rouge Torberck"/>
    <s v="platon"/>
    <s v="Urbain"/>
    <s v="Centre collectif / d'évacuation d'urgence"/>
    <m/>
    <s v="ACT2016114GRJE9E"/>
    <n v="1"/>
    <x v="0"/>
    <x v="0"/>
    <s v="HT08811-09"/>
    <x v="1"/>
  </r>
  <r>
    <s v="ACTED"/>
    <m/>
    <s v="OFDA"/>
    <s v="Réalisé"/>
    <d v="2016-11-06T00:00:00"/>
    <s v="Distribution Abris"/>
    <s v="Matériaux Abris"/>
    <s v="Bâches"/>
    <m/>
    <s v="Nombre"/>
    <n v="88"/>
    <m/>
    <m/>
    <m/>
    <m/>
    <m/>
    <m/>
    <x v="0"/>
    <x v="0"/>
    <s v="9e Fonds Rouge Torberck"/>
    <s v="source dommage"/>
    <s v="Urbain"/>
    <s v="Centre collectif / d'évacuation d'urgence"/>
    <m/>
    <s v="ACT2016116GRJE9E"/>
    <n v="3"/>
    <x v="0"/>
    <x v="0"/>
    <s v="HT08811-09"/>
    <x v="1"/>
  </r>
  <r>
    <s v="ACTED"/>
    <m/>
    <s v="OFDA"/>
    <s v="Réalisé"/>
    <d v="2016-11-06T00:00:00"/>
    <s v="Distribution NFI"/>
    <s v="Matériaux NFI"/>
    <s v="Kit de cuisine"/>
    <m/>
    <s v="Nombre"/>
    <n v="88"/>
    <m/>
    <m/>
    <m/>
    <m/>
    <m/>
    <m/>
    <x v="0"/>
    <x v="0"/>
    <s v="9e Fonds Rouge Torberck"/>
    <s v="source dommage"/>
    <s v="Urbain"/>
    <s v="Centre collectif / d'évacuation d'urgence"/>
    <m/>
    <s v="ACT2016116GRJE9E"/>
    <n v="2"/>
    <x v="0"/>
    <x v="0"/>
    <s v="HT08811-09"/>
    <x v="1"/>
  </r>
  <r>
    <s v="ACTED"/>
    <m/>
    <s v="OFDA"/>
    <s v="Réalisé"/>
    <d v="2016-11-06T00:00:00"/>
    <s v="Distribution NFI"/>
    <s v="Matériaux NFI"/>
    <s v="Kit d'hygiène"/>
    <m/>
    <s v="Nombre"/>
    <n v="88"/>
    <m/>
    <m/>
    <m/>
    <m/>
    <m/>
    <m/>
    <x v="0"/>
    <x v="0"/>
    <s v="9e Fonds Rouge Torberck"/>
    <s v="source dommage"/>
    <s v="Urbain"/>
    <s v="Centre collectif / d'évacuation d'urgence"/>
    <m/>
    <s v="ACT2016116GRJE9E"/>
    <n v="1"/>
    <x v="0"/>
    <x v="0"/>
    <s v="HT08811-09"/>
    <x v="1"/>
  </r>
  <r>
    <s v="ACTED"/>
    <m/>
    <s v="OFDA"/>
    <s v="Réalisé"/>
    <d v="2016-11-11T00:00:00"/>
    <s v="Distribution Abris"/>
    <s v="Matériaux Abris"/>
    <s v="Bâches"/>
    <m/>
    <s v="Nombre"/>
    <n v="1305"/>
    <m/>
    <m/>
    <m/>
    <s v=""/>
    <n v="993"/>
    <m/>
    <x v="0"/>
    <x v="0"/>
    <s v="9e Fonds Rouge Torberck"/>
    <s v="Gragamoria"/>
    <s v="Urbain"/>
    <s v="Quartier"/>
    <m/>
    <s v="ACT20161111GRJE9E"/>
    <n v="1"/>
    <x v="0"/>
    <x v="0"/>
    <s v="HT08811-09"/>
    <x v="1"/>
  </r>
  <r>
    <s v="ACTED"/>
    <m/>
    <s v="OFDA"/>
    <s v="Réalisé"/>
    <d v="2016-11-30T00:00:00"/>
    <s v="Distribution Abris"/>
    <s v="Matériaux Abris"/>
    <s v="Bâches"/>
    <m/>
    <s v="Nombre"/>
    <n v="453"/>
    <m/>
    <m/>
    <m/>
    <m/>
    <m/>
    <m/>
    <x v="0"/>
    <x v="0"/>
    <s v="9e Fonds Rouge Torberck"/>
    <s v="Brouette"/>
    <s v="Urbain"/>
    <s v="Centre collectif / d'évacuation d'urgence"/>
    <m/>
    <s v="ACT20161130GRJE9E"/>
    <n v="3"/>
    <x v="0"/>
    <x v="0"/>
    <s v="HT08811-09"/>
    <x v="1"/>
  </r>
  <r>
    <s v="ACTED"/>
    <m/>
    <s v="OFDA"/>
    <s v="Réalisé"/>
    <d v="2016-11-30T00:00:00"/>
    <s v="Distribution NFI"/>
    <s v="Matériaux NFI"/>
    <s v="Kit de cuisine"/>
    <m/>
    <s v="Nombre"/>
    <n v="453"/>
    <m/>
    <m/>
    <m/>
    <m/>
    <m/>
    <m/>
    <x v="0"/>
    <x v="0"/>
    <s v="9e Fonds Rouge Torberck"/>
    <s v="Brouette"/>
    <s v="Urbain"/>
    <s v="Centre collectif / d'évacuation d'urgence"/>
    <m/>
    <s v="ACT20161130GRJE9E"/>
    <n v="2"/>
    <x v="0"/>
    <x v="0"/>
    <s v="HT08811-09"/>
    <x v="1"/>
  </r>
  <r>
    <s v="ACTED"/>
    <m/>
    <s v="OFDA"/>
    <s v="Réalisé"/>
    <d v="2016-11-30T00:00:00"/>
    <s v="Distribution NFI"/>
    <s v="Matériaux NFI"/>
    <s v="Kit d'hygiène"/>
    <m/>
    <s v="Nombre"/>
    <n v="453"/>
    <m/>
    <m/>
    <m/>
    <m/>
    <m/>
    <m/>
    <x v="0"/>
    <x v="0"/>
    <s v="9e Fonds Rouge Torberck"/>
    <s v="Brouette"/>
    <s v="Urbain"/>
    <s v="Centre collectif / d'évacuation d'urgence"/>
    <m/>
    <s v="ACT20161130GRJE9E"/>
    <n v="1"/>
    <x v="0"/>
    <x v="0"/>
    <s v="HT08811-09"/>
    <x v="1"/>
  </r>
  <r>
    <s v="ACTED"/>
    <m/>
    <s v="OFDA"/>
    <s v="Réalisé"/>
    <s v="01-Nov-2016 - 14-Nov-2016"/>
    <s v="Distribution NFI"/>
    <s v="Matériaux NFI"/>
    <s v="Aquatabs"/>
    <m/>
    <s v="Nombre"/>
    <n v="100000"/>
    <s v="Grande Anse"/>
    <s v="Anse d'Hainault"/>
    <m/>
    <m/>
    <m/>
    <m/>
    <x v="0"/>
    <x v="2"/>
    <s v="1e Grandoit"/>
    <s v="Zone 2 et 4"/>
    <m/>
    <m/>
    <m/>
    <e v="#VALUE!"/>
    <n v="73"/>
    <x v="0"/>
    <x v="2"/>
    <s v="HT08821-01"/>
    <x v="1"/>
  </r>
  <r>
    <s v="ACTED"/>
    <m/>
    <s v="OFDA"/>
    <s v="Réalisé"/>
    <s v="01-Nov-2016 - 14-Nov-2016"/>
    <s v="Distribution Abris"/>
    <s v="Matériaux Abris"/>
    <s v="Bâches"/>
    <m/>
    <s v="Nombre"/>
    <n v="993"/>
    <s v="Grande Anse"/>
    <s v="Anse d'Hainault"/>
    <m/>
    <m/>
    <m/>
    <m/>
    <x v="0"/>
    <x v="2"/>
    <s v="1e Grandoit"/>
    <s v="Zone 2 et 4"/>
    <m/>
    <m/>
    <m/>
    <e v="#VALUE!"/>
    <n v="72"/>
    <x v="0"/>
    <x v="2"/>
    <s v="HT08821-01"/>
    <x v="1"/>
  </r>
  <r>
    <s v="ACTED"/>
    <m/>
    <s v="OFDA"/>
    <s v="Réalisé"/>
    <s v="01-Nov-2016 - 14-Nov-2016"/>
    <s v="Distribution NFI"/>
    <s v="Matériaux NFI"/>
    <s v="Couvertures"/>
    <m/>
    <s v="Nombre"/>
    <n v="1986"/>
    <s v="Grande Anse"/>
    <s v="Anse d'Hainault"/>
    <m/>
    <m/>
    <m/>
    <m/>
    <x v="0"/>
    <x v="2"/>
    <s v="1e Grandoit"/>
    <s v="Zone 2 et 4"/>
    <m/>
    <m/>
    <m/>
    <e v="#VALUE!"/>
    <n v="71"/>
    <x v="0"/>
    <x v="2"/>
    <s v="HT08821-01"/>
    <x v="1"/>
  </r>
  <r>
    <s v="ACTED"/>
    <m/>
    <s v="OFDA"/>
    <s v="Réalisé"/>
    <s v="01-Nov-2016 - 14-Nov-2016"/>
    <s v="Distribution Abris"/>
    <s v="Matériaux Abris"/>
    <s v="Kit Abris"/>
    <m/>
    <s v="Nombre"/>
    <n v="993"/>
    <s v="Grande Anse"/>
    <s v="Anse d'Hainault"/>
    <m/>
    <m/>
    <m/>
    <m/>
    <x v="0"/>
    <x v="2"/>
    <s v="1e Grandoit"/>
    <s v="Zone 2 et 4"/>
    <m/>
    <m/>
    <m/>
    <e v="#VALUE!"/>
    <n v="70"/>
    <x v="0"/>
    <x v="2"/>
    <s v="HT08821-01"/>
    <x v="1"/>
  </r>
  <r>
    <s v="ACTED"/>
    <m/>
    <s v="OFDA"/>
    <s v="Réalisé"/>
    <s v="01-Nov-2016 - 14-Nov-2016"/>
    <s v="Distribution NFI"/>
    <s v="Matériaux NFI"/>
    <s v="Kit d'hygiène"/>
    <m/>
    <s v="Nombre"/>
    <n v="993"/>
    <s v="Grande Anse"/>
    <s v="Anse d'Hainault"/>
    <m/>
    <m/>
    <m/>
    <m/>
    <x v="0"/>
    <x v="2"/>
    <s v="1e Grandoit"/>
    <s v="Zone 2 et 4"/>
    <m/>
    <m/>
    <m/>
    <e v="#VALUE!"/>
    <n v="69"/>
    <x v="0"/>
    <x v="2"/>
    <s v="HT08821-01"/>
    <x v="1"/>
  </r>
  <r>
    <s v="ACTED"/>
    <m/>
    <s v="OFDA"/>
    <s v="Réalisé"/>
    <s v="01-Nov-2016 - 14-Nov-2016"/>
    <s v="Distribution NFI"/>
    <s v="Matériaux NFI"/>
    <s v="Moustiquaires"/>
    <m/>
    <s v="Nombre"/>
    <n v="1986"/>
    <m/>
    <m/>
    <m/>
    <s v=""/>
    <n v="993"/>
    <m/>
    <x v="0"/>
    <x v="2"/>
    <s v="1e Grandoit"/>
    <s v="Zone 2 et 4"/>
    <m/>
    <m/>
    <m/>
    <e v="#VALUE!"/>
    <n v="68"/>
    <x v="0"/>
    <x v="2"/>
    <s v="HT08821-01"/>
    <x v="1"/>
  </r>
  <r>
    <s v="ACTED"/>
    <m/>
    <s v="OFDA"/>
    <s v="En cours"/>
    <m/>
    <s v="Distribution Abris"/>
    <s v="Matériaux Abris"/>
    <s v="Bâches"/>
    <m/>
    <s v="Nombre"/>
    <n v="500"/>
    <m/>
    <m/>
    <m/>
    <s v=""/>
    <n v="500"/>
    <m/>
    <x v="0"/>
    <x v="3"/>
    <m/>
    <m/>
    <m/>
    <m/>
    <m/>
    <s v="ACT190010GRDA"/>
    <n v="1"/>
    <x v="0"/>
    <x v="3"/>
    <e v="#N/A"/>
    <x v="0"/>
  </r>
  <r>
    <s v="ACTED"/>
    <m/>
    <s v="OFDA"/>
    <s v="En cours"/>
    <m/>
    <s v="Distribution Abris"/>
    <s v="Matériaux Abris"/>
    <s v="Bâches"/>
    <m/>
    <s v="Nombre"/>
    <n v="500"/>
    <m/>
    <m/>
    <m/>
    <s v=""/>
    <n v="500"/>
    <m/>
    <x v="0"/>
    <x v="4"/>
    <m/>
    <m/>
    <m/>
    <m/>
    <m/>
    <s v="ACT190010GRLE"/>
    <n v="1"/>
    <x v="0"/>
    <x v="4"/>
    <e v="#N/A"/>
    <x v="0"/>
  </r>
  <r>
    <s v="ADRA"/>
    <m/>
    <m/>
    <s v="Réalisé"/>
    <d v="2016-11-03T00:00:00"/>
    <s v="Distribution Abris"/>
    <s v="Matériaux Abris"/>
    <s v="Bâches"/>
    <m/>
    <s v="Nombre"/>
    <n v="80"/>
    <m/>
    <m/>
    <m/>
    <s v=""/>
    <n v="40"/>
    <m/>
    <x v="1"/>
    <x v="5"/>
    <s v="Beaulieu"/>
    <m/>
    <m/>
    <m/>
    <s v="nous avons donné 40 unit rainfresh pour traiter l'eau a 40 familles"/>
    <s v="ADR2016113SUROBE"/>
    <n v="2"/>
    <x v="1"/>
    <x v="5"/>
    <e v="#N/A"/>
    <x v="0"/>
  </r>
  <r>
    <s v="ADRA"/>
    <m/>
    <m/>
    <s v="Réalisé"/>
    <d v="2016-11-03T00:00:00"/>
    <s v="Distribution Abris"/>
    <s v="Matériaux Abris"/>
    <s v="Bâches"/>
    <m/>
    <s v="Nombre"/>
    <n v="80"/>
    <m/>
    <m/>
    <m/>
    <s v=""/>
    <n v="40"/>
    <m/>
    <x v="1"/>
    <x v="5"/>
    <s v="Boclos"/>
    <m/>
    <m/>
    <m/>
    <s v="nous avons donné 40 unit rainfresh pour traiter l'eau a 40 familles"/>
    <s v="ADR2016113SUROBO"/>
    <n v="2"/>
    <x v="1"/>
    <x v="5"/>
    <e v="#N/A"/>
    <x v="1"/>
  </r>
  <r>
    <s v="ADRA"/>
    <m/>
    <m/>
    <s v="Réalisé"/>
    <d v="2016-11-03T00:00:00"/>
    <s v="Distribution Abris"/>
    <s v="Matériaux Abris"/>
    <s v="Bâches"/>
    <m/>
    <s v="Nombre"/>
    <n v="90"/>
    <m/>
    <m/>
    <m/>
    <s v=""/>
    <n v="45"/>
    <m/>
    <x v="1"/>
    <x v="5"/>
    <s v="Renaudin"/>
    <m/>
    <m/>
    <m/>
    <s v="nous avons donné 45 unit rainfresh pour traiter l'eau a 45 familles"/>
    <s v="ADR2016113SURORE"/>
    <n v="2"/>
    <x v="1"/>
    <x v="5"/>
    <e v="#N/A"/>
    <x v="1"/>
  </r>
  <r>
    <s v="ADRA"/>
    <m/>
    <m/>
    <s v="Réalisé"/>
    <d v="2016-11-03T00:00:00"/>
    <s v="Distribution Abris"/>
    <s v="Matériaux Abris"/>
    <s v="Kit Abris"/>
    <s v="Perle, machette, scie,rous,fil de fer,marteau,clous divers."/>
    <s v="Nombre"/>
    <n v="40"/>
    <m/>
    <m/>
    <m/>
    <s v=""/>
    <n v="40"/>
    <s v="Sélection / Priorisation"/>
    <x v="1"/>
    <x v="5"/>
    <s v="Beaulieu"/>
    <m/>
    <m/>
    <m/>
    <s v="nous avons donné 40 unit rainfresh pour traiter l'eau a 40 familles"/>
    <s v="ADR2016113SUROBE"/>
    <n v="1"/>
    <x v="1"/>
    <x v="5"/>
    <e v="#N/A"/>
    <x v="1"/>
  </r>
  <r>
    <s v="ADRA"/>
    <m/>
    <m/>
    <s v="Réalisé"/>
    <d v="2016-11-03T00:00:00"/>
    <s v="Distribution Abris"/>
    <s v="Matériaux Abris"/>
    <s v="Kit Abris"/>
    <s v="Perle, machette, scie,rous,fil de fer,marteau,clous divers."/>
    <s v="Nombre"/>
    <n v="40"/>
    <m/>
    <m/>
    <m/>
    <s v=""/>
    <n v="40"/>
    <s v="Sélection / Priorisation"/>
    <x v="1"/>
    <x v="5"/>
    <s v="Boclos"/>
    <m/>
    <m/>
    <m/>
    <s v="nous avons donné 40 unit rainfresh pour traiter l'eau a 40 familles"/>
    <s v="ADR2016113SUROBO"/>
    <n v="1"/>
    <x v="1"/>
    <x v="5"/>
    <e v="#N/A"/>
    <x v="1"/>
  </r>
  <r>
    <s v="ADRA"/>
    <m/>
    <m/>
    <s v="Réalisé"/>
    <d v="2016-11-03T00:00:00"/>
    <s v="Distribution Abris"/>
    <s v="Matériaux Abris"/>
    <s v="Kit Abris"/>
    <s v="Perle, machette, scie,rous,fil de fer,marteau,clous divers."/>
    <s v="Nombre"/>
    <n v="45"/>
    <m/>
    <m/>
    <m/>
    <s v=""/>
    <n v="45"/>
    <s v="Sélection / Priorisation"/>
    <x v="1"/>
    <x v="5"/>
    <s v="Renaudin"/>
    <m/>
    <m/>
    <m/>
    <s v="nous avons donné 45 unit rainfresh pour traiter l'eau a 45 familles"/>
    <s v="ADR2016113SURORE"/>
    <n v="1"/>
    <x v="1"/>
    <x v="5"/>
    <e v="#N/A"/>
    <x v="1"/>
  </r>
  <r>
    <s v="ADRA"/>
    <m/>
    <m/>
    <s v="Réalisé"/>
    <d v="2016-11-04T00:00:00"/>
    <s v="Distribution Abris"/>
    <s v="Matériaux Abris"/>
    <s v="Bâches"/>
    <m/>
    <s v="Nombre"/>
    <n v="42"/>
    <m/>
    <m/>
    <m/>
    <s v=""/>
    <n v="21"/>
    <m/>
    <x v="1"/>
    <x v="1"/>
    <s v="Laurent"/>
    <m/>
    <m/>
    <m/>
    <m/>
    <s v="ADR2016114SULELA"/>
    <n v="2"/>
    <x v="1"/>
    <x v="1"/>
    <e v="#N/A"/>
    <x v="0"/>
  </r>
  <r>
    <s v="ADRA"/>
    <m/>
    <m/>
    <s v="Réalisé"/>
    <d v="2016-11-04T00:00:00"/>
    <s v="Distribution Abris"/>
    <s v="Matériaux Abris"/>
    <s v="Kit Abris"/>
    <s v="Perle, machette, scie,rous,fil de fer,marteau,clous divers."/>
    <s v="Nombre"/>
    <n v="21"/>
    <m/>
    <m/>
    <m/>
    <s v=""/>
    <n v="21"/>
    <s v="Sélection / Priorisation"/>
    <x v="1"/>
    <x v="1"/>
    <s v="Laurent"/>
    <m/>
    <m/>
    <m/>
    <m/>
    <s v="ADR2016114SULELA"/>
    <n v="1"/>
    <x v="1"/>
    <x v="1"/>
    <e v="#N/A"/>
    <x v="1"/>
  </r>
  <r>
    <s v="ADRA"/>
    <m/>
    <m/>
    <s v="Réalisé"/>
    <d v="2016-11-08T00:00:00"/>
    <s v="Distribution Abris"/>
    <s v="Matériaux Abris"/>
    <s v="Bâches"/>
    <m/>
    <s v="Nombre"/>
    <n v="116"/>
    <m/>
    <m/>
    <m/>
    <s v=""/>
    <n v="58"/>
    <m/>
    <x v="1"/>
    <x v="6"/>
    <s v="Dory"/>
    <m/>
    <m/>
    <m/>
    <s v="Nous avons donné 58 unt rainfresh pour traiter l'eau a 58 familles"/>
    <s v="ADR2016118SUMADO"/>
    <n v="2"/>
    <x v="1"/>
    <x v="6"/>
    <e v="#N/A"/>
    <x v="0"/>
  </r>
  <r>
    <s v="ADRA"/>
    <m/>
    <m/>
    <m/>
    <d v="2016-11-08T00:00:00"/>
    <s v="Distribution Abris"/>
    <s v="Matériaux Abris"/>
    <s v="Bâches"/>
    <m/>
    <s v="Nombre"/>
    <n v="118"/>
    <m/>
    <m/>
    <m/>
    <s v=""/>
    <n v="59"/>
    <m/>
    <x v="1"/>
    <x v="6"/>
    <s v="Mairie de Maniche"/>
    <m/>
    <m/>
    <m/>
    <s v="Nous avons donné 59 unit rainfresh pour traiter l'eau a 59 familles"/>
    <s v="ADR2016118SUMAMA"/>
    <n v="2"/>
    <x v="1"/>
    <x v="6"/>
    <e v="#N/A"/>
    <x v="1"/>
  </r>
  <r>
    <s v="ADRA"/>
    <m/>
    <m/>
    <s v="Réalisé"/>
    <d v="2016-11-08T00:00:00"/>
    <s v="Distribution Abris"/>
    <s v="Matériaux Abris"/>
    <s v="Kit Abris"/>
    <s v="Perle, machette, scie,rous,fil de fer,marteau,clous divers."/>
    <s v="Nombre"/>
    <n v="58"/>
    <m/>
    <m/>
    <m/>
    <s v=""/>
    <n v="58"/>
    <s v="Sélection / Priorisation"/>
    <x v="1"/>
    <x v="6"/>
    <s v="Dory"/>
    <m/>
    <m/>
    <m/>
    <s v="Nous avons donné 58 unt rainfresh pour traiter l'eau a 58 familles"/>
    <s v="ADR2016118SUMADO"/>
    <n v="1"/>
    <x v="1"/>
    <x v="6"/>
    <e v="#N/A"/>
    <x v="1"/>
  </r>
  <r>
    <s v="ADRA"/>
    <m/>
    <m/>
    <m/>
    <d v="2016-11-08T00:00:00"/>
    <s v="Distribution Abris"/>
    <s v="Matériaux Abris"/>
    <s v="Kit Abris"/>
    <s v="Perle, machette, scie,rous,fil de fer,marteau,clous divers."/>
    <s v="Nombre"/>
    <n v="59"/>
    <m/>
    <m/>
    <m/>
    <s v=""/>
    <n v="59"/>
    <s v="Sélection / Priorisation"/>
    <x v="1"/>
    <x v="6"/>
    <s v="Mairie de Maniche"/>
    <m/>
    <m/>
    <m/>
    <s v="Nous avons donné 59 unit rainfresh pour traiter l'eau a 59 familles"/>
    <s v="ADR2016118SUMAMA"/>
    <n v="1"/>
    <x v="1"/>
    <x v="6"/>
    <e v="#N/A"/>
    <x v="1"/>
  </r>
  <r>
    <s v="ADRA"/>
    <m/>
    <m/>
    <s v="Réalisé"/>
    <d v="2016-11-14T00:00:00"/>
    <s v="Distribution Abris"/>
    <s v="Matériaux Abris"/>
    <s v="Bâches"/>
    <m/>
    <s v="Nombre"/>
    <n v="114"/>
    <m/>
    <m/>
    <m/>
    <s v=""/>
    <n v="115"/>
    <m/>
    <x v="1"/>
    <x v="7"/>
    <s v="1er"/>
    <m/>
    <m/>
    <m/>
    <s v="Nous avons donné 115 unit rainfresh pour traiter l'eau a 115 familles"/>
    <s v="ADR20161114SUAR1E"/>
    <n v="2"/>
    <x v="1"/>
    <x v="7"/>
    <e v="#N/A"/>
    <x v="0"/>
  </r>
  <r>
    <s v="ADRA"/>
    <m/>
    <m/>
    <s v="Réalisé"/>
    <d v="2016-11-14T00:00:00"/>
    <s v="Distribution Abris"/>
    <s v="Matériaux Abris"/>
    <s v="Kit Abris"/>
    <s v="Perle, machette, scie,rous,fil de fer,marteau,clous divers."/>
    <s v="Nombre"/>
    <n v="114"/>
    <m/>
    <m/>
    <m/>
    <s v=""/>
    <n v="115"/>
    <s v="Sélection / Priorisation"/>
    <x v="1"/>
    <x v="7"/>
    <s v="1er"/>
    <m/>
    <m/>
    <m/>
    <s v="Nous avons donné 115 unit rainfresh pour traiter l'eau a 115 familles"/>
    <s v="ADR20161114SUAR1E"/>
    <n v="1"/>
    <x v="1"/>
    <x v="7"/>
    <e v="#N/A"/>
    <x v="1"/>
  </r>
  <r>
    <s v="ADRA"/>
    <m/>
    <m/>
    <s v="Planifié (financé)"/>
    <d v="2016-11-16T00:00:00"/>
    <s v="Distribution Abris"/>
    <s v="Matériaux Abris"/>
    <s v="Bâches"/>
    <m/>
    <s v="Nombre"/>
    <n v="114"/>
    <m/>
    <m/>
    <m/>
    <s v=""/>
    <n v="123"/>
    <m/>
    <x v="1"/>
    <x v="8"/>
    <s v="2eme"/>
    <m/>
    <m/>
    <m/>
    <s v="Retarder a cause de l'insecurite. Mais nous sommes prets."/>
    <s v="ADR20161116SUTO2E"/>
    <n v="2"/>
    <x v="1"/>
    <x v="8"/>
    <e v="#N/A"/>
    <x v="0"/>
  </r>
  <r>
    <s v="ADRA"/>
    <m/>
    <m/>
    <s v="Planifié (financé)"/>
    <d v="2016-11-16T00:00:00"/>
    <s v="Distribution Abris"/>
    <s v="Matériaux Abris"/>
    <s v="Kit Abris"/>
    <s v="Perle, machette, scie,rous,fil de fer,marteau,clous divers."/>
    <s v="Nombre"/>
    <n v="114"/>
    <m/>
    <m/>
    <m/>
    <s v=""/>
    <n v="123"/>
    <s v="Sélection / Priorisation"/>
    <x v="1"/>
    <x v="8"/>
    <s v="2eme"/>
    <m/>
    <m/>
    <m/>
    <s v="Retarder a cause de l'insecurite. Mais nous sommes prets."/>
    <s v="ADR20161116SUTO2E"/>
    <n v="1"/>
    <x v="1"/>
    <x v="8"/>
    <e v="#N/A"/>
    <x v="1"/>
  </r>
  <r>
    <s v="ADRA"/>
    <m/>
    <m/>
    <s v="Planifié (financé)"/>
    <m/>
    <s v="Distribution Abris"/>
    <s v="Matériaux Abris"/>
    <s v="Kit Abris"/>
    <m/>
    <s v="Nombre"/>
    <n v="120"/>
    <m/>
    <m/>
    <m/>
    <s v=""/>
    <m/>
    <s v="Sélection / Priorisation"/>
    <x v="1"/>
    <x v="7"/>
    <m/>
    <m/>
    <m/>
    <m/>
    <m/>
    <s v="ADR190010SUAR"/>
    <n v="1"/>
    <x v="1"/>
    <x v="7"/>
    <e v="#N/A"/>
    <x v="1"/>
  </r>
  <r>
    <s v="ADRA"/>
    <m/>
    <m/>
    <s v="Planifié (financé)"/>
    <m/>
    <s v="Distribution Abris"/>
    <s v="Matériaux Abris"/>
    <s v="Kit Abris"/>
    <m/>
    <s v="Nombre"/>
    <n v="31"/>
    <m/>
    <m/>
    <m/>
    <s v=""/>
    <m/>
    <s v="Sélection / Priorisation"/>
    <x v="1"/>
    <x v="1"/>
    <m/>
    <m/>
    <m/>
    <m/>
    <m/>
    <s v="ADR190010SULE"/>
    <n v="1"/>
    <x v="1"/>
    <x v="1"/>
    <e v="#N/A"/>
    <x v="1"/>
  </r>
  <r>
    <s v="ADRA"/>
    <m/>
    <m/>
    <s v="Planifié (financé)"/>
    <m/>
    <s v="Distribution Abris"/>
    <s v="Matériaux Abris"/>
    <s v="Kit Abris"/>
    <m/>
    <s v="Nombre"/>
    <n v="120"/>
    <m/>
    <m/>
    <m/>
    <s v=""/>
    <m/>
    <s v="Sélection / Priorisation"/>
    <x v="1"/>
    <x v="6"/>
    <m/>
    <m/>
    <m/>
    <m/>
    <m/>
    <s v="ADR190010SUMA"/>
    <n v="1"/>
    <x v="1"/>
    <x v="6"/>
    <e v="#N/A"/>
    <x v="1"/>
  </r>
  <r>
    <s v="ADRA"/>
    <m/>
    <m/>
    <s v="Planifié (financé)"/>
    <m/>
    <s v="Distribution Abris"/>
    <s v="Matériaux Abris"/>
    <s v="Kit Abris"/>
    <m/>
    <s v="Nombre"/>
    <n v="209"/>
    <m/>
    <m/>
    <m/>
    <s v=""/>
    <m/>
    <s v="Sélection / Priorisation"/>
    <x v="1"/>
    <x v="5"/>
    <m/>
    <m/>
    <m/>
    <m/>
    <m/>
    <s v="ADR190010SURO"/>
    <n v="1"/>
    <x v="1"/>
    <x v="5"/>
    <e v="#N/A"/>
    <x v="1"/>
  </r>
  <r>
    <s v="ADRA"/>
    <m/>
    <m/>
    <s v="Planifié (financé)"/>
    <m/>
    <s v="Distribution Abris"/>
    <s v="Matériaux Abris"/>
    <s v="Kit Abris"/>
    <m/>
    <s v="Nombre"/>
    <n v="120"/>
    <m/>
    <m/>
    <m/>
    <s v=""/>
    <m/>
    <s v="Sélection / Priorisation"/>
    <x v="1"/>
    <x v="8"/>
    <m/>
    <m/>
    <m/>
    <m/>
    <m/>
    <s v="ADR190010SUTO"/>
    <n v="1"/>
    <x v="1"/>
    <x v="8"/>
    <e v="#N/A"/>
    <x v="1"/>
  </r>
  <r>
    <s v="American RC"/>
    <s v="Haitian RC"/>
    <m/>
    <s v="Réalisé"/>
    <d v="2016-10-11T00:00:00"/>
    <s v="Distribution NFI"/>
    <s v="Matériaux NFI"/>
    <s v="Kit d'hygiène"/>
    <m/>
    <s v="Nombre"/>
    <n v="69"/>
    <m/>
    <m/>
    <m/>
    <s v=""/>
    <n v="69"/>
    <s v="Sélection / Priorisation"/>
    <x v="1"/>
    <x v="9"/>
    <s v="Port-à-Piment Health Center"/>
    <m/>
    <m/>
    <m/>
    <m/>
    <s v="AME20161011SUPOPO"/>
    <n v="1"/>
    <x v="1"/>
    <x v="9"/>
    <e v="#N/A"/>
    <x v="0"/>
  </r>
  <r>
    <s v="American RC"/>
    <s v="Haitian RC"/>
    <m/>
    <s v="Réalisé"/>
    <d v="2016-10-12T00:00:00"/>
    <s v="Distribution NFI"/>
    <s v="Matériaux NFI"/>
    <s v="Couvertures"/>
    <m/>
    <s v="Nombre"/>
    <n v="290"/>
    <m/>
    <m/>
    <m/>
    <s v=""/>
    <n v="145"/>
    <s v="Sélection / Priorisation"/>
    <x v="1"/>
    <x v="1"/>
    <s v="Ecole Nationale Semiramis Telemaque"/>
    <m/>
    <m/>
    <m/>
    <m/>
    <s v="AME20161012SULEEC"/>
    <n v="2"/>
    <x v="1"/>
    <x v="1"/>
    <e v="#N/A"/>
    <x v="0"/>
  </r>
  <r>
    <s v="American RC"/>
    <s v="Haitian RC"/>
    <m/>
    <s v="Réalisé"/>
    <d v="2016-10-12T00:00:00"/>
    <s v="Distribution NFI"/>
    <s v="Matériaux NFI"/>
    <s v="Kit de cuisine"/>
    <m/>
    <s v="Nombre"/>
    <n v="145"/>
    <m/>
    <m/>
    <m/>
    <s v=""/>
    <n v="145"/>
    <s v="Sélection / Priorisation"/>
    <x v="1"/>
    <x v="1"/>
    <s v="Ecole Nationale Semiramis Telemaque"/>
    <m/>
    <m/>
    <m/>
    <m/>
    <s v="AME20161012SULEEC"/>
    <n v="1"/>
    <x v="1"/>
    <x v="1"/>
    <e v="#N/A"/>
    <x v="1"/>
  </r>
  <r>
    <s v="American RC"/>
    <s v="Haitian RC"/>
    <m/>
    <s v="Réalisé"/>
    <d v="2016-10-12T00:00:00"/>
    <s v="Distribution NFI"/>
    <s v="Matériaux NFI"/>
    <s v="Couvertures"/>
    <m/>
    <s v="Nombre"/>
    <n v="64"/>
    <m/>
    <m/>
    <m/>
    <s v=""/>
    <n v="32"/>
    <s v="Sélection / Priorisation"/>
    <x v="2"/>
    <x v="10"/>
    <s v="Jasmin"/>
    <m/>
    <m/>
    <m/>
    <m/>
    <s v="AME20161012NOBAJA"/>
    <n v="3"/>
    <x v="2"/>
    <x v="10"/>
    <e v="#N/A"/>
    <x v="0"/>
  </r>
  <r>
    <s v="American RC"/>
    <s v="Haitian RC"/>
    <m/>
    <s v="Réalisé"/>
    <d v="2016-10-12T00:00:00"/>
    <s v="Distribution NFI"/>
    <s v="Matériaux NFI"/>
    <s v="Kit d'hygiène"/>
    <m/>
    <s v="Nombre"/>
    <n v="32"/>
    <m/>
    <m/>
    <m/>
    <s v=""/>
    <n v="32"/>
    <s v="Sélection / Priorisation"/>
    <x v="2"/>
    <x v="10"/>
    <s v="Jasmin"/>
    <m/>
    <m/>
    <m/>
    <m/>
    <s v="AME20161012NOBAJA"/>
    <n v="2"/>
    <x v="2"/>
    <x v="10"/>
    <e v="#N/A"/>
    <x v="1"/>
  </r>
  <r>
    <s v="American RC"/>
    <s v="Haitian RC"/>
    <m/>
    <s v="Réalisé"/>
    <d v="2016-10-12T00:00:00"/>
    <s v="Distribution NFI"/>
    <s v="Matériaux NFI"/>
    <s v="Kit de cuisine"/>
    <m/>
    <s v="Nombre"/>
    <n v="32"/>
    <m/>
    <m/>
    <m/>
    <s v=""/>
    <n v="32"/>
    <s v="Sélection / Priorisation"/>
    <x v="2"/>
    <x v="10"/>
    <s v="Jasmin"/>
    <m/>
    <m/>
    <m/>
    <m/>
    <s v="AME20161012NOBAJA"/>
    <n v="1"/>
    <x v="2"/>
    <x v="10"/>
    <e v="#N/A"/>
    <x v="1"/>
  </r>
  <r>
    <s v="American RC"/>
    <s v="Haitian RC"/>
    <m/>
    <s v="Réalisé"/>
    <d v="2016-10-12T00:00:00"/>
    <s v="Distribution NFI"/>
    <s v="Matériaux NFI"/>
    <s v="Kit d'hygiène"/>
    <m/>
    <s v="Nombre"/>
    <n v="71"/>
    <m/>
    <m/>
    <m/>
    <s v=""/>
    <n v="71"/>
    <s v="Sélection / Priorisation"/>
    <x v="1"/>
    <x v="11"/>
    <s v="Les Anglais Health Center"/>
    <m/>
    <m/>
    <m/>
    <m/>
    <s v="AME20161012SULELE"/>
    <n v="1"/>
    <x v="1"/>
    <x v="11"/>
    <e v="#N/A"/>
    <x v="0"/>
  </r>
  <r>
    <s v="American RC"/>
    <s v="Haitian RC"/>
    <m/>
    <s v="Réalisé"/>
    <d v="2016-10-12T00:00:00"/>
    <s v="Distribution NFI"/>
    <s v="Matériaux NFI"/>
    <s v="Couvertures"/>
    <m/>
    <s v="Nombre"/>
    <n v="400"/>
    <m/>
    <m/>
    <m/>
    <s v=""/>
    <n v="200"/>
    <m/>
    <x v="2"/>
    <x v="12"/>
    <s v="Mare Rouge"/>
    <m/>
    <m/>
    <m/>
    <m/>
    <s v="AME20161012NOMOMA"/>
    <n v="6"/>
    <x v="2"/>
    <x v="12"/>
    <e v="#N/A"/>
    <x v="0"/>
  </r>
  <r>
    <s v="American RC"/>
    <s v="Haitian RC"/>
    <m/>
    <s v="Réalisé"/>
    <d v="2016-10-12T00:00:00"/>
    <s v="Distribution NFI"/>
    <s v="Matériaux NFI"/>
    <s v="Kit d'hygiène"/>
    <m/>
    <s v="Nombre"/>
    <n v="200"/>
    <m/>
    <m/>
    <m/>
    <s v=""/>
    <n v="200"/>
    <m/>
    <x v="2"/>
    <x v="12"/>
    <s v="Mare Rouge"/>
    <m/>
    <m/>
    <m/>
    <m/>
    <s v="AME20161012NOMOMA"/>
    <n v="5"/>
    <x v="2"/>
    <x v="12"/>
    <e v="#N/A"/>
    <x v="1"/>
  </r>
  <r>
    <s v="American RC"/>
    <s v="Haitian RC"/>
    <m/>
    <s v="Réalisé"/>
    <d v="2016-10-12T00:00:00"/>
    <s v="Distribution NFI"/>
    <s v="Matériaux NFI"/>
    <s v="Couvertures"/>
    <m/>
    <s v="Nombre"/>
    <n v="400"/>
    <m/>
    <m/>
    <m/>
    <s v=""/>
    <n v="200"/>
    <s v="Sélection / Priorisation"/>
    <x v="2"/>
    <x v="12"/>
    <s v="Marre Rouge"/>
    <m/>
    <m/>
    <m/>
    <m/>
    <s v="AME20161012NOMOMA"/>
    <n v="4"/>
    <x v="2"/>
    <x v="12"/>
    <e v="#N/A"/>
    <x v="1"/>
  </r>
  <r>
    <s v="American RC"/>
    <s v="Haitian RC"/>
    <m/>
    <s v="Réalisé"/>
    <d v="2016-10-12T00:00:00"/>
    <s v="Distribution NFI"/>
    <s v="Matériaux NFI"/>
    <s v="Kit d'hygiène"/>
    <m/>
    <s v="Nombre"/>
    <n v="200"/>
    <m/>
    <m/>
    <m/>
    <s v=""/>
    <n v="200"/>
    <s v="Sélection / Priorisation"/>
    <x v="2"/>
    <x v="12"/>
    <s v="Marre Rouge"/>
    <m/>
    <m/>
    <m/>
    <m/>
    <s v="AME20161012NOMOMA"/>
    <n v="3"/>
    <x v="2"/>
    <x v="12"/>
    <e v="#N/A"/>
    <x v="1"/>
  </r>
  <r>
    <s v="American RC"/>
    <s v="Haitian RC"/>
    <m/>
    <s v="Réalisé"/>
    <d v="2016-10-12T00:00:00"/>
    <s v="Distribution NFI"/>
    <s v="Matériaux NFI"/>
    <s v="Kit de cuisine"/>
    <m/>
    <s v="Nombre"/>
    <n v="200"/>
    <m/>
    <m/>
    <m/>
    <s v=""/>
    <n v="200"/>
    <s v="Sélection / Priorisation"/>
    <x v="2"/>
    <x v="12"/>
    <s v="Marre Rouge"/>
    <m/>
    <m/>
    <m/>
    <m/>
    <s v="AME20161012NOMOMA"/>
    <n v="2"/>
    <x v="2"/>
    <x v="12"/>
    <e v="#N/A"/>
    <x v="1"/>
  </r>
  <r>
    <s v="American RC"/>
    <s v="Haitian RC"/>
    <m/>
    <s v="Réalisé"/>
    <d v="2016-10-12T00:00:00"/>
    <s v="Distribution NFI"/>
    <s v="Matériaux NFI"/>
    <s v="Couvertures"/>
    <m/>
    <s v="Nombre"/>
    <n v="158"/>
    <m/>
    <m/>
    <m/>
    <s v=""/>
    <n v="79"/>
    <s v="Sélection / Priorisation"/>
    <x v="1"/>
    <x v="1"/>
    <s v="Parc Larco"/>
    <m/>
    <m/>
    <m/>
    <m/>
    <s v="AME20161012SULEPA"/>
    <n v="1"/>
    <x v="1"/>
    <x v="1"/>
    <e v="#N/A"/>
    <x v="1"/>
  </r>
  <r>
    <s v="American RC"/>
    <s v="Haitian RC"/>
    <m/>
    <s v="Réalisé"/>
    <d v="2016-10-12T00:00:00"/>
    <s v="Distribution NFI"/>
    <s v="Matériaux NFI"/>
    <s v="Couvertures"/>
    <m/>
    <s v="Nombre"/>
    <n v="40"/>
    <m/>
    <m/>
    <m/>
    <s v=""/>
    <n v="20"/>
    <s v="Sélection / Priorisation"/>
    <x v="2"/>
    <x v="10"/>
    <s v="Viard"/>
    <m/>
    <m/>
    <m/>
    <m/>
    <s v="AME20161012NOBAVI"/>
    <n v="3"/>
    <x v="2"/>
    <x v="10"/>
    <e v="#N/A"/>
    <x v="1"/>
  </r>
  <r>
    <s v="American RC"/>
    <s v="Haitian RC"/>
    <m/>
    <s v="Réalisé"/>
    <d v="2016-10-12T00:00:00"/>
    <s v="Distribution NFI"/>
    <s v="Matériaux NFI"/>
    <s v="Kit d'hygiène"/>
    <m/>
    <s v="Nombre"/>
    <n v="20"/>
    <m/>
    <m/>
    <m/>
    <s v=""/>
    <n v="20"/>
    <s v="Sélection / Priorisation"/>
    <x v="2"/>
    <x v="10"/>
    <s v="Viard"/>
    <m/>
    <m/>
    <m/>
    <m/>
    <s v="AME20161012NOBAVI"/>
    <n v="2"/>
    <x v="2"/>
    <x v="10"/>
    <e v="#N/A"/>
    <x v="1"/>
  </r>
  <r>
    <s v="American RC"/>
    <s v="Haitian RC"/>
    <m/>
    <s v="Réalisé"/>
    <d v="2016-10-12T00:00:00"/>
    <s v="Distribution NFI"/>
    <s v="Matériaux NFI"/>
    <s v="Kit de cuisine"/>
    <m/>
    <s v="Nombre"/>
    <n v="20"/>
    <m/>
    <m/>
    <m/>
    <s v=""/>
    <n v="20"/>
    <s v="Sélection / Priorisation"/>
    <x v="2"/>
    <x v="10"/>
    <s v="Viard"/>
    <m/>
    <m/>
    <m/>
    <m/>
    <s v="AME20161012NOBAVI"/>
    <n v="1"/>
    <x v="2"/>
    <x v="10"/>
    <e v="#N/A"/>
    <x v="1"/>
  </r>
  <r>
    <s v="American RC"/>
    <s v="Haitian RC"/>
    <m/>
    <s v="Réalisé"/>
    <d v="2016-10-12T00:00:00"/>
    <s v="Distribution NFI"/>
    <s v="Matériaux NFI"/>
    <s v="Couvertures"/>
    <m/>
    <s v="Nombre"/>
    <n v="448"/>
    <m/>
    <m/>
    <m/>
    <s v=""/>
    <n v="224"/>
    <m/>
    <x v="1"/>
    <x v="1"/>
    <m/>
    <m/>
    <m/>
    <m/>
    <m/>
    <s v="AME20161012SULE"/>
    <n v="2"/>
    <x v="1"/>
    <x v="1"/>
    <e v="#N/A"/>
    <x v="1"/>
  </r>
  <r>
    <s v="American RC"/>
    <s v="Haitian RC"/>
    <m/>
    <s v="Réalisé"/>
    <d v="2016-10-12T00:00:00"/>
    <s v="Distribution NFI"/>
    <s v="Matériaux NFI"/>
    <s v="Kit de cuisine"/>
    <m/>
    <s v="Nombre"/>
    <n v="200"/>
    <m/>
    <m/>
    <m/>
    <s v=""/>
    <n v="200"/>
    <m/>
    <x v="2"/>
    <x v="12"/>
    <s v="Mare Rouge"/>
    <m/>
    <m/>
    <m/>
    <m/>
    <s v="AME20161012NOMOMA"/>
    <n v="1"/>
    <x v="2"/>
    <x v="12"/>
    <e v="#N/A"/>
    <x v="1"/>
  </r>
  <r>
    <s v="American RC"/>
    <s v="Haitian RC"/>
    <m/>
    <s v="Réalisé"/>
    <d v="2016-10-12T00:00:00"/>
    <s v="Distribution NFI"/>
    <s v="Matériaux NFI"/>
    <s v="Kit de cuisine"/>
    <m/>
    <s v="Nombre"/>
    <n v="224"/>
    <m/>
    <m/>
    <m/>
    <s v=""/>
    <n v="224"/>
    <m/>
    <x v="1"/>
    <x v="1"/>
    <m/>
    <m/>
    <m/>
    <m/>
    <m/>
    <s v="AME20161012SULE"/>
    <n v="1"/>
    <x v="1"/>
    <x v="1"/>
    <e v="#N/A"/>
    <x v="1"/>
  </r>
  <r>
    <s v="American RC"/>
    <s v="Haitian RC"/>
    <m/>
    <s v="Réalisé"/>
    <d v="2016-10-13T00:00:00"/>
    <s v="Distribution NFI"/>
    <s v="Matériaux NFI"/>
    <s v="Couvertures"/>
    <m/>
    <s v="Nombre"/>
    <n v="610"/>
    <m/>
    <m/>
    <m/>
    <s v=""/>
    <n v="305"/>
    <s v="Sélection / Priorisation"/>
    <x v="2"/>
    <x v="10"/>
    <s v="Baie de Henne"/>
    <m/>
    <m/>
    <m/>
    <m/>
    <s v="AME20161013NOBABA"/>
    <n v="3"/>
    <x v="2"/>
    <x v="10"/>
    <e v="#N/A"/>
    <x v="1"/>
  </r>
  <r>
    <s v="American RC"/>
    <s v="Haitian RC"/>
    <m/>
    <s v="Réalisé"/>
    <d v="2016-10-13T00:00:00"/>
    <s v="Distribution NFI"/>
    <s v="Matériaux NFI"/>
    <s v="Kit d'hygiène"/>
    <m/>
    <s v="Nombre"/>
    <n v="305"/>
    <m/>
    <m/>
    <m/>
    <s v=""/>
    <n v="305"/>
    <s v="Sélection / Priorisation"/>
    <x v="2"/>
    <x v="10"/>
    <s v="Baie de Henne"/>
    <m/>
    <m/>
    <m/>
    <m/>
    <s v="AME20161013NOBABA"/>
    <n v="2"/>
    <x v="2"/>
    <x v="10"/>
    <e v="#N/A"/>
    <x v="1"/>
  </r>
  <r>
    <s v="American RC"/>
    <s v="Haitian RC"/>
    <m/>
    <s v="Réalisé"/>
    <d v="2016-10-13T00:00:00"/>
    <s v="Distribution NFI"/>
    <s v="Matériaux NFI"/>
    <s v="Kit de cuisine"/>
    <m/>
    <s v="Nombre"/>
    <n v="305"/>
    <m/>
    <m/>
    <m/>
    <s v=""/>
    <n v="305"/>
    <s v="Sélection / Priorisation"/>
    <x v="2"/>
    <x v="10"/>
    <s v="Baie de Henne"/>
    <m/>
    <m/>
    <m/>
    <m/>
    <s v="AME20161013NOBABA"/>
    <n v="1"/>
    <x v="2"/>
    <x v="10"/>
    <e v="#N/A"/>
    <x v="1"/>
  </r>
  <r>
    <s v="American RC"/>
    <s v="Haitian RC"/>
    <m/>
    <s v="Réalisé"/>
    <d v="2016-10-13T00:00:00"/>
    <s v="Distribution NFI"/>
    <s v="Matériaux NFI"/>
    <s v="Couvertures"/>
    <m/>
    <s v="Nombre"/>
    <n v="126"/>
    <m/>
    <m/>
    <m/>
    <s v=""/>
    <n v="63"/>
    <s v="Sélection / Priorisation"/>
    <x v="1"/>
    <x v="1"/>
    <s v="Ecole National Charles Lasegue"/>
    <m/>
    <m/>
    <m/>
    <m/>
    <s v="AME20161013SULEEC"/>
    <n v="2"/>
    <x v="1"/>
    <x v="1"/>
    <e v="#N/A"/>
    <x v="1"/>
  </r>
  <r>
    <s v="American RC"/>
    <s v="Haitian RC"/>
    <m/>
    <s v="Réalisé"/>
    <d v="2016-10-13T00:00:00"/>
    <s v="Distribution NFI"/>
    <s v="Matériaux NFI"/>
    <s v="Kit de cuisine"/>
    <m/>
    <s v="Nombre"/>
    <n v="63"/>
    <m/>
    <m/>
    <m/>
    <s v=""/>
    <n v="63"/>
    <s v="Sélection / Priorisation"/>
    <x v="1"/>
    <x v="1"/>
    <s v="Ecole National Charles Lasegue"/>
    <m/>
    <m/>
    <m/>
    <m/>
    <s v="AME20161013SULEEC"/>
    <n v="1"/>
    <x v="1"/>
    <x v="1"/>
    <e v="#N/A"/>
    <x v="1"/>
  </r>
  <r>
    <s v="American RC"/>
    <s v="Haitian RC"/>
    <m/>
    <s v="Réalisé"/>
    <d v="2016-10-13T00:00:00"/>
    <s v="Distribution NFI"/>
    <s v="Matériaux NFI"/>
    <s v="Couvertures"/>
    <m/>
    <s v="Nombre"/>
    <n v="200"/>
    <m/>
    <m/>
    <m/>
    <s v=""/>
    <n v="100"/>
    <s v="Sélection / Priorisation"/>
    <x v="2"/>
    <x v="13"/>
    <s v="Jean Rabel"/>
    <m/>
    <m/>
    <m/>
    <m/>
    <s v="AME20161013NOJEJE"/>
    <n v="3"/>
    <x v="2"/>
    <x v="13"/>
    <e v="#N/A"/>
    <x v="0"/>
  </r>
  <r>
    <s v="American RC"/>
    <s v="Haitian RC"/>
    <m/>
    <s v="Réalisé"/>
    <d v="2016-10-13T00:00:00"/>
    <s v="Distribution NFI"/>
    <s v="Matériaux NFI"/>
    <s v="Kit d'hygiène"/>
    <m/>
    <s v="Nombre"/>
    <n v="100"/>
    <m/>
    <m/>
    <m/>
    <s v=""/>
    <n v="100"/>
    <s v="Sélection / Priorisation"/>
    <x v="2"/>
    <x v="13"/>
    <s v="Jean Rabel"/>
    <m/>
    <m/>
    <m/>
    <m/>
    <s v="AME20161013NOJEJE"/>
    <n v="2"/>
    <x v="2"/>
    <x v="13"/>
    <e v="#N/A"/>
    <x v="1"/>
  </r>
  <r>
    <s v="American RC"/>
    <s v="Haitian RC"/>
    <m/>
    <s v="Réalisé"/>
    <d v="2016-10-13T00:00:00"/>
    <s v="Distribution NFI"/>
    <s v="Matériaux NFI"/>
    <s v="Kit de cuisine"/>
    <m/>
    <s v="Nombre"/>
    <n v="100"/>
    <m/>
    <m/>
    <m/>
    <s v=""/>
    <n v="100"/>
    <s v="Sélection / Priorisation"/>
    <x v="2"/>
    <x v="13"/>
    <s v="Jean Rabel"/>
    <m/>
    <m/>
    <m/>
    <m/>
    <s v="AME20161013NOJEJE"/>
    <n v="1"/>
    <x v="2"/>
    <x v="13"/>
    <e v="#N/A"/>
    <x v="1"/>
  </r>
  <r>
    <s v="American RC"/>
    <s v="Haitian RC"/>
    <m/>
    <s v="Réalisé"/>
    <d v="2016-10-13T00:00:00"/>
    <s v="Distribution NFI"/>
    <s v="Matériaux NFI"/>
    <s v="Couvertures"/>
    <m/>
    <s v="Nombre"/>
    <n v="323"/>
    <m/>
    <m/>
    <m/>
    <s v=""/>
    <n v="323"/>
    <m/>
    <x v="2"/>
    <x v="10"/>
    <m/>
    <m/>
    <m/>
    <m/>
    <m/>
    <s v="AME20161013NOBA"/>
    <n v="3"/>
    <x v="2"/>
    <x v="10"/>
    <e v="#N/A"/>
    <x v="1"/>
  </r>
  <r>
    <s v="American RC"/>
    <s v="Haitian RC"/>
    <m/>
    <s v="Réalisé"/>
    <d v="2016-10-13T00:00:00"/>
    <s v="Distribution NFI"/>
    <s v="Matériaux NFI"/>
    <s v="Couvertures"/>
    <m/>
    <s v="Nombre"/>
    <n v="100"/>
    <m/>
    <m/>
    <m/>
    <s v=""/>
    <n v="100"/>
    <m/>
    <x v="2"/>
    <x v="13"/>
    <m/>
    <m/>
    <m/>
    <m/>
    <m/>
    <s v="AME20161013NOJE"/>
    <n v="3"/>
    <x v="2"/>
    <x v="13"/>
    <e v="#N/A"/>
    <x v="1"/>
  </r>
  <r>
    <s v="American RC"/>
    <s v="Haitian RC"/>
    <m/>
    <s v="Réalisé"/>
    <d v="2016-10-13T00:00:00"/>
    <s v="Distribution NFI"/>
    <s v="Matériaux NFI"/>
    <s v="Couvertures"/>
    <m/>
    <s v="Nombre"/>
    <n v="126"/>
    <m/>
    <m/>
    <m/>
    <s v=""/>
    <n v="63"/>
    <m/>
    <x v="1"/>
    <x v="1"/>
    <m/>
    <m/>
    <m/>
    <m/>
    <m/>
    <s v="AME20161013SULE"/>
    <n v="3"/>
    <x v="1"/>
    <x v="1"/>
    <e v="#N/A"/>
    <x v="1"/>
  </r>
  <r>
    <s v="American RC"/>
    <s v="Haitian RC"/>
    <m/>
    <s v="Réalisé"/>
    <d v="2016-10-13T00:00:00"/>
    <s v="Distribution NFI"/>
    <s v="Matériaux NFI"/>
    <s v="Kit d'hygiène"/>
    <m/>
    <s v="Nombre"/>
    <n v="646"/>
    <m/>
    <m/>
    <m/>
    <s v=""/>
    <n v="323"/>
    <m/>
    <x v="2"/>
    <x v="10"/>
    <m/>
    <m/>
    <m/>
    <m/>
    <m/>
    <s v="AME20161013NOBA"/>
    <n v="2"/>
    <x v="2"/>
    <x v="10"/>
    <e v="#N/A"/>
    <x v="1"/>
  </r>
  <r>
    <s v="American RC"/>
    <s v="Haitian RC"/>
    <m/>
    <s v="Réalisé"/>
    <d v="2016-10-13T00:00:00"/>
    <s v="Distribution NFI"/>
    <s v="Matériaux NFI"/>
    <s v="Kit d'hygiène"/>
    <m/>
    <s v="Nombre"/>
    <n v="200"/>
    <m/>
    <m/>
    <m/>
    <s v=""/>
    <n v="100"/>
    <m/>
    <x v="2"/>
    <x v="13"/>
    <m/>
    <m/>
    <m/>
    <m/>
    <m/>
    <s v="AME20161013NOJE"/>
    <n v="2"/>
    <x v="2"/>
    <x v="13"/>
    <e v="#N/A"/>
    <x v="1"/>
  </r>
  <r>
    <s v="American RC"/>
    <s v="Haitian RC"/>
    <m/>
    <s v="Réalisé"/>
    <d v="2016-10-13T00:00:00"/>
    <s v="Distribution NFI"/>
    <s v="Matériaux NFI"/>
    <s v="Kit de cuisine"/>
    <m/>
    <s v="Nombre"/>
    <n v="323"/>
    <m/>
    <m/>
    <m/>
    <s v=""/>
    <n v="323"/>
    <m/>
    <x v="2"/>
    <x v="10"/>
    <m/>
    <m/>
    <m/>
    <m/>
    <m/>
    <s v="AME20161013NOBA"/>
    <n v="1"/>
    <x v="2"/>
    <x v="10"/>
    <e v="#N/A"/>
    <x v="1"/>
  </r>
  <r>
    <s v="American RC"/>
    <s v="Haitian RC"/>
    <m/>
    <s v="Réalisé"/>
    <d v="2016-10-13T00:00:00"/>
    <s v="Distribution NFI"/>
    <s v="Matériaux NFI"/>
    <s v="Kit de cuisine"/>
    <m/>
    <s v="Nombre"/>
    <n v="100"/>
    <m/>
    <m/>
    <m/>
    <s v=""/>
    <n v="100"/>
    <m/>
    <x v="2"/>
    <x v="13"/>
    <m/>
    <m/>
    <m/>
    <m/>
    <m/>
    <s v="AME20161013NOJE"/>
    <n v="1"/>
    <x v="2"/>
    <x v="13"/>
    <e v="#N/A"/>
    <x v="1"/>
  </r>
  <r>
    <s v="American RC"/>
    <s v="Haitian RC"/>
    <m/>
    <s v="Réalisé"/>
    <d v="2016-10-13T00:00:00"/>
    <s v="Distribution NFI"/>
    <s v="Matériaux NFI"/>
    <s v="Kit de cuisine"/>
    <m/>
    <s v="Nombre"/>
    <n v="63"/>
    <m/>
    <m/>
    <m/>
    <s v=""/>
    <n v="63"/>
    <m/>
    <x v="1"/>
    <x v="1"/>
    <m/>
    <m/>
    <m/>
    <m/>
    <m/>
    <s v="AME20161013SULE"/>
    <n v="2"/>
    <x v="1"/>
    <x v="1"/>
    <e v="#N/A"/>
    <x v="1"/>
  </r>
  <r>
    <s v="American RC"/>
    <s v="Haitian RC"/>
    <m/>
    <s v="Réalisé"/>
    <d v="2016-10-13T00:00:00"/>
    <s v="Distribution NFI"/>
    <s v="Matériaux NFI"/>
    <s v="Kit de cuisine"/>
    <m/>
    <s v="Nombre"/>
    <n v="125"/>
    <m/>
    <m/>
    <m/>
    <s v=""/>
    <n v="125"/>
    <m/>
    <x v="1"/>
    <x v="1"/>
    <m/>
    <m/>
    <m/>
    <m/>
    <m/>
    <s v="AME20161013SULE"/>
    <n v="1"/>
    <x v="1"/>
    <x v="1"/>
    <e v="#N/A"/>
    <x v="1"/>
  </r>
  <r>
    <s v="American RC"/>
    <s v="Haitian RC"/>
    <m/>
    <s v="Réalisé"/>
    <d v="2016-10-14T00:00:00"/>
    <s v="Distribution NFI"/>
    <s v="Matériaux NFI"/>
    <s v="Kit d'hygiène"/>
    <m/>
    <s v="Nombre"/>
    <n v="35"/>
    <m/>
    <m/>
    <m/>
    <s v=""/>
    <n v="35"/>
    <s v="Sélection / Priorisation"/>
    <x v="1"/>
    <x v="14"/>
    <s v="Les Coteaux Health Center"/>
    <m/>
    <m/>
    <m/>
    <m/>
    <s v="AME20161014SUCOLE"/>
    <n v="1"/>
    <x v="1"/>
    <x v="14"/>
    <e v="#N/A"/>
    <x v="0"/>
  </r>
  <r>
    <s v="American RC"/>
    <s v="Haitian RC"/>
    <m/>
    <s v="Réalisé"/>
    <d v="2016-10-14T00:00:00"/>
    <s v="Distribution NFI"/>
    <s v="Matériaux NFI"/>
    <s v="Kit d'hygiène"/>
    <m/>
    <s v="Nombre"/>
    <n v="35"/>
    <m/>
    <m/>
    <m/>
    <s v=""/>
    <n v="35"/>
    <s v="Sélection / Priorisation"/>
    <x v="1"/>
    <x v="15"/>
    <s v="Port-Salut Health Center"/>
    <m/>
    <m/>
    <m/>
    <m/>
    <s v="AME20161014SUPOPO"/>
    <n v="1"/>
    <x v="1"/>
    <x v="15"/>
    <e v="#N/A"/>
    <x v="0"/>
  </r>
  <r>
    <s v="American RC"/>
    <s v="Haitian RC"/>
    <m/>
    <s v="Réalisé"/>
    <d v="2016-10-16T00:00:00"/>
    <s v="Distribution NFI"/>
    <s v="Matériaux NFI"/>
    <s v="Kit d'hygiène"/>
    <m/>
    <s v="Nombre"/>
    <n v="70"/>
    <m/>
    <m/>
    <m/>
    <s v=""/>
    <n v="70"/>
    <s v="Sélection / Priorisation"/>
    <x v="1"/>
    <x v="14"/>
    <m/>
    <m/>
    <m/>
    <m/>
    <m/>
    <s v="AME20161016SUCO"/>
    <n v="1"/>
    <x v="1"/>
    <x v="14"/>
    <e v="#N/A"/>
    <x v="1"/>
  </r>
  <r>
    <s v="American RC"/>
    <s v="Haitian RC"/>
    <m/>
    <s v="Réalisé"/>
    <d v="2016-10-18T00:00:00"/>
    <s v="Distribution NFI"/>
    <s v="Matériaux NFI"/>
    <s v="Couvertures"/>
    <m/>
    <s v="Nombre"/>
    <n v="236"/>
    <m/>
    <m/>
    <m/>
    <s v=""/>
    <n v="118"/>
    <s v="Sélection / Priorisation"/>
    <x v="1"/>
    <x v="16"/>
    <s v="Crabier, Trichet, Roger"/>
    <m/>
    <m/>
    <m/>
    <m/>
    <s v="AME20161018SUSTCR"/>
    <n v="1"/>
    <x v="1"/>
    <x v="16"/>
    <e v="#N/A"/>
    <x v="0"/>
  </r>
  <r>
    <s v="American RC"/>
    <s v="Haitian RC"/>
    <m/>
    <s v="Réalisé"/>
    <d v="2016-10-18T00:00:00"/>
    <s v="Distribution Abris"/>
    <s v="Matériaux Abris"/>
    <s v="Bâches"/>
    <m/>
    <s v="Nombre"/>
    <n v="236"/>
    <m/>
    <m/>
    <m/>
    <s v=""/>
    <n v="118"/>
    <m/>
    <x v="1"/>
    <x v="16"/>
    <m/>
    <m/>
    <m/>
    <m/>
    <m/>
    <s v="AME20161018SUST"/>
    <n v="3"/>
    <x v="1"/>
    <x v="16"/>
    <e v="#N/A"/>
    <x v="1"/>
  </r>
  <r>
    <s v="American RC"/>
    <s v="Haitian RC"/>
    <m/>
    <s v="Réalisé"/>
    <d v="2016-10-18T00:00:00"/>
    <s v="Distribution NFI"/>
    <s v="Matériaux NFI"/>
    <s v="Couvertures"/>
    <m/>
    <s v="Nombre"/>
    <n v="118"/>
    <m/>
    <m/>
    <m/>
    <s v=""/>
    <n v="118"/>
    <m/>
    <x v="1"/>
    <x v="16"/>
    <m/>
    <m/>
    <m/>
    <m/>
    <m/>
    <s v="AME20161018SUST"/>
    <n v="2"/>
    <x v="1"/>
    <x v="16"/>
    <e v="#N/A"/>
    <x v="1"/>
  </r>
  <r>
    <s v="American RC"/>
    <s v="Haitian RC"/>
    <m/>
    <s v="Réalisé"/>
    <d v="2016-10-18T00:00:00"/>
    <s v="Distribution Abris"/>
    <s v="Matériaux Abris"/>
    <s v="Kit Abris"/>
    <m/>
    <s v="Nombre"/>
    <n v="118"/>
    <m/>
    <m/>
    <m/>
    <s v=""/>
    <n v="118"/>
    <m/>
    <x v="1"/>
    <x v="16"/>
    <m/>
    <m/>
    <m/>
    <m/>
    <m/>
    <s v="AME20161018SUST"/>
    <n v="1"/>
    <x v="1"/>
    <x v="16"/>
    <e v="#N/A"/>
    <x v="1"/>
  </r>
  <r>
    <s v="American RC"/>
    <s v="Haitian RC"/>
    <m/>
    <s v="Réalisé"/>
    <d v="2016-10-19T00:00:00"/>
    <s v="Distribution NFI"/>
    <s v="Matériaux NFI"/>
    <s v="Kit de cuisine"/>
    <m/>
    <s v="Nombre"/>
    <n v="10"/>
    <m/>
    <m/>
    <m/>
    <s v=""/>
    <n v="10"/>
    <s v="Sélection / Priorisation"/>
    <x v="2"/>
    <x v="10"/>
    <s v="1st , Hatte de Lice"/>
    <m/>
    <m/>
    <m/>
    <m/>
    <s v="AME20161019NOBA1S"/>
    <n v="18"/>
    <x v="2"/>
    <x v="10"/>
    <e v="#N/A"/>
    <x v="1"/>
  </r>
  <r>
    <s v="American RC"/>
    <s v="Haitian RC"/>
    <m/>
    <s v="Réalisé"/>
    <d v="2016-10-19T00:00:00"/>
    <s v="Distribution NFI"/>
    <s v="Matériaux NFI"/>
    <s v="Couvertures"/>
    <m/>
    <s v="Nombre"/>
    <n v="20"/>
    <m/>
    <m/>
    <m/>
    <s v=""/>
    <n v="10"/>
    <s v="Sélection / Priorisation"/>
    <x v="2"/>
    <x v="10"/>
    <s v="1st , Hatte de Lice"/>
    <m/>
    <m/>
    <m/>
    <m/>
    <s v="AME20161019NOBA1S"/>
    <n v="17"/>
    <x v="2"/>
    <x v="10"/>
    <e v="#N/A"/>
    <x v="1"/>
  </r>
  <r>
    <s v="American RC"/>
    <s v="Haitian RC"/>
    <m/>
    <s v="Réalisé"/>
    <d v="2016-10-19T00:00:00"/>
    <s v="Distribution NFI"/>
    <s v="Matériaux NFI"/>
    <s v="Kit d'hygiène"/>
    <m/>
    <s v="Nombre"/>
    <n v="10"/>
    <m/>
    <m/>
    <m/>
    <s v=""/>
    <n v="10"/>
    <s v="Sélection / Priorisation"/>
    <x v="2"/>
    <x v="10"/>
    <s v="1st , Hatte de Lice"/>
    <m/>
    <m/>
    <m/>
    <m/>
    <s v="AME20161019NOBA1S"/>
    <n v="16"/>
    <x v="2"/>
    <x v="10"/>
    <e v="#N/A"/>
    <x v="1"/>
  </r>
  <r>
    <s v="American RC"/>
    <s v="Haitian RC"/>
    <m/>
    <s v="Réalisé"/>
    <d v="2016-10-19T00:00:00"/>
    <s v="Distribution NFI"/>
    <s v="Matériaux NFI"/>
    <s v="Kit de cuisine"/>
    <m/>
    <s v="Nombre"/>
    <n v="44"/>
    <m/>
    <m/>
    <m/>
    <s v=""/>
    <n v="44"/>
    <s v="Sélection / Priorisation"/>
    <x v="2"/>
    <x v="10"/>
    <s v="1st, Baie de Henne town"/>
    <m/>
    <m/>
    <m/>
    <m/>
    <s v="AME20161019NOBA1S"/>
    <n v="15"/>
    <x v="2"/>
    <x v="10"/>
    <e v="#N/A"/>
    <x v="1"/>
  </r>
  <r>
    <s v="American RC"/>
    <s v="Haitian RC"/>
    <m/>
    <s v="Réalisé"/>
    <d v="2016-10-19T00:00:00"/>
    <s v="Distribution NFI"/>
    <s v="Matériaux NFI"/>
    <s v="Couvertures"/>
    <m/>
    <s v="Nombre"/>
    <n v="88"/>
    <m/>
    <m/>
    <m/>
    <s v=""/>
    <n v="44"/>
    <s v="Sélection / Priorisation"/>
    <x v="2"/>
    <x v="10"/>
    <s v="1st, Baie de Henne town"/>
    <m/>
    <m/>
    <m/>
    <m/>
    <s v="AME20161019NOBA1S"/>
    <n v="14"/>
    <x v="2"/>
    <x v="10"/>
    <e v="#N/A"/>
    <x v="1"/>
  </r>
  <r>
    <s v="American RC"/>
    <s v="Haitian RC"/>
    <m/>
    <s v="Réalisé"/>
    <d v="2016-10-19T00:00:00"/>
    <s v="Distribution NFI"/>
    <s v="Matériaux NFI"/>
    <s v="Kit d'hygiène"/>
    <m/>
    <s v="Nombre"/>
    <n v="44"/>
    <m/>
    <m/>
    <m/>
    <s v=""/>
    <n v="44"/>
    <s v="Sélection / Priorisation"/>
    <x v="2"/>
    <x v="10"/>
    <s v="1st, Baie de Henne town"/>
    <m/>
    <m/>
    <m/>
    <m/>
    <s v="AME20161019NOBA1S"/>
    <n v="13"/>
    <x v="2"/>
    <x v="10"/>
    <e v="#N/A"/>
    <x v="1"/>
  </r>
  <r>
    <s v="American RC"/>
    <s v="Haitian RC"/>
    <m/>
    <s v="Réalisé"/>
    <d v="2016-10-19T00:00:00"/>
    <s v="Distribution NFI"/>
    <s v="Matériaux NFI"/>
    <s v="Kit de cuisine"/>
    <m/>
    <s v="Nombre"/>
    <n v="10"/>
    <m/>
    <m/>
    <m/>
    <s v=""/>
    <n v="10"/>
    <s v="Sélection / Priorisation"/>
    <x v="2"/>
    <x v="10"/>
    <s v="1st, Buis d'homme"/>
    <m/>
    <m/>
    <m/>
    <m/>
    <s v="AME20161019NOBA1S"/>
    <n v="12"/>
    <x v="2"/>
    <x v="10"/>
    <e v="#N/A"/>
    <x v="1"/>
  </r>
  <r>
    <s v="American RC"/>
    <s v="Haitian RC"/>
    <m/>
    <s v="Réalisé"/>
    <d v="2016-10-19T00:00:00"/>
    <s v="Distribution NFI"/>
    <s v="Matériaux NFI"/>
    <s v="Couvertures"/>
    <m/>
    <s v="Nombre"/>
    <n v="20"/>
    <m/>
    <m/>
    <m/>
    <s v=""/>
    <n v="10"/>
    <s v="Sélection / Priorisation"/>
    <x v="2"/>
    <x v="10"/>
    <s v="1st, Buis d'homme"/>
    <m/>
    <m/>
    <m/>
    <m/>
    <s v="AME20161019NOBA1S"/>
    <n v="11"/>
    <x v="2"/>
    <x v="10"/>
    <e v="#N/A"/>
    <x v="1"/>
  </r>
  <r>
    <s v="American RC"/>
    <s v="Haitian RC"/>
    <m/>
    <s v="Réalisé"/>
    <d v="2016-10-19T00:00:00"/>
    <s v="Distribution NFI"/>
    <s v="Matériaux NFI"/>
    <s v="Kit d'hygiène"/>
    <m/>
    <s v="Nombre"/>
    <n v="10"/>
    <m/>
    <m/>
    <m/>
    <s v=""/>
    <n v="10"/>
    <s v="Sélection / Priorisation"/>
    <x v="2"/>
    <x v="10"/>
    <s v="1st, Buis d'homme"/>
    <m/>
    <m/>
    <m/>
    <m/>
    <s v="AME20161019NOBA1S"/>
    <n v="10"/>
    <x v="2"/>
    <x v="10"/>
    <e v="#N/A"/>
    <x v="1"/>
  </r>
  <r>
    <s v="American RC"/>
    <s v="Haitian RC"/>
    <m/>
    <s v="Réalisé"/>
    <d v="2016-10-19T00:00:00"/>
    <s v="Distribution NFI"/>
    <s v="Matériaux NFI"/>
    <s v="Kit de cuisine"/>
    <m/>
    <s v="Nombre"/>
    <n v="100"/>
    <m/>
    <m/>
    <m/>
    <s v=""/>
    <n v="50"/>
    <s v="Sélection / Priorisation"/>
    <x v="2"/>
    <x v="10"/>
    <s v="1st, Citerne Remy"/>
    <m/>
    <m/>
    <m/>
    <m/>
    <s v="AME20161019NOBA1S"/>
    <n v="9"/>
    <x v="2"/>
    <x v="10"/>
    <e v="#N/A"/>
    <x v="1"/>
  </r>
  <r>
    <s v="American RC"/>
    <s v="Haitian RC"/>
    <m/>
    <s v="Réalisé"/>
    <d v="2016-10-19T00:00:00"/>
    <s v="Distribution NFI"/>
    <s v="Matériaux NFI"/>
    <s v="Couvertures"/>
    <m/>
    <s v="Nombre"/>
    <n v="100"/>
    <m/>
    <m/>
    <m/>
    <s v=""/>
    <n v="50"/>
    <s v="Sélection / Priorisation"/>
    <x v="2"/>
    <x v="10"/>
    <s v="1st, Citerne Remy"/>
    <m/>
    <m/>
    <m/>
    <m/>
    <s v="AME20161019NOBA1S"/>
    <n v="8"/>
    <x v="2"/>
    <x v="10"/>
    <e v="#N/A"/>
    <x v="1"/>
  </r>
  <r>
    <s v="American RC"/>
    <s v="Haitian RC"/>
    <m/>
    <s v="Réalisé"/>
    <d v="2016-10-19T00:00:00"/>
    <s v="Distribution NFI"/>
    <s v="Matériaux NFI"/>
    <s v="Kit d'hygiène"/>
    <m/>
    <s v="Nombre"/>
    <n v="50"/>
    <m/>
    <m/>
    <m/>
    <s v=""/>
    <n v="50"/>
    <s v="Sélection / Priorisation"/>
    <x v="2"/>
    <x v="10"/>
    <s v="1st, Citerne Remy"/>
    <m/>
    <m/>
    <m/>
    <m/>
    <s v="AME20161019NOBA1S"/>
    <n v="7"/>
    <x v="2"/>
    <x v="10"/>
    <e v="#N/A"/>
    <x v="1"/>
  </r>
  <r>
    <s v="American RC"/>
    <s v="Haitian RC"/>
    <m/>
    <s v="Réalisé"/>
    <d v="2016-10-19T00:00:00"/>
    <s v="Distribution NFI"/>
    <s v="Matériaux NFI"/>
    <s v="Kit de cuisine"/>
    <m/>
    <s v="Nombre"/>
    <n v="10"/>
    <m/>
    <m/>
    <m/>
    <s v=""/>
    <n v="10"/>
    <s v="Sélection / Priorisation"/>
    <x v="2"/>
    <x v="10"/>
    <s v="1st, Passe Seche"/>
    <m/>
    <m/>
    <m/>
    <m/>
    <s v="AME20161019NOBA1S"/>
    <n v="6"/>
    <x v="2"/>
    <x v="10"/>
    <e v="#N/A"/>
    <x v="1"/>
  </r>
  <r>
    <s v="American RC"/>
    <s v="Haitian RC"/>
    <m/>
    <s v="Réalisé"/>
    <d v="2016-10-19T00:00:00"/>
    <s v="Distribution NFI"/>
    <s v="Matériaux NFI"/>
    <s v="Couvertures"/>
    <m/>
    <s v="Nombre"/>
    <n v="20"/>
    <m/>
    <m/>
    <m/>
    <s v=""/>
    <n v="10"/>
    <s v="Sélection / Priorisation"/>
    <x v="2"/>
    <x v="10"/>
    <s v="1st, Passe Seche"/>
    <m/>
    <m/>
    <m/>
    <m/>
    <s v="AME20161019NOBA1S"/>
    <n v="5"/>
    <x v="2"/>
    <x v="10"/>
    <e v="#N/A"/>
    <x v="1"/>
  </r>
  <r>
    <s v="American RC"/>
    <s v="Haitian RC"/>
    <m/>
    <s v="Réalisé"/>
    <d v="2016-10-19T00:00:00"/>
    <s v="Distribution NFI"/>
    <s v="Matériaux NFI"/>
    <s v="Kit d'hygiène"/>
    <m/>
    <s v="Nombre"/>
    <n v="10"/>
    <m/>
    <m/>
    <m/>
    <s v=""/>
    <n v="10"/>
    <s v="Sélection / Priorisation"/>
    <x v="2"/>
    <x v="10"/>
    <s v="1st, Passe Seche"/>
    <m/>
    <m/>
    <m/>
    <m/>
    <s v="AME20161019NOBA1S"/>
    <n v="4"/>
    <x v="2"/>
    <x v="10"/>
    <e v="#N/A"/>
    <x v="1"/>
  </r>
  <r>
    <s v="American RC"/>
    <s v="Haitian RC"/>
    <m/>
    <s v="Réalisé"/>
    <d v="2016-10-19T00:00:00"/>
    <s v="Distribution NFI"/>
    <s v="Matériaux NFI"/>
    <s v="Kit de cuisine"/>
    <m/>
    <s v="Nombre"/>
    <n v="5"/>
    <m/>
    <m/>
    <m/>
    <s v=""/>
    <n v="5"/>
    <s v="Sélection / Priorisation"/>
    <x v="2"/>
    <x v="10"/>
    <s v="1st, Via"/>
    <m/>
    <m/>
    <m/>
    <m/>
    <s v="AME20161019NOBA1S"/>
    <n v="3"/>
    <x v="2"/>
    <x v="10"/>
    <e v="#N/A"/>
    <x v="1"/>
  </r>
  <r>
    <s v="American RC"/>
    <s v="Haitian RC"/>
    <m/>
    <s v="Réalisé"/>
    <d v="2016-10-19T00:00:00"/>
    <s v="Distribution NFI"/>
    <s v="Matériaux NFI"/>
    <s v="Couvertures"/>
    <m/>
    <s v="Nombre"/>
    <n v="10"/>
    <m/>
    <m/>
    <m/>
    <s v=""/>
    <n v="5"/>
    <s v="Sélection / Priorisation"/>
    <x v="2"/>
    <x v="10"/>
    <s v="1st, Via"/>
    <m/>
    <m/>
    <m/>
    <m/>
    <s v="AME20161019NOBA1S"/>
    <n v="2"/>
    <x v="2"/>
    <x v="10"/>
    <e v="#N/A"/>
    <x v="1"/>
  </r>
  <r>
    <s v="American RC"/>
    <s v="Haitian RC"/>
    <m/>
    <s v="Réalisé"/>
    <d v="2016-10-19T00:00:00"/>
    <s v="Distribution NFI"/>
    <s v="Matériaux NFI"/>
    <s v="Kit d'hygiène"/>
    <m/>
    <s v="Nombre"/>
    <n v="5"/>
    <m/>
    <m/>
    <m/>
    <s v=""/>
    <n v="5"/>
    <s v="Sélection / Priorisation"/>
    <x v="2"/>
    <x v="10"/>
    <s v="1st, Via"/>
    <m/>
    <m/>
    <m/>
    <m/>
    <s v="AME20161019NOBA1S"/>
    <n v="1"/>
    <x v="2"/>
    <x v="10"/>
    <e v="#N/A"/>
    <x v="1"/>
  </r>
  <r>
    <s v="American RC"/>
    <s v="Haitian RC"/>
    <m/>
    <s v="Réalisé"/>
    <d v="2016-10-19T00:00:00"/>
    <s v="Distribution NFI"/>
    <s v="Matériaux NFI"/>
    <s v="Kit de cuisine"/>
    <m/>
    <s v="Nombre"/>
    <n v="15"/>
    <m/>
    <m/>
    <m/>
    <s v=""/>
    <n v="15"/>
    <s v="Sélection / Priorisation"/>
    <x v="2"/>
    <x v="10"/>
    <s v="4th, Pitit Paradis"/>
    <m/>
    <m/>
    <m/>
    <m/>
    <s v="AME20161019NOBA4T"/>
    <n v="3"/>
    <x v="2"/>
    <x v="10"/>
    <e v="#N/A"/>
    <x v="1"/>
  </r>
  <r>
    <s v="American RC"/>
    <s v="Haitian RC"/>
    <m/>
    <s v="Réalisé"/>
    <d v="2016-10-19T00:00:00"/>
    <s v="Distribution NFI"/>
    <s v="Matériaux NFI"/>
    <s v="Couvertures"/>
    <m/>
    <s v="Nombre"/>
    <n v="30"/>
    <m/>
    <m/>
    <m/>
    <s v=""/>
    <n v="15"/>
    <s v="Sélection / Priorisation"/>
    <x v="2"/>
    <x v="10"/>
    <s v="4th, Pitit Paradis"/>
    <m/>
    <m/>
    <m/>
    <m/>
    <s v="AME20161019NOBA4T"/>
    <n v="2"/>
    <x v="2"/>
    <x v="10"/>
    <e v="#N/A"/>
    <x v="1"/>
  </r>
  <r>
    <s v="American RC"/>
    <s v="Haitian RC"/>
    <m/>
    <s v="Réalisé"/>
    <d v="2016-10-19T00:00:00"/>
    <s v="Distribution NFI"/>
    <s v="Matériaux NFI"/>
    <s v="Kit d'hygiène"/>
    <m/>
    <s v="Nombre"/>
    <n v="15"/>
    <m/>
    <m/>
    <m/>
    <s v=""/>
    <n v="15"/>
    <s v="Sélection / Priorisation"/>
    <x v="2"/>
    <x v="10"/>
    <s v="4th, Pitit Paradis"/>
    <m/>
    <m/>
    <m/>
    <m/>
    <s v="AME20161019NOBA4T"/>
    <n v="1"/>
    <x v="2"/>
    <x v="10"/>
    <e v="#N/A"/>
    <x v="1"/>
  </r>
  <r>
    <s v="American RC"/>
    <s v="Haitian RC"/>
    <m/>
    <s v="Réalisé"/>
    <d v="2016-10-19T00:00:00"/>
    <s v="Distribution NFI"/>
    <s v="Matériaux NFI"/>
    <s v="Couvertures"/>
    <m/>
    <s v="Nombre"/>
    <n v="240"/>
    <m/>
    <m/>
    <m/>
    <s v=""/>
    <n v="120"/>
    <s v="Sélection / Priorisation"/>
    <x v="2"/>
    <x v="13"/>
    <s v="Centre Ville"/>
    <m/>
    <m/>
    <m/>
    <m/>
    <s v="AME20161019NOJECE"/>
    <n v="3"/>
    <x v="2"/>
    <x v="13"/>
    <e v="#N/A"/>
    <x v="1"/>
  </r>
  <r>
    <s v="American RC"/>
    <s v="Haitian RC"/>
    <m/>
    <s v="Réalisé"/>
    <d v="2016-10-19T00:00:00"/>
    <s v="Distribution NFI"/>
    <s v="Matériaux NFI"/>
    <s v="Kit de cuisine"/>
    <m/>
    <s v="Nombre"/>
    <n v="120"/>
    <m/>
    <m/>
    <m/>
    <s v=""/>
    <n v="120"/>
    <s v="Sélection / Priorisation"/>
    <x v="2"/>
    <x v="13"/>
    <s v="Centre Ville"/>
    <m/>
    <m/>
    <m/>
    <m/>
    <s v="AME20161019NOJECE"/>
    <n v="2"/>
    <x v="2"/>
    <x v="13"/>
    <e v="#N/A"/>
    <x v="1"/>
  </r>
  <r>
    <s v="American RC"/>
    <s v="Haitian RC"/>
    <m/>
    <s v="Réalisé"/>
    <d v="2016-10-19T00:00:00"/>
    <s v="Distribution NFI"/>
    <s v="Matériaux NFI"/>
    <s v="Kit d'hygiène"/>
    <m/>
    <s v="Nombre"/>
    <n v="120"/>
    <m/>
    <m/>
    <m/>
    <s v=""/>
    <n v="120"/>
    <s v="Sélection / Priorisation"/>
    <x v="2"/>
    <x v="13"/>
    <s v="Centre Ville"/>
    <m/>
    <m/>
    <m/>
    <m/>
    <s v="AME20161019NOJECE"/>
    <n v="1"/>
    <x v="2"/>
    <x v="13"/>
    <e v="#N/A"/>
    <x v="1"/>
  </r>
  <r>
    <s v="American RC"/>
    <s v="Haitian RC"/>
    <m/>
    <s v="Réalisé"/>
    <d v="2016-10-20T00:00:00"/>
    <s v="Distribution NFI"/>
    <s v="Matériaux NFI"/>
    <s v="Kit de cuisine"/>
    <m/>
    <s v="Nombre"/>
    <n v="10"/>
    <m/>
    <m/>
    <m/>
    <s v=""/>
    <n v="10"/>
    <s v="Sélection / Priorisation"/>
    <x v="2"/>
    <x v="17"/>
    <s v="1st, Granboulay"/>
    <m/>
    <m/>
    <m/>
    <m/>
    <s v="AME20161020NOBO1S"/>
    <n v="3"/>
    <x v="2"/>
    <x v="17"/>
    <e v="#N/A"/>
    <x v="0"/>
  </r>
  <r>
    <s v="American RC"/>
    <s v="Haitian RC"/>
    <m/>
    <s v="Réalisé"/>
    <d v="2016-10-20T00:00:00"/>
    <s v="Distribution NFI"/>
    <s v="Matériaux NFI"/>
    <s v="Couvertures"/>
    <m/>
    <s v="Nombre"/>
    <n v="20"/>
    <m/>
    <m/>
    <m/>
    <s v=""/>
    <n v="10"/>
    <s v="Sélection / Priorisation"/>
    <x v="2"/>
    <x v="17"/>
    <s v="1st, Granboulay"/>
    <m/>
    <m/>
    <m/>
    <m/>
    <s v="AME20161020NOBO1S"/>
    <n v="2"/>
    <x v="2"/>
    <x v="17"/>
    <e v="#N/A"/>
    <x v="1"/>
  </r>
  <r>
    <s v="American RC"/>
    <s v="Haitian RC"/>
    <m/>
    <s v="Réalisé"/>
    <d v="2016-10-20T00:00:00"/>
    <s v="Distribution NFI"/>
    <s v="Matériaux NFI"/>
    <s v="Kit d'hygiène"/>
    <m/>
    <s v="Nombre"/>
    <n v="10"/>
    <m/>
    <m/>
    <m/>
    <s v=""/>
    <n v="10"/>
    <s v="Sélection / Priorisation"/>
    <x v="2"/>
    <x v="17"/>
    <s v="1st, Granboulay"/>
    <m/>
    <m/>
    <m/>
    <m/>
    <s v="AME20161020NOBO1S"/>
    <n v="1"/>
    <x v="2"/>
    <x v="17"/>
    <e v="#N/A"/>
    <x v="1"/>
  </r>
  <r>
    <s v="American RC"/>
    <s v="Haitian RC"/>
    <m/>
    <s v="Réalisé"/>
    <d v="2016-10-20T00:00:00"/>
    <s v="Distribution NFI"/>
    <s v="Matériaux NFI"/>
    <s v="Kit de cuisine"/>
    <m/>
    <s v="Nombre"/>
    <n v="10"/>
    <m/>
    <m/>
    <m/>
    <s v=""/>
    <n v="10"/>
    <s v="Sélection / Priorisation"/>
    <x v="2"/>
    <x v="17"/>
    <s v="2nd, Maturun"/>
    <m/>
    <m/>
    <m/>
    <m/>
    <s v="AME20161020NOBO2N"/>
    <n v="3"/>
    <x v="2"/>
    <x v="17"/>
    <e v="#N/A"/>
    <x v="1"/>
  </r>
  <r>
    <s v="American RC"/>
    <s v="Haitian RC"/>
    <m/>
    <s v="Réalisé"/>
    <d v="2016-10-20T00:00:00"/>
    <s v="Distribution NFI"/>
    <s v="Matériaux NFI"/>
    <s v="Couvertures"/>
    <m/>
    <s v="Nombre"/>
    <n v="20"/>
    <m/>
    <m/>
    <m/>
    <s v=""/>
    <n v="10"/>
    <s v="Sélection / Priorisation"/>
    <x v="2"/>
    <x v="17"/>
    <s v="2nd, Maturun"/>
    <m/>
    <m/>
    <m/>
    <m/>
    <s v="AME20161020NOBO2N"/>
    <n v="2"/>
    <x v="2"/>
    <x v="17"/>
    <e v="#N/A"/>
    <x v="1"/>
  </r>
  <r>
    <s v="American RC"/>
    <s v="Haitian RC"/>
    <m/>
    <s v="Réalisé"/>
    <d v="2016-10-20T00:00:00"/>
    <s v="Distribution NFI"/>
    <s v="Matériaux NFI"/>
    <s v="Kit d'hygiène"/>
    <m/>
    <s v="Nombre"/>
    <n v="10"/>
    <m/>
    <m/>
    <m/>
    <s v=""/>
    <n v="10"/>
    <s v="Sélection / Priorisation"/>
    <x v="2"/>
    <x v="17"/>
    <s v="2nd, Maturun"/>
    <m/>
    <m/>
    <m/>
    <m/>
    <s v="AME20161020NOBO2N"/>
    <n v="1"/>
    <x v="2"/>
    <x v="17"/>
    <e v="#N/A"/>
    <x v="1"/>
  </r>
  <r>
    <s v="American RC"/>
    <s v="Haitian RC"/>
    <m/>
    <s v="Réalisé"/>
    <d v="2016-10-20T00:00:00"/>
    <s v="Distribution NFI"/>
    <s v="Matériaux NFI"/>
    <s v="Kit de cuisine"/>
    <m/>
    <s v="Nombre"/>
    <n v="10"/>
    <m/>
    <m/>
    <m/>
    <s v=""/>
    <n v="10"/>
    <s v="Sélection / Priorisation"/>
    <x v="2"/>
    <x v="17"/>
    <s v="3rd, Desforge"/>
    <m/>
    <m/>
    <m/>
    <m/>
    <s v="AME20161020NOBO3R"/>
    <n v="3"/>
    <x v="2"/>
    <x v="17"/>
    <e v="#N/A"/>
    <x v="1"/>
  </r>
  <r>
    <s v="American RC"/>
    <s v="Haitian RC"/>
    <m/>
    <s v="Réalisé"/>
    <d v="2016-10-20T00:00:00"/>
    <s v="Distribution NFI"/>
    <s v="Matériaux NFI"/>
    <s v="Couvertures"/>
    <m/>
    <s v="Nombre"/>
    <n v="20"/>
    <m/>
    <m/>
    <m/>
    <s v=""/>
    <n v="10"/>
    <s v="Sélection / Priorisation"/>
    <x v="2"/>
    <x v="17"/>
    <s v="3rd, Desforge"/>
    <m/>
    <m/>
    <m/>
    <m/>
    <s v="AME20161020NOBO3R"/>
    <n v="2"/>
    <x v="2"/>
    <x v="17"/>
    <e v="#N/A"/>
    <x v="1"/>
  </r>
  <r>
    <s v="American RC"/>
    <s v="Haitian RC"/>
    <m/>
    <s v="Réalisé"/>
    <d v="2016-10-20T00:00:00"/>
    <s v="Distribution NFI"/>
    <s v="Matériaux NFI"/>
    <s v="Kit d'hygiène"/>
    <m/>
    <s v="Nombre"/>
    <n v="10"/>
    <m/>
    <m/>
    <m/>
    <s v=""/>
    <n v="10"/>
    <s v="Sélection / Priorisation"/>
    <x v="2"/>
    <x v="17"/>
    <s v="3rd, Desforge"/>
    <m/>
    <m/>
    <m/>
    <m/>
    <s v="AME20161020NOBO3R"/>
    <n v="1"/>
    <x v="2"/>
    <x v="17"/>
    <e v="#N/A"/>
    <x v="1"/>
  </r>
  <r>
    <s v="American RC"/>
    <s v="Haitian RC"/>
    <m/>
    <s v="Réalisé"/>
    <d v="2016-10-20T00:00:00"/>
    <s v="Distribution NFI"/>
    <s v="Matériaux NFI"/>
    <s v="Kit de cuisine"/>
    <m/>
    <s v="Nombre"/>
    <n v="11"/>
    <m/>
    <m/>
    <m/>
    <s v=""/>
    <n v="10"/>
    <s v="Sélection / Priorisation"/>
    <x v="2"/>
    <x v="17"/>
    <s v="behind the church, Derriere Leglise"/>
    <m/>
    <m/>
    <m/>
    <m/>
    <s v="AME20161020NOBOBE"/>
    <n v="3"/>
    <x v="2"/>
    <x v="17"/>
    <e v="#N/A"/>
    <x v="1"/>
  </r>
  <r>
    <s v="American RC"/>
    <s v="Haitian RC"/>
    <m/>
    <s v="Réalisé"/>
    <d v="2016-10-20T00:00:00"/>
    <s v="Distribution NFI"/>
    <s v="Matériaux NFI"/>
    <s v="Couvertures"/>
    <m/>
    <s v="Nombre"/>
    <n v="21"/>
    <m/>
    <m/>
    <m/>
    <s v=""/>
    <n v="10"/>
    <s v="Sélection / Priorisation"/>
    <x v="2"/>
    <x v="17"/>
    <s v="behind the church, Derriere Leglise"/>
    <m/>
    <m/>
    <m/>
    <m/>
    <s v="AME20161020NOBOBE"/>
    <n v="2"/>
    <x v="2"/>
    <x v="17"/>
    <e v="#N/A"/>
    <x v="1"/>
  </r>
  <r>
    <s v="American RC"/>
    <s v="Haitian RC"/>
    <m/>
    <s v="Réalisé"/>
    <d v="2016-10-20T00:00:00"/>
    <s v="Distribution NFI"/>
    <s v="Matériaux NFI"/>
    <s v="Kit d'hygiène"/>
    <m/>
    <s v="Nombre"/>
    <n v="10"/>
    <m/>
    <m/>
    <m/>
    <s v=""/>
    <n v="10"/>
    <s v="Sélection / Priorisation"/>
    <x v="2"/>
    <x v="17"/>
    <s v="behind the church, Derriere Leglise"/>
    <m/>
    <m/>
    <m/>
    <m/>
    <s v="AME20161020NOBOBE"/>
    <n v="1"/>
    <x v="2"/>
    <x v="17"/>
    <e v="#N/A"/>
    <x v="1"/>
  </r>
  <r>
    <s v="American RC"/>
    <s v="Haitian RC"/>
    <m/>
    <s v="Réalisé"/>
    <d v="2016-10-20T00:00:00"/>
    <s v="Distribution NFI"/>
    <s v="Matériaux NFI"/>
    <s v="Couvertures"/>
    <m/>
    <s v="Nombre"/>
    <n v="474"/>
    <m/>
    <m/>
    <m/>
    <s v=""/>
    <n v="237"/>
    <s v="Sélection / Priorisation"/>
    <x v="1"/>
    <x v="16"/>
    <s v="Boyer, K-Darline, K-Boyer, K- Sainvil"/>
    <m/>
    <m/>
    <m/>
    <m/>
    <s v="AME20161020SUSTBO"/>
    <n v="2"/>
    <x v="1"/>
    <x v="16"/>
    <e v="#N/A"/>
    <x v="1"/>
  </r>
  <r>
    <s v="American RC"/>
    <s v="Haitian RC"/>
    <m/>
    <s v="Réalisé"/>
    <d v="2016-10-20T00:00:00"/>
    <s v="Distribution Abris"/>
    <s v="Matériaux Abris"/>
    <s v="Kit Abris"/>
    <m/>
    <s v="Nombre"/>
    <n v="237"/>
    <m/>
    <m/>
    <m/>
    <s v=""/>
    <n v="237"/>
    <s v="Sélection / Priorisation"/>
    <x v="1"/>
    <x v="16"/>
    <s v="Boyer, K-Darline, K-Boyer, K- Sainvil"/>
    <m/>
    <m/>
    <m/>
    <m/>
    <s v="AME20161020SUSTBO"/>
    <n v="1"/>
    <x v="1"/>
    <x v="16"/>
    <e v="#N/A"/>
    <x v="1"/>
  </r>
  <r>
    <s v="American RC"/>
    <s v="Haitian RC"/>
    <m/>
    <s v="Réalisé"/>
    <d v="2016-10-20T00:00:00"/>
    <s v="Distribution NFI"/>
    <s v="Matériaux NFI"/>
    <s v="Kit de cuisine"/>
    <m/>
    <s v="Nombre"/>
    <n v="6"/>
    <m/>
    <m/>
    <m/>
    <s v=""/>
    <n v="6"/>
    <s v="Sélection / Priorisation"/>
    <x v="2"/>
    <x v="12"/>
    <s v="HRC Local Committee"/>
    <m/>
    <m/>
    <m/>
    <m/>
    <s v="AME20161020NOMOHR"/>
    <n v="3"/>
    <x v="2"/>
    <x v="12"/>
    <e v="#N/A"/>
    <x v="1"/>
  </r>
  <r>
    <s v="American RC"/>
    <s v="Haitian RC"/>
    <m/>
    <s v="Réalisé"/>
    <d v="2016-10-20T00:00:00"/>
    <s v="Distribution NFI"/>
    <s v="Matériaux NFI"/>
    <s v="Couvertures"/>
    <m/>
    <s v="Nombre"/>
    <n v="6"/>
    <m/>
    <m/>
    <m/>
    <s v=""/>
    <n v="6"/>
    <s v="Sélection / Priorisation"/>
    <x v="2"/>
    <x v="12"/>
    <s v="HRC Local Committee"/>
    <m/>
    <m/>
    <m/>
    <m/>
    <s v="AME20161020NOMOHR"/>
    <n v="2"/>
    <x v="2"/>
    <x v="12"/>
    <e v="#N/A"/>
    <x v="1"/>
  </r>
  <r>
    <s v="American RC"/>
    <s v="Haitian RC"/>
    <m/>
    <s v="Réalisé"/>
    <d v="2016-10-20T00:00:00"/>
    <s v="Distribution NFI"/>
    <s v="Matériaux NFI"/>
    <s v="Kit d'hygiène"/>
    <m/>
    <s v="Nombre"/>
    <n v="6"/>
    <m/>
    <m/>
    <m/>
    <s v=""/>
    <n v="6"/>
    <s v="Sélection / Priorisation"/>
    <x v="2"/>
    <x v="12"/>
    <s v="HRC Local Committee"/>
    <m/>
    <m/>
    <m/>
    <m/>
    <s v="AME20161020NOMOHR"/>
    <n v="1"/>
    <x v="2"/>
    <x v="12"/>
    <e v="#N/A"/>
    <x v="1"/>
  </r>
  <r>
    <s v="American RC"/>
    <s v="Haitian RC"/>
    <m/>
    <s v="Réalisé"/>
    <d v="2016-10-20T00:00:00"/>
    <s v="Distribution NFI"/>
    <s v="Matériaux NFI"/>
    <s v="Kit de cuisine"/>
    <m/>
    <s v="Nombre"/>
    <n v="1"/>
    <m/>
    <m/>
    <m/>
    <s v=""/>
    <n v="1"/>
    <s v="Sélection / Priorisation"/>
    <x v="2"/>
    <x v="17"/>
    <s v="mayor's office"/>
    <m/>
    <m/>
    <m/>
    <m/>
    <s v="AME20161020NOBOMA"/>
    <n v="3"/>
    <x v="2"/>
    <x v="17"/>
    <e v="#N/A"/>
    <x v="1"/>
  </r>
  <r>
    <s v="American RC"/>
    <s v="Haitian RC"/>
    <m/>
    <s v="Réalisé"/>
    <d v="2016-10-20T00:00:00"/>
    <s v="Distribution NFI"/>
    <s v="Matériaux NFI"/>
    <s v="Couvertures"/>
    <m/>
    <s v="Nombre"/>
    <n v="2"/>
    <m/>
    <m/>
    <m/>
    <s v=""/>
    <n v="1"/>
    <s v="Sélection / Priorisation"/>
    <x v="2"/>
    <x v="17"/>
    <s v="mayor's office"/>
    <m/>
    <m/>
    <m/>
    <m/>
    <s v="AME20161020NOBOMA"/>
    <n v="2"/>
    <x v="2"/>
    <x v="17"/>
    <e v="#N/A"/>
    <x v="1"/>
  </r>
  <r>
    <s v="American RC"/>
    <s v="Haitian RC"/>
    <m/>
    <s v="Réalisé"/>
    <d v="2016-10-20T00:00:00"/>
    <s v="Distribution NFI"/>
    <s v="Matériaux NFI"/>
    <s v="Kit d'hygiène"/>
    <m/>
    <s v="Nombre"/>
    <n v="1"/>
    <m/>
    <m/>
    <m/>
    <s v=""/>
    <n v="1"/>
    <s v="Sélection / Priorisation"/>
    <x v="2"/>
    <x v="17"/>
    <s v="mayor's office"/>
    <m/>
    <m/>
    <m/>
    <m/>
    <s v="AME20161020NOBOMA"/>
    <n v="1"/>
    <x v="2"/>
    <x v="17"/>
    <e v="#N/A"/>
    <x v="1"/>
  </r>
  <r>
    <s v="American RC"/>
    <s v="Haitian RC"/>
    <m/>
    <s v="Réalisé"/>
    <d v="2016-10-20T00:00:00"/>
    <s v="Distribution NFI"/>
    <s v="Matériaux NFI"/>
    <s v="Kit de cuisine"/>
    <m/>
    <s v="Nombre"/>
    <n v="63"/>
    <m/>
    <m/>
    <m/>
    <s v=""/>
    <n v="63"/>
    <s v="Sélection / Priorisation"/>
    <x v="2"/>
    <x v="12"/>
    <s v="Presquile"/>
    <m/>
    <m/>
    <m/>
    <m/>
    <s v="AME20161020NOMOPR"/>
    <n v="3"/>
    <x v="2"/>
    <x v="12"/>
    <e v="#N/A"/>
    <x v="1"/>
  </r>
  <r>
    <s v="American RC"/>
    <s v="Haitian RC"/>
    <m/>
    <s v="Réalisé"/>
    <d v="2016-10-20T00:00:00"/>
    <s v="Distribution NFI"/>
    <s v="Matériaux NFI"/>
    <s v="Couvertures"/>
    <m/>
    <s v="Nombre"/>
    <n v="126"/>
    <m/>
    <m/>
    <m/>
    <s v=""/>
    <n v="63"/>
    <s v="Sélection / Priorisation"/>
    <x v="2"/>
    <x v="12"/>
    <s v="Presquile"/>
    <m/>
    <m/>
    <m/>
    <m/>
    <s v="AME20161020NOMOPR"/>
    <n v="2"/>
    <x v="2"/>
    <x v="12"/>
    <e v="#N/A"/>
    <x v="1"/>
  </r>
  <r>
    <s v="American RC"/>
    <s v="Haitian RC"/>
    <m/>
    <s v="Réalisé"/>
    <d v="2016-10-20T00:00:00"/>
    <s v="Distribution NFI"/>
    <s v="Matériaux NFI"/>
    <s v="Kit d'hygiène"/>
    <m/>
    <s v="Nombre"/>
    <n v="63"/>
    <m/>
    <m/>
    <m/>
    <s v=""/>
    <n v="63"/>
    <s v="Sélection / Priorisation"/>
    <x v="2"/>
    <x v="12"/>
    <s v="Presquile"/>
    <m/>
    <m/>
    <m/>
    <m/>
    <s v="AME20161020NOMOPR"/>
    <n v="1"/>
    <x v="2"/>
    <x v="12"/>
    <e v="#N/A"/>
    <x v="1"/>
  </r>
  <r>
    <s v="American RC"/>
    <s v="Haitian RC"/>
    <m/>
    <s v="Réalisé"/>
    <d v="2016-10-20T00:00:00"/>
    <s v="Distribution NFI"/>
    <s v="Matériaux NFI"/>
    <s v="Couvertures"/>
    <m/>
    <s v="Nombre"/>
    <n v="230"/>
    <m/>
    <m/>
    <m/>
    <s v=""/>
    <n v="115"/>
    <s v="Sélection / Priorisation"/>
    <x v="2"/>
    <x v="13"/>
    <s v="Village Vincent"/>
    <m/>
    <m/>
    <m/>
    <m/>
    <s v="AME20161020NOJEVI"/>
    <n v="3"/>
    <x v="2"/>
    <x v="13"/>
    <e v="#N/A"/>
    <x v="1"/>
  </r>
  <r>
    <s v="American RC"/>
    <s v="Haitian RC"/>
    <m/>
    <s v="Réalisé"/>
    <d v="2016-10-20T00:00:00"/>
    <s v="Distribution NFI"/>
    <s v="Matériaux NFI"/>
    <s v="Kit de cuisine"/>
    <m/>
    <s v="Nombre"/>
    <n v="115"/>
    <m/>
    <m/>
    <m/>
    <s v=""/>
    <n v="115"/>
    <s v="Sélection / Priorisation"/>
    <x v="2"/>
    <x v="13"/>
    <s v="Village Vincent"/>
    <m/>
    <m/>
    <m/>
    <m/>
    <s v="AME20161020NOJEVI"/>
    <n v="2"/>
    <x v="2"/>
    <x v="13"/>
    <e v="#N/A"/>
    <x v="1"/>
  </r>
  <r>
    <s v="American RC"/>
    <s v="Haitian RC"/>
    <m/>
    <s v="Réalisé"/>
    <d v="2016-10-20T00:00:00"/>
    <s v="Distribution NFI"/>
    <s v="Matériaux NFI"/>
    <s v="Kit d'hygiène"/>
    <m/>
    <s v="Nombre"/>
    <n v="115"/>
    <m/>
    <m/>
    <m/>
    <s v=""/>
    <n v="115"/>
    <s v="Sélection / Priorisation"/>
    <x v="2"/>
    <x v="13"/>
    <s v="Village Vincent"/>
    <m/>
    <m/>
    <m/>
    <m/>
    <s v="AME20161020NOJEVI"/>
    <n v="1"/>
    <x v="2"/>
    <x v="13"/>
    <e v="#N/A"/>
    <x v="1"/>
  </r>
  <r>
    <s v="American RC"/>
    <s v="Haitian RC"/>
    <m/>
    <s v="Réalisé"/>
    <d v="2016-10-20T00:00:00"/>
    <s v="Distribution Abris"/>
    <s v="Matériaux Abris"/>
    <s v="Bâches"/>
    <m/>
    <s v="Nombre"/>
    <n v="478"/>
    <m/>
    <m/>
    <m/>
    <s v=""/>
    <n v="239"/>
    <m/>
    <x v="1"/>
    <x v="16"/>
    <m/>
    <m/>
    <m/>
    <m/>
    <m/>
    <s v="AME20161020SUST"/>
    <n v="2"/>
    <x v="1"/>
    <x v="16"/>
    <e v="#N/A"/>
    <x v="1"/>
  </r>
  <r>
    <s v="American RC"/>
    <s v="Haitian RC"/>
    <m/>
    <s v="Réalisé"/>
    <d v="2016-10-20T00:00:00"/>
    <s v="Distribution NFI"/>
    <s v="Matériaux NFI"/>
    <s v="Couvertures"/>
    <m/>
    <s v="Nombre"/>
    <n v="239"/>
    <m/>
    <m/>
    <m/>
    <s v=""/>
    <n v="239"/>
    <m/>
    <x v="1"/>
    <x v="16"/>
    <m/>
    <m/>
    <m/>
    <m/>
    <m/>
    <s v="AME20161020SUST"/>
    <n v="1"/>
    <x v="1"/>
    <x v="16"/>
    <e v="#N/A"/>
    <x v="1"/>
  </r>
  <r>
    <s v="American RC"/>
    <s v="Haitian RC"/>
    <m/>
    <s v="Réalisé"/>
    <d v="2016-10-21T00:00:00"/>
    <s v="Distribution NFI"/>
    <s v="Matériaux NFI"/>
    <s v="Bidons"/>
    <m/>
    <s v="Nombre"/>
    <n v="120"/>
    <m/>
    <m/>
    <m/>
    <s v=""/>
    <n v="120"/>
    <m/>
    <x v="2"/>
    <x v="13"/>
    <m/>
    <m/>
    <m/>
    <m/>
    <m/>
    <s v="AME20161021NOJE"/>
    <n v="4"/>
    <x v="2"/>
    <x v="13"/>
    <e v="#N/A"/>
    <x v="1"/>
  </r>
  <r>
    <s v="American RC"/>
    <s v="Haitian RC"/>
    <m/>
    <s v="Réalisé"/>
    <d v="2016-10-21T00:00:00"/>
    <s v="Distribution NFI"/>
    <s v="Matériaux NFI"/>
    <s v="Couvertures"/>
    <m/>
    <s v="Nombre"/>
    <n v="240"/>
    <m/>
    <m/>
    <m/>
    <s v=""/>
    <n v="120"/>
    <m/>
    <x v="2"/>
    <x v="13"/>
    <m/>
    <m/>
    <m/>
    <m/>
    <m/>
    <s v="AME20161021NOJE"/>
    <n v="3"/>
    <x v="2"/>
    <x v="13"/>
    <e v="#N/A"/>
    <x v="1"/>
  </r>
  <r>
    <s v="American RC"/>
    <s v="Haitian RC"/>
    <m/>
    <s v="Réalisé"/>
    <d v="2016-10-21T00:00:00"/>
    <s v="Distribution NFI"/>
    <s v="Matériaux NFI"/>
    <s v="Kit d'hygiène"/>
    <m/>
    <s v="Nombre"/>
    <n v="120"/>
    <m/>
    <m/>
    <m/>
    <s v=""/>
    <n v="120"/>
    <m/>
    <x v="2"/>
    <x v="13"/>
    <m/>
    <m/>
    <m/>
    <m/>
    <m/>
    <s v="AME20161021NOJE"/>
    <n v="2"/>
    <x v="2"/>
    <x v="13"/>
    <e v="#N/A"/>
    <x v="1"/>
  </r>
  <r>
    <s v="American RC"/>
    <s v="Haitian RC"/>
    <m/>
    <s v="Réalisé"/>
    <d v="2016-10-21T00:00:00"/>
    <s v="Distribution NFI"/>
    <s v="Matériaux NFI"/>
    <s v="Kit de cuisine"/>
    <m/>
    <s v="Nombre"/>
    <n v="120"/>
    <m/>
    <m/>
    <m/>
    <s v=""/>
    <n v="120"/>
    <m/>
    <x v="2"/>
    <x v="13"/>
    <m/>
    <m/>
    <m/>
    <m/>
    <m/>
    <s v="AME20161021NOJE"/>
    <n v="1"/>
    <x v="2"/>
    <x v="13"/>
    <e v="#N/A"/>
    <x v="1"/>
  </r>
  <r>
    <s v="American RC"/>
    <s v="Haitian RC"/>
    <m/>
    <s v="Réalisé"/>
    <d v="2016-10-22T00:00:00"/>
    <s v="Distribution NFI"/>
    <s v="Matériaux NFI"/>
    <s v="Kit d'hygiène"/>
    <m/>
    <s v="Nombre"/>
    <n v="84"/>
    <m/>
    <m/>
    <m/>
    <s v=""/>
    <n v="84"/>
    <s v="Sélection / Priorisation"/>
    <x v="1"/>
    <x v="5"/>
    <s v="Sous-Fort"/>
    <m/>
    <m/>
    <m/>
    <m/>
    <s v="AME20161022SUROSO"/>
    <n v="1"/>
    <x v="1"/>
    <x v="5"/>
    <e v="#N/A"/>
    <x v="0"/>
  </r>
  <r>
    <s v="American RC"/>
    <s v="Haitian RC"/>
    <m/>
    <s v="Réalisé"/>
    <d v="2016-10-23T00:00:00"/>
    <s v="Distribution NFI"/>
    <s v="Matériaux NFI"/>
    <s v="Bidons"/>
    <m/>
    <s v="Nombre"/>
    <n v="184"/>
    <m/>
    <m/>
    <m/>
    <s v=""/>
    <n v="309"/>
    <s v="Sélection / Priorisation"/>
    <x v="1"/>
    <x v="7"/>
    <s v="Eglise Saint Augustin de Corail"/>
    <m/>
    <m/>
    <m/>
    <m/>
    <s v="AME20161023SUAREG"/>
    <n v="2"/>
    <x v="1"/>
    <x v="7"/>
    <e v="#N/A"/>
    <x v="0"/>
  </r>
  <r>
    <s v="American RC"/>
    <s v="Haitian RC"/>
    <m/>
    <s v="Réalisé"/>
    <d v="2016-10-23T00:00:00"/>
    <s v="Distribution NFI"/>
    <s v="Matériaux NFI"/>
    <s v="Kit de cuisine"/>
    <m/>
    <s v="Nombre"/>
    <n v="630"/>
    <m/>
    <m/>
    <m/>
    <s v=""/>
    <n v="632"/>
    <s v="Sélection / Priorisation"/>
    <x v="1"/>
    <x v="16"/>
    <s v="National School of Abakou"/>
    <m/>
    <m/>
    <m/>
    <m/>
    <s v="AME20161023SUSTNA"/>
    <n v="4"/>
    <x v="1"/>
    <x v="16"/>
    <e v="#N/A"/>
    <x v="1"/>
  </r>
  <r>
    <s v="American RC"/>
    <s v="Haitian RC"/>
    <m/>
    <s v="Réalisé"/>
    <d v="2016-10-23T00:00:00"/>
    <s v="Distribution NFI"/>
    <s v="Matériaux NFI"/>
    <s v="Bidons"/>
    <m/>
    <s v="Nombre"/>
    <n v="89"/>
    <m/>
    <m/>
    <m/>
    <s v=""/>
    <n v="632"/>
    <s v="Sélection / Priorisation"/>
    <x v="1"/>
    <x v="16"/>
    <s v="National School of Abakou"/>
    <m/>
    <m/>
    <m/>
    <m/>
    <s v="AME20161023SUSTNA"/>
    <n v="3"/>
    <x v="1"/>
    <x v="16"/>
    <e v="#N/A"/>
    <x v="1"/>
  </r>
  <r>
    <s v="American RC"/>
    <s v="Haitian RC"/>
    <m/>
    <s v="Réalisé"/>
    <d v="2016-10-23T00:00:00"/>
    <s v="Distribution Abris"/>
    <s v="Matériaux Abris"/>
    <s v="Kit Abris"/>
    <m/>
    <s v="Nombre"/>
    <n v="2"/>
    <m/>
    <m/>
    <m/>
    <s v=""/>
    <n v="632"/>
    <s v="Sélection / Priorisation"/>
    <x v="1"/>
    <x v="16"/>
    <s v="National School of Abakou"/>
    <m/>
    <m/>
    <m/>
    <m/>
    <s v="AME20161023SUSTNA"/>
    <n v="2"/>
    <x v="1"/>
    <x v="16"/>
    <e v="#N/A"/>
    <x v="1"/>
  </r>
  <r>
    <s v="American RC"/>
    <s v="Haitian RC"/>
    <m/>
    <s v="Réalisé"/>
    <d v="2016-10-23T00:00:00"/>
    <s v="Distribution NFI"/>
    <s v="Matériaux NFI"/>
    <s v="Kit d'hygiène"/>
    <m/>
    <s v="Nombre"/>
    <n v="200"/>
    <m/>
    <m/>
    <m/>
    <s v=""/>
    <n v="632"/>
    <s v="Sélection / Priorisation"/>
    <x v="1"/>
    <x v="16"/>
    <s v="National School of Abakou"/>
    <m/>
    <m/>
    <m/>
    <m/>
    <s v="AME20161023SUSTNA"/>
    <n v="1"/>
    <x v="1"/>
    <x v="16"/>
    <e v="#N/A"/>
    <x v="1"/>
  </r>
  <r>
    <s v="American RC"/>
    <s v="Haitian RC"/>
    <m/>
    <s v="Réalisé"/>
    <d v="2016-10-23T00:00:00"/>
    <s v="Distribution Abris"/>
    <s v="Matériaux Abris"/>
    <s v="Bâches"/>
    <m/>
    <s v="Nombre"/>
    <n v="618"/>
    <m/>
    <m/>
    <m/>
    <s v=""/>
    <n v="309"/>
    <m/>
    <x v="1"/>
    <x v="7"/>
    <m/>
    <m/>
    <m/>
    <m/>
    <m/>
    <s v="AME20161023SUAR"/>
    <n v="3"/>
    <x v="1"/>
    <x v="7"/>
    <e v="#N/A"/>
    <x v="1"/>
  </r>
  <r>
    <s v="American RC"/>
    <s v="Haitian RC"/>
    <m/>
    <s v="Réalisé"/>
    <d v="2016-10-23T00:00:00"/>
    <s v="Distribution Abris"/>
    <s v="Matériaux Abris"/>
    <s v="Bâches"/>
    <m/>
    <s v="Nombre"/>
    <n v="4"/>
    <m/>
    <m/>
    <m/>
    <s v=""/>
    <n v="632"/>
    <m/>
    <x v="1"/>
    <x v="16"/>
    <m/>
    <m/>
    <m/>
    <m/>
    <m/>
    <s v="AME20161023SUST"/>
    <n v="4"/>
    <x v="1"/>
    <x v="16"/>
    <e v="#N/A"/>
    <x v="1"/>
  </r>
  <r>
    <s v="American RC"/>
    <s v="Haitian RC"/>
    <m/>
    <s v="Réalisé"/>
    <d v="2016-10-23T00:00:00"/>
    <s v="Distribution NFI"/>
    <s v="Matériaux NFI"/>
    <s v="Bidons"/>
    <m/>
    <s v="Nombre"/>
    <n v="184"/>
    <m/>
    <m/>
    <m/>
    <s v=""/>
    <n v="309"/>
    <m/>
    <x v="1"/>
    <x v="7"/>
    <m/>
    <m/>
    <m/>
    <m/>
    <m/>
    <s v="AME20161023SUAR"/>
    <n v="2"/>
    <x v="1"/>
    <x v="7"/>
    <e v="#N/A"/>
    <x v="1"/>
  </r>
  <r>
    <s v="American RC"/>
    <s v="Haitian RC"/>
    <m/>
    <s v="Réalisé"/>
    <d v="2016-10-23T00:00:00"/>
    <s v="Distribution NFI"/>
    <s v="Matériaux NFI"/>
    <s v="Bidons"/>
    <m/>
    <s v="Nombre"/>
    <n v="89"/>
    <m/>
    <m/>
    <m/>
    <s v=""/>
    <n v="632"/>
    <m/>
    <x v="1"/>
    <x v="16"/>
    <m/>
    <m/>
    <m/>
    <m/>
    <m/>
    <s v="AME20161023SUST"/>
    <n v="3"/>
    <x v="1"/>
    <x v="16"/>
    <e v="#N/A"/>
    <x v="1"/>
  </r>
  <r>
    <s v="American RC"/>
    <s v="Haitian RC"/>
    <m/>
    <s v="Réalisé"/>
    <d v="2016-10-23T00:00:00"/>
    <s v="Distribution Abris"/>
    <s v="Matériaux Abris"/>
    <s v="Kit Abris"/>
    <m/>
    <s v="Nombre"/>
    <n v="309"/>
    <m/>
    <m/>
    <m/>
    <s v=""/>
    <n v="309"/>
    <m/>
    <x v="1"/>
    <x v="7"/>
    <m/>
    <m/>
    <m/>
    <m/>
    <m/>
    <s v="AME20161023SUAR"/>
    <n v="1"/>
    <x v="1"/>
    <x v="7"/>
    <e v="#N/A"/>
    <x v="1"/>
  </r>
  <r>
    <s v="American RC"/>
    <s v="Haitian RC"/>
    <m/>
    <s v="Réalisé"/>
    <d v="2016-10-23T00:00:00"/>
    <s v="Distribution NFI"/>
    <s v="Matériaux NFI"/>
    <s v="Kit d'hygiène"/>
    <m/>
    <s v="Nombre"/>
    <n v="200"/>
    <m/>
    <m/>
    <m/>
    <s v=""/>
    <n v="632"/>
    <m/>
    <x v="1"/>
    <x v="16"/>
    <m/>
    <m/>
    <m/>
    <m/>
    <m/>
    <s v="AME20161023SUST"/>
    <n v="2"/>
    <x v="1"/>
    <x v="16"/>
    <e v="#N/A"/>
    <x v="1"/>
  </r>
  <r>
    <s v="American RC"/>
    <s v="Haitian RC"/>
    <m/>
    <m/>
    <d v="2016-10-23T00:00:00"/>
    <s v="Distribution Abris"/>
    <s v="Matériaux Abris"/>
    <s v="Kit Abris"/>
    <m/>
    <s v="Nombre"/>
    <n v="309"/>
    <m/>
    <m/>
    <m/>
    <m/>
    <m/>
    <m/>
    <x v="1"/>
    <x v="7"/>
    <s v="Eglise Saint Augustin de Corail"/>
    <m/>
    <m/>
    <m/>
    <m/>
    <s v="AME20161023SUAREG"/>
    <n v="1"/>
    <x v="1"/>
    <x v="7"/>
    <e v="#N/A"/>
    <x v="1"/>
  </r>
  <r>
    <s v="American RC"/>
    <s v="Haitian RC"/>
    <m/>
    <s v="Réalisé"/>
    <d v="2016-10-23T00:00:00"/>
    <s v="Distribution NFI"/>
    <s v="Matériaux NFI"/>
    <s v="Kit de cuisine"/>
    <m/>
    <s v="Nombre"/>
    <n v="630"/>
    <m/>
    <m/>
    <m/>
    <s v=""/>
    <n v="632"/>
    <m/>
    <x v="1"/>
    <x v="16"/>
    <m/>
    <m/>
    <m/>
    <m/>
    <m/>
    <s v="AME20161023SUST"/>
    <n v="1"/>
    <x v="1"/>
    <x v="16"/>
    <e v="#N/A"/>
    <x v="1"/>
  </r>
  <r>
    <s v="American RC"/>
    <s v="Haitian RC"/>
    <m/>
    <s v="Réalisé"/>
    <d v="2016-10-24T00:00:00"/>
    <s v="Distribution NFI"/>
    <s v="Matériaux NFI"/>
    <s v="Kit d'hygiène"/>
    <m/>
    <s v="Nombre"/>
    <n v="80"/>
    <m/>
    <m/>
    <m/>
    <s v=""/>
    <n v="80"/>
    <s v="Sélection / Priorisation"/>
    <x v="1"/>
    <x v="5"/>
    <m/>
    <m/>
    <m/>
    <m/>
    <m/>
    <s v="AME20161024SURO"/>
    <n v="1"/>
    <x v="1"/>
    <x v="5"/>
    <e v="#N/A"/>
    <x v="1"/>
  </r>
  <r>
    <s v="American RC"/>
    <s v="Haitian RC"/>
    <m/>
    <s v="Réalisé"/>
    <d v="2016-10-25T00:00:00"/>
    <s v="Distribution NFI"/>
    <s v="Matériaux NFI"/>
    <s v="Kit d'hygiène"/>
    <m/>
    <s v="Nombre"/>
    <n v="42"/>
    <m/>
    <m/>
    <m/>
    <s v=""/>
    <n v="42"/>
    <s v="Sélection / Priorisation"/>
    <x v="1"/>
    <x v="18"/>
    <s v="CTC at Chardonnière"/>
    <m/>
    <m/>
    <m/>
    <m/>
    <s v="AME20161025SUCHCT"/>
    <n v="1"/>
    <x v="1"/>
    <x v="18"/>
    <e v="#N/A"/>
    <x v="0"/>
  </r>
  <r>
    <s v="American RC"/>
    <s v="Haitian RC"/>
    <m/>
    <s v="Réalisé"/>
    <d v="2016-10-26T00:00:00"/>
    <s v="Distribution NFI"/>
    <s v="Matériaux NFI"/>
    <s v="Kit de cuisine"/>
    <m/>
    <s v="Nombre"/>
    <n v="180"/>
    <m/>
    <m/>
    <m/>
    <s v=""/>
    <n v="180"/>
    <s v="Sélection / Priorisation"/>
    <x v="1"/>
    <x v="7"/>
    <s v="Corail, Morne Welsh, Blaise, Koukout"/>
    <m/>
    <m/>
    <m/>
    <m/>
    <s v="AME20161026SUARCO"/>
    <n v="8"/>
    <x v="1"/>
    <x v="7"/>
    <e v="#N/A"/>
    <x v="1"/>
  </r>
  <r>
    <s v="American RC"/>
    <s v="Haitian RC"/>
    <m/>
    <s v="Réalisé"/>
    <d v="2016-10-26T00:00:00"/>
    <s v="Distribution NFI"/>
    <s v="Matériaux NFI"/>
    <s v="Aquatabs"/>
    <m/>
    <s v="Nombre"/>
    <n v="3600"/>
    <m/>
    <m/>
    <m/>
    <s v=""/>
    <n v="180"/>
    <s v="Sélection / Priorisation"/>
    <x v="1"/>
    <x v="7"/>
    <s v="Corail, Morne Welsh, Blaise, Koukout"/>
    <m/>
    <m/>
    <m/>
    <m/>
    <s v="AME20161026SUARCO"/>
    <n v="7"/>
    <x v="1"/>
    <x v="7"/>
    <e v="#N/A"/>
    <x v="1"/>
  </r>
  <r>
    <s v="American RC"/>
    <s v="Haitian RC"/>
    <m/>
    <s v="Réalisé"/>
    <d v="2016-10-26T00:00:00"/>
    <s v="Distribution Abris"/>
    <s v="Matériaux Abris"/>
    <s v="Bâches"/>
    <m/>
    <s v="Nombre"/>
    <n v="360"/>
    <m/>
    <m/>
    <m/>
    <s v=""/>
    <n v="180"/>
    <m/>
    <x v="1"/>
    <x v="7"/>
    <s v="Corail, Morne Welsh, Blaise, Koukout"/>
    <m/>
    <m/>
    <m/>
    <m/>
    <s v="AME20161026SUARCO"/>
    <n v="6"/>
    <x v="1"/>
    <x v="7"/>
    <e v="#N/A"/>
    <x v="1"/>
  </r>
  <r>
    <s v="American RC"/>
    <s v="Haitian RC"/>
    <m/>
    <s v="Réalisé"/>
    <d v="2016-10-26T00:00:00"/>
    <s v="Distribution NFI"/>
    <s v="Matériaux NFI"/>
    <s v="Bidons"/>
    <m/>
    <s v="Nombre"/>
    <n v="360"/>
    <m/>
    <m/>
    <m/>
    <s v=""/>
    <n v="180"/>
    <s v="Sélection / Priorisation"/>
    <x v="1"/>
    <x v="7"/>
    <s v="Corail, Morne Welsh, Blaise, Koukout"/>
    <m/>
    <m/>
    <m/>
    <m/>
    <s v="AME20161026SUARCO"/>
    <n v="5"/>
    <x v="1"/>
    <x v="7"/>
    <e v="#N/A"/>
    <x v="1"/>
  </r>
  <r>
    <s v="American RC"/>
    <s v="Haitian RC"/>
    <m/>
    <s v="Réalisé"/>
    <d v="2016-10-26T00:00:00"/>
    <s v="Distribution Abris"/>
    <s v="Matériaux Abris"/>
    <s v="Kit Abris"/>
    <m/>
    <s v="Nombre"/>
    <n v="180"/>
    <m/>
    <m/>
    <m/>
    <s v=""/>
    <n v="180"/>
    <s v="Sélection / Priorisation"/>
    <x v="1"/>
    <x v="7"/>
    <s v="Corail, Morne Welsh, Blaise, Koukout"/>
    <m/>
    <m/>
    <m/>
    <m/>
    <s v="AME20161026SUARCO"/>
    <n v="4"/>
    <x v="1"/>
    <x v="7"/>
    <e v="#N/A"/>
    <x v="1"/>
  </r>
  <r>
    <s v="American RC"/>
    <s v="Haitian RC"/>
    <m/>
    <s v="Réalisé"/>
    <d v="2016-10-26T00:00:00"/>
    <s v="Distribution NFI"/>
    <s v="Matériaux NFI"/>
    <s v="Kit d'hygiène"/>
    <m/>
    <s v="Nombre"/>
    <n v="180"/>
    <m/>
    <m/>
    <m/>
    <s v=""/>
    <n v="180"/>
    <s v="Sélection / Priorisation"/>
    <x v="1"/>
    <x v="7"/>
    <s v="Corail, Morne Welsh, Blaise, Koukout"/>
    <m/>
    <m/>
    <m/>
    <m/>
    <s v="AME20161026SUARCO"/>
    <n v="3"/>
    <x v="1"/>
    <x v="7"/>
    <e v="#N/A"/>
    <x v="1"/>
  </r>
  <r>
    <s v="American RC"/>
    <s v="Haitian RC"/>
    <m/>
    <s v="Réalisé"/>
    <d v="2016-10-26T00:00:00"/>
    <s v="Distribution NFI"/>
    <s v="Matériaux NFI"/>
    <s v="Moustiquaires"/>
    <m/>
    <s v="Nombre"/>
    <n v="360"/>
    <m/>
    <m/>
    <m/>
    <s v=""/>
    <n v="180"/>
    <s v="Sélection / Priorisation"/>
    <x v="1"/>
    <x v="7"/>
    <s v="Corail, Morne Welsh, Blaise, Koukout"/>
    <m/>
    <m/>
    <m/>
    <m/>
    <s v="AME20161026SUARCO"/>
    <n v="2"/>
    <x v="1"/>
    <x v="7"/>
    <e v="#N/A"/>
    <x v="1"/>
  </r>
  <r>
    <s v="American RC"/>
    <s v="Haitian RC"/>
    <m/>
    <s v="Réalisé"/>
    <d v="2016-10-26T00:00:00"/>
    <s v="Distribution NFI"/>
    <s v="Matériaux NFI"/>
    <s v="Seaux"/>
    <m/>
    <s v="Nombre"/>
    <n v="180"/>
    <m/>
    <m/>
    <m/>
    <s v=""/>
    <n v="180"/>
    <s v="Sélection / Priorisation"/>
    <x v="1"/>
    <x v="7"/>
    <s v="Corail, Morne Welsh, Blaise, Koukout"/>
    <m/>
    <m/>
    <m/>
    <m/>
    <s v="AME20161026SUARCO"/>
    <n v="1"/>
    <x v="1"/>
    <x v="7"/>
    <e v="#N/A"/>
    <x v="1"/>
  </r>
  <r>
    <s v="American RC"/>
    <s v="Haitian RC"/>
    <m/>
    <s v="Réalisé"/>
    <d v="2016-10-26T00:00:00"/>
    <s v="Distribution Abris"/>
    <s v="Matériaux Abris"/>
    <s v="Kit Abris"/>
    <s v="Family kit - includes 2 tarps, 1 shelter kit, and other kits (I believe hygiene, kitchen, blankets)"/>
    <s v="Nombre"/>
    <n v="180"/>
    <m/>
    <m/>
    <m/>
    <m/>
    <n v="180"/>
    <m/>
    <x v="1"/>
    <x v="7"/>
    <m/>
    <m/>
    <m/>
    <m/>
    <m/>
    <s v="AME20161026SUAR"/>
    <n v="1"/>
    <x v="1"/>
    <x v="7"/>
    <e v="#N/A"/>
    <x v="1"/>
  </r>
  <r>
    <s v="American RC"/>
    <s v="Haitian RC"/>
    <m/>
    <s v="Réalisé"/>
    <d v="2016-10-27T00:00:00"/>
    <s v="Distribution NFI"/>
    <s v="Matériaux NFI"/>
    <s v="Kit d'hygiène"/>
    <m/>
    <s v="Nombre"/>
    <n v="130"/>
    <m/>
    <m/>
    <m/>
    <s v=""/>
    <n v="130"/>
    <s v="Sélection / Priorisation"/>
    <x v="1"/>
    <x v="19"/>
    <s v="Nan Sable"/>
    <m/>
    <m/>
    <m/>
    <m/>
    <s v="AME20161027SUTINA"/>
    <n v="1"/>
    <x v="1"/>
    <x v="19"/>
    <e v="#N/A"/>
    <x v="0"/>
  </r>
  <r>
    <s v="American RC"/>
    <s v="Haitian RC"/>
    <m/>
    <s v="Réalisé"/>
    <d v="2016-10-29T00:00:00"/>
    <s v="Distribution NFI"/>
    <s v="Matériaux NFI"/>
    <s v="Kit de cuisine"/>
    <m/>
    <s v="Nombre"/>
    <n v="168"/>
    <m/>
    <m/>
    <m/>
    <s v=""/>
    <n v="168"/>
    <s v="Sélection / Priorisation"/>
    <x v="2"/>
    <x v="12"/>
    <s v="1st, Centre ville"/>
    <m/>
    <m/>
    <m/>
    <m/>
    <s v="AME20161029NOMO1S"/>
    <n v="4"/>
    <x v="2"/>
    <x v="12"/>
    <e v="#N/A"/>
    <x v="1"/>
  </r>
  <r>
    <s v="American RC"/>
    <s v="Haitian RC"/>
    <m/>
    <s v="Réalisé"/>
    <d v="2016-10-29T00:00:00"/>
    <s v="Distribution NFI"/>
    <s v="Matériaux NFI"/>
    <s v="Bidons"/>
    <m/>
    <s v="Nombre"/>
    <n v="1"/>
    <m/>
    <m/>
    <m/>
    <s v=""/>
    <n v="168"/>
    <s v="Sélection / Priorisation"/>
    <x v="2"/>
    <x v="12"/>
    <s v="1st, Centre ville"/>
    <m/>
    <m/>
    <m/>
    <m/>
    <s v="AME20161029NOMO1S"/>
    <n v="3"/>
    <x v="2"/>
    <x v="12"/>
    <e v="#N/A"/>
    <x v="1"/>
  </r>
  <r>
    <s v="American RC"/>
    <s v="Haitian RC"/>
    <m/>
    <s v="Réalisé"/>
    <d v="2016-10-29T00:00:00"/>
    <s v="Distribution NFI"/>
    <s v="Matériaux NFI"/>
    <s v="Couvertures"/>
    <m/>
    <s v="Nombre"/>
    <n v="336"/>
    <m/>
    <m/>
    <m/>
    <s v=""/>
    <n v="168"/>
    <s v="Sélection / Priorisation"/>
    <x v="2"/>
    <x v="12"/>
    <s v="1st, Centre ville"/>
    <m/>
    <m/>
    <m/>
    <m/>
    <s v="AME20161029NOMO1S"/>
    <n v="2"/>
    <x v="2"/>
    <x v="12"/>
    <e v="#N/A"/>
    <x v="1"/>
  </r>
  <r>
    <s v="American RC"/>
    <s v="Haitian RC"/>
    <m/>
    <s v="Réalisé"/>
    <d v="2016-10-29T00:00:00"/>
    <s v="Distribution NFI"/>
    <s v="Matériaux NFI"/>
    <s v="Kit d'hygiène"/>
    <m/>
    <s v="Nombre"/>
    <n v="168"/>
    <m/>
    <m/>
    <m/>
    <s v=""/>
    <n v="168"/>
    <s v="Sélection / Priorisation"/>
    <x v="2"/>
    <x v="12"/>
    <s v="1st, Centre ville"/>
    <m/>
    <m/>
    <m/>
    <m/>
    <s v="AME20161029NOMO1S"/>
    <n v="1"/>
    <x v="2"/>
    <x v="12"/>
    <e v="#N/A"/>
    <x v="1"/>
  </r>
  <r>
    <s v="American RC"/>
    <s v="Haitian RC"/>
    <m/>
    <s v="Réalisé"/>
    <d v="2016-10-30T00:00:00"/>
    <s v="Distribution NFI"/>
    <s v="Matériaux NFI"/>
    <s v="Kit de cuisine"/>
    <m/>
    <s v="Nombre"/>
    <n v="200"/>
    <m/>
    <m/>
    <m/>
    <s v=""/>
    <n v="200"/>
    <s v="Sélection / Priorisation"/>
    <x v="2"/>
    <x v="17"/>
    <m/>
    <m/>
    <m/>
    <m/>
    <m/>
    <s v="AME20161030NOBO"/>
    <n v="8"/>
    <x v="2"/>
    <x v="17"/>
    <e v="#N/A"/>
    <x v="1"/>
  </r>
  <r>
    <s v="American RC"/>
    <s v="Haitian RC"/>
    <m/>
    <s v="Réalisé"/>
    <d v="2016-10-30T00:00:00"/>
    <s v="Distribution NFI"/>
    <s v="Matériaux NFI"/>
    <s v="Aquatabs"/>
    <m/>
    <s v="Nombre"/>
    <n v="4000"/>
    <m/>
    <m/>
    <m/>
    <s v=""/>
    <n v="200"/>
    <s v="Sélection / Priorisation"/>
    <x v="2"/>
    <x v="17"/>
    <m/>
    <m/>
    <m/>
    <m/>
    <m/>
    <s v="AME20161030NOBO"/>
    <n v="7"/>
    <x v="2"/>
    <x v="17"/>
    <e v="#N/A"/>
    <x v="1"/>
  </r>
  <r>
    <s v="American RC"/>
    <s v="Haitian RC"/>
    <m/>
    <s v="Réalisé"/>
    <d v="2016-10-30T00:00:00"/>
    <s v="Distribution Abris"/>
    <s v="Matériaux Abris"/>
    <s v="Bâches"/>
    <m/>
    <s v="Nombre"/>
    <n v="400"/>
    <m/>
    <m/>
    <m/>
    <s v=""/>
    <n v="200"/>
    <m/>
    <x v="2"/>
    <x v="17"/>
    <m/>
    <m/>
    <m/>
    <m/>
    <m/>
    <s v="AME20161030NOBO"/>
    <n v="6"/>
    <x v="2"/>
    <x v="17"/>
    <e v="#N/A"/>
    <x v="1"/>
  </r>
  <r>
    <s v="American RC"/>
    <s v="Haitian RC"/>
    <m/>
    <s v="Réalisé"/>
    <d v="2016-10-30T00:00:00"/>
    <s v="Distribution NFI"/>
    <s v="Matériaux NFI"/>
    <s v="Bidons"/>
    <m/>
    <s v="Nombre"/>
    <n v="400"/>
    <m/>
    <m/>
    <m/>
    <s v=""/>
    <n v="200"/>
    <s v="Sélection / Priorisation"/>
    <x v="2"/>
    <x v="17"/>
    <m/>
    <m/>
    <m/>
    <m/>
    <m/>
    <s v="AME20161030NOBO"/>
    <n v="5"/>
    <x v="2"/>
    <x v="17"/>
    <e v="#N/A"/>
    <x v="1"/>
  </r>
  <r>
    <s v="American RC"/>
    <s v="Haitian RC"/>
    <m/>
    <s v="Réalisé"/>
    <d v="2016-10-30T00:00:00"/>
    <s v="Distribution Abris"/>
    <s v="Matériaux Abris"/>
    <s v="Kit Abris"/>
    <m/>
    <s v="Nombre"/>
    <n v="200"/>
    <m/>
    <m/>
    <m/>
    <s v=""/>
    <n v="200"/>
    <s v="Sélection / Priorisation"/>
    <x v="2"/>
    <x v="17"/>
    <m/>
    <m/>
    <m/>
    <m/>
    <m/>
    <s v="AME20161030NOBO"/>
    <n v="4"/>
    <x v="2"/>
    <x v="17"/>
    <e v="#N/A"/>
    <x v="1"/>
  </r>
  <r>
    <s v="American RC"/>
    <s v="Haitian RC"/>
    <m/>
    <s v="Réalisé"/>
    <d v="2016-10-30T00:00:00"/>
    <s v="Distribution NFI"/>
    <s v="Matériaux NFI"/>
    <s v="Kit d'hygiène"/>
    <m/>
    <s v="Nombre"/>
    <n v="200"/>
    <m/>
    <m/>
    <m/>
    <s v=""/>
    <n v="200"/>
    <s v="Sélection / Priorisation"/>
    <x v="2"/>
    <x v="17"/>
    <m/>
    <m/>
    <m/>
    <m/>
    <m/>
    <s v="AME20161030NOBO"/>
    <n v="3"/>
    <x v="2"/>
    <x v="17"/>
    <e v="#N/A"/>
    <x v="1"/>
  </r>
  <r>
    <s v="American RC"/>
    <s v="Haitian RC"/>
    <m/>
    <s v="Réalisé"/>
    <d v="2016-10-30T00:00:00"/>
    <s v="Distribution NFI"/>
    <s v="Matériaux NFI"/>
    <s v="Moustiquaires"/>
    <m/>
    <s v="Nombre"/>
    <n v="400"/>
    <m/>
    <m/>
    <m/>
    <s v=""/>
    <n v="200"/>
    <s v="Sélection / Priorisation"/>
    <x v="2"/>
    <x v="17"/>
    <m/>
    <m/>
    <m/>
    <m/>
    <m/>
    <s v="AME20161030NOBO"/>
    <n v="2"/>
    <x v="2"/>
    <x v="17"/>
    <e v="#N/A"/>
    <x v="1"/>
  </r>
  <r>
    <s v="American RC"/>
    <s v="Haitian RC"/>
    <m/>
    <s v="Réalisé"/>
    <d v="2016-10-30T00:00:00"/>
    <s v="Distribution Abris"/>
    <s v="Matériaux Abris"/>
    <s v="Kit Abris"/>
    <m/>
    <s v="Nombre"/>
    <n v="115"/>
    <m/>
    <m/>
    <m/>
    <s v=""/>
    <n v="115"/>
    <s v="Sélection / Priorisation"/>
    <x v="2"/>
    <x v="12"/>
    <m/>
    <m/>
    <m/>
    <m/>
    <m/>
    <s v="AME20161030NOMO"/>
    <n v="2"/>
    <x v="2"/>
    <x v="12"/>
    <e v="#N/A"/>
    <x v="1"/>
  </r>
  <r>
    <s v="American RC"/>
    <s v="Haitian RC"/>
    <m/>
    <s v="Réalisé"/>
    <d v="2016-10-30T00:00:00"/>
    <s v="Distribution NFI"/>
    <s v="Matériaux NFI"/>
    <s v="Seaux"/>
    <m/>
    <s v="Nombre"/>
    <n v="200"/>
    <m/>
    <m/>
    <m/>
    <s v=""/>
    <n v="200"/>
    <s v="Sélection / Priorisation"/>
    <x v="2"/>
    <x v="17"/>
    <m/>
    <m/>
    <m/>
    <m/>
    <m/>
    <s v="AME20161030NOBO"/>
    <n v="1"/>
    <x v="2"/>
    <x v="17"/>
    <e v="#N/A"/>
    <x v="1"/>
  </r>
  <r>
    <s v="American RC"/>
    <s v="Haitian RC"/>
    <m/>
    <s v="Réalisé"/>
    <d v="2016-10-30T00:00:00"/>
    <s v="Distribution NFI"/>
    <s v="Matériaux NFI"/>
    <s v="Kit de cuisine"/>
    <m/>
    <s v="Nombre"/>
    <n v="115"/>
    <m/>
    <m/>
    <m/>
    <s v=""/>
    <n v="115"/>
    <s v="Sélection / Priorisation"/>
    <x v="2"/>
    <x v="12"/>
    <m/>
    <m/>
    <m/>
    <m/>
    <m/>
    <s v="AME20161030NOMO"/>
    <n v="1"/>
    <x v="2"/>
    <x v="12"/>
    <e v="#N/A"/>
    <x v="1"/>
  </r>
  <r>
    <s v="American RC"/>
    <s v="Haitian RC"/>
    <m/>
    <s v="Réalisé"/>
    <d v="2016-11-04T00:00:00"/>
    <s v="Distribution Abris"/>
    <s v="Matériaux Abris"/>
    <s v="Bâches"/>
    <m/>
    <s v="Nombre"/>
    <n v="557"/>
    <m/>
    <m/>
    <m/>
    <s v=""/>
    <n v="277"/>
    <m/>
    <x v="1"/>
    <x v="8"/>
    <m/>
    <m/>
    <m/>
    <m/>
    <m/>
    <s v="AME2016114SUTO"/>
    <n v="7"/>
    <x v="1"/>
    <x v="8"/>
    <e v="#N/A"/>
    <x v="0"/>
  </r>
  <r>
    <s v="American RC"/>
    <s v="Haitian RC"/>
    <m/>
    <s v="Réalisé"/>
    <d v="2016-11-04T00:00:00"/>
    <s v="Distribution NFI"/>
    <s v="Matériaux NFI"/>
    <s v="Bidons"/>
    <m/>
    <s v="Nombre"/>
    <n v="400"/>
    <m/>
    <m/>
    <m/>
    <s v=""/>
    <n v="277"/>
    <s v="Sélection / Priorisation"/>
    <x v="1"/>
    <x v="8"/>
    <m/>
    <m/>
    <m/>
    <m/>
    <m/>
    <s v="AME2016114SUTO"/>
    <n v="6"/>
    <x v="1"/>
    <x v="8"/>
    <e v="#N/A"/>
    <x v="1"/>
  </r>
  <r>
    <s v="American RC"/>
    <s v="Haitian RC"/>
    <m/>
    <s v="Réalisé"/>
    <d v="2016-11-04T00:00:00"/>
    <s v="Distribution Abris"/>
    <s v="Matériaux Abris"/>
    <s v="Kit Abris"/>
    <m/>
    <s v="Nombre"/>
    <n v="90"/>
    <m/>
    <m/>
    <m/>
    <s v=""/>
    <n v="277"/>
    <s v="Sélection / Priorisation"/>
    <x v="1"/>
    <x v="8"/>
    <m/>
    <m/>
    <m/>
    <m/>
    <m/>
    <s v="AME2016114SUTO"/>
    <n v="5"/>
    <x v="1"/>
    <x v="8"/>
    <e v="#N/A"/>
    <x v="1"/>
  </r>
  <r>
    <s v="American RC"/>
    <s v="Haitian RC"/>
    <m/>
    <s v="Réalisé"/>
    <d v="2016-11-04T00:00:00"/>
    <s v="Distribution NFI"/>
    <s v="Matériaux NFI"/>
    <s v="Kit d'hygiène"/>
    <m/>
    <s v="Nombre"/>
    <n v="205"/>
    <m/>
    <m/>
    <m/>
    <s v=""/>
    <n v="277"/>
    <s v="Sélection / Priorisation"/>
    <x v="1"/>
    <x v="8"/>
    <m/>
    <m/>
    <m/>
    <m/>
    <m/>
    <s v="AME2016114SUTO"/>
    <n v="4"/>
    <x v="1"/>
    <x v="8"/>
    <e v="#N/A"/>
    <x v="1"/>
  </r>
  <r>
    <s v="American RC"/>
    <s v="Haitian RC"/>
    <m/>
    <s v="Réalisé"/>
    <d v="2016-11-04T00:00:00"/>
    <s v="Distribution NFI"/>
    <s v="Matériaux NFI"/>
    <s v="Moustiquaires"/>
    <m/>
    <s v="Nombre"/>
    <n v="410"/>
    <m/>
    <m/>
    <m/>
    <s v=""/>
    <n v="277"/>
    <s v="Sélection / Priorisation"/>
    <x v="1"/>
    <x v="8"/>
    <m/>
    <m/>
    <m/>
    <m/>
    <m/>
    <s v="AME2016114SUTO"/>
    <n v="3"/>
    <x v="1"/>
    <x v="8"/>
    <e v="#N/A"/>
    <x v="1"/>
  </r>
  <r>
    <s v="American RC"/>
    <s v="Haitian RC"/>
    <m/>
    <s v="Réalisé"/>
    <d v="2016-11-04T00:00:00"/>
    <s v="Distribution NFI"/>
    <s v="Matériaux NFI"/>
    <s v="Seaux"/>
    <m/>
    <s v="Nombre"/>
    <n v="200"/>
    <m/>
    <m/>
    <m/>
    <s v=""/>
    <n v="277"/>
    <s v="Sélection / Priorisation"/>
    <x v="1"/>
    <x v="8"/>
    <m/>
    <m/>
    <m/>
    <m/>
    <m/>
    <s v="AME2016114SUTO"/>
    <n v="2"/>
    <x v="1"/>
    <x v="8"/>
    <e v="#N/A"/>
    <x v="1"/>
  </r>
  <r>
    <s v="American RC"/>
    <s v="Haitian RC"/>
    <m/>
    <s v="Réalisé"/>
    <d v="2016-11-04T00:00:00"/>
    <s v="Distribution NFI"/>
    <s v="Matériaux NFI"/>
    <s v="Kit de cuisine"/>
    <m/>
    <s v="Nombre"/>
    <n v="200"/>
    <m/>
    <m/>
    <m/>
    <s v=""/>
    <n v="277"/>
    <s v="Sélection / Priorisation"/>
    <x v="1"/>
    <x v="8"/>
    <m/>
    <m/>
    <m/>
    <m/>
    <m/>
    <s v="AME2016114SUTO"/>
    <n v="1"/>
    <x v="1"/>
    <x v="8"/>
    <e v="#N/A"/>
    <x v="1"/>
  </r>
  <r>
    <s v="American RC"/>
    <s v="Haitian RC"/>
    <m/>
    <s v="Réalisé"/>
    <d v="2016-11-05T00:00:00"/>
    <s v="Distribution Abris"/>
    <s v="Matériaux Abris"/>
    <s v="Bâches"/>
    <m/>
    <s v="Nombre"/>
    <n v="204"/>
    <m/>
    <m/>
    <m/>
    <s v=""/>
    <n v="204"/>
    <m/>
    <x v="1"/>
    <x v="20"/>
    <m/>
    <m/>
    <m/>
    <m/>
    <m/>
    <s v="AME2016115SUCH"/>
    <n v="4"/>
    <x v="1"/>
    <x v="20"/>
    <e v="#N/A"/>
    <x v="0"/>
  </r>
  <r>
    <s v="American RC"/>
    <s v="Haitian RC"/>
    <m/>
    <s v="Réalisé"/>
    <d v="2016-11-05T00:00:00"/>
    <s v="Distribution NFI"/>
    <s v="Matériaux NFI"/>
    <s v="Bidons"/>
    <m/>
    <s v="Nombre"/>
    <n v="408"/>
    <m/>
    <m/>
    <m/>
    <s v=""/>
    <n v="204"/>
    <s v="Sélection / Priorisation"/>
    <x v="1"/>
    <x v="20"/>
    <m/>
    <m/>
    <m/>
    <m/>
    <m/>
    <s v="AME2016115SUCH"/>
    <n v="3"/>
    <x v="1"/>
    <x v="20"/>
    <e v="#N/A"/>
    <x v="1"/>
  </r>
  <r>
    <s v="American RC"/>
    <s v="Haitian RC"/>
    <m/>
    <s v="Réalisé"/>
    <d v="2016-11-05T00:00:00"/>
    <s v="Distribution Abris"/>
    <s v="Matériaux Abris"/>
    <s v="Kit Abris"/>
    <m/>
    <s v="Nombre"/>
    <n v="204"/>
    <m/>
    <m/>
    <m/>
    <s v=""/>
    <n v="204"/>
    <s v="Sélection / Priorisation"/>
    <x v="1"/>
    <x v="20"/>
    <m/>
    <m/>
    <m/>
    <m/>
    <m/>
    <s v="AME2016115SUCH"/>
    <n v="2"/>
    <x v="1"/>
    <x v="20"/>
    <e v="#N/A"/>
    <x v="1"/>
  </r>
  <r>
    <s v="American RC"/>
    <s v="Haitian RC"/>
    <m/>
    <s v="Réalisé"/>
    <d v="2016-11-05T00:00:00"/>
    <s v="Distribution NFI"/>
    <s v="Matériaux NFI"/>
    <s v="Kit de cuisine"/>
    <m/>
    <s v="Nombre"/>
    <n v="204"/>
    <m/>
    <m/>
    <m/>
    <s v=""/>
    <n v="204"/>
    <s v="Sélection / Priorisation"/>
    <x v="1"/>
    <x v="20"/>
    <m/>
    <m/>
    <m/>
    <m/>
    <m/>
    <s v="AME2016115SUCH"/>
    <n v="1"/>
    <x v="1"/>
    <x v="20"/>
    <e v="#N/A"/>
    <x v="1"/>
  </r>
  <r>
    <s v="American RC"/>
    <s v="Haitian RC"/>
    <m/>
    <s v="Réalisé"/>
    <d v="2016-11-07T00:00:00"/>
    <s v="Distribution NFI"/>
    <s v="Matériaux NFI"/>
    <s v="Kit de cuisine"/>
    <m/>
    <s v="Nombre"/>
    <n v="60"/>
    <m/>
    <m/>
    <m/>
    <s v=""/>
    <n v="60"/>
    <s v="Sélection / Priorisation"/>
    <x v="2"/>
    <x v="21"/>
    <m/>
    <m/>
    <m/>
    <m/>
    <m/>
    <s v="AME2016117NOLA"/>
    <n v="3"/>
    <x v="2"/>
    <x v="21"/>
    <e v="#N/A"/>
    <x v="0"/>
  </r>
  <r>
    <s v="American RC"/>
    <s v="Haitian RC"/>
    <m/>
    <s v="Réalisé"/>
    <d v="2016-11-07T00:00:00"/>
    <s v="Distribution NFI"/>
    <s v="Matériaux NFI"/>
    <s v="Bidons"/>
    <m/>
    <s v="Nombre"/>
    <n v="150"/>
    <m/>
    <m/>
    <m/>
    <s v=""/>
    <n v="60"/>
    <s v="Sélection / Priorisation"/>
    <x v="2"/>
    <x v="21"/>
    <m/>
    <m/>
    <m/>
    <m/>
    <m/>
    <s v="AME2016117NOLA"/>
    <n v="2"/>
    <x v="2"/>
    <x v="21"/>
    <e v="#N/A"/>
    <x v="1"/>
  </r>
  <r>
    <s v="American RC"/>
    <s v="Haitian RC"/>
    <m/>
    <s v="Réalisé"/>
    <d v="2016-11-07T00:00:00"/>
    <s v="Distribution Abris"/>
    <s v="Matériaux Abris"/>
    <s v="Bâches"/>
    <m/>
    <s v="Nombre"/>
    <n v="445"/>
    <m/>
    <m/>
    <m/>
    <s v=""/>
    <n v="445"/>
    <m/>
    <x v="1"/>
    <x v="8"/>
    <m/>
    <m/>
    <m/>
    <m/>
    <m/>
    <s v="AME2016117SUTO"/>
    <n v="3"/>
    <x v="1"/>
    <x v="8"/>
    <e v="#N/A"/>
    <x v="1"/>
  </r>
  <r>
    <s v="American RC"/>
    <s v="Haitian RC"/>
    <m/>
    <s v="Réalisé"/>
    <d v="2016-11-07T00:00:00"/>
    <s v="Distribution Abris"/>
    <s v="Matériaux Abris"/>
    <s v="Kit Abris"/>
    <m/>
    <s v="Nombre"/>
    <n v="30"/>
    <m/>
    <m/>
    <m/>
    <s v=""/>
    <n v="60"/>
    <s v="Sélection / Priorisation"/>
    <x v="2"/>
    <x v="21"/>
    <m/>
    <m/>
    <m/>
    <m/>
    <m/>
    <s v="AME2016117NOLA"/>
    <n v="1"/>
    <x v="2"/>
    <x v="21"/>
    <e v="#N/A"/>
    <x v="1"/>
  </r>
  <r>
    <s v="American RC"/>
    <s v="Haitian RC"/>
    <m/>
    <s v="Réalisé"/>
    <d v="2016-11-07T00:00:00"/>
    <s v="Distribution NFI"/>
    <s v="Matériaux NFI"/>
    <s v="Bidons"/>
    <m/>
    <s v="Nombre"/>
    <n v="890"/>
    <m/>
    <m/>
    <m/>
    <s v=""/>
    <n v="445"/>
    <s v="Sélection / Priorisation"/>
    <x v="1"/>
    <x v="8"/>
    <m/>
    <m/>
    <m/>
    <m/>
    <m/>
    <s v="AME2016117SUTO"/>
    <n v="2"/>
    <x v="1"/>
    <x v="8"/>
    <e v="#N/A"/>
    <x v="1"/>
  </r>
  <r>
    <s v="American RC"/>
    <s v="Haitian RC"/>
    <m/>
    <s v="Réalisé"/>
    <d v="2016-11-07T00:00:00"/>
    <s v="Distribution NFI"/>
    <s v="Matériaux NFI"/>
    <s v="Kit de cuisine"/>
    <m/>
    <s v="Nombre"/>
    <n v="445"/>
    <m/>
    <m/>
    <m/>
    <s v=""/>
    <n v="445"/>
    <s v="Sélection / Priorisation"/>
    <x v="1"/>
    <x v="8"/>
    <m/>
    <m/>
    <m/>
    <m/>
    <m/>
    <s v="AME2016117SUTO"/>
    <n v="1"/>
    <x v="1"/>
    <x v="8"/>
    <e v="#N/A"/>
    <x v="1"/>
  </r>
  <r>
    <s v="American RC"/>
    <s v="Haitian RC"/>
    <m/>
    <s v="Réalisé"/>
    <d v="2016-11-08T00:00:00"/>
    <s v="Distribution NFI"/>
    <s v="Matériaux NFI"/>
    <s v="Kit de cuisine"/>
    <m/>
    <s v="Nombre"/>
    <n v="250"/>
    <m/>
    <m/>
    <m/>
    <s v=""/>
    <n v="250"/>
    <s v="Sélection / Priorisation"/>
    <x v="1"/>
    <x v="20"/>
    <m/>
    <m/>
    <m/>
    <m/>
    <m/>
    <s v="AME2016118SUCH"/>
    <n v="4"/>
    <x v="1"/>
    <x v="20"/>
    <e v="#N/A"/>
    <x v="1"/>
  </r>
  <r>
    <s v="American RC"/>
    <s v="Haitian RC"/>
    <m/>
    <s v="Réalisé"/>
    <d v="2016-11-08T00:00:00"/>
    <s v="Distribution Abris"/>
    <s v="Matériaux Abris"/>
    <s v="Bâches"/>
    <m/>
    <s v="Nombre"/>
    <n v="250"/>
    <m/>
    <m/>
    <m/>
    <s v=""/>
    <n v="250"/>
    <m/>
    <x v="1"/>
    <x v="20"/>
    <m/>
    <m/>
    <m/>
    <m/>
    <m/>
    <s v="AME2016118SUCH"/>
    <n v="3"/>
    <x v="1"/>
    <x v="20"/>
    <e v="#N/A"/>
    <x v="1"/>
  </r>
  <r>
    <s v="American RC"/>
    <s v="Haitian RC"/>
    <m/>
    <s v="Réalisé"/>
    <d v="2016-11-08T00:00:00"/>
    <s v="Distribution NFI"/>
    <s v="Matériaux NFI"/>
    <s v="Bidons"/>
    <m/>
    <s v="Nombre"/>
    <n v="500"/>
    <m/>
    <m/>
    <m/>
    <s v=""/>
    <n v="250"/>
    <s v="Sélection / Priorisation"/>
    <x v="1"/>
    <x v="20"/>
    <m/>
    <m/>
    <m/>
    <m/>
    <m/>
    <s v="AME2016118SUCH"/>
    <n v="2"/>
    <x v="1"/>
    <x v="20"/>
    <e v="#N/A"/>
    <x v="1"/>
  </r>
  <r>
    <s v="American RC"/>
    <s v="Haitian RC"/>
    <m/>
    <s v="Réalisé"/>
    <d v="2016-11-08T00:00:00"/>
    <s v="Distribution Abris"/>
    <s v="Matériaux Abris"/>
    <s v="Kit Abris"/>
    <m/>
    <s v="Nombre"/>
    <n v="250"/>
    <m/>
    <m/>
    <m/>
    <s v=""/>
    <n v="250"/>
    <s v="Sélection / Priorisation"/>
    <x v="1"/>
    <x v="20"/>
    <m/>
    <m/>
    <m/>
    <m/>
    <m/>
    <s v="AME2016118SUCH"/>
    <n v="1"/>
    <x v="1"/>
    <x v="20"/>
    <e v="#N/A"/>
    <x v="1"/>
  </r>
  <r>
    <s v="American RC"/>
    <s v="Haitian RC"/>
    <m/>
    <s v="Réalisé"/>
    <d v="2016-11-10T00:00:00"/>
    <s v="Distribution NFI"/>
    <s v="Matériaux NFI"/>
    <s v="Kit de cuisine"/>
    <m/>
    <s v="Nombre"/>
    <n v="99"/>
    <m/>
    <m/>
    <m/>
    <s v=""/>
    <n v="116"/>
    <s v="Sélection / Priorisation"/>
    <x v="2"/>
    <x v="13"/>
    <m/>
    <m/>
    <m/>
    <m/>
    <m/>
    <s v="AME20161110NOJE"/>
    <n v="3"/>
    <x v="2"/>
    <x v="13"/>
    <e v="#N/A"/>
    <x v="1"/>
  </r>
  <r>
    <s v="American RC"/>
    <s v="Haitian RC"/>
    <m/>
    <s v="Réalisé"/>
    <d v="2016-11-10T00:00:00"/>
    <s v="Distribution NFI"/>
    <s v="Matériaux NFI"/>
    <s v="Kit de cuisine"/>
    <m/>
    <s v="Nombre"/>
    <n v="60"/>
    <m/>
    <m/>
    <m/>
    <s v=""/>
    <n v="89"/>
    <s v="Sélection / Priorisation"/>
    <x v="2"/>
    <x v="12"/>
    <m/>
    <m/>
    <m/>
    <m/>
    <m/>
    <s v="AME20161110NOMO"/>
    <n v="6"/>
    <x v="2"/>
    <x v="12"/>
    <e v="#N/A"/>
    <x v="1"/>
  </r>
  <r>
    <s v="American RC"/>
    <s v="Haitian RC"/>
    <m/>
    <s v="Réalisé"/>
    <d v="2016-11-10T00:00:00"/>
    <s v="Distribution NFI"/>
    <s v="Matériaux NFI"/>
    <s v="Kit de cuisine"/>
    <m/>
    <s v="Nombre"/>
    <n v="25"/>
    <m/>
    <m/>
    <m/>
    <s v=""/>
    <n v="25"/>
    <s v="Sélection / Priorisation"/>
    <x v="2"/>
    <x v="12"/>
    <m/>
    <m/>
    <m/>
    <m/>
    <m/>
    <s v="AME20161110NOMO"/>
    <n v="5"/>
    <x v="2"/>
    <x v="12"/>
    <e v="#N/A"/>
    <x v="1"/>
  </r>
  <r>
    <s v="American RC"/>
    <s v="Haitian RC"/>
    <m/>
    <s v="Réalisé"/>
    <d v="2016-11-10T00:00:00"/>
    <s v="Distribution NFI"/>
    <s v="Matériaux NFI"/>
    <s v="Bidons"/>
    <m/>
    <s v="Nombre"/>
    <n v="60"/>
    <m/>
    <m/>
    <m/>
    <s v=""/>
    <n v="89"/>
    <s v="Sélection / Priorisation"/>
    <x v="2"/>
    <x v="12"/>
    <m/>
    <m/>
    <m/>
    <m/>
    <m/>
    <s v="AME20161110NOMO"/>
    <n v="4"/>
    <x v="2"/>
    <x v="12"/>
    <e v="#N/A"/>
    <x v="1"/>
  </r>
  <r>
    <s v="American RC"/>
    <s v="Haitian RC"/>
    <m/>
    <s v="Réalisé"/>
    <d v="2016-11-10T00:00:00"/>
    <s v="Distribution Abris"/>
    <s v="Matériaux Abris"/>
    <s v="Bâches"/>
    <m/>
    <s v="Nombre"/>
    <n v="245"/>
    <m/>
    <m/>
    <m/>
    <s v=""/>
    <n v="245"/>
    <m/>
    <x v="1"/>
    <x v="8"/>
    <m/>
    <m/>
    <m/>
    <m/>
    <m/>
    <s v="AME20161110SUTO"/>
    <n v="3"/>
    <x v="1"/>
    <x v="8"/>
    <e v="#N/A"/>
    <x v="1"/>
  </r>
  <r>
    <s v="American RC"/>
    <s v="Haitian RC"/>
    <m/>
    <s v="Réalisé"/>
    <d v="2016-11-10T00:00:00"/>
    <s v="Distribution NFI"/>
    <s v="Matériaux NFI"/>
    <s v="Bidons"/>
    <m/>
    <s v="Nombre"/>
    <n v="116"/>
    <m/>
    <m/>
    <m/>
    <s v=""/>
    <n v="116"/>
    <s v="Sélection / Priorisation"/>
    <x v="2"/>
    <x v="13"/>
    <m/>
    <m/>
    <m/>
    <m/>
    <m/>
    <s v="AME20161110NOJE"/>
    <n v="2"/>
    <x v="2"/>
    <x v="13"/>
    <e v="#N/A"/>
    <x v="1"/>
  </r>
  <r>
    <s v="American RC"/>
    <s v="Haitian RC"/>
    <m/>
    <s v="Réalisé"/>
    <d v="2016-11-10T00:00:00"/>
    <s v="Distribution NFI"/>
    <s v="Matériaux NFI"/>
    <s v="Bidons"/>
    <m/>
    <s v="Nombre"/>
    <n v="25"/>
    <m/>
    <m/>
    <m/>
    <s v=""/>
    <n v="25"/>
    <s v="Sélection / Priorisation"/>
    <x v="2"/>
    <x v="12"/>
    <m/>
    <m/>
    <m/>
    <m/>
    <m/>
    <s v="AME20161110NOMO"/>
    <n v="3"/>
    <x v="2"/>
    <x v="12"/>
    <e v="#N/A"/>
    <x v="1"/>
  </r>
  <r>
    <s v="American RC"/>
    <s v="Haitian RC"/>
    <m/>
    <s v="Réalisé"/>
    <d v="2016-11-10T00:00:00"/>
    <s v="Distribution Abris"/>
    <s v="Matériaux Abris"/>
    <s v="Kit Abris"/>
    <m/>
    <s v="Nombre"/>
    <n v="29"/>
    <m/>
    <m/>
    <m/>
    <s v=""/>
    <n v="89"/>
    <s v="Sélection / Priorisation"/>
    <x v="2"/>
    <x v="12"/>
    <m/>
    <m/>
    <m/>
    <m/>
    <m/>
    <s v="AME20161110NOMO"/>
    <n v="2"/>
    <x v="2"/>
    <x v="12"/>
    <e v="#N/A"/>
    <x v="1"/>
  </r>
  <r>
    <s v="American RC"/>
    <s v="Haitian RC"/>
    <m/>
    <s v="Réalisé"/>
    <d v="2016-11-10T00:00:00"/>
    <s v="Distribution NFI"/>
    <s v="Matériaux NFI"/>
    <s v="Bidons"/>
    <m/>
    <s v="Nombre"/>
    <n v="490"/>
    <m/>
    <m/>
    <m/>
    <s v=""/>
    <n v="245"/>
    <s v="Sélection / Priorisation"/>
    <x v="1"/>
    <x v="8"/>
    <m/>
    <m/>
    <m/>
    <m/>
    <m/>
    <s v="AME20161110SUTO"/>
    <n v="2"/>
    <x v="1"/>
    <x v="8"/>
    <e v="#N/A"/>
    <x v="1"/>
  </r>
  <r>
    <s v="American RC"/>
    <s v="Haitian RC"/>
    <m/>
    <s v="Réalisé"/>
    <d v="2016-11-10T00:00:00"/>
    <s v="Distribution Abris"/>
    <s v="Matériaux Abris"/>
    <s v="Kit Abris"/>
    <m/>
    <s v="Nombre"/>
    <n v="17"/>
    <m/>
    <m/>
    <m/>
    <s v=""/>
    <n v="116"/>
    <s v="Sélection / Priorisation"/>
    <x v="2"/>
    <x v="13"/>
    <m/>
    <m/>
    <m/>
    <m/>
    <m/>
    <s v="AME20161110NOJE"/>
    <n v="1"/>
    <x v="2"/>
    <x v="13"/>
    <e v="#N/A"/>
    <x v="1"/>
  </r>
  <r>
    <s v="American RC"/>
    <s v="Haitian RC"/>
    <m/>
    <s v="Réalisé"/>
    <d v="2016-11-10T00:00:00"/>
    <s v="Distribution Abris"/>
    <s v="Matériaux Abris"/>
    <s v="Kit Abris"/>
    <m/>
    <s v="Nombre"/>
    <n v="25"/>
    <m/>
    <m/>
    <m/>
    <s v=""/>
    <n v="25"/>
    <s v="Sélection / Priorisation"/>
    <x v="2"/>
    <x v="12"/>
    <m/>
    <m/>
    <m/>
    <m/>
    <m/>
    <s v="AME20161110NOMO"/>
    <n v="1"/>
    <x v="2"/>
    <x v="12"/>
    <e v="#N/A"/>
    <x v="1"/>
  </r>
  <r>
    <s v="American RC"/>
    <s v="Haitian RC"/>
    <m/>
    <s v="Réalisé"/>
    <d v="2016-11-10T00:00:00"/>
    <s v="Distribution NFI"/>
    <s v="Matériaux NFI"/>
    <s v="Kit de cuisine"/>
    <m/>
    <s v="Nombre"/>
    <n v="245"/>
    <m/>
    <m/>
    <m/>
    <s v=""/>
    <n v="245"/>
    <s v="Sélection / Priorisation"/>
    <x v="1"/>
    <x v="8"/>
    <m/>
    <m/>
    <m/>
    <m/>
    <m/>
    <s v="AME20161110SUTO"/>
    <n v="1"/>
    <x v="1"/>
    <x v="8"/>
    <e v="#N/A"/>
    <x v="1"/>
  </r>
  <r>
    <s v="American RC"/>
    <s v="Haitian RC"/>
    <m/>
    <s v="Réalisé"/>
    <d v="2016-11-11T00:00:00"/>
    <s v="Distribution NFI"/>
    <s v="Matériaux NFI"/>
    <s v="Kit de cuisine"/>
    <m/>
    <s v="Nombre"/>
    <n v="23"/>
    <m/>
    <m/>
    <m/>
    <s v=""/>
    <n v="63"/>
    <s v="Sélection / Priorisation"/>
    <x v="2"/>
    <x v="10"/>
    <m/>
    <m/>
    <m/>
    <m/>
    <m/>
    <s v="AME20161111NOBA"/>
    <n v="6"/>
    <x v="2"/>
    <x v="10"/>
    <e v="#N/A"/>
    <x v="1"/>
  </r>
  <r>
    <s v="American RC"/>
    <s v="Haitian RC"/>
    <m/>
    <s v="Réalisé"/>
    <d v="2016-11-11T00:00:00"/>
    <s v="Distribution NFI"/>
    <s v="Matériaux NFI"/>
    <s v="Kit de cuisine"/>
    <m/>
    <s v="Nombre"/>
    <n v="330"/>
    <m/>
    <m/>
    <m/>
    <s v=""/>
    <n v="438"/>
    <s v="Sélection / Priorisation"/>
    <x v="2"/>
    <x v="10"/>
    <m/>
    <m/>
    <m/>
    <m/>
    <m/>
    <s v="AME20161111NOBA"/>
    <n v="5"/>
    <x v="2"/>
    <x v="10"/>
    <e v="#N/A"/>
    <x v="1"/>
  </r>
  <r>
    <s v="American RC"/>
    <s v="Haitian RC"/>
    <m/>
    <s v="Réalisé"/>
    <d v="2016-11-11T00:00:00"/>
    <s v="Distribution NFI"/>
    <s v="Matériaux NFI"/>
    <s v="Kit de cuisine"/>
    <m/>
    <s v="Nombre"/>
    <n v="32"/>
    <m/>
    <m/>
    <m/>
    <s v=""/>
    <n v="50"/>
    <s v="Sélection / Priorisation"/>
    <x v="2"/>
    <x v="17"/>
    <m/>
    <m/>
    <m/>
    <m/>
    <m/>
    <s v="AME20161111NOBO"/>
    <n v="10"/>
    <x v="2"/>
    <x v="17"/>
    <e v="#N/A"/>
    <x v="1"/>
  </r>
  <r>
    <s v="American RC"/>
    <s v="Haitian RC"/>
    <m/>
    <s v="Réalisé"/>
    <d v="2016-11-11T00:00:00"/>
    <s v="Distribution NFI"/>
    <s v="Matériaux NFI"/>
    <s v="Kit de cuisine"/>
    <m/>
    <s v="Nombre"/>
    <n v="73"/>
    <m/>
    <m/>
    <m/>
    <s v=""/>
    <n v="110"/>
    <s v="Sélection / Priorisation"/>
    <x v="2"/>
    <x v="17"/>
    <m/>
    <m/>
    <m/>
    <m/>
    <m/>
    <s v="AME20161111NOBO"/>
    <n v="9"/>
    <x v="2"/>
    <x v="17"/>
    <e v="#N/A"/>
    <x v="1"/>
  </r>
  <r>
    <s v="American RC"/>
    <s v="Haitian RC"/>
    <m/>
    <s v="Réalisé"/>
    <d v="2016-11-11T00:00:00"/>
    <s v="Distribution NFI"/>
    <s v="Matériaux NFI"/>
    <s v="Kit de cuisine"/>
    <m/>
    <s v="Nombre"/>
    <n v="46"/>
    <m/>
    <m/>
    <m/>
    <s v=""/>
    <n v="68"/>
    <s v="Sélection / Priorisation"/>
    <x v="2"/>
    <x v="17"/>
    <m/>
    <m/>
    <m/>
    <m/>
    <m/>
    <s v="AME20161111NOBO"/>
    <n v="8"/>
    <x v="2"/>
    <x v="17"/>
    <e v="#N/A"/>
    <x v="1"/>
  </r>
  <r>
    <s v="American RC"/>
    <s v="Haitian RC"/>
    <m/>
    <s v="Réalisé"/>
    <d v="2016-11-11T00:00:00"/>
    <s v="Distribution NFI"/>
    <s v="Matériaux NFI"/>
    <s v="Kit de cuisine"/>
    <m/>
    <s v="Nombre"/>
    <n v="169"/>
    <m/>
    <m/>
    <m/>
    <s v=""/>
    <n v="232"/>
    <s v="Sélection / Priorisation"/>
    <x v="2"/>
    <x v="12"/>
    <m/>
    <m/>
    <m/>
    <m/>
    <m/>
    <s v="AME20161111NOMO"/>
    <n v="3"/>
    <x v="2"/>
    <x v="12"/>
    <e v="#N/A"/>
    <x v="1"/>
  </r>
  <r>
    <s v="American RC"/>
    <s v="Haitian RC"/>
    <m/>
    <s v="Réalisé"/>
    <d v="2016-11-11T00:00:00"/>
    <s v="Distribution NFI"/>
    <s v="Matériaux NFI"/>
    <s v="Bidons"/>
    <m/>
    <s v="Nombre"/>
    <n v="126"/>
    <m/>
    <m/>
    <m/>
    <s v=""/>
    <n v="63"/>
    <s v="Sélection / Priorisation"/>
    <x v="2"/>
    <x v="10"/>
    <m/>
    <m/>
    <m/>
    <m/>
    <m/>
    <s v="AME20161111NOBA"/>
    <n v="4"/>
    <x v="2"/>
    <x v="10"/>
    <e v="#N/A"/>
    <x v="1"/>
  </r>
  <r>
    <s v="American RC"/>
    <s v="Haitian RC"/>
    <m/>
    <s v="Réalisé"/>
    <d v="2016-11-11T00:00:00"/>
    <s v="Distribution NFI"/>
    <s v="Matériaux NFI"/>
    <s v="Bidons"/>
    <m/>
    <s v="Nombre"/>
    <n v="590"/>
    <m/>
    <m/>
    <m/>
    <s v=""/>
    <n v="438"/>
    <s v="Sélection / Priorisation"/>
    <x v="2"/>
    <x v="10"/>
    <m/>
    <m/>
    <m/>
    <m/>
    <m/>
    <s v="AME20161111NOBA"/>
    <n v="3"/>
    <x v="2"/>
    <x v="10"/>
    <e v="#N/A"/>
    <x v="1"/>
  </r>
  <r>
    <s v="American RC"/>
    <s v="Haitian RC"/>
    <m/>
    <s v="Réalisé"/>
    <d v="2016-11-11T00:00:00"/>
    <s v="Distribution NFI"/>
    <s v="Matériaux NFI"/>
    <s v="Bidons"/>
    <m/>
    <s v="Nombre"/>
    <n v="50"/>
    <m/>
    <m/>
    <m/>
    <s v=""/>
    <n v="50"/>
    <s v="Sélection / Priorisation"/>
    <x v="2"/>
    <x v="17"/>
    <m/>
    <m/>
    <m/>
    <m/>
    <m/>
    <s v="AME20161111NOBO"/>
    <n v="7"/>
    <x v="2"/>
    <x v="17"/>
    <e v="#N/A"/>
    <x v="1"/>
  </r>
  <r>
    <s v="American RC"/>
    <s v="Haitian RC"/>
    <m/>
    <s v="Réalisé"/>
    <d v="2016-11-11T00:00:00"/>
    <s v="Distribution NFI"/>
    <s v="Matériaux NFI"/>
    <s v="Bidons"/>
    <m/>
    <s v="Nombre"/>
    <n v="110"/>
    <m/>
    <m/>
    <m/>
    <s v=""/>
    <n v="110"/>
    <s v="Sélection / Priorisation"/>
    <x v="2"/>
    <x v="17"/>
    <m/>
    <m/>
    <m/>
    <m/>
    <m/>
    <s v="AME20161111NOBO"/>
    <n v="6"/>
    <x v="2"/>
    <x v="17"/>
    <e v="#N/A"/>
    <x v="1"/>
  </r>
  <r>
    <s v="American RC"/>
    <s v="Haitian RC"/>
    <m/>
    <s v="Réalisé"/>
    <d v="2016-11-11T00:00:00"/>
    <s v="Distribution NFI"/>
    <s v="Matériaux NFI"/>
    <s v="Bidons"/>
    <m/>
    <s v="Nombre"/>
    <n v="68"/>
    <m/>
    <m/>
    <m/>
    <s v=""/>
    <n v="68"/>
    <s v="Sélection / Priorisation"/>
    <x v="2"/>
    <x v="17"/>
    <m/>
    <m/>
    <m/>
    <m/>
    <m/>
    <s v="AME20161111NOBO"/>
    <n v="5"/>
    <x v="2"/>
    <x v="17"/>
    <e v="#N/A"/>
    <x v="1"/>
  </r>
  <r>
    <s v="American RC"/>
    <s v="Haitian RC"/>
    <m/>
    <s v="Réalisé"/>
    <d v="2016-11-11T00:00:00"/>
    <s v="Distribution NFI"/>
    <s v="Matériaux NFI"/>
    <s v="Bidons"/>
    <m/>
    <s v="Nombre"/>
    <n v="150"/>
    <m/>
    <m/>
    <m/>
    <s v=""/>
    <n v="232"/>
    <s v="Sélection / Priorisation"/>
    <x v="2"/>
    <x v="12"/>
    <m/>
    <m/>
    <m/>
    <m/>
    <m/>
    <s v="AME20161111NOMO"/>
    <n v="2"/>
    <x v="2"/>
    <x v="12"/>
    <e v="#N/A"/>
    <x v="1"/>
  </r>
  <r>
    <s v="American RC"/>
    <s v="Haitian RC"/>
    <m/>
    <s v="Réalisé"/>
    <d v="2016-11-11T00:00:00"/>
    <s v="Distribution Abris"/>
    <s v="Matériaux Abris"/>
    <s v="Kit Abris"/>
    <m/>
    <s v="Nombre"/>
    <n v="60"/>
    <m/>
    <m/>
    <m/>
    <s v=""/>
    <n v="63"/>
    <s v="Sélection / Priorisation"/>
    <x v="2"/>
    <x v="10"/>
    <m/>
    <m/>
    <m/>
    <m/>
    <m/>
    <s v="AME20161111NOBA"/>
    <n v="2"/>
    <x v="2"/>
    <x v="10"/>
    <e v="#N/A"/>
    <x v="1"/>
  </r>
  <r>
    <s v="American RC"/>
    <s v="Haitian RC"/>
    <m/>
    <s v="Réalisé"/>
    <d v="2016-11-11T00:00:00"/>
    <s v="Distribution Abris"/>
    <s v="Matériaux Abris"/>
    <s v="Kit Abris"/>
    <m/>
    <s v="Nombre"/>
    <n v="115"/>
    <m/>
    <m/>
    <m/>
    <s v=""/>
    <n v="438"/>
    <s v="Sélection / Priorisation"/>
    <x v="2"/>
    <x v="10"/>
    <m/>
    <m/>
    <m/>
    <m/>
    <m/>
    <s v="AME20161111NOBA"/>
    <n v="1"/>
    <x v="2"/>
    <x v="10"/>
    <e v="#N/A"/>
    <x v="1"/>
  </r>
  <r>
    <s v="American RC"/>
    <s v="Haitian RC"/>
    <m/>
    <s v="Réalisé"/>
    <d v="2016-11-11T00:00:00"/>
    <s v="Distribution Abris"/>
    <s v="Matériaux Abris"/>
    <s v="Kit Abris"/>
    <m/>
    <s v="Nombre"/>
    <n v="5"/>
    <m/>
    <m/>
    <m/>
    <s v=""/>
    <n v="68"/>
    <s v="Sélection / Priorisation"/>
    <x v="2"/>
    <x v="17"/>
    <m/>
    <m/>
    <m/>
    <m/>
    <m/>
    <s v="AME20161111NOBO"/>
    <n v="4"/>
    <x v="2"/>
    <x v="17"/>
    <e v="#N/A"/>
    <x v="1"/>
  </r>
  <r>
    <s v="American RC"/>
    <s v="Haitian RC"/>
    <m/>
    <s v="Réalisé"/>
    <d v="2016-11-11T00:00:00"/>
    <s v="Distribution Abris"/>
    <s v="Matériaux Abris"/>
    <s v="Kit Abris"/>
    <m/>
    <s v="Nombre"/>
    <n v="18"/>
    <m/>
    <m/>
    <m/>
    <s v=""/>
    <n v="50"/>
    <s v="Sélection / Priorisation"/>
    <x v="2"/>
    <x v="17"/>
    <m/>
    <m/>
    <m/>
    <m/>
    <m/>
    <s v="AME20161111NOBO"/>
    <n v="3"/>
    <x v="2"/>
    <x v="17"/>
    <e v="#N/A"/>
    <x v="1"/>
  </r>
  <r>
    <s v="American RC"/>
    <s v="Haitian RC"/>
    <m/>
    <s v="Réalisé"/>
    <d v="2016-11-11T00:00:00"/>
    <s v="Distribution Abris"/>
    <s v="Matériaux Abris"/>
    <s v="Kit Abris"/>
    <m/>
    <s v="Nombre"/>
    <n v="37"/>
    <m/>
    <m/>
    <m/>
    <s v=""/>
    <n v="110"/>
    <s v="Sélection / Priorisation"/>
    <x v="2"/>
    <x v="17"/>
    <m/>
    <m/>
    <m/>
    <m/>
    <m/>
    <s v="AME20161111NOBO"/>
    <n v="2"/>
    <x v="2"/>
    <x v="17"/>
    <e v="#N/A"/>
    <x v="1"/>
  </r>
  <r>
    <s v="American RC"/>
    <s v="Haitian RC"/>
    <m/>
    <s v="Réalisé"/>
    <d v="2016-11-11T00:00:00"/>
    <s v="Distribution Abris"/>
    <s v="Matériaux Abris"/>
    <s v="Kit Abris"/>
    <m/>
    <s v="Nombre"/>
    <n v="17"/>
    <m/>
    <m/>
    <m/>
    <s v=""/>
    <n v="68"/>
    <s v="Sélection / Priorisation"/>
    <x v="2"/>
    <x v="17"/>
    <m/>
    <m/>
    <m/>
    <m/>
    <m/>
    <s v="AME20161111NOBO"/>
    <n v="1"/>
    <x v="2"/>
    <x v="17"/>
    <e v="#N/A"/>
    <x v="1"/>
  </r>
  <r>
    <s v="American RC"/>
    <s v="Haitian RC"/>
    <m/>
    <s v="Réalisé"/>
    <d v="2016-11-11T00:00:00"/>
    <s v="Distribution Abris"/>
    <s v="Matériaux Abris"/>
    <s v="Kit Abris"/>
    <m/>
    <s v="Nombre"/>
    <n v="63"/>
    <m/>
    <m/>
    <m/>
    <s v=""/>
    <n v="232"/>
    <s v="Sélection / Priorisation"/>
    <x v="2"/>
    <x v="12"/>
    <m/>
    <m/>
    <m/>
    <m/>
    <m/>
    <s v="AME20161111NOMO"/>
    <n v="1"/>
    <x v="2"/>
    <x v="12"/>
    <e v="#N/A"/>
    <x v="1"/>
  </r>
  <r>
    <s v="American RC"/>
    <s v="Haitian RC"/>
    <m/>
    <s v="Réalisé"/>
    <d v="2016-11-12T00:00:00"/>
    <s v="Distribution NFI"/>
    <s v="Matériaux NFI"/>
    <s v="Kit de cuisine"/>
    <m/>
    <s v="Nombre"/>
    <n v="25"/>
    <m/>
    <m/>
    <m/>
    <s v=""/>
    <n v="25"/>
    <s v="Sélection / Priorisation"/>
    <x v="2"/>
    <x v="22"/>
    <m/>
    <m/>
    <m/>
    <m/>
    <m/>
    <s v="AME20161112NOBA"/>
    <n v="2"/>
    <x v="2"/>
    <x v="22"/>
    <e v="#N/A"/>
    <x v="0"/>
  </r>
  <r>
    <s v="American RC"/>
    <s v="Haitian RC"/>
    <m/>
    <s v="Réalisé"/>
    <d v="2016-11-12T00:00:00"/>
    <s v="Distribution NFI"/>
    <s v="Matériaux NFI"/>
    <s v="Kit de cuisine"/>
    <m/>
    <s v="Nombre"/>
    <n v="25"/>
    <m/>
    <m/>
    <m/>
    <s v=""/>
    <n v="25"/>
    <s v="Sélection / Priorisation"/>
    <x v="2"/>
    <x v="23"/>
    <m/>
    <m/>
    <m/>
    <m/>
    <m/>
    <s v="AME20161112NOCH"/>
    <n v="2"/>
    <x v="2"/>
    <x v="23"/>
    <e v="#N/A"/>
    <x v="0"/>
  </r>
  <r>
    <s v="American RC"/>
    <s v="Haitian RC"/>
    <m/>
    <s v="Réalisé"/>
    <d v="2016-11-12T00:00:00"/>
    <s v="Distribution Abris"/>
    <s v="Matériaux Abris"/>
    <s v="Kit Abris"/>
    <m/>
    <s v="Nombre"/>
    <n v="25"/>
    <m/>
    <m/>
    <m/>
    <s v=""/>
    <n v="25"/>
    <s v="Sélection / Priorisation"/>
    <x v="2"/>
    <x v="22"/>
    <m/>
    <m/>
    <m/>
    <m/>
    <m/>
    <s v="AME20161112NOBA"/>
    <n v="1"/>
    <x v="2"/>
    <x v="22"/>
    <e v="#N/A"/>
    <x v="1"/>
  </r>
  <r>
    <s v="American RC"/>
    <s v="Haitian RC"/>
    <m/>
    <s v="Réalisé"/>
    <d v="2016-11-12T00:00:00"/>
    <s v="Distribution Abris"/>
    <s v="Matériaux Abris"/>
    <s v="Kit Abris"/>
    <m/>
    <s v="Nombre"/>
    <n v="25"/>
    <m/>
    <m/>
    <m/>
    <s v=""/>
    <n v="25"/>
    <s v="Sélection / Priorisation"/>
    <x v="2"/>
    <x v="23"/>
    <m/>
    <m/>
    <m/>
    <m/>
    <m/>
    <s v="AME20161112NOCH"/>
    <n v="1"/>
    <x v="2"/>
    <x v="23"/>
    <e v="#N/A"/>
    <x v="1"/>
  </r>
  <r>
    <s v="American RC"/>
    <s v="Haitian RC"/>
    <m/>
    <s v="Réalisé"/>
    <d v="2016-11-13T00:00:00"/>
    <s v="Distribution Abris"/>
    <s v="Matériaux Abris"/>
    <s v="Bâches"/>
    <m/>
    <s v="Nombre"/>
    <n v="111"/>
    <m/>
    <m/>
    <m/>
    <s v=""/>
    <n v="111"/>
    <m/>
    <x v="3"/>
    <x v="24"/>
    <m/>
    <m/>
    <m/>
    <m/>
    <m/>
    <s v="AME20161113NIMI"/>
    <n v="2"/>
    <x v="3"/>
    <x v="24"/>
    <e v="#N/A"/>
    <x v="0"/>
  </r>
  <r>
    <s v="American RC"/>
    <s v="Haitian RC"/>
    <m/>
    <s v="Réalisé"/>
    <d v="2016-11-13T00:00:00"/>
    <s v="Distribution Abris"/>
    <s v="Matériaux Abris"/>
    <s v="Bâches"/>
    <m/>
    <s v="Nombre"/>
    <n v="7"/>
    <m/>
    <m/>
    <m/>
    <s v=""/>
    <n v="7"/>
    <m/>
    <x v="1"/>
    <x v="8"/>
    <m/>
    <m/>
    <m/>
    <m/>
    <m/>
    <s v="AME20161113SUTO"/>
    <n v="3"/>
    <x v="1"/>
    <x v="8"/>
    <e v="#N/A"/>
    <x v="1"/>
  </r>
  <r>
    <s v="American RC"/>
    <s v="Haitian RC"/>
    <m/>
    <s v="Réalisé"/>
    <d v="2016-11-13T00:00:00"/>
    <s v="Distribution NFI"/>
    <s v="Matériaux NFI"/>
    <s v="Bidons"/>
    <m/>
    <s v="Nombre"/>
    <n v="14"/>
    <m/>
    <m/>
    <m/>
    <s v=""/>
    <n v="7"/>
    <s v="Sélection / Priorisation"/>
    <x v="1"/>
    <x v="8"/>
    <m/>
    <m/>
    <m/>
    <m/>
    <m/>
    <s v="AME20161113SUTO"/>
    <n v="2"/>
    <x v="1"/>
    <x v="8"/>
    <e v="#N/A"/>
    <x v="1"/>
  </r>
  <r>
    <s v="American RC"/>
    <s v="Haitian RC"/>
    <m/>
    <s v="Réalisé"/>
    <d v="2016-11-13T00:00:00"/>
    <s v="Distribution Abris"/>
    <s v="Matériaux Abris"/>
    <s v="Kit Abris"/>
    <m/>
    <s v="Nombre"/>
    <n v="111"/>
    <m/>
    <m/>
    <m/>
    <s v=""/>
    <n v="111"/>
    <s v="Sélection / Priorisation"/>
    <x v="3"/>
    <x v="24"/>
    <m/>
    <m/>
    <m/>
    <m/>
    <m/>
    <s v="AME20161113NIMI"/>
    <n v="1"/>
    <x v="3"/>
    <x v="24"/>
    <e v="#N/A"/>
    <x v="1"/>
  </r>
  <r>
    <s v="American RC"/>
    <s v="Haitian RC"/>
    <m/>
    <s v="Réalisé"/>
    <d v="2016-11-13T00:00:00"/>
    <s v="Distribution NFI"/>
    <s v="Matériaux NFI"/>
    <s v="Kit de cuisine"/>
    <m/>
    <s v="Nombre"/>
    <n v="7"/>
    <m/>
    <m/>
    <m/>
    <s v=""/>
    <n v="7"/>
    <s v="Sélection / Priorisation"/>
    <x v="1"/>
    <x v="8"/>
    <m/>
    <m/>
    <m/>
    <m/>
    <m/>
    <s v="AME20161113SUTO"/>
    <n v="1"/>
    <x v="1"/>
    <x v="8"/>
    <e v="#N/A"/>
    <x v="1"/>
  </r>
  <r>
    <s v="American RC"/>
    <s v="Haitian RC"/>
    <m/>
    <s v="Réalisé"/>
    <d v="2016-11-14T00:00:00"/>
    <s v="Distribution Abris"/>
    <s v="Matériaux Abris"/>
    <s v="Bâches"/>
    <m/>
    <s v="Nombre"/>
    <n v="225"/>
    <m/>
    <m/>
    <m/>
    <s v=""/>
    <n v="225"/>
    <m/>
    <x v="1"/>
    <x v="8"/>
    <m/>
    <m/>
    <m/>
    <m/>
    <m/>
    <s v="AME20161114SUTO"/>
    <n v="3"/>
    <x v="1"/>
    <x v="8"/>
    <e v="#N/A"/>
    <x v="1"/>
  </r>
  <r>
    <s v="American RC"/>
    <s v="Haitian RC"/>
    <m/>
    <s v="Réalisé"/>
    <d v="2016-11-14T00:00:00"/>
    <s v="Distribution NFI"/>
    <s v="Matériaux NFI"/>
    <s v="Bidons"/>
    <m/>
    <s v="Nombre"/>
    <n v="450"/>
    <m/>
    <m/>
    <m/>
    <s v=""/>
    <n v="225"/>
    <s v="Sélection / Priorisation"/>
    <x v="1"/>
    <x v="8"/>
    <m/>
    <m/>
    <m/>
    <m/>
    <m/>
    <s v="AME20161114SUTO"/>
    <n v="2"/>
    <x v="1"/>
    <x v="8"/>
    <e v="#N/A"/>
    <x v="1"/>
  </r>
  <r>
    <s v="American RC"/>
    <s v="Haitian RC"/>
    <m/>
    <s v="Réalisé"/>
    <d v="2016-11-14T00:00:00"/>
    <s v="Distribution NFI"/>
    <s v="Matériaux NFI"/>
    <s v="Kit de cuisine"/>
    <m/>
    <s v="Nombre"/>
    <n v="225"/>
    <m/>
    <m/>
    <m/>
    <s v=""/>
    <n v="225"/>
    <s v="Sélection / Priorisation"/>
    <x v="1"/>
    <x v="8"/>
    <m/>
    <m/>
    <m/>
    <m/>
    <m/>
    <s v="AME20161114SUTO"/>
    <n v="1"/>
    <x v="1"/>
    <x v="8"/>
    <e v="#N/A"/>
    <x v="1"/>
  </r>
  <r>
    <s v="American RC"/>
    <s v="Haitian RC"/>
    <m/>
    <s v="Réalisé"/>
    <d v="2016-11-15T00:00:00"/>
    <s v="Distribution Abris"/>
    <s v="Matériaux Abris"/>
    <s v="Bâches"/>
    <m/>
    <s v="Nombre"/>
    <n v="340"/>
    <m/>
    <m/>
    <m/>
    <s v=""/>
    <n v="340"/>
    <m/>
    <x v="1"/>
    <x v="20"/>
    <m/>
    <m/>
    <m/>
    <m/>
    <m/>
    <s v="AME20161115SUCH"/>
    <n v="4"/>
    <x v="1"/>
    <x v="20"/>
    <e v="#N/A"/>
    <x v="1"/>
  </r>
  <r>
    <s v="American RC"/>
    <s v="Haitian RC"/>
    <m/>
    <s v="Réalisé"/>
    <d v="2016-11-15T00:00:00"/>
    <s v="Distribution NFI"/>
    <s v="Matériaux NFI"/>
    <s v="Bidons"/>
    <m/>
    <s v="Nombre"/>
    <n v="680"/>
    <m/>
    <m/>
    <m/>
    <s v=""/>
    <n v="340"/>
    <s v="Sélection / Priorisation"/>
    <x v="1"/>
    <x v="20"/>
    <m/>
    <m/>
    <m/>
    <m/>
    <m/>
    <s v="AME20161115SUCH"/>
    <n v="3"/>
    <x v="1"/>
    <x v="20"/>
    <e v="#N/A"/>
    <x v="1"/>
  </r>
  <r>
    <s v="American RC"/>
    <s v="Haitian RC"/>
    <m/>
    <s v="Réalisé"/>
    <d v="2016-11-15T00:00:00"/>
    <s v="Distribution Abris"/>
    <s v="Matériaux Abris"/>
    <s v="Kit Abris"/>
    <m/>
    <s v="Nombre"/>
    <n v="340"/>
    <m/>
    <m/>
    <m/>
    <s v=""/>
    <n v="340"/>
    <s v="Sélection / Priorisation"/>
    <x v="1"/>
    <x v="20"/>
    <m/>
    <m/>
    <m/>
    <m/>
    <m/>
    <s v="AME20161115SUCH"/>
    <n v="2"/>
    <x v="1"/>
    <x v="20"/>
    <e v="#N/A"/>
    <x v="1"/>
  </r>
  <r>
    <s v="American RC"/>
    <s v="Haitian RC"/>
    <m/>
    <s v="Réalisé"/>
    <d v="2016-11-15T00:00:00"/>
    <s v="Distribution NFI"/>
    <s v="Matériaux NFI"/>
    <s v="Kit de cuisine"/>
    <m/>
    <s v="Nombre"/>
    <n v="340"/>
    <m/>
    <m/>
    <m/>
    <s v=""/>
    <n v="340"/>
    <s v="Sélection / Priorisation"/>
    <x v="1"/>
    <x v="20"/>
    <m/>
    <m/>
    <m/>
    <m/>
    <m/>
    <s v="AME20161115SUCH"/>
    <n v="1"/>
    <x v="1"/>
    <x v="20"/>
    <e v="#N/A"/>
    <x v="1"/>
  </r>
  <r>
    <s v="American RC"/>
    <s v="Haitian RC"/>
    <m/>
    <s v="Réalisé"/>
    <d v="2016-11-16T00:00:00"/>
    <s v="Distribution Abris"/>
    <s v="Matériaux Abris"/>
    <s v="Bâches"/>
    <m/>
    <s v="Nombre"/>
    <n v="33"/>
    <m/>
    <m/>
    <m/>
    <s v=""/>
    <n v="33"/>
    <m/>
    <x v="4"/>
    <x v="25"/>
    <m/>
    <m/>
    <m/>
    <m/>
    <m/>
    <s v="AME20161116OUCR"/>
    <n v="2"/>
    <x v="4"/>
    <x v="25"/>
    <e v="#N/A"/>
    <x v="0"/>
  </r>
  <r>
    <s v="American RC"/>
    <s v="Haitian RC"/>
    <m/>
    <s v="Réalisé"/>
    <d v="2016-11-16T00:00:00"/>
    <s v="Distribution Abris"/>
    <s v="Matériaux Abris"/>
    <s v="Kit Abris"/>
    <m/>
    <s v="Nombre"/>
    <n v="33"/>
    <m/>
    <m/>
    <m/>
    <s v=""/>
    <n v="33"/>
    <s v="Sélection / Priorisation"/>
    <x v="4"/>
    <x v="25"/>
    <m/>
    <m/>
    <m/>
    <m/>
    <m/>
    <s v="AME20161116OUCR"/>
    <n v="1"/>
    <x v="4"/>
    <x v="25"/>
    <e v="#N/A"/>
    <x v="1"/>
  </r>
  <r>
    <s v="American RC"/>
    <s v="Haitian RC"/>
    <m/>
    <s v="Réalisé"/>
    <d v="2016-11-17T00:00:00"/>
    <s v="Distribution NFI"/>
    <s v="Matériaux NFI"/>
    <s v="Kit d'hygiène"/>
    <m/>
    <s v="Nombre"/>
    <n v="50"/>
    <m/>
    <m/>
    <m/>
    <s v=""/>
    <n v="50"/>
    <s v="Sélection / Priorisation"/>
    <x v="1"/>
    <x v="1"/>
    <m/>
    <m/>
    <m/>
    <m/>
    <m/>
    <s v="AME20161117SULE"/>
    <n v="1"/>
    <x v="1"/>
    <x v="1"/>
    <e v="#N/A"/>
    <x v="1"/>
  </r>
  <r>
    <s v="American RC"/>
    <s v="Haitian RC"/>
    <m/>
    <m/>
    <d v="2016-11-24T00:00:00"/>
    <s v="Distribution Abris"/>
    <s v="Matériaux Abris"/>
    <s v="Bâches"/>
    <m/>
    <s v="Nombre"/>
    <n v="219"/>
    <m/>
    <m/>
    <m/>
    <s v=""/>
    <n v="219"/>
    <m/>
    <x v="3"/>
    <x v="26"/>
    <m/>
    <m/>
    <m/>
    <m/>
    <m/>
    <s v="AME20161124NIPA"/>
    <n v="2"/>
    <x v="3"/>
    <x v="26"/>
    <e v="#N/A"/>
    <x v="0"/>
  </r>
  <r>
    <s v="American RC"/>
    <s v="Haitian RC"/>
    <m/>
    <m/>
    <d v="2016-11-24T00:00:00"/>
    <s v="Distribution Abris"/>
    <s v="Matériaux Abris"/>
    <s v="Kit Abris"/>
    <m/>
    <s v="Nombre"/>
    <n v="219"/>
    <m/>
    <m/>
    <m/>
    <s v=""/>
    <n v="219"/>
    <m/>
    <x v="3"/>
    <x v="26"/>
    <m/>
    <m/>
    <m/>
    <m/>
    <m/>
    <s v="AME20161124NIPA"/>
    <n v="1"/>
    <x v="3"/>
    <x v="26"/>
    <e v="#N/A"/>
    <x v="1"/>
  </r>
  <r>
    <s v="American RC"/>
    <s v="Haitian RC"/>
    <m/>
    <s v="Réalisé"/>
    <d v="2016-11-25T00:00:00"/>
    <s v="Distribution Abris"/>
    <s v="Matériaux Abris"/>
    <s v="Bâches"/>
    <m/>
    <s v="Nombre"/>
    <n v="299"/>
    <n v="80"/>
    <s v="Sélection / Priorisation"/>
    <s v="SUD"/>
    <s v="Roche-A-Bateau"/>
    <n v="299"/>
    <m/>
    <x v="1"/>
    <x v="7"/>
    <m/>
    <m/>
    <m/>
    <m/>
    <m/>
    <s v="AME20161125SUAR"/>
    <n v="8"/>
    <x v="1"/>
    <x v="7"/>
    <e v="#N/A"/>
    <x v="1"/>
  </r>
  <r>
    <s v="American RC"/>
    <s v="Haitian RC"/>
    <m/>
    <s v="Réalisé"/>
    <d v="2016-11-25T00:00:00"/>
    <s v="Distribution NFI"/>
    <s v="Matériaux NFI"/>
    <s v="Bidons"/>
    <m/>
    <s v="Nombre"/>
    <n v="598"/>
    <m/>
    <m/>
    <m/>
    <m/>
    <n v="299"/>
    <m/>
    <x v="1"/>
    <x v="7"/>
    <m/>
    <m/>
    <m/>
    <m/>
    <m/>
    <s v="AME20161125SUAR"/>
    <n v="7"/>
    <x v="1"/>
    <x v="7"/>
    <e v="#N/A"/>
    <x v="1"/>
  </r>
  <r>
    <s v="American RC"/>
    <s v="Haitian RC"/>
    <m/>
    <s v="Réalisé"/>
    <d v="2016-11-25T00:00:00"/>
    <s v="Distribution Abris"/>
    <s v="Matériaux Abris"/>
    <s v="Kit Abris"/>
    <m/>
    <s v="Nombre"/>
    <n v="299"/>
    <m/>
    <m/>
    <m/>
    <m/>
    <n v="299"/>
    <m/>
    <x v="1"/>
    <x v="7"/>
    <m/>
    <m/>
    <m/>
    <m/>
    <m/>
    <s v="AME20161125SUAR"/>
    <n v="6"/>
    <x v="1"/>
    <x v="7"/>
    <e v="#N/A"/>
    <x v="1"/>
  </r>
  <r>
    <s v="American RC"/>
    <s v="Haitian RC"/>
    <m/>
    <s v="Réalisé"/>
    <d v="2016-11-25T00:00:00"/>
    <s v="Distribution NFI"/>
    <s v="Matériaux NFI"/>
    <s v="Kit de cuisine"/>
    <m/>
    <s v="Nombre"/>
    <n v="299"/>
    <m/>
    <m/>
    <m/>
    <m/>
    <n v="299"/>
    <m/>
    <x v="1"/>
    <x v="7"/>
    <m/>
    <m/>
    <m/>
    <m/>
    <m/>
    <s v="AME20161125SUAR"/>
    <n v="5"/>
    <x v="1"/>
    <x v="7"/>
    <e v="#N/A"/>
    <x v="1"/>
  </r>
  <r>
    <s v="American RC"/>
    <s v="Haitian RC"/>
    <m/>
    <s v="Réalisé"/>
    <d v="2016-11-25T00:00:00"/>
    <s v="Distribution NFI"/>
    <s v="Matériaux NFI"/>
    <s v="Kit d'hygiène"/>
    <m/>
    <s v="Nombre"/>
    <n v="84"/>
    <n v="299"/>
    <m/>
    <s v="SUD"/>
    <s v="Arniquet"/>
    <n v="84"/>
    <m/>
    <x v="1"/>
    <x v="11"/>
    <m/>
    <m/>
    <m/>
    <m/>
    <m/>
    <s v="AME20161125SULE"/>
    <n v="2"/>
    <x v="1"/>
    <x v="11"/>
    <e v="#N/A"/>
    <x v="1"/>
  </r>
  <r>
    <s v="American RC"/>
    <s v="Haitian RC"/>
    <m/>
    <s v="Réalisé"/>
    <d v="2016-11-25T00:00:00"/>
    <s v="Distribution NFI"/>
    <s v="Matériaux NFI"/>
    <s v="Kit d'hygiène"/>
    <m/>
    <s v="Nombre"/>
    <n v="50"/>
    <n v="84"/>
    <m/>
    <s v="SUD"/>
    <s v="Les Anglais"/>
    <n v="50"/>
    <m/>
    <x v="1"/>
    <x v="1"/>
    <m/>
    <m/>
    <m/>
    <m/>
    <m/>
    <s v="AME20161125SULE"/>
    <n v="1"/>
    <x v="1"/>
    <x v="1"/>
    <e v="#N/A"/>
    <x v="1"/>
  </r>
  <r>
    <s v="American RC"/>
    <s v="Haitian RC"/>
    <m/>
    <m/>
    <d v="2016-11-25T00:00:00"/>
    <s v="Distribution Abris"/>
    <s v="Matériaux Abris"/>
    <s v="Bâches"/>
    <m/>
    <s v="Nombre"/>
    <n v="4"/>
    <m/>
    <m/>
    <m/>
    <s v=""/>
    <n v="4"/>
    <m/>
    <x v="1"/>
    <x v="7"/>
    <m/>
    <m/>
    <m/>
    <m/>
    <m/>
    <s v="AME20161125SUAR"/>
    <n v="4"/>
    <x v="1"/>
    <x v="7"/>
    <e v="#N/A"/>
    <x v="1"/>
  </r>
  <r>
    <s v="American RC"/>
    <s v="Haitian RC"/>
    <m/>
    <m/>
    <d v="2016-11-25T00:00:00"/>
    <s v="Distribution Abris"/>
    <s v="Matériaux Abris"/>
    <s v="Bâches"/>
    <m/>
    <s v="Nombre"/>
    <n v="352"/>
    <m/>
    <m/>
    <m/>
    <s v=""/>
    <n v="352"/>
    <m/>
    <x v="3"/>
    <x v="27"/>
    <m/>
    <m/>
    <m/>
    <m/>
    <m/>
    <s v="AME20161125NIFO"/>
    <n v="2"/>
    <x v="3"/>
    <x v="27"/>
    <e v="#N/A"/>
    <x v="0"/>
  </r>
  <r>
    <s v="American RC"/>
    <s v="Haitian RC"/>
    <m/>
    <m/>
    <d v="2016-11-25T00:00:00"/>
    <s v="Distribution Abris"/>
    <s v="Matériaux Abris"/>
    <s v="Bâches"/>
    <m/>
    <s v="Nombre"/>
    <n v="415"/>
    <m/>
    <m/>
    <m/>
    <s v=""/>
    <n v="415"/>
    <m/>
    <x v="1"/>
    <x v="16"/>
    <m/>
    <m/>
    <m/>
    <m/>
    <m/>
    <s v="AME20161125SUST"/>
    <n v="4"/>
    <x v="1"/>
    <x v="16"/>
    <e v="#N/A"/>
    <x v="1"/>
  </r>
  <r>
    <s v="American RC"/>
    <s v="Haitian RC"/>
    <m/>
    <m/>
    <d v="2016-11-25T00:00:00"/>
    <s v="Distribution NFI"/>
    <s v="Matériaux NFI"/>
    <s v="Bidons"/>
    <m/>
    <s v="Nombre"/>
    <n v="8"/>
    <m/>
    <m/>
    <m/>
    <s v=""/>
    <n v="4"/>
    <m/>
    <x v="1"/>
    <x v="7"/>
    <m/>
    <m/>
    <m/>
    <m/>
    <m/>
    <s v="AME20161125SUAR"/>
    <n v="3"/>
    <x v="1"/>
    <x v="7"/>
    <e v="#N/A"/>
    <x v="1"/>
  </r>
  <r>
    <s v="American RC"/>
    <s v="Haitian RC"/>
    <m/>
    <m/>
    <d v="2016-11-25T00:00:00"/>
    <s v="Distribution NFI"/>
    <s v="Matériaux NFI"/>
    <s v="Bidons"/>
    <m/>
    <s v="Nombre"/>
    <n v="830"/>
    <m/>
    <m/>
    <m/>
    <s v=""/>
    <n v="415"/>
    <m/>
    <x v="1"/>
    <x v="16"/>
    <m/>
    <m/>
    <m/>
    <m/>
    <m/>
    <s v="AME20161125SUST"/>
    <n v="3"/>
    <x v="1"/>
    <x v="16"/>
    <e v="#N/A"/>
    <x v="1"/>
  </r>
  <r>
    <s v="American RC"/>
    <s v="Haitian RC"/>
    <m/>
    <m/>
    <d v="2016-11-25T00:00:00"/>
    <s v="Distribution NFI"/>
    <s v="Matériaux NFI"/>
    <s v="Kit de cuisine"/>
    <m/>
    <s v="Nombre"/>
    <n v="4"/>
    <m/>
    <m/>
    <m/>
    <s v=""/>
    <n v="4"/>
    <m/>
    <x v="1"/>
    <x v="7"/>
    <m/>
    <m/>
    <m/>
    <m/>
    <m/>
    <s v="AME20161125SUAR"/>
    <n v="2"/>
    <x v="1"/>
    <x v="7"/>
    <e v="#N/A"/>
    <x v="1"/>
  </r>
  <r>
    <s v="American RC"/>
    <s v="Haitian RC"/>
    <m/>
    <m/>
    <d v="2016-11-25T00:00:00"/>
    <s v="Distribution Abris"/>
    <s v="Matériaux Abris"/>
    <s v="Kit Abris"/>
    <m/>
    <s v="Nombre"/>
    <n v="4"/>
    <m/>
    <m/>
    <m/>
    <s v=""/>
    <n v="4"/>
    <m/>
    <x v="1"/>
    <x v="7"/>
    <m/>
    <m/>
    <m/>
    <m/>
    <m/>
    <s v="AME20161125SUAR"/>
    <n v="1"/>
    <x v="1"/>
    <x v="7"/>
    <e v="#N/A"/>
    <x v="1"/>
  </r>
  <r>
    <s v="American RC"/>
    <s v="Haitian RC"/>
    <m/>
    <m/>
    <d v="2016-11-25T00:00:00"/>
    <s v="Distribution NFI"/>
    <s v="Matériaux NFI"/>
    <s v="Kit de cuisine"/>
    <m/>
    <s v="Nombre"/>
    <n v="415"/>
    <m/>
    <m/>
    <m/>
    <s v=""/>
    <n v="415"/>
    <m/>
    <x v="1"/>
    <x v="16"/>
    <m/>
    <m/>
    <m/>
    <m/>
    <m/>
    <s v="AME20161125SUST"/>
    <n v="2"/>
    <x v="1"/>
    <x v="16"/>
    <e v="#N/A"/>
    <x v="1"/>
  </r>
  <r>
    <s v="American RC"/>
    <s v="Haitian RC"/>
    <m/>
    <m/>
    <d v="2016-11-25T00:00:00"/>
    <s v="Distribution Abris"/>
    <s v="Matériaux Abris"/>
    <s v="Kit Abris"/>
    <m/>
    <s v="Nombre"/>
    <n v="415"/>
    <m/>
    <m/>
    <m/>
    <s v=""/>
    <n v="415"/>
    <m/>
    <x v="1"/>
    <x v="16"/>
    <m/>
    <m/>
    <m/>
    <m/>
    <m/>
    <s v="AME20161125SUST"/>
    <n v="1"/>
    <x v="1"/>
    <x v="16"/>
    <e v="#N/A"/>
    <x v="1"/>
  </r>
  <r>
    <s v="American RC"/>
    <s v="Haitian RC"/>
    <m/>
    <m/>
    <d v="2016-11-25T00:00:00"/>
    <s v="Distribution Abris"/>
    <s v="Matériaux Abris"/>
    <s v="Kit Abris"/>
    <m/>
    <s v="Nombre"/>
    <n v="352"/>
    <m/>
    <m/>
    <m/>
    <s v=""/>
    <n v="352"/>
    <m/>
    <x v="3"/>
    <x v="27"/>
    <m/>
    <m/>
    <m/>
    <m/>
    <m/>
    <s v="AME20161125NIFO"/>
    <n v="1"/>
    <x v="3"/>
    <x v="27"/>
    <e v="#N/A"/>
    <x v="1"/>
  </r>
  <r>
    <s v="American RC"/>
    <s v="Haitian RC"/>
    <m/>
    <s v="Réalisé"/>
    <s v="19-Oct-2016 - 20-Oct-2016"/>
    <s v="Distribution NFI"/>
    <s v="Matériaux NFI"/>
    <s v="Bidons"/>
    <m/>
    <s v="Nombre"/>
    <n v="235"/>
    <m/>
    <m/>
    <m/>
    <s v=""/>
    <n v="235"/>
    <m/>
    <x v="2"/>
    <x v="13"/>
    <m/>
    <m/>
    <m/>
    <m/>
    <m/>
    <e v="#VALUE!"/>
    <n v="70"/>
    <x v="2"/>
    <x v="13"/>
    <e v="#N/A"/>
    <x v="1"/>
  </r>
  <r>
    <s v="American RC"/>
    <s v="Haitian RC"/>
    <m/>
    <s v="Réalisé"/>
    <s v="19-Oct-2016 - 20-Oct-2016"/>
    <s v="Distribution NFI"/>
    <s v="Matériaux NFI"/>
    <s v="Couvertures"/>
    <m/>
    <s v="Nombre"/>
    <n v="470"/>
    <m/>
    <m/>
    <m/>
    <s v=""/>
    <n v="235"/>
    <m/>
    <x v="2"/>
    <x v="13"/>
    <m/>
    <m/>
    <m/>
    <m/>
    <m/>
    <e v="#VALUE!"/>
    <n v="69"/>
    <x v="2"/>
    <x v="13"/>
    <e v="#N/A"/>
    <x v="1"/>
  </r>
  <r>
    <s v="American RC"/>
    <s v="Haitian RC"/>
    <m/>
    <s v="Réalisé"/>
    <s v="19-Oct-2016 - 20-Oct-2016"/>
    <s v="Distribution NFI"/>
    <s v="Matériaux NFI"/>
    <s v="Kit d'hygiène"/>
    <m/>
    <s v="Nombre"/>
    <n v="235"/>
    <m/>
    <m/>
    <m/>
    <s v=""/>
    <n v="235"/>
    <m/>
    <x v="2"/>
    <x v="13"/>
    <m/>
    <m/>
    <m/>
    <m/>
    <m/>
    <e v="#VALUE!"/>
    <n v="68"/>
    <x v="2"/>
    <x v="13"/>
    <e v="#N/A"/>
    <x v="1"/>
  </r>
  <r>
    <s v="American RC"/>
    <s v="Haitian RC"/>
    <m/>
    <s v="Réalisé"/>
    <s v="19-Oct-2016 - 20-Oct-2016"/>
    <s v="Distribution NFI"/>
    <s v="Matériaux NFI"/>
    <s v="Kit de cuisine"/>
    <m/>
    <s v="Nombre"/>
    <n v="235"/>
    <m/>
    <m/>
    <m/>
    <s v=""/>
    <n v="235"/>
    <m/>
    <x v="2"/>
    <x v="13"/>
    <m/>
    <m/>
    <m/>
    <m/>
    <m/>
    <e v="#VALUE!"/>
    <n v="67"/>
    <x v="2"/>
    <x v="13"/>
    <e v="#N/A"/>
    <x v="1"/>
  </r>
  <r>
    <s v="CARE"/>
    <m/>
    <m/>
    <s v="Réalisé"/>
    <d v="2016-10-02T00:00:00"/>
    <s v="Distribution NFI"/>
    <s v="Matériaux NFI"/>
    <s v="Couvertures"/>
    <m/>
    <s v="Nombre"/>
    <n v="180"/>
    <s v="Grande Anse"/>
    <s v="Jeremie"/>
    <m/>
    <m/>
    <m/>
    <s v="Ménage"/>
    <x v="5"/>
    <x v="28"/>
    <m/>
    <m/>
    <m/>
    <m/>
    <m/>
    <s v="CAR2016102"/>
    <n v="13"/>
    <x v="5"/>
    <x v="28"/>
    <e v="#N/A"/>
    <x v="0"/>
  </r>
  <r>
    <s v="CARE"/>
    <m/>
    <m/>
    <s v="Réalisé"/>
    <d v="2016-10-02T00:00:00"/>
    <s v="Distribution NFI"/>
    <s v="Matériaux NFI"/>
    <s v="Couvertures"/>
    <m/>
    <s v="Nombre"/>
    <n v="360"/>
    <s v="Grande Anse"/>
    <s v="Roseaux"/>
    <m/>
    <m/>
    <m/>
    <s v="Ménage"/>
    <x v="5"/>
    <x v="28"/>
    <m/>
    <m/>
    <m/>
    <m/>
    <m/>
    <s v="CAR2016102"/>
    <n v="12"/>
    <x v="5"/>
    <x v="28"/>
    <e v="#N/A"/>
    <x v="1"/>
  </r>
  <r>
    <s v="CARE"/>
    <m/>
    <m/>
    <s v="Réalisé"/>
    <d v="2016-10-02T00:00:00"/>
    <s v="Distribution NFI"/>
    <s v="Matériaux NFI"/>
    <s v="Couvertures"/>
    <m/>
    <s v="Nombre"/>
    <n v="360"/>
    <s v="Grande Anse"/>
    <s v="Dame-Marie"/>
    <m/>
    <m/>
    <m/>
    <s v="Ménage"/>
    <x v="5"/>
    <x v="28"/>
    <m/>
    <m/>
    <m/>
    <m/>
    <m/>
    <s v="CAR2016102"/>
    <n v="11"/>
    <x v="5"/>
    <x v="28"/>
    <e v="#N/A"/>
    <x v="1"/>
  </r>
  <r>
    <s v="CARE"/>
    <m/>
    <m/>
    <s v="Réalisé"/>
    <d v="2016-10-02T00:00:00"/>
    <s v="Distribution NFI"/>
    <s v="Matériaux NFI"/>
    <s v="Couvertures"/>
    <m/>
    <s v="Nombre"/>
    <n v="180"/>
    <s v="Grande Anse"/>
    <s v="Chambellan"/>
    <m/>
    <m/>
    <m/>
    <s v="Ménage"/>
    <x v="5"/>
    <x v="28"/>
    <m/>
    <m/>
    <m/>
    <m/>
    <m/>
    <s v="CAR2016102"/>
    <n v="10"/>
    <x v="5"/>
    <x v="28"/>
    <e v="#N/A"/>
    <x v="1"/>
  </r>
  <r>
    <s v="CARE"/>
    <m/>
    <m/>
    <s v="Réalisé"/>
    <d v="2016-10-02T00:00:00"/>
    <s v="Distribution NFI"/>
    <s v="Matériaux NFI"/>
    <s v="Couvertures"/>
    <m/>
    <s v="Nombre"/>
    <n v="180"/>
    <s v="Grande Anse"/>
    <s v="Moron"/>
    <m/>
    <m/>
    <m/>
    <s v="Ménage"/>
    <x v="5"/>
    <x v="28"/>
    <m/>
    <m/>
    <m/>
    <m/>
    <m/>
    <s v="CAR2016102"/>
    <n v="9"/>
    <x v="5"/>
    <x v="28"/>
    <e v="#N/A"/>
    <x v="1"/>
  </r>
  <r>
    <s v="CARE"/>
    <m/>
    <m/>
    <s v="Réalisé"/>
    <d v="2016-10-02T00:00:00"/>
    <s v="Distribution NFI"/>
    <s v="Matériaux NFI"/>
    <s v="Couvertures"/>
    <m/>
    <s v="Nombre"/>
    <n v="180"/>
    <s v="Grande Anse"/>
    <s v="Abricots"/>
    <m/>
    <m/>
    <m/>
    <s v="Ménage"/>
    <x v="5"/>
    <x v="28"/>
    <m/>
    <m/>
    <m/>
    <m/>
    <m/>
    <s v="CAR2016102"/>
    <n v="8"/>
    <x v="5"/>
    <x v="28"/>
    <e v="#N/A"/>
    <x v="1"/>
  </r>
  <r>
    <s v="CARE"/>
    <m/>
    <m/>
    <s v="Réalisé"/>
    <d v="2016-10-02T00:00:00"/>
    <s v="Distribution Abris"/>
    <s v="Matériaux Abris"/>
    <s v="Bâches"/>
    <m/>
    <s v="Nombre"/>
    <n v="6"/>
    <s v="Grande Anse"/>
    <s v="Jeremie"/>
    <m/>
    <m/>
    <m/>
    <s v="Ménage"/>
    <x v="5"/>
    <x v="28"/>
    <m/>
    <m/>
    <m/>
    <m/>
    <m/>
    <s v="CAR2016102"/>
    <n v="7"/>
    <x v="5"/>
    <x v="28"/>
    <e v="#N/A"/>
    <x v="1"/>
  </r>
  <r>
    <s v="CARE"/>
    <m/>
    <m/>
    <s v="Réalisé"/>
    <d v="2016-10-02T00:00:00"/>
    <s v="Distribution Abris"/>
    <s v="Matériaux Abris"/>
    <s v="Bâches"/>
    <m/>
    <s v="Nombre"/>
    <n v="184"/>
    <s v="Grande Anse"/>
    <s v="Roseaux"/>
    <m/>
    <m/>
    <m/>
    <s v="Ménage"/>
    <x v="5"/>
    <x v="28"/>
    <m/>
    <m/>
    <m/>
    <m/>
    <m/>
    <s v="CAR2016102"/>
    <n v="6"/>
    <x v="5"/>
    <x v="28"/>
    <e v="#N/A"/>
    <x v="1"/>
  </r>
  <r>
    <s v="CARE"/>
    <m/>
    <m/>
    <s v="Réalisé"/>
    <d v="2016-10-02T00:00:00"/>
    <s v="Distribution Abris"/>
    <s v="Matériaux Abris"/>
    <s v="Bâches"/>
    <m/>
    <s v="Nombre"/>
    <n v="60"/>
    <s v="Grande Anse"/>
    <s v="Dame-Marie"/>
    <m/>
    <m/>
    <m/>
    <s v="Ménage"/>
    <x v="5"/>
    <x v="28"/>
    <m/>
    <m/>
    <m/>
    <m/>
    <m/>
    <s v="CAR2016102"/>
    <n v="5"/>
    <x v="5"/>
    <x v="28"/>
    <e v="#N/A"/>
    <x v="1"/>
  </r>
  <r>
    <s v="CARE"/>
    <m/>
    <m/>
    <s v="Réalisé"/>
    <d v="2016-10-02T00:00:00"/>
    <s v="Distribution Abris"/>
    <s v="Matériaux Abris"/>
    <s v="Bâches"/>
    <m/>
    <s v="Nombre"/>
    <n v="113"/>
    <s v="Grande Anse"/>
    <s v="Chambellan"/>
    <m/>
    <m/>
    <m/>
    <s v="Ménage"/>
    <x v="5"/>
    <x v="28"/>
    <m/>
    <m/>
    <m/>
    <m/>
    <m/>
    <s v="CAR2016102"/>
    <n v="4"/>
    <x v="5"/>
    <x v="28"/>
    <e v="#N/A"/>
    <x v="1"/>
  </r>
  <r>
    <s v="CARE"/>
    <m/>
    <m/>
    <s v="Réalisé"/>
    <d v="2016-10-02T00:00:00"/>
    <s v="Distribution Abris"/>
    <s v="Matériaux Abris"/>
    <s v="Bâches"/>
    <m/>
    <s v="Nombre"/>
    <n v="110"/>
    <s v="Grande Anse"/>
    <s v="Moron"/>
    <m/>
    <m/>
    <m/>
    <s v="Ménage"/>
    <x v="5"/>
    <x v="28"/>
    <m/>
    <m/>
    <m/>
    <m/>
    <m/>
    <s v="CAR2016102"/>
    <n v="3"/>
    <x v="5"/>
    <x v="28"/>
    <e v="#N/A"/>
    <x v="1"/>
  </r>
  <r>
    <s v="CARE"/>
    <m/>
    <m/>
    <s v="Réalisé"/>
    <d v="2016-10-02T00:00:00"/>
    <s v="Distribution Abris"/>
    <s v="Matériaux Abris"/>
    <s v="Bâches"/>
    <m/>
    <s v="Nombre"/>
    <n v="125"/>
    <s v="Grande Anse"/>
    <s v="Abricots"/>
    <m/>
    <m/>
    <m/>
    <s v="Ménage"/>
    <x v="5"/>
    <x v="28"/>
    <m/>
    <m/>
    <m/>
    <m/>
    <m/>
    <s v="CAR2016102"/>
    <n v="2"/>
    <x v="5"/>
    <x v="28"/>
    <e v="#N/A"/>
    <x v="1"/>
  </r>
  <r>
    <s v="CARE"/>
    <m/>
    <m/>
    <s v="Réalisé"/>
    <d v="2016-10-02T00:00:00"/>
    <s v="Distribution NFI"/>
    <s v="Matériaux NFI"/>
    <s v="Kit d'hygiène"/>
    <s v="Savons de lessive et de toilettes, Serviettes et papiers hygiéniques, Aquatabs, Dentifrices et brosses à dents et Serviettes de bain"/>
    <s v="Nombre"/>
    <n v="170"/>
    <s v="Grande Anse"/>
    <s v="Roseaux"/>
    <m/>
    <m/>
    <m/>
    <s v="Ménage"/>
    <x v="5"/>
    <x v="28"/>
    <m/>
    <m/>
    <m/>
    <m/>
    <m/>
    <s v="CAR2016102"/>
    <n v="1"/>
    <x v="5"/>
    <x v="28"/>
    <e v="#N/A"/>
    <x v="1"/>
  </r>
  <r>
    <s v="CARE"/>
    <m/>
    <m/>
    <s v="Réalisé"/>
    <d v="2016-10-04T00:00:00"/>
    <s v="Distribution NFI"/>
    <s v="Matériaux NFI"/>
    <s v="Couvertures"/>
    <m/>
    <s v="Nombre"/>
    <n v="80"/>
    <s v="Ouest"/>
    <s v="Carrefour"/>
    <m/>
    <m/>
    <m/>
    <s v="Centre collectif / d'évacuation d'urgence"/>
    <x v="5"/>
    <x v="28"/>
    <m/>
    <m/>
    <m/>
    <m/>
    <m/>
    <s v="CAR2016104"/>
    <n v="2"/>
    <x v="5"/>
    <x v="28"/>
    <e v="#N/A"/>
    <x v="1"/>
  </r>
  <r>
    <s v="CARE"/>
    <m/>
    <m/>
    <s v="Réalisé"/>
    <d v="2016-10-04T00:00:00"/>
    <s v="Distribution NFI"/>
    <s v="Matériaux NFI"/>
    <s v="Couvertures"/>
    <m/>
    <s v="Nombre"/>
    <n v="80"/>
    <s v="Ouest"/>
    <s v="Port-au-Prince"/>
    <m/>
    <m/>
    <m/>
    <s v="Centre collectif / d'évacuation d'urgence"/>
    <x v="5"/>
    <x v="28"/>
    <m/>
    <m/>
    <m/>
    <m/>
    <m/>
    <s v="CAR2016104"/>
    <n v="1"/>
    <x v="5"/>
    <x v="28"/>
    <e v="#N/A"/>
    <x v="1"/>
  </r>
  <r>
    <s v="CARE"/>
    <m/>
    <m/>
    <s v="Réalisé"/>
    <d v="2016-10-05T00:00:00"/>
    <s v="Distribution NFI"/>
    <s v="Matériaux NFI"/>
    <s v="Kit d'hygiène"/>
    <s v="Savons de lessive et de toilettes, Serviettes et papiers hygiéniques, Aquatabs, Dentifrices et brosses à dents et Serviettes de bain"/>
    <s v="Nombre"/>
    <n v="50"/>
    <s v="Ouest"/>
    <s v="Carrefour"/>
    <m/>
    <m/>
    <m/>
    <s v="Centre collectif / d'évacuation d'urgence"/>
    <x v="5"/>
    <x v="28"/>
    <m/>
    <m/>
    <m/>
    <m/>
    <m/>
    <s v="CAR2016105"/>
    <n v="1"/>
    <x v="5"/>
    <x v="28"/>
    <e v="#N/A"/>
    <x v="1"/>
  </r>
  <r>
    <s v="CARE"/>
    <m/>
    <m/>
    <s v="Réalisé"/>
    <d v="2016-10-06T00:00:00"/>
    <s v="Distribution NFI"/>
    <s v="Matériaux NFI"/>
    <s v="Kit d'hygiène"/>
    <s v="Savons de lessive et de toilettes, Serviettes et papiers hygiéniques, Aquatabs, Dentifrices et brosses à dents et Serviettes de bain"/>
    <s v="Nombre"/>
    <n v="230"/>
    <s v="Sud-Est"/>
    <s v="Thiotte"/>
    <m/>
    <m/>
    <m/>
    <s v="Ménage"/>
    <x v="5"/>
    <x v="28"/>
    <m/>
    <m/>
    <m/>
    <m/>
    <m/>
    <s v="CAR2016106"/>
    <n v="1"/>
    <x v="5"/>
    <x v="28"/>
    <e v="#N/A"/>
    <x v="1"/>
  </r>
  <r>
    <s v="CARE"/>
    <m/>
    <m/>
    <s v="Réalisé"/>
    <d v="2016-10-09T00:00:00"/>
    <s v="Distribution Abris"/>
    <s v="Matériaux Abris"/>
    <s v="Bâches"/>
    <m/>
    <s v="Nombre"/>
    <n v="100"/>
    <s v="Grande Anse"/>
    <s v="Roseaux"/>
    <m/>
    <m/>
    <m/>
    <s v="Ménage"/>
    <x v="5"/>
    <x v="28"/>
    <m/>
    <m/>
    <m/>
    <m/>
    <m/>
    <s v="CAR2016109"/>
    <n v="5"/>
    <x v="5"/>
    <x v="28"/>
    <e v="#N/A"/>
    <x v="1"/>
  </r>
  <r>
    <s v="CARE"/>
    <m/>
    <m/>
    <s v="Réalisé"/>
    <d v="2016-10-09T00:00:00"/>
    <s v="Distribution NFI"/>
    <s v="Matériaux NFI"/>
    <s v="Kit d'hygiène"/>
    <s v="Savons de lessive et de toilettes, Serviettes et papiers hygiéniques, Aquatabs, Dentifrices et brosses à dents et Serviettes de bain"/>
    <s v="Nombre"/>
    <n v="85"/>
    <s v="Grande Anse"/>
    <s v="Jeremie"/>
    <m/>
    <m/>
    <m/>
    <s v="Ménage"/>
    <x v="5"/>
    <x v="28"/>
    <m/>
    <m/>
    <m/>
    <m/>
    <m/>
    <s v="CAR2016109"/>
    <n v="4"/>
    <x v="5"/>
    <x v="28"/>
    <e v="#N/A"/>
    <x v="1"/>
  </r>
  <r>
    <s v="CARE"/>
    <m/>
    <m/>
    <s v="Réalisé"/>
    <d v="2016-10-09T00:00:00"/>
    <s v="Distribution NFI"/>
    <s v="Matériaux NFI"/>
    <s v="Kit d'hygiène"/>
    <s v="Savons de lessive et de toilettes, Serviettes et papiers hygiéniques, Aquatabs, Dentifrices et brosses à dents et Serviettes de bain"/>
    <s v="Nombre"/>
    <n v="170"/>
    <s v="Grande Anse"/>
    <s v="Dame-Marie"/>
    <m/>
    <m/>
    <m/>
    <s v="Ménage"/>
    <x v="5"/>
    <x v="28"/>
    <m/>
    <m/>
    <m/>
    <m/>
    <m/>
    <s v="CAR2016109"/>
    <n v="3"/>
    <x v="5"/>
    <x v="28"/>
    <e v="#N/A"/>
    <x v="1"/>
  </r>
  <r>
    <s v="CARE"/>
    <m/>
    <m/>
    <s v="Réalisé"/>
    <d v="2016-10-09T00:00:00"/>
    <s v="Distribution NFI"/>
    <s v="Matériaux NFI"/>
    <s v="Kit d'hygiène"/>
    <s v="Savons de lessive et de toilettes, Serviettes et papiers hygiéniques, Aquatabs, Dentifrices et brosses à dents et Serviettes de bain"/>
    <s v="Nombre"/>
    <n v="85"/>
    <s v="Grande Anse"/>
    <s v="Chambellan"/>
    <m/>
    <m/>
    <m/>
    <s v="Ménage"/>
    <x v="5"/>
    <x v="28"/>
    <m/>
    <m/>
    <m/>
    <m/>
    <m/>
    <s v="CAR2016109"/>
    <n v="2"/>
    <x v="5"/>
    <x v="28"/>
    <e v="#N/A"/>
    <x v="1"/>
  </r>
  <r>
    <s v="CARE"/>
    <m/>
    <m/>
    <s v="Réalisé"/>
    <d v="2016-10-09T00:00:00"/>
    <s v="Distribution NFI"/>
    <s v="Matériaux NFI"/>
    <s v="Kit d'hygiène"/>
    <s v="Savons de lessive et de toilettes, Serviettes et papiers hygiéniques, Aquatabs, Dentifrices et brosses à dents et Serviettes de bain"/>
    <s v="Nombre"/>
    <n v="84"/>
    <s v="Grande Anse"/>
    <s v="Moron"/>
    <m/>
    <m/>
    <m/>
    <s v="Ménage"/>
    <x v="5"/>
    <x v="28"/>
    <m/>
    <m/>
    <m/>
    <m/>
    <m/>
    <s v="CAR2016109"/>
    <n v="1"/>
    <x v="5"/>
    <x v="28"/>
    <e v="#N/A"/>
    <x v="1"/>
  </r>
  <r>
    <s v="CARE"/>
    <m/>
    <m/>
    <s v="Réalisé"/>
    <d v="2016-10-10T00:00:00"/>
    <s v="Distribution Abris"/>
    <s v="Matériaux Abris"/>
    <s v="Bâches"/>
    <m/>
    <s v="Nombre"/>
    <n v="400"/>
    <s v="Grande Anse"/>
    <s v="Beaumont"/>
    <m/>
    <m/>
    <m/>
    <m/>
    <x v="5"/>
    <x v="28"/>
    <m/>
    <m/>
    <m/>
    <m/>
    <m/>
    <s v="CAR20161010"/>
    <n v="3"/>
    <x v="5"/>
    <x v="28"/>
    <e v="#N/A"/>
    <x v="1"/>
  </r>
  <r>
    <s v="CARE"/>
    <m/>
    <m/>
    <s v="Réalisé"/>
    <d v="2016-10-10T00:00:00"/>
    <s v="Distribution NFI"/>
    <s v="Matériaux NFI"/>
    <s v="Kit d'hygiène"/>
    <s v="Savons de lessive et de toilettes, Serviettes et papiers hygiéniques, Aquatabs, Dentifrices et brosses à dents et Serviettes de bain"/>
    <s v="Nombre"/>
    <n v="100"/>
    <s v="Grande Anse"/>
    <s v="Roseaux"/>
    <m/>
    <m/>
    <m/>
    <s v="Ménage"/>
    <x v="5"/>
    <x v="28"/>
    <m/>
    <m/>
    <m/>
    <m/>
    <m/>
    <s v="CAR20161010"/>
    <n v="2"/>
    <x v="5"/>
    <x v="28"/>
    <e v="#N/A"/>
    <x v="1"/>
  </r>
  <r>
    <s v="CARE"/>
    <m/>
    <m/>
    <s v="Réalisé"/>
    <d v="2016-10-10T00:00:00"/>
    <s v="Distribution NFI"/>
    <s v="Matériaux NFI"/>
    <s v="Kit d'hygiène"/>
    <s v="Savons de lessive et de toilettes, Serviettes et papiers hygiéniques, Aquatabs, Dentifrices et brosses à dents et Serviettes de bain"/>
    <s v="Nombre"/>
    <n v="200"/>
    <s v="Grande Anse"/>
    <s v="Beaumont"/>
    <m/>
    <m/>
    <m/>
    <s v="Ménage"/>
    <x v="5"/>
    <x v="28"/>
    <m/>
    <m/>
    <m/>
    <m/>
    <m/>
    <s v="CAR20161010"/>
    <n v="1"/>
    <x v="5"/>
    <x v="28"/>
    <e v="#N/A"/>
    <x v="1"/>
  </r>
  <r>
    <s v="CARE"/>
    <m/>
    <m/>
    <s v="Réalisé"/>
    <d v="2016-10-11T00:00:00"/>
    <s v="Distribution Abris"/>
    <s v="Matériaux Abris"/>
    <s v="Bâches"/>
    <m/>
    <s v="Nombre"/>
    <n v="400"/>
    <s v="Grande Anse"/>
    <s v="Roseaux"/>
    <m/>
    <m/>
    <m/>
    <s v="Ménage"/>
    <x v="5"/>
    <x v="28"/>
    <m/>
    <m/>
    <m/>
    <m/>
    <m/>
    <s v="CAR20161011"/>
    <n v="2"/>
    <x v="5"/>
    <x v="28"/>
    <e v="#N/A"/>
    <x v="1"/>
  </r>
  <r>
    <s v="CARE"/>
    <m/>
    <m/>
    <s v="Réalisé"/>
    <d v="2016-10-11T00:00:00"/>
    <s v="Distribution NFI"/>
    <s v="Matériaux NFI"/>
    <s v="Kit d'hygiène"/>
    <s v="Savons de lessive et de toilettes, Serviettes et papiers hygiéniques, Aquatabs, Dentifrices et brosses à dents et Serviettes de bain"/>
    <s v="Nombre"/>
    <n v="200"/>
    <s v="Grande Anse"/>
    <s v="Roseaux"/>
    <m/>
    <m/>
    <m/>
    <s v="Ménage"/>
    <x v="5"/>
    <x v="28"/>
    <m/>
    <m/>
    <m/>
    <m/>
    <m/>
    <s v="CAR20161011"/>
    <n v="1"/>
    <x v="5"/>
    <x v="28"/>
    <e v="#N/A"/>
    <x v="1"/>
  </r>
  <r>
    <s v="CARE"/>
    <m/>
    <m/>
    <s v="Réalisé"/>
    <d v="2016-10-12T00:00:00"/>
    <s v="Distribution Abris"/>
    <s v="Matériaux Abris"/>
    <s v="Bâches"/>
    <m/>
    <s v="Nombre"/>
    <n v="400"/>
    <s v="Grande Anse"/>
    <s v="Moron"/>
    <m/>
    <m/>
    <m/>
    <s v="Ménage"/>
    <x v="5"/>
    <x v="28"/>
    <m/>
    <m/>
    <m/>
    <m/>
    <m/>
    <s v="CAR20161012"/>
    <n v="5"/>
    <x v="5"/>
    <x v="28"/>
    <e v="#N/A"/>
    <x v="1"/>
  </r>
  <r>
    <s v="CARE"/>
    <m/>
    <m/>
    <s v="Réalisé"/>
    <d v="2016-10-12T00:00:00"/>
    <s v="Distribution Abris"/>
    <s v="Matériaux Abris"/>
    <s v="Bâches"/>
    <m/>
    <s v="Nombre"/>
    <n v="250"/>
    <s v="Sud-Est"/>
    <s v="Marigot"/>
    <m/>
    <m/>
    <m/>
    <s v="Ménage"/>
    <x v="5"/>
    <x v="28"/>
    <m/>
    <m/>
    <m/>
    <m/>
    <m/>
    <s v="CAR20161012"/>
    <n v="4"/>
    <x v="5"/>
    <x v="28"/>
    <e v="#N/A"/>
    <x v="1"/>
  </r>
  <r>
    <s v="CARE"/>
    <m/>
    <m/>
    <s v="Réalisé"/>
    <d v="2016-10-12T00:00:00"/>
    <s v="Distribution NFI"/>
    <s v="Matériaux NFI"/>
    <s v="Kit d'hygiène"/>
    <s v="Savons de lessive et de toilettes, Serviettes et papiers hygiéniques, Aquatabs, Dentifrices et brosses à dents et Serviettes de bain"/>
    <s v="Nombre"/>
    <n v="250"/>
    <s v="Sud-Est"/>
    <s v="Marigot"/>
    <m/>
    <m/>
    <m/>
    <s v="Ménage"/>
    <x v="5"/>
    <x v="28"/>
    <m/>
    <m/>
    <m/>
    <m/>
    <m/>
    <s v="CAR20161012"/>
    <n v="3"/>
    <x v="5"/>
    <x v="28"/>
    <e v="#N/A"/>
    <x v="1"/>
  </r>
  <r>
    <s v="CARE"/>
    <m/>
    <m/>
    <s v="Réalisé"/>
    <d v="2016-10-12T00:00:00"/>
    <s v="Distribution NFI"/>
    <s v="Matériaux NFI"/>
    <s v="Kit d'hygiène"/>
    <s v="Savons de lessive et de toilettes, Serviettes et papiers hygiéniques, Aquatabs, Dentifrices et brosses à dents et Serviettes de bain"/>
    <s v="Nombre"/>
    <n v="200"/>
    <s v="Grande Anse"/>
    <s v="Moron"/>
    <m/>
    <m/>
    <m/>
    <s v="Ménage"/>
    <x v="5"/>
    <x v="28"/>
    <m/>
    <m/>
    <m/>
    <m/>
    <m/>
    <s v="CAR20161012"/>
    <n v="2"/>
    <x v="5"/>
    <x v="28"/>
    <e v="#N/A"/>
    <x v="1"/>
  </r>
  <r>
    <s v="CARE"/>
    <m/>
    <m/>
    <s v="Réalisé"/>
    <d v="2016-10-12T00:00:00"/>
    <s v="Distribution NFI"/>
    <s v="Matériaux NFI"/>
    <s v="Aquatabs"/>
    <m/>
    <s v="Nombre"/>
    <n v="750"/>
    <s v="Sud-Est"/>
    <s v="Marigot"/>
    <m/>
    <m/>
    <m/>
    <m/>
    <x v="5"/>
    <x v="28"/>
    <m/>
    <m/>
    <m/>
    <m/>
    <m/>
    <s v="CAR20161012"/>
    <n v="1"/>
    <x v="5"/>
    <x v="28"/>
    <e v="#N/A"/>
    <x v="1"/>
  </r>
  <r>
    <s v="CARE"/>
    <m/>
    <m/>
    <s v="Réalisé"/>
    <d v="2016-10-14T00:00:00"/>
    <s v="Distribution NFI"/>
    <s v="Matériaux NFI"/>
    <s v="Aquatabs"/>
    <m/>
    <s v="Nombre"/>
    <n v="46746"/>
    <s v="Grande Anse"/>
    <s v="Moron"/>
    <m/>
    <m/>
    <m/>
    <s v="Ménage"/>
    <x v="5"/>
    <x v="28"/>
    <m/>
    <m/>
    <m/>
    <m/>
    <m/>
    <s v="CAR20161014"/>
    <n v="4"/>
    <x v="5"/>
    <x v="28"/>
    <e v="#N/A"/>
    <x v="1"/>
  </r>
  <r>
    <s v="CARE"/>
    <m/>
    <m/>
    <s v="Réalisé"/>
    <d v="2016-10-14T00:00:00"/>
    <s v="Distribution Abris"/>
    <s v="Matériaux Abris"/>
    <s v="Bâches"/>
    <m/>
    <s v="Nombre"/>
    <n v="250"/>
    <s v="Sud-Est"/>
    <s v="La Vallee"/>
    <m/>
    <m/>
    <m/>
    <s v="Ménage"/>
    <x v="5"/>
    <x v="28"/>
    <m/>
    <m/>
    <m/>
    <m/>
    <m/>
    <s v="CAR20161014"/>
    <n v="3"/>
    <x v="5"/>
    <x v="28"/>
    <e v="#N/A"/>
    <x v="1"/>
  </r>
  <r>
    <s v="CARE"/>
    <m/>
    <m/>
    <s v="Réalisé"/>
    <d v="2016-10-14T00:00:00"/>
    <s v="Distribution NFI"/>
    <s v="Matériaux NFI"/>
    <s v="Kit d'hygiène"/>
    <s v="Savons de lessive et de toilettes, Serviettes et papiers hygiéniques, Aquatabs, Dentifrices et brosses à dents et Serviettes de bain"/>
    <s v="Nombre"/>
    <n v="250"/>
    <s v="Sud-Est"/>
    <s v="La Vallee"/>
    <m/>
    <m/>
    <m/>
    <s v="Ménage"/>
    <x v="5"/>
    <x v="28"/>
    <m/>
    <m/>
    <m/>
    <m/>
    <m/>
    <s v="CAR20161014"/>
    <n v="2"/>
    <x v="5"/>
    <x v="28"/>
    <e v="#N/A"/>
    <x v="1"/>
  </r>
  <r>
    <s v="CARE"/>
    <m/>
    <m/>
    <s v="Réalisé"/>
    <d v="2016-10-14T00:00:00"/>
    <s v="Distribution NFI"/>
    <s v="Matériaux NFI"/>
    <s v="Aquatabs"/>
    <m/>
    <s v="Nombre"/>
    <n v="750"/>
    <s v="Sud-Est"/>
    <s v="La Vallee"/>
    <m/>
    <m/>
    <m/>
    <m/>
    <x v="5"/>
    <x v="28"/>
    <m/>
    <m/>
    <m/>
    <m/>
    <m/>
    <s v="CAR20161014"/>
    <n v="1"/>
    <x v="5"/>
    <x v="28"/>
    <e v="#N/A"/>
    <x v="1"/>
  </r>
  <r>
    <s v="CARE"/>
    <m/>
    <m/>
    <s v="Réalisé"/>
    <d v="2016-10-17T00:00:00"/>
    <s v="Distribution Abris"/>
    <s v="Matériaux Abris"/>
    <s v="Bâches"/>
    <m/>
    <s v="Nombre"/>
    <n v="576"/>
    <s v="Grande Anse"/>
    <s v="Moron"/>
    <m/>
    <m/>
    <m/>
    <s v="Centre collectif / d'évacuation d'urgence"/>
    <x v="5"/>
    <x v="28"/>
    <m/>
    <m/>
    <m/>
    <m/>
    <m/>
    <s v="CAR20161017"/>
    <n v="1"/>
    <x v="5"/>
    <x v="28"/>
    <e v="#N/A"/>
    <x v="1"/>
  </r>
  <r>
    <s v="CARE"/>
    <m/>
    <m/>
    <s v="Réalisé"/>
    <d v="2016-10-18T00:00:00"/>
    <s v="Distribution NFI"/>
    <s v="Matériaux NFI"/>
    <s v="Aquatabs"/>
    <m/>
    <s v="Nombre"/>
    <n v="12195"/>
    <s v="Grande Anse"/>
    <s v="Jeremie"/>
    <m/>
    <m/>
    <m/>
    <s v="Centre collectif / d'évacuation d'urgence"/>
    <x v="5"/>
    <x v="28"/>
    <m/>
    <m/>
    <m/>
    <m/>
    <m/>
    <s v="CAR20161018"/>
    <n v="1"/>
    <x v="5"/>
    <x v="28"/>
    <e v="#N/A"/>
    <x v="1"/>
  </r>
  <r>
    <s v="CARE"/>
    <m/>
    <m/>
    <s v="Réalisé"/>
    <d v="2016-10-20T00:00:00"/>
    <s v="Distribution NFI"/>
    <s v="Matériaux NFI"/>
    <s v="Aquatabs"/>
    <m/>
    <s v="Nombre"/>
    <n v="6400"/>
    <s v="Grande Anse"/>
    <s v="Chambellan"/>
    <m/>
    <m/>
    <m/>
    <s v="Ménage"/>
    <x v="5"/>
    <x v="28"/>
    <m/>
    <m/>
    <m/>
    <m/>
    <m/>
    <s v="CAR20161020"/>
    <n v="2"/>
    <x v="5"/>
    <x v="28"/>
    <e v="#N/A"/>
    <x v="1"/>
  </r>
  <r>
    <s v="CARE"/>
    <m/>
    <m/>
    <s v="Réalisé"/>
    <d v="2016-10-20T00:00:00"/>
    <s v="Distribution NFI"/>
    <s v="Matériaux NFI"/>
    <s v="Aquatabs"/>
    <m/>
    <s v="Nombre"/>
    <n v="5060"/>
    <s v="Sud-Est"/>
    <s v="Thiotte"/>
    <m/>
    <m/>
    <m/>
    <s v="Ménage"/>
    <x v="5"/>
    <x v="28"/>
    <m/>
    <m/>
    <m/>
    <m/>
    <m/>
    <s v="CAR20161020"/>
    <n v="1"/>
    <x v="5"/>
    <x v="28"/>
    <e v="#N/A"/>
    <x v="1"/>
  </r>
  <r>
    <s v="CARE"/>
    <m/>
    <m/>
    <s v="Réalisé"/>
    <d v="2016-10-22T00:00:00"/>
    <s v="Distribution Abris"/>
    <s v="Matériaux Abris"/>
    <s v="Bâches"/>
    <m/>
    <s v="Nombre"/>
    <n v="435"/>
    <s v="Grande Anse"/>
    <s v="Moron"/>
    <m/>
    <m/>
    <m/>
    <s v="Centre collectif / d'évacuation d'urgence"/>
    <x v="5"/>
    <x v="28"/>
    <m/>
    <m/>
    <m/>
    <m/>
    <m/>
    <s v="CAR20161022"/>
    <n v="1"/>
    <x v="5"/>
    <x v="28"/>
    <e v="#N/A"/>
    <x v="1"/>
  </r>
  <r>
    <s v="CARE"/>
    <m/>
    <m/>
    <s v="Réalisé"/>
    <d v="2016-10-23T00:00:00"/>
    <s v="Distribution Abris"/>
    <s v="Matériaux Abris"/>
    <s v="Bâches"/>
    <m/>
    <s v="Nombre"/>
    <n v="515"/>
    <s v="Grande Anse"/>
    <s v="Moron"/>
    <m/>
    <m/>
    <m/>
    <s v="Centre collectif / d'évacuation d'urgence"/>
    <x v="5"/>
    <x v="28"/>
    <m/>
    <m/>
    <m/>
    <m/>
    <m/>
    <s v="CAR20161023"/>
    <n v="1"/>
    <x v="5"/>
    <x v="28"/>
    <e v="#N/A"/>
    <x v="1"/>
  </r>
  <r>
    <s v="CARE"/>
    <m/>
    <m/>
    <s v="Réalisé"/>
    <d v="2016-10-24T00:00:00"/>
    <s v="Distribution Abris"/>
    <s v="Matériaux Abris"/>
    <s v="Bâches"/>
    <m/>
    <s v="Nombre"/>
    <n v="966"/>
    <s v="Grande Anse"/>
    <s v="Moron"/>
    <m/>
    <m/>
    <m/>
    <s v="Centre collectif / d'évacuation d'urgence"/>
    <x v="5"/>
    <x v="28"/>
    <m/>
    <m/>
    <m/>
    <m/>
    <m/>
    <s v="CAR20161024"/>
    <n v="1"/>
    <x v="5"/>
    <x v="28"/>
    <e v="#N/A"/>
    <x v="1"/>
  </r>
  <r>
    <s v="CARE"/>
    <m/>
    <m/>
    <s v="Réalisé"/>
    <d v="2016-10-26T00:00:00"/>
    <s v="Distribution Abris"/>
    <s v="Matériaux Abris"/>
    <s v="Bâches"/>
    <m/>
    <s v="Nombre"/>
    <n v="1076"/>
    <s v="Grande Anse"/>
    <s v="Moron"/>
    <m/>
    <m/>
    <m/>
    <s v="Centre collectif / d'évacuation d'urgence"/>
    <x v="5"/>
    <x v="28"/>
    <m/>
    <m/>
    <m/>
    <m/>
    <m/>
    <s v="CAR20161026"/>
    <n v="1"/>
    <x v="5"/>
    <x v="28"/>
    <e v="#N/A"/>
    <x v="1"/>
  </r>
  <r>
    <s v="CARE"/>
    <m/>
    <m/>
    <s v="Réalisé"/>
    <d v="2016-10-27T00:00:00"/>
    <s v="Distribution NFI"/>
    <s v="Matériaux NFI"/>
    <s v="Aquatabs"/>
    <m/>
    <s v="Nombre"/>
    <n v="28800"/>
    <s v="Grande Anse"/>
    <s v="Chambellan"/>
    <m/>
    <m/>
    <m/>
    <m/>
    <x v="5"/>
    <x v="28"/>
    <m/>
    <m/>
    <m/>
    <m/>
    <m/>
    <s v="CAR20161027"/>
    <n v="1"/>
    <x v="5"/>
    <x v="28"/>
    <e v="#N/A"/>
    <x v="1"/>
  </r>
  <r>
    <s v="CARE"/>
    <m/>
    <m/>
    <s v="Réalisé"/>
    <d v="2016-10-28T00:00:00"/>
    <s v="Distribution NFI"/>
    <s v="Matériaux NFI"/>
    <s v="Kit d'hygiène"/>
    <s v="Savons de lessive et de toilettes, Serviettes et papiers hygiéniques, Aquatabs, Dentifrices et brosses à dents et Serviettes de bain"/>
    <s v="Nombre"/>
    <n v="300"/>
    <s v="Sud-Est"/>
    <s v="Bainet"/>
    <m/>
    <m/>
    <m/>
    <s v="Ménage"/>
    <x v="5"/>
    <x v="28"/>
    <m/>
    <m/>
    <m/>
    <m/>
    <m/>
    <s v="CAR20161028"/>
    <n v="2"/>
    <x v="5"/>
    <x v="28"/>
    <e v="#N/A"/>
    <x v="1"/>
  </r>
  <r>
    <s v="CARE"/>
    <m/>
    <m/>
    <s v="Réalisé"/>
    <d v="2016-10-28T00:00:00"/>
    <s v="Distribution NFI"/>
    <s v="Matériaux NFI"/>
    <s v="Aquatabs"/>
    <m/>
    <s v="Nombre"/>
    <n v="900"/>
    <s v="Sud-Est"/>
    <s v="Bainet"/>
    <m/>
    <m/>
    <m/>
    <s v="Ménage"/>
    <x v="5"/>
    <x v="28"/>
    <m/>
    <m/>
    <m/>
    <m/>
    <m/>
    <s v="CAR20161028"/>
    <n v="1"/>
    <x v="5"/>
    <x v="28"/>
    <e v="#N/A"/>
    <x v="1"/>
  </r>
  <r>
    <s v="CARE"/>
    <m/>
    <m/>
    <s v="Réalisé"/>
    <d v="2016-10-29T00:00:00"/>
    <s v="Distribution NFI"/>
    <s v="Matériaux NFI"/>
    <s v="Kit d'hygiène"/>
    <s v="Savons de lessive et de toilettes, Serviettes et papiers hygiéniques, Aquatabs, Dentifrices et brosses à dents et Serviettes de bain"/>
    <s v="Nombre"/>
    <n v="350"/>
    <s v="Sud-Est"/>
    <s v="Jacmel"/>
    <m/>
    <m/>
    <m/>
    <s v="Ménage"/>
    <x v="5"/>
    <x v="28"/>
    <m/>
    <m/>
    <m/>
    <m/>
    <m/>
    <s v="CAR20161029"/>
    <n v="7"/>
    <x v="5"/>
    <x v="28"/>
    <e v="#N/A"/>
    <x v="1"/>
  </r>
  <r>
    <s v="CARE"/>
    <m/>
    <m/>
    <s v="Réalisé"/>
    <d v="2016-10-29T00:00:00"/>
    <s v="Distribution NFI"/>
    <s v="Matériaux NFI"/>
    <s v="Kit d'hygiène"/>
    <s v="Savons de lessive et de toilettes, Serviettes et papiers hygiéniques, Aquatabs, Dentifrices et brosses à dents et Serviettes de bain"/>
    <s v="Nombre"/>
    <n v="200"/>
    <s v="Sud-Est"/>
    <s v="Anse A Pitre"/>
    <m/>
    <m/>
    <m/>
    <s v="Ménage"/>
    <x v="5"/>
    <x v="28"/>
    <m/>
    <m/>
    <m/>
    <m/>
    <m/>
    <s v="CAR20161029"/>
    <n v="6"/>
    <x v="5"/>
    <x v="28"/>
    <e v="#N/A"/>
    <x v="1"/>
  </r>
  <r>
    <s v="CARE"/>
    <m/>
    <m/>
    <s v="Réalisé"/>
    <d v="2016-10-29T00:00:00"/>
    <s v="Distribution NFI"/>
    <s v="Matériaux NFI"/>
    <s v="Kit d'hygiène"/>
    <s v="Savons de lessive et de toilettes, Serviettes et papiers hygiéniques, Aquatabs, Dentifrices et brosses à dents et Serviettes de bain"/>
    <s v="Nombre"/>
    <n v="174"/>
    <s v="Sud-Est"/>
    <s v="Grand Gosier"/>
    <m/>
    <m/>
    <m/>
    <s v="Ménage"/>
    <x v="5"/>
    <x v="28"/>
    <m/>
    <m/>
    <m/>
    <m/>
    <m/>
    <s v="CAR20161029"/>
    <n v="5"/>
    <x v="5"/>
    <x v="28"/>
    <e v="#N/A"/>
    <x v="1"/>
  </r>
  <r>
    <s v="CARE"/>
    <m/>
    <m/>
    <s v="Réalisé"/>
    <d v="2016-10-29T00:00:00"/>
    <s v="Distribution NFI"/>
    <s v="Matériaux NFI"/>
    <s v="Aquatabs"/>
    <m/>
    <s v="Nombre"/>
    <n v="3828"/>
    <s v="Sud-Est"/>
    <s v="Grand Gosier"/>
    <m/>
    <m/>
    <m/>
    <s v="Ménage"/>
    <x v="5"/>
    <x v="28"/>
    <m/>
    <m/>
    <m/>
    <m/>
    <m/>
    <s v="CAR20161029"/>
    <n v="4"/>
    <x v="5"/>
    <x v="28"/>
    <e v="#N/A"/>
    <x v="1"/>
  </r>
  <r>
    <s v="CARE"/>
    <m/>
    <m/>
    <s v="Réalisé"/>
    <d v="2016-10-29T00:00:00"/>
    <s v="Distribution NFI"/>
    <s v="Matériaux NFI"/>
    <s v="Aquatabs"/>
    <m/>
    <s v="Nombre"/>
    <n v="4400"/>
    <s v="Sud-Est"/>
    <s v="Anse A Pitre"/>
    <m/>
    <m/>
    <m/>
    <s v="Ménage"/>
    <x v="5"/>
    <x v="28"/>
    <m/>
    <m/>
    <m/>
    <m/>
    <m/>
    <s v="CAR20161029"/>
    <n v="3"/>
    <x v="5"/>
    <x v="28"/>
    <e v="#N/A"/>
    <x v="1"/>
  </r>
  <r>
    <s v="CARE"/>
    <m/>
    <m/>
    <s v="Réalisé"/>
    <d v="2016-10-29T00:00:00"/>
    <s v="Distribution NFI"/>
    <s v="Matériaux NFI"/>
    <s v="Aquatabs"/>
    <m/>
    <s v="Nombre"/>
    <n v="1050"/>
    <s v="Sud-Est"/>
    <s v="Jacmel"/>
    <m/>
    <m/>
    <m/>
    <s v="Ménage"/>
    <x v="5"/>
    <x v="28"/>
    <m/>
    <m/>
    <m/>
    <m/>
    <m/>
    <s v="CAR20161029"/>
    <n v="2"/>
    <x v="5"/>
    <x v="28"/>
    <e v="#N/A"/>
    <x v="1"/>
  </r>
  <r>
    <s v="CARE"/>
    <m/>
    <m/>
    <s v="Réalisé"/>
    <d v="2016-10-29T00:00:00"/>
    <s v="Distribution Abris"/>
    <s v="Matériaux Abris"/>
    <s v="Bâches"/>
    <m/>
    <s v="Nombre"/>
    <n v="354"/>
    <s v="Grande Anse"/>
    <s v="Moron"/>
    <m/>
    <m/>
    <m/>
    <s v="Centre collectif / d'évacuation d'urgence"/>
    <x v="5"/>
    <x v="28"/>
    <m/>
    <m/>
    <m/>
    <m/>
    <m/>
    <s v="CAR20161029"/>
    <n v="1"/>
    <x v="5"/>
    <x v="28"/>
    <e v="#N/A"/>
    <x v="1"/>
  </r>
  <r>
    <s v="CARE"/>
    <m/>
    <m/>
    <s v="Réalisé"/>
    <d v="2016-11-03T00:00:00"/>
    <s v="Distribution Abris"/>
    <s v="Matériaux Abris"/>
    <s v="Bâches"/>
    <m/>
    <s v="Nombre"/>
    <n v="176"/>
    <s v="Grande Anse"/>
    <s v="Moron"/>
    <m/>
    <m/>
    <m/>
    <s v="Centre collectif / d'évacuation d'urgence"/>
    <x v="5"/>
    <x v="28"/>
    <m/>
    <m/>
    <m/>
    <m/>
    <m/>
    <s v="CAR2016113"/>
    <n v="2"/>
    <x v="5"/>
    <x v="28"/>
    <e v="#N/A"/>
    <x v="1"/>
  </r>
  <r>
    <s v="CARE"/>
    <m/>
    <m/>
    <s v="Réalisé"/>
    <d v="2016-11-03T00:00:00"/>
    <s v="Distribution NFI"/>
    <s v="Matériaux NFI"/>
    <s v="Aquatabs"/>
    <m/>
    <s v="Nombre"/>
    <n v="8000"/>
    <s v="Grande Anse"/>
    <s v="Moron"/>
    <m/>
    <m/>
    <m/>
    <s v="Ménage"/>
    <x v="5"/>
    <x v="28"/>
    <m/>
    <m/>
    <m/>
    <m/>
    <m/>
    <s v="CAR2016113"/>
    <n v="1"/>
    <x v="5"/>
    <x v="28"/>
    <e v="#N/A"/>
    <x v="1"/>
  </r>
  <r>
    <s v="CARE"/>
    <m/>
    <m/>
    <s v="Réalisé"/>
    <d v="2016-11-13T00:00:00"/>
    <s v="Distribution Abris"/>
    <s v="Matériaux Abris"/>
    <s v="Bâches"/>
    <m/>
    <s v="Nombre"/>
    <n v="38"/>
    <s v="Grande Anse"/>
    <s v="Moron"/>
    <m/>
    <m/>
    <m/>
    <s v="Centre collectif / d'évacuation d'urgence"/>
    <x v="5"/>
    <x v="28"/>
    <m/>
    <m/>
    <m/>
    <m/>
    <m/>
    <s v="CAR20161113"/>
    <n v="1"/>
    <x v="5"/>
    <x v="28"/>
    <e v="#N/A"/>
    <x v="1"/>
  </r>
  <r>
    <s v="CARE"/>
    <m/>
    <m/>
    <s v="Réalisé"/>
    <d v="2016-11-14T00:00:00"/>
    <s v="Distribution Abris"/>
    <s v="Matériaux Abris"/>
    <s v="Bâches"/>
    <m/>
    <s v="Nombre"/>
    <n v="477"/>
    <s v="Sud-Est"/>
    <s v="Belle Anse"/>
    <m/>
    <m/>
    <m/>
    <s v="Ménage"/>
    <x v="5"/>
    <x v="28"/>
    <m/>
    <m/>
    <m/>
    <m/>
    <m/>
    <s v="CAR20161114"/>
    <n v="2"/>
    <x v="5"/>
    <x v="28"/>
    <e v="#N/A"/>
    <x v="1"/>
  </r>
  <r>
    <s v="CARE"/>
    <m/>
    <m/>
    <s v="Réalisé"/>
    <d v="2016-11-14T00:00:00"/>
    <s v="Distribution NFI"/>
    <s v="Matériaux NFI"/>
    <s v="Aquatabs"/>
    <m/>
    <s v="Nombre"/>
    <n v="3339"/>
    <s v="Sud-Est"/>
    <s v="Belle Anse"/>
    <m/>
    <m/>
    <m/>
    <s v="Ménage"/>
    <x v="5"/>
    <x v="28"/>
    <m/>
    <m/>
    <m/>
    <m/>
    <m/>
    <s v="CAR20161114"/>
    <n v="1"/>
    <x v="5"/>
    <x v="28"/>
    <e v="#N/A"/>
    <x v="1"/>
  </r>
  <r>
    <s v="CARE"/>
    <m/>
    <m/>
    <s v="Réalisé"/>
    <d v="2016-12-02T00:00:00"/>
    <s v="Distribution NFI"/>
    <s v="Matériaux NFI"/>
    <s v="Kit d'hygiène"/>
    <s v="Savons de lessive et de toilettes, Serviettes et papiers hygiéniques, Aquatabs, Dentifrices et brosses à dents et Serviettes de bain"/>
    <s v="Nombre"/>
    <n v="1308"/>
    <s v="Grande Anse"/>
    <s v="Roseaux"/>
    <m/>
    <m/>
    <m/>
    <s v="Ménage"/>
    <x v="5"/>
    <x v="28"/>
    <m/>
    <m/>
    <m/>
    <m/>
    <m/>
    <s v="CAR2016122"/>
    <n v="1"/>
    <x v="5"/>
    <x v="28"/>
    <e v="#N/A"/>
    <x v="1"/>
  </r>
  <r>
    <s v="CARE"/>
    <m/>
    <m/>
    <s v="Réalisé"/>
    <d v="2016-12-05T00:00:00"/>
    <s v="Distribution NFI"/>
    <s v="Matériaux NFI"/>
    <s v="Kit d'hygiène"/>
    <s v="Savons de lessive et de toilettes, Serviettes et papiers hygiéniques, Aquatabs, Dentifrices et brosses à dents et Serviettes de bain"/>
    <s v="Nombre"/>
    <n v="481"/>
    <s v="Grande Anse"/>
    <s v="Roseaux"/>
    <m/>
    <m/>
    <m/>
    <m/>
    <x v="5"/>
    <x v="28"/>
    <m/>
    <m/>
    <m/>
    <m/>
    <m/>
    <s v="CAR2016125"/>
    <n v="1"/>
    <x v="5"/>
    <x v="28"/>
    <e v="#N/A"/>
    <x v="1"/>
  </r>
  <r>
    <s v="CARE"/>
    <m/>
    <m/>
    <s v="Réalisé"/>
    <d v="2016-12-07T00:00:00"/>
    <s v="Distribution NFI"/>
    <s v="Matériaux NFI"/>
    <s v="Kit d'hygiène"/>
    <s v="Savons de lessive et de toilettes, Serviettes et papiers hygiéniques, Aquatabs, Dentifrices et brosses à dents et Serviettes de bain"/>
    <s v="Nombre"/>
    <n v="400"/>
    <s v="Sud-Est"/>
    <s v="Cotes de Fer"/>
    <m/>
    <m/>
    <m/>
    <m/>
    <x v="5"/>
    <x v="28"/>
    <m/>
    <m/>
    <m/>
    <m/>
    <m/>
    <s v="CAR2016127"/>
    <n v="2"/>
    <x v="5"/>
    <x v="28"/>
    <e v="#N/A"/>
    <x v="1"/>
  </r>
  <r>
    <s v="CARE"/>
    <m/>
    <m/>
    <s v="Réalisé"/>
    <d v="2016-12-07T00:00:00"/>
    <s v="Distribution Abris"/>
    <s v="Matériaux Abris"/>
    <s v="Bâches"/>
    <m/>
    <s v="Nombre"/>
    <n v="517"/>
    <s v="Sud-Est"/>
    <s v="Cotes de Fer"/>
    <m/>
    <m/>
    <m/>
    <m/>
    <x v="5"/>
    <x v="28"/>
    <m/>
    <m/>
    <m/>
    <m/>
    <m/>
    <s v="CAR2016127"/>
    <n v="1"/>
    <x v="5"/>
    <x v="28"/>
    <e v="#N/A"/>
    <x v="1"/>
  </r>
  <r>
    <s v="CARE"/>
    <m/>
    <m/>
    <s v="Réalisé"/>
    <d v="2016-12-08T00:00:00"/>
    <s v="Distribution NFI"/>
    <s v="Matériaux NFI"/>
    <s v="Kit d'hygiène"/>
    <s v="Savons de lessive et de toilettes, Serviettes et papiers hygiéniques, Aquatabs, Dentifrices et brosses à dents et Serviettes de bain"/>
    <s v="Nombre"/>
    <n v="174"/>
    <s v="Grande Anse"/>
    <s v="Roseaux"/>
    <m/>
    <m/>
    <m/>
    <m/>
    <x v="5"/>
    <x v="28"/>
    <m/>
    <m/>
    <m/>
    <m/>
    <m/>
    <s v="CAR2016128"/>
    <n v="1"/>
    <x v="5"/>
    <x v="28"/>
    <e v="#N/A"/>
    <x v="1"/>
  </r>
  <r>
    <s v="CARE"/>
    <m/>
    <m/>
    <s v="Réalisé"/>
    <d v="2016-12-13T00:00:00"/>
    <s v="Distribution NFI"/>
    <s v="Matériaux NFI"/>
    <s v="Kit d'hygiène"/>
    <s v="Savons de lessive et de toilettes, Serviettes et papiers hygiéniques, Aquatabs, Dentifrices et brosses à dents et Serviettes de bain"/>
    <s v="Nombre"/>
    <n v="186"/>
    <s v="Grande Anse"/>
    <s v="Jeremie"/>
    <s v="1ère Basse Voldrogue"/>
    <m/>
    <m/>
    <m/>
    <x v="5"/>
    <x v="28"/>
    <m/>
    <m/>
    <m/>
    <m/>
    <m/>
    <s v="CAR20161213"/>
    <n v="1"/>
    <x v="5"/>
    <x v="28"/>
    <e v="#N/A"/>
    <x v="1"/>
  </r>
  <r>
    <s v="CARE"/>
    <m/>
    <m/>
    <s v="Réalisé"/>
    <d v="2016-12-14T00:00:00"/>
    <s v="Distribution NFI"/>
    <s v="Matériaux NFI"/>
    <s v="Kit d'hygiène"/>
    <s v="Savons de lessive et de toilettes, Serviettes et papiers hygiéniques, Aquatabs, Dentifrices et brosses à dents et Serviettes de bain"/>
    <s v="Nombre"/>
    <n v="85"/>
    <s v="Grande Anse"/>
    <s v="Jeremie"/>
    <s v="1ère Basse Voldrogue"/>
    <m/>
    <m/>
    <m/>
    <x v="5"/>
    <x v="28"/>
    <m/>
    <m/>
    <m/>
    <m/>
    <m/>
    <s v="CAR20161214"/>
    <n v="1"/>
    <x v="5"/>
    <x v="28"/>
    <e v="#N/A"/>
    <x v="1"/>
  </r>
  <r>
    <s v="CARE"/>
    <m/>
    <m/>
    <s v="Planifié (financé)"/>
    <m/>
    <s v="Distribution Abris"/>
    <s v="Matériaux Abris"/>
    <s v="Bâches"/>
    <m/>
    <s v="Nombre"/>
    <n v="100"/>
    <s v="Ouest"/>
    <s v="Anse A Galet"/>
    <m/>
    <m/>
    <m/>
    <m/>
    <x v="5"/>
    <x v="28"/>
    <m/>
    <m/>
    <m/>
    <m/>
    <m/>
    <s v="CAR190010"/>
    <n v="5"/>
    <x v="5"/>
    <x v="28"/>
    <e v="#N/A"/>
    <x v="1"/>
  </r>
  <r>
    <s v="CARE"/>
    <m/>
    <m/>
    <s v="Planifié (financé)"/>
    <m/>
    <s v="Distribution Abris"/>
    <s v="Matériaux Abris"/>
    <s v="Bâches"/>
    <m/>
    <s v="Nombre"/>
    <n v="500"/>
    <s v="Grande Anse"/>
    <m/>
    <m/>
    <m/>
    <m/>
    <m/>
    <x v="5"/>
    <x v="28"/>
    <m/>
    <m/>
    <m/>
    <m/>
    <m/>
    <s v="CAR190010"/>
    <n v="4"/>
    <x v="5"/>
    <x v="28"/>
    <e v="#N/A"/>
    <x v="1"/>
  </r>
  <r>
    <s v="CARE"/>
    <m/>
    <m/>
    <s v="Planifié (financé)"/>
    <m/>
    <s v="Distribution Abris"/>
    <s v="Matériaux Abris"/>
    <s v="Bâches"/>
    <m/>
    <s v="Nombre"/>
    <n v="200"/>
    <s v="Sud-Est"/>
    <m/>
    <m/>
    <m/>
    <m/>
    <m/>
    <x v="5"/>
    <x v="28"/>
    <m/>
    <m/>
    <m/>
    <m/>
    <m/>
    <s v="CAR190010"/>
    <n v="3"/>
    <x v="5"/>
    <x v="28"/>
    <e v="#N/A"/>
    <x v="1"/>
  </r>
  <r>
    <s v="CARE"/>
    <m/>
    <m/>
    <s v="Planifié (financé)"/>
    <m/>
    <s v="Distribution Abris"/>
    <s v="Matériaux Abris"/>
    <s v="Bâches"/>
    <m/>
    <s v="Nombre"/>
    <n v="800"/>
    <s v="Sud-Est"/>
    <m/>
    <m/>
    <m/>
    <m/>
    <m/>
    <x v="5"/>
    <x v="28"/>
    <m/>
    <m/>
    <m/>
    <m/>
    <m/>
    <s v="CAR190010"/>
    <n v="2"/>
    <x v="5"/>
    <x v="28"/>
    <e v="#N/A"/>
    <x v="1"/>
  </r>
  <r>
    <s v="CARE"/>
    <m/>
    <m/>
    <s v="Planifié (financé)"/>
    <m/>
    <s v="Distribution Abris"/>
    <s v="Matériaux Abris"/>
    <s v="Kit d'outils"/>
    <s v="Cisailles d’étain / main scie 28'' / pioche / griffe marteau / pelle (brésilien)"/>
    <s v="Nombre"/>
    <n v="1038"/>
    <s v="Grande Anse"/>
    <m/>
    <m/>
    <m/>
    <m/>
    <m/>
    <x v="5"/>
    <x v="28"/>
    <m/>
    <m/>
    <m/>
    <m/>
    <m/>
    <s v="CAR190010"/>
    <n v="1"/>
    <x v="5"/>
    <x v="28"/>
    <e v="#N/A"/>
    <x v="1"/>
  </r>
  <r>
    <s v="CARE"/>
    <m/>
    <m/>
    <s v="Planifié (financé)"/>
    <m/>
    <s v="Distribution Abris"/>
    <s v="Matériaux Abris"/>
    <s v="Kit de tôles"/>
    <s v="Métal de feuille 0,40 mm 3'' x 6'' / métal feuille 0,40 mm 3'' x 6'' / Clous (2'') / Fil / une longueur de corde (6 / 8 mm)"/>
    <s v="Nombre"/>
    <n v="2075"/>
    <s v="Grande Anse"/>
    <m/>
    <m/>
    <m/>
    <m/>
    <m/>
    <x v="5"/>
    <x v="28"/>
    <m/>
    <m/>
    <m/>
    <m/>
    <m/>
    <m/>
    <m/>
    <x v="5"/>
    <x v="28"/>
    <e v="#N/A"/>
    <x v="1"/>
  </r>
  <r>
    <s v="Caritas Suisse"/>
    <m/>
    <m/>
    <s v="Planifié (financé)"/>
    <m/>
    <s v="Distribution Abris"/>
    <s v="Cash en USD"/>
    <s v="Non conditionel "/>
    <m/>
    <s v="Valeur en USD"/>
    <m/>
    <m/>
    <m/>
    <m/>
    <s v=""/>
    <n v="1500"/>
    <m/>
    <x v="1"/>
    <x v="7"/>
    <m/>
    <m/>
    <m/>
    <m/>
    <s v="Cash Support, planned"/>
    <s v="CAR190010SUAR"/>
    <n v="2"/>
    <x v="1"/>
    <x v="7"/>
    <e v="#N/A"/>
    <x v="0"/>
  </r>
  <r>
    <s v="Caritas Suisse"/>
    <m/>
    <m/>
    <s v="Planifié (financé)"/>
    <m/>
    <s v="Distribution Abris"/>
    <s v="Cash en USD"/>
    <s v="Non conditionel "/>
    <m/>
    <s v="Valeur en USD"/>
    <m/>
    <m/>
    <m/>
    <m/>
    <s v=""/>
    <n v="1500"/>
    <m/>
    <x v="1"/>
    <x v="7"/>
    <m/>
    <m/>
    <m/>
    <m/>
    <s v="Cash Support, planned"/>
    <s v="CAR190010SUAR"/>
    <n v="1"/>
    <x v="1"/>
    <x v="7"/>
    <e v="#N/A"/>
    <x v="1"/>
  </r>
  <r>
    <s v="Catholic Relief Services"/>
    <m/>
    <s v="OFDA"/>
    <s v="Réalisé"/>
    <d v="2016-10-13T00:00:00"/>
    <s v="Distribution Abris"/>
    <s v="Matériaux Abris"/>
    <s v="Bâches"/>
    <s v="cordes, Jerrican, Kit d'hygiene, couverture, baches"/>
    <s v="Nombre"/>
    <n v="600"/>
    <m/>
    <m/>
    <m/>
    <s v=""/>
    <n v="800"/>
    <m/>
    <x v="0"/>
    <x v="0"/>
    <s v="Centre Ville Jeremie"/>
    <m/>
    <m/>
    <m/>
    <m/>
    <s v="CAT20161013GRJECE"/>
    <n v="1"/>
    <x v="0"/>
    <x v="0"/>
    <e v="#N/A"/>
    <x v="0"/>
  </r>
  <r>
    <s v="Catholic Relief Services"/>
    <m/>
    <s v="OFDA"/>
    <s v="Réalisé"/>
    <d v="2016-10-14T00:00:00"/>
    <s v="Distribution Abris"/>
    <s v="Matériaux Abris"/>
    <s v="Bâches"/>
    <m/>
    <s v="Nombre"/>
    <n v="670"/>
    <m/>
    <m/>
    <m/>
    <s v=""/>
    <n v="670"/>
    <m/>
    <x v="0"/>
    <x v="3"/>
    <s v="Desormeau"/>
    <m/>
    <m/>
    <m/>
    <s v="On-going presence in DM"/>
    <s v="CAT20161014GRDADE"/>
    <n v="1"/>
    <x v="0"/>
    <x v="3"/>
    <e v="#N/A"/>
    <x v="0"/>
  </r>
  <r>
    <s v="Catholic Relief Services"/>
    <m/>
    <s v="OFDA"/>
    <s v="Réalisé"/>
    <d v="2016-10-15T00:00:00"/>
    <s v="Distribution Abris"/>
    <s v="Matériaux Abris"/>
    <s v="Bâches"/>
    <m/>
    <s v="Nombre"/>
    <n v="50"/>
    <m/>
    <m/>
    <m/>
    <s v=""/>
    <n v="50"/>
    <m/>
    <x v="0"/>
    <x v="3"/>
    <s v="Petite Riviere"/>
    <m/>
    <m/>
    <m/>
    <m/>
    <s v="CAT20161015GRDAPE"/>
    <n v="1"/>
    <x v="0"/>
    <x v="3"/>
    <e v="#N/A"/>
    <x v="1"/>
  </r>
  <r>
    <s v="Catholic Relief Services"/>
    <m/>
    <s v="OFDA"/>
    <s v="Réalisé"/>
    <d v="2016-10-17T00:00:00"/>
    <s v="Distribution Abris"/>
    <s v="Matériaux Abris"/>
    <s v="Bâches"/>
    <m/>
    <s v="Nombre"/>
    <n v="50"/>
    <m/>
    <m/>
    <m/>
    <s v=""/>
    <n v="50"/>
    <m/>
    <x v="0"/>
    <x v="3"/>
    <s v="Bariadelle"/>
    <m/>
    <m/>
    <m/>
    <m/>
    <s v="CAT20161017GRDABA"/>
    <n v="1"/>
    <x v="0"/>
    <x v="3"/>
    <e v="#N/A"/>
    <x v="1"/>
  </r>
  <r>
    <s v="Catholic Relief Services"/>
    <m/>
    <s v="OFDA"/>
    <s v="Réalisé"/>
    <d v="2016-10-18T00:00:00"/>
    <s v="Distribution Abris"/>
    <s v="Matériaux Abris"/>
    <s v="Bâches"/>
    <m/>
    <s v="Nombre"/>
    <n v="50"/>
    <m/>
    <m/>
    <m/>
    <s v=""/>
    <n v="50"/>
    <m/>
    <x v="0"/>
    <x v="3"/>
    <s v="Dallier"/>
    <m/>
    <m/>
    <m/>
    <m/>
    <s v="CAT20161018GRDADA"/>
    <n v="1"/>
    <x v="0"/>
    <x v="3"/>
    <e v="#N/A"/>
    <x v="1"/>
  </r>
  <r>
    <s v="Catholic Relief Services"/>
    <m/>
    <s v="OFDA"/>
    <s v="Réalisé"/>
    <d v="2016-11-16T00:00:00"/>
    <s v="Distribution Abris"/>
    <s v="Matériaux Abris"/>
    <s v="Bâches"/>
    <s v="Cordes, baches, fil a legature et clous"/>
    <s v="Nombre"/>
    <n v="980"/>
    <m/>
    <m/>
    <m/>
    <s v=""/>
    <n v="980"/>
    <m/>
    <x v="0"/>
    <x v="29"/>
    <s v="2eme Boucan"/>
    <m/>
    <m/>
    <m/>
    <m/>
    <s v="CAT20161116GRMO2E"/>
    <n v="1"/>
    <x v="0"/>
    <x v="29"/>
    <e v="#N/A"/>
    <x v="0"/>
  </r>
  <r>
    <s v="Catholic Relief Services"/>
    <m/>
    <s v="OFDA"/>
    <s v="Réalisé"/>
    <d v="2016-11-28T00:00:00"/>
    <s v="Distribution Abris"/>
    <s v="Matériaux Abris"/>
    <s v="Bâches"/>
    <s v="Cordes, baches, fil a legature et clous"/>
    <s v="Nombre"/>
    <n v="845"/>
    <m/>
    <m/>
    <m/>
    <s v=""/>
    <n v="845"/>
    <m/>
    <x v="0"/>
    <x v="29"/>
    <s v="Centre Ville de Moron"/>
    <m/>
    <m/>
    <m/>
    <m/>
    <s v="CAT20161128GRMOCE"/>
    <n v="1"/>
    <x v="0"/>
    <x v="29"/>
    <e v="#N/A"/>
    <x v="1"/>
  </r>
  <r>
    <s v="Catholic Relief Services"/>
    <m/>
    <s v="OFDA"/>
    <s v="Réalisé"/>
    <s v="10/24 &amp; 29/2016"/>
    <s v="Distribution Abris"/>
    <s v="Matériaux Abris"/>
    <s v="Bâches"/>
    <s v="Cordes, baches"/>
    <s v="Nombre"/>
    <n v="1067"/>
    <m/>
    <m/>
    <m/>
    <s v=""/>
    <n v="1067"/>
    <m/>
    <x v="0"/>
    <x v="0"/>
    <s v="Marfranc"/>
    <m/>
    <m/>
    <m/>
    <m/>
    <e v="#VALUE!"/>
    <n v="74"/>
    <x v="0"/>
    <x v="0"/>
    <e v="#N/A"/>
    <x v="1"/>
  </r>
  <r>
    <s v="Catholic Relief Services"/>
    <m/>
    <s v="OFDA"/>
    <s v="Réalisé"/>
    <s v="11/5,15,26 &amp; 30/2016"/>
    <s v="Distribution Abris"/>
    <s v="Matériaux Abris"/>
    <s v="Bâches"/>
    <s v="Cordes, baches et clous"/>
    <s v="Nombre"/>
    <n v="4224"/>
    <m/>
    <m/>
    <m/>
    <s v=""/>
    <n v="4224"/>
    <m/>
    <x v="0"/>
    <x v="30"/>
    <s v="1 Anotte + Centre Ville"/>
    <m/>
    <m/>
    <m/>
    <m/>
    <e v="#VALUE!"/>
    <n v="73"/>
    <x v="0"/>
    <x v="30"/>
    <e v="#N/A"/>
    <x v="0"/>
  </r>
  <r>
    <s v="Catholic Relief Services"/>
    <m/>
    <s v="OFDA"/>
    <s v="Réalisé"/>
    <s v="11/8 &amp;12/2016"/>
    <s v="Distribution Abris"/>
    <s v="Matériaux Abris"/>
    <s v="Bâches"/>
    <s v="Cordes, baches, fil a legature et clous"/>
    <s v="Nombre"/>
    <n v="1795"/>
    <m/>
    <m/>
    <m/>
    <s v=""/>
    <n v="1795"/>
    <m/>
    <x v="0"/>
    <x v="29"/>
    <s v="Dejean 2 eme Boucan"/>
    <m/>
    <m/>
    <m/>
    <m/>
    <e v="#VALUE!"/>
    <n v="72"/>
    <x v="0"/>
    <x v="29"/>
    <e v="#N/A"/>
    <x v="1"/>
  </r>
  <r>
    <s v="Catholic Relief Services"/>
    <m/>
    <s v="OFDA"/>
    <s v="Réalisé"/>
    <s v="dates"/>
    <s v="Distribution Abris"/>
    <s v="Matériaux Abris"/>
    <s v="Bâches"/>
    <m/>
    <s v="Nombre"/>
    <n v="50"/>
    <m/>
    <m/>
    <m/>
    <s v=""/>
    <n v="50"/>
    <m/>
    <x v="0"/>
    <x v="3"/>
    <s v="Baliverne"/>
    <m/>
    <m/>
    <m/>
    <m/>
    <e v="#VALUE!"/>
    <n v="71"/>
    <x v="0"/>
    <x v="3"/>
    <e v="#N/A"/>
    <x v="1"/>
  </r>
  <r>
    <s v="Catholic Relief Services"/>
    <m/>
    <s v="OFDA"/>
    <s v="Réalisé"/>
    <s v="dates"/>
    <s v="Distribution Abris"/>
    <s v="Matériaux Abris"/>
    <s v="Bâches"/>
    <m/>
    <s v="Nombre"/>
    <n v="50"/>
    <m/>
    <m/>
    <m/>
    <s v=""/>
    <n v="50"/>
    <m/>
    <x v="0"/>
    <x v="3"/>
    <s v="Dallier"/>
    <m/>
    <m/>
    <m/>
    <m/>
    <e v="#VALUE!"/>
    <n v="70"/>
    <x v="0"/>
    <x v="3"/>
    <e v="#N/A"/>
    <x v="1"/>
  </r>
  <r>
    <s v="Catholic Relief Services"/>
    <m/>
    <s v="OFDA"/>
    <s v="Réalisé"/>
    <m/>
    <s v="Distribution NFI"/>
    <s v="Matériaux NFI"/>
    <s v="Aquatabs"/>
    <m/>
    <s v="Nombre"/>
    <n v="8000"/>
    <m/>
    <m/>
    <m/>
    <s v=""/>
    <n v="1921"/>
    <m/>
    <x v="1"/>
    <x v="1"/>
    <m/>
    <m/>
    <m/>
    <m/>
    <m/>
    <s v="CAT190010SULE"/>
    <n v="16"/>
    <x v="1"/>
    <x v="1"/>
    <e v="#N/A"/>
    <x v="0"/>
  </r>
  <r>
    <s v="Catholic Relief Services"/>
    <m/>
    <s v="OFDA"/>
    <s v="Réalisé"/>
    <m/>
    <s v="Distribution Abris"/>
    <s v="Matériaux Abris"/>
    <s v="Bâches"/>
    <m/>
    <s v="Nombre"/>
    <n v="1000"/>
    <m/>
    <m/>
    <m/>
    <s v=""/>
    <n v="1200"/>
    <m/>
    <x v="1"/>
    <x v="7"/>
    <s v="Arniquet"/>
    <m/>
    <m/>
    <m/>
    <m/>
    <s v="CAT190010SUARAR"/>
    <n v="4"/>
    <x v="1"/>
    <x v="7"/>
    <e v="#N/A"/>
    <x v="0"/>
  </r>
  <r>
    <s v="Catholic Relief Services"/>
    <m/>
    <s v="OFDA"/>
    <s v="Réalisé"/>
    <m/>
    <s v="Distribution Abris"/>
    <s v="Matériaux Abris"/>
    <s v="Bâches"/>
    <m/>
    <s v="Nombre"/>
    <n v="200"/>
    <m/>
    <m/>
    <m/>
    <s v=""/>
    <n v="200"/>
    <m/>
    <x v="1"/>
    <x v="31"/>
    <s v="Champlois"/>
    <m/>
    <m/>
    <m/>
    <m/>
    <s v="CAT190010SUCACH"/>
    <n v="3"/>
    <x v="1"/>
    <x v="31"/>
    <e v="#N/A"/>
    <x v="0"/>
  </r>
  <r>
    <s v="Catholic Relief Services"/>
    <m/>
    <s v="OFDA"/>
    <s v="Réalisé"/>
    <m/>
    <s v="Distribution Abris"/>
    <s v="Matériaux Abris"/>
    <s v="Bâches"/>
    <m/>
    <s v="Nombre"/>
    <n v="2200"/>
    <m/>
    <m/>
    <m/>
    <s v=""/>
    <n v="4370"/>
    <m/>
    <x v="1"/>
    <x v="1"/>
    <m/>
    <m/>
    <m/>
    <m/>
    <s v="The below two lines merged into this line."/>
    <s v="CAT190010SULE"/>
    <n v="15"/>
    <x v="1"/>
    <x v="1"/>
    <e v="#N/A"/>
    <x v="1"/>
  </r>
  <r>
    <s v="Catholic Relief Services"/>
    <m/>
    <s v="OFDA"/>
    <s v="Réalisé"/>
    <m/>
    <s v="Distribution Abris"/>
    <s v="Matériaux Abris"/>
    <s v="Bâches"/>
    <m/>
    <s v="Nombre"/>
    <n v="50"/>
    <m/>
    <m/>
    <m/>
    <s v=""/>
    <n v="50"/>
    <m/>
    <x v="1"/>
    <x v="15"/>
    <s v="Lezard"/>
    <m/>
    <m/>
    <m/>
    <m/>
    <s v="CAT190010SUPOLE"/>
    <n v="2"/>
    <x v="1"/>
    <x v="15"/>
    <e v="#N/A"/>
    <x v="0"/>
  </r>
  <r>
    <s v="Catholic Relief Services"/>
    <m/>
    <s v="OFDA"/>
    <s v="Réalisé"/>
    <m/>
    <s v="Distribution Abris"/>
    <s v="Matériaux Abris"/>
    <s v="Bâches"/>
    <m/>
    <s v="Nombre"/>
    <n v="50"/>
    <m/>
    <m/>
    <m/>
    <s v=""/>
    <n v="50"/>
    <m/>
    <x v="1"/>
    <x v="5"/>
    <s v="Renaudin"/>
    <m/>
    <m/>
    <m/>
    <m/>
    <s v="CAT190010SURORE"/>
    <n v="2"/>
    <x v="1"/>
    <x v="5"/>
    <e v="#N/A"/>
    <x v="0"/>
  </r>
  <r>
    <s v="Catholic Relief Services"/>
    <m/>
    <s v="OFDA"/>
    <s v="Réalisé"/>
    <m/>
    <s v="Distribution NFI"/>
    <s v="Matériaux NFI"/>
    <s v="Bidons"/>
    <m/>
    <s v="Nombre"/>
    <n v="1000"/>
    <m/>
    <m/>
    <m/>
    <s v=""/>
    <n v="1200"/>
    <s v="Sélection / Priorisation"/>
    <x v="1"/>
    <x v="7"/>
    <s v="Arniquet"/>
    <m/>
    <m/>
    <m/>
    <m/>
    <s v="CAT190010SUARAR"/>
    <n v="3"/>
    <x v="1"/>
    <x v="7"/>
    <e v="#N/A"/>
    <x v="1"/>
  </r>
  <r>
    <s v="Catholic Relief Services"/>
    <m/>
    <s v="OFDA"/>
    <s v="Réalisé"/>
    <m/>
    <s v="Distribution NFI"/>
    <s v="Matériaux NFI"/>
    <s v="Bidons"/>
    <m/>
    <s v="Nombre"/>
    <n v="800"/>
    <m/>
    <m/>
    <m/>
    <s v=""/>
    <n v="1921"/>
    <m/>
    <x v="1"/>
    <x v="1"/>
    <m/>
    <m/>
    <m/>
    <m/>
    <m/>
    <s v="CAT190010SULE"/>
    <n v="14"/>
    <x v="1"/>
    <x v="1"/>
    <e v="#N/A"/>
    <x v="1"/>
  </r>
  <r>
    <s v="Catholic Relief Services"/>
    <m/>
    <s v="OFDA"/>
    <s v="Réalisé"/>
    <m/>
    <s v="Distribution NFI"/>
    <s v="Matériaux NFI"/>
    <s v="Bidons"/>
    <m/>
    <s v="Nombre"/>
    <n v="1000"/>
    <m/>
    <m/>
    <m/>
    <s v=""/>
    <n v="4370"/>
    <m/>
    <x v="1"/>
    <x v="1"/>
    <m/>
    <m/>
    <m/>
    <m/>
    <s v="The below two lines merged into this line."/>
    <s v="CAT190010SULE"/>
    <n v="13"/>
    <x v="1"/>
    <x v="1"/>
    <e v="#N/A"/>
    <x v="1"/>
  </r>
  <r>
    <s v="Catholic Relief Services"/>
    <m/>
    <s v="OFDA"/>
    <s v="Réalisé"/>
    <m/>
    <s v="Distribution NFI"/>
    <s v="Matériaux NFI"/>
    <s v="Bidons"/>
    <m/>
    <s v="Nombre"/>
    <n v="1000"/>
    <m/>
    <m/>
    <m/>
    <s v=""/>
    <n v="1000"/>
    <s v="Sélection / Priorisation"/>
    <x v="1"/>
    <x v="16"/>
    <m/>
    <m/>
    <m/>
    <m/>
    <m/>
    <s v="CAT190010SUST"/>
    <n v="7"/>
    <x v="1"/>
    <x v="16"/>
    <e v="#N/A"/>
    <x v="0"/>
  </r>
  <r>
    <s v="Catholic Relief Services"/>
    <m/>
    <s v="OFDA"/>
    <s v="Réalisé"/>
    <m/>
    <s v="Distribution NFI"/>
    <s v="Matériaux NFI"/>
    <s v="Couvertures"/>
    <m/>
    <s v="Nombre"/>
    <n v="1200"/>
    <m/>
    <m/>
    <m/>
    <s v=""/>
    <n v="1200"/>
    <s v="Sélection / Priorisation"/>
    <x v="1"/>
    <x v="7"/>
    <s v="Arniquet"/>
    <m/>
    <m/>
    <m/>
    <m/>
    <s v="CAT190010SUARAR"/>
    <n v="2"/>
    <x v="1"/>
    <x v="7"/>
    <e v="#N/A"/>
    <x v="1"/>
  </r>
  <r>
    <s v="Catholic Relief Services"/>
    <m/>
    <s v="OFDA"/>
    <s v="Réalisé"/>
    <m/>
    <s v="Distribution NFI"/>
    <s v="Matériaux NFI"/>
    <s v="Couvertures"/>
    <m/>
    <s v="Nombre"/>
    <s v="1000+"/>
    <m/>
    <m/>
    <m/>
    <s v=""/>
    <n v="1000"/>
    <m/>
    <x v="1"/>
    <x v="7"/>
    <m/>
    <m/>
    <m/>
    <m/>
    <s v="Hygiene kits + Kitchen kits + Blankets + Water"/>
    <s v="CAT190010SUAR"/>
    <n v="3"/>
    <x v="1"/>
    <x v="7"/>
    <e v="#N/A"/>
    <x v="1"/>
  </r>
  <r>
    <s v="Catholic Relief Services"/>
    <m/>
    <s v="OFDA"/>
    <s v="Réalisé"/>
    <m/>
    <s v="Distribution NFI"/>
    <s v="Matériaux NFI"/>
    <s v="Couvertures"/>
    <m/>
    <s v="Nombre"/>
    <n v="200"/>
    <m/>
    <m/>
    <m/>
    <s v=""/>
    <n v="200"/>
    <s v="Sélection / Priorisation"/>
    <x v="1"/>
    <x v="31"/>
    <s v="Champlois"/>
    <m/>
    <m/>
    <m/>
    <m/>
    <s v="CAT190010SUCACH"/>
    <n v="2"/>
    <x v="1"/>
    <x v="31"/>
    <e v="#N/A"/>
    <x v="1"/>
  </r>
  <r>
    <s v="Catholic Relief Services"/>
    <m/>
    <s v="OFDA"/>
    <s v="Planifié (financé)"/>
    <m/>
    <s v="Distribution NFI"/>
    <s v="Matériaux NFI"/>
    <s v="Couvertures"/>
    <m/>
    <s v="Nombre"/>
    <s v="1000+"/>
    <m/>
    <m/>
    <m/>
    <s v=""/>
    <n v="1000"/>
    <m/>
    <x v="1"/>
    <x v="31"/>
    <m/>
    <m/>
    <m/>
    <m/>
    <s v="Hygiene kits + Kitchen kits + Blankets + Water"/>
    <s v="CAT190010SUCA"/>
    <n v="3"/>
    <x v="1"/>
    <x v="31"/>
    <e v="#N/A"/>
    <x v="1"/>
  </r>
  <r>
    <s v="Catholic Relief Services"/>
    <m/>
    <s v="OFDA"/>
    <s v="Planifié (financé)"/>
    <m/>
    <s v="Distribution NFI"/>
    <s v="Matériaux NFI"/>
    <s v="Couvertures"/>
    <m/>
    <s v="Nombre"/>
    <s v="1000+"/>
    <m/>
    <m/>
    <m/>
    <s v=""/>
    <n v="1000"/>
    <m/>
    <x v="1"/>
    <x v="20"/>
    <m/>
    <m/>
    <m/>
    <m/>
    <s v="Hygiene kits + Kitchen kits + Blankets + Water"/>
    <s v="CAT190010SUCH"/>
    <n v="3"/>
    <x v="1"/>
    <x v="20"/>
    <e v="#N/A"/>
    <x v="0"/>
  </r>
  <r>
    <s v="Catholic Relief Services"/>
    <m/>
    <s v="OFDA"/>
    <s v="Planifié (financé)"/>
    <m/>
    <s v="Distribution NFI"/>
    <s v="Matériaux NFI"/>
    <s v="Couvertures"/>
    <m/>
    <s v="Nombre"/>
    <s v="1000+"/>
    <m/>
    <m/>
    <m/>
    <s v=""/>
    <n v="1000"/>
    <m/>
    <x v="1"/>
    <x v="14"/>
    <m/>
    <m/>
    <m/>
    <m/>
    <s v="Hygiene kits + Kitchen kits + Blankets + Water"/>
    <s v="CAT190010SUCO"/>
    <n v="3"/>
    <x v="1"/>
    <x v="14"/>
    <e v="#N/A"/>
    <x v="0"/>
  </r>
  <r>
    <s v="Catholic Relief Services"/>
    <m/>
    <s v="OFDA"/>
    <s v="Réalisé"/>
    <m/>
    <s v="Distribution NFI"/>
    <s v="Matériaux NFI"/>
    <s v="Couvertures"/>
    <m/>
    <s v="Nombre"/>
    <n v="450"/>
    <m/>
    <m/>
    <m/>
    <s v=""/>
    <n v="1921"/>
    <m/>
    <x v="1"/>
    <x v="1"/>
    <m/>
    <m/>
    <m/>
    <m/>
    <m/>
    <s v="CAT190010SULE"/>
    <n v="12"/>
    <x v="1"/>
    <x v="1"/>
    <e v="#N/A"/>
    <x v="1"/>
  </r>
  <r>
    <s v="Catholic Relief Services"/>
    <m/>
    <s v="OFDA"/>
    <s v="Réalisé"/>
    <m/>
    <s v="Distribution NFI"/>
    <s v="Matériaux NFI"/>
    <s v="Couvertures"/>
    <m/>
    <s v="Nombre"/>
    <n v="2875"/>
    <m/>
    <m/>
    <m/>
    <s v=""/>
    <n v="4370"/>
    <m/>
    <x v="1"/>
    <x v="1"/>
    <m/>
    <m/>
    <m/>
    <m/>
    <s v="The below two lines merged into this line."/>
    <s v="CAT190010SULE"/>
    <n v="11"/>
    <x v="1"/>
    <x v="1"/>
    <e v="#N/A"/>
    <x v="1"/>
  </r>
  <r>
    <s v="Catholic Relief Services"/>
    <m/>
    <s v="OFDA"/>
    <s v="Réalisé"/>
    <m/>
    <s v="Distribution NFI"/>
    <s v="Matériaux NFI"/>
    <s v="Couvertures"/>
    <m/>
    <s v="Nombre"/>
    <n v="450"/>
    <m/>
    <m/>
    <m/>
    <s v=""/>
    <n v="1921"/>
    <s v="Sélection / Priorisation"/>
    <x v="1"/>
    <x v="1"/>
    <m/>
    <m/>
    <m/>
    <m/>
    <m/>
    <s v="CAT190010SULE"/>
    <n v="10"/>
    <x v="1"/>
    <x v="1"/>
    <e v="#N/A"/>
    <x v="1"/>
  </r>
  <r>
    <s v="Catholic Relief Services"/>
    <m/>
    <s v="OFDA"/>
    <s v="Réalisé"/>
    <m/>
    <s v="Distribution NFI"/>
    <s v="Matériaux NFI"/>
    <s v="Couvertures"/>
    <m/>
    <s v="Nombre"/>
    <n v="1000"/>
    <m/>
    <m/>
    <m/>
    <s v=""/>
    <n v="1000"/>
    <s v="Sélection / Priorisation"/>
    <x v="1"/>
    <x v="6"/>
    <s v="Maniche"/>
    <m/>
    <m/>
    <m/>
    <m/>
    <s v="CAT190010SUMAMA"/>
    <n v="3"/>
    <x v="1"/>
    <x v="6"/>
    <e v="#N/A"/>
    <x v="0"/>
  </r>
  <r>
    <s v="Catholic Relief Services"/>
    <m/>
    <s v="OFDA"/>
    <s v="Planifié (financé)"/>
    <m/>
    <s v="Distribution NFI"/>
    <s v="Matériaux NFI"/>
    <s v="Couvertures"/>
    <m/>
    <s v="Nombre"/>
    <s v="1000+"/>
    <m/>
    <m/>
    <m/>
    <s v=""/>
    <n v="1000"/>
    <m/>
    <x v="1"/>
    <x v="6"/>
    <m/>
    <m/>
    <m/>
    <m/>
    <s v="Hygiene kits + Kitchen kits + Blankets + Water"/>
    <s v="CAT190010SUMA"/>
    <n v="3"/>
    <x v="1"/>
    <x v="6"/>
    <e v="#N/A"/>
    <x v="1"/>
  </r>
  <r>
    <s v="Catholic Relief Services"/>
    <m/>
    <s v="OFDA"/>
    <s v="Réalisé"/>
    <m/>
    <s v="Distribution NFI"/>
    <s v="Matériaux NFI"/>
    <s v="Couvertures"/>
    <m/>
    <s v="Nombre"/>
    <s v="1000+"/>
    <m/>
    <m/>
    <m/>
    <s v=""/>
    <n v="1000"/>
    <m/>
    <x v="1"/>
    <x v="15"/>
    <m/>
    <m/>
    <m/>
    <m/>
    <s v="Hygiene kits + Kitchen kits + Blankets + Water"/>
    <s v="CAT190010SUPO"/>
    <n v="3"/>
    <x v="1"/>
    <x v="15"/>
    <e v="#N/A"/>
    <x v="1"/>
  </r>
  <r>
    <s v="Catholic Relief Services"/>
    <m/>
    <s v="OFDA"/>
    <s v="Réalisé"/>
    <m/>
    <s v="Distribution NFI"/>
    <s v="Matériaux NFI"/>
    <s v="Couvertures"/>
    <m/>
    <s v="Nombre"/>
    <s v="1000+"/>
    <m/>
    <m/>
    <m/>
    <s v=""/>
    <n v="1000"/>
    <m/>
    <x v="1"/>
    <x v="5"/>
    <m/>
    <m/>
    <m/>
    <m/>
    <s v="Hygiene kits + Kitchen kits + Blankets + Water"/>
    <s v="CAT190010SURO"/>
    <n v="3"/>
    <x v="1"/>
    <x v="5"/>
    <e v="#N/A"/>
    <x v="1"/>
  </r>
  <r>
    <s v="Catholic Relief Services"/>
    <m/>
    <s v="OFDA"/>
    <s v="Réalisé"/>
    <m/>
    <s v="Distribution NFI"/>
    <s v="Matériaux NFI"/>
    <s v="Couvertures"/>
    <m/>
    <s v="Nombre"/>
    <s v="1000+"/>
    <m/>
    <m/>
    <m/>
    <s v=""/>
    <n v="1000"/>
    <m/>
    <x v="1"/>
    <x v="16"/>
    <m/>
    <m/>
    <m/>
    <m/>
    <s v="Hygiene kits + Kitchen kits + Blankets + Water"/>
    <s v="CAT190010SUST"/>
    <n v="6"/>
    <x v="1"/>
    <x v="16"/>
    <e v="#N/A"/>
    <x v="1"/>
  </r>
  <r>
    <s v="Catholic Relief Services"/>
    <m/>
    <s v="OFDA"/>
    <s v="Réalisé"/>
    <m/>
    <s v="Distribution NFI"/>
    <s v="Matériaux NFI"/>
    <s v="Couvertures"/>
    <m/>
    <s v="Nombre"/>
    <n v="1000"/>
    <m/>
    <m/>
    <m/>
    <s v=""/>
    <n v="1000"/>
    <s v="Sélection / Priorisation"/>
    <x v="1"/>
    <x v="16"/>
    <m/>
    <m/>
    <m/>
    <m/>
    <m/>
    <s v="CAT190010SUST"/>
    <n v="5"/>
    <x v="1"/>
    <x v="16"/>
    <e v="#N/A"/>
    <x v="1"/>
  </r>
  <r>
    <s v="Catholic Relief Services"/>
    <m/>
    <s v="OFDA"/>
    <s v="Réalisé"/>
    <m/>
    <s v="Distribution NFI"/>
    <s v="Matériaux NFI"/>
    <s v="Couvertures"/>
    <m/>
    <s v="Nombre"/>
    <s v="1000+"/>
    <m/>
    <m/>
    <m/>
    <s v=""/>
    <n v="1000"/>
    <m/>
    <x v="1"/>
    <x v="8"/>
    <m/>
    <m/>
    <m/>
    <m/>
    <s v="Hygiene kits + Kitchen kits + Blankets + Water"/>
    <s v="CAT190010SUTO"/>
    <n v="3"/>
    <x v="1"/>
    <x v="8"/>
    <e v="#N/A"/>
    <x v="0"/>
  </r>
  <r>
    <s v="Catholic Relief Services"/>
    <m/>
    <s v="OFDA"/>
    <s v="Réalisé"/>
    <m/>
    <s v="Distribution Abris"/>
    <s v="Matériaux Abris"/>
    <s v="Kit Abris"/>
    <m/>
    <s v="Nombre"/>
    <n v="4370"/>
    <m/>
    <m/>
    <m/>
    <s v=""/>
    <n v="4370"/>
    <m/>
    <x v="1"/>
    <x v="1"/>
    <m/>
    <m/>
    <m/>
    <m/>
    <s v="The below two lines merged into this line."/>
    <s v="CAT190010SULE"/>
    <n v="9"/>
    <x v="1"/>
    <x v="1"/>
    <e v="#N/A"/>
    <x v="1"/>
  </r>
  <r>
    <s v="Catholic Relief Services"/>
    <m/>
    <s v="OFDA"/>
    <s v="Réalisé"/>
    <m/>
    <s v="Distribution NFI"/>
    <s v="Matériaux NFI"/>
    <s v="Kit de cuisine"/>
    <m/>
    <s v="Nombre"/>
    <n v="1000"/>
    <m/>
    <m/>
    <m/>
    <s v=""/>
    <n v="1000"/>
    <m/>
    <x v="1"/>
    <x v="7"/>
    <m/>
    <m/>
    <m/>
    <m/>
    <s v="Hygiene kits + Kitchen kits + Blankets + Water"/>
    <s v="CAT190010SUAR"/>
    <n v="2"/>
    <x v="1"/>
    <x v="7"/>
    <e v="#N/A"/>
    <x v="1"/>
  </r>
  <r>
    <s v="Catholic Relief Services"/>
    <m/>
    <s v="OFDA"/>
    <s v="Planifié (financé)"/>
    <m/>
    <s v="Distribution NFI"/>
    <s v="Matériaux NFI"/>
    <s v="Kit de cuisine"/>
    <m/>
    <s v="Nombre"/>
    <n v="1000"/>
    <m/>
    <m/>
    <m/>
    <s v=""/>
    <n v="1000"/>
    <m/>
    <x v="1"/>
    <x v="31"/>
    <m/>
    <m/>
    <m/>
    <m/>
    <s v="Hygiene kits + Kitchen kits + Blankets + Water"/>
    <s v="CAT190010SUCA"/>
    <n v="2"/>
    <x v="1"/>
    <x v="31"/>
    <e v="#N/A"/>
    <x v="1"/>
  </r>
  <r>
    <s v="Catholic Relief Services"/>
    <m/>
    <s v="OFDA"/>
    <s v="Planifié (financé)"/>
    <m/>
    <s v="Distribution NFI"/>
    <s v="Matériaux NFI"/>
    <s v="Kit de cuisine"/>
    <m/>
    <s v="Nombre"/>
    <n v="1000"/>
    <m/>
    <m/>
    <m/>
    <s v=""/>
    <n v="1000"/>
    <m/>
    <x v="1"/>
    <x v="20"/>
    <m/>
    <m/>
    <m/>
    <m/>
    <s v="Hygiene kits + Kitchen kits + Blankets + Water"/>
    <s v="CAT190010SUCH"/>
    <n v="2"/>
    <x v="1"/>
    <x v="20"/>
    <e v="#N/A"/>
    <x v="1"/>
  </r>
  <r>
    <s v="Catholic Relief Services"/>
    <m/>
    <s v="OFDA"/>
    <s v="Planifié (financé)"/>
    <m/>
    <s v="Distribution NFI"/>
    <s v="Matériaux NFI"/>
    <s v="Kit de cuisine"/>
    <m/>
    <s v="Nombre"/>
    <n v="1000"/>
    <m/>
    <m/>
    <m/>
    <s v=""/>
    <n v="1000"/>
    <m/>
    <x v="1"/>
    <x v="14"/>
    <m/>
    <m/>
    <m/>
    <m/>
    <s v="Hygiene kits + Kitchen kits + Blankets + Water"/>
    <s v="CAT190010SUCO"/>
    <n v="2"/>
    <x v="1"/>
    <x v="14"/>
    <e v="#N/A"/>
    <x v="1"/>
  </r>
  <r>
    <s v="Catholic Relief Services"/>
    <m/>
    <s v="OFDA"/>
    <s v="Réalisé"/>
    <m/>
    <s v="Distribution NFI"/>
    <s v="Matériaux NFI"/>
    <s v="Kit de cuisine"/>
    <m/>
    <s v="Nombre"/>
    <n v="1000"/>
    <m/>
    <m/>
    <m/>
    <s v=""/>
    <n v="4370"/>
    <m/>
    <x v="1"/>
    <x v="1"/>
    <m/>
    <m/>
    <m/>
    <m/>
    <s v="The below two lines merged into this line."/>
    <s v="CAT190010SULE"/>
    <n v="8"/>
    <x v="1"/>
    <x v="1"/>
    <e v="#N/A"/>
    <x v="1"/>
  </r>
  <r>
    <s v="Catholic Relief Services"/>
    <m/>
    <s v="OFDA"/>
    <s v="Réalisé"/>
    <m/>
    <s v="Distribution NFI"/>
    <s v="Matériaux NFI"/>
    <s v="Kit de cuisine"/>
    <m/>
    <s v="Nombre"/>
    <n v="1000"/>
    <m/>
    <m/>
    <m/>
    <s v=""/>
    <n v="1000"/>
    <s v="Sélection / Priorisation"/>
    <x v="1"/>
    <x v="6"/>
    <s v="Maniche"/>
    <m/>
    <m/>
    <m/>
    <m/>
    <s v="CAT190010SUMAMA"/>
    <n v="2"/>
    <x v="1"/>
    <x v="6"/>
    <e v="#N/A"/>
    <x v="1"/>
  </r>
  <r>
    <s v="Catholic Relief Services"/>
    <m/>
    <s v="OFDA"/>
    <s v="Planifié (financé)"/>
    <m/>
    <s v="Distribution NFI"/>
    <s v="Matériaux NFI"/>
    <s v="Kit de cuisine"/>
    <m/>
    <s v="Nombre"/>
    <n v="1000"/>
    <m/>
    <m/>
    <m/>
    <s v=""/>
    <n v="1000"/>
    <m/>
    <x v="1"/>
    <x v="6"/>
    <m/>
    <m/>
    <m/>
    <m/>
    <s v="Hygiene kits + Kitchen kits + Blankets + Water"/>
    <s v="CAT190010SUMA"/>
    <n v="2"/>
    <x v="1"/>
    <x v="6"/>
    <e v="#N/A"/>
    <x v="1"/>
  </r>
  <r>
    <s v="Catholic Relief Services"/>
    <m/>
    <s v="OFDA"/>
    <s v="Réalisé"/>
    <m/>
    <s v="Distribution NFI"/>
    <s v="Matériaux NFI"/>
    <s v="Kit de cuisine"/>
    <m/>
    <s v="Nombre"/>
    <n v="1000"/>
    <m/>
    <m/>
    <m/>
    <s v=""/>
    <n v="1000"/>
    <m/>
    <x v="1"/>
    <x v="15"/>
    <m/>
    <m/>
    <m/>
    <m/>
    <s v="Hygiene kits + Kitchen kits + Blankets + Water"/>
    <s v="CAT190010SUPO"/>
    <n v="2"/>
    <x v="1"/>
    <x v="15"/>
    <e v="#N/A"/>
    <x v="1"/>
  </r>
  <r>
    <s v="Catholic Relief Services"/>
    <m/>
    <s v="OFDA"/>
    <s v="Réalisé"/>
    <m/>
    <s v="Distribution NFI"/>
    <s v="Matériaux NFI"/>
    <s v="Kit de cuisine"/>
    <m/>
    <s v="Nombre"/>
    <n v="1000"/>
    <m/>
    <m/>
    <m/>
    <s v=""/>
    <n v="1000"/>
    <m/>
    <x v="1"/>
    <x v="5"/>
    <m/>
    <m/>
    <m/>
    <m/>
    <s v="Hygiene kits + Kitchen kits + Blankets + Water"/>
    <s v="CAT190010SURO"/>
    <n v="2"/>
    <x v="1"/>
    <x v="5"/>
    <e v="#N/A"/>
    <x v="1"/>
  </r>
  <r>
    <s v="Catholic Relief Services"/>
    <m/>
    <s v="OFDA"/>
    <s v="Réalisé"/>
    <m/>
    <s v="Distribution NFI"/>
    <s v="Matériaux NFI"/>
    <s v="Kit de cuisine"/>
    <m/>
    <s v="Nombre"/>
    <n v="1000"/>
    <m/>
    <m/>
    <m/>
    <s v=""/>
    <n v="1000"/>
    <m/>
    <x v="1"/>
    <x v="16"/>
    <m/>
    <m/>
    <m/>
    <m/>
    <s v="Hygiene kits + Kitchen kits + Blankets + Water"/>
    <s v="CAT190010SUST"/>
    <n v="4"/>
    <x v="1"/>
    <x v="16"/>
    <e v="#N/A"/>
    <x v="1"/>
  </r>
  <r>
    <s v="Catholic Relief Services"/>
    <m/>
    <s v="OFDA"/>
    <s v="Réalisé"/>
    <m/>
    <s v="Distribution NFI"/>
    <s v="Matériaux NFI"/>
    <s v="Kit de cuisine"/>
    <m/>
    <s v="Nombre"/>
    <n v="1000"/>
    <m/>
    <m/>
    <m/>
    <s v=""/>
    <n v="1000"/>
    <s v="Sélection / Priorisation"/>
    <x v="1"/>
    <x v="16"/>
    <m/>
    <m/>
    <m/>
    <m/>
    <m/>
    <s v="CAT190010SUST"/>
    <n v="3"/>
    <x v="1"/>
    <x v="16"/>
    <e v="#N/A"/>
    <x v="1"/>
  </r>
  <r>
    <s v="Catholic Relief Services"/>
    <m/>
    <s v="OFDA"/>
    <s v="Réalisé"/>
    <m/>
    <s v="Distribution NFI"/>
    <s v="Matériaux NFI"/>
    <s v="Kit de cuisine"/>
    <m/>
    <s v="Nombre"/>
    <n v="1000"/>
    <m/>
    <m/>
    <m/>
    <s v=""/>
    <n v="1000"/>
    <m/>
    <x v="1"/>
    <x v="8"/>
    <m/>
    <m/>
    <m/>
    <m/>
    <s v="Hygiene kits + Kitchen kits + Blankets + Water"/>
    <s v="CAT190010SUTO"/>
    <n v="2"/>
    <x v="1"/>
    <x v="8"/>
    <e v="#N/A"/>
    <x v="1"/>
  </r>
  <r>
    <s v="Catholic Relief Services"/>
    <m/>
    <s v="OFDA"/>
    <s v="Réalisé"/>
    <m/>
    <s v="Distribution NFI"/>
    <s v="Matériaux NFI"/>
    <s v="Kit d'hygiène"/>
    <m/>
    <s v="Nombre"/>
    <n v="1200"/>
    <m/>
    <m/>
    <m/>
    <s v=""/>
    <n v="1200"/>
    <s v="Sélection / Priorisation"/>
    <x v="1"/>
    <x v="7"/>
    <s v="Arniquet"/>
    <m/>
    <m/>
    <m/>
    <m/>
    <s v="CAT190010SUARAR"/>
    <n v="1"/>
    <x v="1"/>
    <x v="7"/>
    <e v="#N/A"/>
    <x v="1"/>
  </r>
  <r>
    <s v="Catholic Relief Services"/>
    <m/>
    <s v="OFDA"/>
    <s v="Réalisé"/>
    <m/>
    <s v="Distribution NFI"/>
    <s v="Matériaux NFI"/>
    <s v="Kit d'hygiène"/>
    <m/>
    <s v="Nombre"/>
    <n v="1000"/>
    <m/>
    <m/>
    <m/>
    <s v=""/>
    <n v="1000"/>
    <m/>
    <x v="1"/>
    <x v="7"/>
    <m/>
    <m/>
    <m/>
    <m/>
    <s v="Hygiene kits + Kitchen kits + Blankets + Water"/>
    <s v="CAT190010SUAR"/>
    <n v="1"/>
    <x v="1"/>
    <x v="7"/>
    <e v="#N/A"/>
    <x v="1"/>
  </r>
  <r>
    <s v="Catholic Relief Services"/>
    <m/>
    <s v="OFDA"/>
    <s v="Réalisé"/>
    <m/>
    <s v="Distribution NFI"/>
    <s v="Matériaux NFI"/>
    <s v="Kit d'hygiène"/>
    <m/>
    <s v="Nombre"/>
    <n v="200"/>
    <m/>
    <m/>
    <m/>
    <s v=""/>
    <n v="200"/>
    <s v="Sélection / Priorisation"/>
    <x v="1"/>
    <x v="31"/>
    <s v="Champlois"/>
    <m/>
    <m/>
    <m/>
    <m/>
    <s v="CAT190010SUCACH"/>
    <n v="1"/>
    <x v="1"/>
    <x v="31"/>
    <e v="#N/A"/>
    <x v="1"/>
  </r>
  <r>
    <s v="Catholic Relief Services"/>
    <m/>
    <s v="OFDA"/>
    <s v="Planifié (financé)"/>
    <m/>
    <s v="Distribution NFI"/>
    <s v="Matériaux NFI"/>
    <s v="Kit d'hygiène"/>
    <m/>
    <s v="Nombre"/>
    <n v="1000"/>
    <m/>
    <m/>
    <m/>
    <s v=""/>
    <n v="1000"/>
    <m/>
    <x v="1"/>
    <x v="31"/>
    <m/>
    <m/>
    <m/>
    <m/>
    <s v="Hygiene kits + Kitchen kits + Blankets + Water"/>
    <s v="CAT190010SUCA"/>
    <n v="1"/>
    <x v="1"/>
    <x v="31"/>
    <e v="#N/A"/>
    <x v="1"/>
  </r>
  <r>
    <s v="Catholic Relief Services"/>
    <m/>
    <s v="OFDA"/>
    <s v="Planifié (financé)"/>
    <m/>
    <s v="Distribution NFI"/>
    <s v="Matériaux NFI"/>
    <s v="Kit d'hygiène"/>
    <m/>
    <s v="Nombre"/>
    <n v="1000"/>
    <m/>
    <m/>
    <m/>
    <s v=""/>
    <n v="1000"/>
    <m/>
    <x v="1"/>
    <x v="20"/>
    <m/>
    <m/>
    <m/>
    <m/>
    <s v="Hygiene kits + Kitchen kits + Blankets + Water"/>
    <s v="CAT190010SUCH"/>
    <n v="1"/>
    <x v="1"/>
    <x v="20"/>
    <e v="#N/A"/>
    <x v="1"/>
  </r>
  <r>
    <s v="Catholic Relief Services"/>
    <m/>
    <s v="OFDA"/>
    <s v="Planifié (financé)"/>
    <m/>
    <s v="Distribution NFI"/>
    <s v="Matériaux NFI"/>
    <s v="Kit d'hygiène"/>
    <m/>
    <s v="Nombre"/>
    <n v="1000"/>
    <m/>
    <m/>
    <m/>
    <s v=""/>
    <n v="1000"/>
    <m/>
    <x v="1"/>
    <x v="14"/>
    <m/>
    <m/>
    <m/>
    <m/>
    <s v="Hygiene kits + Kitchen kits + Blankets + Water"/>
    <s v="CAT190010SUCO"/>
    <n v="1"/>
    <x v="1"/>
    <x v="14"/>
    <e v="#N/A"/>
    <x v="1"/>
  </r>
  <r>
    <s v="Catholic Relief Services"/>
    <m/>
    <s v="OFDA"/>
    <s v="Réalisé"/>
    <m/>
    <s v="Distribution NFI"/>
    <s v="Matériaux NFI"/>
    <s v="Kit d'hygiène"/>
    <m/>
    <s v="Nombre"/>
    <n v="500"/>
    <m/>
    <m/>
    <m/>
    <s v=""/>
    <n v="1921"/>
    <m/>
    <x v="1"/>
    <x v="1"/>
    <m/>
    <m/>
    <m/>
    <m/>
    <m/>
    <s v="CAT190010SULE"/>
    <n v="7"/>
    <x v="1"/>
    <x v="1"/>
    <e v="#N/A"/>
    <x v="1"/>
  </r>
  <r>
    <s v="Catholic Relief Services"/>
    <m/>
    <s v="OFDA"/>
    <s v="Réalisé"/>
    <m/>
    <s v="Distribution NFI"/>
    <s v="Matériaux NFI"/>
    <s v="Kit d'hygiène"/>
    <m/>
    <s v="Nombre"/>
    <n v="3000"/>
    <m/>
    <m/>
    <m/>
    <s v=""/>
    <n v="4370"/>
    <m/>
    <x v="1"/>
    <x v="1"/>
    <m/>
    <m/>
    <m/>
    <m/>
    <s v="The below two lines merged into this line."/>
    <s v="CAT190010SULE"/>
    <n v="6"/>
    <x v="1"/>
    <x v="1"/>
    <e v="#N/A"/>
    <x v="1"/>
  </r>
  <r>
    <s v="Catholic Relief Services"/>
    <m/>
    <s v="OFDA"/>
    <s v="Réalisé"/>
    <m/>
    <s v="Distribution NFI"/>
    <s v="Matériaux NFI"/>
    <s v="Kit d'hygiène"/>
    <m/>
    <s v="Nombre"/>
    <n v="1000"/>
    <m/>
    <m/>
    <m/>
    <s v=""/>
    <n v="1000"/>
    <s v="Sélection / Priorisation"/>
    <x v="1"/>
    <x v="6"/>
    <s v="Maniche"/>
    <m/>
    <m/>
    <m/>
    <m/>
    <s v="CAT190010SUMAMA"/>
    <n v="1"/>
    <x v="1"/>
    <x v="6"/>
    <e v="#N/A"/>
    <x v="1"/>
  </r>
  <r>
    <s v="Catholic Relief Services"/>
    <m/>
    <s v="OFDA"/>
    <s v="Planifié (financé)"/>
    <m/>
    <s v="Distribution NFI"/>
    <s v="Matériaux NFI"/>
    <s v="Kit d'hygiène"/>
    <m/>
    <s v="Nombre"/>
    <n v="1000"/>
    <m/>
    <m/>
    <m/>
    <s v=""/>
    <n v="1000"/>
    <m/>
    <x v="1"/>
    <x v="6"/>
    <m/>
    <m/>
    <m/>
    <m/>
    <s v="Hygiene kits + Kitchen kits + Blankets + Water"/>
    <s v="CAT190010SUMA"/>
    <n v="1"/>
    <x v="1"/>
    <x v="6"/>
    <e v="#N/A"/>
    <x v="1"/>
  </r>
  <r>
    <s v="Catholic Relief Services"/>
    <m/>
    <s v="OFDA"/>
    <s v="Réalisé"/>
    <m/>
    <s v="Distribution NFI"/>
    <s v="Matériaux NFI"/>
    <s v="Kit d'hygiène"/>
    <m/>
    <s v="Nombre"/>
    <n v="200"/>
    <m/>
    <m/>
    <m/>
    <s v=""/>
    <n v="50"/>
    <s v="Sélection / Priorisation"/>
    <x v="1"/>
    <x v="15"/>
    <s v="Lezard"/>
    <m/>
    <m/>
    <m/>
    <m/>
    <s v="CAT190010SUPOLE"/>
    <n v="1"/>
    <x v="1"/>
    <x v="15"/>
    <e v="#N/A"/>
    <x v="1"/>
  </r>
  <r>
    <s v="Catholic Relief Services"/>
    <m/>
    <s v="OFDA"/>
    <s v="Réalisé"/>
    <m/>
    <s v="Distribution NFI"/>
    <s v="Matériaux NFI"/>
    <s v="Kit d'hygiène"/>
    <m/>
    <s v="Nombre"/>
    <n v="1000"/>
    <m/>
    <m/>
    <m/>
    <s v=""/>
    <n v="1000"/>
    <m/>
    <x v="1"/>
    <x v="15"/>
    <m/>
    <m/>
    <m/>
    <m/>
    <s v="Hygiene kits + Kitchen kits + Blankets + Water"/>
    <s v="CAT190010SUPO"/>
    <n v="1"/>
    <x v="1"/>
    <x v="15"/>
    <e v="#N/A"/>
    <x v="1"/>
  </r>
  <r>
    <s v="Catholic Relief Services"/>
    <m/>
    <s v="OFDA"/>
    <s v="Réalisé"/>
    <m/>
    <s v="Distribution NFI"/>
    <s v="Matériaux NFI"/>
    <s v="Kit d'hygiène"/>
    <m/>
    <s v="Nombre"/>
    <n v="200"/>
    <m/>
    <m/>
    <m/>
    <s v=""/>
    <n v="50"/>
    <s v="Sélection / Priorisation"/>
    <x v="1"/>
    <x v="5"/>
    <s v="Renaudin"/>
    <m/>
    <m/>
    <m/>
    <m/>
    <s v="CAT190010SURORE"/>
    <n v="1"/>
    <x v="1"/>
    <x v="5"/>
    <e v="#N/A"/>
    <x v="1"/>
  </r>
  <r>
    <s v="Catholic Relief Services"/>
    <m/>
    <s v="OFDA"/>
    <s v="Réalisé"/>
    <m/>
    <s v="Distribution NFI"/>
    <s v="Matériaux NFI"/>
    <s v="Kit d'hygiène"/>
    <m/>
    <s v="Nombre"/>
    <n v="1000"/>
    <m/>
    <m/>
    <m/>
    <s v=""/>
    <n v="1000"/>
    <m/>
    <x v="1"/>
    <x v="5"/>
    <m/>
    <m/>
    <m/>
    <m/>
    <s v="Hygiene kits + Kitchen kits + Blankets + Water"/>
    <s v="CAT190010SURO"/>
    <n v="1"/>
    <x v="1"/>
    <x v="5"/>
    <e v="#N/A"/>
    <x v="1"/>
  </r>
  <r>
    <s v="Catholic Relief Services"/>
    <m/>
    <s v="OFDA"/>
    <s v="Réalisé"/>
    <m/>
    <s v="Distribution NFI"/>
    <s v="Matériaux NFI"/>
    <s v="Kit d'hygiène"/>
    <m/>
    <s v="Nombre"/>
    <n v="1000"/>
    <m/>
    <m/>
    <m/>
    <s v=""/>
    <n v="1000"/>
    <m/>
    <x v="1"/>
    <x v="16"/>
    <m/>
    <m/>
    <m/>
    <m/>
    <s v="Hygiene kits + Kitchen kits + Blankets + Water"/>
    <s v="CAT190010SUST"/>
    <n v="2"/>
    <x v="1"/>
    <x v="16"/>
    <e v="#N/A"/>
    <x v="1"/>
  </r>
  <r>
    <s v="Catholic Relief Services"/>
    <m/>
    <s v="OFDA"/>
    <s v="Réalisé"/>
    <m/>
    <s v="Distribution NFI"/>
    <s v="Matériaux NFI"/>
    <s v="Kit d'hygiène"/>
    <m/>
    <s v="Nombre"/>
    <n v="1000"/>
    <m/>
    <m/>
    <m/>
    <s v=""/>
    <n v="1000"/>
    <s v="Sélection / Priorisation"/>
    <x v="1"/>
    <x v="16"/>
    <m/>
    <m/>
    <m/>
    <m/>
    <m/>
    <s v="CAT190010SUST"/>
    <n v="1"/>
    <x v="1"/>
    <x v="16"/>
    <e v="#N/A"/>
    <x v="1"/>
  </r>
  <r>
    <s v="Catholic Relief Services"/>
    <m/>
    <s v="OFDA"/>
    <s v="Réalisé"/>
    <m/>
    <s v="Distribution NFI"/>
    <s v="Matériaux NFI"/>
    <s v="Kit d'hygiène"/>
    <m/>
    <s v="Nombre"/>
    <n v="1000"/>
    <m/>
    <m/>
    <m/>
    <s v=""/>
    <n v="1000"/>
    <m/>
    <x v="1"/>
    <x v="8"/>
    <m/>
    <m/>
    <m/>
    <m/>
    <s v="Hygiene kits + Kitchen kits + Blankets + Water"/>
    <s v="CAT190010SUTO"/>
    <n v="1"/>
    <x v="1"/>
    <x v="8"/>
    <e v="#N/A"/>
    <x v="1"/>
  </r>
  <r>
    <s v="Catholic Relief Services"/>
    <m/>
    <s v="OFDA"/>
    <s v="Réalisé"/>
    <m/>
    <s v="Distribution NFI"/>
    <s v="Matériaux NFI"/>
    <s v="Lampes solaires"/>
    <m/>
    <s v="Nombre"/>
    <n v="150"/>
    <m/>
    <m/>
    <m/>
    <s v=""/>
    <n v="1921"/>
    <m/>
    <x v="1"/>
    <x v="1"/>
    <m/>
    <m/>
    <m/>
    <m/>
    <m/>
    <s v="CAT190010SULE"/>
    <n v="5"/>
    <x v="1"/>
    <x v="1"/>
    <e v="#N/A"/>
    <x v="1"/>
  </r>
  <r>
    <s v="Catholic Relief Services"/>
    <m/>
    <s v="OFDA"/>
    <s v="Réalisé"/>
    <m/>
    <s v="Distribution Abris"/>
    <s v="Cash en HTG"/>
    <s v="Non conditionel"/>
    <m/>
    <s v="Valeur en HTG"/>
    <n v="160"/>
    <m/>
    <m/>
    <m/>
    <s v=""/>
    <n v="621"/>
    <s v="Sélection / Priorisation"/>
    <x v="1"/>
    <x v="1"/>
    <m/>
    <m/>
    <m/>
    <m/>
    <m/>
    <s v="CAT190010SULE"/>
    <n v="4"/>
    <x v="1"/>
    <x v="1"/>
    <e v="#N/A"/>
    <x v="1"/>
  </r>
  <r>
    <s v="Catholic Relief Services"/>
    <m/>
    <s v="OFDA"/>
    <s v="Réalisé"/>
    <m/>
    <s v="Distribution Abris"/>
    <s v="Cash en USD"/>
    <s v="Non conditionel "/>
    <m/>
    <s v="Valeur en USD"/>
    <m/>
    <m/>
    <m/>
    <m/>
    <m/>
    <n v="3000"/>
    <m/>
    <x v="1"/>
    <x v="1"/>
    <m/>
    <m/>
    <m/>
    <m/>
    <s v="The below two lines merged into this line."/>
    <s v="CAT190010SULE"/>
    <n v="3"/>
    <x v="1"/>
    <x v="1"/>
    <e v="#N/A"/>
    <x v="1"/>
  </r>
  <r>
    <s v="Catholic Relief Services"/>
    <m/>
    <s v="OFDA"/>
    <s v="En cours"/>
    <m/>
    <s v="Distribution Abris"/>
    <s v="Cash en USD"/>
    <s v="Non conditionel "/>
    <m/>
    <s v="Valeur en USD"/>
    <m/>
    <m/>
    <m/>
    <m/>
    <s v=""/>
    <n v="400"/>
    <m/>
    <x v="1"/>
    <x v="1"/>
    <m/>
    <m/>
    <m/>
    <m/>
    <s v="cash support"/>
    <s v="CAT190010SULE"/>
    <n v="2"/>
    <x v="1"/>
    <x v="1"/>
    <e v="#N/A"/>
    <x v="1"/>
  </r>
  <r>
    <s v="Catholic Relief Services"/>
    <m/>
    <s v="OFDA"/>
    <s v="Planifié (financé)"/>
    <m/>
    <s v="Distribution Abris"/>
    <s v="Cash en USD"/>
    <s v="Non conditionel "/>
    <m/>
    <s v="Valeur en USD"/>
    <m/>
    <m/>
    <m/>
    <m/>
    <s v=""/>
    <n v="350"/>
    <m/>
    <x v="1"/>
    <x v="1"/>
    <m/>
    <m/>
    <m/>
    <m/>
    <s v="cash support"/>
    <s v="CAT190010SULE"/>
    <n v="1"/>
    <x v="1"/>
    <x v="1"/>
    <e v="#N/A"/>
    <x v="1"/>
  </r>
  <r>
    <s v="CECI"/>
    <m/>
    <m/>
    <s v="Réalisé"/>
    <m/>
    <s v="Distribution NFI"/>
    <s v="Matériaux NFI"/>
    <s v="Kit de cuisine"/>
    <m/>
    <s v="Nombre"/>
    <n v="200"/>
    <m/>
    <m/>
    <m/>
    <s v=""/>
    <n v="325"/>
    <m/>
    <x v="1"/>
    <x v="31"/>
    <s v="2e Section Champlois"/>
    <m/>
    <m/>
    <m/>
    <s v="plus food"/>
    <s v="CEC190010SUCA2E"/>
    <n v="4"/>
    <x v="1"/>
    <x v="31"/>
    <e v="#N/A"/>
    <x v="0"/>
  </r>
  <r>
    <s v="CECI"/>
    <m/>
    <m/>
    <s v="Planifié (financé)"/>
    <m/>
    <s v="Distribution NFI"/>
    <s v="Matériaux NFI"/>
    <s v="Kit de cuisine"/>
    <m/>
    <s v="Nombre"/>
    <n v="185"/>
    <m/>
    <m/>
    <m/>
    <s v=""/>
    <n v="245"/>
    <m/>
    <x v="1"/>
    <x v="31"/>
    <s v="2e Section Champlois"/>
    <m/>
    <m/>
    <m/>
    <s v="plus food, planned"/>
    <s v="CEC190010SUCA2E"/>
    <n v="3"/>
    <x v="1"/>
    <x v="31"/>
    <e v="#N/A"/>
    <x v="1"/>
  </r>
  <r>
    <s v="CECI"/>
    <m/>
    <m/>
    <s v="Réalisé"/>
    <m/>
    <s v="Distribution NFI"/>
    <s v="Matériaux NFI"/>
    <s v="Kit de cuisine"/>
    <m/>
    <s v="Nombre"/>
    <n v="315"/>
    <m/>
    <m/>
    <m/>
    <s v=""/>
    <n v="328"/>
    <m/>
    <x v="1"/>
    <x v="1"/>
    <s v="1re Section Bourdet"/>
    <m/>
    <m/>
    <m/>
    <s v="plus food"/>
    <s v="CEC190010SULE1R"/>
    <n v="2"/>
    <x v="1"/>
    <x v="1"/>
    <e v="#N/A"/>
    <x v="0"/>
  </r>
  <r>
    <s v="CECI"/>
    <m/>
    <m/>
    <s v="Réalisé"/>
    <m/>
    <s v="Distribution NFI"/>
    <s v="Matériaux NFI"/>
    <s v="Kit de cuisine"/>
    <m/>
    <s v="Nombre"/>
    <n v="200"/>
    <m/>
    <m/>
    <m/>
    <s v=""/>
    <n v="250"/>
    <m/>
    <x v="1"/>
    <x v="6"/>
    <s v="2e Section Dory"/>
    <m/>
    <m/>
    <m/>
    <m/>
    <s v="CEC190010SUMA2E"/>
    <n v="2"/>
    <x v="1"/>
    <x v="6"/>
    <e v="#N/A"/>
    <x v="0"/>
  </r>
  <r>
    <s v="CECI"/>
    <m/>
    <m/>
    <s v="Réalisé"/>
    <m/>
    <s v="Distribution NFI"/>
    <s v="Matériaux NFI"/>
    <s v="Kit de cuisine"/>
    <m/>
    <s v="Nombre"/>
    <n v="200"/>
    <m/>
    <m/>
    <m/>
    <s v=""/>
    <n v="270"/>
    <m/>
    <x v="1"/>
    <x v="6"/>
    <s v="3e Section Melon"/>
    <m/>
    <m/>
    <m/>
    <m/>
    <s v="CEC190010SUMA3E"/>
    <n v="2"/>
    <x v="1"/>
    <x v="6"/>
    <e v="#N/A"/>
    <x v="1"/>
  </r>
  <r>
    <s v="CECI"/>
    <m/>
    <m/>
    <s v="Réalisé"/>
    <m/>
    <s v="Distribution NFI"/>
    <s v="Matériaux NFI"/>
    <s v="Kit d'hygiène"/>
    <m/>
    <s v="Nombre"/>
    <n v="200"/>
    <m/>
    <m/>
    <m/>
    <s v=""/>
    <n v="325"/>
    <m/>
    <x v="1"/>
    <x v="31"/>
    <s v="2e Section Champlois"/>
    <m/>
    <m/>
    <m/>
    <s v="plus food"/>
    <s v="CEC190010SUCA2E"/>
    <n v="2"/>
    <x v="1"/>
    <x v="31"/>
    <e v="#N/A"/>
    <x v="1"/>
  </r>
  <r>
    <s v="CECI"/>
    <m/>
    <m/>
    <s v="Planifié (financé)"/>
    <m/>
    <s v="Distribution NFI"/>
    <s v="Matériaux NFI"/>
    <s v="Kit d'hygiène"/>
    <m/>
    <s v="Nombre"/>
    <n v="185"/>
    <m/>
    <m/>
    <m/>
    <s v=""/>
    <n v="245"/>
    <m/>
    <x v="1"/>
    <x v="31"/>
    <s v="2e Section Champlois"/>
    <m/>
    <m/>
    <m/>
    <s v="plus food, planned"/>
    <s v="CEC190010SUCA2E"/>
    <n v="1"/>
    <x v="1"/>
    <x v="31"/>
    <e v="#N/A"/>
    <x v="1"/>
  </r>
  <r>
    <s v="CECI"/>
    <m/>
    <m/>
    <s v="Réalisé"/>
    <m/>
    <s v="Distribution NFI"/>
    <s v="Matériaux NFI"/>
    <s v="Kit d'hygiène"/>
    <m/>
    <s v="Nombre"/>
    <n v="315"/>
    <m/>
    <m/>
    <m/>
    <s v=""/>
    <n v="328"/>
    <m/>
    <x v="1"/>
    <x v="1"/>
    <s v="1re Section Bourdet"/>
    <m/>
    <m/>
    <m/>
    <s v="plus food"/>
    <s v="CEC190010SULE1R"/>
    <n v="1"/>
    <x v="1"/>
    <x v="1"/>
    <e v="#N/A"/>
    <x v="1"/>
  </r>
  <r>
    <s v="CECI"/>
    <m/>
    <m/>
    <s v="Réalisé"/>
    <m/>
    <s v="Distribution NFI"/>
    <s v="Matériaux NFI"/>
    <s v="Kit d'hygiène"/>
    <m/>
    <s v="Nombre"/>
    <n v="200"/>
    <m/>
    <m/>
    <m/>
    <s v=""/>
    <n v="250"/>
    <m/>
    <x v="1"/>
    <x v="6"/>
    <s v="2e Section Dory"/>
    <m/>
    <m/>
    <m/>
    <m/>
    <s v="CEC190010SUMA2E"/>
    <n v="1"/>
    <x v="1"/>
    <x v="6"/>
    <e v="#N/A"/>
    <x v="1"/>
  </r>
  <r>
    <s v="CECI"/>
    <m/>
    <m/>
    <s v="Réalisé"/>
    <m/>
    <s v="Distribution NFI"/>
    <s v="Matériaux NFI"/>
    <s v="Kit d'hygiène"/>
    <m/>
    <s v="Nombre"/>
    <n v="200"/>
    <m/>
    <m/>
    <m/>
    <s v=""/>
    <n v="270"/>
    <m/>
    <x v="1"/>
    <x v="6"/>
    <s v="3e Section Melon"/>
    <m/>
    <m/>
    <m/>
    <m/>
    <s v="CEC190010SUMA3E"/>
    <n v="1"/>
    <x v="1"/>
    <x v="6"/>
    <e v="#N/A"/>
    <x v="1"/>
  </r>
  <r>
    <s v="CESVI"/>
    <m/>
    <m/>
    <s v="Réalisé"/>
    <m/>
    <s v="Distribution Abris"/>
    <s v="Matériaux Abris"/>
    <s v="Bâches"/>
    <m/>
    <s v="Nombre"/>
    <n v="90"/>
    <m/>
    <m/>
    <m/>
    <s v=""/>
    <n v="90"/>
    <m/>
    <x v="1"/>
    <x v="32"/>
    <m/>
    <m/>
    <m/>
    <m/>
    <m/>
    <s v="CES190010SUAQ"/>
    <n v="1"/>
    <x v="1"/>
    <x v="32"/>
    <e v="#N/A"/>
    <x v="0"/>
  </r>
  <r>
    <s v="Concern Worldwide"/>
    <m/>
    <m/>
    <s v="Réalisé"/>
    <d v="2016-10-05T00:00:00"/>
    <s v="Distribution NFI"/>
    <s v="Matériaux NFI"/>
    <s v="Couvertures"/>
    <m/>
    <s v="Nombre"/>
    <n v="150"/>
    <m/>
    <m/>
    <m/>
    <s v=""/>
    <n v="150"/>
    <s v="Sélection / Priorisation"/>
    <x v="4"/>
    <x v="33"/>
    <m/>
    <m/>
    <m/>
    <m/>
    <m/>
    <s v="CON2016105OUAN"/>
    <n v="1"/>
    <x v="4"/>
    <x v="33"/>
    <e v="#N/A"/>
    <x v="0"/>
  </r>
  <r>
    <s v="Concern Worldwide"/>
    <s v="Joint distribution with World Wision"/>
    <m/>
    <s v="Réalisé"/>
    <d v="2016-10-11T00:00:00"/>
    <s v="Distribution NFI"/>
    <s v="Matériaux NFI"/>
    <s v="Aquatabs"/>
    <m/>
    <s v="Nombre"/>
    <n v="3200"/>
    <m/>
    <m/>
    <m/>
    <s v=""/>
    <n v="320"/>
    <s v="Sélection / Priorisation"/>
    <x v="4"/>
    <x v="34"/>
    <s v="Grand Vide"/>
    <m/>
    <m/>
    <m/>
    <m/>
    <s v="CON20161011OUPOGR"/>
    <n v="2"/>
    <x v="4"/>
    <x v="34"/>
    <e v="#N/A"/>
    <x v="0"/>
  </r>
  <r>
    <s v="Concern Worldwide"/>
    <s v="Joint distribution with World Wision"/>
    <m/>
    <s v="Réalisé"/>
    <d v="2016-10-11T00:00:00"/>
    <s v="Distribution NFI"/>
    <s v="Matériaux NFI"/>
    <s v="Kit d'hygiène"/>
    <m/>
    <s v="Nombre"/>
    <n v="320"/>
    <m/>
    <m/>
    <m/>
    <s v=""/>
    <n v="320"/>
    <s v="Sélection / Priorisation"/>
    <x v="4"/>
    <x v="34"/>
    <s v="Grand Vide"/>
    <m/>
    <m/>
    <m/>
    <m/>
    <s v="CON20161011OUPOGR"/>
    <n v="1"/>
    <x v="4"/>
    <x v="34"/>
    <e v="#N/A"/>
    <x v="1"/>
  </r>
  <r>
    <s v="Concern Worldwide"/>
    <s v="Joint distribution with World Wision"/>
    <m/>
    <s v="Réalisé"/>
    <d v="2016-10-14T00:00:00"/>
    <s v="Distribution NFI"/>
    <s v="Matériaux NFI"/>
    <s v="Aquatabs"/>
    <m/>
    <s v="Nombre"/>
    <n v="1500"/>
    <m/>
    <m/>
    <m/>
    <s v=""/>
    <n v="150"/>
    <s v="Sélection / Priorisation"/>
    <x v="4"/>
    <x v="33"/>
    <s v="Palma"/>
    <m/>
    <m/>
    <m/>
    <m/>
    <s v="CON20161014OUANPA"/>
    <n v="2"/>
    <x v="4"/>
    <x v="33"/>
    <e v="#N/A"/>
    <x v="1"/>
  </r>
  <r>
    <s v="Concern Worldwide"/>
    <s v="Joint distribution with World Wision"/>
    <m/>
    <s v="Réalisé"/>
    <d v="2016-10-14T00:00:00"/>
    <s v="Distribution NFI"/>
    <s v="Matériaux NFI"/>
    <s v="Kit d'hygiène"/>
    <m/>
    <s v="Nombre"/>
    <n v="150"/>
    <m/>
    <m/>
    <m/>
    <s v=""/>
    <n v="150"/>
    <s v="Sélection / Priorisation"/>
    <x v="4"/>
    <x v="33"/>
    <s v="Palma"/>
    <m/>
    <m/>
    <m/>
    <m/>
    <s v="CON20161014OUANPA"/>
    <n v="1"/>
    <x v="4"/>
    <x v="33"/>
    <e v="#N/A"/>
    <x v="1"/>
  </r>
  <r>
    <s v="Concern Worldwide"/>
    <s v="Joint distribution with World Wision"/>
    <m/>
    <s v="Réalisé"/>
    <d v="2016-10-16T00:00:00"/>
    <s v="Distribution NFI"/>
    <s v="Matériaux NFI"/>
    <s v="Aquatabs"/>
    <m/>
    <s v="Nombre"/>
    <n v="2500"/>
    <m/>
    <m/>
    <m/>
    <s v=""/>
    <n v="250"/>
    <s v="Sélection / Priorisation"/>
    <x v="4"/>
    <x v="33"/>
    <s v="Grand Lagon"/>
    <m/>
    <m/>
    <m/>
    <m/>
    <s v="CON20161016OUANGR"/>
    <n v="3"/>
    <x v="4"/>
    <x v="33"/>
    <e v="#N/A"/>
    <x v="1"/>
  </r>
  <r>
    <s v="Concern Worldwide"/>
    <s v="Joint distribution with World Wision"/>
    <m/>
    <s v="Réalisé"/>
    <d v="2016-10-16T00:00:00"/>
    <s v="Distribution NFI"/>
    <s v="Matériaux NFI"/>
    <s v="Couvertures"/>
    <m/>
    <s v="Nombre"/>
    <n v="250"/>
    <m/>
    <m/>
    <m/>
    <s v=""/>
    <n v="250"/>
    <s v="Sélection / Priorisation"/>
    <x v="4"/>
    <x v="33"/>
    <s v="Grand Lagon"/>
    <m/>
    <m/>
    <m/>
    <m/>
    <s v="CON20161016OUANGR"/>
    <n v="2"/>
    <x v="4"/>
    <x v="33"/>
    <e v="#N/A"/>
    <x v="1"/>
  </r>
  <r>
    <s v="Concern Worldwide"/>
    <s v="Joint distribution with World Wision"/>
    <m/>
    <s v="Réalisé"/>
    <d v="2016-10-16T00:00:00"/>
    <s v="Distribution NFI"/>
    <s v="Matériaux NFI"/>
    <s v="Kit d'hygiène"/>
    <m/>
    <s v="Nombre"/>
    <n v="250"/>
    <m/>
    <m/>
    <m/>
    <s v=""/>
    <n v="250"/>
    <s v="Sélection / Priorisation"/>
    <x v="4"/>
    <x v="33"/>
    <s v="Grand Lagon"/>
    <m/>
    <m/>
    <m/>
    <m/>
    <s v="CON20161016OUANGR"/>
    <n v="1"/>
    <x v="4"/>
    <x v="33"/>
    <e v="#N/A"/>
    <x v="1"/>
  </r>
  <r>
    <s v="Concern Worldwide"/>
    <s v="Joint distribution with World Wision"/>
    <m/>
    <s v="Réalisé"/>
    <d v="2016-10-24T00:00:00"/>
    <s v="Distribution NFI"/>
    <s v="Matériaux NFI"/>
    <s v="Aquatabs"/>
    <m/>
    <s v="Nombre"/>
    <n v="1000"/>
    <m/>
    <m/>
    <m/>
    <s v=""/>
    <n v="100"/>
    <s v="Sélection / Priorisation"/>
    <x v="4"/>
    <x v="34"/>
    <s v="Trou Louis"/>
    <m/>
    <m/>
    <m/>
    <m/>
    <s v="CON20161024OUPOTR"/>
    <n v="4"/>
    <x v="4"/>
    <x v="34"/>
    <e v="#N/A"/>
    <x v="1"/>
  </r>
  <r>
    <s v="Concern Worldwide"/>
    <s v="Joint distribution with World Wision"/>
    <m/>
    <s v="Réalisé"/>
    <d v="2016-10-24T00:00:00"/>
    <s v="Distribution Abris"/>
    <s v="Matériaux Abris"/>
    <s v="Bâches"/>
    <m/>
    <s v="Nombre"/>
    <n v="100"/>
    <m/>
    <m/>
    <m/>
    <s v=""/>
    <n v="100"/>
    <m/>
    <x v="4"/>
    <x v="34"/>
    <s v="Trou Louis"/>
    <m/>
    <m/>
    <m/>
    <m/>
    <s v="CON20161024OUPOTR"/>
    <n v="3"/>
    <x v="4"/>
    <x v="34"/>
    <e v="#N/A"/>
    <x v="1"/>
  </r>
  <r>
    <s v="Concern Worldwide"/>
    <s v="Joint distribution with World Wision"/>
    <m/>
    <s v="Réalisé"/>
    <d v="2016-10-24T00:00:00"/>
    <s v="Distribution NFI"/>
    <s v="Matériaux NFI"/>
    <s v="Couvertures"/>
    <m/>
    <s v="Nombre"/>
    <n v="100"/>
    <m/>
    <m/>
    <m/>
    <s v=""/>
    <n v="100"/>
    <s v="Sélection / Priorisation"/>
    <x v="4"/>
    <x v="34"/>
    <s v="Trou Louis"/>
    <m/>
    <m/>
    <m/>
    <m/>
    <s v="CON20161024OUPOTR"/>
    <n v="2"/>
    <x v="4"/>
    <x v="34"/>
    <e v="#N/A"/>
    <x v="1"/>
  </r>
  <r>
    <s v="Concern Worldwide"/>
    <s v="Joint distribution with World Wision"/>
    <m/>
    <s v="Réalisé"/>
    <d v="2016-10-24T00:00:00"/>
    <s v="Distribution NFI"/>
    <s v="Matériaux NFI"/>
    <s v="Kit d'hygiène"/>
    <m/>
    <s v="Nombre"/>
    <n v="100"/>
    <m/>
    <m/>
    <m/>
    <s v=""/>
    <n v="100"/>
    <s v="Sélection / Priorisation"/>
    <x v="4"/>
    <x v="34"/>
    <s v="Trou Louis"/>
    <m/>
    <m/>
    <m/>
    <m/>
    <s v="CON20161024OUPOTR"/>
    <n v="1"/>
    <x v="4"/>
    <x v="34"/>
    <e v="#N/A"/>
    <x v="1"/>
  </r>
  <r>
    <s v="Concern Worldwide"/>
    <m/>
    <m/>
    <s v="Réalisé"/>
    <d v="2016-10-25T00:00:00"/>
    <s v="Distribution NFI"/>
    <s v="Matériaux NFI"/>
    <s v="Aquatabs"/>
    <m/>
    <s v="Nombre"/>
    <n v="800"/>
    <m/>
    <m/>
    <m/>
    <s v=""/>
    <n v="80"/>
    <s v="Sélection / Priorisation"/>
    <x v="4"/>
    <x v="33"/>
    <s v="Grande Source"/>
    <m/>
    <m/>
    <m/>
    <m/>
    <s v="CON20161025OUANGR"/>
    <n v="4"/>
    <x v="4"/>
    <x v="33"/>
    <e v="#N/A"/>
    <x v="1"/>
  </r>
  <r>
    <s v="Concern Worldwide"/>
    <m/>
    <m/>
    <s v="Réalisé"/>
    <d v="2016-10-25T00:00:00"/>
    <s v="Distribution Abris"/>
    <s v="Matériaux Abris"/>
    <s v="Bâches"/>
    <m/>
    <s v="Nombre"/>
    <n v="80"/>
    <m/>
    <m/>
    <m/>
    <s v=""/>
    <n v="80"/>
    <m/>
    <x v="4"/>
    <x v="33"/>
    <s v="Grande Source"/>
    <m/>
    <m/>
    <m/>
    <m/>
    <s v="CON20161025OUANGR"/>
    <n v="3"/>
    <x v="4"/>
    <x v="33"/>
    <e v="#N/A"/>
    <x v="1"/>
  </r>
  <r>
    <s v="Concern Worldwide"/>
    <m/>
    <m/>
    <s v="Réalisé"/>
    <d v="2016-10-25T00:00:00"/>
    <s v="Distribution NFI"/>
    <s v="Matériaux NFI"/>
    <s v="Couvertures"/>
    <m/>
    <s v="Nombre"/>
    <n v="80"/>
    <m/>
    <m/>
    <m/>
    <s v=""/>
    <n v="80"/>
    <s v="Sélection / Priorisation"/>
    <x v="4"/>
    <x v="33"/>
    <s v="Grande Source"/>
    <m/>
    <m/>
    <m/>
    <m/>
    <s v="CON20161025OUANGR"/>
    <n v="2"/>
    <x v="4"/>
    <x v="33"/>
    <e v="#N/A"/>
    <x v="1"/>
  </r>
  <r>
    <s v="Concern Worldwide"/>
    <m/>
    <m/>
    <s v="Réalisé"/>
    <d v="2016-10-25T00:00:00"/>
    <s v="Distribution NFI"/>
    <s v="Matériaux NFI"/>
    <s v="Kit d'hygiène"/>
    <m/>
    <s v="Nombre"/>
    <n v="80"/>
    <m/>
    <m/>
    <m/>
    <s v=""/>
    <n v="80"/>
    <s v="Sélection / Priorisation"/>
    <x v="4"/>
    <x v="33"/>
    <s v="Grande Source"/>
    <m/>
    <m/>
    <m/>
    <m/>
    <s v="CON20161025OUANGR"/>
    <n v="1"/>
    <x v="4"/>
    <x v="33"/>
    <e v="#N/A"/>
    <x v="1"/>
  </r>
  <r>
    <s v="Concern Worldwide"/>
    <m/>
    <m/>
    <s v="Réalisé"/>
    <d v="2016-10-26T00:00:00"/>
    <s v="Distribution NFI"/>
    <s v="Matériaux NFI"/>
    <s v="Aquatabs"/>
    <m/>
    <s v="Nombre"/>
    <n v="1610"/>
    <m/>
    <m/>
    <m/>
    <s v=""/>
    <n v="161"/>
    <s v="Sélection / Priorisation"/>
    <x v="4"/>
    <x v="33"/>
    <s v="Petite Source"/>
    <m/>
    <m/>
    <m/>
    <m/>
    <s v="CON20161026OUANPE"/>
    <n v="4"/>
    <x v="4"/>
    <x v="33"/>
    <e v="#N/A"/>
    <x v="1"/>
  </r>
  <r>
    <s v="Concern Worldwide"/>
    <m/>
    <m/>
    <s v="Réalisé"/>
    <d v="2016-10-26T00:00:00"/>
    <s v="Distribution Abris"/>
    <s v="Matériaux Abris"/>
    <s v="Bâches"/>
    <m/>
    <s v="Nombre"/>
    <n v="161"/>
    <m/>
    <m/>
    <m/>
    <s v=""/>
    <n v="161"/>
    <m/>
    <x v="4"/>
    <x v="33"/>
    <s v="Petite Source"/>
    <m/>
    <m/>
    <m/>
    <m/>
    <s v="CON20161026OUANPE"/>
    <n v="3"/>
    <x v="4"/>
    <x v="33"/>
    <e v="#N/A"/>
    <x v="1"/>
  </r>
  <r>
    <s v="Concern Worldwide"/>
    <m/>
    <m/>
    <s v="Réalisé"/>
    <d v="2016-10-26T00:00:00"/>
    <s v="Distribution NFI"/>
    <s v="Matériaux NFI"/>
    <s v="Couvertures"/>
    <m/>
    <s v="Nombre"/>
    <n v="161"/>
    <m/>
    <m/>
    <m/>
    <s v=""/>
    <n v="161"/>
    <s v="Sélection / Priorisation"/>
    <x v="4"/>
    <x v="33"/>
    <s v="Petite Source"/>
    <m/>
    <m/>
    <m/>
    <m/>
    <s v="CON20161026OUANPE"/>
    <n v="2"/>
    <x v="4"/>
    <x v="33"/>
    <e v="#N/A"/>
    <x v="1"/>
  </r>
  <r>
    <s v="Concern Worldwide"/>
    <m/>
    <m/>
    <s v="Réalisé"/>
    <d v="2016-10-26T00:00:00"/>
    <s v="Distribution NFI"/>
    <s v="Matériaux NFI"/>
    <s v="Kit d'hygiène"/>
    <m/>
    <s v="Nombre"/>
    <n v="161"/>
    <m/>
    <m/>
    <m/>
    <s v=""/>
    <n v="161"/>
    <s v="Sélection / Priorisation"/>
    <x v="4"/>
    <x v="33"/>
    <s v="Petite Source"/>
    <m/>
    <m/>
    <m/>
    <m/>
    <s v="CON20161026OUANPE"/>
    <n v="1"/>
    <x v="4"/>
    <x v="33"/>
    <e v="#N/A"/>
    <x v="1"/>
  </r>
  <r>
    <s v="Concern Worldwide"/>
    <m/>
    <m/>
    <s v="Réalisé"/>
    <d v="2016-10-28T00:00:00"/>
    <s v="Distribution NFI"/>
    <s v="Matériaux NFI"/>
    <s v="Aquatabs"/>
    <m/>
    <s v="Nombre"/>
    <n v="1120"/>
    <m/>
    <m/>
    <m/>
    <s v=""/>
    <n v="112"/>
    <s v="Sélection / Priorisation"/>
    <x v="4"/>
    <x v="34"/>
    <s v="Grand Vide"/>
    <m/>
    <m/>
    <m/>
    <m/>
    <s v="CON20161028OUPOGR"/>
    <n v="4"/>
    <x v="4"/>
    <x v="34"/>
    <e v="#N/A"/>
    <x v="1"/>
  </r>
  <r>
    <s v="Concern Worldwide"/>
    <m/>
    <m/>
    <s v="Réalisé"/>
    <d v="2016-10-28T00:00:00"/>
    <s v="Distribution Abris"/>
    <s v="Matériaux Abris"/>
    <s v="Bâches"/>
    <m/>
    <s v="Nombre"/>
    <n v="112"/>
    <m/>
    <m/>
    <m/>
    <s v=""/>
    <n v="112"/>
    <m/>
    <x v="4"/>
    <x v="34"/>
    <s v="Grand Vide"/>
    <m/>
    <m/>
    <m/>
    <m/>
    <s v="CON20161028OUPOGR"/>
    <n v="3"/>
    <x v="4"/>
    <x v="34"/>
    <e v="#N/A"/>
    <x v="1"/>
  </r>
  <r>
    <s v="Concern Worldwide"/>
    <m/>
    <m/>
    <s v="Réalisé"/>
    <d v="2016-10-28T00:00:00"/>
    <s v="Distribution NFI"/>
    <s v="Matériaux NFI"/>
    <s v="Couvertures"/>
    <m/>
    <s v="Nombre"/>
    <n v="112"/>
    <m/>
    <m/>
    <m/>
    <s v=""/>
    <n v="112"/>
    <s v="Sélection / Priorisation"/>
    <x v="4"/>
    <x v="34"/>
    <s v="Grand Vide"/>
    <m/>
    <m/>
    <m/>
    <m/>
    <s v="CON20161028OUPOGR"/>
    <n v="2"/>
    <x v="4"/>
    <x v="34"/>
    <e v="#N/A"/>
    <x v="1"/>
  </r>
  <r>
    <s v="Concern Worldwide"/>
    <m/>
    <m/>
    <s v="Réalisé"/>
    <d v="2016-10-28T00:00:00"/>
    <s v="Distribution NFI"/>
    <s v="Matériaux NFI"/>
    <s v="Kit d'hygiène"/>
    <m/>
    <s v="Nombre"/>
    <n v="112"/>
    <m/>
    <m/>
    <m/>
    <s v=""/>
    <n v="112"/>
    <s v="Sélection / Priorisation"/>
    <x v="4"/>
    <x v="34"/>
    <s v="Grand Vide"/>
    <m/>
    <m/>
    <m/>
    <m/>
    <s v="CON20161028OUPOGR"/>
    <n v="1"/>
    <x v="4"/>
    <x v="34"/>
    <e v="#N/A"/>
    <x v="1"/>
  </r>
  <r>
    <s v="Concern Worldwide"/>
    <s v="Joint distribution with ACTED"/>
    <m/>
    <s v="Réalisé"/>
    <d v="2016-11-01T00:00:00"/>
    <s v="Distribution NFI"/>
    <s v="Matériaux NFI"/>
    <s v="Aquatabs"/>
    <m/>
    <s v="Nombre"/>
    <n v="100000"/>
    <m/>
    <m/>
    <m/>
    <s v=""/>
    <n v="500"/>
    <s v="Sélection / Priorisation"/>
    <x v="0"/>
    <x v="2"/>
    <m/>
    <m/>
    <m/>
    <m/>
    <m/>
    <s v="CON2016111GRAN"/>
    <n v="6"/>
    <x v="0"/>
    <x v="2"/>
    <e v="#N/A"/>
    <x v="0"/>
  </r>
  <r>
    <s v="Concern Worldwide"/>
    <s v="Joint distribution with ACTED"/>
    <m/>
    <s v="Réalisé"/>
    <d v="2016-11-01T00:00:00"/>
    <s v="Distribution Abris"/>
    <s v="Matériaux Abris"/>
    <s v="Bâches"/>
    <m/>
    <s v="Nombre"/>
    <n v="500"/>
    <m/>
    <m/>
    <m/>
    <s v=""/>
    <n v="500"/>
    <m/>
    <x v="0"/>
    <x v="2"/>
    <m/>
    <m/>
    <m/>
    <m/>
    <m/>
    <s v="CON2016111GRAN"/>
    <n v="5"/>
    <x v="0"/>
    <x v="2"/>
    <e v="#N/A"/>
    <x v="1"/>
  </r>
  <r>
    <s v="Concern Worldwide"/>
    <s v="Joint distribution with ACTED"/>
    <m/>
    <s v="Réalisé"/>
    <d v="2016-11-01T00:00:00"/>
    <s v="Distribution NFI"/>
    <s v="Matériaux NFI"/>
    <s v="Couvertures"/>
    <m/>
    <s v="Nombre"/>
    <n v="1000"/>
    <m/>
    <m/>
    <m/>
    <s v=""/>
    <n v="500"/>
    <s v="Sélection / Priorisation"/>
    <x v="0"/>
    <x v="2"/>
    <m/>
    <m/>
    <m/>
    <m/>
    <m/>
    <s v="CON2016111GRAN"/>
    <n v="4"/>
    <x v="0"/>
    <x v="2"/>
    <e v="#N/A"/>
    <x v="1"/>
  </r>
  <r>
    <s v="Concern Worldwide"/>
    <s v="Joint distribution with ACTED"/>
    <m/>
    <s v="Réalisé"/>
    <d v="2016-11-01T00:00:00"/>
    <s v="Distribution Abris"/>
    <s v="Matériaux Abris"/>
    <s v="Kit Abris"/>
    <s v="1 bache 4x6, 1 corde"/>
    <s v="Nombre"/>
    <n v="500"/>
    <m/>
    <m/>
    <m/>
    <s v=""/>
    <n v="500"/>
    <s v="Sélection / Priorisation"/>
    <x v="0"/>
    <x v="2"/>
    <m/>
    <m/>
    <m/>
    <m/>
    <m/>
    <s v="CON2016111GRAN"/>
    <n v="3"/>
    <x v="0"/>
    <x v="2"/>
    <e v="#N/A"/>
    <x v="1"/>
  </r>
  <r>
    <s v="Concern Worldwide"/>
    <s v="Joint distribution with ACTED"/>
    <m/>
    <s v="Réalisé"/>
    <d v="2016-11-01T00:00:00"/>
    <s v="Distribution NFI"/>
    <s v="Matériaux NFI"/>
    <s v="Kit d'hygiène"/>
    <m/>
    <s v="Nombre"/>
    <n v="500"/>
    <m/>
    <m/>
    <m/>
    <s v=""/>
    <n v="500"/>
    <s v="Sélection / Priorisation"/>
    <x v="0"/>
    <x v="2"/>
    <m/>
    <m/>
    <m/>
    <m/>
    <m/>
    <s v="CON2016111GRAN"/>
    <n v="2"/>
    <x v="0"/>
    <x v="2"/>
    <e v="#N/A"/>
    <x v="1"/>
  </r>
  <r>
    <s v="Concern Worldwide"/>
    <s v="Joint distribution with ACTED"/>
    <m/>
    <s v="Réalisé"/>
    <d v="2016-11-01T00:00:00"/>
    <s v="Distribution NFI"/>
    <s v="Matériaux NFI"/>
    <s v="Moustiquaires"/>
    <m/>
    <s v="Nombre"/>
    <n v="1000"/>
    <m/>
    <m/>
    <m/>
    <s v=""/>
    <n v="500"/>
    <s v="Sélection / Priorisation"/>
    <x v="0"/>
    <x v="2"/>
    <m/>
    <m/>
    <m/>
    <m/>
    <m/>
    <s v="CON2016111GRAN"/>
    <n v="1"/>
    <x v="0"/>
    <x v="2"/>
    <e v="#N/A"/>
    <x v="1"/>
  </r>
  <r>
    <s v="Concern Worldwide"/>
    <m/>
    <m/>
    <s v="Réalisé"/>
    <d v="2016-11-04T00:00:00"/>
    <s v="Distribution NFI"/>
    <s v="Matériaux NFI"/>
    <s v="Aquatabs"/>
    <m/>
    <s v="Nombre"/>
    <n v="24700"/>
    <m/>
    <m/>
    <m/>
    <s v=""/>
    <n v="494"/>
    <s v="Sélection / Priorisation"/>
    <x v="4"/>
    <x v="34"/>
    <s v="Grand Vide"/>
    <m/>
    <m/>
    <m/>
    <m/>
    <s v="CON2016114OUPOGR"/>
    <n v="4"/>
    <x v="4"/>
    <x v="34"/>
    <e v="#N/A"/>
    <x v="1"/>
  </r>
  <r>
    <s v="Concern Worldwide"/>
    <m/>
    <m/>
    <s v="Réalisé"/>
    <d v="2016-11-04T00:00:00"/>
    <s v="Distribution Abris"/>
    <s v="Matériaux Abris"/>
    <s v="Bâches"/>
    <m/>
    <s v="Nombre"/>
    <n v="494"/>
    <m/>
    <m/>
    <m/>
    <s v=""/>
    <n v="494"/>
    <m/>
    <x v="4"/>
    <x v="34"/>
    <s v="Grand Vide"/>
    <m/>
    <m/>
    <m/>
    <m/>
    <s v="CON2016114OUPOGR"/>
    <n v="3"/>
    <x v="4"/>
    <x v="34"/>
    <e v="#N/A"/>
    <x v="1"/>
  </r>
  <r>
    <s v="Concern Worldwide"/>
    <m/>
    <m/>
    <s v="Réalisé"/>
    <d v="2016-11-04T00:00:00"/>
    <s v="Distribution NFI"/>
    <s v="Matériaux NFI"/>
    <s v="Couvertures"/>
    <m/>
    <s v="Nombre"/>
    <n v="494"/>
    <m/>
    <m/>
    <m/>
    <s v=""/>
    <n v="494"/>
    <s v="Sélection / Priorisation"/>
    <x v="4"/>
    <x v="34"/>
    <s v="Grand Vide"/>
    <m/>
    <m/>
    <m/>
    <m/>
    <s v="CON2016114OUPOGR"/>
    <n v="2"/>
    <x v="4"/>
    <x v="34"/>
    <e v="#N/A"/>
    <x v="1"/>
  </r>
  <r>
    <s v="Concern Worldwide"/>
    <m/>
    <m/>
    <s v="Réalisé"/>
    <d v="2016-11-04T00:00:00"/>
    <s v="Distribution NFI"/>
    <s v="Matériaux NFI"/>
    <s v="Kit d'hygiène"/>
    <m/>
    <s v="Nombre"/>
    <n v="494"/>
    <m/>
    <m/>
    <m/>
    <s v=""/>
    <n v="494"/>
    <s v="Sélection / Priorisation"/>
    <x v="4"/>
    <x v="34"/>
    <s v="Grand Vide"/>
    <m/>
    <m/>
    <m/>
    <m/>
    <s v="CON2016114OUPOGR"/>
    <n v="1"/>
    <x v="4"/>
    <x v="34"/>
    <e v="#N/A"/>
    <x v="1"/>
  </r>
  <r>
    <s v="Concern Worldwide"/>
    <m/>
    <m/>
    <s v="Réalisé"/>
    <d v="2016-11-11T00:00:00"/>
    <s v="Distribution Abris"/>
    <s v="Cash en HTG"/>
    <s v="Non conditionel"/>
    <m/>
    <s v="Valeur en HTG"/>
    <n v="350"/>
    <m/>
    <m/>
    <m/>
    <s v=""/>
    <n v="40"/>
    <m/>
    <x v="4"/>
    <x v="34"/>
    <m/>
    <m/>
    <m/>
    <m/>
    <m/>
    <s v="CON20161111OUPO"/>
    <n v="2"/>
    <x v="4"/>
    <x v="34"/>
    <e v="#N/A"/>
    <x v="1"/>
  </r>
  <r>
    <s v="Concern Worldwide"/>
    <m/>
    <m/>
    <s v="Réalisé"/>
    <d v="2016-11-11T00:00:00"/>
    <s v="Distribution Abris"/>
    <s v="Cash en HTG"/>
    <s v="Non conditionel"/>
    <m/>
    <s v="Valeur en HTG"/>
    <n v="350"/>
    <m/>
    <m/>
    <m/>
    <s v=""/>
    <n v="80"/>
    <m/>
    <x v="4"/>
    <x v="34"/>
    <m/>
    <m/>
    <m/>
    <m/>
    <m/>
    <s v="CON20161111OUPO"/>
    <n v="1"/>
    <x v="4"/>
    <x v="34"/>
    <e v="#N/A"/>
    <x v="1"/>
  </r>
  <r>
    <s v="Concern Worldwide"/>
    <s v="Joint distribution with ACTED"/>
    <m/>
    <s v="Réalisé"/>
    <d v="2016-11-14T00:00:00"/>
    <s v="Distribution Abris"/>
    <s v="Matériaux Abris"/>
    <s v="Bâches"/>
    <m/>
    <s v="Nombre"/>
    <n v="500"/>
    <m/>
    <m/>
    <m/>
    <s v=""/>
    <n v="500"/>
    <m/>
    <x v="0"/>
    <x v="2"/>
    <m/>
    <m/>
    <m/>
    <m/>
    <m/>
    <s v="CON20161114GRAN"/>
    <n v="5"/>
    <x v="0"/>
    <x v="2"/>
    <e v="#N/A"/>
    <x v="1"/>
  </r>
  <r>
    <s v="Concern Worldwide"/>
    <s v="Joint distribution with ACTED"/>
    <m/>
    <s v="Réalisé"/>
    <d v="2016-11-14T00:00:00"/>
    <s v="Distribution NFI"/>
    <s v="Matériaux NFI"/>
    <s v="Couvertures"/>
    <m/>
    <s v="Nombre"/>
    <n v="1000"/>
    <m/>
    <m/>
    <m/>
    <s v=""/>
    <n v="500"/>
    <s v="Sélection / Priorisation"/>
    <x v="0"/>
    <x v="2"/>
    <m/>
    <m/>
    <m/>
    <m/>
    <m/>
    <s v="CON20161114GRAN"/>
    <n v="4"/>
    <x v="0"/>
    <x v="2"/>
    <e v="#N/A"/>
    <x v="1"/>
  </r>
  <r>
    <s v="Concern Worldwide"/>
    <s v="Joint distribution with ACTED"/>
    <m/>
    <s v="Réalisé"/>
    <d v="2016-11-14T00:00:00"/>
    <s v="Distribution Abris"/>
    <s v="Matériaux Abris"/>
    <s v="Kit Abris"/>
    <s v="1 bache 4x6, 1 corde"/>
    <s v="Nombre"/>
    <n v="500"/>
    <m/>
    <m/>
    <m/>
    <s v=""/>
    <n v="500"/>
    <s v="Sélection / Priorisation"/>
    <x v="0"/>
    <x v="2"/>
    <m/>
    <m/>
    <m/>
    <m/>
    <m/>
    <s v="CON20161114GRAN"/>
    <n v="3"/>
    <x v="0"/>
    <x v="2"/>
    <e v="#N/A"/>
    <x v="1"/>
  </r>
  <r>
    <s v="Concern Worldwide"/>
    <s v="Joint distribution with ACTED"/>
    <m/>
    <s v="Réalisé"/>
    <d v="2016-11-14T00:00:00"/>
    <s v="Distribution NFI"/>
    <s v="Matériaux NFI"/>
    <s v="Kit d'hygiène"/>
    <m/>
    <s v="Nombre"/>
    <n v="500"/>
    <m/>
    <m/>
    <m/>
    <s v=""/>
    <n v="500"/>
    <s v="Sélection / Priorisation"/>
    <x v="0"/>
    <x v="2"/>
    <m/>
    <m/>
    <m/>
    <m/>
    <m/>
    <s v="CON20161114GRAN"/>
    <n v="2"/>
    <x v="0"/>
    <x v="2"/>
    <e v="#N/A"/>
    <x v="1"/>
  </r>
  <r>
    <s v="Concern Worldwide"/>
    <s v="Joint distribution with ACTED"/>
    <m/>
    <s v="Réalisé"/>
    <d v="2016-11-14T00:00:00"/>
    <s v="Distribution NFI"/>
    <s v="Matériaux NFI"/>
    <s v="Moustiquaires"/>
    <m/>
    <s v="Nombre"/>
    <n v="1000"/>
    <m/>
    <m/>
    <m/>
    <s v=""/>
    <n v="500"/>
    <s v="Sélection / Priorisation"/>
    <x v="0"/>
    <x v="2"/>
    <m/>
    <m/>
    <m/>
    <m/>
    <m/>
    <s v="CON20161114GRAN"/>
    <n v="1"/>
    <x v="0"/>
    <x v="2"/>
    <e v="#N/A"/>
    <x v="1"/>
  </r>
  <r>
    <s v="Concern Worldwide"/>
    <m/>
    <m/>
    <s v="Réalisé"/>
    <d v="2016-11-15T00:00:00"/>
    <s v="Distribution Abris"/>
    <s v="Cash en HTG"/>
    <s v="Non conditionel"/>
    <m/>
    <s v="Valeur en HTG"/>
    <n v="350"/>
    <m/>
    <m/>
    <m/>
    <s v=""/>
    <n v="120"/>
    <m/>
    <x v="4"/>
    <x v="33"/>
    <s v="Palma"/>
    <m/>
    <m/>
    <m/>
    <m/>
    <s v="CON20161115OUANPA"/>
    <n v="1"/>
    <x v="4"/>
    <x v="33"/>
    <e v="#N/A"/>
    <x v="1"/>
  </r>
  <r>
    <s v="Concern Worldwide"/>
    <s v="Joint distribution with ACTED"/>
    <m/>
    <s v="Planifié (financé)"/>
    <s v="tbc"/>
    <s v="Distribution NFI"/>
    <s v="Matériaux NFI"/>
    <s v="Aquatabs"/>
    <m/>
    <s v="Nombre"/>
    <n v="200000"/>
    <m/>
    <m/>
    <m/>
    <s v=""/>
    <n v="1000"/>
    <s v="Sélection / Priorisation"/>
    <x v="0"/>
    <x v="4"/>
    <m/>
    <m/>
    <m/>
    <m/>
    <m/>
    <e v="#VALUE!"/>
    <n v="69"/>
    <x v="0"/>
    <x v="4"/>
    <e v="#N/A"/>
    <x v="0"/>
  </r>
  <r>
    <s v="Concern Worldwide"/>
    <s v="Joint distribution with ACTED"/>
    <m/>
    <s v="Planifié (financé)"/>
    <s v="tbc"/>
    <s v="Distribution Abris"/>
    <s v="Matériaux Abris"/>
    <s v="Bâches"/>
    <m/>
    <s v="Nombre"/>
    <n v="1000"/>
    <m/>
    <m/>
    <m/>
    <s v=""/>
    <n v="1000"/>
    <m/>
    <x v="0"/>
    <x v="4"/>
    <m/>
    <m/>
    <m/>
    <m/>
    <m/>
    <e v="#VALUE!"/>
    <n v="68"/>
    <x v="0"/>
    <x v="4"/>
    <e v="#N/A"/>
    <x v="1"/>
  </r>
  <r>
    <s v="Concern Worldwide"/>
    <s v="Joint distribution with ACTED"/>
    <m/>
    <s v="Planifié (financé)"/>
    <s v="tbc"/>
    <s v="Distribution NFI"/>
    <s v="Matériaux NFI"/>
    <s v="Couvertures"/>
    <m/>
    <s v="Nombre"/>
    <n v="2000"/>
    <m/>
    <m/>
    <m/>
    <s v=""/>
    <n v="1000"/>
    <s v="Sélection / Priorisation"/>
    <x v="0"/>
    <x v="4"/>
    <m/>
    <m/>
    <m/>
    <m/>
    <m/>
    <e v="#VALUE!"/>
    <n v="67"/>
    <x v="0"/>
    <x v="4"/>
    <e v="#N/A"/>
    <x v="1"/>
  </r>
  <r>
    <s v="Concern Worldwide"/>
    <s v="Joint distribution with ACTED"/>
    <m/>
    <s v="Planifié (financé)"/>
    <s v="tbc"/>
    <s v="Distribution Abris"/>
    <s v="Matériaux Abris"/>
    <s v="Kit Abris"/>
    <s v="1 bache 4x6, 1 corde"/>
    <s v="Nombre"/>
    <n v="1000"/>
    <m/>
    <m/>
    <m/>
    <s v=""/>
    <n v="1000"/>
    <s v="Sélection / Priorisation"/>
    <x v="0"/>
    <x v="4"/>
    <m/>
    <m/>
    <m/>
    <m/>
    <m/>
    <e v="#VALUE!"/>
    <n v="66"/>
    <x v="0"/>
    <x v="4"/>
    <e v="#N/A"/>
    <x v="1"/>
  </r>
  <r>
    <s v="Concern Worldwide"/>
    <s v="Joint distribution with ACTED"/>
    <m/>
    <s v="Planifié (financé)"/>
    <s v="tbc"/>
    <s v="Distribution NFI"/>
    <s v="Matériaux NFI"/>
    <s v="Kit d'hygiène"/>
    <m/>
    <s v="Nombre"/>
    <n v="1000"/>
    <m/>
    <m/>
    <m/>
    <s v=""/>
    <n v="1000"/>
    <s v="Sélection / Priorisation"/>
    <x v="0"/>
    <x v="4"/>
    <m/>
    <m/>
    <m/>
    <m/>
    <m/>
    <e v="#VALUE!"/>
    <n v="65"/>
    <x v="0"/>
    <x v="4"/>
    <e v="#N/A"/>
    <x v="1"/>
  </r>
  <r>
    <s v="Concern Worldwide"/>
    <s v="Joint distribution with ACTED"/>
    <m/>
    <s v="Planifié (financé)"/>
    <s v="tbc"/>
    <s v="Distribution NFI"/>
    <s v="Matériaux NFI"/>
    <s v="Moustiquaires"/>
    <m/>
    <s v="Nombre"/>
    <n v="2000"/>
    <m/>
    <m/>
    <m/>
    <s v=""/>
    <n v="1000"/>
    <s v="Sélection / Priorisation"/>
    <x v="0"/>
    <x v="4"/>
    <m/>
    <m/>
    <m/>
    <m/>
    <m/>
    <e v="#VALUE!"/>
    <n v="64"/>
    <x v="0"/>
    <x v="4"/>
    <e v="#N/A"/>
    <x v="1"/>
  </r>
  <r>
    <s v="CVM"/>
    <m/>
    <s v="OFDA"/>
    <s v="Réalisé"/>
    <m/>
    <s v="Distribution Abris"/>
    <s v="Matériaux Abris"/>
    <s v="Bâches"/>
    <m/>
    <s v="Nombre"/>
    <n v="900"/>
    <m/>
    <m/>
    <m/>
    <s v=""/>
    <n v="900"/>
    <m/>
    <x v="1"/>
    <x v="28"/>
    <m/>
    <m/>
    <m/>
    <m/>
    <m/>
    <s v="CVM190010SU"/>
    <n v="1"/>
    <x v="1"/>
    <x v="28"/>
    <e v="#N/A"/>
    <x v="0"/>
  </r>
  <r>
    <s v="Diakonie Katastrophenhilfe"/>
    <s v="KORAL"/>
    <s v="German Foreign Office (AA)"/>
    <s v="Réalisé"/>
    <d v="2016-10-14T00:00:00"/>
    <s v="Distribution NFI"/>
    <s v="Matériaux NFI"/>
    <s v="Aquatabs"/>
    <m/>
    <s v="Nombre"/>
    <n v="176"/>
    <m/>
    <m/>
    <m/>
    <s v=""/>
    <m/>
    <m/>
    <x v="1"/>
    <x v="35"/>
    <s v="Targeted"/>
    <m/>
    <m/>
    <m/>
    <m/>
    <s v="DIA20161014SUCHTA"/>
    <n v="2"/>
    <x v="1"/>
    <x v="28"/>
    <e v="#N/A"/>
    <x v="0"/>
  </r>
  <r>
    <s v="Diakonie Katastrophenhilfe"/>
    <s v="KORAL"/>
    <s v="German Foreign Office (AA)"/>
    <s v="Réalisé"/>
    <d v="2016-10-14T00:00:00"/>
    <s v="Intervention Abris"/>
    <s v="Formation"/>
    <s v="Formation"/>
    <m/>
    <s v=""/>
    <n v="176"/>
    <m/>
    <m/>
    <m/>
    <s v=""/>
    <m/>
    <s v="Sélection / Priorisation"/>
    <x v="1"/>
    <x v="35"/>
    <m/>
    <m/>
    <m/>
    <m/>
    <m/>
    <s v="DIA20161014SUCH"/>
    <n v="1"/>
    <x v="1"/>
    <x v="28"/>
    <e v="#N/A"/>
    <x v="1"/>
  </r>
  <r>
    <s v="Diakonie Katastrophenhilfe"/>
    <m/>
    <s v="German Foreign Office (AA)"/>
    <s v="Réalisé"/>
    <d v="2016-10-14T00:00:00"/>
    <s v="Distribution NFI"/>
    <s v="Matériaux NFI"/>
    <s v="Kit de cuisine"/>
    <m/>
    <s v="Nombre"/>
    <n v="176"/>
    <m/>
    <m/>
    <m/>
    <s v=""/>
    <m/>
    <m/>
    <x v="1"/>
    <x v="35"/>
    <s v="Targeted"/>
    <m/>
    <m/>
    <m/>
    <s v="Kits d'abri : 2 baches, 2 laines, 30m de cordes;_x000a_Kits d'hygiene: shampooing, savon, papier hygienique, serviettes hygieniques, deodorant, brosse a dents, dentifrice, peignes, aquatabs, savon lessive, sceaux"/>
    <s v="DIA20161014SUCHTA"/>
    <n v="1"/>
    <x v="1"/>
    <x v="28"/>
    <e v="#N/A"/>
    <x v="1"/>
  </r>
  <r>
    <s v="Diakonie Katastrophenhilfe"/>
    <s v="KORAL"/>
    <s v="German Foreign Office (AA)"/>
    <s v="Réalisé"/>
    <d v="2016-10-17T00:00:00"/>
    <s v="Distribution NFI"/>
    <s v="Matériaux NFI"/>
    <s v="Aquatabs"/>
    <m/>
    <s v="Nombre"/>
    <n v="125"/>
    <m/>
    <m/>
    <m/>
    <s v=""/>
    <m/>
    <m/>
    <x v="1"/>
    <x v="36"/>
    <s v="Targeted"/>
    <m/>
    <m/>
    <m/>
    <m/>
    <s v="DIA20161017SUBETA"/>
    <n v="2"/>
    <x v="1"/>
    <x v="28"/>
    <e v="#N/A"/>
    <x v="0"/>
  </r>
  <r>
    <s v="Diakonie Katastrophenhilfe"/>
    <s v="KORAL"/>
    <s v="German Foreign Office (AA)"/>
    <s v="Réalisé"/>
    <d v="2016-10-17T00:00:00"/>
    <s v="Intervention Abris"/>
    <s v="Formation"/>
    <s v="Formation"/>
    <m/>
    <s v=""/>
    <n v="125"/>
    <m/>
    <m/>
    <m/>
    <s v=""/>
    <m/>
    <s v="Sélection / Priorisation"/>
    <x v="1"/>
    <x v="36"/>
    <m/>
    <m/>
    <m/>
    <m/>
    <m/>
    <s v="DIA20161017SUBE"/>
    <n v="1"/>
    <x v="1"/>
    <x v="28"/>
    <e v="#N/A"/>
    <x v="1"/>
  </r>
  <r>
    <s v="Diakonie Katastrophenhilfe"/>
    <m/>
    <s v="German Foreign Office (AA)"/>
    <s v="Réalisé"/>
    <d v="2016-10-17T00:00:00"/>
    <s v="Distribution NFI"/>
    <s v="Matériaux NFI"/>
    <s v="Kit de cuisine"/>
    <m/>
    <s v="Nombre"/>
    <n v="125"/>
    <m/>
    <m/>
    <m/>
    <s v=""/>
    <m/>
    <m/>
    <x v="1"/>
    <x v="36"/>
    <s v="Targeted"/>
    <m/>
    <m/>
    <m/>
    <s v="Kits d'abri : 2 baches, 2 laines, 30m de cordes;_x000a_Kits d'hygiene: shampooing, savon, papier hygienique, serviettes hygieniques, deodorant, brosse a dents, dentifrice, peignes, aquatabs, savon lessive, sceaux"/>
    <s v="DIA20161017SUBETA"/>
    <n v="1"/>
    <x v="1"/>
    <x v="28"/>
    <e v="#N/A"/>
    <x v="1"/>
  </r>
  <r>
    <s v="Diakonie Katastrophenhilfe"/>
    <s v="KORAL"/>
    <s v="German Foreign Office (AA)"/>
    <s v="Réalisé"/>
    <d v="2016-10-20T00:00:00"/>
    <s v="Distribution NFI"/>
    <s v="Matériaux NFI"/>
    <s v="Aquatabs"/>
    <m/>
    <s v="Nombre"/>
    <n v="95"/>
    <m/>
    <m/>
    <m/>
    <s v=""/>
    <m/>
    <m/>
    <x v="1"/>
    <x v="37"/>
    <s v="Targeted"/>
    <m/>
    <m/>
    <m/>
    <m/>
    <s v="DIA20161020SUFOTA"/>
    <n v="2"/>
    <x v="1"/>
    <x v="28"/>
    <e v="#N/A"/>
    <x v="0"/>
  </r>
  <r>
    <s v="Diakonie Katastrophenhilfe"/>
    <s v="KORAL"/>
    <s v="German Foreign Office (AA)"/>
    <s v="Réalisé"/>
    <d v="2016-10-20T00:00:00"/>
    <s v="Intervention Abris"/>
    <s v="Formation"/>
    <s v="Formation"/>
    <m/>
    <s v=""/>
    <n v="95"/>
    <m/>
    <m/>
    <m/>
    <s v=""/>
    <m/>
    <s v="Sélection / Priorisation"/>
    <x v="1"/>
    <x v="37"/>
    <m/>
    <m/>
    <m/>
    <m/>
    <m/>
    <s v="DIA20161020SUFO"/>
    <n v="1"/>
    <x v="1"/>
    <x v="28"/>
    <e v="#N/A"/>
    <x v="1"/>
  </r>
  <r>
    <s v="Diakonie Katastrophenhilfe"/>
    <m/>
    <s v="German Foreign Office (AA)"/>
    <s v="Réalisé"/>
    <d v="2016-10-20T00:00:00"/>
    <s v="Distribution NFI"/>
    <s v="Matériaux NFI"/>
    <s v="Kit de cuisine"/>
    <m/>
    <s v="Nombre"/>
    <n v="95"/>
    <m/>
    <m/>
    <m/>
    <s v=""/>
    <m/>
    <m/>
    <x v="1"/>
    <x v="37"/>
    <s v="Targeted"/>
    <m/>
    <m/>
    <m/>
    <s v="Kits d'abri : 2 baches, 2 laines, 30m de cordes;_x000a_Kits d'hygiene: shampooing, savon, papier hygienique, serviettes hygieniques, deodorant, brosse a dents, dentifrice, peignes, aquatabs, savon lessive, sceaux"/>
    <s v="DIA20161020SUFOTA"/>
    <n v="1"/>
    <x v="1"/>
    <x v="28"/>
    <e v="#N/A"/>
    <x v="1"/>
  </r>
  <r>
    <s v="Diakonie Katastrophenhilfe"/>
    <s v="KORAL"/>
    <s v="German Foreign Office (AA)"/>
    <s v="Réalisé"/>
    <d v="2016-10-23T00:00:00"/>
    <s v="Distribution NFI"/>
    <s v="Matériaux NFI"/>
    <s v="Aquatabs"/>
    <m/>
    <s v="Nombre"/>
    <n v="50"/>
    <m/>
    <m/>
    <m/>
    <s v=""/>
    <m/>
    <m/>
    <x v="1"/>
    <x v="38"/>
    <s v="Targeted"/>
    <m/>
    <m/>
    <m/>
    <m/>
    <s v="DIA20161023SURATA"/>
    <n v="2"/>
    <x v="1"/>
    <x v="28"/>
    <e v="#N/A"/>
    <x v="0"/>
  </r>
  <r>
    <s v="Diakonie Katastrophenhilfe"/>
    <s v="KORAL"/>
    <s v="German Foreign Office (AA)"/>
    <s v="Réalisé"/>
    <d v="2016-10-23T00:00:00"/>
    <s v="Intervention Abris"/>
    <s v="Formation"/>
    <s v="Formation"/>
    <m/>
    <s v=""/>
    <n v="50"/>
    <m/>
    <m/>
    <m/>
    <s v=""/>
    <m/>
    <s v="Sélection / Priorisation"/>
    <x v="1"/>
    <x v="38"/>
    <m/>
    <m/>
    <m/>
    <m/>
    <m/>
    <s v="DIA20161023SURA"/>
    <n v="1"/>
    <x v="1"/>
    <x v="28"/>
    <e v="#N/A"/>
    <x v="1"/>
  </r>
  <r>
    <s v="Diakonie Katastrophenhilfe"/>
    <m/>
    <s v="German Foreign Office (AA)"/>
    <s v="Réalisé"/>
    <d v="2016-10-23T00:00:00"/>
    <s v="Distribution NFI"/>
    <s v="Matériaux NFI"/>
    <s v="Kit de cuisine"/>
    <m/>
    <s v="Nombre"/>
    <n v="50"/>
    <m/>
    <m/>
    <m/>
    <s v=""/>
    <m/>
    <m/>
    <x v="1"/>
    <x v="38"/>
    <s v="Targeted"/>
    <m/>
    <m/>
    <m/>
    <s v="Kits d'abri : 2 baches, 2 laines, 30m de cordes;_x000a_Kits d'hygiene: shampooing, savon, papier hygienique, serviettes hygieniques, deodorant, brosse a dents, dentifrice, peignes, aquatabs, savon lessive, sceaux"/>
    <s v="DIA20161023SURATA"/>
    <n v="1"/>
    <x v="1"/>
    <x v="28"/>
    <e v="#N/A"/>
    <x v="1"/>
  </r>
  <r>
    <s v="Diakonie Katastrophenhilfe"/>
    <s v="KORAL"/>
    <s v="German Foreign Office (AA)"/>
    <s v="Réalisé"/>
    <d v="2016-10-25T00:00:00"/>
    <s v="Distribution NFI"/>
    <s v="Matériaux NFI"/>
    <s v="Aquatabs"/>
    <m/>
    <s v="Nombre"/>
    <n v="160"/>
    <m/>
    <m/>
    <m/>
    <s v=""/>
    <m/>
    <m/>
    <x v="1"/>
    <x v="39"/>
    <s v="Targeted"/>
    <m/>
    <m/>
    <m/>
    <m/>
    <s v="DIA20161025SUDETA"/>
    <n v="2"/>
    <x v="1"/>
    <x v="28"/>
    <e v="#N/A"/>
    <x v="0"/>
  </r>
  <r>
    <s v="Diakonie Katastrophenhilfe"/>
    <s v="KORAL"/>
    <s v="German Foreign Office (AA)"/>
    <s v="Réalisé"/>
    <d v="2016-10-25T00:00:00"/>
    <s v="Intervention Abris"/>
    <s v="Formation"/>
    <s v="Formation"/>
    <m/>
    <s v=""/>
    <n v="160"/>
    <m/>
    <m/>
    <m/>
    <s v=""/>
    <m/>
    <s v="Sélection / Priorisation"/>
    <x v="1"/>
    <x v="39"/>
    <m/>
    <m/>
    <m/>
    <m/>
    <m/>
    <s v="DIA20161025SUDE"/>
    <n v="1"/>
    <x v="1"/>
    <x v="28"/>
    <e v="#N/A"/>
    <x v="1"/>
  </r>
  <r>
    <s v="Diakonie Katastrophenhilfe"/>
    <m/>
    <s v="German Foreign Office (AA)"/>
    <s v="Réalisé"/>
    <d v="2016-10-25T00:00:00"/>
    <s v="Distribution NFI"/>
    <s v="Matériaux NFI"/>
    <s v="Kit de cuisine"/>
    <m/>
    <s v="Nombre"/>
    <n v="160"/>
    <m/>
    <m/>
    <m/>
    <s v=""/>
    <m/>
    <m/>
    <x v="1"/>
    <x v="39"/>
    <s v="Targeted"/>
    <m/>
    <m/>
    <m/>
    <s v="Kits d'abri : 2 baches, 2 laines, 30m de cordes;_x000a_Kits d'hygiene: shampooing, savon, papier hygienique, serviettes hygieniques, deodorant, brosse a dents, dentifrice, peignes, aquatabs, savon lessive, sceaux"/>
    <s v="DIA20161025SUDETA"/>
    <n v="1"/>
    <x v="1"/>
    <x v="28"/>
    <e v="#N/A"/>
    <x v="1"/>
  </r>
  <r>
    <s v="Diakonie Katastrophenhilfe"/>
    <s v="ATEPASE"/>
    <m/>
    <s v="Réalisé"/>
    <s v="08.10.2017 - 13.10.2016"/>
    <s v="Distribution NFI"/>
    <s v="Matériaux NFI"/>
    <s v="Aquatabs"/>
    <m/>
    <s v="Nombre"/>
    <n v="57"/>
    <m/>
    <m/>
    <m/>
    <s v=""/>
    <m/>
    <m/>
    <x v="6"/>
    <x v="40"/>
    <s v="Targeted"/>
    <m/>
    <m/>
    <m/>
    <m/>
    <e v="#VALUE!"/>
    <n v="63"/>
    <x v="6"/>
    <x v="28"/>
    <e v="#N/A"/>
    <x v="0"/>
  </r>
  <r>
    <s v="Diakonie Katastrophenhilfe"/>
    <s v="ATEPASE"/>
    <m/>
    <s v="Réalisé"/>
    <s v="08.10.2017 - 13.10.2016"/>
    <s v="Distribution NFI"/>
    <s v="Matériaux NFI"/>
    <s v="Aquatabs"/>
    <m/>
    <s v="Nombre"/>
    <n v="40"/>
    <m/>
    <m/>
    <m/>
    <s v=""/>
    <m/>
    <m/>
    <x v="6"/>
    <x v="41"/>
    <s v="Targeted"/>
    <m/>
    <m/>
    <m/>
    <m/>
    <e v="#VALUE!"/>
    <n v="62"/>
    <x v="6"/>
    <x v="28"/>
    <e v="#N/A"/>
    <x v="0"/>
  </r>
  <r>
    <s v="Diakonie Katastrophenhilfe"/>
    <s v="ATEPASE"/>
    <m/>
    <s v="Réalisé"/>
    <s v="08.10.2017 - 13.10.2016"/>
    <s v="Distribution NFI"/>
    <s v="Matériaux NFI"/>
    <s v="Aquatabs"/>
    <m/>
    <s v="Nombre"/>
    <n v="113"/>
    <m/>
    <m/>
    <m/>
    <s v=""/>
    <m/>
    <m/>
    <x v="6"/>
    <x v="42"/>
    <s v="Targeted"/>
    <m/>
    <m/>
    <m/>
    <m/>
    <e v="#VALUE!"/>
    <n v="61"/>
    <x v="6"/>
    <x v="28"/>
    <e v="#N/A"/>
    <x v="0"/>
  </r>
  <r>
    <s v="Diakonie Katastrophenhilfe"/>
    <s v="ATEPASE"/>
    <s v="Diakonie Katastrophenhilfe"/>
    <s v="Réalisé"/>
    <s v="08.10.2017 - 13.10.2016"/>
    <s v="Distribution NFI"/>
    <s v="Matériaux NFI"/>
    <s v="Aquatabs"/>
    <m/>
    <s v="Nombre"/>
    <n v="63"/>
    <m/>
    <m/>
    <m/>
    <s v=""/>
    <m/>
    <m/>
    <x v="6"/>
    <x v="43"/>
    <s v="Targeted"/>
    <m/>
    <m/>
    <m/>
    <m/>
    <e v="#VALUE!"/>
    <n v="60"/>
    <x v="6"/>
    <x v="28"/>
    <e v="#N/A"/>
    <x v="0"/>
  </r>
  <r>
    <s v="Diakonie Katastrophenhilfe"/>
    <s v="ATEPASE"/>
    <s v="Diakonie Katastrophenhilfe"/>
    <s v="Réalisé"/>
    <s v="08.10.2017 - 13.10.2016"/>
    <s v="Distribution NFI"/>
    <s v="Matériaux NFI"/>
    <s v="Aquatabs"/>
    <m/>
    <s v="Nombre"/>
    <n v="43"/>
    <m/>
    <m/>
    <m/>
    <s v=""/>
    <m/>
    <m/>
    <x v="6"/>
    <x v="44"/>
    <s v="Targeted"/>
    <m/>
    <m/>
    <m/>
    <m/>
    <e v="#VALUE!"/>
    <n v="59"/>
    <x v="6"/>
    <x v="28"/>
    <e v="#N/A"/>
    <x v="0"/>
  </r>
  <r>
    <s v="Diakonie Katastrophenhilfe"/>
    <s v="ATEPASE"/>
    <s v="Diakonie Katastrophenhilfe"/>
    <s v="Réalisé"/>
    <s v="08.10.2017 - 13.10.2016"/>
    <s v="Distribution NFI"/>
    <s v="Matériaux NFI"/>
    <s v="Aquatabs"/>
    <m/>
    <s v="Nombre"/>
    <n v="128"/>
    <m/>
    <m/>
    <m/>
    <s v=""/>
    <m/>
    <m/>
    <x v="6"/>
    <x v="45"/>
    <s v="Targeted"/>
    <m/>
    <m/>
    <m/>
    <m/>
    <e v="#VALUE!"/>
    <n v="58"/>
    <x v="6"/>
    <x v="28"/>
    <e v="#N/A"/>
    <x v="0"/>
  </r>
  <r>
    <s v="Diakonie Katastrophenhilfe"/>
    <s v="ATEPASE"/>
    <s v="Diakonie Katastrophenhilfe"/>
    <s v="Réalisé"/>
    <s v="08.10.2017 - 13.10.2016"/>
    <s v="Distribution NFI"/>
    <s v="Matériaux NFI"/>
    <s v="Aquatabs"/>
    <m/>
    <s v="Nombre"/>
    <n v="80"/>
    <m/>
    <m/>
    <m/>
    <s v=""/>
    <m/>
    <m/>
    <x v="6"/>
    <x v="46"/>
    <s v="Targeted"/>
    <m/>
    <m/>
    <m/>
    <m/>
    <e v="#VALUE!"/>
    <n v="57"/>
    <x v="6"/>
    <x v="35"/>
    <e v="#N/A"/>
    <x v="0"/>
  </r>
  <r>
    <s v="Diakonie Katastrophenhilfe"/>
    <s v="ATEPASE"/>
    <s v="Diakonie Katastrophenhilfe"/>
    <s v="Réalisé"/>
    <s v="08.10.2017 - 13.10.2016"/>
    <s v="Distribution NFI"/>
    <s v="Matériaux NFI"/>
    <s v="Aquatabs"/>
    <m/>
    <s v="Nombre"/>
    <n v="57"/>
    <m/>
    <m/>
    <m/>
    <s v=""/>
    <m/>
    <m/>
    <x v="6"/>
    <x v="47"/>
    <s v="Targeted"/>
    <m/>
    <m/>
    <m/>
    <m/>
    <e v="#VALUE!"/>
    <n v="56"/>
    <x v="6"/>
    <x v="28"/>
    <e v="#N/A"/>
    <x v="0"/>
  </r>
  <r>
    <s v="Diakonie Katastrophenhilfe"/>
    <s v="ATEPASE"/>
    <s v="Diakonie Katastrophenhilfe"/>
    <s v="Réalisé"/>
    <s v="08.10.2017 - 13.10.2016"/>
    <s v="Distribution NFI"/>
    <s v="Matériaux NFI"/>
    <s v="Aquatabs"/>
    <m/>
    <s v="Nombre"/>
    <n v="67"/>
    <m/>
    <m/>
    <m/>
    <s v=""/>
    <m/>
    <m/>
    <x v="6"/>
    <x v="48"/>
    <s v="Targeted"/>
    <m/>
    <m/>
    <m/>
    <m/>
    <e v="#VALUE!"/>
    <n v="55"/>
    <x v="6"/>
    <x v="28"/>
    <e v="#N/A"/>
    <x v="0"/>
  </r>
  <r>
    <s v="Diakonie Katastrophenhilfe"/>
    <s v="ATEPASE"/>
    <s v="Diakonie Katastrophenhilfe"/>
    <s v="Réalisé"/>
    <s v="08.10.2017 - 13.10.2016"/>
    <s v="Intervention Abris"/>
    <s v="Formation"/>
    <s v="Formation"/>
    <m/>
    <s v=""/>
    <n v="57"/>
    <m/>
    <m/>
    <m/>
    <s v=""/>
    <n v="57"/>
    <s v="Sélection / Priorisation"/>
    <x v="6"/>
    <x v="40"/>
    <s v="Targeted"/>
    <m/>
    <m/>
    <m/>
    <m/>
    <e v="#VALUE!"/>
    <n v="54"/>
    <x v="6"/>
    <x v="28"/>
    <e v="#N/A"/>
    <x v="1"/>
  </r>
  <r>
    <s v="Diakonie Katastrophenhilfe"/>
    <s v="ATEPASE"/>
    <s v="Diakonie Katastrophenhilfe"/>
    <s v="Réalisé"/>
    <s v="08.10.2017 - 13.10.2016"/>
    <s v="Intervention Abris"/>
    <s v="Formation"/>
    <s v="Formation"/>
    <m/>
    <s v=""/>
    <n v="40"/>
    <m/>
    <m/>
    <m/>
    <s v=""/>
    <n v="40"/>
    <s v="Sélection / Priorisation"/>
    <x v="6"/>
    <x v="41"/>
    <s v="Targeted"/>
    <m/>
    <m/>
    <m/>
    <m/>
    <e v="#VALUE!"/>
    <n v="53"/>
    <x v="6"/>
    <x v="28"/>
    <e v="#N/A"/>
    <x v="1"/>
  </r>
  <r>
    <s v="Diakonie Katastrophenhilfe"/>
    <s v="ATEPASE"/>
    <s v="Diakonie Katastrophenhilfe"/>
    <s v="Réalisé"/>
    <s v="08.10.2017 - 13.10.2016"/>
    <s v="Intervention Abris"/>
    <s v="Formation"/>
    <s v="Formation"/>
    <m/>
    <s v=""/>
    <n v="113"/>
    <m/>
    <m/>
    <m/>
    <s v=""/>
    <n v="113"/>
    <s v="Sélection / Priorisation"/>
    <x v="6"/>
    <x v="42"/>
    <s v="Targeted"/>
    <m/>
    <m/>
    <m/>
    <m/>
    <e v="#VALUE!"/>
    <n v="52"/>
    <x v="6"/>
    <x v="28"/>
    <e v="#N/A"/>
    <x v="1"/>
  </r>
  <r>
    <s v="Diakonie Katastrophenhilfe"/>
    <s v="ATEPASE"/>
    <s v="Diakonie Katastrophenhilfe"/>
    <s v="Réalisé"/>
    <s v="08.10.2017 - 13.10.2016"/>
    <s v="Intervention Abris"/>
    <s v="Formation"/>
    <s v="Formation"/>
    <m/>
    <s v=""/>
    <n v="63"/>
    <m/>
    <m/>
    <m/>
    <s v=""/>
    <n v="63"/>
    <s v="Sélection / Priorisation"/>
    <x v="6"/>
    <x v="43"/>
    <s v="Targeted"/>
    <m/>
    <m/>
    <m/>
    <m/>
    <e v="#VALUE!"/>
    <n v="51"/>
    <x v="6"/>
    <x v="28"/>
    <e v="#N/A"/>
    <x v="1"/>
  </r>
  <r>
    <s v="Diakonie Katastrophenhilfe"/>
    <s v="ATEPASE"/>
    <s v="Diakonie Katastrophenhilfe"/>
    <s v="Réalisé"/>
    <s v="08.10.2017 - 13.10.2016"/>
    <s v="Intervention Abris"/>
    <s v="Formation"/>
    <s v="Formation"/>
    <m/>
    <s v=""/>
    <n v="43"/>
    <m/>
    <m/>
    <m/>
    <s v=""/>
    <n v="43"/>
    <s v="Sélection / Priorisation"/>
    <x v="6"/>
    <x v="44"/>
    <s v="Targeted"/>
    <m/>
    <m/>
    <m/>
    <m/>
    <e v="#VALUE!"/>
    <n v="50"/>
    <x v="6"/>
    <x v="28"/>
    <e v="#N/A"/>
    <x v="1"/>
  </r>
  <r>
    <s v="Diakonie Katastrophenhilfe"/>
    <s v="ATEPASE"/>
    <s v="Diakonie Katastrophenhilfe"/>
    <s v="Réalisé"/>
    <s v="08.10.2017 - 13.10.2016"/>
    <s v="Intervention Abris"/>
    <s v="Formation"/>
    <s v="Formation"/>
    <m/>
    <s v=""/>
    <n v="128"/>
    <m/>
    <m/>
    <m/>
    <s v=""/>
    <n v="128"/>
    <s v="Sélection / Priorisation"/>
    <x v="6"/>
    <x v="45"/>
    <s v="Targeted"/>
    <m/>
    <m/>
    <m/>
    <m/>
    <e v="#VALUE!"/>
    <n v="49"/>
    <x v="6"/>
    <x v="28"/>
    <e v="#N/A"/>
    <x v="1"/>
  </r>
  <r>
    <s v="Diakonie Katastrophenhilfe"/>
    <s v="ATEPASE"/>
    <s v="Diakonie Katastrophenhilfe"/>
    <s v="Réalisé"/>
    <s v="08.10.2017 - 13.10.2016"/>
    <s v="Intervention Abris"/>
    <s v="Formation"/>
    <s v="Formation"/>
    <m/>
    <s v=""/>
    <n v="80"/>
    <m/>
    <m/>
    <m/>
    <s v=""/>
    <n v="80"/>
    <s v="Sélection / Priorisation"/>
    <x v="6"/>
    <x v="46"/>
    <s v="Targeted"/>
    <m/>
    <m/>
    <m/>
    <m/>
    <e v="#VALUE!"/>
    <n v="48"/>
    <x v="6"/>
    <x v="35"/>
    <e v="#N/A"/>
    <x v="1"/>
  </r>
  <r>
    <s v="Diakonie Katastrophenhilfe"/>
    <s v="ATEPASE"/>
    <s v="Diakonie Katastrophenhilfe"/>
    <s v="Réalisé"/>
    <s v="08.10.2017 - 13.10.2016"/>
    <s v="Intervention Abris"/>
    <s v="Formation"/>
    <s v="Formation"/>
    <m/>
    <s v=""/>
    <n v="57"/>
    <m/>
    <m/>
    <m/>
    <s v=""/>
    <n v="57"/>
    <s v="Sélection / Priorisation"/>
    <x v="6"/>
    <x v="47"/>
    <s v="Targeted"/>
    <m/>
    <m/>
    <m/>
    <m/>
    <e v="#VALUE!"/>
    <n v="47"/>
    <x v="6"/>
    <x v="28"/>
    <e v="#N/A"/>
    <x v="1"/>
  </r>
  <r>
    <s v="Diakonie Katastrophenhilfe"/>
    <s v="ATEPASE"/>
    <s v="Diakonie Katastrophenhilfe"/>
    <s v="Réalisé"/>
    <s v="08.10.2017 - 13.10.2016"/>
    <s v="Intervention Abris"/>
    <s v="Formation"/>
    <s v="Formation"/>
    <m/>
    <s v=""/>
    <n v="67"/>
    <m/>
    <m/>
    <m/>
    <s v=""/>
    <n v="67"/>
    <s v="Sélection / Priorisation"/>
    <x v="6"/>
    <x v="48"/>
    <s v="Targeted"/>
    <m/>
    <m/>
    <m/>
    <m/>
    <e v="#VALUE!"/>
    <n v="46"/>
    <x v="6"/>
    <x v="28"/>
    <e v="#N/A"/>
    <x v="1"/>
  </r>
  <r>
    <s v="Diakonie Katastrophenhilfe"/>
    <s v="KORAL"/>
    <s v="German Foreign Office (AA)"/>
    <s v="Réalisé"/>
    <s v="09.10.2016 - 10.10.2016"/>
    <s v="Distribution NFI"/>
    <s v="Matériaux NFI"/>
    <s v="Aquatabs"/>
    <m/>
    <s v="Nombre"/>
    <n v="250"/>
    <m/>
    <m/>
    <m/>
    <s v=""/>
    <m/>
    <m/>
    <x v="1"/>
    <x v="49"/>
    <s v="Targeted"/>
    <m/>
    <m/>
    <m/>
    <m/>
    <e v="#VALUE!"/>
    <n v="45"/>
    <x v="1"/>
    <x v="28"/>
    <e v="#N/A"/>
    <x v="0"/>
  </r>
  <r>
    <s v="Diakonie Katastrophenhilfe"/>
    <s v="KORAL"/>
    <s v="German Foreign Office (AA)"/>
    <s v="Réalisé"/>
    <s v="09.10.2016 - 10.10.2016"/>
    <s v="Intervention Abris"/>
    <s v="Formation"/>
    <s v="Formation"/>
    <m/>
    <s v=""/>
    <n v="250"/>
    <m/>
    <m/>
    <m/>
    <s v=""/>
    <m/>
    <s v="Sélection / Priorisation"/>
    <x v="1"/>
    <x v="49"/>
    <m/>
    <m/>
    <m/>
    <m/>
    <m/>
    <e v="#VALUE!"/>
    <n v="44"/>
    <x v="1"/>
    <x v="28"/>
    <e v="#N/A"/>
    <x v="1"/>
  </r>
  <r>
    <s v="Diakonie Katastrophenhilfe"/>
    <m/>
    <s v="German Foreign Office (AA)"/>
    <s v="Réalisé"/>
    <s v="09.10.2016 - 10.10.2016"/>
    <s v="Distribution NFI"/>
    <s v="Matériaux NFI"/>
    <s v="Kit de cuisine"/>
    <m/>
    <s v="Nombre"/>
    <n v="250"/>
    <m/>
    <m/>
    <m/>
    <s v=""/>
    <m/>
    <m/>
    <x v="1"/>
    <x v="49"/>
    <s v="Targeted"/>
    <m/>
    <m/>
    <m/>
    <s v="Kits d'abri : 2 baches, 2 laines, 30m de cordes;_x000a_Kits d'hygiene: shampooing, savon, papier hygienique, serviettes hygieniques, deodorant, brosse a dents, dentifrice, peignes, aquatabs, savon lessive, sceaux"/>
    <e v="#VALUE!"/>
    <n v="43"/>
    <x v="1"/>
    <x v="28"/>
    <e v="#N/A"/>
    <x v="1"/>
  </r>
  <r>
    <s v="Diakonie Katastrophenhilfe"/>
    <s v="KORAL"/>
    <s v="German Foreign Office (AA)"/>
    <s v="Réalisé"/>
    <s v="09.10.2016 - 25.10.2016"/>
    <s v="Distribution NFI"/>
    <s v="Matériaux NFI"/>
    <s v="Aquatabs"/>
    <m/>
    <s v="Nombre"/>
    <n v="252"/>
    <m/>
    <m/>
    <m/>
    <s v=""/>
    <m/>
    <m/>
    <x v="1"/>
    <x v="50"/>
    <s v="Targeted"/>
    <m/>
    <m/>
    <m/>
    <m/>
    <e v="#VALUE!"/>
    <n v="42"/>
    <x v="1"/>
    <x v="28"/>
    <e v="#N/A"/>
    <x v="0"/>
  </r>
  <r>
    <s v="Diakonie Katastrophenhilfe"/>
    <s v="KORAL"/>
    <s v="German Foreign Office (AA)"/>
    <s v="Réalisé"/>
    <s v="09.10.2016 - 25.10.2016"/>
    <s v="Intervention Abris"/>
    <s v="Formation"/>
    <s v="Formation"/>
    <m/>
    <s v=""/>
    <n v="252"/>
    <m/>
    <m/>
    <m/>
    <s v=""/>
    <m/>
    <s v="Sélection / Priorisation"/>
    <x v="1"/>
    <x v="50"/>
    <m/>
    <m/>
    <m/>
    <m/>
    <m/>
    <e v="#VALUE!"/>
    <n v="41"/>
    <x v="1"/>
    <x v="28"/>
    <e v="#N/A"/>
    <x v="1"/>
  </r>
  <r>
    <s v="Diakonie Katastrophenhilfe"/>
    <m/>
    <s v="German Foreign Office (AA)"/>
    <s v="Réalisé"/>
    <s v="09.10.2016 - 25.10.2016"/>
    <s v="Distribution NFI"/>
    <s v="Matériaux NFI"/>
    <s v="Kit de cuisine"/>
    <m/>
    <s v="Nombre"/>
    <n v="252"/>
    <m/>
    <m/>
    <m/>
    <s v=""/>
    <m/>
    <m/>
    <x v="1"/>
    <x v="50"/>
    <s v="Targeted"/>
    <m/>
    <m/>
    <m/>
    <s v="Kits d'abri : 2 baches, 2 laines, 30m de cordes;_x000a_Kits d'hygiene: shampooing, savon, papier hygienique, serviettes hygieniques, deodorant, brosse a dents, dentifrice, peignes, aquatabs, savon lessive, sceaux"/>
    <e v="#VALUE!"/>
    <n v="40"/>
    <x v="1"/>
    <x v="28"/>
    <e v="#N/A"/>
    <x v="1"/>
  </r>
  <r>
    <s v="Diakonie Katastrophenhilfe"/>
    <s v="FNGA"/>
    <s v="Diakonie Katastrophenhilfe"/>
    <s v="Planifié (financé)"/>
    <s v="15.11.2016 - 16.11.2016"/>
    <s v="Intervention Abris"/>
    <s v="Formation"/>
    <s v="Formation"/>
    <m/>
    <s v=""/>
    <n v="200"/>
    <m/>
    <m/>
    <m/>
    <s v=""/>
    <m/>
    <s v="Sélection / Priorisation"/>
    <x v="0"/>
    <x v="51"/>
    <m/>
    <m/>
    <m/>
    <m/>
    <m/>
    <e v="#VALUE!"/>
    <n v="39"/>
    <x v="0"/>
    <x v="28"/>
    <e v="#N/A"/>
    <x v="0"/>
  </r>
  <r>
    <s v="Diakonie Katastrophenhilfe"/>
    <m/>
    <s v="Diakonie Katastrophenhilfe"/>
    <s v="Planifié (financé)"/>
    <s v="15.11.2016 - 16.11.2016"/>
    <s v="Distribution NFI"/>
    <s v="Matériaux NFI"/>
    <s v="Kit de cuisine"/>
    <m/>
    <s v="Nombre"/>
    <n v="200"/>
    <m/>
    <m/>
    <m/>
    <s v=""/>
    <m/>
    <m/>
    <x v="0"/>
    <x v="51"/>
    <s v="Targeted"/>
    <m/>
    <m/>
    <m/>
    <s v="Kits d'abri : 1 bache, 2 laines, 15m de cordes"/>
    <e v="#VALUE!"/>
    <n v="38"/>
    <x v="0"/>
    <x v="28"/>
    <e v="#N/A"/>
    <x v="1"/>
  </r>
  <r>
    <s v="Diakonie Katastrophenhilfe"/>
    <s v="KORAL"/>
    <s v="German Foreign Office (AA)"/>
    <s v="Réalisé"/>
    <s v="17.10.2016 - 31.10.2016"/>
    <s v="Distribution NFI"/>
    <s v="Matériaux NFI"/>
    <s v="Aquatabs"/>
    <m/>
    <s v="Nombre"/>
    <n v="125"/>
    <m/>
    <m/>
    <m/>
    <s v=""/>
    <m/>
    <m/>
    <x v="1"/>
    <x v="52"/>
    <s v="Targeted"/>
    <m/>
    <m/>
    <m/>
    <m/>
    <e v="#VALUE!"/>
    <n v="37"/>
    <x v="1"/>
    <x v="28"/>
    <e v="#N/A"/>
    <x v="0"/>
  </r>
  <r>
    <s v="Diakonie Katastrophenhilfe"/>
    <s v="KORAL"/>
    <s v="German Foreign Office (AA)"/>
    <s v="Réalisé"/>
    <s v="17.10.2016 - 31.10.2016"/>
    <s v="Intervention Abris"/>
    <s v="Formation"/>
    <s v="Formation"/>
    <m/>
    <s v=""/>
    <n v="125"/>
    <m/>
    <m/>
    <m/>
    <s v=""/>
    <m/>
    <s v="Sélection / Priorisation"/>
    <x v="1"/>
    <x v="52"/>
    <m/>
    <m/>
    <m/>
    <m/>
    <m/>
    <e v="#VALUE!"/>
    <n v="36"/>
    <x v="1"/>
    <x v="28"/>
    <e v="#N/A"/>
    <x v="1"/>
  </r>
  <r>
    <s v="Diakonie Katastrophenhilfe"/>
    <m/>
    <s v="German Foreign Office (AA)"/>
    <s v="Réalisé"/>
    <s v="17.10.2016 - 31.10.2016"/>
    <s v="Distribution NFI"/>
    <s v="Matériaux NFI"/>
    <s v="Kit de cuisine"/>
    <m/>
    <s v="Nombre"/>
    <n v="125"/>
    <m/>
    <m/>
    <m/>
    <s v=""/>
    <m/>
    <m/>
    <x v="1"/>
    <x v="52"/>
    <s v="Targeted"/>
    <m/>
    <m/>
    <m/>
    <s v="Kits d'abri : 2 baches, 2 laines, 30m de cordes;_x000a_Kits d'hygiene: shampooing, savon, papier hygienique, serviettes hygieniques, deodorant, brosse a dents, dentifrice, peignes, aquatabs, savon lessive, sceaux"/>
    <e v="#VALUE!"/>
    <n v="35"/>
    <x v="1"/>
    <x v="28"/>
    <e v="#N/A"/>
    <x v="1"/>
  </r>
  <r>
    <s v="Diakonie Katastrophenhilfe"/>
    <s v="KORAL"/>
    <s v="German Foreign Office (AA)"/>
    <s v="Réalisé"/>
    <s v="20.10.2016 - 28.10.2016"/>
    <s v="Distribution NFI"/>
    <s v="Matériaux NFI"/>
    <s v="Aquatabs"/>
    <m/>
    <s v="Nombre"/>
    <n v="85"/>
    <m/>
    <m/>
    <m/>
    <s v=""/>
    <m/>
    <m/>
    <x v="1"/>
    <x v="53"/>
    <s v="Targeted"/>
    <m/>
    <m/>
    <m/>
    <m/>
    <e v="#VALUE!"/>
    <n v="34"/>
    <x v="1"/>
    <x v="28"/>
    <e v="#N/A"/>
    <x v="0"/>
  </r>
  <r>
    <s v="Diakonie Katastrophenhilfe"/>
    <s v="KORAL"/>
    <s v="German Foreign Office (AA)"/>
    <s v="Réalisé"/>
    <s v="20.10.2016 - 28.10.2016"/>
    <s v="Intervention Abris"/>
    <s v="Formation"/>
    <s v="Formation"/>
    <m/>
    <s v=""/>
    <n v="85"/>
    <m/>
    <m/>
    <m/>
    <s v=""/>
    <m/>
    <s v="Sélection / Priorisation"/>
    <x v="1"/>
    <x v="53"/>
    <m/>
    <m/>
    <m/>
    <m/>
    <m/>
    <e v="#VALUE!"/>
    <n v="33"/>
    <x v="1"/>
    <x v="28"/>
    <e v="#N/A"/>
    <x v="1"/>
  </r>
  <r>
    <s v="Diakonie Katastrophenhilfe"/>
    <m/>
    <s v="German Foreign Office (AA)"/>
    <s v="Réalisé"/>
    <s v="20.10.2016 - 28.10.2016"/>
    <s v="Distribution NFI"/>
    <s v="Matériaux NFI"/>
    <s v="Kit de cuisine"/>
    <m/>
    <s v="Nombre"/>
    <n v="85"/>
    <m/>
    <m/>
    <m/>
    <s v=""/>
    <m/>
    <m/>
    <x v="1"/>
    <x v="53"/>
    <s v="Targeted"/>
    <m/>
    <m/>
    <m/>
    <s v="Kits d'abri : 2 baches, 2 laines, 30m de cordes;_x000a_Kits d'hygiene: shampooing, savon, papier hygienique, serviettes hygieniques, deodorant, brosse a dents, dentifrice, peignes, aquatabs, savon lessive, sceaux"/>
    <e v="#VALUE!"/>
    <n v="32"/>
    <x v="1"/>
    <x v="28"/>
    <e v="#N/A"/>
    <x v="1"/>
  </r>
  <r>
    <s v="Diakonie Katastrophenhilfe"/>
    <s v="KORAL"/>
    <s v="German Foreign Office (AA)"/>
    <s v="En cours"/>
    <s v="28.10.2016 - 17.11.2016"/>
    <s v="Distribution NFI"/>
    <s v="Matériaux NFI"/>
    <s v="Aquatabs"/>
    <m/>
    <s v="Nombre"/>
    <n v="160"/>
    <m/>
    <m/>
    <m/>
    <s v=""/>
    <m/>
    <m/>
    <x v="1"/>
    <x v="54"/>
    <s v="Targeted"/>
    <m/>
    <m/>
    <m/>
    <m/>
    <e v="#VALUE!"/>
    <n v="31"/>
    <x v="1"/>
    <x v="28"/>
    <e v="#N/A"/>
    <x v="0"/>
  </r>
  <r>
    <s v="Diakonie Katastrophenhilfe"/>
    <s v="KORAL"/>
    <s v="German Foreign Office (AA)"/>
    <s v="En cours"/>
    <s v="28.10.2016 - 17.11.2016"/>
    <s v="Intervention Abris"/>
    <s v="Formation"/>
    <s v="Formation"/>
    <m/>
    <s v=""/>
    <n v="160"/>
    <m/>
    <m/>
    <m/>
    <s v=""/>
    <m/>
    <s v="Sélection / Priorisation"/>
    <x v="1"/>
    <x v="54"/>
    <m/>
    <m/>
    <m/>
    <m/>
    <m/>
    <e v="#VALUE!"/>
    <n v="30"/>
    <x v="1"/>
    <x v="28"/>
    <e v="#N/A"/>
    <x v="1"/>
  </r>
  <r>
    <s v="Diakonie Katastrophenhilfe"/>
    <m/>
    <s v="German Foreign Office (AA)"/>
    <s v="En cours"/>
    <s v="28.10.2016 - 17.11.2016"/>
    <s v="Distribution NFI"/>
    <s v="Matériaux NFI"/>
    <s v="Kit de cuisine"/>
    <m/>
    <s v="Nombre"/>
    <n v="160"/>
    <m/>
    <m/>
    <m/>
    <s v=""/>
    <m/>
    <m/>
    <x v="1"/>
    <x v="54"/>
    <s v="Targeted"/>
    <m/>
    <m/>
    <m/>
    <s v="Kits d'abri : 2 baches, 2 laines, 30m de cordes;_x000a_Kits d'hygiene: shampooing, savon, papier hygienique, serviettes hygieniques, deodorant, brosse a dents, dentifrice, peignes, aquatabs, savon lessive, sceaux"/>
    <e v="#VALUE!"/>
    <n v="29"/>
    <x v="1"/>
    <x v="28"/>
    <e v="#N/A"/>
    <x v="1"/>
  </r>
  <r>
    <s v="Diakonie Katastrophenhilfe"/>
    <s v="FNGA"/>
    <s v="Diakonie Katastrophenhilfe"/>
    <s v="Réalisé"/>
    <s v="4.11.2016 - 5.11.2016"/>
    <s v="Intervention Abris"/>
    <s v="Formation"/>
    <s v="Formation"/>
    <m/>
    <s v=""/>
    <n v="200"/>
    <m/>
    <m/>
    <m/>
    <s v=""/>
    <m/>
    <s v="Sélection / Priorisation"/>
    <x v="0"/>
    <x v="55"/>
    <m/>
    <m/>
    <m/>
    <m/>
    <m/>
    <e v="#VALUE!"/>
    <n v="28"/>
    <x v="0"/>
    <x v="28"/>
    <e v="#N/A"/>
    <x v="0"/>
  </r>
  <r>
    <s v="Diakonie Katastrophenhilfe"/>
    <m/>
    <s v="Diakonie Katastrophenhilfe"/>
    <s v="Réalisé"/>
    <s v="4.11.2016 - 5.11.2016"/>
    <s v="Distribution NFI"/>
    <s v="Matériaux NFI"/>
    <s v="Kit de cuisine"/>
    <m/>
    <s v="Nombre"/>
    <n v="200"/>
    <m/>
    <m/>
    <m/>
    <s v=""/>
    <m/>
    <m/>
    <x v="0"/>
    <x v="55"/>
    <s v="Targeted"/>
    <m/>
    <m/>
    <m/>
    <s v="Kits d'abri : 1 bache, 2 laines, 15m de cordes"/>
    <e v="#VALUE!"/>
    <n v="27"/>
    <x v="0"/>
    <x v="28"/>
    <e v="#N/A"/>
    <x v="1"/>
  </r>
  <r>
    <s v="French RC"/>
    <s v="Haitian RC"/>
    <m/>
    <s v="Réalisé"/>
    <d v="2016-10-25T00:00:00"/>
    <s v="Distribution Abris"/>
    <s v="Matériaux Abris"/>
    <s v="Bâches"/>
    <m/>
    <s v="Nombre"/>
    <n v="51"/>
    <m/>
    <m/>
    <m/>
    <s v=""/>
    <n v="200"/>
    <m/>
    <x v="4"/>
    <x v="34"/>
    <s v="Pointe A Raquette"/>
    <m/>
    <m/>
    <m/>
    <m/>
    <s v="FRE20161025OUPOPO"/>
    <n v="4"/>
    <x v="4"/>
    <x v="34"/>
    <e v="#N/A"/>
    <x v="0"/>
  </r>
  <r>
    <s v="French RC"/>
    <s v="Haitian RC"/>
    <m/>
    <s v="Réalisé"/>
    <d v="2016-10-25T00:00:00"/>
    <s v="Distribution NFI"/>
    <s v="Matériaux NFI"/>
    <s v="Kit de cuisine"/>
    <m/>
    <s v="Nombre"/>
    <n v="200"/>
    <m/>
    <m/>
    <m/>
    <m/>
    <n v="200"/>
    <m/>
    <x v="4"/>
    <x v="34"/>
    <s v="Pointe A Raquette"/>
    <m/>
    <m/>
    <m/>
    <m/>
    <s v="FRE20161025OUPOPO"/>
    <n v="3"/>
    <x v="4"/>
    <x v="34"/>
    <e v="#N/A"/>
    <x v="1"/>
  </r>
  <r>
    <s v="French RC"/>
    <s v="Haitian RC"/>
    <m/>
    <s v="Réalisé"/>
    <d v="2016-10-25T00:00:00"/>
    <s v="Distribution NFI"/>
    <s v="Matériaux NFI"/>
    <s v="Kit d'hygiène"/>
    <m/>
    <s v="Nombre"/>
    <n v="200"/>
    <m/>
    <m/>
    <m/>
    <s v=""/>
    <n v="200"/>
    <s v="Sélection / Priorisation"/>
    <x v="4"/>
    <x v="34"/>
    <s v="Pointe A Raquette"/>
    <m/>
    <m/>
    <m/>
    <m/>
    <s v="FRE20161025OUPOPO"/>
    <n v="2"/>
    <x v="4"/>
    <x v="34"/>
    <e v="#N/A"/>
    <x v="1"/>
  </r>
  <r>
    <s v="French RC"/>
    <s v="Haitian RC"/>
    <m/>
    <s v="Réalisé"/>
    <d v="2016-10-25T00:00:00"/>
    <s v="Distribution NFI"/>
    <s v="Matériaux NFI"/>
    <s v="Moustiquaires"/>
    <m/>
    <s v="Nombre"/>
    <n v="200"/>
    <m/>
    <m/>
    <m/>
    <s v=""/>
    <n v="200"/>
    <s v="Sélection / Priorisation"/>
    <x v="4"/>
    <x v="34"/>
    <s v="Pointe A Raquette"/>
    <m/>
    <m/>
    <m/>
    <m/>
    <s v="FRE20161025OUPOPO"/>
    <n v="1"/>
    <x v="4"/>
    <x v="34"/>
    <e v="#N/A"/>
    <x v="1"/>
  </r>
  <r>
    <s v="French RC"/>
    <s v="Haitian RC"/>
    <m/>
    <s v="Réalisé"/>
    <d v="2016-10-26T00:00:00"/>
    <s v="Distribution Abris"/>
    <s v="Matériaux Abris"/>
    <s v="Bâches"/>
    <m/>
    <s v="Nombre"/>
    <n v="110"/>
    <m/>
    <m/>
    <m/>
    <s v=""/>
    <n v="195"/>
    <s v="Sélection / Priorisation"/>
    <x v="4"/>
    <x v="56"/>
    <s v="Plaisance and bois pain"/>
    <m/>
    <m/>
    <m/>
    <m/>
    <s v="FRE20161026OUPLPL"/>
    <n v="5"/>
    <x v="4"/>
    <x v="36"/>
    <e v="#N/A"/>
    <x v="0"/>
  </r>
  <r>
    <s v="French RC"/>
    <s v="Haitian RC"/>
    <m/>
    <s v="Réalisé"/>
    <d v="2016-10-26T00:00:00"/>
    <s v="Distribution Abris"/>
    <s v="Matériaux Abris"/>
    <s v="Kit Abris"/>
    <m/>
    <s v="Nombre"/>
    <n v="110"/>
    <m/>
    <m/>
    <m/>
    <s v=""/>
    <n v="195"/>
    <s v="Sélection / Priorisation"/>
    <x v="4"/>
    <x v="56"/>
    <s v="Plaisance and bois pain"/>
    <m/>
    <m/>
    <m/>
    <m/>
    <s v="FRE20161026OUPLPL"/>
    <n v="4"/>
    <x v="4"/>
    <x v="36"/>
    <e v="#N/A"/>
    <x v="1"/>
  </r>
  <r>
    <s v="French RC"/>
    <s v="Haitian RC"/>
    <m/>
    <s v="Réalisé"/>
    <d v="2016-10-26T00:00:00"/>
    <s v="Distribution NFI"/>
    <s v="Matériaux NFI"/>
    <s v="Kit de cuisine"/>
    <m/>
    <s v="Nombre"/>
    <n v="195"/>
    <m/>
    <m/>
    <m/>
    <m/>
    <n v="195"/>
    <s v="Sélection / Priorisation"/>
    <x v="4"/>
    <x v="56"/>
    <s v="Plaisance and bois pain"/>
    <m/>
    <m/>
    <m/>
    <m/>
    <s v="FRE20161026OUPLPL"/>
    <n v="3"/>
    <x v="4"/>
    <x v="36"/>
    <e v="#N/A"/>
    <x v="1"/>
  </r>
  <r>
    <s v="French RC"/>
    <s v="Haitian RC"/>
    <m/>
    <s v="Réalisé"/>
    <d v="2016-10-26T00:00:00"/>
    <s v="Distribution NFI"/>
    <s v="Matériaux NFI"/>
    <s v="Kit d'hygiène"/>
    <m/>
    <s v="Nombre"/>
    <n v="195"/>
    <m/>
    <m/>
    <m/>
    <s v=""/>
    <n v="195"/>
    <s v="Sélection / Priorisation"/>
    <x v="4"/>
    <x v="56"/>
    <s v="Plaisance and bois pain"/>
    <m/>
    <m/>
    <m/>
    <m/>
    <s v="FRE20161026OUPLPL"/>
    <n v="2"/>
    <x v="4"/>
    <x v="36"/>
    <e v="#N/A"/>
    <x v="1"/>
  </r>
  <r>
    <s v="French RC"/>
    <s v="Haitian RC"/>
    <m/>
    <s v="Réalisé"/>
    <d v="2016-10-26T00:00:00"/>
    <s v="Distribution NFI"/>
    <s v="Matériaux NFI"/>
    <s v="Moustiquaires"/>
    <m/>
    <s v="Nombre"/>
    <n v="195"/>
    <m/>
    <m/>
    <m/>
    <s v=""/>
    <n v="195"/>
    <s v="Sélection / Priorisation"/>
    <x v="4"/>
    <x v="56"/>
    <s v="Plaisance and bois pain"/>
    <m/>
    <m/>
    <m/>
    <m/>
    <s v="FRE20161026OUPLPL"/>
    <n v="1"/>
    <x v="4"/>
    <x v="36"/>
    <e v="#N/A"/>
    <x v="1"/>
  </r>
  <r>
    <s v="French RC"/>
    <s v="Haitian RC"/>
    <m/>
    <s v="Réalisé"/>
    <d v="2016-10-27T00:00:00"/>
    <s v="Distribution Abris"/>
    <s v="Matériaux Abris"/>
    <s v="Bâches"/>
    <m/>
    <s v="Nombre"/>
    <n v="57"/>
    <m/>
    <m/>
    <m/>
    <s v=""/>
    <n v="123"/>
    <s v="Sélection / Priorisation"/>
    <x v="4"/>
    <x v="34"/>
    <s v="Latorre"/>
    <m/>
    <m/>
    <m/>
    <m/>
    <s v="FRE20161027OUPOLA"/>
    <n v="5"/>
    <x v="4"/>
    <x v="34"/>
    <e v="#N/A"/>
    <x v="1"/>
  </r>
  <r>
    <s v="French RC"/>
    <s v="Haitian RC"/>
    <m/>
    <s v="Réalisé"/>
    <d v="2016-10-27T00:00:00"/>
    <s v="Distribution Abris"/>
    <s v="Matériaux Abris"/>
    <s v="Kit Abris"/>
    <m/>
    <s v="Nombre"/>
    <n v="57"/>
    <m/>
    <m/>
    <m/>
    <s v=""/>
    <n v="123"/>
    <s v="Sélection / Priorisation"/>
    <x v="4"/>
    <x v="34"/>
    <s v="Latorre"/>
    <m/>
    <m/>
    <m/>
    <m/>
    <s v="FRE20161027OUPOLA"/>
    <n v="4"/>
    <x v="4"/>
    <x v="34"/>
    <e v="#N/A"/>
    <x v="1"/>
  </r>
  <r>
    <s v="French RC"/>
    <s v="Haitian RC"/>
    <m/>
    <s v="Réalisé"/>
    <d v="2016-10-27T00:00:00"/>
    <s v="Distribution NFI"/>
    <s v="Matériaux NFI"/>
    <s v="Kit de cuisine"/>
    <m/>
    <s v="Nombre"/>
    <n v="123"/>
    <m/>
    <m/>
    <m/>
    <m/>
    <n v="123"/>
    <s v="Sélection / Priorisation"/>
    <x v="4"/>
    <x v="34"/>
    <s v="Latorre"/>
    <m/>
    <m/>
    <m/>
    <m/>
    <s v="FRE20161027OUPOLA"/>
    <n v="3"/>
    <x v="4"/>
    <x v="34"/>
    <e v="#N/A"/>
    <x v="1"/>
  </r>
  <r>
    <s v="French RC"/>
    <s v="Haitian RC"/>
    <m/>
    <s v="Réalisé"/>
    <d v="2016-10-27T00:00:00"/>
    <s v="Distribution NFI"/>
    <s v="Matériaux NFI"/>
    <s v="Kit d'hygiène"/>
    <m/>
    <s v="Nombre"/>
    <n v="123"/>
    <m/>
    <m/>
    <m/>
    <s v=""/>
    <n v="123"/>
    <s v="Sélection / Priorisation"/>
    <x v="4"/>
    <x v="34"/>
    <s v="Latorre"/>
    <m/>
    <m/>
    <m/>
    <m/>
    <s v="FRE20161027OUPOLA"/>
    <n v="2"/>
    <x v="4"/>
    <x v="34"/>
    <e v="#N/A"/>
    <x v="1"/>
  </r>
  <r>
    <s v="French RC"/>
    <s v="Haitian RC"/>
    <m/>
    <s v="Réalisé"/>
    <d v="2016-10-27T00:00:00"/>
    <s v="Distribution NFI"/>
    <s v="Matériaux NFI"/>
    <s v="Moustiquaires"/>
    <m/>
    <s v="Nombre"/>
    <n v="123"/>
    <m/>
    <m/>
    <m/>
    <s v=""/>
    <n v="123"/>
    <s v="Sélection / Priorisation"/>
    <x v="4"/>
    <x v="34"/>
    <s v="Latorre"/>
    <m/>
    <m/>
    <m/>
    <m/>
    <s v="FRE20161027OUPOLA"/>
    <n v="1"/>
    <x v="4"/>
    <x v="34"/>
    <e v="#N/A"/>
    <x v="1"/>
  </r>
  <r>
    <s v="French RC"/>
    <s v="Haitian RC"/>
    <m/>
    <s v="Réalisé"/>
    <d v="2016-10-31T00:00:00"/>
    <s v="Distribution Abris"/>
    <s v="Matériaux Abris"/>
    <s v="Bâches"/>
    <m/>
    <s v="Nombre"/>
    <n v="71"/>
    <m/>
    <m/>
    <m/>
    <s v=""/>
    <n v="288"/>
    <s v="Sélection / Priorisation"/>
    <x v="4"/>
    <x v="34"/>
    <s v="TI PALMISTE"/>
    <m/>
    <m/>
    <m/>
    <m/>
    <s v="FRE20161031OUPOTI"/>
    <n v="5"/>
    <x v="4"/>
    <x v="34"/>
    <e v="#N/A"/>
    <x v="1"/>
  </r>
  <r>
    <s v="French RC"/>
    <s v="Haitian RC"/>
    <m/>
    <s v="Réalisé"/>
    <d v="2016-10-31T00:00:00"/>
    <s v="Distribution Abris"/>
    <s v="Matériaux Abris"/>
    <s v="Kit Abris"/>
    <m/>
    <s v="Nombre"/>
    <n v="71"/>
    <m/>
    <m/>
    <m/>
    <s v=""/>
    <n v="288"/>
    <s v="Sélection / Priorisation"/>
    <x v="4"/>
    <x v="34"/>
    <s v="TI PALMISTE"/>
    <m/>
    <m/>
    <m/>
    <m/>
    <s v="FRE20161031OUPOTI"/>
    <n v="4"/>
    <x v="4"/>
    <x v="34"/>
    <e v="#N/A"/>
    <x v="1"/>
  </r>
  <r>
    <s v="French RC"/>
    <s v="Haitian RC"/>
    <m/>
    <s v="Réalisé"/>
    <d v="2016-10-31T00:00:00"/>
    <s v="Distribution NFI"/>
    <s v="Matériaux NFI"/>
    <s v="Kit de cuisine"/>
    <m/>
    <s v="Nombre"/>
    <n v="288"/>
    <m/>
    <m/>
    <m/>
    <s v=""/>
    <n v="288"/>
    <s v="Sélection / Priorisation"/>
    <x v="4"/>
    <x v="34"/>
    <s v="TI PALMISTE"/>
    <m/>
    <m/>
    <m/>
    <m/>
    <s v="FRE20161031OUPOTI"/>
    <n v="3"/>
    <x v="4"/>
    <x v="34"/>
    <e v="#N/A"/>
    <x v="1"/>
  </r>
  <r>
    <s v="French RC"/>
    <s v="Haitian RC"/>
    <m/>
    <s v="Réalisé"/>
    <d v="2016-10-31T00:00:00"/>
    <s v="Distribution NFI"/>
    <s v="Matériaux NFI"/>
    <s v="Kit d'hygiène"/>
    <m/>
    <s v="Nombre"/>
    <n v="288"/>
    <m/>
    <m/>
    <m/>
    <s v=""/>
    <n v="288"/>
    <s v="Sélection / Priorisation"/>
    <x v="4"/>
    <x v="34"/>
    <s v="TI PALMISTE"/>
    <m/>
    <m/>
    <m/>
    <m/>
    <s v="FRE20161031OUPOTI"/>
    <n v="2"/>
    <x v="4"/>
    <x v="34"/>
    <e v="#N/A"/>
    <x v="1"/>
  </r>
  <r>
    <s v="French RC"/>
    <s v="Haitian RC"/>
    <m/>
    <s v="Réalisé"/>
    <d v="2016-10-31T00:00:00"/>
    <s v="Distribution NFI"/>
    <s v="Matériaux NFI"/>
    <s v="Moustiquaires"/>
    <m/>
    <s v="Nombre"/>
    <n v="288"/>
    <m/>
    <m/>
    <m/>
    <s v=""/>
    <n v="288"/>
    <s v="Sélection / Priorisation"/>
    <x v="4"/>
    <x v="34"/>
    <s v="TI PALMISTE"/>
    <m/>
    <m/>
    <m/>
    <m/>
    <s v="FRE20161031OUPOTI"/>
    <n v="1"/>
    <x v="4"/>
    <x v="34"/>
    <e v="#N/A"/>
    <x v="1"/>
  </r>
  <r>
    <s v="French RC"/>
    <s v="Haitian RC"/>
    <m/>
    <s v="Réalisé"/>
    <d v="2016-11-01T00:00:00"/>
    <s v="Distribution Abris"/>
    <s v="Matériaux Abris"/>
    <s v="Bâches"/>
    <m/>
    <s v="Nombre"/>
    <n v="70"/>
    <m/>
    <m/>
    <m/>
    <s v=""/>
    <n v="121"/>
    <s v="Sélection / Priorisation"/>
    <x v="4"/>
    <x v="34"/>
    <s v="Trou Louis"/>
    <m/>
    <m/>
    <m/>
    <m/>
    <s v="FRE2016111OUPOTR"/>
    <n v="3"/>
    <x v="4"/>
    <x v="34"/>
    <e v="#N/A"/>
    <x v="1"/>
  </r>
  <r>
    <s v="French RC"/>
    <s v="Haitian RC"/>
    <m/>
    <s v="Réalisé"/>
    <d v="2016-11-01T00:00:00"/>
    <s v="Distribution Abris"/>
    <s v="Matériaux Abris"/>
    <s v="Kit Abris"/>
    <m/>
    <s v="Nombre"/>
    <n v="121"/>
    <m/>
    <m/>
    <m/>
    <s v=""/>
    <n v="121"/>
    <s v="Sélection / Priorisation"/>
    <x v="4"/>
    <x v="34"/>
    <s v="Trou Louis"/>
    <m/>
    <m/>
    <m/>
    <m/>
    <s v="FRE2016111OUPOTR"/>
    <n v="2"/>
    <x v="4"/>
    <x v="34"/>
    <e v="#N/A"/>
    <x v="1"/>
  </r>
  <r>
    <s v="French RC"/>
    <s v="Haitian RC"/>
    <m/>
    <s v="Réalisé"/>
    <d v="2016-11-01T00:00:00"/>
    <s v="Distribution NFI"/>
    <s v="Matériaux NFI"/>
    <s v="Kit d'hygiène"/>
    <m/>
    <s v="Nombre"/>
    <n v="121"/>
    <m/>
    <m/>
    <m/>
    <s v=""/>
    <n v="121"/>
    <s v="Sélection / Priorisation"/>
    <x v="4"/>
    <x v="34"/>
    <s v="Trou Louis"/>
    <m/>
    <m/>
    <m/>
    <m/>
    <s v="FRE2016111OUPOTR"/>
    <n v="1"/>
    <x v="4"/>
    <x v="34"/>
    <e v="#N/A"/>
    <x v="1"/>
  </r>
  <r>
    <s v="French RC"/>
    <s v="Haitian RC"/>
    <m/>
    <s v="Réalisé"/>
    <d v="2016-11-02T00:00:00"/>
    <s v="Distribution Abris"/>
    <s v="Matériaux Abris"/>
    <s v="Bâches"/>
    <m/>
    <s v="Nombre"/>
    <n v="70"/>
    <m/>
    <m/>
    <m/>
    <s v=""/>
    <n v="241"/>
    <s v="Sélection / Priorisation"/>
    <x v="4"/>
    <x v="34"/>
    <s v="Source Philippe"/>
    <m/>
    <m/>
    <m/>
    <m/>
    <s v="FRE2016112OUPOSO"/>
    <n v="4"/>
    <x v="4"/>
    <x v="34"/>
    <e v="#N/A"/>
    <x v="1"/>
  </r>
  <r>
    <s v="French RC"/>
    <s v="Haitian RC"/>
    <m/>
    <s v="Réalisé"/>
    <d v="2016-11-02T00:00:00"/>
    <s v="Distribution NFI"/>
    <s v="Matériaux NFI"/>
    <s v="Kit de cuisine"/>
    <m/>
    <s v="Nombre"/>
    <n v="180"/>
    <m/>
    <m/>
    <m/>
    <s v=""/>
    <n v="241"/>
    <s v="Sélection / Priorisation"/>
    <x v="4"/>
    <x v="34"/>
    <s v="Source Philippe"/>
    <m/>
    <m/>
    <m/>
    <m/>
    <s v="FRE2016112OUPOSO"/>
    <n v="3"/>
    <x v="4"/>
    <x v="34"/>
    <e v="#N/A"/>
    <x v="1"/>
  </r>
  <r>
    <s v="French RC"/>
    <s v="Haitian RC"/>
    <m/>
    <s v="Réalisé"/>
    <d v="2016-11-02T00:00:00"/>
    <s v="Distribution NFI"/>
    <s v="Matériaux NFI"/>
    <s v="Kit d'hygiène"/>
    <m/>
    <s v="Nombre"/>
    <n v="241"/>
    <m/>
    <m/>
    <m/>
    <s v=""/>
    <n v="241"/>
    <s v="Sélection / Priorisation"/>
    <x v="4"/>
    <x v="34"/>
    <s v="Source Philippe"/>
    <m/>
    <m/>
    <m/>
    <m/>
    <s v="FRE2016112OUPOSO"/>
    <n v="2"/>
    <x v="4"/>
    <x v="34"/>
    <e v="#N/A"/>
    <x v="1"/>
  </r>
  <r>
    <s v="French RC"/>
    <s v="Haitian RC"/>
    <m/>
    <s v="Réalisé"/>
    <d v="2016-11-02T00:00:00"/>
    <s v="Distribution NFI"/>
    <s v="Matériaux NFI"/>
    <s v="Moustiquaires"/>
    <m/>
    <s v="Nombre"/>
    <n v="90"/>
    <m/>
    <m/>
    <m/>
    <s v=""/>
    <n v="241"/>
    <s v="Sélection / Priorisation"/>
    <x v="4"/>
    <x v="34"/>
    <s v="Source Philippe"/>
    <m/>
    <m/>
    <m/>
    <m/>
    <s v="FRE2016112OUPOSO"/>
    <n v="1"/>
    <x v="4"/>
    <x v="34"/>
    <e v="#N/A"/>
    <x v="1"/>
  </r>
  <r>
    <s v="French RC"/>
    <s v="Haitian RC"/>
    <m/>
    <s v="Réalisé"/>
    <d v="2016-11-03T00:00:00"/>
    <s v="Distribution Abris"/>
    <s v="Matériaux Abris"/>
    <s v="Bâches"/>
    <m/>
    <s v="Nombre"/>
    <n v="11"/>
    <m/>
    <m/>
    <m/>
    <s v=""/>
    <n v="106"/>
    <s v="Sélection / Priorisation"/>
    <x v="4"/>
    <x v="34"/>
    <s v="Morne Ramier"/>
    <m/>
    <m/>
    <m/>
    <m/>
    <s v="FRE2016113OUPOMO"/>
    <n v="4"/>
    <x v="4"/>
    <x v="34"/>
    <e v="#N/A"/>
    <x v="1"/>
  </r>
  <r>
    <s v="French RC"/>
    <s v="Haitian RC"/>
    <m/>
    <s v="Réalisé"/>
    <d v="2016-11-03T00:00:00"/>
    <s v="Distribution NFI"/>
    <s v="Matériaux NFI"/>
    <s v="Kit de cuisine"/>
    <m/>
    <s v="Nombre"/>
    <n v="65"/>
    <m/>
    <m/>
    <m/>
    <s v=""/>
    <n v="106"/>
    <s v="Sélection / Priorisation"/>
    <x v="4"/>
    <x v="34"/>
    <s v="Morne Ramier"/>
    <m/>
    <m/>
    <m/>
    <m/>
    <s v="FRE2016113OUPOMO"/>
    <n v="3"/>
    <x v="4"/>
    <x v="34"/>
    <e v="#N/A"/>
    <x v="1"/>
  </r>
  <r>
    <s v="French RC"/>
    <s v="Haitian RC"/>
    <m/>
    <s v="Réalisé"/>
    <d v="2016-11-03T00:00:00"/>
    <s v="Distribution NFI"/>
    <s v="Matériaux NFI"/>
    <s v="Kit d'hygiène"/>
    <m/>
    <s v="Nombre"/>
    <n v="178"/>
    <m/>
    <m/>
    <m/>
    <s v=""/>
    <n v="106"/>
    <s v="Sélection / Priorisation"/>
    <x v="4"/>
    <x v="34"/>
    <s v="Morne Ramier"/>
    <m/>
    <m/>
    <m/>
    <m/>
    <s v="FRE2016113OUPOMO"/>
    <n v="2"/>
    <x v="4"/>
    <x v="34"/>
    <e v="#N/A"/>
    <x v="1"/>
  </r>
  <r>
    <s v="French RC"/>
    <s v="Haitian RC"/>
    <m/>
    <s v="Réalisé"/>
    <d v="2016-11-03T00:00:00"/>
    <s v="Distribution NFI"/>
    <s v="Matériaux NFI"/>
    <s v="Moustiquaires"/>
    <m/>
    <s v="Nombre"/>
    <n v="8"/>
    <m/>
    <m/>
    <m/>
    <s v=""/>
    <n v="106"/>
    <s v="Sélection / Priorisation"/>
    <x v="4"/>
    <x v="34"/>
    <s v="Morne Ramier"/>
    <m/>
    <m/>
    <m/>
    <m/>
    <s v="FRE2016113OUPOMO"/>
    <n v="1"/>
    <x v="4"/>
    <x v="34"/>
    <e v="#N/A"/>
    <x v="1"/>
  </r>
  <r>
    <s v="French RC"/>
    <s v="Haitian RC"/>
    <m/>
    <s v="Réalisé"/>
    <d v="2016-11-29T00:00:00"/>
    <s v="Distribution NFI"/>
    <s v="Matériaux NFI"/>
    <s v="Aquatabs"/>
    <m/>
    <s v="Nombre"/>
    <n v="17300"/>
    <m/>
    <m/>
    <m/>
    <s v=""/>
    <n v="146"/>
    <s v="Sélection / Priorisation"/>
    <x v="4"/>
    <x v="34"/>
    <s v="POINTE DES LATANIERS"/>
    <m/>
    <m/>
    <m/>
    <m/>
    <s v="FRE20161129OUPOPO"/>
    <n v="6"/>
    <x v="4"/>
    <x v="34"/>
    <e v="#N/A"/>
    <x v="1"/>
  </r>
  <r>
    <s v="French RC"/>
    <s v="Haitian RC"/>
    <m/>
    <s v="Réalisé"/>
    <d v="2016-11-29T00:00:00"/>
    <s v="Distribution Abris"/>
    <s v="Matériaux Abris"/>
    <s v="Bâches"/>
    <m/>
    <s v="Nombre"/>
    <n v="76"/>
    <m/>
    <m/>
    <m/>
    <s v=""/>
    <n v="146"/>
    <s v="Sélection / Priorisation"/>
    <x v="4"/>
    <x v="34"/>
    <s v="POINTE DES LATANIERS"/>
    <m/>
    <m/>
    <m/>
    <m/>
    <s v="FRE20161129OUPOPO"/>
    <n v="5"/>
    <x v="4"/>
    <x v="34"/>
    <e v="#N/A"/>
    <x v="1"/>
  </r>
  <r>
    <s v="French RC"/>
    <s v="Haitian RC"/>
    <m/>
    <s v="Réalisé"/>
    <d v="2016-11-29T00:00:00"/>
    <s v="Distribution Abris"/>
    <s v="Matériaux Abris"/>
    <s v="Kit Abris"/>
    <m/>
    <s v="Nombre"/>
    <n v="76"/>
    <m/>
    <m/>
    <m/>
    <s v=""/>
    <n v="146"/>
    <s v="Sélection / Priorisation"/>
    <x v="4"/>
    <x v="34"/>
    <s v="POINTE DES LATANIERS"/>
    <m/>
    <m/>
    <m/>
    <m/>
    <s v="FRE20161129OUPOPO"/>
    <n v="4"/>
    <x v="4"/>
    <x v="34"/>
    <e v="#N/A"/>
    <x v="1"/>
  </r>
  <r>
    <s v="French RC"/>
    <s v="Haitian RC"/>
    <m/>
    <s v="Réalisé"/>
    <d v="2016-11-29T00:00:00"/>
    <s v="Distribution NFI"/>
    <s v="Matériaux NFI"/>
    <s v="Kit de cuisine"/>
    <m/>
    <s v="Nombre"/>
    <n v="146"/>
    <m/>
    <m/>
    <m/>
    <s v=""/>
    <n v="146"/>
    <s v="Sélection / Priorisation"/>
    <x v="4"/>
    <x v="34"/>
    <s v="POINTE DES LATANIERS"/>
    <m/>
    <m/>
    <m/>
    <m/>
    <s v="FRE20161129OUPOPO"/>
    <n v="3"/>
    <x v="4"/>
    <x v="34"/>
    <e v="#N/A"/>
    <x v="1"/>
  </r>
  <r>
    <s v="French RC"/>
    <s v="Haitian RC"/>
    <m/>
    <s v="Réalisé"/>
    <d v="2016-11-29T00:00:00"/>
    <s v="Distribution NFI"/>
    <s v="Matériaux NFI"/>
    <s v="Kit d'hygiène"/>
    <m/>
    <s v="Nombre"/>
    <n v="146"/>
    <m/>
    <m/>
    <m/>
    <s v=""/>
    <n v="146"/>
    <s v="Sélection / Priorisation"/>
    <x v="4"/>
    <x v="34"/>
    <s v="POINTE DES LATANIERS"/>
    <m/>
    <m/>
    <m/>
    <m/>
    <s v="FRE20161129OUPOPO"/>
    <n v="2"/>
    <x v="4"/>
    <x v="34"/>
    <e v="#N/A"/>
    <x v="1"/>
  </r>
  <r>
    <s v="French RC"/>
    <s v="Haitian RC"/>
    <m/>
    <s v="Réalisé"/>
    <d v="2016-11-29T00:00:00"/>
    <s v="Distribution NFI"/>
    <s v="Matériaux NFI"/>
    <s v="Moustiquaires"/>
    <m/>
    <s v="Nombre"/>
    <n v="143"/>
    <m/>
    <m/>
    <m/>
    <s v=""/>
    <n v="146"/>
    <s v="Sélection / Priorisation"/>
    <x v="4"/>
    <x v="34"/>
    <s v="POINTE DES LATANIERS"/>
    <m/>
    <m/>
    <m/>
    <m/>
    <s v="FRE20161129OUPOPO"/>
    <n v="1"/>
    <x v="4"/>
    <x v="34"/>
    <e v="#N/A"/>
    <x v="1"/>
  </r>
  <r>
    <s v="French RC"/>
    <s v="Haitian RC"/>
    <m/>
    <s v="Réalisé"/>
    <d v="2016-11-30T00:00:00"/>
    <s v="Distribution NFI"/>
    <s v="Matériaux NFI"/>
    <s v="Aquatabs"/>
    <m/>
    <s v="Nombre"/>
    <n v="11000"/>
    <m/>
    <m/>
    <m/>
    <s v=""/>
    <n v="110"/>
    <s v="Sélection / Priorisation"/>
    <x v="4"/>
    <x v="34"/>
    <s v="La Source"/>
    <m/>
    <m/>
    <m/>
    <m/>
    <s v="FRE20161130OUPOLA"/>
    <n v="6"/>
    <x v="4"/>
    <x v="34"/>
    <e v="#N/A"/>
    <x v="1"/>
  </r>
  <r>
    <s v="French RC"/>
    <s v="Haitian RC"/>
    <m/>
    <s v="Réalisé"/>
    <d v="2016-11-30T00:00:00"/>
    <s v="Distribution Abris"/>
    <s v="Matériaux Abris"/>
    <s v="Bâches"/>
    <m/>
    <s v="Nombre"/>
    <n v="151"/>
    <m/>
    <m/>
    <m/>
    <s v=""/>
    <n v="231"/>
    <s v="Sélection / Priorisation"/>
    <x v="4"/>
    <x v="34"/>
    <s v="Gros Mangle"/>
    <m/>
    <m/>
    <m/>
    <m/>
    <s v="FRE20161130OUPOGR"/>
    <n v="5"/>
    <x v="4"/>
    <x v="34"/>
    <e v="#N/A"/>
    <x v="1"/>
  </r>
  <r>
    <s v="French RC"/>
    <s v="Haitian RC"/>
    <m/>
    <s v="Réalisé"/>
    <d v="2016-11-30T00:00:00"/>
    <s v="Distribution Abris"/>
    <s v="Matériaux Abris"/>
    <s v="Bâches"/>
    <m/>
    <s v="Nombre"/>
    <n v="30"/>
    <m/>
    <m/>
    <m/>
    <s v=""/>
    <n v="110"/>
    <s v="Sélection / Priorisation"/>
    <x v="4"/>
    <x v="34"/>
    <s v="La Source"/>
    <m/>
    <m/>
    <m/>
    <m/>
    <s v="FRE20161130OUPOLA"/>
    <n v="5"/>
    <x v="4"/>
    <x v="34"/>
    <e v="#N/A"/>
    <x v="1"/>
  </r>
  <r>
    <s v="French RC"/>
    <s v="Haitian RC"/>
    <m/>
    <s v="Réalisé"/>
    <d v="2016-11-30T00:00:00"/>
    <s v="Distribution Abris"/>
    <s v="Matériaux Abris"/>
    <s v="Kit Abris"/>
    <m/>
    <s v="Nombre"/>
    <n v="151"/>
    <m/>
    <m/>
    <m/>
    <s v=""/>
    <n v="231"/>
    <s v="Sélection / Priorisation"/>
    <x v="4"/>
    <x v="34"/>
    <s v="Gros Mangle"/>
    <m/>
    <m/>
    <m/>
    <m/>
    <s v="FRE20161130OUPOGR"/>
    <n v="4"/>
    <x v="4"/>
    <x v="34"/>
    <e v="#N/A"/>
    <x v="1"/>
  </r>
  <r>
    <s v="French RC"/>
    <s v="Haitian RC"/>
    <m/>
    <s v="Réalisé"/>
    <d v="2016-11-30T00:00:00"/>
    <s v="Distribution Abris"/>
    <s v="Matériaux Abris"/>
    <s v="Kit Abris"/>
    <m/>
    <s v="Nombre"/>
    <n v="30"/>
    <m/>
    <m/>
    <m/>
    <s v=""/>
    <n v="110"/>
    <s v="Sélection / Priorisation"/>
    <x v="4"/>
    <x v="34"/>
    <s v="La Source"/>
    <m/>
    <m/>
    <m/>
    <m/>
    <s v="FRE20161130OUPOLA"/>
    <n v="4"/>
    <x v="4"/>
    <x v="34"/>
    <e v="#N/A"/>
    <x v="1"/>
  </r>
  <r>
    <s v="French RC"/>
    <s v="Haitian RC"/>
    <m/>
    <s v="Réalisé"/>
    <d v="2016-11-30T00:00:00"/>
    <s v="Distribution NFI"/>
    <s v="Matériaux NFI"/>
    <s v="Kit de cuisine"/>
    <m/>
    <s v="Nombre"/>
    <n v="231"/>
    <m/>
    <m/>
    <m/>
    <s v=""/>
    <n v="231"/>
    <s v="Sélection / Priorisation"/>
    <x v="4"/>
    <x v="34"/>
    <s v="Gros Mangle"/>
    <m/>
    <m/>
    <m/>
    <m/>
    <s v="FRE20161130OUPOGR"/>
    <n v="3"/>
    <x v="4"/>
    <x v="34"/>
    <e v="#N/A"/>
    <x v="1"/>
  </r>
  <r>
    <s v="French RC"/>
    <s v="Haitian RC"/>
    <m/>
    <s v="Réalisé"/>
    <d v="2016-11-30T00:00:00"/>
    <s v="Distribution NFI"/>
    <s v="Matériaux NFI"/>
    <s v="Kit de cuisine"/>
    <m/>
    <s v="Nombre"/>
    <n v="110"/>
    <m/>
    <m/>
    <m/>
    <s v=""/>
    <n v="110"/>
    <s v="Sélection / Priorisation"/>
    <x v="4"/>
    <x v="34"/>
    <s v="La Source"/>
    <m/>
    <m/>
    <m/>
    <m/>
    <s v="FRE20161130OUPOLA"/>
    <n v="3"/>
    <x v="4"/>
    <x v="34"/>
    <e v="#N/A"/>
    <x v="1"/>
  </r>
  <r>
    <s v="French RC"/>
    <s v="Haitian RC"/>
    <m/>
    <s v="Réalisé"/>
    <d v="2016-11-30T00:00:00"/>
    <s v="Distribution NFI"/>
    <s v="Matériaux NFI"/>
    <s v="Kit d'hygiène"/>
    <m/>
    <s v="Nombre"/>
    <n v="231"/>
    <m/>
    <m/>
    <m/>
    <s v=""/>
    <n v="231"/>
    <s v="Sélection / Priorisation"/>
    <x v="4"/>
    <x v="34"/>
    <s v="Gros Mangle"/>
    <m/>
    <m/>
    <m/>
    <m/>
    <s v="FRE20161130OUPOGR"/>
    <n v="2"/>
    <x v="4"/>
    <x v="34"/>
    <e v="#N/A"/>
    <x v="1"/>
  </r>
  <r>
    <s v="French RC"/>
    <s v="Haitian RC"/>
    <m/>
    <s v="Réalisé"/>
    <d v="2016-11-30T00:00:00"/>
    <s v="Distribution NFI"/>
    <s v="Matériaux NFI"/>
    <s v="Kit d'hygiène"/>
    <m/>
    <s v="Nombre"/>
    <n v="110"/>
    <m/>
    <m/>
    <m/>
    <s v=""/>
    <n v="110"/>
    <s v="Sélection / Priorisation"/>
    <x v="4"/>
    <x v="34"/>
    <s v="La Source"/>
    <m/>
    <m/>
    <m/>
    <m/>
    <s v="FRE20161130OUPOLA"/>
    <n v="2"/>
    <x v="4"/>
    <x v="34"/>
    <e v="#N/A"/>
    <x v="1"/>
  </r>
  <r>
    <s v="French RC"/>
    <s v="Haitian RC"/>
    <m/>
    <s v="Réalisé"/>
    <d v="2016-11-30T00:00:00"/>
    <s v="Distribution NFI"/>
    <s v="Matériaux NFI"/>
    <s v="Moustiquaires"/>
    <m/>
    <s v="Nombre"/>
    <n v="231"/>
    <m/>
    <m/>
    <m/>
    <s v=""/>
    <n v="231"/>
    <s v="Sélection / Priorisation"/>
    <x v="4"/>
    <x v="34"/>
    <s v="Gros Mangle"/>
    <m/>
    <m/>
    <m/>
    <m/>
    <s v="FRE20161130OUPOGR"/>
    <n v="1"/>
    <x v="4"/>
    <x v="34"/>
    <e v="#N/A"/>
    <x v="1"/>
  </r>
  <r>
    <s v="French RC"/>
    <s v="Haitian RC"/>
    <m/>
    <s v="Réalisé"/>
    <d v="2016-11-30T00:00:00"/>
    <s v="Distribution NFI"/>
    <s v="Matériaux NFI"/>
    <s v="Moustiquaires"/>
    <m/>
    <s v="Nombre"/>
    <n v="110"/>
    <m/>
    <m/>
    <m/>
    <s v=""/>
    <n v="110"/>
    <s v="Sélection / Priorisation"/>
    <x v="4"/>
    <x v="34"/>
    <s v="La Source"/>
    <m/>
    <m/>
    <m/>
    <m/>
    <s v="FRE20161130OUPOLA"/>
    <n v="1"/>
    <x v="4"/>
    <x v="34"/>
    <e v="#N/A"/>
    <x v="1"/>
  </r>
  <r>
    <s v="German RC"/>
    <s v="Haitian RC"/>
    <m/>
    <s v="Réalisé"/>
    <d v="2016-10-28T00:00:00"/>
    <s v="Distribution NFI"/>
    <s v="Matériaux NFI"/>
    <s v=" Agricultural Cleaning Kits"/>
    <m/>
    <s v="Nombre"/>
    <n v="42"/>
    <m/>
    <m/>
    <m/>
    <m/>
    <n v="252"/>
    <m/>
    <x v="3"/>
    <x v="57"/>
    <s v="4me La Plaine"/>
    <m/>
    <m/>
    <m/>
    <m/>
    <s v="GER20161028NIBA4M"/>
    <n v="1"/>
    <x v="3"/>
    <x v="37"/>
    <e v="#N/A"/>
    <x v="0"/>
  </r>
  <r>
    <s v="German RC"/>
    <s v="Haitian RC"/>
    <m/>
    <s v="Réalisé"/>
    <d v="2016-10-31T00:00:00"/>
    <s v="Distribution NFI"/>
    <s v="Matériaux NFI"/>
    <s v=" Agricultural Cleaning Kits"/>
    <m/>
    <s v="Nombre"/>
    <n v="5"/>
    <m/>
    <m/>
    <m/>
    <m/>
    <n v="30"/>
    <m/>
    <x v="3"/>
    <x v="57"/>
    <s v="La plaine (remainder of previous distributions)"/>
    <m/>
    <m/>
    <m/>
    <m/>
    <s v="GER20161031NIBALA"/>
    <n v="1"/>
    <x v="3"/>
    <x v="37"/>
    <e v="#N/A"/>
    <x v="1"/>
  </r>
  <r>
    <s v="German RC"/>
    <s v="Haitian RC"/>
    <m/>
    <s v="Réalisé"/>
    <d v="2016-11-01T00:00:00"/>
    <s v="Distribution NFI"/>
    <s v="Matériaux NFI"/>
    <s v=" Agricultural Cleaning Kits"/>
    <m/>
    <s v="Nombre"/>
    <n v="40"/>
    <m/>
    <m/>
    <m/>
    <m/>
    <n v="240"/>
    <m/>
    <x v="3"/>
    <x v="58"/>
    <s v="Ti- Francois (16 kits) + Vassale -  localite Dupuy(26 kits)"/>
    <m/>
    <m/>
    <m/>
    <m/>
    <s v="GER2016111NIPLTI"/>
    <n v="1"/>
    <x v="3"/>
    <x v="38"/>
    <e v="#N/A"/>
    <x v="0"/>
  </r>
  <r>
    <s v="German RC"/>
    <s v="Haitian RC"/>
    <m/>
    <s v="Réalisé"/>
    <d v="2016-11-04T00:00:00"/>
    <s v="Distribution NFI"/>
    <s v="Matériaux NFI"/>
    <s v=" Agricultural Cleaning Kits"/>
    <m/>
    <s v="Nombre"/>
    <n v="40"/>
    <m/>
    <m/>
    <m/>
    <m/>
    <n v="240"/>
    <m/>
    <x v="3"/>
    <x v="59"/>
    <s v="Raymond"/>
    <m/>
    <m/>
    <m/>
    <m/>
    <s v="GER2016114NIPERA"/>
    <n v="1"/>
    <x v="3"/>
    <x v="39"/>
    <e v="#N/A"/>
    <x v="0"/>
  </r>
  <r>
    <s v="German RC"/>
    <s v="Haitian RC"/>
    <m/>
    <s v="Réalisé"/>
    <d v="2016-11-07T00:00:00"/>
    <s v="Distribution NFI"/>
    <s v="Matériaux NFI"/>
    <s v=" Agricultural Cleaning Kits"/>
    <m/>
    <s v="Nombre"/>
    <n v="26"/>
    <m/>
    <m/>
    <m/>
    <m/>
    <n v="156"/>
    <m/>
    <x v="3"/>
    <x v="59"/>
    <s v="Tiby"/>
    <m/>
    <m/>
    <m/>
    <m/>
    <s v="GER2016117NIPETI"/>
    <n v="1"/>
    <x v="3"/>
    <x v="39"/>
    <e v="#N/A"/>
    <x v="1"/>
  </r>
  <r>
    <s v="German RC"/>
    <s v="Haitian RC"/>
    <m/>
    <s v="Réalisé"/>
    <d v="2016-11-10T00:00:00"/>
    <s v="Distribution NFI"/>
    <s v="Matériaux NFI"/>
    <s v=" Agricultural Cleaning Kits"/>
    <m/>
    <s v="Nombre"/>
    <n v="60"/>
    <m/>
    <m/>
    <m/>
    <m/>
    <n v="60"/>
    <m/>
    <x v="3"/>
    <x v="58"/>
    <s v="Anse aux Pins (9) + Ti Francois (18) + Vassal/Dupuy  (33)"/>
    <m/>
    <m/>
    <m/>
    <m/>
    <s v="GER20161110NIPLAN"/>
    <n v="1"/>
    <x v="3"/>
    <x v="38"/>
    <e v="#N/A"/>
    <x v="1"/>
  </r>
  <r>
    <s v="German RC"/>
    <s v="Haitian RC"/>
    <m/>
    <s v="Réalisé"/>
    <d v="2016-11-11T00:00:00"/>
    <s v="Distribution NFI"/>
    <s v="Matériaux NFI"/>
    <s v=" Agricultural Cleaning Kits"/>
    <m/>
    <s v="Nombre"/>
    <n v="53"/>
    <m/>
    <m/>
    <m/>
    <m/>
    <n v="318"/>
    <m/>
    <x v="3"/>
    <x v="57"/>
    <s v="Riviere Salee (9)+Ford Tortue (3)+Tete d'eau (4)+Guerin (2)+La plaine (35)"/>
    <m/>
    <m/>
    <m/>
    <m/>
    <s v="GER20161111NIBARI"/>
    <n v="1"/>
    <x v="3"/>
    <x v="37"/>
    <e v="#N/A"/>
    <x v="1"/>
  </r>
  <r>
    <s v="German RC"/>
    <s v="Haitian RC"/>
    <m/>
    <s v="Réalisé"/>
    <d v="2016-11-12T00:00:00"/>
    <s v="Distribution NFI"/>
    <s v="Matériaux NFI"/>
    <s v=" Agricultural Cleaning Kits"/>
    <m/>
    <s v="Nombre"/>
    <n v="34"/>
    <m/>
    <m/>
    <m/>
    <m/>
    <n v="204"/>
    <m/>
    <x v="3"/>
    <x v="59"/>
    <s v="Ti-Morne (15) + Lievre (19)"/>
    <m/>
    <m/>
    <m/>
    <m/>
    <s v="GER20161112NIPETI"/>
    <n v="1"/>
    <x v="3"/>
    <x v="39"/>
    <e v="#N/A"/>
    <x v="1"/>
  </r>
  <r>
    <s v="German RC"/>
    <s v="Haitian RC"/>
    <m/>
    <s v="Réalisé"/>
    <d v="2016-11-17T00:00:00"/>
    <s v="Distribution NFI"/>
    <s v="Matériaux NFI"/>
    <s v="Kit d'hygiène"/>
    <m/>
    <s v="Nombre"/>
    <n v="31"/>
    <m/>
    <m/>
    <m/>
    <s v=""/>
    <n v="31"/>
    <s v="Sélection / Priorisation"/>
    <x v="3"/>
    <x v="59"/>
    <s v="Centre Ville"/>
    <m/>
    <m/>
    <m/>
    <m/>
    <s v="GER20161117NIPECE"/>
    <n v="1"/>
    <x v="3"/>
    <x v="39"/>
    <e v="#N/A"/>
    <x v="1"/>
  </r>
  <r>
    <s v="German RC"/>
    <s v="Haitian RC"/>
    <m/>
    <s v="Réalisé"/>
    <d v="2016-11-22T00:00:00"/>
    <s v="Distribution NFI"/>
    <s v="Matériaux NFI"/>
    <s v="Kit d'hygiène"/>
    <m/>
    <s v="Nombre"/>
    <n v="96"/>
    <m/>
    <m/>
    <m/>
    <m/>
    <n v="271"/>
    <m/>
    <x v="3"/>
    <x v="59"/>
    <s v="Raymond"/>
    <m/>
    <m/>
    <m/>
    <m/>
    <s v="GER20161122NIPERA"/>
    <n v="1"/>
    <x v="3"/>
    <x v="39"/>
    <e v="#N/A"/>
    <x v="1"/>
  </r>
  <r>
    <s v="German RC"/>
    <s v="Haitian RC"/>
    <m/>
    <s v="Réalisé"/>
    <d v="2016-11-23T00:00:00"/>
    <s v="Distribution NFI"/>
    <s v="Matériaux NFI"/>
    <s v="Kit d'hygiène"/>
    <m/>
    <s v="Nombre"/>
    <n v="122"/>
    <m/>
    <m/>
    <m/>
    <m/>
    <n v="238"/>
    <m/>
    <x v="3"/>
    <x v="59"/>
    <s v="Tiby"/>
    <m/>
    <m/>
    <m/>
    <m/>
    <s v="GER20161123NIPETI"/>
    <n v="1"/>
    <x v="3"/>
    <x v="39"/>
    <e v="#N/A"/>
    <x v="1"/>
  </r>
  <r>
    <s v="GOAL"/>
    <m/>
    <m/>
    <s v="Réalisé"/>
    <m/>
    <s v="Distribution NFI"/>
    <s v="Matériaux NFI"/>
    <s v="Kit de cuisine"/>
    <m/>
    <s v="Nombre"/>
    <n v="393"/>
    <m/>
    <m/>
    <m/>
    <s v=""/>
    <n v="393"/>
    <m/>
    <x v="4"/>
    <x v="28"/>
    <m/>
    <m/>
    <m/>
    <m/>
    <s v="Kits d'abri : 1 bache, 2 laines, 15m de cordes"/>
    <s v="GOA190010OU"/>
    <n v="2"/>
    <x v="4"/>
    <x v="28"/>
    <e v="#N/A"/>
    <x v="0"/>
  </r>
  <r>
    <s v="GOAL"/>
    <m/>
    <m/>
    <s v="Réalisé"/>
    <m/>
    <s v="Distribution NFI"/>
    <s v="Matériaux NFI"/>
    <s v="Kit d'hygiène"/>
    <m/>
    <s v="Nombre"/>
    <n v="393"/>
    <m/>
    <m/>
    <m/>
    <s v=""/>
    <n v="393"/>
    <m/>
    <x v="4"/>
    <x v="28"/>
    <m/>
    <m/>
    <m/>
    <m/>
    <m/>
    <s v="GOA190010OU"/>
    <n v="1"/>
    <x v="4"/>
    <x v="28"/>
    <e v="#N/A"/>
    <x v="1"/>
  </r>
  <r>
    <s v="Haitian RC"/>
    <m/>
    <m/>
    <s v="Réalisé"/>
    <d v="2016-10-04T00:00:00"/>
    <s v="Distribution NFI"/>
    <s v="Matériaux NFI"/>
    <s v="Bidons"/>
    <m/>
    <s v="Nombre"/>
    <n v="100"/>
    <m/>
    <m/>
    <m/>
    <s v=""/>
    <n v="100"/>
    <m/>
    <x v="6"/>
    <x v="60"/>
    <m/>
    <m/>
    <m/>
    <m/>
    <m/>
    <s v="HAI2016104SUCA"/>
    <n v="5"/>
    <x v="6"/>
    <x v="40"/>
    <e v="#N/A"/>
    <x v="0"/>
  </r>
  <r>
    <s v="Haitian RC"/>
    <m/>
    <m/>
    <s v="Réalisé"/>
    <d v="2016-10-04T00:00:00"/>
    <s v="Distribution NFI"/>
    <s v="Matériaux NFI"/>
    <s v="Couvertures"/>
    <m/>
    <s v="Nombre"/>
    <n v="200"/>
    <m/>
    <m/>
    <m/>
    <s v=""/>
    <n v="100"/>
    <m/>
    <x v="6"/>
    <x v="60"/>
    <m/>
    <m/>
    <m/>
    <m/>
    <m/>
    <s v="HAI2016104SUCA"/>
    <n v="4"/>
    <x v="6"/>
    <x v="40"/>
    <e v="#N/A"/>
    <x v="1"/>
  </r>
  <r>
    <s v="Haitian RC"/>
    <m/>
    <m/>
    <s v="Réalisé"/>
    <d v="2016-10-04T00:00:00"/>
    <s v="Distribution Abris"/>
    <s v="Matériaux Abris"/>
    <s v="Kit Abris"/>
    <m/>
    <s v="Nombre"/>
    <n v="100"/>
    <m/>
    <m/>
    <m/>
    <s v=""/>
    <n v="100"/>
    <s v="Sélection / Priorisation"/>
    <x v="6"/>
    <x v="60"/>
    <m/>
    <m/>
    <m/>
    <m/>
    <m/>
    <s v="HAI2016104SUCA"/>
    <n v="3"/>
    <x v="6"/>
    <x v="40"/>
    <e v="#N/A"/>
    <x v="1"/>
  </r>
  <r>
    <s v="Haitian RC"/>
    <m/>
    <m/>
    <s v="Réalisé"/>
    <d v="2016-10-04T00:00:00"/>
    <s v="Distribution NFI"/>
    <s v="Matériaux NFI"/>
    <s v="Kit de cuisine"/>
    <m/>
    <s v="Nombre"/>
    <n v="100"/>
    <m/>
    <m/>
    <m/>
    <s v=""/>
    <n v="100"/>
    <m/>
    <x v="6"/>
    <x v="60"/>
    <m/>
    <m/>
    <m/>
    <m/>
    <m/>
    <s v="HAI2016104SUCA"/>
    <n v="2"/>
    <x v="6"/>
    <x v="40"/>
    <e v="#N/A"/>
    <x v="1"/>
  </r>
  <r>
    <s v="Haitian RC"/>
    <m/>
    <m/>
    <s v="Réalisé"/>
    <d v="2016-10-04T00:00:00"/>
    <s v="Distribution NFI"/>
    <s v="Matériaux NFI"/>
    <s v="Seaux"/>
    <m/>
    <s v="Nombre"/>
    <n v="100"/>
    <m/>
    <m/>
    <m/>
    <s v=""/>
    <n v="100"/>
    <m/>
    <x v="6"/>
    <x v="60"/>
    <m/>
    <m/>
    <m/>
    <m/>
    <m/>
    <s v="HAI2016104SUCA"/>
    <n v="1"/>
    <x v="6"/>
    <x v="40"/>
    <e v="#N/A"/>
    <x v="1"/>
  </r>
  <r>
    <s v="Haitian RC"/>
    <m/>
    <m/>
    <s v="Réalisé"/>
    <d v="2016-10-11T00:00:00"/>
    <s v="Distribution Abris"/>
    <s v="Matériaux Abris"/>
    <s v="Kit Abris"/>
    <m/>
    <s v="Nombre"/>
    <n v="54"/>
    <m/>
    <m/>
    <m/>
    <s v=""/>
    <n v="54"/>
    <s v="Sélection / Priorisation"/>
    <x v="6"/>
    <x v="61"/>
    <m/>
    <m/>
    <m/>
    <m/>
    <m/>
    <s v="HAI20161011SUGR"/>
    <n v="3"/>
    <x v="6"/>
    <x v="41"/>
    <e v="#N/A"/>
    <x v="0"/>
  </r>
  <r>
    <s v="Haitian RC"/>
    <m/>
    <m/>
    <s v="Réalisé"/>
    <d v="2016-10-11T00:00:00"/>
    <s v="Distribution NFI"/>
    <s v="Matériaux NFI"/>
    <s v="Kit de cuisine"/>
    <m/>
    <s v="Nombre"/>
    <n v="54"/>
    <m/>
    <m/>
    <m/>
    <s v=""/>
    <n v="54"/>
    <m/>
    <x v="6"/>
    <x v="61"/>
    <m/>
    <m/>
    <m/>
    <m/>
    <m/>
    <s v="HAI20161011SUGR"/>
    <n v="2"/>
    <x v="6"/>
    <x v="41"/>
    <e v="#N/A"/>
    <x v="1"/>
  </r>
  <r>
    <s v="Haitian RC"/>
    <m/>
    <m/>
    <s v="Réalisé"/>
    <d v="2016-10-11T00:00:00"/>
    <s v="Distribution NFI"/>
    <s v="Matériaux NFI"/>
    <s v="Kit d'hygiène"/>
    <m/>
    <s v="Nombre"/>
    <n v="54"/>
    <m/>
    <m/>
    <m/>
    <s v=""/>
    <n v="54"/>
    <m/>
    <x v="6"/>
    <x v="61"/>
    <m/>
    <m/>
    <m/>
    <m/>
    <m/>
    <s v="HAI20161011SUGR"/>
    <n v="1"/>
    <x v="6"/>
    <x v="41"/>
    <e v="#N/A"/>
    <x v="1"/>
  </r>
  <r>
    <s v="Haitian RC"/>
    <m/>
    <m/>
    <s v="Réalisé"/>
    <d v="2016-10-12T00:00:00"/>
    <s v="Distribution NFI"/>
    <s v="Matériaux NFI"/>
    <s v="Kit de cuisine"/>
    <m/>
    <s v="Nombre"/>
    <n v="79"/>
    <m/>
    <m/>
    <m/>
    <s v=""/>
    <n v="79"/>
    <s v="Sélection / Priorisation"/>
    <x v="1"/>
    <x v="1"/>
    <s v="Parc Larco"/>
    <m/>
    <m/>
    <m/>
    <m/>
    <s v="HAI20161012SULEPA"/>
    <n v="1"/>
    <x v="1"/>
    <x v="1"/>
    <e v="#N/A"/>
    <x v="0"/>
  </r>
  <r>
    <s v="Haitian RC"/>
    <m/>
    <m/>
    <s v="Réalisé"/>
    <d v="2016-10-12T00:00:00"/>
    <s v="Distribution Abris"/>
    <s v="Matériaux Abris"/>
    <s v="Kit Abris"/>
    <m/>
    <s v="Nombre"/>
    <n v="112"/>
    <m/>
    <m/>
    <m/>
    <s v=""/>
    <n v="112"/>
    <s v="Sélection / Priorisation"/>
    <x v="6"/>
    <x v="62"/>
    <m/>
    <m/>
    <m/>
    <m/>
    <m/>
    <s v="HAI20161012SUBA"/>
    <n v="3"/>
    <x v="6"/>
    <x v="42"/>
    <e v="#N/A"/>
    <x v="0"/>
  </r>
  <r>
    <s v="Haitian RC"/>
    <m/>
    <m/>
    <s v="Réalisé"/>
    <d v="2016-10-12T00:00:00"/>
    <s v="Distribution NFI"/>
    <s v="Matériaux NFI"/>
    <s v="Kit de cuisine"/>
    <m/>
    <s v="Nombre"/>
    <n v="112"/>
    <m/>
    <m/>
    <m/>
    <s v=""/>
    <n v="112"/>
    <s v="Sélection / Priorisation"/>
    <x v="6"/>
    <x v="62"/>
    <m/>
    <m/>
    <m/>
    <m/>
    <m/>
    <s v="HAI20161012SUBA"/>
    <n v="2"/>
    <x v="6"/>
    <x v="42"/>
    <e v="#N/A"/>
    <x v="1"/>
  </r>
  <r>
    <s v="Haitian RC"/>
    <m/>
    <m/>
    <s v="Réalisé"/>
    <d v="2016-10-12T00:00:00"/>
    <s v="Distribution NFI"/>
    <s v="Matériaux NFI"/>
    <s v="Kit d'hygiène"/>
    <m/>
    <s v="Nombre"/>
    <n v="112"/>
    <m/>
    <m/>
    <m/>
    <s v=""/>
    <n v="112"/>
    <s v="Sélection / Priorisation"/>
    <x v="6"/>
    <x v="62"/>
    <m/>
    <m/>
    <m/>
    <m/>
    <m/>
    <s v="HAI20161012SUBA"/>
    <n v="1"/>
    <x v="6"/>
    <x v="42"/>
    <e v="#N/A"/>
    <x v="1"/>
  </r>
  <r>
    <s v="Haitian RC"/>
    <m/>
    <m/>
    <s v="Réalisé"/>
    <d v="2016-10-13T00:00:00"/>
    <s v="Distribution NFI"/>
    <s v="Matériaux NFI"/>
    <s v="Kit de cuisine"/>
    <m/>
    <s v="Nombre"/>
    <n v="125"/>
    <m/>
    <m/>
    <m/>
    <s v=""/>
    <n v="125"/>
    <s v="Sélection / Priorisation"/>
    <x v="1"/>
    <x v="1"/>
    <s v="HRC Office_Les Cayes"/>
    <m/>
    <m/>
    <m/>
    <m/>
    <s v="HAI20161013SULEHR"/>
    <n v="1"/>
    <x v="1"/>
    <x v="1"/>
    <e v="#N/A"/>
    <x v="1"/>
  </r>
  <r>
    <s v="Haitian RC"/>
    <m/>
    <m/>
    <s v="Réalisé"/>
    <d v="2016-10-17T00:00:00"/>
    <s v="Distribution NFI"/>
    <s v="Matériaux NFI"/>
    <s v="Couvertures"/>
    <m/>
    <s v="Nombre"/>
    <n v="50"/>
    <m/>
    <m/>
    <m/>
    <s v=""/>
    <n v="25"/>
    <s v="Sélection / Priorisation"/>
    <x v="0"/>
    <x v="2"/>
    <m/>
    <m/>
    <m/>
    <m/>
    <m/>
    <s v="HAI20161017GRAN"/>
    <n v="4"/>
    <x v="0"/>
    <x v="2"/>
    <e v="#N/A"/>
    <x v="0"/>
  </r>
  <r>
    <s v="Haitian RC"/>
    <m/>
    <m/>
    <s v="Réalisé"/>
    <d v="2016-10-17T00:00:00"/>
    <s v="Distribution Abris"/>
    <s v="Matériaux Abris"/>
    <s v="Kit Abris"/>
    <m/>
    <s v="Nombre"/>
    <n v="25"/>
    <m/>
    <m/>
    <m/>
    <s v=""/>
    <n v="25"/>
    <s v="Sélection / Priorisation"/>
    <x v="0"/>
    <x v="2"/>
    <m/>
    <m/>
    <m/>
    <m/>
    <m/>
    <s v="HAI20161017GRAN"/>
    <n v="3"/>
    <x v="0"/>
    <x v="2"/>
    <e v="#N/A"/>
    <x v="1"/>
  </r>
  <r>
    <s v="Haitian RC"/>
    <m/>
    <m/>
    <s v="Réalisé"/>
    <d v="2016-10-17T00:00:00"/>
    <s v="Distribution NFI"/>
    <s v="Matériaux NFI"/>
    <s v="Kit de cuisine"/>
    <m/>
    <s v="Nombre"/>
    <n v="25"/>
    <m/>
    <m/>
    <m/>
    <s v=""/>
    <n v="25"/>
    <s v="Sélection / Priorisation"/>
    <x v="0"/>
    <x v="2"/>
    <m/>
    <m/>
    <m/>
    <m/>
    <m/>
    <s v="HAI20161017GRAN"/>
    <n v="2"/>
    <x v="0"/>
    <x v="2"/>
    <e v="#N/A"/>
    <x v="1"/>
  </r>
  <r>
    <s v="Haitian RC"/>
    <m/>
    <m/>
    <s v="Réalisé"/>
    <d v="2016-10-17T00:00:00"/>
    <s v="Distribution NFI"/>
    <s v="Matériaux NFI"/>
    <s v="Seaux"/>
    <m/>
    <s v="Nombre"/>
    <n v="50"/>
    <m/>
    <m/>
    <m/>
    <s v=""/>
    <n v="25"/>
    <s v="Sélection / Priorisation"/>
    <x v="0"/>
    <x v="2"/>
    <m/>
    <m/>
    <m/>
    <m/>
    <m/>
    <s v="HAI20161017GRAN"/>
    <n v="1"/>
    <x v="0"/>
    <x v="2"/>
    <e v="#N/A"/>
    <x v="1"/>
  </r>
  <r>
    <s v="Haitian RC"/>
    <m/>
    <m/>
    <s v="Réalisé"/>
    <d v="2016-10-17T00:00:00"/>
    <s v="Distribution Abris"/>
    <s v="Matériaux Abris"/>
    <s v="Bâches"/>
    <m/>
    <s v="Nombre"/>
    <n v="50"/>
    <m/>
    <m/>
    <m/>
    <s v=""/>
    <n v="25"/>
    <m/>
    <x v="0"/>
    <x v="63"/>
    <m/>
    <m/>
    <m/>
    <m/>
    <m/>
    <s v="HAI20161017GRBE"/>
    <n v="5"/>
    <x v="0"/>
    <x v="43"/>
    <e v="#N/A"/>
    <x v="0"/>
  </r>
  <r>
    <s v="Haitian RC"/>
    <m/>
    <m/>
    <s v="Réalisé"/>
    <d v="2016-10-17T00:00:00"/>
    <s v="Distribution NFI"/>
    <s v="Matériaux NFI"/>
    <s v="Couvertures"/>
    <m/>
    <s v="Nombre"/>
    <n v="50"/>
    <m/>
    <m/>
    <m/>
    <s v=""/>
    <n v="25"/>
    <m/>
    <x v="0"/>
    <x v="63"/>
    <m/>
    <m/>
    <m/>
    <m/>
    <m/>
    <s v="HAI20161017GRBE"/>
    <n v="4"/>
    <x v="0"/>
    <x v="43"/>
    <e v="#N/A"/>
    <x v="1"/>
  </r>
  <r>
    <s v="Haitian RC"/>
    <m/>
    <m/>
    <s v="Réalisé"/>
    <d v="2016-10-17T00:00:00"/>
    <s v="Distribution Abris"/>
    <s v="Matériaux Abris"/>
    <s v="Kit Abris"/>
    <m/>
    <s v="Nombre"/>
    <n v="25"/>
    <m/>
    <m/>
    <m/>
    <s v=""/>
    <n v="25"/>
    <s v="Sélection / Priorisation"/>
    <x v="0"/>
    <x v="63"/>
    <m/>
    <m/>
    <m/>
    <m/>
    <m/>
    <s v="HAI20161017GRBE"/>
    <n v="3"/>
    <x v="0"/>
    <x v="43"/>
    <e v="#N/A"/>
    <x v="1"/>
  </r>
  <r>
    <s v="Haitian RC"/>
    <m/>
    <m/>
    <s v="Réalisé"/>
    <d v="2016-10-17T00:00:00"/>
    <s v="Distribution NFI"/>
    <s v="Matériaux NFI"/>
    <s v="Kit de cuisine"/>
    <m/>
    <s v="Nombre"/>
    <n v="25"/>
    <m/>
    <m/>
    <m/>
    <s v=""/>
    <n v="25"/>
    <s v="Sélection / Priorisation"/>
    <x v="0"/>
    <x v="63"/>
    <m/>
    <m/>
    <m/>
    <m/>
    <m/>
    <s v="HAI20161017GRBE"/>
    <n v="2"/>
    <x v="0"/>
    <x v="43"/>
    <e v="#N/A"/>
    <x v="1"/>
  </r>
  <r>
    <s v="Haitian RC"/>
    <m/>
    <m/>
    <s v="Réalisé"/>
    <d v="2016-10-17T00:00:00"/>
    <s v="Distribution NFI"/>
    <s v="Matériaux NFI"/>
    <s v="Seaux"/>
    <m/>
    <s v="Nombre"/>
    <n v="50"/>
    <m/>
    <m/>
    <m/>
    <s v=""/>
    <n v="25"/>
    <m/>
    <x v="0"/>
    <x v="63"/>
    <m/>
    <m/>
    <m/>
    <m/>
    <m/>
    <s v="HAI20161017GRBE"/>
    <n v="1"/>
    <x v="0"/>
    <x v="43"/>
    <e v="#N/A"/>
    <x v="1"/>
  </r>
  <r>
    <s v="Haitian RC"/>
    <m/>
    <m/>
    <s v="Réalisé"/>
    <d v="2016-10-17T00:00:00"/>
    <s v="Distribution NFI"/>
    <s v="Matériaux NFI"/>
    <s v="Couvertures"/>
    <m/>
    <s v="Nombre"/>
    <n v="50"/>
    <m/>
    <m/>
    <m/>
    <s v=""/>
    <n v="25"/>
    <m/>
    <x v="0"/>
    <x v="30"/>
    <m/>
    <m/>
    <m/>
    <m/>
    <m/>
    <s v="HAI20161017GRCH"/>
    <n v="4"/>
    <x v="0"/>
    <x v="30"/>
    <e v="#N/A"/>
    <x v="0"/>
  </r>
  <r>
    <s v="Haitian RC"/>
    <m/>
    <m/>
    <s v="Réalisé"/>
    <d v="2016-10-17T00:00:00"/>
    <s v="Distribution Abris"/>
    <s v="Matériaux Abris"/>
    <s v="Kit Abris"/>
    <m/>
    <s v="Nombre"/>
    <n v="25"/>
    <m/>
    <m/>
    <m/>
    <s v=""/>
    <n v="25"/>
    <s v="Sélection / Priorisation"/>
    <x v="0"/>
    <x v="30"/>
    <m/>
    <m/>
    <m/>
    <m/>
    <m/>
    <s v="HAI20161017GRCH"/>
    <n v="3"/>
    <x v="0"/>
    <x v="30"/>
    <e v="#N/A"/>
    <x v="1"/>
  </r>
  <r>
    <s v="Haitian RC"/>
    <m/>
    <m/>
    <s v="Réalisé"/>
    <d v="2016-10-17T00:00:00"/>
    <s v="Distribution NFI"/>
    <s v="Matériaux NFI"/>
    <s v="Kit de cuisine"/>
    <m/>
    <s v="Nombre"/>
    <n v="25"/>
    <m/>
    <m/>
    <m/>
    <s v=""/>
    <n v="25"/>
    <s v="Sélection / Priorisation"/>
    <x v="0"/>
    <x v="30"/>
    <m/>
    <m/>
    <m/>
    <m/>
    <m/>
    <s v="HAI20161017GRCH"/>
    <n v="2"/>
    <x v="0"/>
    <x v="30"/>
    <e v="#N/A"/>
    <x v="1"/>
  </r>
  <r>
    <s v="Haitian RC"/>
    <m/>
    <m/>
    <s v="Réalisé"/>
    <d v="2016-10-17T00:00:00"/>
    <s v="Distribution NFI"/>
    <s v="Matériaux NFI"/>
    <s v="Seaux"/>
    <m/>
    <s v="Nombre"/>
    <n v="50"/>
    <m/>
    <m/>
    <m/>
    <s v=""/>
    <n v="25"/>
    <m/>
    <x v="0"/>
    <x v="30"/>
    <m/>
    <m/>
    <m/>
    <m/>
    <m/>
    <s v="HAI20161017GRCH"/>
    <n v="1"/>
    <x v="0"/>
    <x v="30"/>
    <e v="#N/A"/>
    <x v="1"/>
  </r>
  <r>
    <s v="Haitian RC"/>
    <m/>
    <m/>
    <s v="Réalisé"/>
    <d v="2016-10-17T00:00:00"/>
    <s v="Distribution NFI"/>
    <s v="Matériaux NFI"/>
    <s v="Couvertures"/>
    <m/>
    <s v="Nombre"/>
    <n v="50"/>
    <m/>
    <m/>
    <m/>
    <s v=""/>
    <n v="25"/>
    <m/>
    <x v="0"/>
    <x v="64"/>
    <m/>
    <m/>
    <m/>
    <m/>
    <m/>
    <s v="HAI20161017GRCO"/>
    <n v="4"/>
    <x v="0"/>
    <x v="44"/>
    <e v="#N/A"/>
    <x v="0"/>
  </r>
  <r>
    <s v="Haitian RC"/>
    <m/>
    <m/>
    <s v="Réalisé"/>
    <d v="2016-10-17T00:00:00"/>
    <s v="Distribution Abris"/>
    <s v="Matériaux Abris"/>
    <s v="Kit Abris"/>
    <m/>
    <s v="Nombre"/>
    <n v="25"/>
    <m/>
    <m/>
    <m/>
    <s v=""/>
    <n v="25"/>
    <s v="Sélection / Priorisation"/>
    <x v="0"/>
    <x v="64"/>
    <m/>
    <m/>
    <m/>
    <m/>
    <m/>
    <s v="HAI20161017GRCO"/>
    <n v="3"/>
    <x v="0"/>
    <x v="44"/>
    <e v="#N/A"/>
    <x v="1"/>
  </r>
  <r>
    <s v="Haitian RC"/>
    <m/>
    <m/>
    <s v="Réalisé"/>
    <d v="2016-10-17T00:00:00"/>
    <s v="Distribution NFI"/>
    <s v="Matériaux NFI"/>
    <s v="Kit de cuisine"/>
    <m/>
    <s v="Nombre"/>
    <n v="25"/>
    <m/>
    <m/>
    <m/>
    <s v=""/>
    <n v="25"/>
    <s v="Sélection / Priorisation"/>
    <x v="0"/>
    <x v="64"/>
    <m/>
    <m/>
    <m/>
    <m/>
    <m/>
    <s v="HAI20161017GRCO"/>
    <n v="2"/>
    <x v="0"/>
    <x v="44"/>
    <e v="#N/A"/>
    <x v="1"/>
  </r>
  <r>
    <s v="Haitian RC"/>
    <m/>
    <m/>
    <s v="Réalisé"/>
    <d v="2016-10-17T00:00:00"/>
    <s v="Distribution NFI"/>
    <s v="Matériaux NFI"/>
    <s v="Seaux"/>
    <m/>
    <s v="Nombre"/>
    <n v="50"/>
    <m/>
    <m/>
    <m/>
    <s v=""/>
    <n v="25"/>
    <s v="Sélection / Priorisation"/>
    <x v="0"/>
    <x v="64"/>
    <m/>
    <m/>
    <m/>
    <m/>
    <m/>
    <s v="HAI20161017GRCO"/>
    <n v="1"/>
    <x v="0"/>
    <x v="44"/>
    <e v="#N/A"/>
    <x v="1"/>
  </r>
  <r>
    <s v="Haitian RC"/>
    <m/>
    <m/>
    <s v="Réalisé"/>
    <d v="2016-10-17T00:00:00"/>
    <s v="Distribution NFI"/>
    <s v="Matériaux NFI"/>
    <s v="Couvertures"/>
    <m/>
    <s v="Nombre"/>
    <n v="50"/>
    <m/>
    <m/>
    <m/>
    <s v=""/>
    <n v="25"/>
    <m/>
    <x v="0"/>
    <x v="3"/>
    <m/>
    <m/>
    <m/>
    <m/>
    <m/>
    <s v="HAI20161017GRDA"/>
    <n v="4"/>
    <x v="0"/>
    <x v="3"/>
    <e v="#N/A"/>
    <x v="0"/>
  </r>
  <r>
    <s v="Haitian RC"/>
    <m/>
    <m/>
    <s v="Réalisé"/>
    <d v="2016-10-17T00:00:00"/>
    <s v="Distribution Abris"/>
    <s v="Matériaux Abris"/>
    <s v="Kit Abris"/>
    <m/>
    <s v="Nombre"/>
    <n v="25"/>
    <m/>
    <m/>
    <m/>
    <s v=""/>
    <n v="25"/>
    <s v="Sélection / Priorisation"/>
    <x v="0"/>
    <x v="3"/>
    <m/>
    <m/>
    <m/>
    <m/>
    <m/>
    <s v="HAI20161017GRDA"/>
    <n v="3"/>
    <x v="0"/>
    <x v="3"/>
    <e v="#N/A"/>
    <x v="1"/>
  </r>
  <r>
    <s v="Haitian RC"/>
    <m/>
    <m/>
    <s v="Réalisé"/>
    <d v="2016-10-17T00:00:00"/>
    <s v="Distribution NFI"/>
    <s v="Matériaux NFI"/>
    <s v="Kit de cuisine"/>
    <m/>
    <s v="Nombre"/>
    <n v="25"/>
    <m/>
    <m/>
    <m/>
    <s v=""/>
    <n v="25"/>
    <s v="Sélection / Priorisation"/>
    <x v="0"/>
    <x v="3"/>
    <m/>
    <m/>
    <m/>
    <m/>
    <m/>
    <s v="HAI20161017GRDA"/>
    <n v="2"/>
    <x v="0"/>
    <x v="3"/>
    <e v="#N/A"/>
    <x v="1"/>
  </r>
  <r>
    <s v="Haitian RC"/>
    <m/>
    <m/>
    <s v="Réalisé"/>
    <d v="2016-10-17T00:00:00"/>
    <s v="Distribution NFI"/>
    <s v="Matériaux NFI"/>
    <s v="Seaux"/>
    <m/>
    <s v="Nombre"/>
    <n v="50"/>
    <m/>
    <m/>
    <m/>
    <s v=""/>
    <n v="25"/>
    <s v="Sélection / Priorisation"/>
    <x v="0"/>
    <x v="3"/>
    <m/>
    <m/>
    <m/>
    <m/>
    <m/>
    <s v="HAI20161017GRDA"/>
    <n v="1"/>
    <x v="0"/>
    <x v="3"/>
    <e v="#N/A"/>
    <x v="1"/>
  </r>
  <r>
    <s v="Haitian RC"/>
    <m/>
    <m/>
    <s v="Réalisé"/>
    <d v="2016-10-17T00:00:00"/>
    <s v="Distribution NFI"/>
    <s v="Matériaux NFI"/>
    <s v="Couvertures"/>
    <m/>
    <s v="Nombre"/>
    <n v="150"/>
    <m/>
    <m/>
    <m/>
    <s v=""/>
    <n v="75"/>
    <s v="Sélection / Priorisation"/>
    <x v="0"/>
    <x v="0"/>
    <m/>
    <m/>
    <m/>
    <m/>
    <m/>
    <s v="HAI20161017GRJE"/>
    <n v="4"/>
    <x v="0"/>
    <x v="0"/>
    <e v="#N/A"/>
    <x v="0"/>
  </r>
  <r>
    <s v="Haitian RC"/>
    <m/>
    <m/>
    <s v="Réalisé"/>
    <d v="2016-10-17T00:00:00"/>
    <s v="Distribution Abris"/>
    <s v="Matériaux Abris"/>
    <s v="Kit Abris"/>
    <m/>
    <s v="Nombre"/>
    <n v="25"/>
    <m/>
    <m/>
    <m/>
    <s v=""/>
    <n v="75"/>
    <s v="Sélection / Priorisation"/>
    <x v="0"/>
    <x v="0"/>
    <m/>
    <m/>
    <m/>
    <m/>
    <m/>
    <s v="HAI20161017GRJE"/>
    <n v="3"/>
    <x v="0"/>
    <x v="0"/>
    <e v="#N/A"/>
    <x v="1"/>
  </r>
  <r>
    <s v="Haitian RC"/>
    <m/>
    <m/>
    <s v="Réalisé"/>
    <d v="2016-10-17T00:00:00"/>
    <s v="Distribution NFI"/>
    <s v="Matériaux NFI"/>
    <s v="Kit de cuisine"/>
    <m/>
    <s v="Nombre"/>
    <n v="75"/>
    <m/>
    <m/>
    <m/>
    <s v=""/>
    <n v="75"/>
    <s v="Sélection / Priorisation"/>
    <x v="0"/>
    <x v="0"/>
    <m/>
    <m/>
    <m/>
    <m/>
    <m/>
    <s v="HAI20161017GRJE"/>
    <n v="2"/>
    <x v="0"/>
    <x v="0"/>
    <e v="#N/A"/>
    <x v="1"/>
  </r>
  <r>
    <s v="Haitian RC"/>
    <m/>
    <m/>
    <s v="Réalisé"/>
    <d v="2016-10-17T00:00:00"/>
    <s v="Distribution NFI"/>
    <s v="Matériaux NFI"/>
    <s v="Seaux"/>
    <m/>
    <s v="Nombre"/>
    <n v="50"/>
    <m/>
    <m/>
    <m/>
    <s v=""/>
    <n v="75"/>
    <s v="Sélection / Priorisation"/>
    <x v="0"/>
    <x v="0"/>
    <m/>
    <m/>
    <m/>
    <m/>
    <m/>
    <s v="HAI20161017GRJE"/>
    <n v="1"/>
    <x v="0"/>
    <x v="0"/>
    <e v="#N/A"/>
    <x v="1"/>
  </r>
  <r>
    <s v="Haitian RC"/>
    <m/>
    <m/>
    <s v="Réalisé"/>
    <d v="2016-10-17T00:00:00"/>
    <s v="Distribution NFI"/>
    <s v="Matériaux NFI"/>
    <s v="Couvertures"/>
    <m/>
    <s v="Nombre"/>
    <n v="50"/>
    <m/>
    <m/>
    <m/>
    <s v=""/>
    <n v="25"/>
    <m/>
    <x v="0"/>
    <x v="4"/>
    <m/>
    <m/>
    <m/>
    <m/>
    <m/>
    <s v="HAI20161017GRLE"/>
    <n v="4"/>
    <x v="0"/>
    <x v="4"/>
    <e v="#N/A"/>
    <x v="0"/>
  </r>
  <r>
    <s v="Haitian RC"/>
    <m/>
    <m/>
    <s v="Réalisé"/>
    <d v="2016-10-17T00:00:00"/>
    <s v="Distribution Abris"/>
    <s v="Matériaux Abris"/>
    <s v="Kit Abris"/>
    <m/>
    <s v="Nombre"/>
    <n v="25"/>
    <m/>
    <m/>
    <m/>
    <s v=""/>
    <n v="25"/>
    <s v="Sélection / Priorisation"/>
    <x v="0"/>
    <x v="4"/>
    <m/>
    <m/>
    <m/>
    <m/>
    <m/>
    <s v="HAI20161017GRLE"/>
    <n v="3"/>
    <x v="0"/>
    <x v="4"/>
    <e v="#N/A"/>
    <x v="1"/>
  </r>
  <r>
    <s v="Haitian RC"/>
    <m/>
    <m/>
    <s v="Réalisé"/>
    <d v="2016-10-17T00:00:00"/>
    <s v="Distribution NFI"/>
    <s v="Matériaux NFI"/>
    <s v="Kit de cuisine"/>
    <m/>
    <s v="Nombre"/>
    <n v="25"/>
    <m/>
    <m/>
    <m/>
    <s v=""/>
    <n v="25"/>
    <s v="Sélection / Priorisation"/>
    <x v="0"/>
    <x v="4"/>
    <m/>
    <m/>
    <m/>
    <m/>
    <m/>
    <s v="HAI20161017GRLE"/>
    <n v="2"/>
    <x v="0"/>
    <x v="4"/>
    <e v="#N/A"/>
    <x v="1"/>
  </r>
  <r>
    <s v="Haitian RC"/>
    <m/>
    <m/>
    <s v="Réalisé"/>
    <d v="2016-10-17T00:00:00"/>
    <s v="Distribution NFI"/>
    <s v="Matériaux NFI"/>
    <s v="Seaux"/>
    <m/>
    <s v="Nombre"/>
    <n v="50"/>
    <m/>
    <m/>
    <m/>
    <s v=""/>
    <n v="25"/>
    <s v="Sélection / Priorisation"/>
    <x v="0"/>
    <x v="4"/>
    <m/>
    <m/>
    <m/>
    <m/>
    <m/>
    <s v="HAI20161017GRLE"/>
    <n v="1"/>
    <x v="0"/>
    <x v="4"/>
    <e v="#N/A"/>
    <x v="1"/>
  </r>
  <r>
    <s v="Haitian RC"/>
    <m/>
    <m/>
    <s v="Réalisé"/>
    <d v="2016-10-17T00:00:00"/>
    <s v="Distribution NFI"/>
    <s v="Matériaux NFI"/>
    <s v="Couvertures"/>
    <m/>
    <s v="Nombre"/>
    <n v="25"/>
    <m/>
    <m/>
    <m/>
    <s v=""/>
    <n v="25"/>
    <s v="Sélection / Priorisation"/>
    <x v="0"/>
    <x v="29"/>
    <m/>
    <m/>
    <m/>
    <m/>
    <m/>
    <s v="HAI20161017GRMO"/>
    <n v="4"/>
    <x v="0"/>
    <x v="29"/>
    <e v="#N/A"/>
    <x v="0"/>
  </r>
  <r>
    <s v="Haitian RC"/>
    <m/>
    <m/>
    <s v="Réalisé"/>
    <d v="2016-10-17T00:00:00"/>
    <s v="Distribution Abris"/>
    <s v="Matériaux Abris"/>
    <s v="Kit Abris"/>
    <m/>
    <s v="Nombre"/>
    <n v="25"/>
    <m/>
    <m/>
    <m/>
    <s v=""/>
    <n v="25"/>
    <s v="Sélection / Priorisation"/>
    <x v="0"/>
    <x v="29"/>
    <m/>
    <m/>
    <m/>
    <m/>
    <m/>
    <s v="HAI20161017GRMO"/>
    <n v="3"/>
    <x v="0"/>
    <x v="29"/>
    <e v="#N/A"/>
    <x v="1"/>
  </r>
  <r>
    <s v="Haitian RC"/>
    <m/>
    <m/>
    <s v="Réalisé"/>
    <d v="2016-10-17T00:00:00"/>
    <s v="Distribution NFI"/>
    <s v="Matériaux NFI"/>
    <s v="Kit de cuisine"/>
    <m/>
    <s v="Nombre"/>
    <n v="25"/>
    <m/>
    <m/>
    <m/>
    <s v=""/>
    <n v="25"/>
    <s v="Sélection / Priorisation"/>
    <x v="0"/>
    <x v="29"/>
    <m/>
    <m/>
    <m/>
    <m/>
    <m/>
    <s v="HAI20161017GRMO"/>
    <n v="2"/>
    <x v="0"/>
    <x v="29"/>
    <e v="#N/A"/>
    <x v="1"/>
  </r>
  <r>
    <s v="Haitian RC"/>
    <m/>
    <m/>
    <s v="Réalisé"/>
    <d v="2016-10-17T00:00:00"/>
    <s v="Distribution NFI"/>
    <s v="Matériaux NFI"/>
    <s v="Seaux"/>
    <m/>
    <s v="Nombre"/>
    <n v="25"/>
    <m/>
    <m/>
    <m/>
    <s v=""/>
    <n v="25"/>
    <m/>
    <x v="0"/>
    <x v="29"/>
    <m/>
    <m/>
    <m/>
    <m/>
    <m/>
    <s v="HAI20161017GRMO"/>
    <n v="1"/>
    <x v="0"/>
    <x v="29"/>
    <e v="#N/A"/>
    <x v="1"/>
  </r>
  <r>
    <s v="Haitian RC"/>
    <m/>
    <m/>
    <s v="Réalisé"/>
    <d v="2016-10-17T00:00:00"/>
    <s v="Distribution NFI"/>
    <s v="Matériaux NFI"/>
    <s v="Couvertures"/>
    <m/>
    <s v="Nombre"/>
    <n v="50"/>
    <m/>
    <m/>
    <m/>
    <s v=""/>
    <n v="25"/>
    <s v="Sélection / Priorisation"/>
    <x v="0"/>
    <x v="65"/>
    <m/>
    <m/>
    <m/>
    <m/>
    <m/>
    <s v="HAI20161017GRPE"/>
    <n v="4"/>
    <x v="0"/>
    <x v="45"/>
    <e v="#N/A"/>
    <x v="0"/>
  </r>
  <r>
    <s v="Haitian RC"/>
    <m/>
    <m/>
    <s v="Réalisé"/>
    <d v="2016-10-17T00:00:00"/>
    <s v="Distribution Abris"/>
    <s v="Matériaux Abris"/>
    <s v="Kit Abris"/>
    <m/>
    <s v="Nombre"/>
    <n v="25"/>
    <m/>
    <m/>
    <m/>
    <s v=""/>
    <n v="25"/>
    <s v="Sélection / Priorisation"/>
    <x v="0"/>
    <x v="65"/>
    <m/>
    <m/>
    <m/>
    <m/>
    <m/>
    <s v="HAI20161017GRPE"/>
    <n v="3"/>
    <x v="0"/>
    <x v="45"/>
    <e v="#N/A"/>
    <x v="1"/>
  </r>
  <r>
    <s v="Haitian RC"/>
    <m/>
    <m/>
    <s v="Réalisé"/>
    <d v="2016-10-17T00:00:00"/>
    <s v="Distribution NFI"/>
    <s v="Matériaux NFI"/>
    <s v="Kit de cuisine"/>
    <m/>
    <s v="Nombre"/>
    <n v="25"/>
    <m/>
    <m/>
    <m/>
    <s v=""/>
    <n v="25"/>
    <s v="Sélection / Priorisation"/>
    <x v="0"/>
    <x v="65"/>
    <m/>
    <m/>
    <m/>
    <m/>
    <m/>
    <s v="HAI20161017GRPE"/>
    <n v="2"/>
    <x v="0"/>
    <x v="45"/>
    <e v="#N/A"/>
    <x v="1"/>
  </r>
  <r>
    <s v="Haitian RC"/>
    <m/>
    <m/>
    <s v="Réalisé"/>
    <d v="2016-10-17T00:00:00"/>
    <s v="Distribution NFI"/>
    <s v="Matériaux NFI"/>
    <s v="Seaux"/>
    <m/>
    <s v="Nombre"/>
    <n v="50"/>
    <m/>
    <m/>
    <m/>
    <s v=""/>
    <n v="25"/>
    <m/>
    <x v="0"/>
    <x v="65"/>
    <m/>
    <m/>
    <m/>
    <m/>
    <m/>
    <s v="HAI20161017GRPE"/>
    <n v="1"/>
    <x v="0"/>
    <x v="45"/>
    <e v="#N/A"/>
    <x v="1"/>
  </r>
  <r>
    <s v="Haitian RC"/>
    <m/>
    <m/>
    <s v="Réalisé"/>
    <d v="2016-10-17T00:00:00"/>
    <s v="Distribution NFI"/>
    <s v="Matériaux NFI"/>
    <s v="Couvertures"/>
    <m/>
    <s v="Nombre"/>
    <n v="50"/>
    <m/>
    <m/>
    <m/>
    <s v=""/>
    <n v="25"/>
    <s v="Sélection / Priorisation"/>
    <x v="0"/>
    <x v="66"/>
    <m/>
    <m/>
    <m/>
    <m/>
    <m/>
    <s v="HAI20161017GRRO"/>
    <n v="4"/>
    <x v="0"/>
    <x v="46"/>
    <e v="#N/A"/>
    <x v="0"/>
  </r>
  <r>
    <s v="Haitian RC"/>
    <m/>
    <m/>
    <s v="Réalisé"/>
    <d v="2016-10-17T00:00:00"/>
    <s v="Distribution Abris"/>
    <s v="Matériaux Abris"/>
    <s v="Kit Abris"/>
    <m/>
    <s v="Nombre"/>
    <n v="25"/>
    <m/>
    <m/>
    <m/>
    <s v=""/>
    <n v="25"/>
    <s v="Sélection / Priorisation"/>
    <x v="0"/>
    <x v="66"/>
    <m/>
    <m/>
    <m/>
    <m/>
    <m/>
    <s v="HAI20161017GRRO"/>
    <n v="3"/>
    <x v="0"/>
    <x v="46"/>
    <e v="#N/A"/>
    <x v="1"/>
  </r>
  <r>
    <s v="Haitian RC"/>
    <m/>
    <m/>
    <s v="Réalisé"/>
    <d v="2016-10-17T00:00:00"/>
    <s v="Distribution NFI"/>
    <s v="Matériaux NFI"/>
    <s v="Kit de cuisine"/>
    <m/>
    <s v="Nombre"/>
    <n v="25"/>
    <m/>
    <m/>
    <m/>
    <s v=""/>
    <n v="25"/>
    <s v="Sélection / Priorisation"/>
    <x v="0"/>
    <x v="66"/>
    <m/>
    <m/>
    <m/>
    <m/>
    <m/>
    <s v="HAI20161017GRRO"/>
    <n v="2"/>
    <x v="0"/>
    <x v="46"/>
    <e v="#N/A"/>
    <x v="1"/>
  </r>
  <r>
    <s v="Haitian RC"/>
    <m/>
    <m/>
    <s v="Réalisé"/>
    <d v="2016-10-17T00:00:00"/>
    <s v="Distribution NFI"/>
    <s v="Matériaux NFI"/>
    <s v="Seaux"/>
    <m/>
    <s v="Nombre"/>
    <n v="50"/>
    <m/>
    <m/>
    <m/>
    <s v=""/>
    <n v="25"/>
    <m/>
    <x v="0"/>
    <x v="66"/>
    <m/>
    <m/>
    <m/>
    <m/>
    <m/>
    <s v="HAI20161017GRRO"/>
    <n v="1"/>
    <x v="0"/>
    <x v="46"/>
    <e v="#N/A"/>
    <x v="1"/>
  </r>
  <r>
    <s v="Haitian RC"/>
    <m/>
    <m/>
    <s v="Réalisé"/>
    <d v="2016-10-25T00:00:00"/>
    <s v="Distribution NFI"/>
    <s v="Matériaux NFI"/>
    <s v="Kit de cuisine"/>
    <m/>
    <s v="Nombre"/>
    <n v="200"/>
    <m/>
    <m/>
    <m/>
    <s v=""/>
    <n v="200"/>
    <s v="Sélection / Priorisation"/>
    <x v="4"/>
    <x v="34"/>
    <s v="point a raquette"/>
    <m/>
    <m/>
    <m/>
    <m/>
    <s v="HAI20161025OUPOPO"/>
    <n v="1"/>
    <x v="4"/>
    <x v="34"/>
    <e v="#N/A"/>
    <x v="0"/>
  </r>
  <r>
    <s v="Haitian RC"/>
    <m/>
    <m/>
    <s v="Réalisé"/>
    <d v="2016-10-26T00:00:00"/>
    <s v="Distribution NFI"/>
    <s v="Matériaux NFI"/>
    <s v="Kit de cuisine"/>
    <m/>
    <s v="Nombre"/>
    <n v="195"/>
    <m/>
    <m/>
    <m/>
    <s v=""/>
    <n v="195"/>
    <s v="Sélection / Priorisation"/>
    <x v="4"/>
    <x v="56"/>
    <s v="Plaisance and bois pain"/>
    <m/>
    <m/>
    <m/>
    <m/>
    <s v="HAI20161026OUPLPL"/>
    <n v="1"/>
    <x v="4"/>
    <x v="36"/>
    <e v="#N/A"/>
    <x v="0"/>
  </r>
  <r>
    <s v="Haitian RC"/>
    <s v="Haitian RC"/>
    <m/>
    <s v="Réalisé"/>
    <d v="2016-10-27T00:00:00"/>
    <s v="Distribution NFI"/>
    <s v="Matériaux NFI"/>
    <s v="Kit de cuisine"/>
    <m/>
    <s v="Nombre"/>
    <n v="123"/>
    <m/>
    <m/>
    <m/>
    <s v=""/>
    <n v="123"/>
    <s v="Sélection / Priorisation"/>
    <x v="4"/>
    <x v="34"/>
    <s v="Latorre"/>
    <m/>
    <m/>
    <m/>
    <m/>
    <s v="HAI20161027OUPOLA"/>
    <n v="1"/>
    <x v="4"/>
    <x v="34"/>
    <e v="#N/A"/>
    <x v="1"/>
  </r>
  <r>
    <s v="Haitian RC"/>
    <m/>
    <m/>
    <s v="Réalisé"/>
    <d v="2016-10-29T00:00:00"/>
    <s v="Distribution NFI"/>
    <s v="Matériaux NFI"/>
    <s v="Kit de cuisine"/>
    <m/>
    <s v="Nombre"/>
    <n v="146"/>
    <m/>
    <m/>
    <m/>
    <s v=""/>
    <n v="146"/>
    <s v="Sélection / Priorisation"/>
    <x v="4"/>
    <x v="34"/>
    <s v="POINTE DES LATANIERS"/>
    <m/>
    <m/>
    <m/>
    <m/>
    <s v="HAI20161029OUPOPO"/>
    <n v="1"/>
    <x v="4"/>
    <x v="34"/>
    <e v="#N/A"/>
    <x v="1"/>
  </r>
  <r>
    <s v="Haitian RC"/>
    <m/>
    <m/>
    <s v="Réalisé"/>
    <d v="2016-10-30T00:00:00"/>
    <s v="Distribution NFI"/>
    <s v="Matériaux NFI"/>
    <s v="Kit de cuisine"/>
    <m/>
    <s v="Nombre"/>
    <n v="231"/>
    <m/>
    <m/>
    <m/>
    <s v=""/>
    <n v="231"/>
    <s v="Sélection / Priorisation"/>
    <x v="4"/>
    <x v="34"/>
    <s v="GROS MANGLE"/>
    <m/>
    <m/>
    <m/>
    <m/>
    <s v="HAI20161030OUPOGR"/>
    <n v="1"/>
    <x v="4"/>
    <x v="34"/>
    <e v="#N/A"/>
    <x v="1"/>
  </r>
  <r>
    <s v="Haitian RC"/>
    <m/>
    <m/>
    <s v="Réalisé"/>
    <d v="2016-10-30T00:00:00"/>
    <s v="Distribution NFI"/>
    <s v="Matériaux NFI"/>
    <s v="Kit de cuisine"/>
    <m/>
    <s v="Nombre"/>
    <n v="110"/>
    <m/>
    <m/>
    <m/>
    <s v=""/>
    <n v="110"/>
    <s v="Sélection / Priorisation"/>
    <x v="4"/>
    <x v="34"/>
    <s v="la source"/>
    <m/>
    <m/>
    <m/>
    <m/>
    <s v="HAI20161030OUPOLA"/>
    <n v="1"/>
    <x v="4"/>
    <x v="34"/>
    <e v="#N/A"/>
    <x v="1"/>
  </r>
  <r>
    <s v="Haitian RC"/>
    <m/>
    <m/>
    <s v="Réalisé"/>
    <d v="2016-10-31T00:00:00"/>
    <s v="Distribution NFI"/>
    <s v="Matériaux NFI"/>
    <s v="Kit de cuisine"/>
    <m/>
    <s v="Nombre"/>
    <n v="288"/>
    <m/>
    <m/>
    <m/>
    <s v=""/>
    <n v="288"/>
    <s v="Sélection / Priorisation"/>
    <x v="4"/>
    <x v="34"/>
    <s v="TI PALMISTE"/>
    <m/>
    <m/>
    <m/>
    <m/>
    <s v="HAI20161031OUPOTI"/>
    <n v="1"/>
    <x v="4"/>
    <x v="34"/>
    <e v="#N/A"/>
    <x v="1"/>
  </r>
  <r>
    <s v="Haitian RC"/>
    <m/>
    <m/>
    <s v="Réalisé"/>
    <d v="2016-11-02T00:00:00"/>
    <s v="Distribution NFI"/>
    <s v="Matériaux NFI"/>
    <s v="Kit de cuisine"/>
    <m/>
    <s v="Nombre"/>
    <n v="180"/>
    <m/>
    <m/>
    <m/>
    <s v=""/>
    <n v="241"/>
    <s v="Sélection / Priorisation"/>
    <x v="4"/>
    <x v="34"/>
    <s v="Source Philippe"/>
    <m/>
    <m/>
    <m/>
    <m/>
    <s v="HAI2016112OUPOSO"/>
    <n v="1"/>
    <x v="4"/>
    <x v="34"/>
    <e v="#N/A"/>
    <x v="1"/>
  </r>
  <r>
    <s v="Haitian RC"/>
    <m/>
    <m/>
    <s v="Réalisé"/>
    <d v="2016-11-03T00:00:00"/>
    <s v="Distribution NFI"/>
    <s v="Matériaux NFI"/>
    <s v="Kit de cuisine"/>
    <m/>
    <s v="Nombre"/>
    <n v="65"/>
    <m/>
    <m/>
    <m/>
    <s v=""/>
    <n v="106"/>
    <s v="Sélection / Priorisation"/>
    <x v="4"/>
    <x v="34"/>
    <s v="Morne Ramier"/>
    <m/>
    <m/>
    <m/>
    <m/>
    <s v="HAI2016113OUPOMO"/>
    <n v="1"/>
    <x v="4"/>
    <x v="34"/>
    <e v="#N/A"/>
    <x v="1"/>
  </r>
  <r>
    <s v="Handicap International"/>
    <s v="Handicap International"/>
    <m/>
    <s v="Planifié (financé)"/>
    <m/>
    <s v="Distribution Abris"/>
    <s v="Matériaux Abris"/>
    <s v="Kit Abris"/>
    <s v="Each shelter kit with be augmented with 2 Sloar lamps 2 Mosquito nets 1 Jerry water can 1 Thirst aid station (water filtration)."/>
    <s v="Nombre"/>
    <n v="500"/>
    <m/>
    <m/>
    <m/>
    <s v=""/>
    <m/>
    <s v="Sélection / Priorisation"/>
    <x v="2"/>
    <x v="67"/>
    <s v="Marie Rouge"/>
    <m/>
    <m/>
    <m/>
    <s v="500 IFRC Shelter kits to be distributed by Handicap International in the area of Maire Rouge."/>
    <s v="HAN190010NOILMA"/>
    <n v="1"/>
    <x v="2"/>
    <x v="28"/>
    <e v="#N/A"/>
    <x v="0"/>
  </r>
  <r>
    <s v="Handicap International"/>
    <s v="Handicap International"/>
    <m/>
    <s v="Planifié (financé)"/>
    <m/>
    <s v="Distribution Abris"/>
    <s v="Matériaux Abris"/>
    <s v="Kit Abris"/>
    <s v="Each shelter kit with be augmented with 2 Sloar lamps 2 Mosquito nets 1 Jerry water can 1 Thirst aid station (water filtration)."/>
    <s v="Nombre"/>
    <n v="500"/>
    <m/>
    <m/>
    <m/>
    <s v=""/>
    <m/>
    <s v="Sélection / Priorisation"/>
    <x v="2"/>
    <x v="13"/>
    <m/>
    <m/>
    <m/>
    <m/>
    <s v="500 IFRC Shelter Kits to be ditributed by Handicap International in the areas of Jean Rabel. ."/>
    <s v="HAN190010NOJE"/>
    <n v="1"/>
    <x v="2"/>
    <x v="13"/>
    <e v="#N/A"/>
    <x v="0"/>
  </r>
  <r>
    <s v="IBESR/UNICEF"/>
    <m/>
    <m/>
    <s v="Réalisé"/>
    <m/>
    <s v="Distribution NFI"/>
    <s v="Matériaux NFI"/>
    <s v="Couvertures"/>
    <m/>
    <s v="Nombre"/>
    <n v="130"/>
    <m/>
    <m/>
    <m/>
    <s v=""/>
    <n v="130"/>
    <m/>
    <x v="4"/>
    <x v="28"/>
    <m/>
    <m/>
    <m/>
    <m/>
    <m/>
    <s v="IBE190010OU"/>
    <n v="2"/>
    <x v="4"/>
    <x v="28"/>
    <e v="#N/A"/>
    <x v="0"/>
  </r>
  <r>
    <s v="IBESR/UNICEF"/>
    <m/>
    <m/>
    <s v="Réalisé"/>
    <m/>
    <s v="Distribution NFI"/>
    <s v="Matériaux NFI"/>
    <s v="Kit d'hygiène"/>
    <m/>
    <s v="Nombre"/>
    <n v="30"/>
    <m/>
    <m/>
    <m/>
    <s v=""/>
    <n v="130"/>
    <m/>
    <x v="4"/>
    <x v="28"/>
    <m/>
    <m/>
    <m/>
    <m/>
    <m/>
    <s v="IBE190010OU"/>
    <n v="1"/>
    <x v="4"/>
    <x v="28"/>
    <e v="#N/A"/>
    <x v="1"/>
  </r>
  <r>
    <s v="IFRC"/>
    <s v="Haitian RC"/>
    <m/>
    <s v="Réalisé"/>
    <d v="2016-10-20T00:00:00"/>
    <s v="Distribution Abris"/>
    <s v="Matériaux Abris"/>
    <s v="Bâches"/>
    <m/>
    <s v="Nombre"/>
    <n v="598"/>
    <m/>
    <m/>
    <m/>
    <s v=""/>
    <n v="299"/>
    <s v="Sélection / Priorisation"/>
    <x v="0"/>
    <x v="2"/>
    <m/>
    <m/>
    <m/>
    <m/>
    <m/>
    <s v="IFR20161020GRAN"/>
    <n v="12"/>
    <x v="0"/>
    <x v="2"/>
    <e v="#N/A"/>
    <x v="0"/>
  </r>
  <r>
    <s v="IFRC"/>
    <s v="Haitian RC"/>
    <m/>
    <s v="Réalisé"/>
    <d v="2016-10-20T00:00:00"/>
    <s v="Distribution Abris"/>
    <s v="Matériaux Abris"/>
    <s v="Bâches"/>
    <m/>
    <s v="Nombre"/>
    <n v="600"/>
    <m/>
    <m/>
    <m/>
    <s v=""/>
    <n v="300"/>
    <m/>
    <x v="0"/>
    <x v="2"/>
    <m/>
    <m/>
    <m/>
    <m/>
    <m/>
    <s v="IFR20161020GRAN"/>
    <n v="11"/>
    <x v="0"/>
    <x v="2"/>
    <e v="#N/A"/>
    <x v="1"/>
  </r>
  <r>
    <s v="IFRC"/>
    <s v="Haitian RC"/>
    <m/>
    <s v="Réalisé"/>
    <d v="2016-10-20T00:00:00"/>
    <s v="Distribution NFI"/>
    <s v="Matériaux NFI"/>
    <s v="Bidons"/>
    <m/>
    <s v="Nombre"/>
    <n v="598"/>
    <m/>
    <m/>
    <m/>
    <s v=""/>
    <n v="299"/>
    <s v="Sélection / Priorisation"/>
    <x v="0"/>
    <x v="2"/>
    <m/>
    <m/>
    <m/>
    <m/>
    <m/>
    <s v="IFR20161020GRAN"/>
    <n v="10"/>
    <x v="0"/>
    <x v="2"/>
    <e v="#N/A"/>
    <x v="1"/>
  </r>
  <r>
    <s v="IFRC"/>
    <s v="Haitian RC"/>
    <m/>
    <s v="Réalisé"/>
    <d v="2016-10-20T00:00:00"/>
    <s v="Distribution NFI"/>
    <s v="Matériaux NFI"/>
    <s v="Couvertures"/>
    <m/>
    <s v="Nombre"/>
    <n v="598"/>
    <m/>
    <m/>
    <m/>
    <s v=""/>
    <n v="299"/>
    <s v="Sélection / Priorisation"/>
    <x v="0"/>
    <x v="2"/>
    <m/>
    <m/>
    <m/>
    <m/>
    <m/>
    <s v="IFR20161020GRAN"/>
    <n v="9"/>
    <x v="0"/>
    <x v="2"/>
    <e v="#N/A"/>
    <x v="1"/>
  </r>
  <r>
    <s v="IFRC"/>
    <s v="Haitian RC"/>
    <m/>
    <s v="Réalisé"/>
    <d v="2016-10-20T00:00:00"/>
    <s v="Distribution NFI"/>
    <s v="Matériaux NFI"/>
    <s v="Couvertures"/>
    <m/>
    <s v="Nombre"/>
    <n v="600"/>
    <m/>
    <m/>
    <m/>
    <s v=""/>
    <n v="300"/>
    <m/>
    <x v="0"/>
    <x v="2"/>
    <m/>
    <m/>
    <m/>
    <m/>
    <m/>
    <s v="IFR20161020GRAN"/>
    <n v="8"/>
    <x v="0"/>
    <x v="2"/>
    <e v="#N/A"/>
    <x v="1"/>
  </r>
  <r>
    <s v="IFRC"/>
    <s v="Haitian RC"/>
    <m/>
    <s v="Réalisé"/>
    <d v="2016-10-20T00:00:00"/>
    <s v="Distribution Abris"/>
    <s v="Matériaux Abris"/>
    <s v="Kit Abris"/>
    <m/>
    <s v="Nombre"/>
    <n v="300"/>
    <m/>
    <m/>
    <m/>
    <s v=""/>
    <n v="300"/>
    <m/>
    <x v="0"/>
    <x v="2"/>
    <m/>
    <m/>
    <m/>
    <m/>
    <m/>
    <s v="IFR20161020GRAN"/>
    <n v="7"/>
    <x v="0"/>
    <x v="2"/>
    <e v="#N/A"/>
    <x v="1"/>
  </r>
  <r>
    <s v="IFRC"/>
    <s v="Haitian RC"/>
    <m/>
    <s v="Réalisé"/>
    <d v="2016-10-20T00:00:00"/>
    <s v="Distribution NFI"/>
    <s v="Matériaux NFI"/>
    <s v="Kit de cuisine"/>
    <m/>
    <s v="Nombre"/>
    <n v="299"/>
    <m/>
    <m/>
    <m/>
    <s v=""/>
    <n v="299"/>
    <s v="Sélection / Priorisation"/>
    <x v="0"/>
    <x v="2"/>
    <m/>
    <m/>
    <m/>
    <m/>
    <m/>
    <s v="IFR20161020GRAN"/>
    <n v="6"/>
    <x v="0"/>
    <x v="2"/>
    <e v="#N/A"/>
    <x v="1"/>
  </r>
  <r>
    <s v="IFRC"/>
    <s v="Haitian RC"/>
    <m/>
    <s v="Réalisé"/>
    <d v="2016-10-20T00:00:00"/>
    <s v="Distribution NFI"/>
    <s v="Matériaux NFI"/>
    <s v="Kit d'hygiène"/>
    <m/>
    <s v="Nombre"/>
    <n v="299"/>
    <m/>
    <m/>
    <m/>
    <s v=""/>
    <n v="299"/>
    <s v="Sélection / Priorisation"/>
    <x v="0"/>
    <x v="2"/>
    <m/>
    <m/>
    <m/>
    <m/>
    <m/>
    <s v="IFR20161020GRAN"/>
    <n v="5"/>
    <x v="0"/>
    <x v="2"/>
    <e v="#N/A"/>
    <x v="1"/>
  </r>
  <r>
    <s v="IFRC"/>
    <s v="Haitian RC"/>
    <m/>
    <s v="Réalisé"/>
    <d v="2016-10-20T00:00:00"/>
    <s v="Distribution NFI"/>
    <s v="Matériaux NFI"/>
    <s v="Kit d'hygiène"/>
    <m/>
    <s v="Nombre"/>
    <n v="300"/>
    <m/>
    <m/>
    <m/>
    <s v=""/>
    <n v="300"/>
    <m/>
    <x v="0"/>
    <x v="2"/>
    <m/>
    <m/>
    <m/>
    <m/>
    <m/>
    <s v="IFR20161020GRAN"/>
    <n v="4"/>
    <x v="0"/>
    <x v="2"/>
    <e v="#N/A"/>
    <x v="1"/>
  </r>
  <r>
    <s v="IFRC"/>
    <s v="Haitian RC"/>
    <m/>
    <s v="Réalisé"/>
    <d v="2016-10-20T00:00:00"/>
    <s v="Distribution NFI"/>
    <s v="Matériaux NFI"/>
    <s v="Moustiquaires"/>
    <m/>
    <s v="Nombre"/>
    <n v="598"/>
    <m/>
    <m/>
    <m/>
    <s v=""/>
    <n v="299"/>
    <s v="Sélection / Priorisation"/>
    <x v="0"/>
    <x v="2"/>
    <m/>
    <m/>
    <m/>
    <m/>
    <m/>
    <s v="IFR20161020GRAN"/>
    <n v="3"/>
    <x v="0"/>
    <x v="2"/>
    <e v="#N/A"/>
    <x v="1"/>
  </r>
  <r>
    <s v="IFRC"/>
    <s v="Haitian RC"/>
    <m/>
    <s v="Réalisé"/>
    <d v="2016-10-20T00:00:00"/>
    <s v="Distribution NFI"/>
    <s v="Matériaux NFI"/>
    <s v="Moustiquaires"/>
    <m/>
    <s v="Nombre"/>
    <n v="600"/>
    <m/>
    <m/>
    <m/>
    <s v=""/>
    <n v="300"/>
    <m/>
    <x v="0"/>
    <x v="2"/>
    <m/>
    <m/>
    <m/>
    <m/>
    <m/>
    <s v="IFR20161020GRAN"/>
    <n v="2"/>
    <x v="0"/>
    <x v="2"/>
    <e v="#N/A"/>
    <x v="1"/>
  </r>
  <r>
    <s v="IFRC"/>
    <s v="Haitian RC"/>
    <m/>
    <s v="Réalisé"/>
    <d v="2016-10-20T00:00:00"/>
    <s v="Distribution NFI"/>
    <s v="Matériaux NFI"/>
    <s v="Seaux"/>
    <m/>
    <s v="Nombre"/>
    <n v="299"/>
    <m/>
    <m/>
    <m/>
    <s v=""/>
    <n v="299"/>
    <s v="Sélection / Priorisation"/>
    <x v="0"/>
    <x v="2"/>
    <m/>
    <m/>
    <m/>
    <m/>
    <m/>
    <s v="IFR20161020GRAN"/>
    <n v="1"/>
    <x v="0"/>
    <x v="2"/>
    <e v="#N/A"/>
    <x v="1"/>
  </r>
  <r>
    <s v="IFRC"/>
    <s v="Haitian RC"/>
    <m/>
    <s v="Réalisé"/>
    <d v="2016-10-21T00:00:00"/>
    <s v="Distribution Abris"/>
    <s v="Matériaux Abris"/>
    <s v="Bâches"/>
    <m/>
    <s v="Nombre"/>
    <n v="598"/>
    <m/>
    <m/>
    <m/>
    <s v=""/>
    <n v="299"/>
    <m/>
    <x v="0"/>
    <x v="2"/>
    <m/>
    <m/>
    <m/>
    <m/>
    <m/>
    <s v="IFR20161021GRAN"/>
    <n v="14"/>
    <x v="0"/>
    <x v="2"/>
    <e v="#N/A"/>
    <x v="1"/>
  </r>
  <r>
    <s v="IFRC"/>
    <s v="Haitian RC"/>
    <m/>
    <s v="Réalisé"/>
    <d v="2016-10-21T00:00:00"/>
    <s v="Distribution Abris"/>
    <s v="Matériaux Abris"/>
    <s v="Bâches"/>
    <m/>
    <s v="Nombre"/>
    <n v="15"/>
    <m/>
    <m/>
    <m/>
    <s v=""/>
    <n v="15"/>
    <m/>
    <x v="0"/>
    <x v="2"/>
    <m/>
    <m/>
    <m/>
    <m/>
    <m/>
    <s v="IFR20161021GRAN"/>
    <n v="13"/>
    <x v="0"/>
    <x v="2"/>
    <e v="#N/A"/>
    <x v="1"/>
  </r>
  <r>
    <s v="IFRC"/>
    <s v="Haitian RC"/>
    <m/>
    <s v="Réalisé"/>
    <d v="2016-10-21T00:00:00"/>
    <s v="Distribution Abris"/>
    <s v="Matériaux Abris"/>
    <s v="Bâches"/>
    <m/>
    <s v="Nombre"/>
    <n v="600"/>
    <m/>
    <m/>
    <m/>
    <s v=""/>
    <n v="300"/>
    <m/>
    <x v="0"/>
    <x v="2"/>
    <m/>
    <m/>
    <m/>
    <m/>
    <m/>
    <s v="IFR20161021GRAN"/>
    <n v="12"/>
    <x v="0"/>
    <x v="2"/>
    <e v="#N/A"/>
    <x v="1"/>
  </r>
  <r>
    <s v="IFRC"/>
    <s v="Haitian RC"/>
    <m/>
    <s v="Réalisé"/>
    <d v="2016-10-21T00:00:00"/>
    <s v="Distribution NFI"/>
    <s v="Matériaux NFI"/>
    <s v="Bidons"/>
    <m/>
    <s v="Nombre"/>
    <n v="598"/>
    <m/>
    <m/>
    <m/>
    <s v=""/>
    <n v="299"/>
    <s v="Sélection / Priorisation"/>
    <x v="0"/>
    <x v="2"/>
    <m/>
    <m/>
    <m/>
    <m/>
    <m/>
    <s v="IFR20161021GRAN"/>
    <n v="11"/>
    <x v="0"/>
    <x v="2"/>
    <e v="#N/A"/>
    <x v="1"/>
  </r>
  <r>
    <s v="IFRC"/>
    <s v="Haitian RC"/>
    <m/>
    <s v="Réalisé"/>
    <d v="2016-10-21T00:00:00"/>
    <s v="Distribution NFI"/>
    <s v="Matériaux NFI"/>
    <s v="Couvertures"/>
    <m/>
    <s v="Nombre"/>
    <n v="598"/>
    <m/>
    <m/>
    <m/>
    <s v=""/>
    <n v="299"/>
    <s v="Sélection / Priorisation"/>
    <x v="0"/>
    <x v="2"/>
    <m/>
    <m/>
    <m/>
    <m/>
    <m/>
    <s v="IFR20161021GRAN"/>
    <n v="10"/>
    <x v="0"/>
    <x v="2"/>
    <e v="#N/A"/>
    <x v="1"/>
  </r>
  <r>
    <s v="IFRC"/>
    <s v="Haitian RC"/>
    <m/>
    <s v="Réalisé"/>
    <d v="2016-10-21T00:00:00"/>
    <s v="Distribution NFI"/>
    <s v="Matériaux NFI"/>
    <s v="Couvertures"/>
    <m/>
    <s v="Nombre"/>
    <n v="600"/>
    <m/>
    <m/>
    <m/>
    <s v=""/>
    <n v="300"/>
    <m/>
    <x v="0"/>
    <x v="2"/>
    <m/>
    <m/>
    <m/>
    <m/>
    <m/>
    <s v="IFR20161021GRAN"/>
    <n v="9"/>
    <x v="0"/>
    <x v="2"/>
    <e v="#N/A"/>
    <x v="1"/>
  </r>
  <r>
    <s v="IFRC"/>
    <s v="Haitian RC"/>
    <m/>
    <s v="Réalisé"/>
    <d v="2016-10-21T00:00:00"/>
    <s v="Distribution Abris"/>
    <s v="Matériaux Abris"/>
    <s v="Kit Abris"/>
    <m/>
    <s v="Nombre"/>
    <n v="299"/>
    <m/>
    <m/>
    <m/>
    <s v=""/>
    <n v="299"/>
    <s v="Sélection / Priorisation"/>
    <x v="0"/>
    <x v="2"/>
    <m/>
    <m/>
    <m/>
    <m/>
    <m/>
    <s v="IFR20161021GRAN"/>
    <n v="8"/>
    <x v="0"/>
    <x v="2"/>
    <e v="#N/A"/>
    <x v="1"/>
  </r>
  <r>
    <s v="IFRC"/>
    <s v="Haitian RC"/>
    <m/>
    <s v="Réalisé"/>
    <d v="2016-10-21T00:00:00"/>
    <s v="Distribution Abris"/>
    <s v="Matériaux Abris"/>
    <s v="Kit Abris"/>
    <m/>
    <s v="Nombre"/>
    <n v="15"/>
    <m/>
    <m/>
    <m/>
    <s v=""/>
    <n v="15"/>
    <s v="Sélection / Priorisation"/>
    <x v="0"/>
    <x v="2"/>
    <m/>
    <m/>
    <m/>
    <m/>
    <m/>
    <s v="IFR20161021GRAN"/>
    <n v="7"/>
    <x v="0"/>
    <x v="2"/>
    <e v="#N/A"/>
    <x v="1"/>
  </r>
  <r>
    <s v="IFRC"/>
    <s v="Haitian RC"/>
    <m/>
    <s v="Réalisé"/>
    <d v="2016-10-21T00:00:00"/>
    <s v="Distribution NFI"/>
    <s v="Matériaux NFI"/>
    <s v="Kit de cuisine"/>
    <m/>
    <s v="Nombre"/>
    <n v="299"/>
    <m/>
    <m/>
    <m/>
    <s v=""/>
    <n v="299"/>
    <s v="Sélection / Priorisation"/>
    <x v="0"/>
    <x v="2"/>
    <m/>
    <m/>
    <m/>
    <m/>
    <m/>
    <s v="IFR20161021GRAN"/>
    <n v="6"/>
    <x v="0"/>
    <x v="2"/>
    <e v="#N/A"/>
    <x v="1"/>
  </r>
  <r>
    <s v="IFRC"/>
    <s v="Haitian RC"/>
    <m/>
    <s v="Réalisé"/>
    <d v="2016-10-21T00:00:00"/>
    <s v="Distribution NFI"/>
    <s v="Matériaux NFI"/>
    <s v="Kit d'hygiène"/>
    <m/>
    <s v="Nombre"/>
    <n v="286"/>
    <m/>
    <m/>
    <m/>
    <s v=""/>
    <n v="299"/>
    <s v="Sélection / Priorisation"/>
    <x v="0"/>
    <x v="2"/>
    <m/>
    <m/>
    <m/>
    <m/>
    <m/>
    <s v="IFR20161021GRAN"/>
    <n v="5"/>
    <x v="0"/>
    <x v="2"/>
    <e v="#N/A"/>
    <x v="1"/>
  </r>
  <r>
    <s v="IFRC"/>
    <s v="Haitian RC"/>
    <m/>
    <s v="Réalisé"/>
    <d v="2016-10-21T00:00:00"/>
    <s v="Distribution NFI"/>
    <s v="Matériaux NFI"/>
    <s v="Kit d'hygiène"/>
    <m/>
    <s v="Nombre"/>
    <n v="300"/>
    <m/>
    <m/>
    <m/>
    <s v=""/>
    <n v="300"/>
    <m/>
    <x v="0"/>
    <x v="2"/>
    <m/>
    <m/>
    <m/>
    <m/>
    <m/>
    <s v="IFR20161021GRAN"/>
    <n v="4"/>
    <x v="0"/>
    <x v="2"/>
    <e v="#N/A"/>
    <x v="1"/>
  </r>
  <r>
    <s v="IFRC"/>
    <s v="Haitian RC"/>
    <m/>
    <s v="Réalisé"/>
    <d v="2016-10-21T00:00:00"/>
    <s v="Distribution NFI"/>
    <s v="Matériaux NFI"/>
    <s v="Moustiquaires"/>
    <m/>
    <s v="Nombre"/>
    <n v="572"/>
    <m/>
    <m/>
    <m/>
    <s v=""/>
    <n v="299"/>
    <s v="Sélection / Priorisation"/>
    <x v="0"/>
    <x v="2"/>
    <m/>
    <m/>
    <m/>
    <m/>
    <m/>
    <s v="IFR20161021GRAN"/>
    <n v="3"/>
    <x v="0"/>
    <x v="2"/>
    <e v="#N/A"/>
    <x v="1"/>
  </r>
  <r>
    <s v="IFRC"/>
    <s v="Haitian RC"/>
    <m/>
    <s v="Réalisé"/>
    <d v="2016-10-21T00:00:00"/>
    <s v="Distribution NFI"/>
    <s v="Matériaux NFI"/>
    <s v="Moustiquaires"/>
    <m/>
    <s v="Nombre"/>
    <n v="600"/>
    <m/>
    <m/>
    <m/>
    <s v=""/>
    <n v="300"/>
    <m/>
    <x v="0"/>
    <x v="2"/>
    <m/>
    <m/>
    <m/>
    <m/>
    <m/>
    <s v="IFR20161021GRAN"/>
    <n v="2"/>
    <x v="0"/>
    <x v="2"/>
    <e v="#N/A"/>
    <x v="1"/>
  </r>
  <r>
    <s v="IFRC"/>
    <s v="Haitian RC"/>
    <m/>
    <s v="Réalisé"/>
    <d v="2016-10-21T00:00:00"/>
    <s v="Distribution NFI"/>
    <s v="Matériaux NFI"/>
    <s v="Seaux"/>
    <m/>
    <s v="Nombre"/>
    <n v="299"/>
    <m/>
    <m/>
    <m/>
    <s v=""/>
    <n v="299"/>
    <s v="Sélection / Priorisation"/>
    <x v="0"/>
    <x v="2"/>
    <m/>
    <m/>
    <m/>
    <m/>
    <m/>
    <s v="IFR20161021GRAN"/>
    <n v="1"/>
    <x v="0"/>
    <x v="2"/>
    <e v="#N/A"/>
    <x v="1"/>
  </r>
  <r>
    <s v="IFRC"/>
    <s v="Haitian RC"/>
    <m/>
    <s v="Réalisé"/>
    <d v="2016-10-23T00:00:00"/>
    <s v="Distribution Abris"/>
    <s v="Matériaux Abris"/>
    <s v="Bâches"/>
    <m/>
    <s v="Nombre"/>
    <n v="616"/>
    <m/>
    <m/>
    <m/>
    <s v=""/>
    <n v="308"/>
    <m/>
    <x v="1"/>
    <x v="7"/>
    <m/>
    <m/>
    <m/>
    <m/>
    <m/>
    <s v="IFR20161023SUAR"/>
    <n v="3"/>
    <x v="1"/>
    <x v="7"/>
    <e v="#N/A"/>
    <x v="0"/>
  </r>
  <r>
    <s v="IFRC"/>
    <s v="Haitian RC"/>
    <m/>
    <s v="Réalisé"/>
    <d v="2016-10-23T00:00:00"/>
    <s v="Distribution NFI"/>
    <s v="Matériaux NFI"/>
    <s v="Bidons"/>
    <m/>
    <s v="Nombre"/>
    <n v="592"/>
    <m/>
    <m/>
    <m/>
    <s v=""/>
    <n v="592"/>
    <m/>
    <x v="1"/>
    <x v="16"/>
    <m/>
    <m/>
    <m/>
    <m/>
    <m/>
    <s v="IFR20161023SUST"/>
    <n v="3"/>
    <x v="1"/>
    <x v="16"/>
    <e v="#N/A"/>
    <x v="0"/>
  </r>
  <r>
    <s v="IFRC"/>
    <s v="Haitian RC"/>
    <m/>
    <s v="Réalisé"/>
    <d v="2016-10-23T00:00:00"/>
    <s v="Distribution NFI"/>
    <s v="Matériaux NFI"/>
    <s v="Couvertures"/>
    <m/>
    <s v="Nombre"/>
    <n v="308"/>
    <m/>
    <m/>
    <m/>
    <s v=""/>
    <n v="308"/>
    <m/>
    <x v="1"/>
    <x v="7"/>
    <m/>
    <m/>
    <m/>
    <m/>
    <m/>
    <s v="IFR20161023SUAR"/>
    <n v="2"/>
    <x v="1"/>
    <x v="7"/>
    <e v="#N/A"/>
    <x v="1"/>
  </r>
  <r>
    <s v="IFRC"/>
    <s v="Haitian RC"/>
    <m/>
    <s v="Réalisé"/>
    <d v="2016-10-23T00:00:00"/>
    <s v="Distribution Abris"/>
    <s v="Matériaux Abris"/>
    <s v="Kit Abris"/>
    <m/>
    <s v="Nombre"/>
    <n v="309"/>
    <m/>
    <m/>
    <m/>
    <s v=""/>
    <n v="309"/>
    <m/>
    <x v="1"/>
    <x v="7"/>
    <m/>
    <m/>
    <m/>
    <m/>
    <m/>
    <s v="IFR20161023SUAR"/>
    <n v="1"/>
    <x v="1"/>
    <x v="7"/>
    <e v="#N/A"/>
    <x v="1"/>
  </r>
  <r>
    <s v="IFRC"/>
    <s v="Haitian RC"/>
    <m/>
    <s v="Réalisé"/>
    <d v="2016-10-23T00:00:00"/>
    <s v="Distribution NFI"/>
    <s v="Matériaux NFI"/>
    <s v="Kit de cuisine"/>
    <m/>
    <s v="Nombre"/>
    <n v="592"/>
    <m/>
    <m/>
    <m/>
    <s v=""/>
    <n v="592"/>
    <m/>
    <x v="1"/>
    <x v="16"/>
    <m/>
    <m/>
    <m/>
    <m/>
    <m/>
    <s v="IFR20161023SUST"/>
    <n v="2"/>
    <x v="1"/>
    <x v="16"/>
    <e v="#N/A"/>
    <x v="1"/>
  </r>
  <r>
    <s v="IFRC"/>
    <s v="Haitian RC"/>
    <m/>
    <s v="Réalisé"/>
    <d v="2016-10-23T00:00:00"/>
    <s v="Distribution NFI"/>
    <s v="Matériaux NFI"/>
    <s v="Kit d'hygiène"/>
    <m/>
    <s v="Nombre"/>
    <n v="592"/>
    <m/>
    <m/>
    <m/>
    <s v=""/>
    <n v="592"/>
    <m/>
    <x v="1"/>
    <x v="16"/>
    <m/>
    <m/>
    <m/>
    <m/>
    <m/>
    <s v="IFR20161023SUST"/>
    <n v="1"/>
    <x v="1"/>
    <x v="16"/>
    <e v="#N/A"/>
    <x v="1"/>
  </r>
  <r>
    <s v="IFRC"/>
    <s v="Haitian RC"/>
    <m/>
    <s v="Réalisé"/>
    <d v="2016-10-26T00:00:00"/>
    <s v="Distribution Abris"/>
    <s v="Matériaux Abris"/>
    <s v="Bâches"/>
    <m/>
    <s v="Nombre"/>
    <n v="572"/>
    <m/>
    <m/>
    <m/>
    <s v=""/>
    <n v="300"/>
    <m/>
    <x v="0"/>
    <x v="2"/>
    <s v="Anse d'Hainault"/>
    <m/>
    <m/>
    <m/>
    <m/>
    <s v="IFR20161026GRANAN"/>
    <n v="7"/>
    <x v="0"/>
    <x v="2"/>
    <e v="#N/A"/>
    <x v="1"/>
  </r>
  <r>
    <s v="IFRC"/>
    <s v="Haitian RC"/>
    <m/>
    <s v="Réalisé"/>
    <d v="2016-10-26T00:00:00"/>
    <s v="Distribution NFI"/>
    <s v="Matériaux NFI"/>
    <s v="Bidons"/>
    <m/>
    <s v="Nombre"/>
    <n v="600"/>
    <m/>
    <m/>
    <m/>
    <s v=""/>
    <n v="300"/>
    <s v="Sélection / Priorisation"/>
    <x v="0"/>
    <x v="2"/>
    <s v="Anse d'Hainault"/>
    <m/>
    <m/>
    <m/>
    <m/>
    <s v="IFR20161026GRANAN"/>
    <n v="6"/>
    <x v="0"/>
    <x v="2"/>
    <e v="#N/A"/>
    <x v="1"/>
  </r>
  <r>
    <s v="IFRC"/>
    <s v="Haitian RC"/>
    <m/>
    <s v="Réalisé"/>
    <d v="2016-10-26T00:00:00"/>
    <s v="Distribution Abris"/>
    <s v="Matériaux Abris"/>
    <s v="Kit Abris"/>
    <m/>
    <s v="Nombre"/>
    <n v="300"/>
    <m/>
    <m/>
    <m/>
    <s v=""/>
    <n v="300"/>
    <s v="Sélection / Priorisation"/>
    <x v="0"/>
    <x v="2"/>
    <s v="Anse d'Hainault"/>
    <m/>
    <m/>
    <m/>
    <m/>
    <s v="IFR20161026GRANAN"/>
    <n v="5"/>
    <x v="0"/>
    <x v="2"/>
    <e v="#N/A"/>
    <x v="1"/>
  </r>
  <r>
    <s v="IFRC"/>
    <s v="Haitian RC"/>
    <m/>
    <s v="Réalisé"/>
    <d v="2016-10-26T00:00:00"/>
    <s v="Distribution NFI"/>
    <s v="Matériaux NFI"/>
    <s v="Kit de cuisine"/>
    <m/>
    <s v="Nombre"/>
    <n v="300"/>
    <m/>
    <m/>
    <m/>
    <s v=""/>
    <n v="300"/>
    <m/>
    <x v="0"/>
    <x v="2"/>
    <s v="Anse d'Hainault"/>
    <m/>
    <m/>
    <m/>
    <m/>
    <s v="IFR20161026GRANAN"/>
    <n v="4"/>
    <x v="0"/>
    <x v="2"/>
    <e v="#N/A"/>
    <x v="1"/>
  </r>
  <r>
    <s v="IFRC"/>
    <s v="Haitian RC"/>
    <m/>
    <s v="Réalisé"/>
    <d v="2016-10-26T00:00:00"/>
    <s v="Distribution NFI"/>
    <s v="Matériaux NFI"/>
    <s v="Kit d'hygiène"/>
    <m/>
    <s v="Nombre"/>
    <n v="272"/>
    <m/>
    <m/>
    <m/>
    <s v=""/>
    <n v="300"/>
    <s v="Sélection / Priorisation"/>
    <x v="0"/>
    <x v="2"/>
    <s v="Anse d'Hainault"/>
    <m/>
    <m/>
    <m/>
    <m/>
    <s v="IFR20161026GRANAN"/>
    <n v="3"/>
    <x v="0"/>
    <x v="2"/>
    <e v="#N/A"/>
    <x v="1"/>
  </r>
  <r>
    <s v="IFRC"/>
    <s v="Haitian RC"/>
    <m/>
    <s v="Réalisé"/>
    <d v="2016-10-26T00:00:00"/>
    <s v="Distribution NFI"/>
    <s v="Matériaux NFI"/>
    <s v="Moustiquaires"/>
    <m/>
    <s v="Nombre"/>
    <n v="544"/>
    <m/>
    <m/>
    <m/>
    <s v=""/>
    <n v="300"/>
    <s v="Sélection / Priorisation"/>
    <x v="0"/>
    <x v="2"/>
    <s v="Anse d'Hainault"/>
    <m/>
    <m/>
    <m/>
    <m/>
    <s v="IFR20161026GRANAN"/>
    <n v="2"/>
    <x v="0"/>
    <x v="2"/>
    <e v="#N/A"/>
    <x v="1"/>
  </r>
  <r>
    <s v="IFRC"/>
    <s v="Haitian RC"/>
    <m/>
    <s v="Réalisé"/>
    <d v="2016-10-26T00:00:00"/>
    <s v="Distribution NFI"/>
    <s v="Matériaux NFI"/>
    <s v="Seaux"/>
    <m/>
    <s v="Nombre"/>
    <n v="300"/>
    <m/>
    <m/>
    <m/>
    <s v=""/>
    <n v="300"/>
    <s v="Sélection / Priorisation"/>
    <x v="0"/>
    <x v="2"/>
    <s v="Anse d'Hainault"/>
    <m/>
    <m/>
    <m/>
    <m/>
    <s v="IFR20161026GRANAN"/>
    <n v="1"/>
    <x v="0"/>
    <x v="2"/>
    <e v="#N/A"/>
    <x v="1"/>
  </r>
  <r>
    <s v="IFRC"/>
    <s v="Haitian RC"/>
    <m/>
    <s v="Réalisé"/>
    <d v="2016-10-31T00:00:00"/>
    <s v="Distribution Abris"/>
    <s v="Matériaux Abris"/>
    <s v="Bâches"/>
    <m/>
    <s v="Nombre"/>
    <n v="992"/>
    <m/>
    <m/>
    <m/>
    <s v=""/>
    <n v="496"/>
    <s v="Sélection / Priorisation"/>
    <x v="0"/>
    <x v="4"/>
    <s v="All"/>
    <m/>
    <m/>
    <m/>
    <m/>
    <s v="IFR20161031GRLEAL"/>
    <n v="7"/>
    <x v="0"/>
    <x v="4"/>
    <e v="#N/A"/>
    <x v="0"/>
  </r>
  <r>
    <s v="IFRC"/>
    <s v="Haitian RC"/>
    <m/>
    <s v="Réalisé"/>
    <d v="2016-10-31T00:00:00"/>
    <s v="Distribution NFI"/>
    <s v="Matériaux NFI"/>
    <s v="Bidons"/>
    <m/>
    <s v="Nombre"/>
    <n v="992"/>
    <m/>
    <m/>
    <m/>
    <s v=""/>
    <n v="496"/>
    <s v="Sélection / Priorisation"/>
    <x v="0"/>
    <x v="4"/>
    <s v="All"/>
    <m/>
    <m/>
    <m/>
    <m/>
    <s v="IFR20161031GRLEAL"/>
    <n v="6"/>
    <x v="0"/>
    <x v="4"/>
    <e v="#N/A"/>
    <x v="1"/>
  </r>
  <r>
    <s v="IFRC"/>
    <s v="Haitian RC"/>
    <m/>
    <s v="Réalisé"/>
    <d v="2016-10-31T00:00:00"/>
    <s v="Distribution Abris"/>
    <s v="Matériaux Abris"/>
    <s v="Kit Abris"/>
    <m/>
    <s v="Nombre"/>
    <n v="496"/>
    <m/>
    <m/>
    <m/>
    <s v=""/>
    <n v="496"/>
    <s v="Sélection / Priorisation"/>
    <x v="0"/>
    <x v="4"/>
    <s v="All"/>
    <m/>
    <m/>
    <m/>
    <m/>
    <s v="IFR20161031GRLEAL"/>
    <n v="5"/>
    <x v="0"/>
    <x v="4"/>
    <e v="#N/A"/>
    <x v="1"/>
  </r>
  <r>
    <s v="IFRC"/>
    <s v="Haitian RC"/>
    <m/>
    <s v="Réalisé"/>
    <d v="2016-10-31T00:00:00"/>
    <s v="Distribution NFI"/>
    <s v="Matériaux NFI"/>
    <s v="Kit de cuisine"/>
    <m/>
    <s v="Nombre"/>
    <n v="496"/>
    <m/>
    <m/>
    <m/>
    <s v=""/>
    <n v="496"/>
    <s v="Sélection / Priorisation"/>
    <x v="0"/>
    <x v="4"/>
    <s v="All"/>
    <m/>
    <m/>
    <m/>
    <m/>
    <s v="IFR20161031GRLEAL"/>
    <n v="4"/>
    <x v="0"/>
    <x v="4"/>
    <e v="#N/A"/>
    <x v="1"/>
  </r>
  <r>
    <s v="IFRC"/>
    <s v="Haitian RC"/>
    <m/>
    <s v="Réalisé"/>
    <d v="2016-10-31T00:00:00"/>
    <s v="Distribution NFI"/>
    <s v="Matériaux NFI"/>
    <s v="Kit d'hygiène"/>
    <m/>
    <s v="Nombre"/>
    <n v="496"/>
    <m/>
    <m/>
    <m/>
    <s v=""/>
    <n v="496"/>
    <s v="Sélection / Priorisation"/>
    <x v="0"/>
    <x v="4"/>
    <s v="All"/>
    <m/>
    <m/>
    <m/>
    <m/>
    <s v="IFR20161031GRLEAL"/>
    <n v="3"/>
    <x v="0"/>
    <x v="4"/>
    <e v="#N/A"/>
    <x v="1"/>
  </r>
  <r>
    <s v="IFRC"/>
    <s v="Haitian RC"/>
    <m/>
    <s v="Réalisé"/>
    <d v="2016-10-31T00:00:00"/>
    <s v="Distribution NFI"/>
    <s v="Matériaux NFI"/>
    <s v="Moustiquaires"/>
    <m/>
    <s v="Nombre"/>
    <n v="992"/>
    <m/>
    <m/>
    <m/>
    <s v=""/>
    <n v="496"/>
    <s v="Sélection / Priorisation"/>
    <x v="0"/>
    <x v="4"/>
    <s v="All"/>
    <m/>
    <m/>
    <m/>
    <m/>
    <s v="IFR20161031GRLEAL"/>
    <n v="2"/>
    <x v="0"/>
    <x v="4"/>
    <e v="#N/A"/>
    <x v="1"/>
  </r>
  <r>
    <s v="IFRC"/>
    <s v="Haitian RC"/>
    <m/>
    <s v="Réalisé"/>
    <d v="2016-10-31T00:00:00"/>
    <s v="Distribution NFI"/>
    <s v="Matériaux NFI"/>
    <s v="Seaux"/>
    <m/>
    <s v="Nombre"/>
    <n v="496"/>
    <m/>
    <m/>
    <m/>
    <s v=""/>
    <n v="496"/>
    <s v="Sélection / Priorisation"/>
    <x v="0"/>
    <x v="4"/>
    <s v="All"/>
    <m/>
    <m/>
    <m/>
    <m/>
    <s v="IFR20161031GRLEAL"/>
    <n v="1"/>
    <x v="0"/>
    <x v="4"/>
    <e v="#N/A"/>
    <x v="1"/>
  </r>
  <r>
    <s v="IFRC"/>
    <s v="Haitian RC"/>
    <m/>
    <s v="Réalisé"/>
    <d v="2016-11-04T00:00:00"/>
    <s v="Distribution Abris"/>
    <s v="Matériaux Abris"/>
    <s v="Bâches"/>
    <m/>
    <s v="Nombre"/>
    <n v="823"/>
    <m/>
    <m/>
    <m/>
    <s v=""/>
    <n v="823"/>
    <m/>
    <x v="0"/>
    <x v="66"/>
    <s v="All"/>
    <m/>
    <m/>
    <m/>
    <m/>
    <s v="IFR2016114GRROAL"/>
    <n v="1"/>
    <x v="0"/>
    <x v="46"/>
    <e v="#N/A"/>
    <x v="0"/>
  </r>
  <r>
    <s v="IFRC"/>
    <s v="Haitian RC"/>
    <m/>
    <s v="Réalisé"/>
    <d v="2016-11-12T00:00:00"/>
    <s v="Distribution Abris"/>
    <s v="Matériaux Abris"/>
    <s v="Bâches"/>
    <m/>
    <s v="Nombre"/>
    <n v="1198"/>
    <m/>
    <m/>
    <m/>
    <s v=""/>
    <n v="599"/>
    <m/>
    <x v="0"/>
    <x v="63"/>
    <s v="Centre"/>
    <m/>
    <m/>
    <m/>
    <m/>
    <s v="IFR20161112GRBECE"/>
    <n v="6"/>
    <x v="0"/>
    <x v="43"/>
    <e v="#N/A"/>
    <x v="0"/>
  </r>
  <r>
    <s v="IFRC"/>
    <s v="Haitian RC"/>
    <m/>
    <s v="Réalisé"/>
    <d v="2016-11-12T00:00:00"/>
    <s v="Distribution NFI"/>
    <s v="Matériaux NFI"/>
    <s v="Bidons"/>
    <m/>
    <s v="Nombre"/>
    <n v="1198"/>
    <m/>
    <m/>
    <m/>
    <s v=""/>
    <n v="599"/>
    <s v="Sélection / Priorisation"/>
    <x v="0"/>
    <x v="63"/>
    <s v="Centre"/>
    <m/>
    <m/>
    <m/>
    <m/>
    <s v="IFR20161112GRBECE"/>
    <n v="5"/>
    <x v="0"/>
    <x v="43"/>
    <e v="#N/A"/>
    <x v="1"/>
  </r>
  <r>
    <s v="IFRC"/>
    <s v="Haitian RC"/>
    <m/>
    <s v="Réalisé"/>
    <d v="2016-11-12T00:00:00"/>
    <s v="Distribution Abris"/>
    <s v="Matériaux Abris"/>
    <s v="Kit Abris"/>
    <m/>
    <s v="Nombre"/>
    <n v="599"/>
    <m/>
    <m/>
    <m/>
    <s v=""/>
    <n v="599"/>
    <s v="Sélection / Priorisation"/>
    <x v="0"/>
    <x v="63"/>
    <s v="Centre"/>
    <m/>
    <m/>
    <m/>
    <m/>
    <s v="IFR20161112GRBECE"/>
    <n v="4"/>
    <x v="0"/>
    <x v="43"/>
    <e v="#N/A"/>
    <x v="1"/>
  </r>
  <r>
    <s v="IFRC"/>
    <s v="Haitian RC"/>
    <m/>
    <s v="Réalisé"/>
    <d v="2016-11-12T00:00:00"/>
    <s v="Distribution NFI"/>
    <s v="Matériaux NFI"/>
    <s v="Kit de cuisine"/>
    <m/>
    <s v="Nombre"/>
    <n v="599"/>
    <m/>
    <m/>
    <m/>
    <s v=""/>
    <n v="599"/>
    <s v="Sélection / Priorisation"/>
    <x v="0"/>
    <x v="63"/>
    <s v="Centre"/>
    <m/>
    <m/>
    <m/>
    <m/>
    <s v="IFR20161112GRBECE"/>
    <n v="3"/>
    <x v="0"/>
    <x v="43"/>
    <e v="#N/A"/>
    <x v="1"/>
  </r>
  <r>
    <s v="IFRC"/>
    <s v="Haitian RC"/>
    <m/>
    <s v="Réalisé"/>
    <d v="2016-11-12T00:00:00"/>
    <s v="Distribution NFI"/>
    <s v="Matériaux NFI"/>
    <s v="Moustiquaires"/>
    <m/>
    <s v="Nombre"/>
    <n v="1198"/>
    <m/>
    <m/>
    <m/>
    <s v=""/>
    <n v="599"/>
    <s v="Sélection / Priorisation"/>
    <x v="0"/>
    <x v="63"/>
    <s v="Centre"/>
    <m/>
    <m/>
    <m/>
    <m/>
    <s v="IFR20161112GRBECE"/>
    <n v="2"/>
    <x v="0"/>
    <x v="43"/>
    <e v="#N/A"/>
    <x v="1"/>
  </r>
  <r>
    <s v="IFRC"/>
    <s v="Haitian RC"/>
    <m/>
    <s v="Réalisé"/>
    <d v="2016-11-12T00:00:00"/>
    <s v="Distribution NFI"/>
    <s v="Matériaux NFI"/>
    <s v="Seaux"/>
    <m/>
    <s v="Nombre"/>
    <n v="599"/>
    <m/>
    <m/>
    <m/>
    <s v=""/>
    <n v="599"/>
    <s v="Sélection / Priorisation"/>
    <x v="0"/>
    <x v="63"/>
    <s v="Centre"/>
    <m/>
    <m/>
    <m/>
    <m/>
    <s v="IFR20161112GRBECE"/>
    <n v="1"/>
    <x v="0"/>
    <x v="43"/>
    <e v="#N/A"/>
    <x v="1"/>
  </r>
  <r>
    <s v="IFRC"/>
    <s v="Haitian RC"/>
    <m/>
    <s v="Réalisé"/>
    <d v="2016-11-14T00:00:00"/>
    <s v="Distribution Abris"/>
    <s v="Matériaux Abris"/>
    <s v="Bâches"/>
    <m/>
    <s v="Nombre"/>
    <n v="997"/>
    <m/>
    <m/>
    <m/>
    <s v=""/>
    <n v="997"/>
    <m/>
    <x v="0"/>
    <x v="0"/>
    <s v="Previle"/>
    <m/>
    <m/>
    <m/>
    <m/>
    <s v="IFR20161114GRJEPR"/>
    <n v="1"/>
    <x v="0"/>
    <x v="0"/>
    <e v="#N/A"/>
    <x v="0"/>
  </r>
  <r>
    <s v="IFRC"/>
    <s v="Haitian RC"/>
    <m/>
    <s v="Réalisé"/>
    <d v="2016-11-16T00:00:00"/>
    <s v="Distribution Abris"/>
    <s v="Matériaux Abris"/>
    <s v="Bâches"/>
    <m/>
    <s v="Nombre"/>
    <n v="1196"/>
    <m/>
    <m/>
    <m/>
    <s v=""/>
    <n v="598"/>
    <m/>
    <x v="0"/>
    <x v="65"/>
    <s v="Bernagousse"/>
    <m/>
    <m/>
    <m/>
    <m/>
    <s v="IFR20161116GRPEBE"/>
    <n v="6"/>
    <x v="0"/>
    <x v="45"/>
    <e v="#N/A"/>
    <x v="0"/>
  </r>
  <r>
    <s v="IFRC"/>
    <s v="Haitian RC"/>
    <m/>
    <s v="Réalisé"/>
    <d v="2016-11-16T00:00:00"/>
    <s v="Distribution NFI"/>
    <s v="Matériaux NFI"/>
    <s v="Bidons"/>
    <m/>
    <s v="Nombre"/>
    <n v="1196"/>
    <m/>
    <m/>
    <m/>
    <s v=""/>
    <n v="598"/>
    <s v="Sélection / Priorisation"/>
    <x v="0"/>
    <x v="65"/>
    <s v="Bernagousse"/>
    <m/>
    <m/>
    <m/>
    <m/>
    <s v="IFR20161116GRPEBE"/>
    <n v="5"/>
    <x v="0"/>
    <x v="45"/>
    <e v="#N/A"/>
    <x v="1"/>
  </r>
  <r>
    <s v="IFRC"/>
    <s v="Haitian RC"/>
    <m/>
    <s v="Réalisé"/>
    <d v="2016-11-16T00:00:00"/>
    <s v="Distribution Abris"/>
    <s v="Matériaux Abris"/>
    <s v="Kit Abris"/>
    <m/>
    <s v="Nombre"/>
    <n v="598"/>
    <m/>
    <m/>
    <m/>
    <s v=""/>
    <n v="598"/>
    <s v="Sélection / Priorisation"/>
    <x v="0"/>
    <x v="65"/>
    <s v="Bernagousse"/>
    <m/>
    <m/>
    <m/>
    <m/>
    <s v="IFR20161116GRPEBE"/>
    <n v="4"/>
    <x v="0"/>
    <x v="45"/>
    <e v="#N/A"/>
    <x v="1"/>
  </r>
  <r>
    <s v="IFRC"/>
    <s v="Haitian RC"/>
    <m/>
    <s v="Réalisé"/>
    <d v="2016-11-16T00:00:00"/>
    <s v="Distribution NFI"/>
    <s v="Matériaux NFI"/>
    <s v="Kit de cuisine"/>
    <m/>
    <s v="Nombre"/>
    <n v="598"/>
    <m/>
    <m/>
    <m/>
    <s v=""/>
    <n v="598"/>
    <s v="Sélection / Priorisation"/>
    <x v="0"/>
    <x v="65"/>
    <s v="Bernagousse"/>
    <m/>
    <m/>
    <m/>
    <m/>
    <s v="IFR20161116GRPEBE"/>
    <n v="3"/>
    <x v="0"/>
    <x v="45"/>
    <e v="#N/A"/>
    <x v="1"/>
  </r>
  <r>
    <s v="IFRC"/>
    <s v="Haitian RC"/>
    <m/>
    <s v="Réalisé"/>
    <d v="2016-11-16T00:00:00"/>
    <s v="Distribution NFI"/>
    <s v="Matériaux NFI"/>
    <s v="Moustiquaires"/>
    <m/>
    <s v="Nombre"/>
    <n v="1196"/>
    <m/>
    <m/>
    <m/>
    <s v=""/>
    <n v="598"/>
    <s v="Sélection / Priorisation"/>
    <x v="0"/>
    <x v="65"/>
    <s v="Bernagousse"/>
    <m/>
    <m/>
    <m/>
    <m/>
    <s v="IFR20161116GRPEBE"/>
    <n v="2"/>
    <x v="0"/>
    <x v="45"/>
    <e v="#N/A"/>
    <x v="1"/>
  </r>
  <r>
    <s v="IFRC"/>
    <s v="Haitian RC"/>
    <m/>
    <s v="Réalisé"/>
    <d v="2016-11-16T00:00:00"/>
    <s v="Distribution NFI"/>
    <s v="Matériaux NFI"/>
    <s v="Seaux"/>
    <m/>
    <s v="Nombre"/>
    <n v="598"/>
    <m/>
    <m/>
    <m/>
    <s v=""/>
    <n v="598"/>
    <s v="Sélection / Priorisation"/>
    <x v="0"/>
    <x v="65"/>
    <s v="Bernagousse"/>
    <m/>
    <m/>
    <m/>
    <m/>
    <s v="IFR20161116GRPEBE"/>
    <n v="1"/>
    <x v="0"/>
    <x v="45"/>
    <e v="#N/A"/>
    <x v="1"/>
  </r>
  <r>
    <s v="IFRC"/>
    <s v="Haitian RC"/>
    <m/>
    <s v="Réalisé"/>
    <d v="2016-11-19T00:00:00"/>
    <s v="Distribution NFI"/>
    <s v="Matériaux NFI"/>
    <s v="Aquatabs"/>
    <m/>
    <s v="Nombre"/>
    <n v="3060"/>
    <m/>
    <m/>
    <m/>
    <m/>
    <n v="204"/>
    <s v="Sélection / Priorisation"/>
    <x v="7"/>
    <x v="68"/>
    <m/>
    <m/>
    <m/>
    <m/>
    <m/>
    <s v="IFR20161119ARAN"/>
    <n v="7"/>
    <x v="7"/>
    <x v="47"/>
    <e v="#N/A"/>
    <x v="0"/>
  </r>
  <r>
    <s v="IFRC"/>
    <s v="Haitian RC"/>
    <m/>
    <s v="Réalisé"/>
    <d v="2016-11-19T00:00:00"/>
    <s v="Distribution Abris"/>
    <s v="Matériaux Abris"/>
    <s v="Bâches"/>
    <m/>
    <s v="Nombre"/>
    <n v="204"/>
    <m/>
    <m/>
    <m/>
    <s v=""/>
    <n v="204"/>
    <s v="Sélection / Priorisation"/>
    <x v="7"/>
    <x v="68"/>
    <m/>
    <m/>
    <m/>
    <m/>
    <m/>
    <s v="IFR20161119ARAN"/>
    <n v="6"/>
    <x v="7"/>
    <x v="47"/>
    <e v="#N/A"/>
    <x v="1"/>
  </r>
  <r>
    <s v="IFRC"/>
    <s v="Haitian RC"/>
    <m/>
    <s v="Réalisé"/>
    <d v="2016-11-19T00:00:00"/>
    <s v="Distribution NFI"/>
    <s v="Matériaux NFI"/>
    <s v="Bidons"/>
    <m/>
    <s v="Nombre"/>
    <n v="204"/>
    <m/>
    <m/>
    <m/>
    <s v=""/>
    <n v="204"/>
    <s v="Sélection / Priorisation"/>
    <x v="7"/>
    <x v="68"/>
    <m/>
    <m/>
    <m/>
    <m/>
    <m/>
    <s v="IFR20161119ARAN"/>
    <n v="5"/>
    <x v="7"/>
    <x v="47"/>
    <e v="#N/A"/>
    <x v="1"/>
  </r>
  <r>
    <s v="IFRC"/>
    <s v="Haitian RC"/>
    <m/>
    <s v="Réalisé"/>
    <d v="2016-11-19T00:00:00"/>
    <s v="Distribution NFI"/>
    <s v="Matériaux NFI"/>
    <s v="Couvertures"/>
    <m/>
    <s v="Nombre"/>
    <n v="408"/>
    <m/>
    <m/>
    <m/>
    <m/>
    <n v="204"/>
    <s v="Sélection / Priorisation"/>
    <x v="7"/>
    <x v="68"/>
    <m/>
    <m/>
    <m/>
    <m/>
    <m/>
    <s v="IFR20161119ARAN"/>
    <n v="4"/>
    <x v="7"/>
    <x v="47"/>
    <e v="#N/A"/>
    <x v="1"/>
  </r>
  <r>
    <s v="IFRC"/>
    <s v="Haitian RC"/>
    <m/>
    <s v="Réalisé"/>
    <d v="2016-11-19T00:00:00"/>
    <s v="Distribution Abris"/>
    <s v="Matériaux Abris"/>
    <s v="Kit Abris"/>
    <m/>
    <s v="Nombre"/>
    <n v="204"/>
    <m/>
    <m/>
    <m/>
    <m/>
    <n v="204"/>
    <s v="Sélection / Priorisation"/>
    <x v="7"/>
    <x v="68"/>
    <m/>
    <m/>
    <m/>
    <m/>
    <m/>
    <s v="IFR20161119ARAN"/>
    <n v="3"/>
    <x v="7"/>
    <x v="47"/>
    <e v="#N/A"/>
    <x v="1"/>
  </r>
  <r>
    <s v="IFRC"/>
    <s v="Haitian RC"/>
    <m/>
    <s v="Réalisé"/>
    <d v="2016-11-19T00:00:00"/>
    <s v="Distribution NFI"/>
    <s v="Matériaux NFI"/>
    <s v="Kit de cuisine"/>
    <m/>
    <s v="Nombre"/>
    <n v="204"/>
    <m/>
    <m/>
    <m/>
    <m/>
    <n v="204"/>
    <s v="Sélection / Priorisation"/>
    <x v="7"/>
    <x v="68"/>
    <m/>
    <m/>
    <m/>
    <m/>
    <m/>
    <s v="IFR20161119ARAN"/>
    <n v="2"/>
    <x v="7"/>
    <x v="47"/>
    <e v="#N/A"/>
    <x v="1"/>
  </r>
  <r>
    <s v="IFRC"/>
    <s v="Haitian RC"/>
    <m/>
    <s v="Réalisé"/>
    <d v="2016-11-19T00:00:00"/>
    <s v="Distribution NFI"/>
    <s v="Matériaux NFI"/>
    <s v="Kit d'hygiène"/>
    <m/>
    <s v="Nombre"/>
    <n v="204"/>
    <m/>
    <m/>
    <m/>
    <m/>
    <n v="204"/>
    <s v="Sélection / Priorisation"/>
    <x v="7"/>
    <x v="68"/>
    <m/>
    <m/>
    <m/>
    <m/>
    <m/>
    <s v="IFR20161119ARAN"/>
    <n v="1"/>
    <x v="7"/>
    <x v="47"/>
    <e v="#N/A"/>
    <x v="1"/>
  </r>
  <r>
    <s v="IFRC"/>
    <s v="Haitian RC"/>
    <m/>
    <s v="Réalisé"/>
    <d v="2016-11-24T00:00:00"/>
    <s v="Distribution Abris"/>
    <s v="Matériaux Abris"/>
    <s v="Bâches"/>
    <m/>
    <s v="Nombre"/>
    <n v="391"/>
    <m/>
    <m/>
    <m/>
    <s v=""/>
    <n v="391"/>
    <s v="Sélection / Priorisation"/>
    <x v="0"/>
    <x v="66"/>
    <m/>
    <m/>
    <m/>
    <m/>
    <m/>
    <s v="IFR20161124GRRO"/>
    <n v="5"/>
    <x v="0"/>
    <x v="46"/>
    <e v="#N/A"/>
    <x v="1"/>
  </r>
  <r>
    <s v="IFRC"/>
    <s v="Haitian RC"/>
    <m/>
    <s v="Réalisé"/>
    <d v="2016-11-24T00:00:00"/>
    <s v="Distribution NFI"/>
    <s v="Matériaux NFI"/>
    <s v="Bidons"/>
    <m/>
    <s v="Nombre"/>
    <n v="782"/>
    <m/>
    <m/>
    <m/>
    <s v=""/>
    <n v="391"/>
    <s v="Sélection / Priorisation"/>
    <x v="0"/>
    <x v="66"/>
    <m/>
    <m/>
    <m/>
    <m/>
    <m/>
    <s v="IFR20161124GRRO"/>
    <n v="4"/>
    <x v="0"/>
    <x v="46"/>
    <e v="#N/A"/>
    <x v="1"/>
  </r>
  <r>
    <s v="IFRC"/>
    <s v="Haitian RC"/>
    <m/>
    <s v="Réalisé"/>
    <d v="2016-11-24T00:00:00"/>
    <s v="Distribution NFI"/>
    <s v="Matériaux NFI"/>
    <s v="Kit de cuisine"/>
    <m/>
    <s v="Nombre"/>
    <n v="391"/>
    <m/>
    <m/>
    <m/>
    <m/>
    <n v="391"/>
    <s v="Sélection / Priorisation"/>
    <x v="0"/>
    <x v="66"/>
    <m/>
    <m/>
    <m/>
    <m/>
    <m/>
    <s v="IFR20161124GRRO"/>
    <n v="3"/>
    <x v="0"/>
    <x v="46"/>
    <e v="#N/A"/>
    <x v="1"/>
  </r>
  <r>
    <s v="IFRC"/>
    <s v="Haitian RC"/>
    <m/>
    <s v="Réalisé"/>
    <d v="2016-11-24T00:00:00"/>
    <s v="Distribution NFI"/>
    <s v="Matériaux NFI"/>
    <s v="Moustiquaires"/>
    <m/>
    <s v="Nombre"/>
    <n v="782"/>
    <m/>
    <m/>
    <m/>
    <m/>
    <n v="391"/>
    <s v="Sélection / Priorisation"/>
    <x v="0"/>
    <x v="66"/>
    <m/>
    <m/>
    <m/>
    <m/>
    <m/>
    <s v="IFR20161124GRRO"/>
    <n v="2"/>
    <x v="0"/>
    <x v="46"/>
    <e v="#N/A"/>
    <x v="1"/>
  </r>
  <r>
    <s v="IFRC"/>
    <s v="Haitian RC"/>
    <m/>
    <s v="Réalisé"/>
    <d v="2016-11-24T00:00:00"/>
    <s v="Distribution NFI"/>
    <s v="Matériaux NFI"/>
    <s v="Seaux"/>
    <m/>
    <s v="Nombre"/>
    <n v="391"/>
    <m/>
    <m/>
    <m/>
    <m/>
    <n v="391"/>
    <s v="Sélection / Priorisation"/>
    <x v="0"/>
    <x v="66"/>
    <m/>
    <m/>
    <m/>
    <m/>
    <m/>
    <s v="IFR20161124GRRO"/>
    <n v="1"/>
    <x v="0"/>
    <x v="46"/>
    <e v="#N/A"/>
    <x v="1"/>
  </r>
  <r>
    <s v="IFRC"/>
    <s v="Haitian RC"/>
    <m/>
    <s v="Planifié (financé)"/>
    <d v="2016-11-28T00:00:00"/>
    <s v="Distribution Abris"/>
    <s v="Matériaux Abris"/>
    <s v="Bâches"/>
    <m/>
    <s v="Nombre"/>
    <n v="1200"/>
    <m/>
    <m/>
    <m/>
    <s v=""/>
    <n v="600"/>
    <s v="Sélection / Priorisation"/>
    <x v="0"/>
    <x v="4"/>
    <m/>
    <m/>
    <m/>
    <m/>
    <m/>
    <s v="IFR20161128GRLE"/>
    <n v="5"/>
    <x v="0"/>
    <x v="4"/>
    <e v="#N/A"/>
    <x v="1"/>
  </r>
  <r>
    <s v="IFRC"/>
    <s v="Haitian RC"/>
    <m/>
    <s v="Planifié (financé)"/>
    <d v="2016-11-28T00:00:00"/>
    <s v="Distribution NFI"/>
    <s v="Matériaux NFI"/>
    <s v="Bidons"/>
    <m/>
    <s v="Nombre"/>
    <n v="1200"/>
    <m/>
    <m/>
    <m/>
    <s v=""/>
    <n v="600"/>
    <s v="Sélection / Priorisation"/>
    <x v="0"/>
    <x v="4"/>
    <m/>
    <m/>
    <m/>
    <m/>
    <m/>
    <s v="IFR20161128GRLE"/>
    <n v="4"/>
    <x v="0"/>
    <x v="4"/>
    <e v="#N/A"/>
    <x v="1"/>
  </r>
  <r>
    <s v="IFRC"/>
    <s v="Haitian RC"/>
    <m/>
    <s v="Planifié (financé)"/>
    <d v="2016-11-28T00:00:00"/>
    <s v="Distribution NFI"/>
    <s v="Matériaux NFI"/>
    <s v="Kit de cuisine"/>
    <m/>
    <s v="Nombre"/>
    <n v="600"/>
    <m/>
    <m/>
    <m/>
    <m/>
    <n v="600"/>
    <s v="Sélection / Priorisation"/>
    <x v="0"/>
    <x v="4"/>
    <m/>
    <m/>
    <m/>
    <m/>
    <m/>
    <s v="IFR20161128GRLE"/>
    <n v="3"/>
    <x v="0"/>
    <x v="4"/>
    <e v="#N/A"/>
    <x v="1"/>
  </r>
  <r>
    <s v="IFRC"/>
    <s v="Haitian RC"/>
    <m/>
    <s v="Planifié (financé)"/>
    <d v="2016-11-28T00:00:00"/>
    <s v="Distribution NFI"/>
    <s v="Matériaux NFI"/>
    <s v="Moustiquaires"/>
    <m/>
    <s v="Nombre"/>
    <n v="1200"/>
    <m/>
    <m/>
    <m/>
    <m/>
    <n v="600"/>
    <s v="Sélection / Priorisation"/>
    <x v="0"/>
    <x v="4"/>
    <m/>
    <m/>
    <m/>
    <m/>
    <m/>
    <s v="IFR20161128GRLE"/>
    <n v="2"/>
    <x v="0"/>
    <x v="4"/>
    <e v="#N/A"/>
    <x v="1"/>
  </r>
  <r>
    <s v="IFRC"/>
    <s v="Haitian RC"/>
    <m/>
    <s v="Planifié (financé)"/>
    <d v="2016-11-28T00:00:00"/>
    <s v="Distribution NFI"/>
    <s v="Matériaux NFI"/>
    <s v="Seaux"/>
    <m/>
    <s v="Nombre"/>
    <n v="600"/>
    <m/>
    <m/>
    <m/>
    <m/>
    <n v="600"/>
    <s v="Sélection / Priorisation"/>
    <x v="0"/>
    <x v="4"/>
    <m/>
    <m/>
    <m/>
    <m/>
    <m/>
    <s v="IFR20161128GRLE"/>
    <n v="1"/>
    <x v="0"/>
    <x v="4"/>
    <e v="#N/A"/>
    <x v="1"/>
  </r>
  <r>
    <s v="IFRC"/>
    <s v="Haitian RC"/>
    <m/>
    <s v="Planifié (financé)"/>
    <d v="2016-11-29T00:00:00"/>
    <s v="Distribution Abris"/>
    <s v="Matériaux Abris"/>
    <s v="Bâches"/>
    <m/>
    <s v="Nombre"/>
    <n v="800"/>
    <m/>
    <m/>
    <m/>
    <s v=""/>
    <n v="400"/>
    <s v="Sélection / Priorisation"/>
    <x v="0"/>
    <x v="2"/>
    <m/>
    <m/>
    <m/>
    <m/>
    <m/>
    <s v="IFR20161129GRAN"/>
    <n v="6"/>
    <x v="0"/>
    <x v="2"/>
    <e v="#N/A"/>
    <x v="1"/>
  </r>
  <r>
    <s v="IFRC"/>
    <s v="Haitian RC"/>
    <m/>
    <s v="Planifié (financé)"/>
    <d v="2016-11-29T00:00:00"/>
    <s v="Distribution Abris"/>
    <s v="Matériaux Abris"/>
    <s v="Bâches"/>
    <m/>
    <s v="Nombre"/>
    <n v="600"/>
    <m/>
    <m/>
    <m/>
    <s v=""/>
    <n v="300"/>
    <s v="Sélection / Priorisation"/>
    <x v="0"/>
    <x v="63"/>
    <m/>
    <m/>
    <m/>
    <m/>
    <m/>
    <s v="IFR20161129GRBE"/>
    <n v="5"/>
    <x v="0"/>
    <x v="43"/>
    <e v="#N/A"/>
    <x v="1"/>
  </r>
  <r>
    <s v="IFRC"/>
    <s v="Haitian RC"/>
    <m/>
    <s v="Planifié (financé)"/>
    <d v="2016-11-29T00:00:00"/>
    <s v="Distribution NFI"/>
    <s v="Matériaux NFI"/>
    <s v="Bidons"/>
    <m/>
    <s v="Nombre"/>
    <n v="800"/>
    <m/>
    <m/>
    <m/>
    <s v=""/>
    <n v="400"/>
    <s v="Sélection / Priorisation"/>
    <x v="0"/>
    <x v="2"/>
    <m/>
    <m/>
    <m/>
    <m/>
    <m/>
    <s v="IFR20161129GRAN"/>
    <n v="5"/>
    <x v="0"/>
    <x v="2"/>
    <e v="#N/A"/>
    <x v="1"/>
  </r>
  <r>
    <s v="IFRC"/>
    <s v="Haitian RC"/>
    <m/>
    <s v="Planifié (financé)"/>
    <d v="2016-11-29T00:00:00"/>
    <s v="Distribution NFI"/>
    <s v="Matériaux NFI"/>
    <s v="Bidons"/>
    <m/>
    <s v="Nombre"/>
    <n v="600"/>
    <m/>
    <m/>
    <m/>
    <s v=""/>
    <n v="300"/>
    <s v="Sélection / Priorisation"/>
    <x v="0"/>
    <x v="63"/>
    <m/>
    <m/>
    <m/>
    <m/>
    <m/>
    <s v="IFR20161129GRBE"/>
    <n v="4"/>
    <x v="0"/>
    <x v="43"/>
    <e v="#N/A"/>
    <x v="1"/>
  </r>
  <r>
    <s v="IFRC"/>
    <s v="Haitian RC"/>
    <m/>
    <s v="Planifié (financé)"/>
    <d v="2016-11-29T00:00:00"/>
    <s v="Distribution Abris"/>
    <s v="Matériaux Abris"/>
    <s v="Kit Abris"/>
    <m/>
    <s v="Nombre"/>
    <n v="400"/>
    <m/>
    <m/>
    <m/>
    <m/>
    <n v="400"/>
    <s v="Sélection / Priorisation"/>
    <x v="0"/>
    <x v="2"/>
    <m/>
    <m/>
    <m/>
    <m/>
    <m/>
    <s v="IFR20161129GRAN"/>
    <n v="4"/>
    <x v="0"/>
    <x v="2"/>
    <e v="#N/A"/>
    <x v="1"/>
  </r>
  <r>
    <s v="IFRC"/>
    <s v="Haitian RC"/>
    <m/>
    <s v="Planifié (financé)"/>
    <d v="2016-11-29T00:00:00"/>
    <s v="Distribution Abris"/>
    <s v="Matériaux Abris"/>
    <s v="Kit Abris"/>
    <m/>
    <s v="Nombre"/>
    <n v="400"/>
    <m/>
    <m/>
    <m/>
    <m/>
    <n v="600"/>
    <s v="Sélection / Priorisation"/>
    <x v="0"/>
    <x v="4"/>
    <m/>
    <m/>
    <m/>
    <m/>
    <m/>
    <s v="IFR20161129GRLE"/>
    <n v="1"/>
    <x v="0"/>
    <x v="4"/>
    <e v="#N/A"/>
    <x v="1"/>
  </r>
  <r>
    <s v="IFRC"/>
    <s v="Haitian RC"/>
    <m/>
    <s v="Planifié (financé)"/>
    <d v="2016-11-29T00:00:00"/>
    <s v="Distribution NFI"/>
    <s v="Matériaux NFI"/>
    <s v="Kit de cuisine"/>
    <m/>
    <s v="Nombre"/>
    <n v="400"/>
    <m/>
    <m/>
    <m/>
    <m/>
    <n v="400"/>
    <s v="Sélection / Priorisation"/>
    <x v="0"/>
    <x v="2"/>
    <m/>
    <m/>
    <m/>
    <m/>
    <m/>
    <s v="IFR20161129GRAN"/>
    <n v="3"/>
    <x v="0"/>
    <x v="2"/>
    <e v="#N/A"/>
    <x v="1"/>
  </r>
  <r>
    <s v="IFRC"/>
    <s v="Haitian RC"/>
    <m/>
    <s v="Planifié (financé)"/>
    <d v="2016-11-29T00:00:00"/>
    <s v="Distribution NFI"/>
    <s v="Matériaux NFI"/>
    <s v="Kit de cuisine"/>
    <m/>
    <s v="Nombre"/>
    <n v="300"/>
    <m/>
    <m/>
    <m/>
    <m/>
    <n v="300"/>
    <s v="Sélection / Priorisation"/>
    <x v="0"/>
    <x v="63"/>
    <m/>
    <m/>
    <m/>
    <m/>
    <m/>
    <s v="IFR20161129GRBE"/>
    <n v="3"/>
    <x v="0"/>
    <x v="43"/>
    <e v="#N/A"/>
    <x v="1"/>
  </r>
  <r>
    <s v="IFRC"/>
    <s v="Haitian RC"/>
    <m/>
    <s v="Planifié (financé)"/>
    <d v="2016-11-29T00:00:00"/>
    <s v="Distribution NFI"/>
    <s v="Matériaux NFI"/>
    <s v="Moustiquaires"/>
    <m/>
    <s v="Nombre"/>
    <n v="800"/>
    <m/>
    <m/>
    <m/>
    <m/>
    <n v="400"/>
    <s v="Sélection / Priorisation"/>
    <x v="0"/>
    <x v="2"/>
    <m/>
    <m/>
    <m/>
    <m/>
    <m/>
    <s v="IFR20161129GRAN"/>
    <n v="2"/>
    <x v="0"/>
    <x v="2"/>
    <e v="#N/A"/>
    <x v="1"/>
  </r>
  <r>
    <s v="IFRC"/>
    <s v="Haitian RC"/>
    <m/>
    <s v="Planifié (financé)"/>
    <d v="2016-11-29T00:00:00"/>
    <s v="Distribution NFI"/>
    <s v="Matériaux NFI"/>
    <s v="Moustiquaires"/>
    <m/>
    <s v="Nombre"/>
    <n v="600"/>
    <m/>
    <m/>
    <m/>
    <m/>
    <n v="300"/>
    <s v="Sélection / Priorisation"/>
    <x v="0"/>
    <x v="63"/>
    <m/>
    <m/>
    <m/>
    <m/>
    <m/>
    <s v="IFR20161129GRBE"/>
    <n v="2"/>
    <x v="0"/>
    <x v="43"/>
    <e v="#N/A"/>
    <x v="1"/>
  </r>
  <r>
    <s v="IFRC"/>
    <s v="Haitian RC"/>
    <m/>
    <s v="Planifié (financé)"/>
    <d v="2016-11-29T00:00:00"/>
    <s v="Distribution NFI"/>
    <s v="Matériaux NFI"/>
    <s v="Seaux"/>
    <m/>
    <s v="Nombre"/>
    <n v="400"/>
    <m/>
    <m/>
    <m/>
    <m/>
    <n v="400"/>
    <s v="Sélection / Priorisation"/>
    <x v="0"/>
    <x v="2"/>
    <m/>
    <m/>
    <m/>
    <m/>
    <m/>
    <s v="IFR20161129GRAN"/>
    <n v="1"/>
    <x v="0"/>
    <x v="2"/>
    <e v="#N/A"/>
    <x v="1"/>
  </r>
  <r>
    <s v="IFRC"/>
    <s v="Haitian RC"/>
    <m/>
    <s v="Planifié (financé)"/>
    <d v="2016-11-29T00:00:00"/>
    <s v="Distribution NFI"/>
    <s v="Matériaux NFI"/>
    <s v="Seaux"/>
    <m/>
    <s v="Nombre"/>
    <n v="300"/>
    <m/>
    <m/>
    <m/>
    <m/>
    <n v="300"/>
    <s v="Sélection / Priorisation"/>
    <x v="0"/>
    <x v="63"/>
    <m/>
    <m/>
    <m/>
    <m/>
    <m/>
    <s v="IFR20161129GRBE"/>
    <n v="1"/>
    <x v="0"/>
    <x v="43"/>
    <e v="#N/A"/>
    <x v="1"/>
  </r>
  <r>
    <s v="IFRC"/>
    <s v="Haitian RC"/>
    <m/>
    <s v="Planifié (financé)"/>
    <d v="2016-12-01T00:00:00"/>
    <s v="Distribution Abris"/>
    <s v="Matériaux Abris"/>
    <s v="Bâches"/>
    <m/>
    <s v="Nombre"/>
    <n v="600"/>
    <m/>
    <m/>
    <m/>
    <s v=""/>
    <n v="300"/>
    <s v="Sélection / Priorisation"/>
    <x v="0"/>
    <x v="65"/>
    <m/>
    <m/>
    <m/>
    <m/>
    <m/>
    <s v="IFR2016121GRPE"/>
    <n v="5"/>
    <x v="0"/>
    <x v="45"/>
    <e v="#N/A"/>
    <x v="1"/>
  </r>
  <r>
    <s v="IFRC"/>
    <s v="Haitian RC"/>
    <m/>
    <s v="Planifié (financé)"/>
    <d v="2016-12-01T00:00:00"/>
    <s v="Distribution NFI"/>
    <s v="Matériaux NFI"/>
    <s v="Bidons"/>
    <m/>
    <s v="Nombre"/>
    <n v="600"/>
    <m/>
    <m/>
    <m/>
    <s v=""/>
    <n v="300"/>
    <s v="Sélection / Priorisation"/>
    <x v="0"/>
    <x v="65"/>
    <m/>
    <m/>
    <m/>
    <m/>
    <m/>
    <s v="IFR2016121GRPE"/>
    <n v="4"/>
    <x v="0"/>
    <x v="45"/>
    <e v="#N/A"/>
    <x v="1"/>
  </r>
  <r>
    <s v="IFRC"/>
    <s v="Haitian RC"/>
    <m/>
    <s v="Planifié (financé)"/>
    <d v="2016-12-01T00:00:00"/>
    <s v="Distribution NFI"/>
    <s v="Matériaux NFI"/>
    <s v="Kit de cuisine"/>
    <m/>
    <s v="Nombre"/>
    <n v="300"/>
    <m/>
    <m/>
    <m/>
    <m/>
    <n v="300"/>
    <s v="Sélection / Priorisation"/>
    <x v="0"/>
    <x v="65"/>
    <m/>
    <m/>
    <m/>
    <m/>
    <m/>
    <s v="IFR2016121GRPE"/>
    <n v="3"/>
    <x v="0"/>
    <x v="45"/>
    <e v="#N/A"/>
    <x v="1"/>
  </r>
  <r>
    <s v="IFRC"/>
    <s v="Haitian RC"/>
    <m/>
    <s v="Planifié (financé)"/>
    <d v="2016-12-01T00:00:00"/>
    <s v="Distribution NFI"/>
    <s v="Matériaux NFI"/>
    <s v="Moustiquaires"/>
    <m/>
    <s v="Nombre"/>
    <n v="600"/>
    <m/>
    <m/>
    <m/>
    <m/>
    <n v="300"/>
    <s v="Sélection / Priorisation"/>
    <x v="0"/>
    <x v="65"/>
    <m/>
    <m/>
    <m/>
    <m/>
    <m/>
    <s v="IFR2016121GRPE"/>
    <n v="2"/>
    <x v="0"/>
    <x v="45"/>
    <e v="#N/A"/>
    <x v="1"/>
  </r>
  <r>
    <s v="IFRC"/>
    <s v="Haitian RC"/>
    <m/>
    <s v="Planifié (financé)"/>
    <d v="2016-12-01T00:00:00"/>
    <s v="Distribution NFI"/>
    <s v="Matériaux NFI"/>
    <s v="Seaux"/>
    <m/>
    <s v="Nombre"/>
    <n v="300"/>
    <m/>
    <m/>
    <m/>
    <m/>
    <n v="300"/>
    <s v="Sélection / Priorisation"/>
    <x v="0"/>
    <x v="65"/>
    <m/>
    <m/>
    <m/>
    <m/>
    <m/>
    <s v="IFR2016121GRPE"/>
    <n v="1"/>
    <x v="0"/>
    <x v="45"/>
    <e v="#N/A"/>
    <x v="1"/>
  </r>
  <r>
    <s v="IFRC/Qatar Red Crescent"/>
    <s v="Haitian RC"/>
    <m/>
    <s v="Réalisé"/>
    <d v="2016-11-24T00:00:00"/>
    <s v="Distribution Abris"/>
    <s v="Matériaux Abris"/>
    <s v="Bâches"/>
    <m/>
    <s v="Nombre"/>
    <n v="558"/>
    <m/>
    <m/>
    <m/>
    <m/>
    <n v="558"/>
    <m/>
    <x v="0"/>
    <x v="0"/>
    <m/>
    <s v="Prévilé"/>
    <m/>
    <m/>
    <m/>
    <s v="IFR20161124GRJE"/>
    <n v="6"/>
    <x v="0"/>
    <x v="0"/>
    <e v="#N/A"/>
    <x v="0"/>
  </r>
  <r>
    <s v="IFRC/Qatar Red Crescent"/>
    <s v="Haitian RC"/>
    <m/>
    <s v="Réalisé"/>
    <d v="2016-11-24T00:00:00"/>
    <s v="Distribution NFI"/>
    <s v="Matériaux NFI"/>
    <s v="Bidons"/>
    <m/>
    <s v="Nombre"/>
    <n v="1116"/>
    <m/>
    <m/>
    <m/>
    <m/>
    <n v="558"/>
    <m/>
    <x v="0"/>
    <x v="0"/>
    <m/>
    <s v="Prévilé"/>
    <m/>
    <m/>
    <m/>
    <s v="IFR20161124GRJE"/>
    <n v="5"/>
    <x v="0"/>
    <x v="0"/>
    <e v="#N/A"/>
    <x v="1"/>
  </r>
  <r>
    <s v="IFRC/Qatar Red Crescent"/>
    <s v="Haitian RC"/>
    <m/>
    <s v="Réalisé"/>
    <d v="2016-11-24T00:00:00"/>
    <s v="Distribution NFI"/>
    <s v="Matériaux NFI"/>
    <s v="Kit de cuisine"/>
    <m/>
    <s v="Nombre"/>
    <n v="558"/>
    <m/>
    <m/>
    <m/>
    <m/>
    <n v="558"/>
    <m/>
    <x v="0"/>
    <x v="0"/>
    <m/>
    <s v="Prévilé"/>
    <m/>
    <m/>
    <m/>
    <s v="IFR20161124GRJE"/>
    <n v="4"/>
    <x v="0"/>
    <x v="0"/>
    <e v="#N/A"/>
    <x v="1"/>
  </r>
  <r>
    <s v="IFRC/Qatar Red Crescent"/>
    <s v="Haitian RC"/>
    <m/>
    <s v="Réalisé"/>
    <d v="2016-11-24T00:00:00"/>
    <s v="Distribution NFI"/>
    <s v="Matériaux NFI"/>
    <s v="Kit d'hygiène"/>
    <m/>
    <s v="Nombre"/>
    <n v="558"/>
    <m/>
    <m/>
    <m/>
    <m/>
    <n v="558"/>
    <m/>
    <x v="0"/>
    <x v="0"/>
    <m/>
    <s v="Prévilé"/>
    <m/>
    <m/>
    <m/>
    <s v="IFR20161124GRJE"/>
    <n v="3"/>
    <x v="0"/>
    <x v="0"/>
    <e v="#N/A"/>
    <x v="1"/>
  </r>
  <r>
    <s v="IFRC/Qatar Red Crescent"/>
    <s v="Haitian RC"/>
    <m/>
    <s v="Réalisé"/>
    <d v="2016-11-24T00:00:00"/>
    <s v="Distribution NFI"/>
    <s v="Matériaux NFI"/>
    <s v="Moustiquaires"/>
    <m/>
    <s v="Nombre"/>
    <n v="1116"/>
    <m/>
    <m/>
    <m/>
    <m/>
    <n v="558"/>
    <m/>
    <x v="0"/>
    <x v="0"/>
    <m/>
    <s v="Prévilé"/>
    <m/>
    <m/>
    <m/>
    <s v="IFR20161124GRJE"/>
    <n v="2"/>
    <x v="0"/>
    <x v="0"/>
    <e v="#N/A"/>
    <x v="1"/>
  </r>
  <r>
    <s v="IFRC/Qatar Red Crescent"/>
    <s v="Haitian RC"/>
    <m/>
    <s v="Réalisé"/>
    <d v="2016-11-24T00:00:00"/>
    <s v="Distribution NFI"/>
    <s v="Matériaux NFI"/>
    <s v="Seaux"/>
    <m/>
    <s v="Nombre"/>
    <n v="558"/>
    <m/>
    <m/>
    <m/>
    <m/>
    <n v="558"/>
    <m/>
    <x v="0"/>
    <x v="0"/>
    <m/>
    <s v="Prévilé"/>
    <m/>
    <m/>
    <m/>
    <s v="IFR20161124GRJE"/>
    <n v="1"/>
    <x v="0"/>
    <x v="0"/>
    <e v="#N/A"/>
    <x v="1"/>
  </r>
  <r>
    <s v="IOM"/>
    <m/>
    <s v="OFDA"/>
    <s v="Réalisé"/>
    <m/>
    <s v="Distribution Abris"/>
    <s v="Matériaux Abris"/>
    <s v="Bâches"/>
    <m/>
    <s v="Nombre"/>
    <n v="2577"/>
    <m/>
    <m/>
    <m/>
    <s v=""/>
    <n v="2577"/>
    <m/>
    <x v="0"/>
    <x v="28"/>
    <m/>
    <m/>
    <m/>
    <m/>
    <m/>
    <s v="IOM190010GR"/>
    <n v="2"/>
    <x v="0"/>
    <x v="28"/>
    <e v="#N/A"/>
    <x v="0"/>
  </r>
  <r>
    <s v="IOM"/>
    <m/>
    <s v="OFDA"/>
    <s v="Réalisé"/>
    <m/>
    <s v="Distribution NFI"/>
    <s v="Matériaux NFI"/>
    <s v="Kit de cuisine"/>
    <m/>
    <s v="Nombre"/>
    <n v="1817"/>
    <m/>
    <m/>
    <m/>
    <s v=""/>
    <n v="2577"/>
    <m/>
    <x v="0"/>
    <x v="28"/>
    <m/>
    <m/>
    <m/>
    <m/>
    <m/>
    <s v="IOM190010GR"/>
    <n v="1"/>
    <x v="0"/>
    <x v="28"/>
    <e v="#N/A"/>
    <x v="1"/>
  </r>
  <r>
    <s v="Italian RC"/>
    <s v="Haitian RC"/>
    <m/>
    <s v="Réalisé"/>
    <d v="2016-10-14T00:00:00"/>
    <s v="Distribution NFI"/>
    <s v="Matériaux NFI"/>
    <s v="Aquatabs"/>
    <m/>
    <s v="Nombre"/>
    <n v="7000"/>
    <m/>
    <m/>
    <m/>
    <s v=""/>
    <n v="100"/>
    <s v="Sélection / Priorisation"/>
    <x v="4"/>
    <x v="25"/>
    <m/>
    <m/>
    <m/>
    <m/>
    <m/>
    <s v="ITA20161014OUCR"/>
    <n v="1"/>
    <x v="4"/>
    <x v="25"/>
    <e v="#N/A"/>
    <x v="0"/>
  </r>
  <r>
    <s v="Italian RC"/>
    <s v="Haitian RC"/>
    <m/>
    <s v="Réalisé"/>
    <d v="2016-10-15T00:00:00"/>
    <s v="Distribution NFI"/>
    <s v="Matériaux NFI"/>
    <s v="Aquatabs"/>
    <m/>
    <s v="Nombre"/>
    <n v="3000"/>
    <m/>
    <m/>
    <m/>
    <s v=""/>
    <n v="77"/>
    <s v="Sélection / Priorisation"/>
    <x v="4"/>
    <x v="25"/>
    <m/>
    <m/>
    <m/>
    <m/>
    <m/>
    <s v="ITA20161015OUCR"/>
    <n v="1"/>
    <x v="4"/>
    <x v="25"/>
    <e v="#N/A"/>
    <x v="1"/>
  </r>
  <r>
    <s v="JPHRO"/>
    <s v="Chefs de ménage,membres des organisations locales."/>
    <s v="USAID-OFDA"/>
    <s v="Réalisé"/>
    <d v="2016-12-05T00:00:00"/>
    <s v="Distribution Abris"/>
    <s v="Matériaux Abris"/>
    <s v="Bâches"/>
    <m/>
    <s v="Nombre"/>
    <n v="14"/>
    <m/>
    <n v="43"/>
    <n v="34"/>
    <n v="77"/>
    <n v="14"/>
    <s v="Sélection / Priorisation"/>
    <x v="0"/>
    <x v="0"/>
    <m/>
    <s v="Sainte Hélène"/>
    <s v="Peri urbain"/>
    <s v="Ménage"/>
    <s v="nous avons aussi installé ces bâches pour les familles."/>
    <s v="JPH2016125GRJE"/>
    <n v="1"/>
    <x v="0"/>
    <x v="0"/>
    <e v="#N/A"/>
    <x v="0"/>
  </r>
  <r>
    <s v="JPHRO"/>
    <s v="Chefs de ménage,membres des organisations locales."/>
    <s v="USAID-OFDA"/>
    <s v="Réalisé"/>
    <d v="2016-12-07T00:00:00"/>
    <s v="Distribution Abris"/>
    <s v="Matériaux Abris"/>
    <s v="Bâches"/>
    <m/>
    <s v="Nombre"/>
    <n v="73"/>
    <m/>
    <n v="119"/>
    <n v="142"/>
    <n v="261"/>
    <n v="73"/>
    <s v="Sélection / Priorisation"/>
    <x v="0"/>
    <x v="0"/>
    <m/>
    <s v="Sainte Hélène"/>
    <s v="Peri urbain"/>
    <s v="Quartier"/>
    <s v="nous avons aussi installé ces bâches pour les familles."/>
    <s v="JPH2016127GRJE"/>
    <n v="1"/>
    <x v="0"/>
    <x v="0"/>
    <e v="#N/A"/>
    <x v="1"/>
  </r>
  <r>
    <s v="JPHRO"/>
    <s v="Chefs de ménage,membres des organisations locales."/>
    <s v="USAID-OFDA"/>
    <s v="Réalisé"/>
    <d v="2016-12-07T00:00:00"/>
    <s v="Distribution Abris"/>
    <s v="Matériaux Abris"/>
    <s v="Bâches"/>
    <m/>
    <s v="Nombre"/>
    <n v="95"/>
    <m/>
    <n v="264"/>
    <n v="289"/>
    <n v="553"/>
    <n v="95"/>
    <s v="Sélection / Priorisation"/>
    <x v="0"/>
    <x v="0"/>
    <s v="Marfranc / Grande Ri"/>
    <s v="Gélin"/>
    <s v="Rural"/>
    <s v="Quartier"/>
    <m/>
    <s v="JPH2016127GRJEMA"/>
    <n v="1"/>
    <x v="0"/>
    <x v="0"/>
    <e v="#N/A"/>
    <x v="1"/>
  </r>
  <r>
    <s v="Lutheran World Federation"/>
    <s v="RODEP"/>
    <m/>
    <s v="Réalisé"/>
    <s v="08.10.2016 - 10.10.2016"/>
    <s v="Distribution NFI"/>
    <s v="Matériaux NFI"/>
    <s v="Aquatabs"/>
    <m/>
    <s v="Nombre"/>
    <n v="30"/>
    <m/>
    <m/>
    <m/>
    <s v=""/>
    <m/>
    <m/>
    <x v="4"/>
    <x v="69"/>
    <s v="1e section Icondo"/>
    <m/>
    <m/>
    <m/>
    <m/>
    <e v="#VALUE!"/>
    <n v="26"/>
    <x v="4"/>
    <x v="48"/>
    <e v="#N/A"/>
    <x v="0"/>
  </r>
  <r>
    <s v="Lutheran World Federation"/>
    <s v="RODEP"/>
    <m/>
    <s v="Réalisé"/>
    <s v="08.10.2016 - 10.10.2016"/>
    <s v="Distribution NFI"/>
    <s v="Matériaux NFI"/>
    <s v="Aquatabs"/>
    <m/>
    <s v="Nombre"/>
    <n v="30"/>
    <m/>
    <m/>
    <m/>
    <s v=""/>
    <m/>
    <m/>
    <x v="4"/>
    <x v="69"/>
    <s v="7e section Fauche"/>
    <m/>
    <m/>
    <m/>
    <m/>
    <e v="#VALUE!"/>
    <n v="25"/>
    <x v="4"/>
    <x v="48"/>
    <e v="#N/A"/>
    <x v="1"/>
  </r>
  <r>
    <s v="Lutheran World Federation"/>
    <s v="RODEP"/>
    <m/>
    <s v="Réalisé"/>
    <s v="11.10.2016 - 25.10.2016"/>
    <s v="Distribution NFI"/>
    <s v="Matériaux NFI"/>
    <s v="Aquatabs"/>
    <m/>
    <s v="Nombre"/>
    <n v="400"/>
    <m/>
    <m/>
    <m/>
    <s v=""/>
    <m/>
    <m/>
    <x v="4"/>
    <x v="69"/>
    <s v="10e Palmes"/>
    <m/>
    <m/>
    <m/>
    <m/>
    <e v="#VALUE!"/>
    <n v="24"/>
    <x v="4"/>
    <x v="48"/>
    <e v="#N/A"/>
    <x v="1"/>
  </r>
  <r>
    <s v="Lutheran World Federation"/>
    <s v="RODEP"/>
    <m/>
    <s v="Réalisé"/>
    <s v="11.10.2016 - 25.10.2016"/>
    <s v="Distribution NFI"/>
    <s v="Matériaux NFI"/>
    <s v="Aquatabs"/>
    <m/>
    <s v="Nombre"/>
    <n v="250"/>
    <m/>
    <m/>
    <m/>
    <s v=""/>
    <m/>
    <m/>
    <x v="4"/>
    <x v="69"/>
    <s v="12e Palmes"/>
    <m/>
    <m/>
    <m/>
    <m/>
    <e v="#VALUE!"/>
    <n v="23"/>
    <x v="4"/>
    <x v="48"/>
    <e v="#N/A"/>
    <x v="1"/>
  </r>
  <r>
    <s v="Lutheran World Federation"/>
    <s v="RODEP"/>
    <m/>
    <s v="Réalisé"/>
    <s v="11.10.2016 - 25.10.2016"/>
    <s v="Distribution NFI"/>
    <s v="Matériaux NFI"/>
    <s v="Aquatabs"/>
    <m/>
    <s v="Nombre"/>
    <n v="600"/>
    <m/>
    <m/>
    <m/>
    <s v=""/>
    <m/>
    <m/>
    <x v="4"/>
    <x v="69"/>
    <s v="9e Palmes"/>
    <m/>
    <m/>
    <m/>
    <m/>
    <e v="#VALUE!"/>
    <n v="22"/>
    <x v="4"/>
    <x v="48"/>
    <e v="#N/A"/>
    <x v="1"/>
  </r>
  <r>
    <s v="Lutheran World Federation"/>
    <s v="FNGA"/>
    <m/>
    <s v="Planifié (financé)"/>
    <s v="15.11.2016 - 16.11.2016"/>
    <s v="Distribution NFI"/>
    <s v="Matériaux NFI"/>
    <s v="Aquatabs"/>
    <m/>
    <s v="Nombre"/>
    <n v="200"/>
    <m/>
    <m/>
    <m/>
    <s v=""/>
    <m/>
    <m/>
    <x v="0"/>
    <x v="66"/>
    <s v="2e Fonds Cochon"/>
    <m/>
    <m/>
    <m/>
    <m/>
    <e v="#VALUE!"/>
    <n v="21"/>
    <x v="0"/>
    <x v="46"/>
    <s v="HT08832-02"/>
    <x v="0"/>
  </r>
  <r>
    <s v="Lutheran World Federation"/>
    <s v="FNGA"/>
    <m/>
    <s v="Planifié (financé)"/>
    <s v="15.11.2016 - 16.11.2016"/>
    <s v="Intervention Abris"/>
    <s v="Formation"/>
    <s v="Formation"/>
    <m/>
    <s v=""/>
    <n v="200"/>
    <m/>
    <m/>
    <m/>
    <s v=""/>
    <n v="200"/>
    <s v="Sélection / Priorisation"/>
    <x v="0"/>
    <x v="66"/>
    <s v="2e Fonds Cochon"/>
    <m/>
    <m/>
    <m/>
    <m/>
    <e v="#VALUE!"/>
    <n v="20"/>
    <x v="0"/>
    <x v="46"/>
    <s v="HT08832-02"/>
    <x v="1"/>
  </r>
  <r>
    <s v="Lutheran World Federation"/>
    <s v="FNGA"/>
    <m/>
    <s v="En cours"/>
    <s v="4.11.2016 - 16.11.2016"/>
    <s v="Distribution NFI"/>
    <s v="Matériaux NFI"/>
    <s v="Aquatabs"/>
    <m/>
    <s v="Nombre"/>
    <n v="800"/>
    <m/>
    <m/>
    <m/>
    <s v=""/>
    <m/>
    <m/>
    <x v="0"/>
    <x v="0"/>
    <s v="2ème Haute Voldrogue"/>
    <m/>
    <m/>
    <m/>
    <m/>
    <e v="#VALUE!"/>
    <n v="19"/>
    <x v="0"/>
    <x v="0"/>
    <s v="HT08811-02"/>
    <x v="0"/>
  </r>
  <r>
    <s v="Lutheran World Federation"/>
    <s v="FNGA"/>
    <m/>
    <s v="En cours"/>
    <s v="4.11.2016 - 16.11.2016"/>
    <s v="Intervention Abris"/>
    <s v="Formation"/>
    <s v="Formation"/>
    <m/>
    <s v=""/>
    <n v="800"/>
    <m/>
    <m/>
    <m/>
    <s v=""/>
    <n v="800"/>
    <s v="Sélection / Priorisation"/>
    <x v="0"/>
    <x v="0"/>
    <s v="2ème Haute Voldrogue"/>
    <m/>
    <m/>
    <m/>
    <m/>
    <e v="#VALUE!"/>
    <n v="18"/>
    <x v="0"/>
    <x v="0"/>
    <s v="HT08811-02"/>
    <x v="1"/>
  </r>
  <r>
    <s v="Lutheran World Federation"/>
    <s v="FNGA"/>
    <m/>
    <s v="En cours"/>
    <s v="7.11.2016 - 16.11.2016"/>
    <s v="Intervention Abris"/>
    <s v="Formation"/>
    <s v="Formation"/>
    <m/>
    <s v=""/>
    <n v="600"/>
    <m/>
    <m/>
    <m/>
    <s v=""/>
    <m/>
    <s v="Sélection / Priorisation"/>
    <x v="0"/>
    <x v="0"/>
    <s v="2ème Haute Voldrogue"/>
    <m/>
    <m/>
    <m/>
    <m/>
    <e v="#VALUE!"/>
    <n v="17"/>
    <x v="0"/>
    <x v="0"/>
    <s v="HT08811-02"/>
    <x v="1"/>
  </r>
  <r>
    <s v="Lutheran World Federation"/>
    <s v="FNGA"/>
    <m/>
    <s v="En cours"/>
    <s v="7.11.2016 - 16.11.2016"/>
    <s v="Distribution NFI"/>
    <s v="Matériaux NFI"/>
    <s v="Kit de cuisine"/>
    <m/>
    <s v="Nombre"/>
    <n v="600"/>
    <m/>
    <m/>
    <m/>
    <s v=""/>
    <m/>
    <m/>
    <x v="0"/>
    <x v="0"/>
    <s v="2ème Haute Voldrogue"/>
    <m/>
    <m/>
    <m/>
    <m/>
    <e v="#VALUE!"/>
    <n v="16"/>
    <x v="0"/>
    <x v="0"/>
    <s v="HT08811-02"/>
    <x v="1"/>
  </r>
  <r>
    <s v="MEDAIR"/>
    <m/>
    <s v="OFDA"/>
    <s v="Réalisé"/>
    <d v="2016-10-30T00:00:00"/>
    <s v="Distribution Abris"/>
    <s v="Matériaux Abris"/>
    <s v="Bâches"/>
    <m/>
    <s v="Nombre"/>
    <n v="511"/>
    <m/>
    <m/>
    <m/>
    <s v=""/>
    <n v="511"/>
    <m/>
    <x v="1"/>
    <x v="19"/>
    <s v="Blactote"/>
    <m/>
    <m/>
    <m/>
    <s v="Distribution of rope with tarp. The reason numbers are off, we run out of hygiene kits and mousqito nets."/>
    <s v="MED20161030SUTIBL"/>
    <n v="5"/>
    <x v="1"/>
    <x v="19"/>
    <e v="#N/A"/>
    <x v="0"/>
  </r>
  <r>
    <s v="MEDAIR"/>
    <m/>
    <s v="OFDA"/>
    <s v="Réalisé"/>
    <d v="2016-10-30T00:00:00"/>
    <s v="Distribution NFI"/>
    <s v="Matériaux NFI"/>
    <s v="Moustiquaires"/>
    <m/>
    <s v="Nombre"/>
    <n v="511"/>
    <m/>
    <m/>
    <m/>
    <s v=""/>
    <n v="511"/>
    <s v="Distribution générale"/>
    <x v="1"/>
    <x v="19"/>
    <s v="Blactote"/>
    <m/>
    <m/>
    <m/>
    <s v="Distribution of rope with tarp. The reason numbers are off, we run out of hygiene kits and mousqito nets."/>
    <s v="MED20161030SUTIBL"/>
    <n v="4"/>
    <x v="1"/>
    <x v="19"/>
    <e v="#N/A"/>
    <x v="1"/>
  </r>
  <r>
    <s v="MEDAIR"/>
    <m/>
    <s v="OFDA"/>
    <s v="Réalisé"/>
    <d v="2016-10-30T00:00:00"/>
    <s v="Distribution NFI"/>
    <s v="Matériaux NFI"/>
    <s v="Aquatabs"/>
    <m/>
    <s v="Nombre"/>
    <n v="511"/>
    <m/>
    <m/>
    <m/>
    <s v=""/>
    <n v="511"/>
    <s v="Distribution générale"/>
    <x v="1"/>
    <x v="19"/>
    <s v="Blactote"/>
    <m/>
    <m/>
    <m/>
    <s v="Distribution of rope with tarp. The reason numbers are off, we run out of hygiene kits and mousqito nets."/>
    <s v="MED20161030SUTIBL"/>
    <n v="3"/>
    <x v="1"/>
    <x v="19"/>
    <e v="#N/A"/>
    <x v="1"/>
  </r>
  <r>
    <s v="MEDAIR"/>
    <m/>
    <s v="OFDA"/>
    <s v="Réalisé"/>
    <d v="2016-10-30T00:00:00"/>
    <s v="Distribution NFI"/>
    <s v="Matériaux NFI"/>
    <s v="Kit d'hygiène"/>
    <m/>
    <s v="Nombre"/>
    <n v="511"/>
    <m/>
    <m/>
    <m/>
    <s v=""/>
    <n v="511"/>
    <s v="Distribution générale"/>
    <x v="1"/>
    <x v="19"/>
    <s v="Blactote"/>
    <m/>
    <m/>
    <m/>
    <s v="Distribution of rope with tarp. The reason numbers are off, we run out of hygiene kits and mousqito nets."/>
    <s v="MED20161030SUTIBL"/>
    <n v="2"/>
    <x v="1"/>
    <x v="19"/>
    <e v="#N/A"/>
    <x v="1"/>
  </r>
  <r>
    <s v="MEDAIR"/>
    <m/>
    <s v="OFDA"/>
    <s v="Réalisé"/>
    <d v="2016-10-30T00:00:00"/>
    <s v="Intervention Abris"/>
    <s v="Formation"/>
    <s v="Formation"/>
    <m/>
    <s v="Nombre de personnes"/>
    <n v="511"/>
    <m/>
    <m/>
    <m/>
    <s v=""/>
    <n v="511"/>
    <s v="Sélection / Priorisation"/>
    <x v="1"/>
    <x v="19"/>
    <s v="Blactote"/>
    <m/>
    <m/>
    <m/>
    <s v="Distribution of rope with tarp. The reason numbers are off, we run out of hygiene kits and mousqito nets."/>
    <s v="MED20161030SUTIBL"/>
    <n v="1"/>
    <x v="1"/>
    <x v="19"/>
    <e v="#N/A"/>
    <x v="1"/>
  </r>
  <r>
    <s v="MEDAIR"/>
    <m/>
    <s v="OFDA"/>
    <s v="Réalisé"/>
    <d v="2016-10-31T00:00:00"/>
    <s v="Distribution Abris"/>
    <s v="Matériaux Abris"/>
    <s v="Bâches"/>
    <m/>
    <s v="Nombre"/>
    <n v="694"/>
    <m/>
    <m/>
    <m/>
    <s v=""/>
    <n v="694"/>
    <m/>
    <x v="1"/>
    <x v="19"/>
    <s v="Dalmette"/>
    <m/>
    <m/>
    <m/>
    <s v="Distribution of rope with tarp. The reason numbers are off, we run out of hygiene kits and mousqito nets."/>
    <s v="MED20161031SUTIDA"/>
    <n v="6"/>
    <x v="1"/>
    <x v="19"/>
    <e v="#N/A"/>
    <x v="1"/>
  </r>
  <r>
    <s v="MEDAIR"/>
    <m/>
    <s v="OFDA"/>
    <s v="Réalisé"/>
    <d v="2016-10-31T00:00:00"/>
    <s v="Distribution NFI"/>
    <s v="Matériaux NFI"/>
    <s v="Seaux"/>
    <m/>
    <s v="Nombre"/>
    <n v="667"/>
    <m/>
    <m/>
    <m/>
    <s v=""/>
    <n v="694"/>
    <s v="Distribution générale"/>
    <x v="1"/>
    <x v="19"/>
    <s v="Dalmette"/>
    <m/>
    <m/>
    <m/>
    <s v="Distribution of rope with tarp. The reason numbers are off, we run out of hygiene kits and mousqito nets."/>
    <s v="MED20161031SUTIDA"/>
    <n v="5"/>
    <x v="1"/>
    <x v="19"/>
    <e v="#N/A"/>
    <x v="1"/>
  </r>
  <r>
    <s v="MEDAIR"/>
    <m/>
    <s v="OFDA"/>
    <s v="Réalisé"/>
    <d v="2016-10-31T00:00:00"/>
    <s v="Distribution NFI"/>
    <s v="Matériaux NFI"/>
    <s v="Moustiquaires"/>
    <m/>
    <s v="Nombre"/>
    <n v="667"/>
    <m/>
    <m/>
    <m/>
    <s v=""/>
    <n v="694"/>
    <s v="Distribution générale"/>
    <x v="1"/>
    <x v="19"/>
    <s v="Dalmette"/>
    <m/>
    <m/>
    <m/>
    <s v="Distribution of rope with tarp. The reason numbers are off, we run out of hygiene kits and mousqito nets."/>
    <s v="MED20161031SUTIDA"/>
    <n v="4"/>
    <x v="1"/>
    <x v="19"/>
    <e v="#N/A"/>
    <x v="1"/>
  </r>
  <r>
    <s v="MEDAIR"/>
    <m/>
    <s v="OFDA"/>
    <s v="Réalisé"/>
    <d v="2016-10-31T00:00:00"/>
    <s v="Distribution NFI"/>
    <s v="Matériaux NFI"/>
    <s v="Aquatabs"/>
    <m/>
    <s v="Nombre"/>
    <n v="694"/>
    <m/>
    <m/>
    <m/>
    <s v=""/>
    <n v="694"/>
    <s v="Distribution générale"/>
    <x v="1"/>
    <x v="19"/>
    <s v="Dalmette"/>
    <m/>
    <m/>
    <m/>
    <s v="Distribution of rope with tarp. The reason numbers are off, we run out of hygiene kits and mousqito nets."/>
    <s v="MED20161031SUTIDA"/>
    <n v="3"/>
    <x v="1"/>
    <x v="19"/>
    <e v="#N/A"/>
    <x v="1"/>
  </r>
  <r>
    <s v="MEDAIR"/>
    <m/>
    <s v="OFDA"/>
    <s v="Réalisé"/>
    <d v="2016-10-31T00:00:00"/>
    <s v="Distribution NFI"/>
    <s v="Matériaux NFI"/>
    <s v="Kit d'hygiène"/>
    <m/>
    <s v="Nombre"/>
    <n v="667"/>
    <m/>
    <m/>
    <m/>
    <s v=""/>
    <n v="694"/>
    <s v="Distribution générale"/>
    <x v="1"/>
    <x v="19"/>
    <s v="Dalmette"/>
    <m/>
    <m/>
    <m/>
    <s v="Distribution of rope with tarp. The reason numbers are off, we run out of hygiene kits and mousqito nets."/>
    <s v="MED20161031SUTIDA"/>
    <n v="2"/>
    <x v="1"/>
    <x v="19"/>
    <e v="#N/A"/>
    <x v="1"/>
  </r>
  <r>
    <s v="MEDAIR"/>
    <m/>
    <s v="OFDA"/>
    <s v="Réalisé"/>
    <d v="2016-10-31T00:00:00"/>
    <s v="Intervention Abris"/>
    <s v="Formation"/>
    <s v="Formation"/>
    <m/>
    <s v="Nombre de personnes"/>
    <n v="694"/>
    <m/>
    <m/>
    <m/>
    <s v=""/>
    <n v="694"/>
    <s v="Sélection / Priorisation"/>
    <x v="1"/>
    <x v="19"/>
    <s v="Dalmette"/>
    <m/>
    <m/>
    <m/>
    <s v="Distribution of rope with tarp. The reason numbers are off, we run out of hygiene kits and mousqito nets."/>
    <s v="MED20161031SUTIDA"/>
    <n v="1"/>
    <x v="1"/>
    <x v="19"/>
    <e v="#N/A"/>
    <x v="1"/>
  </r>
  <r>
    <s v="MEDAIR"/>
    <m/>
    <s v="OFDA"/>
    <s v="Réalisé"/>
    <d v="2016-11-12T00:00:00"/>
    <s v="Distribution Abris"/>
    <s v="Matériaux Abris"/>
    <s v="Bâches"/>
    <m/>
    <s v="Nombre"/>
    <n v="250"/>
    <m/>
    <m/>
    <m/>
    <s v=""/>
    <n v="198"/>
    <s v="Distribution générale"/>
    <x v="1"/>
    <x v="19"/>
    <s v="Loby"/>
    <m/>
    <m/>
    <m/>
    <s v="Shelter box: 198, 52 distributed in shools. Remaining were targetted to the most vulnerable in Lager."/>
    <s v="MED20161112SUTILO"/>
    <n v="4"/>
    <x v="1"/>
    <x v="19"/>
    <e v="#N/A"/>
    <x v="1"/>
  </r>
  <r>
    <s v="MEDAIR"/>
    <m/>
    <s v="OFDA"/>
    <s v="Réalisé"/>
    <d v="2016-11-12T00:00:00"/>
    <s v="Distribution NFI"/>
    <s v="Matériaux NFI"/>
    <s v="Aquatabs"/>
    <m/>
    <s v="Nombre"/>
    <n v="52"/>
    <m/>
    <m/>
    <m/>
    <s v=""/>
    <n v="198"/>
    <s v="Sélection / Priorisation"/>
    <x v="1"/>
    <x v="19"/>
    <s v="Loby"/>
    <m/>
    <m/>
    <m/>
    <s v="Shelter box: 198, 52 distributed in shools. Remaining were targetted to the most vulnerable in Lager."/>
    <s v="MED20161112SUTILO"/>
    <n v="3"/>
    <x v="1"/>
    <x v="19"/>
    <e v="#N/A"/>
    <x v="1"/>
  </r>
  <r>
    <s v="MEDAIR"/>
    <m/>
    <s v="OFDA"/>
    <s v="Réalisé"/>
    <d v="2016-11-12T00:00:00"/>
    <s v="Distribution Abris"/>
    <s v="Matériaux Abris"/>
    <s v="Kit Abris"/>
    <m/>
    <s v="Nombre"/>
    <n v="198"/>
    <m/>
    <m/>
    <m/>
    <s v=""/>
    <n v="198"/>
    <s v="Sélection / Priorisation"/>
    <x v="1"/>
    <x v="19"/>
    <s v="Loby"/>
    <m/>
    <m/>
    <m/>
    <s v="Shelter box: 198, 52 distributed in shools. Remaining were targetted to the most vulnerable in Lager."/>
    <s v="MED20161112SUTILO"/>
    <n v="2"/>
    <x v="1"/>
    <x v="19"/>
    <e v="#N/A"/>
    <x v="1"/>
  </r>
  <r>
    <s v="MEDAIR"/>
    <m/>
    <s v="OFDA"/>
    <s v="Réalisé"/>
    <d v="2016-11-12T00:00:00"/>
    <s v="Intervention Abris"/>
    <s v="Formation"/>
    <s v="Formation"/>
    <m/>
    <s v="Nombre de personnes"/>
    <n v="198"/>
    <m/>
    <m/>
    <m/>
    <s v=""/>
    <n v="198"/>
    <s v="Sélection / Priorisation"/>
    <x v="1"/>
    <x v="19"/>
    <s v="Loby"/>
    <m/>
    <m/>
    <m/>
    <s v="Shelter box: 198, 52 distributed in shools. Remaining were targetted to the most vulnerable in Lager."/>
    <s v="MED20161112SUTILO"/>
    <n v="1"/>
    <x v="1"/>
    <x v="19"/>
    <e v="#N/A"/>
    <x v="1"/>
  </r>
  <r>
    <s v="MEDAIR"/>
    <m/>
    <s v="OFDA"/>
    <s v="Réalisé"/>
    <d v="2016-11-16T00:00:00"/>
    <s v="Distribution Abris"/>
    <s v="Matériaux Abris"/>
    <s v="Bâches"/>
    <m/>
    <s v="Nombre"/>
    <n v="334"/>
    <m/>
    <m/>
    <m/>
    <s v=""/>
    <n v="367"/>
    <s v="Distribution générale"/>
    <x v="1"/>
    <x v="19"/>
    <s v="Dalmette"/>
    <m/>
    <m/>
    <m/>
    <s v="Sawyer filters including bucket distributed instead of aquatabs. The reason that numbers are off, people came from different communities to recuperate missing items."/>
    <s v="MED20161116SUTIDA"/>
    <n v="6"/>
    <x v="1"/>
    <x v="19"/>
    <e v="#N/A"/>
    <x v="1"/>
  </r>
  <r>
    <s v="MEDAIR"/>
    <m/>
    <s v="OFDA"/>
    <s v="Réalisé"/>
    <d v="2016-11-16T00:00:00"/>
    <s v="Distribution NFI"/>
    <s v="Matériaux NFI"/>
    <s v="Seaux"/>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n v="5"/>
    <x v="1"/>
    <x v="19"/>
    <e v="#N/A"/>
    <x v="1"/>
  </r>
  <r>
    <s v="MEDAIR"/>
    <m/>
    <s v="OFDA"/>
    <s v="Réalisé"/>
    <d v="2016-11-16T00:00:00"/>
    <s v="Distribution NFI"/>
    <s v="Matériaux NFI"/>
    <s v="Moustiquaires"/>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n v="4"/>
    <x v="1"/>
    <x v="19"/>
    <e v="#N/A"/>
    <x v="1"/>
  </r>
  <r>
    <s v="MEDAIR"/>
    <m/>
    <s v="OFDA"/>
    <s v="Réalisé"/>
    <d v="2016-11-16T00:00:00"/>
    <s v="Distribution NFI"/>
    <s v="Matériaux NFI"/>
    <s v="Kit d'hygiène"/>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n v="3"/>
    <x v="1"/>
    <x v="19"/>
    <e v="#N/A"/>
    <x v="1"/>
  </r>
  <r>
    <s v="MEDAIR"/>
    <m/>
    <s v="OFDA"/>
    <s v="Réalisé"/>
    <d v="2016-11-16T00:00:00"/>
    <s v="Distribution Abris"/>
    <s v="Matériaux Abris"/>
    <s v="Kit Abris"/>
    <s v="Needs to be confirmed"/>
    <s v="Nombre"/>
    <n v="302"/>
    <m/>
    <m/>
    <m/>
    <s v=""/>
    <n v="367"/>
    <s v="Distribution générale"/>
    <x v="1"/>
    <x v="19"/>
    <s v="Dalmette"/>
    <m/>
    <m/>
    <m/>
    <s v="Sawyer filters including bucket distributed instead of aquatabs. The reason that numbers are off, people came from different communities to recuperate missing items."/>
    <s v="MED20161116SUTIDA"/>
    <n v="2"/>
    <x v="1"/>
    <x v="19"/>
    <e v="#N/A"/>
    <x v="1"/>
  </r>
  <r>
    <s v="MEDAIR"/>
    <m/>
    <s v="OFDA"/>
    <s v="Réalisé"/>
    <d v="2016-11-16T00:00:00"/>
    <s v="Intervention Abris"/>
    <s v="Formation"/>
    <s v="Formation"/>
    <m/>
    <s v="Nombre de personnes"/>
    <n v="302"/>
    <m/>
    <m/>
    <m/>
    <s v=""/>
    <n v="302"/>
    <s v="Sélection / Priorisation"/>
    <x v="1"/>
    <x v="19"/>
    <s v="Dalmette"/>
    <m/>
    <m/>
    <m/>
    <s v="Sawyer filters including bucket distributed instead of aquatabs. The reason that numbers are off, people came from different communities to recuperate missing items."/>
    <s v="MED20161116SUTIDA"/>
    <n v="1"/>
    <x v="1"/>
    <x v="19"/>
    <e v="#N/A"/>
    <x v="1"/>
  </r>
  <r>
    <s v="MEDAIR"/>
    <m/>
    <s v="OFDA"/>
    <s v="Réalisé"/>
    <d v="2016-12-01T00:00:00"/>
    <s v="Distribution Abris"/>
    <s v="Matériaux Abris"/>
    <s v="Kit d'outils"/>
    <m/>
    <s v="Nombre"/>
    <n v="520"/>
    <m/>
    <m/>
    <m/>
    <s v=""/>
    <n v="520"/>
    <s v="Distribution générale"/>
    <x v="1"/>
    <x v="19"/>
    <s v="Blactote"/>
    <m/>
    <m/>
    <m/>
    <s v="Sawyer filters including bucket distributed instead of aquatabs and shelter toolkits."/>
    <s v="MED2016121SUTIBL"/>
    <n v="1"/>
    <x v="1"/>
    <x v="19"/>
    <e v="#N/A"/>
    <x v="1"/>
  </r>
  <r>
    <s v="MEDAIR"/>
    <m/>
    <m/>
    <s v="Planifié (financé)"/>
    <m/>
    <s v="Distribution Abris"/>
    <s v="Matériaux Abris"/>
    <s v="Kit Abris"/>
    <m/>
    <s v="Nombre"/>
    <n v="660"/>
    <m/>
    <m/>
    <m/>
    <s v=""/>
    <n v="660"/>
    <m/>
    <x v="1"/>
    <x v="19"/>
    <s v="Dalmette"/>
    <m/>
    <m/>
    <m/>
    <m/>
    <s v="MED190010SUTIDA"/>
    <n v="4"/>
    <x v="1"/>
    <x v="19"/>
    <e v="#N/A"/>
    <x v="1"/>
  </r>
  <r>
    <s v="MEDAIR"/>
    <m/>
    <m/>
    <s v="Planifié (financé)"/>
    <m/>
    <s v="Distribution Abris"/>
    <s v="Matériaux Abris"/>
    <s v="Kit Abris"/>
    <m/>
    <s v="Nombre"/>
    <n v="305"/>
    <m/>
    <m/>
    <m/>
    <s v=""/>
    <n v="305"/>
    <m/>
    <x v="1"/>
    <x v="19"/>
    <s v="Dalmette"/>
    <m/>
    <m/>
    <m/>
    <m/>
    <s v="MED190010SUTIDA"/>
    <n v="3"/>
    <x v="1"/>
    <x v="19"/>
    <e v="#N/A"/>
    <x v="1"/>
  </r>
  <r>
    <s v="MEDAIR"/>
    <m/>
    <m/>
    <s v="Planifié (financé)"/>
    <m/>
    <s v="Intervention Abris"/>
    <s v="Formation"/>
    <s v="Formation"/>
    <m/>
    <s v="Nombre de personnes"/>
    <n v="275"/>
    <m/>
    <m/>
    <m/>
    <s v=""/>
    <n v="275"/>
    <m/>
    <x v="1"/>
    <x v="19"/>
    <s v="Blactote"/>
    <m/>
    <m/>
    <m/>
    <s v="We distributed to those who previously received above. However, the shelter kit was not completed at the time, so we have returned to give the remainder of the kit which includes nails and wire"/>
    <s v="MED190010SUTIBL"/>
    <n v="1"/>
    <x v="1"/>
    <x v="19"/>
    <e v="#N/A"/>
    <x v="1"/>
  </r>
  <r>
    <s v="MEDAIR"/>
    <m/>
    <m/>
    <s v="Planifié (financé)"/>
    <m/>
    <s v="Intervention Abris"/>
    <s v="Formation"/>
    <s v="Formation"/>
    <m/>
    <s v="Nombre de personnes"/>
    <n v="660"/>
    <m/>
    <m/>
    <m/>
    <s v=""/>
    <n v="660"/>
    <m/>
    <x v="1"/>
    <x v="19"/>
    <s v="Dalmette"/>
    <m/>
    <m/>
    <m/>
    <s v="We distributed to those who previously received above. However, the shelter kit was not completed at the time, so we have returned to give the remainder of the kit which includes nails and wire"/>
    <s v="MED190010SUTIDA"/>
    <n v="2"/>
    <x v="1"/>
    <x v="19"/>
    <e v="#N/A"/>
    <x v="1"/>
  </r>
  <r>
    <s v="MEDAIR"/>
    <m/>
    <m/>
    <s v="Planifié (financé)"/>
    <m/>
    <s v="Intervention Abris"/>
    <s v="Formation"/>
    <s v="Formation"/>
    <m/>
    <s v="Nombre de personnes"/>
    <n v="305"/>
    <m/>
    <m/>
    <m/>
    <s v=""/>
    <n v="305"/>
    <m/>
    <x v="1"/>
    <x v="19"/>
    <s v="Dalmette"/>
    <m/>
    <m/>
    <m/>
    <s v="We distributed to those who previously received above. However, the shelter kit was not completed at the time, so we have returned to give the remainder of the kit which includes nails and wire"/>
    <s v="MED190010SUTIDA"/>
    <n v="1"/>
    <x v="1"/>
    <x v="19"/>
    <e v="#N/A"/>
    <x v="1"/>
  </r>
  <r>
    <s v="MEDAIR"/>
    <m/>
    <s v="OFDA"/>
    <s v="Réalisé"/>
    <d v="2016-10-30T00:00:00"/>
    <s v="Distribution Abris"/>
    <s v="Matériaux Abris"/>
    <s v="Autre, à préciser dans &quot;Commentaires&quot;"/>
    <m/>
    <s v="N/A"/>
    <n v="511"/>
    <m/>
    <m/>
    <m/>
    <m/>
    <n v="511"/>
    <s v="Distribution générale"/>
    <x v="1"/>
    <x v="19"/>
    <s v="Blactote"/>
    <m/>
    <m/>
    <m/>
    <s v="Baches, Moustiquaires, Aquatabs, Kit hygienique"/>
    <m/>
    <m/>
    <x v="1"/>
    <x v="19"/>
    <e v="#N/A"/>
    <x v="1"/>
  </r>
  <r>
    <s v="MEDAIR"/>
    <m/>
    <s v="OFDA"/>
    <s v="Réalisé"/>
    <d v="2016-10-31T00:00:00"/>
    <s v="Distribution Abris"/>
    <s v="Matériaux Abris"/>
    <s v="Autre, à préciser dans &quot;Commentaires&quot;"/>
    <m/>
    <s v="N/A"/>
    <n v="694"/>
    <m/>
    <m/>
    <m/>
    <m/>
    <n v="694"/>
    <s v="Distribution générale"/>
    <x v="1"/>
    <x v="19"/>
    <s v="Dalmette"/>
    <m/>
    <m/>
    <m/>
    <s v="Baches, Moustiquaires, Aquatabs, Kit hygienique, seaux"/>
    <m/>
    <m/>
    <x v="1"/>
    <x v="19"/>
    <e v="#N/A"/>
    <x v="1"/>
  </r>
  <r>
    <s v="MEDAIR"/>
    <m/>
    <s v="OFDA"/>
    <s v="Réalisé"/>
    <d v="2016-11-12T00:00:00"/>
    <s v="Distribution Abris"/>
    <s v="Matériaux Abris"/>
    <s v="Autre, à préciser dans &quot;Commentaires&quot;"/>
    <m/>
    <s v="N/A"/>
    <n v="250"/>
    <m/>
    <m/>
    <m/>
    <m/>
    <n v="198"/>
    <s v="Distribution générale"/>
    <x v="1"/>
    <x v="19"/>
    <s v="Loby"/>
    <m/>
    <m/>
    <m/>
    <s v="Baches: 250, Shelter box: 198, Aquatabs: 52. 52 sont distribué dans les écoles et le reste sont distribué aux plus vulnerables dans Lager. Les chiffres sont differents parce que les bénéficiaires sont venu des autres endroits pour récuperer leurs articles manquants. "/>
    <m/>
    <m/>
    <x v="1"/>
    <x v="19"/>
    <e v="#N/A"/>
    <x v="1"/>
  </r>
  <r>
    <s v="MEDAIR"/>
    <m/>
    <s v="OFDA"/>
    <s v="Réalisé"/>
    <d v="2016-11-16T00:00:00"/>
    <s v="Distribution Abris"/>
    <s v="Matériaux Abris"/>
    <s v="Autre, à préciser dans &quot;Commentaires&quot;"/>
    <m/>
    <s v="N/A"/>
    <n v="367"/>
    <m/>
    <m/>
    <m/>
    <m/>
    <n v="367"/>
    <s v="Distribution générale"/>
    <x v="1"/>
    <x v="19"/>
    <s v="Dalmette"/>
    <m/>
    <m/>
    <m/>
    <s v="Baches: 334, Sawyer filter et seaux: 367, Moustiquaires: 367, Kit hygienique: 367, Kit abri: 302. Sawyer filters inclusive seaux sont distribué à la place de aquatabs. Les chiffres sont differents parce que les bénéficiaires sont venu des autres endroits pour récuperer leurs articles manquants. "/>
    <m/>
    <m/>
    <x v="1"/>
    <x v="19"/>
    <e v="#N/A"/>
    <x v="1"/>
  </r>
  <r>
    <s v="MEDAIR"/>
    <m/>
    <s v="OFDA"/>
    <s v="Réalisé"/>
    <d v="2016-12-01T00:00:00"/>
    <s v="Distribution Abris"/>
    <s v="Matériaux Abris"/>
    <s v="Autre, à préciser dans &quot;Commentaires&quot;"/>
    <m/>
    <s v="N/A"/>
    <n v="520"/>
    <m/>
    <m/>
    <m/>
    <m/>
    <n v="520"/>
    <s v="Distribution générale"/>
    <x v="1"/>
    <x v="19"/>
    <s v="Blactote"/>
    <m/>
    <m/>
    <m/>
    <s v="Sawyer filters et seaux sont distribué à la place d'aquatabs et l'outils d'abri."/>
    <m/>
    <m/>
    <x v="1"/>
    <x v="19"/>
    <e v="#N/A"/>
    <x v="1"/>
  </r>
  <r>
    <s v="MEDAIR"/>
    <m/>
    <s v="OFDA"/>
    <s v="Réalisé"/>
    <d v="2016-12-08T00:00:00"/>
    <s v="Distribution Abris"/>
    <s v="Matériaux Abris"/>
    <s v="Autre, à préciser dans &quot;Commentaires&quot;"/>
    <m/>
    <s v="N/A"/>
    <n v="628"/>
    <m/>
    <m/>
    <m/>
    <m/>
    <n v="628"/>
    <s v="Distribution générale"/>
    <x v="1"/>
    <x v="19"/>
    <s v="Dalmette"/>
    <m/>
    <m/>
    <m/>
    <s v="Shelter fixing kits. Sawyer filter."/>
    <m/>
    <m/>
    <x v="1"/>
    <x v="19"/>
    <e v="#N/A"/>
    <x v="1"/>
  </r>
  <r>
    <s v="MEDAIR"/>
    <m/>
    <s v="OFDA"/>
    <s v="Réalisé"/>
    <d v="2016-12-15T00:00:00"/>
    <s v="Distribution Abris"/>
    <s v="Matériaux Abris"/>
    <s v="Autre, à préciser dans &quot;Commentaires&quot;"/>
    <m/>
    <s v="N/A"/>
    <n v="268"/>
    <m/>
    <m/>
    <m/>
    <m/>
    <n v="268"/>
    <s v="Distribution générale"/>
    <x v="1"/>
    <x v="19"/>
    <s v="Loby"/>
    <m/>
    <m/>
    <m/>
    <s v="Shelter kits. Sawyer filter. Hygiene kits. Mosidomes."/>
    <m/>
    <m/>
    <x v="1"/>
    <x v="19"/>
    <e v="#N/A"/>
    <x v="1"/>
  </r>
  <r>
    <s v="MEDAIR"/>
    <m/>
    <s v="OFDA"/>
    <s v="Planifié (financé)"/>
    <d v="2016-12-19T00:00:00"/>
    <s v="Distribution Abris"/>
    <s v="Matériaux Abris"/>
    <s v="Autre, à préciser dans &quot;Commentaires&quot;"/>
    <m/>
    <s v="Nombre"/>
    <n v="524"/>
    <m/>
    <m/>
    <m/>
    <m/>
    <n v="524"/>
    <s v="Distribution générale"/>
    <x v="1"/>
    <x v="19"/>
    <s v="Loby"/>
    <m/>
    <m/>
    <m/>
    <s v="Shelter kits. Sawyer filter. Hygiene kits. Mosidomes."/>
    <m/>
    <m/>
    <x v="1"/>
    <x v="19"/>
    <e v="#N/A"/>
    <x v="1"/>
  </r>
  <r>
    <s v="Mercy Corps"/>
    <m/>
    <s v="World Vision"/>
    <s v="Réalisé"/>
    <d v="2016-10-10T00:00:00"/>
    <s v="Distribution Abris"/>
    <s v="Matériaux Abris"/>
    <s v="Bâches"/>
    <m/>
    <s v="Nombre"/>
    <n v="1"/>
    <m/>
    <m/>
    <m/>
    <s v=""/>
    <n v="200"/>
    <m/>
    <x v="3"/>
    <x v="70"/>
    <m/>
    <m/>
    <m/>
    <m/>
    <m/>
    <s v="MER20161010NIL'"/>
    <n v="4"/>
    <x v="3"/>
    <x v="49"/>
    <e v="#N/A"/>
    <x v="0"/>
  </r>
  <r>
    <s v="Mercy Corps"/>
    <m/>
    <s v="World Vision"/>
    <s v="Réalisé"/>
    <d v="2016-10-10T00:00:00"/>
    <s v="Distribution NFI"/>
    <s v="Matériaux NFI"/>
    <s v="Bidons"/>
    <m/>
    <s v="Nombre"/>
    <n v="2"/>
    <m/>
    <m/>
    <m/>
    <s v=""/>
    <n v="200"/>
    <m/>
    <x v="3"/>
    <x v="70"/>
    <m/>
    <m/>
    <m/>
    <m/>
    <m/>
    <s v="MER20161010NIL'"/>
    <n v="3"/>
    <x v="3"/>
    <x v="49"/>
    <e v="#N/A"/>
    <x v="1"/>
  </r>
  <r>
    <s v="Mercy Corps"/>
    <m/>
    <s v="World Vision"/>
    <s v="Réalisé"/>
    <d v="2016-10-10T00:00:00"/>
    <s v="Distribution NFI"/>
    <s v="Matériaux NFI"/>
    <s v="Couvertures"/>
    <m/>
    <s v="Nombre"/>
    <n v="1"/>
    <m/>
    <m/>
    <m/>
    <s v=""/>
    <n v="200"/>
    <m/>
    <x v="3"/>
    <x v="70"/>
    <m/>
    <m/>
    <m/>
    <m/>
    <m/>
    <s v="MER20161010NIL'"/>
    <n v="2"/>
    <x v="3"/>
    <x v="49"/>
    <e v="#N/A"/>
    <x v="1"/>
  </r>
  <r>
    <s v="Mercy Corps"/>
    <m/>
    <s v="World Vision"/>
    <s v="Réalisé"/>
    <d v="2016-10-10T00:00:00"/>
    <s v="Distribution NFI"/>
    <s v="Matériaux NFI"/>
    <s v="Lampes solaires"/>
    <m/>
    <s v="Nombre"/>
    <n v="1"/>
    <m/>
    <m/>
    <m/>
    <s v=""/>
    <n v="200"/>
    <m/>
    <x v="3"/>
    <x v="70"/>
    <m/>
    <m/>
    <m/>
    <m/>
    <m/>
    <s v="MER20161010NIL'"/>
    <n v="1"/>
    <x v="3"/>
    <x v="49"/>
    <e v="#N/A"/>
    <x v="1"/>
  </r>
  <r>
    <s v="Mercy Corps"/>
    <m/>
    <s v="World Vision"/>
    <s v="Réalisé"/>
    <s v="08-Oct-2016 - 09-Oct-2016"/>
    <s v="Distribution Abris"/>
    <s v="Matériaux Abris"/>
    <s v="Bâches"/>
    <m/>
    <s v="Nombre"/>
    <n v="1"/>
    <m/>
    <m/>
    <m/>
    <s v=""/>
    <n v="200"/>
    <m/>
    <x v="3"/>
    <x v="27"/>
    <m/>
    <m/>
    <m/>
    <m/>
    <m/>
    <e v="#VALUE!"/>
    <n v="15"/>
    <x v="3"/>
    <x v="27"/>
    <e v="#N/A"/>
    <x v="0"/>
  </r>
  <r>
    <s v="Mercy Corps"/>
    <m/>
    <s v="World Vision"/>
    <s v="Réalisé"/>
    <s v="08-Oct-2016 - 09-Oct-2016"/>
    <s v="Distribution NFI"/>
    <s v="Matériaux NFI"/>
    <s v="Bidons"/>
    <m/>
    <s v="Nombre"/>
    <n v="2"/>
    <m/>
    <m/>
    <m/>
    <s v=""/>
    <n v="200"/>
    <m/>
    <x v="3"/>
    <x v="27"/>
    <m/>
    <m/>
    <m/>
    <m/>
    <m/>
    <e v="#VALUE!"/>
    <n v="14"/>
    <x v="3"/>
    <x v="27"/>
    <e v="#N/A"/>
    <x v="1"/>
  </r>
  <r>
    <s v="Mercy Corps"/>
    <m/>
    <s v="World Vision"/>
    <s v="Réalisé"/>
    <s v="08-Oct-2016 - 09-Oct-2016"/>
    <s v="Distribution NFI"/>
    <s v="Matériaux NFI"/>
    <s v="Couvertures"/>
    <m/>
    <s v="Nombre"/>
    <n v="1"/>
    <m/>
    <m/>
    <m/>
    <s v=""/>
    <n v="200"/>
    <m/>
    <x v="3"/>
    <x v="27"/>
    <m/>
    <m/>
    <m/>
    <m/>
    <m/>
    <e v="#VALUE!"/>
    <n v="13"/>
    <x v="3"/>
    <x v="27"/>
    <e v="#N/A"/>
    <x v="1"/>
  </r>
  <r>
    <s v="Mercy Corps"/>
    <m/>
    <s v="World Vision"/>
    <s v="Réalisé"/>
    <s v="08-Oct-2016 - 09-Oct-2016"/>
    <s v="Distribution NFI"/>
    <s v="Matériaux NFI"/>
    <s v="Lampes solaires"/>
    <m/>
    <s v="Nombre"/>
    <n v="1"/>
    <m/>
    <m/>
    <m/>
    <s v=""/>
    <n v="200"/>
    <m/>
    <x v="3"/>
    <x v="27"/>
    <m/>
    <m/>
    <m/>
    <m/>
    <m/>
    <e v="#VALUE!"/>
    <n v="12"/>
    <x v="3"/>
    <x v="27"/>
    <e v="#N/A"/>
    <x v="1"/>
  </r>
  <r>
    <s v="Mercy Corps"/>
    <m/>
    <s v="OFDA"/>
    <s v="Planifié (non financé)"/>
    <m/>
    <s v="Distribution Abris"/>
    <s v="Matériaux Abris"/>
    <s v="Bâches"/>
    <m/>
    <s v="Nombre"/>
    <n v="1"/>
    <m/>
    <m/>
    <m/>
    <s v=""/>
    <n v="750"/>
    <m/>
    <x v="3"/>
    <x v="71"/>
    <m/>
    <m/>
    <m/>
    <m/>
    <s v="750 planned target, pending funding"/>
    <s v="MER190010NIAN"/>
    <n v="9"/>
    <x v="3"/>
    <x v="50"/>
    <e v="#N/A"/>
    <x v="0"/>
  </r>
  <r>
    <s v="Mercy Corps"/>
    <m/>
    <s v="World Vision"/>
    <s v="Planifié (non financé)"/>
    <m/>
    <s v="Distribution Abris"/>
    <s v="Matériaux Abris"/>
    <s v="Bâches"/>
    <m/>
    <s v="Nombre"/>
    <n v="1"/>
    <m/>
    <m/>
    <m/>
    <s v=""/>
    <n v="550"/>
    <m/>
    <x v="3"/>
    <x v="71"/>
    <m/>
    <m/>
    <m/>
    <m/>
    <s v="550 planned target, pending funding"/>
    <s v="MER190010NIAN"/>
    <n v="8"/>
    <x v="3"/>
    <x v="50"/>
    <e v="#N/A"/>
    <x v="1"/>
  </r>
  <r>
    <s v="Mercy Corps"/>
    <m/>
    <s v="World Vision"/>
    <s v="Planifié (financé)"/>
    <m/>
    <s v="Distribution Abris"/>
    <s v="Matériaux Abris"/>
    <s v="Bâches"/>
    <m/>
    <s v="Nombre"/>
    <n v="1"/>
    <m/>
    <m/>
    <m/>
    <s v=""/>
    <n v="500"/>
    <m/>
    <x v="3"/>
    <x v="72"/>
    <m/>
    <m/>
    <m/>
    <m/>
    <s v="500 planned target"/>
    <s v="MER190010NIAR"/>
    <n v="4"/>
    <x v="3"/>
    <x v="51"/>
    <e v="#N/A"/>
    <x v="0"/>
  </r>
  <r>
    <s v="Mercy Corps"/>
    <m/>
    <s v="OFDA"/>
    <s v="Planifié (non financé)"/>
    <m/>
    <s v="Distribution Abris"/>
    <s v="Matériaux Abris"/>
    <s v="Bâches"/>
    <m/>
    <s v="Nombre"/>
    <n v="1"/>
    <m/>
    <m/>
    <m/>
    <s v=""/>
    <n v="750"/>
    <m/>
    <x v="3"/>
    <x v="59"/>
    <m/>
    <m/>
    <m/>
    <m/>
    <s v="750 planned target, pending funding"/>
    <s v="MER190010NIPE"/>
    <n v="9"/>
    <x v="3"/>
    <x v="39"/>
    <e v="#N/A"/>
    <x v="0"/>
  </r>
  <r>
    <s v="Mercy Corps"/>
    <m/>
    <s v="World Vision"/>
    <s v="Planifié (non financé)"/>
    <m/>
    <s v="Distribution Abris"/>
    <s v="Matériaux Abris"/>
    <s v="Bâches"/>
    <m/>
    <s v="Nombre"/>
    <n v="1"/>
    <m/>
    <m/>
    <m/>
    <s v=""/>
    <n v="550"/>
    <m/>
    <x v="3"/>
    <x v="59"/>
    <m/>
    <m/>
    <m/>
    <m/>
    <s v="550 planned target, pending funding"/>
    <s v="MER190010NIPE"/>
    <n v="8"/>
    <x v="3"/>
    <x v="39"/>
    <e v="#N/A"/>
    <x v="1"/>
  </r>
  <r>
    <s v="Mercy Corps"/>
    <m/>
    <s v="World Vision"/>
    <s v="Planifié (financé)"/>
    <m/>
    <s v="Distribution Abris"/>
    <s v="Matériaux Abris"/>
    <s v="Bâches"/>
    <m/>
    <s v="Nombre"/>
    <n v="1"/>
    <m/>
    <m/>
    <m/>
    <s v=""/>
    <n v="500"/>
    <m/>
    <x v="3"/>
    <x v="58"/>
    <m/>
    <m/>
    <m/>
    <m/>
    <s v="500 planned target"/>
    <s v="MER190010NIPL"/>
    <n v="4"/>
    <x v="3"/>
    <x v="38"/>
    <e v="#N/A"/>
    <x v="0"/>
  </r>
  <r>
    <s v="Mercy Corps"/>
    <m/>
    <s v="OFDA"/>
    <s v="Planifié (non financé)"/>
    <m/>
    <s v="Distribution NFI"/>
    <s v="Matériaux NFI"/>
    <s v="Bidons"/>
    <m/>
    <s v="Nombre"/>
    <n v="2"/>
    <m/>
    <m/>
    <m/>
    <s v=""/>
    <n v="750"/>
    <m/>
    <x v="3"/>
    <x v="71"/>
    <m/>
    <m/>
    <m/>
    <m/>
    <s v="750 planned target, pending funding"/>
    <s v="MER190010NIAN"/>
    <n v="7"/>
    <x v="3"/>
    <x v="50"/>
    <e v="#N/A"/>
    <x v="1"/>
  </r>
  <r>
    <s v="Mercy Corps"/>
    <m/>
    <s v="World Vision"/>
    <s v="Planifié (non financé)"/>
    <m/>
    <s v="Distribution NFI"/>
    <s v="Matériaux NFI"/>
    <s v="Bidons"/>
    <m/>
    <s v="Nombre"/>
    <n v="2"/>
    <m/>
    <m/>
    <m/>
    <s v=""/>
    <n v="550"/>
    <m/>
    <x v="3"/>
    <x v="71"/>
    <m/>
    <m/>
    <m/>
    <m/>
    <s v="550 planned target, pending funding"/>
    <s v="MER190010NIAN"/>
    <n v="6"/>
    <x v="3"/>
    <x v="50"/>
    <e v="#N/A"/>
    <x v="1"/>
  </r>
  <r>
    <s v="Mercy Corps"/>
    <m/>
    <s v="World Vision"/>
    <s v="Planifié (financé)"/>
    <m/>
    <s v="Distribution NFI"/>
    <s v="Matériaux NFI"/>
    <s v="Bidons"/>
    <m/>
    <s v="Nombre"/>
    <n v="2"/>
    <m/>
    <m/>
    <m/>
    <s v=""/>
    <n v="500"/>
    <m/>
    <x v="3"/>
    <x v="72"/>
    <m/>
    <m/>
    <m/>
    <m/>
    <s v="500 planned target"/>
    <s v="MER190010NIAR"/>
    <n v="3"/>
    <x v="3"/>
    <x v="51"/>
    <e v="#N/A"/>
    <x v="1"/>
  </r>
  <r>
    <s v="Mercy Corps"/>
    <m/>
    <s v="OFDA"/>
    <s v="Planifié (non financé)"/>
    <m/>
    <s v="Distribution NFI"/>
    <s v="Matériaux NFI"/>
    <s v="Bidons"/>
    <m/>
    <s v="Nombre"/>
    <n v="2"/>
    <m/>
    <m/>
    <m/>
    <s v=""/>
    <n v="750"/>
    <m/>
    <x v="3"/>
    <x v="59"/>
    <m/>
    <m/>
    <m/>
    <m/>
    <s v="750 planned target, pending funding"/>
    <s v="MER190010NIPE"/>
    <n v="7"/>
    <x v="3"/>
    <x v="39"/>
    <e v="#N/A"/>
    <x v="1"/>
  </r>
  <r>
    <s v="Mercy Corps"/>
    <m/>
    <s v="World Vision"/>
    <s v="Planifié (non financé)"/>
    <m/>
    <s v="Distribution NFI"/>
    <s v="Matériaux NFI"/>
    <s v="Bidons"/>
    <m/>
    <s v="Nombre"/>
    <n v="2"/>
    <m/>
    <m/>
    <m/>
    <s v=""/>
    <n v="550"/>
    <m/>
    <x v="3"/>
    <x v="59"/>
    <m/>
    <m/>
    <m/>
    <m/>
    <s v="550 planned target, pending funding"/>
    <s v="MER190010NIPE"/>
    <n v="6"/>
    <x v="3"/>
    <x v="39"/>
    <e v="#N/A"/>
    <x v="1"/>
  </r>
  <r>
    <s v="Mercy Corps"/>
    <m/>
    <s v="World Vision"/>
    <s v="Planifié (financé)"/>
    <m/>
    <s v="Distribution NFI"/>
    <s v="Matériaux NFI"/>
    <s v="Bidons"/>
    <m/>
    <s v="Nombre"/>
    <n v="2"/>
    <m/>
    <m/>
    <m/>
    <s v=""/>
    <n v="500"/>
    <m/>
    <x v="3"/>
    <x v="58"/>
    <m/>
    <m/>
    <m/>
    <m/>
    <s v="500 planned target"/>
    <s v="MER190010NIPL"/>
    <n v="3"/>
    <x v="3"/>
    <x v="38"/>
    <e v="#N/A"/>
    <x v="1"/>
  </r>
  <r>
    <s v="Mercy Corps"/>
    <m/>
    <s v="OFDA"/>
    <s v="Planifié (non financé)"/>
    <m/>
    <s v="Distribution NFI"/>
    <s v="Matériaux NFI"/>
    <s v="Couvertures"/>
    <m/>
    <s v="Nombre"/>
    <n v="1"/>
    <m/>
    <m/>
    <m/>
    <s v=""/>
    <n v="750"/>
    <m/>
    <x v="3"/>
    <x v="71"/>
    <m/>
    <m/>
    <m/>
    <m/>
    <s v="750 planned target, pending funding"/>
    <s v="MER190010NIAN"/>
    <n v="5"/>
    <x v="3"/>
    <x v="50"/>
    <e v="#N/A"/>
    <x v="1"/>
  </r>
  <r>
    <s v="Mercy Corps"/>
    <m/>
    <s v="World Vision"/>
    <s v="Planifié (non financé)"/>
    <m/>
    <s v="Distribution NFI"/>
    <s v="Matériaux NFI"/>
    <s v="Couvertures"/>
    <m/>
    <s v="Nombre"/>
    <n v="1"/>
    <m/>
    <m/>
    <m/>
    <s v=""/>
    <n v="550"/>
    <m/>
    <x v="3"/>
    <x v="71"/>
    <m/>
    <m/>
    <m/>
    <m/>
    <s v="550 planned target, pending funding"/>
    <s v="MER190010NIAN"/>
    <n v="4"/>
    <x v="3"/>
    <x v="50"/>
    <e v="#N/A"/>
    <x v="1"/>
  </r>
  <r>
    <s v="Mercy Corps"/>
    <m/>
    <s v="World Vision"/>
    <s v="Planifié (financé)"/>
    <m/>
    <s v="Distribution NFI"/>
    <s v="Matériaux NFI"/>
    <s v="Couvertures"/>
    <m/>
    <s v="Nombre"/>
    <n v="1"/>
    <m/>
    <m/>
    <m/>
    <s v=""/>
    <n v="500"/>
    <m/>
    <x v="3"/>
    <x v="72"/>
    <m/>
    <m/>
    <m/>
    <m/>
    <s v="500 planned target"/>
    <s v="MER190010NIAR"/>
    <n v="2"/>
    <x v="3"/>
    <x v="51"/>
    <e v="#N/A"/>
    <x v="1"/>
  </r>
  <r>
    <s v="Mercy Corps"/>
    <m/>
    <s v="OFDA"/>
    <s v="Planifié (non financé)"/>
    <m/>
    <s v="Distribution NFI"/>
    <s v="Matériaux NFI"/>
    <s v="Couvertures"/>
    <m/>
    <s v="Nombre"/>
    <n v="1"/>
    <m/>
    <m/>
    <m/>
    <s v=""/>
    <n v="750"/>
    <m/>
    <x v="3"/>
    <x v="59"/>
    <m/>
    <m/>
    <m/>
    <m/>
    <s v="750 planned target, pending funding"/>
    <s v="MER190010NIPE"/>
    <n v="5"/>
    <x v="3"/>
    <x v="39"/>
    <e v="#N/A"/>
    <x v="1"/>
  </r>
  <r>
    <s v="Mercy Corps"/>
    <m/>
    <s v="World Vision"/>
    <s v="Planifié (non financé)"/>
    <m/>
    <s v="Distribution NFI"/>
    <s v="Matériaux NFI"/>
    <s v="Couvertures"/>
    <m/>
    <s v="Nombre"/>
    <n v="1"/>
    <m/>
    <m/>
    <m/>
    <s v=""/>
    <n v="550"/>
    <m/>
    <x v="3"/>
    <x v="59"/>
    <m/>
    <m/>
    <m/>
    <m/>
    <s v="550 planned target, pending funding"/>
    <s v="MER190010NIPE"/>
    <n v="4"/>
    <x v="3"/>
    <x v="39"/>
    <e v="#N/A"/>
    <x v="1"/>
  </r>
  <r>
    <s v="Mercy Corps"/>
    <m/>
    <s v="World Vision"/>
    <s v="Planifié (financé)"/>
    <m/>
    <s v="Distribution NFI"/>
    <s v="Matériaux NFI"/>
    <s v="Couvertures"/>
    <m/>
    <s v="Nombre"/>
    <n v="1"/>
    <m/>
    <m/>
    <m/>
    <s v=""/>
    <n v="500"/>
    <m/>
    <x v="3"/>
    <x v="58"/>
    <m/>
    <m/>
    <m/>
    <m/>
    <s v="500 planned target"/>
    <s v="MER190010NIPL"/>
    <n v="2"/>
    <x v="3"/>
    <x v="38"/>
    <e v="#N/A"/>
    <x v="1"/>
  </r>
  <r>
    <s v="Mercy Corps"/>
    <m/>
    <s v="OFDA"/>
    <s v="Planifié (non financé)"/>
    <m/>
    <s v="Distribution NFI"/>
    <s v="Matériaux NFI"/>
    <s v="Lampes solaires"/>
    <m/>
    <s v="Nombre"/>
    <n v="1"/>
    <m/>
    <m/>
    <m/>
    <s v=""/>
    <n v="750"/>
    <m/>
    <x v="3"/>
    <x v="71"/>
    <m/>
    <m/>
    <m/>
    <m/>
    <s v="750 planned target, pending funding"/>
    <s v="MER190010NIAN"/>
    <n v="3"/>
    <x v="3"/>
    <x v="50"/>
    <e v="#N/A"/>
    <x v="1"/>
  </r>
  <r>
    <s v="Mercy Corps"/>
    <m/>
    <s v="World Vision"/>
    <s v="Planifié (non financé)"/>
    <m/>
    <s v="Distribution NFI"/>
    <s v="Matériaux NFI"/>
    <s v="Lampes solaires"/>
    <m/>
    <s v="Nombre"/>
    <n v="1"/>
    <m/>
    <m/>
    <m/>
    <s v=""/>
    <n v="550"/>
    <m/>
    <x v="3"/>
    <x v="71"/>
    <m/>
    <m/>
    <m/>
    <m/>
    <s v="550 planned target, pending funding"/>
    <s v="MER190010NIAN"/>
    <n v="2"/>
    <x v="3"/>
    <x v="50"/>
    <e v="#N/A"/>
    <x v="1"/>
  </r>
  <r>
    <s v="Mercy Corps"/>
    <m/>
    <s v="World Vision"/>
    <s v="Planifié (financé)"/>
    <m/>
    <s v="Distribution NFI"/>
    <s v="Matériaux NFI"/>
    <s v="Lampes solaires"/>
    <m/>
    <s v="Nombre"/>
    <n v="1"/>
    <m/>
    <m/>
    <m/>
    <s v=""/>
    <n v="500"/>
    <m/>
    <x v="3"/>
    <x v="72"/>
    <m/>
    <m/>
    <m/>
    <m/>
    <s v="500 planned target"/>
    <s v="MER190010NIAR"/>
    <n v="1"/>
    <x v="3"/>
    <x v="51"/>
    <e v="#N/A"/>
    <x v="1"/>
  </r>
  <r>
    <s v="Mercy Corps"/>
    <m/>
    <s v="OFDA"/>
    <s v="Planifié (non financé)"/>
    <m/>
    <s v="Distribution NFI"/>
    <s v="Matériaux NFI"/>
    <s v="Lampes solaires"/>
    <m/>
    <s v="Nombre"/>
    <n v="1"/>
    <m/>
    <m/>
    <m/>
    <s v=""/>
    <n v="750"/>
    <m/>
    <x v="3"/>
    <x v="59"/>
    <m/>
    <m/>
    <m/>
    <m/>
    <s v="750 planned target, pending funding"/>
    <s v="MER190010NIPE"/>
    <n v="3"/>
    <x v="3"/>
    <x v="39"/>
    <e v="#N/A"/>
    <x v="1"/>
  </r>
  <r>
    <s v="Mercy Corps"/>
    <m/>
    <s v="World Vision"/>
    <s v="Planifié (non financé)"/>
    <m/>
    <s v="Distribution NFI"/>
    <s v="Matériaux NFI"/>
    <s v="Lampes solaires"/>
    <m/>
    <s v="Nombre"/>
    <n v="1"/>
    <m/>
    <m/>
    <m/>
    <s v=""/>
    <n v="550"/>
    <m/>
    <x v="3"/>
    <x v="59"/>
    <m/>
    <m/>
    <m/>
    <m/>
    <s v="550 planned target, pending funding"/>
    <s v="MER190010NIPE"/>
    <n v="2"/>
    <x v="3"/>
    <x v="39"/>
    <e v="#N/A"/>
    <x v="1"/>
  </r>
  <r>
    <s v="Mercy Corps"/>
    <m/>
    <s v="World Vision"/>
    <s v="Planifié (financé)"/>
    <m/>
    <s v="Distribution NFI"/>
    <s v="Matériaux NFI"/>
    <s v="Lampes solaires"/>
    <m/>
    <s v="Nombre"/>
    <n v="1"/>
    <m/>
    <m/>
    <m/>
    <s v=""/>
    <n v="500"/>
    <m/>
    <x v="3"/>
    <x v="58"/>
    <m/>
    <m/>
    <m/>
    <m/>
    <s v="500 planned target"/>
    <s v="MER190010NIPL"/>
    <n v="1"/>
    <x v="3"/>
    <x v="38"/>
    <e v="#N/A"/>
    <x v="1"/>
  </r>
  <r>
    <s v="Mercy Corps"/>
    <m/>
    <s v="Mercy Corps"/>
    <s v="Planifié (financé)"/>
    <m/>
    <s v="Distribution Abris"/>
    <s v="Cash en USD"/>
    <s v="Non conditionel "/>
    <m/>
    <s v="Valeur en USD"/>
    <n v="50"/>
    <m/>
    <m/>
    <m/>
    <s v=""/>
    <n v="750"/>
    <m/>
    <x v="3"/>
    <x v="71"/>
    <m/>
    <m/>
    <m/>
    <m/>
    <s v="750 planned target"/>
    <s v="MER190010NIAN"/>
    <n v="1"/>
    <x v="3"/>
    <x v="50"/>
    <e v="#N/A"/>
    <x v="1"/>
  </r>
  <r>
    <s v="Mercy Corps"/>
    <m/>
    <s v="Mercy Corps"/>
    <s v="Planifié (financé)"/>
    <m/>
    <s v="Distribution Abris"/>
    <s v="Cash en USD"/>
    <s v="Non conditionel "/>
    <m/>
    <s v="Valeur en USD"/>
    <n v="50"/>
    <m/>
    <m/>
    <m/>
    <s v=""/>
    <n v="750"/>
    <m/>
    <x v="3"/>
    <x v="59"/>
    <m/>
    <m/>
    <m/>
    <m/>
    <s v="750 planned target"/>
    <s v="MER190010NIPE"/>
    <n v="1"/>
    <x v="3"/>
    <x v="39"/>
    <e v="#N/A"/>
    <x v="1"/>
  </r>
  <r>
    <s v="Mission of Hope"/>
    <m/>
    <s v="OFDA"/>
    <s v="Réalisé"/>
    <m/>
    <s v="Distribution Abris"/>
    <s v="Matériaux Abris"/>
    <s v="Bâches"/>
    <m/>
    <s v="Nombre"/>
    <n v="2639"/>
    <m/>
    <m/>
    <m/>
    <s v=""/>
    <n v="2639"/>
    <m/>
    <x v="1"/>
    <x v="28"/>
    <m/>
    <m/>
    <m/>
    <m/>
    <m/>
    <s v="MIS190010SU"/>
    <n v="1"/>
    <x v="1"/>
    <x v="28"/>
    <e v="#N/A"/>
    <x v="0"/>
  </r>
  <r>
    <s v="Mission of Hope"/>
    <m/>
    <s v="OFDA"/>
    <s v="Réalisé"/>
    <m/>
    <s v="Distribution NFI"/>
    <s v="Matériaux NFI"/>
    <s v="Couvertures"/>
    <m/>
    <s v="Nombre"/>
    <n v="2000"/>
    <m/>
    <m/>
    <m/>
    <s v=""/>
    <n v="7500"/>
    <m/>
    <x v="0"/>
    <x v="28"/>
    <m/>
    <m/>
    <m/>
    <m/>
    <m/>
    <s v="MIS190010GR"/>
    <n v="2"/>
    <x v="0"/>
    <x v="28"/>
    <e v="#N/A"/>
    <x v="1"/>
  </r>
  <r>
    <s v="Mission of Hope"/>
    <m/>
    <s v="OFDA"/>
    <s v="Réalisé"/>
    <m/>
    <s v="Distribution NFI"/>
    <s v="Matériaux NFI"/>
    <s v="Kit de cuisine"/>
    <m/>
    <s v="Nombre"/>
    <n v="5500"/>
    <m/>
    <m/>
    <m/>
    <s v=""/>
    <n v="7500"/>
    <m/>
    <x v="0"/>
    <x v="28"/>
    <m/>
    <m/>
    <m/>
    <m/>
    <m/>
    <s v="MIS190010GR"/>
    <n v="1"/>
    <x v="0"/>
    <x v="28"/>
    <e v="#N/A"/>
    <x v="1"/>
  </r>
  <r>
    <s v="MOFKA"/>
    <m/>
    <s v="IOM"/>
    <s v="Planifié (financé)"/>
    <d v="2016-11-28T00:00:00"/>
    <s v="Distribution NFI"/>
    <s v="Matériaux NFI"/>
    <s v="Couvertures"/>
    <m/>
    <s v="Nombre"/>
    <n v="2500"/>
    <m/>
    <m/>
    <m/>
    <s v=""/>
    <n v="2500"/>
    <m/>
    <x v="3"/>
    <x v="58"/>
    <s v="Plaissance"/>
    <m/>
    <m/>
    <m/>
    <s v="nous allons assitee 2500 familles  ,mais snous avons 3000 autre familles qui ont besoins de ces articles"/>
    <s v="MOF20161128NIPLPL"/>
    <n v="4"/>
    <x v="3"/>
    <x v="38"/>
    <e v="#N/A"/>
    <x v="0"/>
  </r>
  <r>
    <s v="MOFKA"/>
    <m/>
    <s v="IOM"/>
    <s v="Planifié (financé)"/>
    <d v="2016-11-28T00:00:00"/>
    <s v="Distribution NFI"/>
    <s v="Matériaux NFI"/>
    <s v="Kit de cuisine"/>
    <m/>
    <s v="Nombre"/>
    <n v="2500"/>
    <m/>
    <m/>
    <m/>
    <s v=""/>
    <n v="2500"/>
    <m/>
    <x v="3"/>
    <x v="58"/>
    <s v="Plaissance"/>
    <m/>
    <m/>
    <m/>
    <s v="nous allons assitee 2500 familles  ,mais snous avons 3000 autre familles qui ont besoins de ces articles"/>
    <s v="MOF20161128NIPLPL"/>
    <n v="3"/>
    <x v="3"/>
    <x v="38"/>
    <e v="#N/A"/>
    <x v="1"/>
  </r>
  <r>
    <s v="MOFKA"/>
    <m/>
    <s v="IOM"/>
    <s v="Planifié (financé)"/>
    <d v="2016-11-28T00:00:00"/>
    <s v="Distribution NFI"/>
    <s v="Matériaux NFI"/>
    <s v="Kit d'hygiène"/>
    <m/>
    <s v="Nombre"/>
    <n v="2500"/>
    <m/>
    <m/>
    <m/>
    <s v=""/>
    <n v="2500"/>
    <m/>
    <x v="3"/>
    <x v="58"/>
    <s v="Plaissance"/>
    <m/>
    <m/>
    <m/>
    <s v="nous allons assitee 2500 familles  ,mais snous avons 3000 autre familles qui ont besoins de ces articles"/>
    <s v="MOF20161128NIPLPL"/>
    <n v="2"/>
    <x v="3"/>
    <x v="38"/>
    <e v="#N/A"/>
    <x v="1"/>
  </r>
  <r>
    <s v="MOFKA"/>
    <m/>
    <s v="IOM"/>
    <s v="Planifié (financé)"/>
    <d v="2016-11-28T00:00:00"/>
    <s v="Distribution NFI"/>
    <s v="Matériaux NFI"/>
    <s v="Seaux"/>
    <m/>
    <s v="Nombre"/>
    <n v="2500"/>
    <m/>
    <m/>
    <m/>
    <s v=""/>
    <n v="2500"/>
    <m/>
    <x v="3"/>
    <x v="58"/>
    <s v="Plaissance"/>
    <m/>
    <m/>
    <m/>
    <s v="nous allons assitee 2500 familles  ,mais snous avons 3000 autre familles qui ont besoins de ces articles"/>
    <s v="MOF20161128NIPLPL"/>
    <n v="1"/>
    <x v="3"/>
    <x v="38"/>
    <e v="#N/A"/>
    <x v="1"/>
  </r>
  <r>
    <s v="OIH"/>
    <m/>
    <s v="OFDA"/>
    <s v="Réalisé"/>
    <m/>
    <s v="Distribution Abris"/>
    <s v="Matériaux Abris"/>
    <s v="Bâches"/>
    <m/>
    <s v="Nombre"/>
    <n v="1500"/>
    <m/>
    <m/>
    <m/>
    <s v=""/>
    <n v="1500"/>
    <m/>
    <x v="2"/>
    <x v="28"/>
    <m/>
    <m/>
    <m/>
    <m/>
    <m/>
    <s v="OIH190010NO"/>
    <n v="5"/>
    <x v="2"/>
    <x v="28"/>
    <e v="#N/A"/>
    <x v="0"/>
  </r>
  <r>
    <s v="OIH"/>
    <m/>
    <s v="OFDA"/>
    <s v="Réalisé"/>
    <m/>
    <s v="Distribution NFI"/>
    <s v="Matériaux NFI"/>
    <s v="Bidons"/>
    <m/>
    <s v="Nombre"/>
    <n v="500"/>
    <m/>
    <m/>
    <m/>
    <s v=""/>
    <n v="1500"/>
    <m/>
    <x v="2"/>
    <x v="28"/>
    <m/>
    <m/>
    <m/>
    <m/>
    <m/>
    <s v="OIH190010NO"/>
    <n v="4"/>
    <x v="2"/>
    <x v="28"/>
    <e v="#N/A"/>
    <x v="1"/>
  </r>
  <r>
    <s v="OIH"/>
    <m/>
    <s v="OFDA"/>
    <s v="Réalisé"/>
    <m/>
    <s v="Distribution NFI"/>
    <s v="Matériaux NFI"/>
    <s v="Couvertures"/>
    <m/>
    <s v="Nombre"/>
    <n v="1500"/>
    <m/>
    <m/>
    <m/>
    <s v=""/>
    <n v="1500"/>
    <m/>
    <x v="2"/>
    <x v="28"/>
    <m/>
    <m/>
    <m/>
    <m/>
    <m/>
    <s v="OIH190010NO"/>
    <n v="3"/>
    <x v="2"/>
    <x v="28"/>
    <e v="#N/A"/>
    <x v="1"/>
  </r>
  <r>
    <s v="OIH"/>
    <m/>
    <s v="OFDA"/>
    <s v="Réalisé"/>
    <m/>
    <s v="Distribution NFI"/>
    <s v="Matériaux NFI"/>
    <s v="Kit de cuisine"/>
    <m/>
    <s v="Nombre"/>
    <n v="293"/>
    <m/>
    <m/>
    <m/>
    <s v=""/>
    <n v="1500"/>
    <m/>
    <x v="2"/>
    <x v="28"/>
    <m/>
    <m/>
    <m/>
    <m/>
    <m/>
    <s v="OIH190010NO"/>
    <n v="2"/>
    <x v="2"/>
    <x v="28"/>
    <e v="#N/A"/>
    <x v="1"/>
  </r>
  <r>
    <s v="OIH"/>
    <m/>
    <s v="OFDA"/>
    <s v="Réalisé"/>
    <m/>
    <s v="Distribution NFI"/>
    <s v="Matériaux NFI"/>
    <s v="Kit d'hygiène"/>
    <m/>
    <s v="Nombre"/>
    <n v="1500"/>
    <m/>
    <m/>
    <m/>
    <s v=""/>
    <n v="1500"/>
    <m/>
    <x v="2"/>
    <x v="28"/>
    <m/>
    <m/>
    <m/>
    <m/>
    <m/>
    <s v="OIH190010NO"/>
    <n v="1"/>
    <x v="2"/>
    <x v="28"/>
    <e v="#N/A"/>
    <x v="1"/>
  </r>
  <r>
    <s v="Peace Winds Japan"/>
    <m/>
    <s v="People of Japan"/>
    <s v="Planifié (financé)"/>
    <d v="2016-10-27T00:00:00"/>
    <s v="Distribution Abris"/>
    <s v="Matériaux Abris"/>
    <s v="Bâches"/>
    <m/>
    <s v="Nombre"/>
    <n v="500"/>
    <m/>
    <m/>
    <m/>
    <s v=""/>
    <n v="500"/>
    <m/>
    <x v="1"/>
    <x v="8"/>
    <s v="Boury"/>
    <m/>
    <m/>
    <m/>
    <s v="distribute 3000hh with hand soaps, laundry soaps."/>
    <s v="PEA20161027SUTOBO"/>
    <n v="3"/>
    <x v="1"/>
    <x v="8"/>
    <e v="#N/A"/>
    <x v="0"/>
  </r>
  <r>
    <s v="Peace Winds Japan"/>
    <m/>
    <s v="People of Japan"/>
    <s v="Planifié (financé)"/>
    <d v="2016-10-27T00:00:00"/>
    <s v="Distribution NFI"/>
    <s v="Matériaux NFI"/>
    <s v="Couvertures"/>
    <m/>
    <s v="Nombre"/>
    <n v="500"/>
    <m/>
    <m/>
    <m/>
    <s v=""/>
    <n v="500"/>
    <s v="Sélection / Priorisation"/>
    <x v="1"/>
    <x v="8"/>
    <s v="Boury"/>
    <m/>
    <m/>
    <m/>
    <s v="distribute 3000hh with hand soaps, laundry soaps."/>
    <s v="PEA20161027SUTOBO"/>
    <n v="2"/>
    <x v="1"/>
    <x v="8"/>
    <e v="#N/A"/>
    <x v="1"/>
  </r>
  <r>
    <s v="Peace Winds Japan"/>
    <m/>
    <s v="People of Japan"/>
    <s v="Planifié (financé)"/>
    <d v="2016-10-27T00:00:00"/>
    <s v="Distribution Abris"/>
    <s v="Matériaux Abris"/>
    <s v="Kit Abris"/>
    <s v="tarpauline, rope (30m), blanket"/>
    <s v="Nombre"/>
    <n v="500"/>
    <m/>
    <m/>
    <m/>
    <s v=""/>
    <n v="500"/>
    <s v="Sélection / Priorisation"/>
    <x v="1"/>
    <x v="8"/>
    <s v="Boury"/>
    <m/>
    <m/>
    <m/>
    <s v="distribute 3000hh with hand soaps, laundry soaps."/>
    <s v="PEA20161027SUTOBO"/>
    <n v="1"/>
    <x v="1"/>
    <x v="8"/>
    <e v="#N/A"/>
    <x v="1"/>
  </r>
  <r>
    <s v="Peace Winds Japan"/>
    <m/>
    <m/>
    <s v="Planifié (financé)"/>
    <m/>
    <s v="Distribution Abris"/>
    <s v="Matériaux Abris"/>
    <s v="Kit Abris"/>
    <m/>
    <s v="Nombre"/>
    <n v="1700"/>
    <m/>
    <m/>
    <m/>
    <m/>
    <m/>
    <m/>
    <x v="1"/>
    <x v="16"/>
    <s v="2ème Débouchette"/>
    <m/>
    <m/>
    <m/>
    <m/>
    <s v="PEA190010SUST2È"/>
    <n v="1"/>
    <x v="1"/>
    <x v="16"/>
    <s v="HT07722-02"/>
    <x v="0"/>
  </r>
  <r>
    <s v="Samaritan's Purse"/>
    <m/>
    <m/>
    <s v="Réalisé"/>
    <d v="2016-10-07T00:00:00"/>
    <s v="Distribution Abris"/>
    <s v="Matériaux Abris"/>
    <s v="Bâches"/>
    <m/>
    <s v="Nombre"/>
    <n v="17"/>
    <m/>
    <m/>
    <m/>
    <s v=""/>
    <n v="400"/>
    <m/>
    <x v="5"/>
    <x v="28"/>
    <m/>
    <s v="Coastal road"/>
    <m/>
    <m/>
    <m/>
    <s v="SAM2016107"/>
    <n v="1"/>
    <x v="5"/>
    <x v="28"/>
    <e v="#N/A"/>
    <x v="0"/>
  </r>
  <r>
    <s v="Samaritan's Purse"/>
    <m/>
    <m/>
    <s v="Réalisé"/>
    <d v="2016-10-09T00:00:00"/>
    <s v="Distribution Abris"/>
    <s v="Matériaux Abris"/>
    <s v="Bâches"/>
    <m/>
    <s v="Nombre"/>
    <n v="400"/>
    <m/>
    <m/>
    <m/>
    <s v=""/>
    <n v="400"/>
    <m/>
    <x v="1"/>
    <x v="15"/>
    <m/>
    <s v="Mourne Brille"/>
    <m/>
    <m/>
    <m/>
    <s v="SAM2016109SUPO"/>
    <n v="3"/>
    <x v="1"/>
    <x v="15"/>
    <e v="#N/A"/>
    <x v="0"/>
  </r>
  <r>
    <s v="Samaritan's Purse"/>
    <m/>
    <m/>
    <s v="Réalisé"/>
    <d v="2016-10-09T00:00:00"/>
    <s v="Distribution NFI"/>
    <s v="Matériaux NFI"/>
    <s v="Couvertures"/>
    <m/>
    <s v="Nombre"/>
    <n v="800"/>
    <m/>
    <m/>
    <m/>
    <s v=""/>
    <n v="400"/>
    <s v="Distribution générale"/>
    <x v="1"/>
    <x v="15"/>
    <m/>
    <s v="Mourne Brille"/>
    <m/>
    <m/>
    <m/>
    <s v="SAM2016109SUPO"/>
    <n v="2"/>
    <x v="1"/>
    <x v="15"/>
    <e v="#N/A"/>
    <x v="1"/>
  </r>
  <r>
    <s v="Samaritan's Purse"/>
    <m/>
    <m/>
    <s v="Réalisé"/>
    <d v="2016-10-09T00:00:00"/>
    <s v="Distribution NFI"/>
    <s v="Matériaux NFI"/>
    <s v="Kit d'hygiène"/>
    <m/>
    <s v="Nombre"/>
    <n v="400"/>
    <m/>
    <m/>
    <m/>
    <s v=""/>
    <n v="400"/>
    <s v="Distribution générale"/>
    <x v="1"/>
    <x v="15"/>
    <m/>
    <s v="Mourne Brille"/>
    <m/>
    <m/>
    <m/>
    <s v="SAM2016109SUPO"/>
    <n v="1"/>
    <x v="1"/>
    <x v="15"/>
    <e v="#N/A"/>
    <x v="1"/>
  </r>
  <r>
    <s v="Samaritan's Purse"/>
    <m/>
    <m/>
    <s v="Réalisé"/>
    <d v="2016-10-10T00:00:00"/>
    <s v="Distribution Abris"/>
    <s v="Matériaux Abris"/>
    <s v="Bâches"/>
    <m/>
    <s v="Nombre"/>
    <n v="520"/>
    <m/>
    <m/>
    <m/>
    <m/>
    <m/>
    <m/>
    <x v="1"/>
    <x v="1"/>
    <m/>
    <s v="Caracolie 2"/>
    <m/>
    <m/>
    <m/>
    <s v="SAM20161010SULE"/>
    <n v="3"/>
    <x v="1"/>
    <x v="1"/>
    <e v="#N/A"/>
    <x v="0"/>
  </r>
  <r>
    <s v="Samaritan's Purse"/>
    <m/>
    <m/>
    <s v="Réalisé"/>
    <d v="2016-10-10T00:00:00"/>
    <s v="Distribution NFI"/>
    <s v="Matériaux NFI"/>
    <s v="Couvertures"/>
    <m/>
    <s v="Nombre"/>
    <n v="528"/>
    <m/>
    <m/>
    <m/>
    <m/>
    <m/>
    <m/>
    <x v="1"/>
    <x v="1"/>
    <m/>
    <s v="Caracolie 2"/>
    <m/>
    <m/>
    <m/>
    <s v="SAM20161010SULE"/>
    <n v="2"/>
    <x v="1"/>
    <x v="1"/>
    <e v="#N/A"/>
    <x v="1"/>
  </r>
  <r>
    <s v="Samaritan's Purse"/>
    <m/>
    <m/>
    <s v="Réalisé"/>
    <d v="2016-10-10T00:00:00"/>
    <s v="Distribution NFI"/>
    <s v="Matériaux NFI"/>
    <s v="Kit d'hygiène"/>
    <m/>
    <s v="Nombre"/>
    <n v="522"/>
    <m/>
    <m/>
    <m/>
    <m/>
    <m/>
    <m/>
    <x v="1"/>
    <x v="1"/>
    <m/>
    <s v="Caracolie 2"/>
    <m/>
    <m/>
    <m/>
    <s v="SAM20161010SULE"/>
    <n v="1"/>
    <x v="1"/>
    <x v="1"/>
    <e v="#N/A"/>
    <x v="1"/>
  </r>
  <r>
    <s v="Samaritan's Purse"/>
    <m/>
    <m/>
    <s v="Réalisé"/>
    <d v="2016-10-11T00:00:00"/>
    <s v="Distribution Abris"/>
    <s v="Matériaux Abris"/>
    <s v="Bâches"/>
    <m/>
    <s v="Nombre"/>
    <n v="325"/>
    <m/>
    <m/>
    <m/>
    <s v=""/>
    <n v="325"/>
    <m/>
    <x v="0"/>
    <x v="66"/>
    <s v="Les Gommiers"/>
    <m/>
    <m/>
    <m/>
    <m/>
    <s v="SAM20161011GRROLE"/>
    <n v="3"/>
    <x v="0"/>
    <x v="46"/>
    <e v="#N/A"/>
    <x v="0"/>
  </r>
  <r>
    <s v="Samaritan's Purse"/>
    <m/>
    <m/>
    <s v="Réalisé"/>
    <d v="2016-10-11T00:00:00"/>
    <s v="Distribution NFI"/>
    <s v="Matériaux NFI"/>
    <s v="Couvertures"/>
    <m/>
    <s v="Nombre"/>
    <n v="300"/>
    <m/>
    <m/>
    <m/>
    <s v=""/>
    <n v="325"/>
    <s v="Distribution générale"/>
    <x v="0"/>
    <x v="66"/>
    <s v="Les Gommiers"/>
    <m/>
    <m/>
    <m/>
    <m/>
    <s v="SAM20161011GRROLE"/>
    <n v="2"/>
    <x v="0"/>
    <x v="46"/>
    <e v="#N/A"/>
    <x v="1"/>
  </r>
  <r>
    <s v="Samaritan's Purse"/>
    <m/>
    <m/>
    <s v="Réalisé"/>
    <d v="2016-10-11T00:00:00"/>
    <s v="Distribution NFI"/>
    <s v="Matériaux NFI"/>
    <s v="Kit d'hygiène"/>
    <m/>
    <s v="Nombre"/>
    <n v="318"/>
    <m/>
    <m/>
    <m/>
    <s v=""/>
    <n v="325"/>
    <s v="Distribution générale"/>
    <x v="0"/>
    <x v="66"/>
    <s v="Les Gommiers"/>
    <m/>
    <m/>
    <m/>
    <m/>
    <s v="SAM20161011GRROLE"/>
    <n v="1"/>
    <x v="0"/>
    <x v="46"/>
    <e v="#N/A"/>
    <x v="1"/>
  </r>
  <r>
    <s v="Samaritan's Purse"/>
    <m/>
    <m/>
    <s v="Réalisé"/>
    <d v="2016-10-11T00:00:00"/>
    <s v="Distribution Abris"/>
    <s v="Matériaux Abris"/>
    <s v="Bâches"/>
    <m/>
    <s v="Nombre"/>
    <n v="1105"/>
    <m/>
    <m/>
    <m/>
    <s v=""/>
    <n v="1255"/>
    <m/>
    <x v="1"/>
    <x v="15"/>
    <s v="Dumont"/>
    <m/>
    <m/>
    <m/>
    <m/>
    <s v="SAM20161011SUPODU"/>
    <n v="3"/>
    <x v="1"/>
    <x v="15"/>
    <e v="#N/A"/>
    <x v="1"/>
  </r>
  <r>
    <s v="Samaritan's Purse"/>
    <m/>
    <m/>
    <s v="Réalisé"/>
    <d v="2016-10-11T00:00:00"/>
    <s v="Distribution NFI"/>
    <s v="Matériaux NFI"/>
    <s v="Couvertures"/>
    <m/>
    <s v="Nombre"/>
    <n v="1705"/>
    <m/>
    <m/>
    <m/>
    <s v=""/>
    <n v="1255"/>
    <s v="Distribution générale"/>
    <x v="1"/>
    <x v="15"/>
    <s v="Dumont"/>
    <m/>
    <m/>
    <m/>
    <m/>
    <s v="SAM20161011SUPODU"/>
    <n v="2"/>
    <x v="1"/>
    <x v="15"/>
    <e v="#N/A"/>
    <x v="1"/>
  </r>
  <r>
    <s v="Samaritan's Purse"/>
    <m/>
    <m/>
    <s v="Réalisé"/>
    <d v="2016-10-11T00:00:00"/>
    <s v="Distribution NFI"/>
    <s v="Matériaux NFI"/>
    <s v="Kit d'hygiène"/>
    <m/>
    <s v="Nombre"/>
    <n v="1105"/>
    <m/>
    <m/>
    <m/>
    <s v=""/>
    <n v="1255"/>
    <s v="Distribution générale"/>
    <x v="1"/>
    <x v="15"/>
    <s v="Dumont"/>
    <m/>
    <m/>
    <m/>
    <m/>
    <s v="SAM20161011SUPODU"/>
    <n v="1"/>
    <x v="1"/>
    <x v="15"/>
    <e v="#N/A"/>
    <x v="1"/>
  </r>
  <r>
    <s v="Samaritan's Purse"/>
    <m/>
    <m/>
    <s v="Réalisé"/>
    <d v="2016-10-13T00:00:00"/>
    <s v="Distribution Abris"/>
    <s v="Matériaux Abris"/>
    <s v="Bâches"/>
    <m/>
    <s v="Nombre"/>
    <n v="735"/>
    <m/>
    <m/>
    <m/>
    <s v=""/>
    <n v="850"/>
    <m/>
    <x v="1"/>
    <x v="5"/>
    <s v="Beaulieu"/>
    <m/>
    <m/>
    <m/>
    <m/>
    <s v="SAM20161013SUROBE"/>
    <n v="3"/>
    <x v="1"/>
    <x v="5"/>
    <e v="#N/A"/>
    <x v="0"/>
  </r>
  <r>
    <s v="Samaritan's Purse"/>
    <m/>
    <m/>
    <s v="Réalisé"/>
    <d v="2016-10-13T00:00:00"/>
    <s v="Distribution NFI"/>
    <s v="Matériaux NFI"/>
    <s v="Couvertures"/>
    <m/>
    <s v="Nombre"/>
    <n v="300"/>
    <m/>
    <m/>
    <m/>
    <s v=""/>
    <n v="850"/>
    <s v="Distribution générale"/>
    <x v="1"/>
    <x v="5"/>
    <s v="Beaulieu"/>
    <m/>
    <m/>
    <m/>
    <m/>
    <s v="SAM20161013SUROBE"/>
    <n v="2"/>
    <x v="1"/>
    <x v="5"/>
    <e v="#N/A"/>
    <x v="1"/>
  </r>
  <r>
    <s v="Samaritan's Purse"/>
    <m/>
    <m/>
    <s v="Réalisé"/>
    <d v="2016-10-13T00:00:00"/>
    <s v="Distribution NFI"/>
    <s v="Matériaux NFI"/>
    <s v="Kit d'hygiène"/>
    <m/>
    <s v="Nombre"/>
    <n v="300"/>
    <m/>
    <m/>
    <m/>
    <s v=""/>
    <n v="850"/>
    <s v="Distribution générale"/>
    <x v="1"/>
    <x v="5"/>
    <s v="Beaulieu"/>
    <m/>
    <m/>
    <m/>
    <m/>
    <s v="SAM20161013SUROBE"/>
    <n v="1"/>
    <x v="1"/>
    <x v="5"/>
    <e v="#N/A"/>
    <x v="1"/>
  </r>
  <r>
    <s v="Samaritan's Purse"/>
    <m/>
    <m/>
    <s v="Réalisé"/>
    <d v="2016-10-14T00:00:00"/>
    <s v="Distribution NFI"/>
    <s v="Matériaux NFI"/>
    <s v="Couvertures"/>
    <m/>
    <s v="Nombre"/>
    <n v="340"/>
    <m/>
    <m/>
    <m/>
    <s v=""/>
    <n v="636"/>
    <s v="Distribution générale"/>
    <x v="0"/>
    <x v="0"/>
    <s v="Fond Rouge De Torbec"/>
    <m/>
    <m/>
    <m/>
    <m/>
    <s v="SAM20161014GRJEFO"/>
    <n v="2"/>
    <x v="0"/>
    <x v="0"/>
    <e v="#N/A"/>
    <x v="0"/>
  </r>
  <r>
    <s v="Samaritan's Purse"/>
    <m/>
    <m/>
    <s v="Réalisé"/>
    <d v="2016-10-14T00:00:00"/>
    <s v="Distribution NFI"/>
    <s v="Matériaux NFI"/>
    <s v="Kit d'hygiène"/>
    <m/>
    <s v="Nombre"/>
    <n v="340"/>
    <m/>
    <m/>
    <m/>
    <s v=""/>
    <n v="636"/>
    <s v="Distribution générale"/>
    <x v="0"/>
    <x v="0"/>
    <s v="Fond Rouge De Torbec"/>
    <m/>
    <m/>
    <m/>
    <m/>
    <s v="SAM20161014GRJEFO"/>
    <n v="1"/>
    <x v="0"/>
    <x v="0"/>
    <e v="#N/A"/>
    <x v="1"/>
  </r>
  <r>
    <s v="Samaritan's Purse"/>
    <m/>
    <m/>
    <s v="Réalisé"/>
    <d v="2016-10-15T00:00:00"/>
    <s v="Distribution Abris"/>
    <s v="Matériaux Abris"/>
    <s v="Bâches"/>
    <m/>
    <s v="Nombre"/>
    <n v="200"/>
    <m/>
    <m/>
    <m/>
    <s v=""/>
    <n v="200"/>
    <m/>
    <x v="1"/>
    <x v="1"/>
    <s v="Bourdet"/>
    <m/>
    <m/>
    <m/>
    <m/>
    <s v="SAM20161015SULEBO"/>
    <n v="1"/>
    <x v="1"/>
    <x v="1"/>
    <e v="#N/A"/>
    <x v="1"/>
  </r>
  <r>
    <s v="Samaritan's Purse"/>
    <m/>
    <m/>
    <s v="Réalisé"/>
    <d v="2016-10-16T00:00:00"/>
    <s v="Distribution Abris"/>
    <s v="Matériaux Abris"/>
    <s v="Bâches"/>
    <m/>
    <s v="Nombre"/>
    <n v="250"/>
    <m/>
    <m/>
    <m/>
    <s v=""/>
    <n v="250"/>
    <m/>
    <x v="1"/>
    <x v="5"/>
    <s v="Renaudin"/>
    <m/>
    <m/>
    <m/>
    <m/>
    <s v="SAM20161016SURORE"/>
    <n v="1"/>
    <x v="1"/>
    <x v="5"/>
    <e v="#N/A"/>
    <x v="1"/>
  </r>
  <r>
    <s v="Samaritan's Purse"/>
    <m/>
    <m/>
    <s v="Réalisé"/>
    <d v="2016-10-16T00:00:00"/>
    <s v="Distribution Abris"/>
    <s v="Matériaux Abris"/>
    <s v="Bâches"/>
    <m/>
    <s v="Nombre"/>
    <n v="200"/>
    <m/>
    <m/>
    <m/>
    <m/>
    <m/>
    <m/>
    <x v="1"/>
    <x v="5"/>
    <s v="1ère Beaulieu"/>
    <m/>
    <m/>
    <m/>
    <m/>
    <s v="SAM20161016SURO1È"/>
    <n v="1"/>
    <x v="1"/>
    <x v="5"/>
    <s v="HT07743-01"/>
    <x v="1"/>
  </r>
  <r>
    <s v="Samaritan's Purse"/>
    <m/>
    <m/>
    <s v="Réalisé"/>
    <d v="2016-10-16T00:00:00"/>
    <s v="Distribution Abris"/>
    <s v="Matériaux Abris"/>
    <s v="Bâches"/>
    <m/>
    <s v="Nombre"/>
    <n v="106"/>
    <m/>
    <m/>
    <m/>
    <m/>
    <m/>
    <m/>
    <x v="0"/>
    <x v="0"/>
    <m/>
    <s v="Martino"/>
    <m/>
    <m/>
    <m/>
    <s v="SAM20161016GRJE"/>
    <n v="6"/>
    <x v="0"/>
    <x v="0"/>
    <e v="#N/A"/>
    <x v="1"/>
  </r>
  <r>
    <s v="Samaritan's Purse"/>
    <m/>
    <m/>
    <s v="Réalisé"/>
    <d v="2016-10-16T00:00:00"/>
    <s v="Distribution NFI"/>
    <s v="Matériaux NFI"/>
    <s v="Couvertures"/>
    <m/>
    <s v="Nombre"/>
    <n v="106"/>
    <m/>
    <m/>
    <m/>
    <m/>
    <m/>
    <m/>
    <x v="0"/>
    <x v="0"/>
    <m/>
    <s v="Martino"/>
    <m/>
    <m/>
    <m/>
    <s v="SAM20161016GRJE"/>
    <n v="5"/>
    <x v="0"/>
    <x v="0"/>
    <e v="#N/A"/>
    <x v="1"/>
  </r>
  <r>
    <s v="Samaritan's Purse"/>
    <m/>
    <m/>
    <s v="Réalisé"/>
    <d v="2016-10-16T00:00:00"/>
    <s v="Distribution NFI"/>
    <s v="Matériaux NFI"/>
    <s v="Kit d'hygiène"/>
    <m/>
    <s v="Nombre"/>
    <n v="106"/>
    <m/>
    <m/>
    <m/>
    <m/>
    <m/>
    <m/>
    <x v="0"/>
    <x v="0"/>
    <m/>
    <s v="Martino"/>
    <m/>
    <m/>
    <m/>
    <s v="SAM20161016GRJE"/>
    <n v="4"/>
    <x v="0"/>
    <x v="0"/>
    <e v="#N/A"/>
    <x v="1"/>
  </r>
  <r>
    <s v="Samaritan's Purse"/>
    <m/>
    <m/>
    <s v="Réalisé"/>
    <d v="2016-10-16T00:00:00"/>
    <s v="Distribution Abris"/>
    <s v="Matériaux Abris"/>
    <s v="Bâches"/>
    <m/>
    <s v="Nombre"/>
    <n v="50"/>
    <m/>
    <m/>
    <m/>
    <m/>
    <m/>
    <m/>
    <x v="0"/>
    <x v="0"/>
    <m/>
    <s v="El Shaddei"/>
    <m/>
    <m/>
    <m/>
    <s v="SAM20161016GRJE"/>
    <n v="3"/>
    <x v="0"/>
    <x v="0"/>
    <e v="#N/A"/>
    <x v="1"/>
  </r>
  <r>
    <s v="Samaritan's Purse"/>
    <m/>
    <m/>
    <s v="Réalisé"/>
    <d v="2016-10-16T00:00:00"/>
    <s v="Distribution NFI"/>
    <s v="Matériaux NFI"/>
    <s v="Couvertures"/>
    <m/>
    <s v="Nombre"/>
    <n v="50"/>
    <m/>
    <m/>
    <m/>
    <m/>
    <m/>
    <m/>
    <x v="0"/>
    <x v="0"/>
    <m/>
    <s v="El Shaddei"/>
    <m/>
    <m/>
    <m/>
    <s v="SAM20161016GRJE"/>
    <n v="2"/>
    <x v="0"/>
    <x v="0"/>
    <e v="#N/A"/>
    <x v="1"/>
  </r>
  <r>
    <s v="Samaritan's Purse"/>
    <m/>
    <m/>
    <s v="Réalisé"/>
    <d v="2016-10-16T00:00:00"/>
    <s v="Distribution NFI"/>
    <s v="Matériaux NFI"/>
    <s v="Kit d'hygiène"/>
    <m/>
    <s v="Nombre"/>
    <n v="50"/>
    <m/>
    <m/>
    <m/>
    <m/>
    <m/>
    <m/>
    <x v="0"/>
    <x v="0"/>
    <m/>
    <s v="El Shaddei"/>
    <m/>
    <m/>
    <m/>
    <s v="SAM20161016GRJE"/>
    <n v="1"/>
    <x v="0"/>
    <x v="0"/>
    <e v="#N/A"/>
    <x v="1"/>
  </r>
  <r>
    <s v="Samaritan's Purse"/>
    <m/>
    <m/>
    <s v="Réalisé"/>
    <d v="2016-10-16T00:00:00"/>
    <s v="Distribution Abris"/>
    <s v="Matériaux Abris"/>
    <s v="Bâches"/>
    <m/>
    <s v="Nombre"/>
    <n v="350"/>
    <m/>
    <m/>
    <m/>
    <m/>
    <m/>
    <m/>
    <x v="1"/>
    <x v="5"/>
    <m/>
    <m/>
    <m/>
    <m/>
    <m/>
    <s v="SAM20161016SURO"/>
    <n v="1"/>
    <x v="1"/>
    <x v="5"/>
    <e v="#N/A"/>
    <x v="1"/>
  </r>
  <r>
    <s v="Samaritan's Purse"/>
    <m/>
    <m/>
    <s v="Réalisé"/>
    <d v="2016-10-17T00:00:00"/>
    <s v="Distribution Abris"/>
    <s v="Matériaux Abris"/>
    <s v="Bâches"/>
    <m/>
    <s v="Nombre"/>
    <n v="700"/>
    <m/>
    <m/>
    <m/>
    <s v=""/>
    <n v="700"/>
    <m/>
    <x v="1"/>
    <x v="14"/>
    <s v="Des Pas"/>
    <m/>
    <m/>
    <m/>
    <m/>
    <s v="SAM20161017SUCODE"/>
    <n v="1"/>
    <x v="1"/>
    <x v="14"/>
    <e v="#N/A"/>
    <x v="0"/>
  </r>
  <r>
    <s v="Samaritan's Purse"/>
    <m/>
    <m/>
    <s v="Réalisé"/>
    <d v="2016-10-17T00:00:00"/>
    <s v="Distribution Abris"/>
    <s v="Matériaux Abris"/>
    <s v="Bâches"/>
    <m/>
    <s v="Nombre"/>
    <n v="500"/>
    <m/>
    <m/>
    <m/>
    <m/>
    <m/>
    <m/>
    <x v="1"/>
    <x v="1"/>
    <m/>
    <s v="Les Cayes Airport"/>
    <m/>
    <m/>
    <m/>
    <s v="SAM20161017SULE"/>
    <n v="1"/>
    <x v="1"/>
    <x v="1"/>
    <e v="#N/A"/>
    <x v="1"/>
  </r>
  <r>
    <s v="Samaritan's Purse"/>
    <m/>
    <m/>
    <s v="Réalisé"/>
    <d v="2016-10-17T00:00:00"/>
    <s v="Distribution Abris"/>
    <s v="Matériaux Abris"/>
    <s v="Bâches"/>
    <m/>
    <s v="Nombre"/>
    <n v="110"/>
    <m/>
    <m/>
    <m/>
    <m/>
    <m/>
    <m/>
    <x v="0"/>
    <x v="0"/>
    <m/>
    <s v="Claisant"/>
    <m/>
    <m/>
    <m/>
    <s v="SAM20161017GRJE"/>
    <n v="2"/>
    <x v="0"/>
    <x v="0"/>
    <e v="#N/A"/>
    <x v="1"/>
  </r>
  <r>
    <s v="Samaritan's Purse"/>
    <m/>
    <m/>
    <s v="Réalisé"/>
    <d v="2016-10-17T00:00:00"/>
    <s v="Distribution NFI"/>
    <s v="Matériaux NFI"/>
    <s v="Couvertures"/>
    <m/>
    <s v="Nombre"/>
    <n v="110"/>
    <m/>
    <m/>
    <m/>
    <m/>
    <m/>
    <m/>
    <x v="0"/>
    <x v="0"/>
    <m/>
    <s v="Claisant"/>
    <m/>
    <m/>
    <m/>
    <s v="SAM20161017GRJE"/>
    <n v="1"/>
    <x v="0"/>
    <x v="0"/>
    <e v="#N/A"/>
    <x v="1"/>
  </r>
  <r>
    <s v="Samaritan's Purse"/>
    <m/>
    <m/>
    <s v="Réalisé"/>
    <d v="2016-10-18T00:00:00"/>
    <s v="Distribution Abris"/>
    <s v="Matériaux Abris"/>
    <s v="Bâches"/>
    <m/>
    <s v="Nombre"/>
    <n v="1008"/>
    <m/>
    <m/>
    <m/>
    <s v=""/>
    <n v="1008"/>
    <m/>
    <x v="1"/>
    <x v="14"/>
    <s v="Conde"/>
    <m/>
    <m/>
    <m/>
    <m/>
    <s v="SAM20161018SUCOCO"/>
    <n v="1"/>
    <x v="1"/>
    <x v="14"/>
    <e v="#N/A"/>
    <x v="1"/>
  </r>
  <r>
    <s v="Samaritan's Purse"/>
    <m/>
    <m/>
    <s v="Réalisé"/>
    <d v="2016-10-18T00:00:00"/>
    <s v="Distribution Abris"/>
    <s v="Matériaux Abris"/>
    <s v="Bâches"/>
    <m/>
    <s v="Nombre"/>
    <n v="2310"/>
    <m/>
    <m/>
    <m/>
    <s v=""/>
    <n v="2300"/>
    <m/>
    <x v="0"/>
    <x v="73"/>
    <s v="Desormeau (Bonbon)"/>
    <m/>
    <m/>
    <m/>
    <m/>
    <s v="SAM20161018GRBODE"/>
    <n v="3"/>
    <x v="0"/>
    <x v="52"/>
    <e v="#N/A"/>
    <x v="0"/>
  </r>
  <r>
    <s v="Samaritan's Purse"/>
    <m/>
    <m/>
    <s v="Réalisé"/>
    <d v="2016-10-18T00:00:00"/>
    <s v="Distribution NFI"/>
    <s v="Matériaux NFI"/>
    <s v="Couvertures"/>
    <m/>
    <s v="Nombre"/>
    <n v="850"/>
    <m/>
    <m/>
    <m/>
    <s v=""/>
    <n v="2300"/>
    <s v="Distribution générale"/>
    <x v="0"/>
    <x v="73"/>
    <s v="Desormeau (Bonbon)"/>
    <m/>
    <m/>
    <m/>
    <m/>
    <s v="SAM20161018GRBODE"/>
    <n v="2"/>
    <x v="0"/>
    <x v="52"/>
    <e v="#N/A"/>
    <x v="1"/>
  </r>
  <r>
    <s v="Samaritan's Purse"/>
    <m/>
    <m/>
    <s v="Réalisé"/>
    <d v="2016-10-18T00:00:00"/>
    <s v="Distribution NFI"/>
    <s v="Matériaux NFI"/>
    <s v="Kit d'hygiène"/>
    <m/>
    <s v="Nombre"/>
    <n v="850"/>
    <m/>
    <m/>
    <m/>
    <s v=""/>
    <n v="2300"/>
    <s v="Distribution générale"/>
    <x v="0"/>
    <x v="73"/>
    <s v="Desormeau (Bonbon)"/>
    <m/>
    <m/>
    <m/>
    <m/>
    <s v="SAM20161018GRBODE"/>
    <n v="1"/>
    <x v="0"/>
    <x v="52"/>
    <e v="#N/A"/>
    <x v="1"/>
  </r>
  <r>
    <s v="Samaritan's Purse"/>
    <m/>
    <m/>
    <s v="Réalisé"/>
    <d v="2016-10-20T00:00:00"/>
    <s v="Distribution Abris"/>
    <s v="Matériaux Abris"/>
    <s v="Bâches"/>
    <m/>
    <s v="Nombre"/>
    <n v="1403"/>
    <m/>
    <m/>
    <m/>
    <s v=""/>
    <n v="1418"/>
    <m/>
    <x v="1"/>
    <x v="14"/>
    <s v="Quantin"/>
    <m/>
    <m/>
    <m/>
    <m/>
    <s v="SAM20161020SUCOQU"/>
    <n v="1"/>
    <x v="1"/>
    <x v="14"/>
    <e v="#N/A"/>
    <x v="1"/>
  </r>
  <r>
    <s v="Samaritan's Purse"/>
    <m/>
    <m/>
    <s v="Réalisé"/>
    <d v="2016-10-20T00:00:00"/>
    <s v="Distribution NFI"/>
    <s v="Matériaux NFI"/>
    <s v="Kit d'hygiène"/>
    <m/>
    <s v="Nombre"/>
    <n v="80"/>
    <m/>
    <m/>
    <m/>
    <m/>
    <m/>
    <m/>
    <x v="1"/>
    <x v="14"/>
    <s v="6ème Quentin"/>
    <m/>
    <m/>
    <m/>
    <m/>
    <s v="SAM20161020SUCO6È"/>
    <n v="1"/>
    <x v="1"/>
    <x v="14"/>
    <s v="HT07741-03"/>
    <x v="1"/>
  </r>
  <r>
    <s v="Samaritan's Purse"/>
    <m/>
    <m/>
    <s v="Réalisé"/>
    <d v="2016-10-21T00:00:00"/>
    <s v="Distribution Abris"/>
    <s v="Matériaux Abris"/>
    <s v="Bâches"/>
    <m/>
    <s v="Nombre"/>
    <n v="65"/>
    <m/>
    <m/>
    <m/>
    <m/>
    <m/>
    <m/>
    <x v="0"/>
    <x v="0"/>
    <m/>
    <s v="Detrie"/>
    <m/>
    <m/>
    <m/>
    <s v="SAM20161021GRJE"/>
    <n v="4"/>
    <x v="0"/>
    <x v="0"/>
    <e v="#N/A"/>
    <x v="1"/>
  </r>
  <r>
    <s v="Samaritan's Purse"/>
    <m/>
    <m/>
    <s v="Réalisé"/>
    <d v="2016-10-21T00:00:00"/>
    <s v="Distribution Abris"/>
    <s v="Matériaux Abris"/>
    <s v="Bâches"/>
    <m/>
    <s v="Nombre"/>
    <n v="160"/>
    <m/>
    <m/>
    <m/>
    <m/>
    <m/>
    <m/>
    <x v="0"/>
    <x v="0"/>
    <m/>
    <s v="Ravine Sabel"/>
    <m/>
    <m/>
    <m/>
    <s v="SAM20161021GRJE"/>
    <n v="3"/>
    <x v="0"/>
    <x v="0"/>
    <e v="#N/A"/>
    <x v="1"/>
  </r>
  <r>
    <s v="Samaritan's Purse"/>
    <m/>
    <m/>
    <s v="Réalisé"/>
    <d v="2016-10-21T00:00:00"/>
    <s v="Distribution Abris"/>
    <s v="Matériaux Abris"/>
    <s v="Bâches"/>
    <m/>
    <s v="Nombre"/>
    <n v="75"/>
    <m/>
    <m/>
    <m/>
    <m/>
    <m/>
    <m/>
    <x v="0"/>
    <x v="0"/>
    <m/>
    <s v="Carrefour Carton"/>
    <m/>
    <m/>
    <m/>
    <s v="SAM20161021GRJE"/>
    <n v="2"/>
    <x v="0"/>
    <x v="0"/>
    <e v="#N/A"/>
    <x v="1"/>
  </r>
  <r>
    <s v="Samaritan's Purse"/>
    <m/>
    <m/>
    <s v="Réalisé"/>
    <d v="2016-10-21T00:00:00"/>
    <s v="Distribution Abris"/>
    <s v="Matériaux Abris"/>
    <s v="Bâches"/>
    <m/>
    <s v="Nombre"/>
    <n v="137"/>
    <m/>
    <m/>
    <m/>
    <m/>
    <m/>
    <m/>
    <x v="0"/>
    <x v="0"/>
    <m/>
    <s v="Aviation Community"/>
    <m/>
    <m/>
    <m/>
    <s v="SAM20161021GRJE"/>
    <n v="1"/>
    <x v="0"/>
    <x v="0"/>
    <e v="#N/A"/>
    <x v="1"/>
  </r>
  <r>
    <s v="Samaritan's Purse"/>
    <m/>
    <m/>
    <s v="Réalisé"/>
    <d v="2016-10-22T00:00:00"/>
    <s v="Distribution Abris"/>
    <s v="Matériaux Abris"/>
    <s v="Bâches"/>
    <m/>
    <s v="Nombre"/>
    <n v="50"/>
    <m/>
    <m/>
    <m/>
    <m/>
    <m/>
    <m/>
    <x v="1"/>
    <x v="15"/>
    <m/>
    <s v="Kachoukette"/>
    <m/>
    <m/>
    <m/>
    <s v="SAM20161022SUPO"/>
    <n v="1"/>
    <x v="1"/>
    <x v="15"/>
    <e v="#N/A"/>
    <x v="1"/>
  </r>
  <r>
    <s v="Samaritan's Purse"/>
    <m/>
    <m/>
    <s v="Réalisé"/>
    <d v="2016-10-22T00:00:00"/>
    <s v="Distribution Abris"/>
    <s v="Matériaux Abris"/>
    <s v="Bâches"/>
    <m/>
    <s v="Nombre"/>
    <n v="1075"/>
    <m/>
    <m/>
    <m/>
    <s v=""/>
    <n v="1075"/>
    <m/>
    <x v="1"/>
    <x v="9"/>
    <s v="Paricot"/>
    <m/>
    <m/>
    <m/>
    <m/>
    <s v="SAM20161022SUPOPA"/>
    <n v="1"/>
    <x v="1"/>
    <x v="9"/>
    <e v="#N/A"/>
    <x v="0"/>
  </r>
  <r>
    <s v="Samaritan's Purse"/>
    <m/>
    <m/>
    <s v="Réalisé"/>
    <d v="2016-10-23T00:00:00"/>
    <s v="Distribution Abris"/>
    <s v="Matériaux Abris"/>
    <s v="Bâches"/>
    <m/>
    <s v="Nombre"/>
    <n v="200"/>
    <m/>
    <m/>
    <m/>
    <m/>
    <m/>
    <m/>
    <x v="1"/>
    <x v="8"/>
    <m/>
    <s v="Houck"/>
    <m/>
    <m/>
    <m/>
    <s v="SAM20161023SUTO"/>
    <n v="1"/>
    <x v="1"/>
    <x v="8"/>
    <e v="#N/A"/>
    <x v="0"/>
  </r>
  <r>
    <s v="Samaritan's Purse"/>
    <m/>
    <m/>
    <s v="Réalisé"/>
    <d v="2016-10-24T00:00:00"/>
    <s v="Distribution Abris"/>
    <s v="Matériaux Abris"/>
    <s v="Bâches"/>
    <m/>
    <s v="Nombre"/>
    <n v="840"/>
    <m/>
    <m/>
    <m/>
    <m/>
    <m/>
    <m/>
    <x v="1"/>
    <x v="5"/>
    <m/>
    <m/>
    <m/>
    <m/>
    <m/>
    <s v="SAM20161024SURO"/>
    <n v="1"/>
    <x v="1"/>
    <x v="5"/>
    <e v="#N/A"/>
    <x v="1"/>
  </r>
  <r>
    <s v="Samaritan's Purse"/>
    <m/>
    <m/>
    <s v="Réalisé"/>
    <d v="2016-10-26T00:00:00"/>
    <s v="Distribution Abris"/>
    <s v="Matériaux Abris"/>
    <s v="Bâches"/>
    <m/>
    <s v="Nombre"/>
    <n v="630"/>
    <m/>
    <m/>
    <m/>
    <s v=""/>
    <n v="630"/>
    <m/>
    <x v="1"/>
    <x v="74"/>
    <s v="Chantal"/>
    <m/>
    <m/>
    <m/>
    <m/>
    <s v="SAM20161026SULECH"/>
    <n v="1"/>
    <x v="1"/>
    <x v="28"/>
    <e v="#N/A"/>
    <x v="0"/>
  </r>
  <r>
    <s v="Samaritan's Purse"/>
    <m/>
    <m/>
    <s v="Réalisé"/>
    <d v="2016-10-27T00:00:00"/>
    <s v="Distribution Abris"/>
    <s v="Matériaux Abris"/>
    <s v="Bâches"/>
    <m/>
    <s v="Nombre"/>
    <n v="1572"/>
    <m/>
    <m/>
    <m/>
    <s v=""/>
    <n v="1572"/>
    <m/>
    <x v="1"/>
    <x v="1"/>
    <s v="Chardonnières"/>
    <m/>
    <m/>
    <m/>
    <m/>
    <s v="SAM20161027SULECH"/>
    <n v="2"/>
    <x v="1"/>
    <x v="1"/>
    <e v="#N/A"/>
    <x v="1"/>
  </r>
  <r>
    <s v="Samaritan's Purse"/>
    <m/>
    <m/>
    <s v="Réalisé"/>
    <d v="2016-10-27T00:00:00"/>
    <s v="Distribution NFI"/>
    <s v="Matériaux NFI"/>
    <s v="Couvertures"/>
    <m/>
    <s v="Nombre"/>
    <n v="400"/>
    <m/>
    <m/>
    <m/>
    <s v=""/>
    <n v="1572"/>
    <s v="Distribution générale"/>
    <x v="1"/>
    <x v="1"/>
    <s v="Chardonnières"/>
    <m/>
    <m/>
    <m/>
    <m/>
    <s v="SAM20161027SULECH"/>
    <n v="1"/>
    <x v="1"/>
    <x v="1"/>
    <e v="#N/A"/>
    <x v="1"/>
  </r>
  <r>
    <s v="Samaritan's Purse"/>
    <m/>
    <s v="IOM/USAID"/>
    <s v="Réalisé"/>
    <d v="2016-10-28T00:00:00"/>
    <s v="Distribution Abris"/>
    <s v="Matériaux Abris"/>
    <s v="Bâches"/>
    <m/>
    <s v="Nombre"/>
    <n v="49"/>
    <m/>
    <m/>
    <m/>
    <s v=""/>
    <n v="249"/>
    <m/>
    <x v="0"/>
    <x v="0"/>
    <s v="Jeremie"/>
    <m/>
    <m/>
    <m/>
    <m/>
    <s v="SAM20161028GRJEJE"/>
    <n v="3"/>
    <x v="0"/>
    <x v="0"/>
    <e v="#N/A"/>
    <x v="1"/>
  </r>
  <r>
    <s v="Samaritan's Purse"/>
    <m/>
    <m/>
    <s v="Réalisé"/>
    <d v="2016-10-28T00:00:00"/>
    <s v="Distribution Abris"/>
    <s v="Matériaux Abris"/>
    <s v="Bâches"/>
    <m/>
    <s v="Nombre"/>
    <n v="2550"/>
    <m/>
    <m/>
    <m/>
    <s v=""/>
    <n v="2550"/>
    <m/>
    <x v="1"/>
    <x v="74"/>
    <s v="Chardonnières"/>
    <m/>
    <m/>
    <m/>
    <m/>
    <s v="SAM20161028SULECH"/>
    <n v="1"/>
    <x v="1"/>
    <x v="28"/>
    <e v="#N/A"/>
    <x v="1"/>
  </r>
  <r>
    <s v="Samaritan's Purse"/>
    <m/>
    <m/>
    <s v="Réalisé"/>
    <d v="2016-10-28T00:00:00"/>
    <s v="Distribution NFI"/>
    <s v="Matériaux NFI"/>
    <s v="Couvertures"/>
    <m/>
    <s v="Nombre"/>
    <n v="200"/>
    <m/>
    <m/>
    <m/>
    <s v=""/>
    <n v="249"/>
    <s v="Distribution générale"/>
    <x v="0"/>
    <x v="0"/>
    <s v="Jeremie"/>
    <m/>
    <m/>
    <m/>
    <m/>
    <s v="SAM20161028GRJEJE"/>
    <n v="2"/>
    <x v="0"/>
    <x v="0"/>
    <e v="#N/A"/>
    <x v="1"/>
  </r>
  <r>
    <s v="Samaritan's Purse"/>
    <m/>
    <m/>
    <s v="Réalisé"/>
    <d v="2016-10-28T00:00:00"/>
    <s v="Distribution NFI"/>
    <s v="Matériaux NFI"/>
    <s v="Kit d'hygiène"/>
    <m/>
    <s v="Nombre"/>
    <n v="49"/>
    <m/>
    <m/>
    <m/>
    <s v=""/>
    <n v="249"/>
    <s v="Distribution générale"/>
    <x v="0"/>
    <x v="0"/>
    <s v="Jeremie"/>
    <m/>
    <m/>
    <m/>
    <m/>
    <s v="SAM20161028GRJEJE"/>
    <n v="1"/>
    <x v="0"/>
    <x v="0"/>
    <e v="#N/A"/>
    <x v="1"/>
  </r>
  <r>
    <s v="Samaritan's Purse"/>
    <m/>
    <m/>
    <s v="Réalisé"/>
    <d v="2016-10-29T00:00:00"/>
    <s v="Distribution Abris"/>
    <s v="Matériaux Abris"/>
    <s v="Bâches"/>
    <m/>
    <s v="Nombre"/>
    <n v="155"/>
    <m/>
    <m/>
    <m/>
    <s v=""/>
    <n v="155"/>
    <m/>
    <x v="1"/>
    <x v="1"/>
    <s v="Melonniene"/>
    <m/>
    <m/>
    <m/>
    <m/>
    <s v="SAM20161029SULEME"/>
    <n v="1"/>
    <x v="1"/>
    <x v="1"/>
    <e v="#N/A"/>
    <x v="1"/>
  </r>
  <r>
    <s v="Samaritan's Purse"/>
    <m/>
    <m/>
    <s v="Réalisé"/>
    <d v="2016-10-29T00:00:00"/>
    <s v="Distribution Abris"/>
    <s v="Matériaux Abris"/>
    <s v="Bâches"/>
    <m/>
    <s v="Nombre"/>
    <n v="120"/>
    <m/>
    <m/>
    <m/>
    <s v=""/>
    <n v="120"/>
    <m/>
    <x v="1"/>
    <x v="1"/>
    <s v="Ducis"/>
    <m/>
    <m/>
    <m/>
    <m/>
    <s v="SAM20161029SULEDU"/>
    <n v="1"/>
    <x v="1"/>
    <x v="1"/>
    <e v="#N/A"/>
    <x v="1"/>
  </r>
  <r>
    <s v="Samaritan's Purse"/>
    <m/>
    <m/>
    <s v="Réalisé"/>
    <d v="2016-10-29T00:00:00"/>
    <s v="Distribution Abris"/>
    <s v="Matériaux Abris"/>
    <s v="Bâches"/>
    <m/>
    <s v="Nombre"/>
    <n v="180"/>
    <m/>
    <m/>
    <m/>
    <s v=""/>
    <n v="180"/>
    <m/>
    <x v="1"/>
    <x v="1"/>
    <s v="Fon Fred"/>
    <m/>
    <m/>
    <m/>
    <m/>
    <s v="SAM20161029SULEFO"/>
    <n v="1"/>
    <x v="1"/>
    <x v="1"/>
    <e v="#N/A"/>
    <x v="1"/>
  </r>
  <r>
    <s v="Samaritan's Purse"/>
    <m/>
    <m/>
    <s v="Réalisé"/>
    <d v="2016-10-30T00:00:00"/>
    <s v="Distribution Abris"/>
    <s v="Matériaux Abris"/>
    <s v="Bâches"/>
    <m/>
    <s v="Nombre"/>
    <n v="119"/>
    <m/>
    <m/>
    <m/>
    <s v=""/>
    <n v="119"/>
    <m/>
    <x v="1"/>
    <x v="15"/>
    <s v="Scipion"/>
    <m/>
    <m/>
    <m/>
    <m/>
    <s v="SAM20161030SUPOSC"/>
    <n v="2"/>
    <x v="1"/>
    <x v="15"/>
    <e v="#N/A"/>
    <x v="1"/>
  </r>
  <r>
    <s v="Samaritan's Purse"/>
    <m/>
    <m/>
    <s v="Réalisé"/>
    <d v="2016-10-30T00:00:00"/>
    <s v="Distribution Abris"/>
    <s v="Matériaux Abris"/>
    <s v="Bâches"/>
    <m/>
    <s v="Nombre"/>
    <n v="220"/>
    <m/>
    <m/>
    <m/>
    <s v=""/>
    <n v="220"/>
    <m/>
    <x v="1"/>
    <x v="15"/>
    <s v="Saint Helene"/>
    <m/>
    <m/>
    <m/>
    <m/>
    <s v="SAM20161030SUPOSA"/>
    <n v="2"/>
    <x v="1"/>
    <x v="15"/>
    <e v="#N/A"/>
    <x v="1"/>
  </r>
  <r>
    <s v="Samaritan's Purse"/>
    <m/>
    <m/>
    <s v="Réalisé"/>
    <d v="2016-10-30T00:00:00"/>
    <s v="Distribution Abris"/>
    <s v="Matériaux Abris"/>
    <s v="Bâches"/>
    <m/>
    <s v="Nombre"/>
    <n v="100"/>
    <m/>
    <m/>
    <m/>
    <s v=""/>
    <n v="100"/>
    <m/>
    <x v="1"/>
    <x v="15"/>
    <s v="Barbois"/>
    <m/>
    <m/>
    <m/>
    <m/>
    <s v="SAM20161030SUPOBA"/>
    <n v="1"/>
    <x v="1"/>
    <x v="15"/>
    <e v="#N/A"/>
    <x v="1"/>
  </r>
  <r>
    <s v="Samaritan's Purse"/>
    <m/>
    <m/>
    <s v="Réalisé"/>
    <d v="2016-10-30T00:00:00"/>
    <s v="Distribution Abris"/>
    <s v="Matériaux Abris"/>
    <s v="Bâches"/>
    <m/>
    <s v="Nombre"/>
    <n v="1400"/>
    <m/>
    <m/>
    <m/>
    <s v=""/>
    <n v="1400"/>
    <m/>
    <x v="0"/>
    <x v="0"/>
    <s v="Ans Du Clerq"/>
    <m/>
    <m/>
    <m/>
    <m/>
    <s v="SAM20161030GRJEAN"/>
    <n v="1"/>
    <x v="0"/>
    <x v="0"/>
    <e v="#N/A"/>
    <x v="1"/>
  </r>
  <r>
    <s v="Samaritan's Purse"/>
    <m/>
    <m/>
    <s v="Réalisé"/>
    <d v="2016-10-30T00:00:00"/>
    <s v="Distribution NFI"/>
    <s v="Matériaux NFI"/>
    <s v="Kit d'hygiène"/>
    <m/>
    <s v="Nombre"/>
    <n v="100"/>
    <m/>
    <m/>
    <m/>
    <s v=""/>
    <n v="119"/>
    <s v="Distribution générale"/>
    <x v="1"/>
    <x v="15"/>
    <s v="Scipion"/>
    <m/>
    <m/>
    <m/>
    <m/>
    <s v="SAM20161030SUPOSC"/>
    <n v="1"/>
    <x v="1"/>
    <x v="15"/>
    <e v="#N/A"/>
    <x v="1"/>
  </r>
  <r>
    <s v="Samaritan's Purse"/>
    <m/>
    <m/>
    <s v="Réalisé"/>
    <d v="2016-10-30T00:00:00"/>
    <s v="Distribution NFI"/>
    <s v="Matériaux NFI"/>
    <s v="Kit d'hygiène"/>
    <m/>
    <s v="Nombre"/>
    <n v="100"/>
    <m/>
    <m/>
    <m/>
    <s v=""/>
    <n v="220"/>
    <s v="Distribution générale"/>
    <x v="1"/>
    <x v="15"/>
    <s v="Saint Helene"/>
    <m/>
    <m/>
    <m/>
    <m/>
    <s v="SAM20161030SUPOSA"/>
    <n v="1"/>
    <x v="1"/>
    <x v="15"/>
    <e v="#N/A"/>
    <x v="1"/>
  </r>
  <r>
    <s v="Samaritan's Purse"/>
    <m/>
    <m/>
    <s v="Réalisé"/>
    <d v="2016-10-31T00:00:00"/>
    <s v="Distribution Abris"/>
    <s v="Matériaux Abris"/>
    <s v="Bâches"/>
    <m/>
    <s v="Nombre"/>
    <n v="180"/>
    <m/>
    <m/>
    <m/>
    <s v=""/>
    <n v="180"/>
    <m/>
    <x v="1"/>
    <x v="1"/>
    <s v="Chantal"/>
    <m/>
    <m/>
    <m/>
    <m/>
    <s v="SAM20161031SULECH"/>
    <n v="1"/>
    <x v="1"/>
    <x v="1"/>
    <e v="#N/A"/>
    <x v="1"/>
  </r>
  <r>
    <s v="Samaritan's Purse"/>
    <m/>
    <m/>
    <s v="Réalisé"/>
    <d v="2016-10-31T00:00:00"/>
    <s v="Distribution NFI"/>
    <s v="Matériaux NFI"/>
    <s v="Kit d'hygiène"/>
    <m/>
    <s v="Nombre"/>
    <n v="150"/>
    <m/>
    <m/>
    <m/>
    <s v=""/>
    <n v="150"/>
    <s v="Distribution générale"/>
    <x v="1"/>
    <x v="1"/>
    <s v="Cayes"/>
    <m/>
    <m/>
    <m/>
    <m/>
    <s v="SAM20161031SULECA"/>
    <n v="1"/>
    <x v="1"/>
    <x v="1"/>
    <e v="#N/A"/>
    <x v="1"/>
  </r>
  <r>
    <s v="Samaritan's Purse"/>
    <m/>
    <m/>
    <s v="Réalisé"/>
    <d v="2016-10-31T00:00:00"/>
    <s v="Distribution Abris"/>
    <s v="Matériaux Abris"/>
    <s v="Bâches"/>
    <m/>
    <s v="Nombre"/>
    <n v="110"/>
    <m/>
    <m/>
    <m/>
    <m/>
    <m/>
    <m/>
    <x v="1"/>
    <x v="1"/>
    <m/>
    <s v="Colte"/>
    <m/>
    <m/>
    <m/>
    <s v="SAM20161031SULE"/>
    <n v="2"/>
    <x v="1"/>
    <x v="1"/>
    <e v="#N/A"/>
    <x v="1"/>
  </r>
  <r>
    <s v="Samaritan's Purse"/>
    <m/>
    <m/>
    <s v="Réalisé"/>
    <d v="2016-10-31T00:00:00"/>
    <s v="Distribution NFI"/>
    <s v="Matériaux NFI"/>
    <s v="Kit d'hygiène"/>
    <m/>
    <s v="Nombre"/>
    <n v="110"/>
    <m/>
    <m/>
    <m/>
    <m/>
    <m/>
    <m/>
    <x v="1"/>
    <x v="1"/>
    <m/>
    <s v="Colte"/>
    <m/>
    <m/>
    <m/>
    <s v="SAM20161031SULE"/>
    <n v="1"/>
    <x v="1"/>
    <x v="1"/>
    <e v="#N/A"/>
    <x v="1"/>
  </r>
  <r>
    <s v="Samaritan's Purse"/>
    <m/>
    <m/>
    <s v="Réalisé"/>
    <d v="2016-11-02T00:00:00"/>
    <s v="Distribution Abris"/>
    <s v="Matériaux Abris"/>
    <s v="Bâches"/>
    <m/>
    <s v="Nombre"/>
    <n v="100"/>
    <m/>
    <m/>
    <m/>
    <s v=""/>
    <n v="300"/>
    <m/>
    <x v="1"/>
    <x v="1"/>
    <s v="Maniche"/>
    <m/>
    <m/>
    <m/>
    <m/>
    <s v="SAM2016112SULEMA"/>
    <n v="2"/>
    <x v="1"/>
    <x v="1"/>
    <e v="#N/A"/>
    <x v="1"/>
  </r>
  <r>
    <s v="Samaritan's Purse"/>
    <m/>
    <m/>
    <s v="Réalisé"/>
    <d v="2016-11-02T00:00:00"/>
    <s v="Distribution NFI"/>
    <s v="Matériaux NFI"/>
    <s v="Kit d'hygiène"/>
    <m/>
    <s v="Nombre"/>
    <n v="300"/>
    <m/>
    <m/>
    <m/>
    <s v=""/>
    <n v="300"/>
    <s v="Distribution générale"/>
    <x v="1"/>
    <x v="1"/>
    <s v="Maniche"/>
    <m/>
    <m/>
    <m/>
    <m/>
    <s v="SAM2016112SULEMA"/>
    <n v="1"/>
    <x v="1"/>
    <x v="1"/>
    <e v="#N/A"/>
    <x v="1"/>
  </r>
  <r>
    <s v="Samaritan's Purse"/>
    <m/>
    <m/>
    <s v="Réalisé"/>
    <d v="2016-11-02T00:00:00"/>
    <s v="Distribution NFI"/>
    <s v="Matériaux NFI"/>
    <s v="Kit d'hygiène"/>
    <m/>
    <s v="Nombre"/>
    <n v="300"/>
    <m/>
    <m/>
    <m/>
    <s v=""/>
    <n v="300"/>
    <s v="Distribution générale"/>
    <x v="1"/>
    <x v="74"/>
    <s v="Anglais"/>
    <m/>
    <m/>
    <m/>
    <m/>
    <s v="SAM2016112SULEAN"/>
    <n v="1"/>
    <x v="1"/>
    <x v="28"/>
    <e v="#N/A"/>
    <x v="1"/>
  </r>
  <r>
    <s v="Samaritan's Purse"/>
    <m/>
    <m/>
    <s v="Réalisé"/>
    <d v="2016-11-03T00:00:00"/>
    <s v="Distribution Abris"/>
    <s v="Matériaux Abris"/>
    <s v="Bâches"/>
    <m/>
    <s v="Nombre"/>
    <n v="140"/>
    <m/>
    <m/>
    <m/>
    <s v=""/>
    <n v="140"/>
    <m/>
    <x v="1"/>
    <x v="1"/>
    <s v="Cayes"/>
    <m/>
    <m/>
    <m/>
    <m/>
    <s v="SAM2016113SULECA"/>
    <n v="1"/>
    <x v="1"/>
    <x v="1"/>
    <e v="#N/A"/>
    <x v="1"/>
  </r>
  <r>
    <s v="Samaritan's Purse"/>
    <m/>
    <m/>
    <s v="Réalisé"/>
    <d v="2016-11-03T00:00:00"/>
    <s v="Distribution Abris"/>
    <s v="Matériaux Abris"/>
    <s v="Bâches"/>
    <m/>
    <s v="Nombre"/>
    <n v="817"/>
    <m/>
    <m/>
    <m/>
    <m/>
    <m/>
    <m/>
    <x v="0"/>
    <x v="73"/>
    <m/>
    <m/>
    <m/>
    <m/>
    <m/>
    <s v="SAM2016113GRBO"/>
    <n v="1"/>
    <x v="0"/>
    <x v="52"/>
    <e v="#N/A"/>
    <x v="1"/>
  </r>
  <r>
    <s v="Samaritan's Purse"/>
    <m/>
    <m/>
    <s v="Réalisé"/>
    <d v="2016-11-04T00:00:00"/>
    <s v="Distribution Abris"/>
    <s v="Matériaux Abris"/>
    <s v="Bâches"/>
    <m/>
    <s v="Nombre"/>
    <n v="1980"/>
    <m/>
    <m/>
    <m/>
    <s v=""/>
    <n v="1200"/>
    <m/>
    <x v="1"/>
    <x v="11"/>
    <s v="Verone"/>
    <m/>
    <m/>
    <m/>
    <m/>
    <s v="SAM2016114SULEVE"/>
    <n v="1"/>
    <x v="1"/>
    <x v="11"/>
    <e v="#N/A"/>
    <x v="0"/>
  </r>
  <r>
    <s v="Samaritan's Purse"/>
    <m/>
    <m/>
    <s v="Réalisé"/>
    <d v="2016-11-05T00:00:00"/>
    <s v="Distribution Abris"/>
    <s v="Matériaux Abris"/>
    <s v="Bâches"/>
    <m/>
    <s v="Nombre"/>
    <n v="176"/>
    <m/>
    <m/>
    <m/>
    <s v=""/>
    <n v="176"/>
    <m/>
    <x v="1"/>
    <x v="8"/>
    <s v="Bourdet"/>
    <m/>
    <m/>
    <m/>
    <m/>
    <s v="SAM2016115SUTOBO"/>
    <n v="1"/>
    <x v="1"/>
    <x v="8"/>
    <e v="#N/A"/>
    <x v="1"/>
  </r>
  <r>
    <s v="Samaritan's Purse"/>
    <m/>
    <m/>
    <s v="Réalisé"/>
    <d v="2016-11-05T00:00:00"/>
    <s v="Distribution Abris"/>
    <s v="Matériaux Abris"/>
    <s v="Bâches"/>
    <m/>
    <s v="Nombre"/>
    <n v="100"/>
    <m/>
    <m/>
    <m/>
    <s v=""/>
    <n v="100"/>
    <m/>
    <x v="1"/>
    <x v="31"/>
    <s v="Levy Mersan"/>
    <m/>
    <m/>
    <m/>
    <m/>
    <s v="SAM2016115SUCALE"/>
    <n v="1"/>
    <x v="1"/>
    <x v="31"/>
    <e v="#N/A"/>
    <x v="0"/>
  </r>
  <r>
    <s v="Samaritan's Purse"/>
    <m/>
    <m/>
    <s v="Réalisé"/>
    <d v="2016-11-06T00:00:00"/>
    <s v="Distribution Abris"/>
    <s v="Matériaux Abris"/>
    <s v="Bâches"/>
    <m/>
    <s v="Nombre"/>
    <n v="48"/>
    <m/>
    <m/>
    <m/>
    <s v=""/>
    <n v="48"/>
    <m/>
    <x v="1"/>
    <x v="75"/>
    <s v="Boileau"/>
    <m/>
    <m/>
    <m/>
    <m/>
    <s v="SAM2016116SUCABO"/>
    <n v="1"/>
    <x v="1"/>
    <x v="28"/>
    <e v="#N/A"/>
    <x v="0"/>
  </r>
  <r>
    <s v="Samaritan's Purse"/>
    <m/>
    <m/>
    <s v="Réalisé"/>
    <d v="2016-11-13T00:00:00"/>
    <s v="Distribution Abris"/>
    <s v="Matériaux Abris"/>
    <s v="Bâches"/>
    <m/>
    <s v="Nombre"/>
    <n v="2900"/>
    <m/>
    <m/>
    <m/>
    <m/>
    <m/>
    <m/>
    <x v="0"/>
    <x v="76"/>
    <s v="2e Balisiers"/>
    <m/>
    <m/>
    <m/>
    <m/>
    <s v="SAM20161113GRAB2E"/>
    <n v="1"/>
    <x v="0"/>
    <x v="53"/>
    <s v="HT08812-02"/>
    <x v="0"/>
  </r>
  <r>
    <s v="Samaritan's Purse"/>
    <m/>
    <m/>
    <s v="Réalisé"/>
    <d v="2016-11-15T00:00:00"/>
    <s v="Distribution Abris"/>
    <s v="Matériaux Abris"/>
    <s v="Bâches"/>
    <m/>
    <s v="Nombre"/>
    <n v="100"/>
    <m/>
    <m/>
    <m/>
    <m/>
    <m/>
    <m/>
    <x v="0"/>
    <x v="76"/>
    <s v="2e Balisiers"/>
    <m/>
    <m/>
    <m/>
    <m/>
    <s v="SAM20161115GRAB2E"/>
    <n v="1"/>
    <x v="0"/>
    <x v="53"/>
    <s v="HT08812-02"/>
    <x v="1"/>
  </r>
  <r>
    <s v="Samaritan's Purse"/>
    <m/>
    <m/>
    <s v="Réalisé"/>
    <d v="2016-11-15T00:00:00"/>
    <s v="Distribution Abris"/>
    <s v="Matériaux Abris"/>
    <s v="Bâches"/>
    <m/>
    <s v="Nombre"/>
    <n v="500"/>
    <m/>
    <m/>
    <m/>
    <m/>
    <m/>
    <m/>
    <x v="0"/>
    <x v="76"/>
    <s v="3e Danglise"/>
    <m/>
    <m/>
    <m/>
    <m/>
    <s v="SAM20161115GRAB3E"/>
    <n v="1"/>
    <x v="0"/>
    <x v="53"/>
    <s v="HT08812-03"/>
    <x v="1"/>
  </r>
  <r>
    <s v="Samaritan's Purse"/>
    <m/>
    <m/>
    <s v="Réalisé"/>
    <d v="2016-11-15T00:00:00"/>
    <s v="Distribution Abris"/>
    <s v="Matériaux Abris"/>
    <s v="Bâches"/>
    <m/>
    <s v="Nombre"/>
    <n v="550"/>
    <m/>
    <m/>
    <m/>
    <m/>
    <m/>
    <m/>
    <x v="0"/>
    <x v="76"/>
    <s v="4e La Seringue"/>
    <m/>
    <m/>
    <m/>
    <m/>
    <s v="SAM20161115GRAB4E"/>
    <n v="1"/>
    <x v="0"/>
    <x v="53"/>
    <s v="HT08812-04"/>
    <x v="1"/>
  </r>
  <r>
    <s v="Samaritan's Purse"/>
    <m/>
    <m/>
    <s v="Réalisé"/>
    <d v="2016-11-15T00:00:00"/>
    <s v="Distribution Abris"/>
    <s v="Matériaux Abris"/>
    <s v="Bâches"/>
    <m/>
    <s v="Nombre"/>
    <n v="150"/>
    <m/>
    <m/>
    <m/>
    <m/>
    <m/>
    <m/>
    <x v="0"/>
    <x v="76"/>
    <m/>
    <s v="David Willett"/>
    <m/>
    <m/>
    <m/>
    <s v="SAM20161115GRAB"/>
    <n v="1"/>
    <x v="0"/>
    <x v="53"/>
    <e v="#N/A"/>
    <x v="1"/>
  </r>
  <r>
    <s v="Samaritan's Purse"/>
    <m/>
    <s v="OFDA"/>
    <s v="Planifié (financé)"/>
    <d v="2016-12-10T00:00:00"/>
    <s v="Distribution Abris"/>
    <s v="Matériaux Abris"/>
    <s v="Bâches"/>
    <m/>
    <s v="Nombre"/>
    <n v="1500"/>
    <m/>
    <m/>
    <m/>
    <s v=""/>
    <n v="1500"/>
    <s v="Sélection / Priorisation"/>
    <x v="0"/>
    <x v="66"/>
    <s v="Les Gommiers"/>
    <m/>
    <m/>
    <m/>
    <m/>
    <s v="SAM20161210GRROLE"/>
    <n v="4"/>
    <x v="0"/>
    <x v="46"/>
    <e v="#N/A"/>
    <x v="1"/>
  </r>
  <r>
    <s v="Samaritan's Purse"/>
    <m/>
    <s v="OFDA"/>
    <s v="Planifié (financé)"/>
    <d v="2016-12-10T00:00:00"/>
    <s v="Distribution Abris"/>
    <s v="Matériaux Abris"/>
    <s v="Bâches"/>
    <m/>
    <s v="Nombre"/>
    <n v="1250"/>
    <m/>
    <m/>
    <m/>
    <s v=""/>
    <n v="1250"/>
    <s v="Sélection / Priorisation"/>
    <x v="0"/>
    <x v="66"/>
    <s v="Grande Vicent"/>
    <m/>
    <m/>
    <m/>
    <m/>
    <s v="SAM20161210GRROGR"/>
    <n v="4"/>
    <x v="0"/>
    <x v="46"/>
    <e v="#N/A"/>
    <x v="1"/>
  </r>
  <r>
    <s v="Samaritan's Purse"/>
    <m/>
    <s v="OFDA"/>
    <s v="Planifié (financé)"/>
    <d v="2016-12-10T00:00:00"/>
    <s v="Distribution Abris"/>
    <s v="Matériaux Abris"/>
    <s v="Bâches"/>
    <m/>
    <s v="Nombre"/>
    <n v="800"/>
    <m/>
    <m/>
    <m/>
    <s v=""/>
    <n v="800"/>
    <s v="Sélection / Priorisation"/>
    <x v="0"/>
    <x v="29"/>
    <s v="Anote/Tapion"/>
    <m/>
    <m/>
    <m/>
    <m/>
    <s v="SAM20161210GRMOAN"/>
    <n v="4"/>
    <x v="0"/>
    <x v="29"/>
    <e v="#N/A"/>
    <x v="0"/>
  </r>
  <r>
    <s v="Samaritan's Purse"/>
    <m/>
    <s v="OFDA"/>
    <s v="Planifié (financé)"/>
    <d v="2016-12-10T00:00:00"/>
    <s v="Distribution Abris"/>
    <s v="Matériaux Abris"/>
    <s v="Bâches"/>
    <m/>
    <s v="Nombre"/>
    <n v="200"/>
    <m/>
    <m/>
    <m/>
    <s v=""/>
    <n v="200"/>
    <s v="Sélection / Priorisation"/>
    <x v="0"/>
    <x v="29"/>
    <s v="L'Assive/Chaumeau"/>
    <m/>
    <m/>
    <m/>
    <m/>
    <s v="SAM20161210GRMOL'"/>
    <n v="4"/>
    <x v="0"/>
    <x v="29"/>
    <e v="#N/A"/>
    <x v="1"/>
  </r>
  <r>
    <s v="Samaritan's Purse"/>
    <m/>
    <s v="OFDA"/>
    <s v="Planifié (financé)"/>
    <d v="2016-12-10T00:00:00"/>
    <s v="Distribution Abris"/>
    <s v="Matériaux Abris"/>
    <s v="Bâches"/>
    <m/>
    <s v="Nombre"/>
    <n v="300"/>
    <m/>
    <m/>
    <m/>
    <s v=""/>
    <n v="300"/>
    <s v="Sélection / Priorisation"/>
    <x v="0"/>
    <x v="30"/>
    <s v="Dejean"/>
    <m/>
    <m/>
    <m/>
    <m/>
    <s v="SAM20161210GRCHDE"/>
    <n v="4"/>
    <x v="0"/>
    <x v="30"/>
    <e v="#N/A"/>
    <x v="0"/>
  </r>
  <r>
    <s v="Samaritan's Purse"/>
    <m/>
    <s v="OFDA"/>
    <s v="Planifié (financé)"/>
    <d v="2016-12-10T00:00:00"/>
    <s v="Distribution Abris"/>
    <s v="Matériaux Abris"/>
    <s v="Bâches"/>
    <m/>
    <s v="Nombre"/>
    <n v="1050"/>
    <m/>
    <m/>
    <m/>
    <s v=""/>
    <n v="1050"/>
    <s v="Sélection / Priorisation"/>
    <x v="0"/>
    <x v="30"/>
    <s v="Boucan"/>
    <m/>
    <m/>
    <m/>
    <m/>
    <s v="SAM20161210GRCHBO"/>
    <n v="4"/>
    <x v="0"/>
    <x v="30"/>
    <e v="#N/A"/>
    <x v="1"/>
  </r>
  <r>
    <s v="Samaritan's Purse"/>
    <m/>
    <s v="OFDA"/>
    <s v="Planifié (financé)"/>
    <d v="2016-12-10T00:00:00"/>
    <s v="Distribution Abris"/>
    <s v="Matériaux Abris"/>
    <s v="Kit d'outils"/>
    <m/>
    <s v="Nombre"/>
    <n v="300"/>
    <m/>
    <m/>
    <m/>
    <s v=""/>
    <n v="1500"/>
    <s v="Sélection / Priorisation"/>
    <x v="0"/>
    <x v="66"/>
    <s v="Les Gommiers"/>
    <m/>
    <m/>
    <m/>
    <m/>
    <s v="SAM20161210GRROLE"/>
    <n v="3"/>
    <x v="0"/>
    <x v="46"/>
    <e v="#N/A"/>
    <x v="1"/>
  </r>
  <r>
    <s v="Samaritan's Purse"/>
    <m/>
    <s v="OFDA"/>
    <s v="Planifié (financé)"/>
    <d v="2016-12-10T00:00:00"/>
    <s v="Distribution Abris"/>
    <s v="Matériaux Abris"/>
    <s v="Kit d'outils"/>
    <m/>
    <s v="Nombre"/>
    <n v="250"/>
    <m/>
    <m/>
    <m/>
    <s v=""/>
    <n v="1250"/>
    <s v="Sélection / Priorisation"/>
    <x v="0"/>
    <x v="66"/>
    <s v="Grande Vicent"/>
    <m/>
    <m/>
    <m/>
    <m/>
    <s v="SAM20161210GRROGR"/>
    <n v="3"/>
    <x v="0"/>
    <x v="46"/>
    <e v="#N/A"/>
    <x v="1"/>
  </r>
  <r>
    <s v="Samaritan's Purse"/>
    <m/>
    <s v="OFDA"/>
    <s v="Planifié (financé)"/>
    <d v="2016-12-10T00:00:00"/>
    <s v="Distribution Abris"/>
    <s v="Matériaux Abris"/>
    <s v="Kit d'outils"/>
    <m/>
    <s v="Nombre"/>
    <n v="160"/>
    <m/>
    <m/>
    <m/>
    <s v=""/>
    <n v="800"/>
    <s v="Sélection / Priorisation"/>
    <x v="0"/>
    <x v="29"/>
    <s v="Anote/Tapion"/>
    <m/>
    <m/>
    <m/>
    <m/>
    <s v="SAM20161210GRMOAN"/>
    <n v="3"/>
    <x v="0"/>
    <x v="29"/>
    <e v="#N/A"/>
    <x v="1"/>
  </r>
  <r>
    <s v="Samaritan's Purse"/>
    <m/>
    <s v="OFDA"/>
    <s v="Planifié (financé)"/>
    <d v="2016-12-10T00:00:00"/>
    <s v="Distribution Abris"/>
    <s v="Matériaux Abris"/>
    <s v="Kit d'outils"/>
    <m/>
    <s v="Nombre"/>
    <n v="40"/>
    <m/>
    <m/>
    <m/>
    <s v=""/>
    <n v="200"/>
    <s v="Sélection / Priorisation"/>
    <x v="0"/>
    <x v="29"/>
    <s v="L'Assive/Chaumeau"/>
    <m/>
    <m/>
    <m/>
    <m/>
    <s v="SAM20161210GRMOL'"/>
    <n v="3"/>
    <x v="0"/>
    <x v="29"/>
    <e v="#N/A"/>
    <x v="1"/>
  </r>
  <r>
    <s v="Samaritan's Purse"/>
    <m/>
    <s v="OFDA"/>
    <s v="Planifié (financé)"/>
    <d v="2016-12-10T00:00:00"/>
    <s v="Distribution Abris"/>
    <s v="Matériaux Abris"/>
    <s v="Kit d'outils"/>
    <m/>
    <s v="Nombre"/>
    <n v="60"/>
    <m/>
    <m/>
    <m/>
    <s v=""/>
    <n v="300"/>
    <s v="Sélection / Priorisation"/>
    <x v="0"/>
    <x v="30"/>
    <s v="Dejean"/>
    <m/>
    <m/>
    <m/>
    <m/>
    <s v="SAM20161210GRCHDE"/>
    <n v="3"/>
    <x v="0"/>
    <x v="30"/>
    <e v="#N/A"/>
    <x v="1"/>
  </r>
  <r>
    <s v="Samaritan's Purse"/>
    <m/>
    <s v="OFDA"/>
    <s v="Planifié (financé)"/>
    <d v="2016-12-10T00:00:00"/>
    <s v="Distribution Abris"/>
    <s v="Matériaux Abris"/>
    <s v="Kit d'outils"/>
    <m/>
    <s v="Nombre"/>
    <n v="210"/>
    <m/>
    <m/>
    <m/>
    <s v=""/>
    <n v="1050"/>
    <s v="Sélection / Priorisation"/>
    <x v="0"/>
    <x v="30"/>
    <s v="Boucan"/>
    <m/>
    <m/>
    <m/>
    <m/>
    <s v="SAM20161210GRCHBO"/>
    <n v="3"/>
    <x v="0"/>
    <x v="30"/>
    <e v="#N/A"/>
    <x v="1"/>
  </r>
  <r>
    <s v="Samaritan's Purse"/>
    <m/>
    <s v="OFDA"/>
    <s v="Planifié (financé)"/>
    <d v="2016-12-10T00:00:00"/>
    <s v="Distribution Abris"/>
    <s v="Matériaux Abris"/>
    <s v="Kit Abris"/>
    <m/>
    <s v="Nombre"/>
    <n v="1500"/>
    <m/>
    <m/>
    <m/>
    <s v=""/>
    <n v="1500"/>
    <s v="Sélection / Priorisation"/>
    <x v="0"/>
    <x v="66"/>
    <s v="Les Gommiers"/>
    <m/>
    <m/>
    <m/>
    <m/>
    <s v="SAM20161210GRROLE"/>
    <n v="2"/>
    <x v="0"/>
    <x v="46"/>
    <e v="#N/A"/>
    <x v="1"/>
  </r>
  <r>
    <s v="Samaritan's Purse"/>
    <m/>
    <s v="OFDA"/>
    <s v="Planifié (financé)"/>
    <d v="2016-12-10T00:00:00"/>
    <s v="Distribution Abris"/>
    <s v="Matériaux Abris"/>
    <s v="Kit Abris"/>
    <m/>
    <s v="Nombre"/>
    <n v="1250"/>
    <m/>
    <m/>
    <m/>
    <s v=""/>
    <n v="1250"/>
    <s v="Sélection / Priorisation"/>
    <x v="0"/>
    <x v="66"/>
    <s v="Grande Vicent"/>
    <m/>
    <m/>
    <m/>
    <m/>
    <s v="SAM20161210GRROGR"/>
    <n v="2"/>
    <x v="0"/>
    <x v="46"/>
    <e v="#N/A"/>
    <x v="1"/>
  </r>
  <r>
    <s v="Samaritan's Purse"/>
    <m/>
    <s v="OFDA"/>
    <s v="Planifié (financé)"/>
    <d v="2016-12-10T00:00:00"/>
    <s v="Distribution Abris"/>
    <s v="Matériaux Abris"/>
    <s v="Kit Abris"/>
    <m/>
    <s v="Nombre"/>
    <n v="800"/>
    <m/>
    <m/>
    <m/>
    <s v=""/>
    <n v="800"/>
    <s v="Sélection / Priorisation"/>
    <x v="0"/>
    <x v="29"/>
    <s v="Anote/Tapion"/>
    <m/>
    <m/>
    <m/>
    <m/>
    <s v="SAM20161210GRMOAN"/>
    <n v="2"/>
    <x v="0"/>
    <x v="29"/>
    <e v="#N/A"/>
    <x v="1"/>
  </r>
  <r>
    <s v="Samaritan's Purse"/>
    <m/>
    <s v="OFDA"/>
    <s v="Planifié (financé)"/>
    <d v="2016-12-10T00:00:00"/>
    <s v="Distribution Abris"/>
    <s v="Matériaux Abris"/>
    <s v="Kit Abris"/>
    <m/>
    <s v="Nombre"/>
    <n v="200"/>
    <m/>
    <m/>
    <m/>
    <s v=""/>
    <n v="200"/>
    <s v="Sélection / Priorisation"/>
    <x v="0"/>
    <x v="29"/>
    <s v="L'Assive/Chaumeau"/>
    <m/>
    <m/>
    <m/>
    <m/>
    <s v="SAM20161210GRMOL'"/>
    <n v="2"/>
    <x v="0"/>
    <x v="29"/>
    <e v="#N/A"/>
    <x v="1"/>
  </r>
  <r>
    <s v="Samaritan's Purse"/>
    <m/>
    <s v="OFDA"/>
    <s v="Planifié (financé)"/>
    <d v="2016-12-10T00:00:00"/>
    <s v="Distribution Abris"/>
    <s v="Matériaux Abris"/>
    <s v="Kit Abris"/>
    <m/>
    <s v="Nombre"/>
    <n v="300"/>
    <m/>
    <m/>
    <m/>
    <s v=""/>
    <n v="300"/>
    <s v="Sélection / Priorisation"/>
    <x v="0"/>
    <x v="30"/>
    <s v="Dejean"/>
    <m/>
    <m/>
    <m/>
    <m/>
    <s v="SAM20161210GRCHDE"/>
    <n v="2"/>
    <x v="0"/>
    <x v="30"/>
    <e v="#N/A"/>
    <x v="1"/>
  </r>
  <r>
    <s v="Samaritan's Purse"/>
    <m/>
    <s v="OFDA"/>
    <s v="Planifié (financé)"/>
    <d v="2016-12-10T00:00:00"/>
    <s v="Distribution Abris"/>
    <s v="Matériaux Abris"/>
    <s v="Kit Abris"/>
    <m/>
    <s v="Nombre"/>
    <n v="1050"/>
    <m/>
    <m/>
    <m/>
    <s v=""/>
    <n v="1050"/>
    <s v="Sélection / Priorisation"/>
    <x v="0"/>
    <x v="30"/>
    <s v="Boucan"/>
    <m/>
    <m/>
    <m/>
    <m/>
    <s v="SAM20161210GRCHBO"/>
    <n v="2"/>
    <x v="0"/>
    <x v="30"/>
    <e v="#N/A"/>
    <x v="1"/>
  </r>
  <r>
    <s v="Samaritan's Purse"/>
    <m/>
    <s v="OFDA"/>
    <s v="Planifié (financé)"/>
    <d v="2016-12-10T00:00:00"/>
    <s v="Intervention Abris"/>
    <s v="Formation"/>
    <s v="Formation"/>
    <m/>
    <s v="Nombre"/>
    <n v="1500"/>
    <m/>
    <m/>
    <m/>
    <s v=""/>
    <n v="1500"/>
    <s v="Sélection / Priorisation"/>
    <x v="0"/>
    <x v="66"/>
    <s v="Les Gommiers"/>
    <m/>
    <m/>
    <m/>
    <m/>
    <s v="SAM20161210GRROLE"/>
    <n v="1"/>
    <x v="0"/>
    <x v="46"/>
    <e v="#N/A"/>
    <x v="1"/>
  </r>
  <r>
    <s v="Samaritan's Purse"/>
    <m/>
    <s v="OFDA"/>
    <s v="Planifié (financé)"/>
    <d v="2016-12-10T00:00:00"/>
    <s v="Intervention Abris"/>
    <s v="Formation"/>
    <s v="Formation"/>
    <m/>
    <s v="Nombre"/>
    <n v="1250"/>
    <m/>
    <m/>
    <m/>
    <s v=""/>
    <n v="1250"/>
    <s v="Sélection / Priorisation"/>
    <x v="0"/>
    <x v="66"/>
    <s v="Grande Vicent"/>
    <m/>
    <m/>
    <m/>
    <m/>
    <s v="SAM20161210GRROGR"/>
    <n v="1"/>
    <x v="0"/>
    <x v="46"/>
    <e v="#N/A"/>
    <x v="1"/>
  </r>
  <r>
    <s v="Samaritan's Purse"/>
    <m/>
    <s v="OFDA"/>
    <s v="Planifié (financé)"/>
    <d v="2016-12-10T00:00:00"/>
    <s v="Intervention Abris"/>
    <s v="Formation"/>
    <s v="Formation"/>
    <m/>
    <s v="Nombre"/>
    <n v="800"/>
    <m/>
    <m/>
    <m/>
    <s v=""/>
    <n v="800"/>
    <s v="Sélection / Priorisation"/>
    <x v="0"/>
    <x v="29"/>
    <s v="Anote/Tapion"/>
    <m/>
    <m/>
    <m/>
    <m/>
    <s v="SAM20161210GRMOAN"/>
    <n v="1"/>
    <x v="0"/>
    <x v="29"/>
    <e v="#N/A"/>
    <x v="1"/>
  </r>
  <r>
    <s v="Samaritan's Purse"/>
    <m/>
    <s v="OFDA"/>
    <s v="Planifié (financé)"/>
    <d v="2016-12-10T00:00:00"/>
    <s v="Intervention Abris"/>
    <s v="Formation"/>
    <s v="Formation"/>
    <m/>
    <s v="Nombre"/>
    <n v="200"/>
    <m/>
    <m/>
    <m/>
    <s v=""/>
    <n v="200"/>
    <s v="Sélection / Priorisation"/>
    <x v="0"/>
    <x v="29"/>
    <s v="L'Assive/Chaumeau"/>
    <m/>
    <m/>
    <m/>
    <m/>
    <s v="SAM20161210GRMOL'"/>
    <n v="1"/>
    <x v="0"/>
    <x v="29"/>
    <e v="#N/A"/>
    <x v="1"/>
  </r>
  <r>
    <s v="Samaritan's Purse"/>
    <m/>
    <s v="OFDA"/>
    <s v="Planifié (financé)"/>
    <d v="2016-12-10T00:00:00"/>
    <s v="Intervention Abris"/>
    <s v="Formation"/>
    <s v="Formation"/>
    <m/>
    <s v="Nombre"/>
    <n v="300"/>
    <m/>
    <m/>
    <m/>
    <s v=""/>
    <n v="300"/>
    <s v="Sélection / Priorisation"/>
    <x v="0"/>
    <x v="30"/>
    <s v="Dejean"/>
    <m/>
    <m/>
    <m/>
    <m/>
    <s v="SAM20161210GRCHDE"/>
    <n v="1"/>
    <x v="0"/>
    <x v="30"/>
    <e v="#N/A"/>
    <x v="1"/>
  </r>
  <r>
    <s v="Samaritan's Purse"/>
    <m/>
    <s v="OFDA"/>
    <s v="Planifié (financé)"/>
    <d v="2016-12-10T00:00:00"/>
    <s v="Intervention Abris"/>
    <s v="Formation"/>
    <s v="Formation"/>
    <m/>
    <s v="Nombre"/>
    <n v="1050"/>
    <m/>
    <m/>
    <m/>
    <s v=""/>
    <n v="1050"/>
    <s v="Sélection / Priorisation"/>
    <x v="0"/>
    <x v="30"/>
    <s v="Boucan"/>
    <m/>
    <m/>
    <m/>
    <m/>
    <s v="SAM20161210GRCHBO"/>
    <n v="1"/>
    <x v="0"/>
    <x v="30"/>
    <e v="#N/A"/>
    <x v="1"/>
  </r>
  <r>
    <s v="Samaritan's Purse"/>
    <m/>
    <m/>
    <s v="Réalisé"/>
    <d v="2017-10-17T00:00:00"/>
    <s v="Distribution NFI"/>
    <s v="Matériaux NFI"/>
    <s v="Kit d'hygiène"/>
    <m/>
    <s v="Nombre"/>
    <n v="110"/>
    <m/>
    <m/>
    <m/>
    <m/>
    <m/>
    <m/>
    <x v="0"/>
    <x v="0"/>
    <m/>
    <s v="Claisant"/>
    <m/>
    <m/>
    <m/>
    <s v="SAM20171017GRJE"/>
    <n v="4"/>
    <x v="0"/>
    <x v="0"/>
    <e v="#N/A"/>
    <x v="1"/>
  </r>
  <r>
    <s v="Samaritan's Purse"/>
    <m/>
    <m/>
    <s v="Réalisé"/>
    <d v="2017-10-17T00:00:00"/>
    <s v="Distribution Abris"/>
    <s v="Matériaux Abris"/>
    <s v="Bâches"/>
    <m/>
    <s v="Nombre"/>
    <n v="40"/>
    <m/>
    <m/>
    <m/>
    <m/>
    <m/>
    <m/>
    <x v="0"/>
    <x v="0"/>
    <m/>
    <s v="near El Shaddei"/>
    <m/>
    <m/>
    <m/>
    <s v="SAM20171017GRJE"/>
    <n v="3"/>
    <x v="0"/>
    <x v="0"/>
    <e v="#N/A"/>
    <x v="1"/>
  </r>
  <r>
    <s v="Samaritan's Purse"/>
    <m/>
    <m/>
    <s v="Réalisé"/>
    <d v="2017-10-17T00:00:00"/>
    <s v="Distribution NFI"/>
    <s v="Matériaux NFI"/>
    <s v="Couvertures"/>
    <m/>
    <s v="Nombre"/>
    <n v="40"/>
    <m/>
    <m/>
    <m/>
    <m/>
    <m/>
    <m/>
    <x v="0"/>
    <x v="0"/>
    <m/>
    <s v="near El Shaddei"/>
    <m/>
    <m/>
    <m/>
    <s v="SAM20171017GRJE"/>
    <n v="2"/>
    <x v="0"/>
    <x v="0"/>
    <e v="#N/A"/>
    <x v="1"/>
  </r>
  <r>
    <s v="Samaritan's Purse"/>
    <m/>
    <m/>
    <s v="Réalisé"/>
    <d v="2017-10-17T00:00:00"/>
    <s v="Distribution NFI"/>
    <s v="Matériaux NFI"/>
    <s v="Kit d'hygiène"/>
    <m/>
    <s v="Nombre"/>
    <n v="40"/>
    <m/>
    <m/>
    <m/>
    <m/>
    <m/>
    <m/>
    <x v="0"/>
    <x v="0"/>
    <m/>
    <s v="near El Shaddei"/>
    <m/>
    <m/>
    <m/>
    <s v="SAM20171017GRJE"/>
    <n v="1"/>
    <x v="0"/>
    <x v="0"/>
    <e v="#N/A"/>
    <x v="1"/>
  </r>
  <r>
    <s v="Save the Children International"/>
    <m/>
    <s v="OFDA"/>
    <s v="Réalisé"/>
    <d v="2016-10-29T00:00:00"/>
    <s v="Distribution Abris"/>
    <s v="Matériaux Abris"/>
    <s v="Kit Abris"/>
    <s v="bache 4*6, 1 corde"/>
    <s v="Nombre"/>
    <n v="200"/>
    <n v="1000"/>
    <m/>
    <m/>
    <n v="1400"/>
    <n v="200"/>
    <s v="Distribution générale"/>
    <x v="0"/>
    <x v="63"/>
    <s v="Beaumont"/>
    <s v="Dumois"/>
    <s v="Rural"/>
    <s v="Ménage"/>
    <s v="Chaque bache avec 20 metres de corde et guide technique"/>
    <s v="SAV20161029GRBEBE"/>
    <n v="1"/>
    <x v="0"/>
    <x v="43"/>
    <e v="#N/A"/>
    <x v="0"/>
  </r>
  <r>
    <s v="Save the Children International"/>
    <m/>
    <s v="OFDA"/>
    <s v="Réalisé"/>
    <d v="2016-10-31T00:00:00"/>
    <s v="Distribution Abris"/>
    <s v="Matériaux Abris"/>
    <s v="Kit Abris"/>
    <s v="bache 4*6, 1 corde"/>
    <s v="Nombre"/>
    <n v="300"/>
    <n v="1500"/>
    <m/>
    <m/>
    <n v="2100"/>
    <n v="300"/>
    <s v="Distribution générale"/>
    <x v="0"/>
    <x v="63"/>
    <s v="Beaumont"/>
    <s v="Au centre"/>
    <s v="Rural"/>
    <s v="Ménage"/>
    <s v="Chaque bache avec 20 metres de corde et guide technique"/>
    <s v="SAV20161031GRBEBE"/>
    <n v="1"/>
    <x v="0"/>
    <x v="43"/>
    <e v="#N/A"/>
    <x v="1"/>
  </r>
  <r>
    <s v="Save the Children International"/>
    <m/>
    <s v="OFDA"/>
    <s v="Réalisé"/>
    <d v="2016-11-01T00:00:00"/>
    <s v="Distribution Abris"/>
    <s v="Matériaux Abris"/>
    <s v="Kit Abris"/>
    <s v="bache 4*6, 1 corde"/>
    <s v="Nombre"/>
    <n v="300"/>
    <n v="1500"/>
    <m/>
    <m/>
    <n v="2100"/>
    <n v="300"/>
    <s v="Distribution générale"/>
    <x v="0"/>
    <x v="63"/>
    <s v="Beaumont"/>
    <s v="Cassanette"/>
    <s v="Peri urbain"/>
    <s v="Ménage"/>
    <s v="Chaque bache avec 20 metres de corde et guide technique"/>
    <s v="SAV2016111GRBEBE"/>
    <n v="1"/>
    <x v="0"/>
    <x v="43"/>
    <e v="#N/A"/>
    <x v="1"/>
  </r>
  <r>
    <s v="Save the Children International"/>
    <m/>
    <s v="OFDA"/>
    <s v="Réalisé"/>
    <d v="2016-11-02T00:00:00"/>
    <s v="Distribution Abris"/>
    <s v="Matériaux Abris"/>
    <s v="Kit Abris"/>
    <s v="bache 4*6, 1 corde"/>
    <s v="Nombre"/>
    <n v="450"/>
    <n v="2250"/>
    <m/>
    <m/>
    <n v="3150"/>
    <n v="450"/>
    <s v="Distribution générale"/>
    <x v="0"/>
    <x v="63"/>
    <s v="Mouline"/>
    <s v="Garnier"/>
    <s v="Rural"/>
    <s v="Ménage"/>
    <s v="Chaque bache avec 20 metres de corde et guide technique"/>
    <s v="SAV2016112GRBEMO"/>
    <n v="1"/>
    <x v="0"/>
    <x v="43"/>
    <e v="#N/A"/>
    <x v="1"/>
  </r>
  <r>
    <s v="Save the Children International"/>
    <m/>
    <s v="OFDA"/>
    <s v="Réalisé"/>
    <d v="2016-11-04T00:00:00"/>
    <s v="Distribution Abris"/>
    <s v="Matériaux Abris"/>
    <s v="Kit Abris"/>
    <s v="bache 4*6, 1 corde"/>
    <s v="Nombre"/>
    <n v="300"/>
    <n v="1500"/>
    <m/>
    <m/>
    <n v="2100"/>
    <n v="300"/>
    <s v="Distribution générale"/>
    <x v="0"/>
    <x v="63"/>
    <s v="Mouline"/>
    <s v="Mouline"/>
    <s v="Rural"/>
    <s v="Ménage"/>
    <s v="Chaque bache avec 20 metres de corde et guide technique"/>
    <s v="SAV2016114GRBEMO"/>
    <n v="1"/>
    <x v="0"/>
    <x v="43"/>
    <e v="#N/A"/>
    <x v="1"/>
  </r>
  <r>
    <s v="Save the Children International"/>
    <m/>
    <s v="OFDA"/>
    <s v="Réalisé"/>
    <d v="2016-11-05T00:00:00"/>
    <s v="Distribution Abris"/>
    <s v="Matériaux Abris"/>
    <s v="Kit Abris"/>
    <s v="bache 4*6, 1 corde"/>
    <s v="Nombre"/>
    <n v="150"/>
    <n v="750"/>
    <m/>
    <m/>
    <n v="1050"/>
    <n v="150"/>
    <s v="Distribution générale"/>
    <x v="0"/>
    <x v="63"/>
    <s v="Beaumont"/>
    <s v="Fond Deron"/>
    <s v="Rural"/>
    <s v="Quartier"/>
    <s v="Chaque bache avec 20 metres de corde et guide technique"/>
    <s v="SAV2016115GRBEBE"/>
    <n v="1"/>
    <x v="0"/>
    <x v="43"/>
    <e v="#N/A"/>
    <x v="1"/>
  </r>
  <r>
    <s v="Save the Children International"/>
    <m/>
    <s v="OFDA"/>
    <s v="Réalisé"/>
    <d v="2016-11-14T00:00:00"/>
    <s v="Distribution Abris"/>
    <s v="Matériaux Abris"/>
    <s v="Kit Abris"/>
    <s v="bache 4*6, 1 corde"/>
    <s v="Nombre"/>
    <n v="550"/>
    <n v="2750"/>
    <m/>
    <m/>
    <n v="3850"/>
    <n v="550"/>
    <s v="Distribution générale"/>
    <x v="1"/>
    <x v="8"/>
    <s v="Berreault"/>
    <s v="Ferme Le Blanc"/>
    <s v="Rural"/>
    <s v="Ménage"/>
    <s v="Chaque bache avec 20 metres de corde et guide technique"/>
    <s v="SAV20161114SUTOBE"/>
    <n v="1"/>
    <x v="1"/>
    <x v="8"/>
    <e v="#N/A"/>
    <x v="0"/>
  </r>
  <r>
    <s v="Save the Children International"/>
    <m/>
    <s v="OFDA"/>
    <s v="Réalisé"/>
    <d v="2016-11-24T00:00:00"/>
    <s v="Distribution Abris"/>
    <s v="Matériaux Abris"/>
    <s v="Kit Abris"/>
    <s v="bache 4*6, 1 corde"/>
    <s v="Nombre"/>
    <n v="210"/>
    <n v="1050"/>
    <m/>
    <m/>
    <n v="1470"/>
    <n v="210"/>
    <s v="Distribution générale"/>
    <x v="1"/>
    <x v="8"/>
    <s v="Berreault"/>
    <s v="Pean"/>
    <s v="Rural"/>
    <s v="Ménage"/>
    <s v="Chaque bache avec 20 metres de corde et guide technique"/>
    <s v="SAV20161124SUTOBE"/>
    <n v="2"/>
    <x v="1"/>
    <x v="8"/>
    <e v="#N/A"/>
    <x v="1"/>
  </r>
  <r>
    <s v="Save the Children International"/>
    <m/>
    <s v="OFDA"/>
    <s v="Réalisé"/>
    <d v="2016-11-24T00:00:00"/>
    <s v="Distribution Abris"/>
    <s v="Matériaux Abris"/>
    <s v="Kit Abris"/>
    <s v="bache 4*6, 1 corde"/>
    <s v="Nombre"/>
    <n v="250"/>
    <n v="1250"/>
    <m/>
    <m/>
    <n v="1750"/>
    <n v="250"/>
    <s v="Distribution générale"/>
    <x v="1"/>
    <x v="8"/>
    <s v="Berreault"/>
    <s v="Proux"/>
    <s v="Rural"/>
    <s v="Ménage"/>
    <s v="Chaque bache avec 20 metres de corde et guide technique"/>
    <s v="SAV20161124SUTOBE"/>
    <n v="1"/>
    <x v="1"/>
    <x v="8"/>
    <e v="#N/A"/>
    <x v="1"/>
  </r>
  <r>
    <s v="Save the Children International"/>
    <m/>
    <s v="OFDA"/>
    <s v="Réalisé"/>
    <d v="2016-11-26T00:00:00"/>
    <s v="Distribution Abris"/>
    <s v="Matériaux Abris"/>
    <s v="Kit Abris"/>
    <s v="bache 4*6, 1 corde"/>
    <s v="Nombre"/>
    <n v="644"/>
    <n v="3220"/>
    <m/>
    <m/>
    <n v="4508"/>
    <n v="644"/>
    <s v="Distribution générale"/>
    <x v="1"/>
    <x v="31"/>
    <s v="Tibi Daveza"/>
    <s v="Tiby-Rhe"/>
    <s v="Rural"/>
    <s v="Ménage"/>
    <s v="Chaque bache avec 20 metres de corde et guide technique"/>
    <s v="SAV20161126SUCATI"/>
    <n v="1"/>
    <x v="1"/>
    <x v="31"/>
    <e v="#N/A"/>
    <x v="0"/>
  </r>
  <r>
    <s v="Save the Children International"/>
    <m/>
    <s v="OFDA"/>
    <s v="Planifié (financé)"/>
    <d v="2016-12-14T00:00:00"/>
    <s v="Intervention Abris"/>
    <s v="Autre"/>
    <s v="Autre"/>
    <s v="Recovery Support"/>
    <s v="N/A"/>
    <n v="2200"/>
    <m/>
    <m/>
    <m/>
    <m/>
    <n v="2200"/>
    <s v="Sélection / Priorisation"/>
    <x v="5"/>
    <x v="28"/>
    <m/>
    <m/>
    <s v="Rural"/>
    <s v="Ménage"/>
    <s v="TBD between Beaumont in GA, and Torbek and Camp Perrin in Sud. "/>
    <s v="SAV20161214"/>
    <n v="1"/>
    <x v="5"/>
    <x v="28"/>
    <e v="#N/A"/>
    <x v="0"/>
  </r>
  <r>
    <s v="Save the Children International"/>
    <m/>
    <s v="OFDA"/>
    <s v="Planifié (financé)"/>
    <m/>
    <s v="Distribution Abris"/>
    <s v="Cash en USD"/>
    <s v="Conditionel "/>
    <m/>
    <s v="Valeur en USD"/>
    <n v="550"/>
    <m/>
    <m/>
    <m/>
    <m/>
    <n v="550"/>
    <s v="Sélection / Priorisation"/>
    <x v="5"/>
    <x v="28"/>
    <m/>
    <m/>
    <s v="Rural"/>
    <s v="Ménage"/>
    <s v="TBD between Beaumont in GA, and Torbek and Camp Perrin in Sud. "/>
    <s v="SAV190010"/>
    <n v="2"/>
    <x v="5"/>
    <x v="28"/>
    <e v="#N/A"/>
    <x v="1"/>
  </r>
  <r>
    <s v="Save the Children International"/>
    <m/>
    <s v="OFDA"/>
    <s v="Planifié (financé)"/>
    <m/>
    <s v="Intervention Abris"/>
    <s v="Communication avec les communautés (CwC)"/>
    <s v="IEC"/>
    <m/>
    <s v="Nombre de campagne"/>
    <m/>
    <m/>
    <m/>
    <m/>
    <s v=""/>
    <n v="4400"/>
    <s v="Distribution générale"/>
    <x v="5"/>
    <x v="28"/>
    <m/>
    <m/>
    <s v="Rural"/>
    <s v="Ménage"/>
    <s v="In Beaumont in GA, and Torbek and Camp Perrin in Sud. "/>
    <s v="SAV190010"/>
    <n v="1"/>
    <x v="5"/>
    <x v="28"/>
    <e v="#N/A"/>
    <x v="1"/>
  </r>
  <r>
    <s v="SDC"/>
    <m/>
    <m/>
    <m/>
    <d v="2016-10-11T00:00:00"/>
    <s v="Distribution NFI"/>
    <s v="Matériaux NFI"/>
    <s v="Kit d'hygiène"/>
    <m/>
    <s v="Nombre"/>
    <s v="1’000"/>
    <m/>
    <m/>
    <m/>
    <s v=""/>
    <m/>
    <m/>
    <x v="1"/>
    <x v="9"/>
    <m/>
    <m/>
    <m/>
    <m/>
    <m/>
    <s v="SDC20161011SUPO"/>
    <n v="1"/>
    <x v="1"/>
    <x v="9"/>
    <e v="#N/A"/>
    <x v="0"/>
  </r>
  <r>
    <s v="SDC"/>
    <m/>
    <m/>
    <m/>
    <d v="2016-11-05T00:00:00"/>
    <s v="Distribution Abris"/>
    <s v="Matériaux Abris"/>
    <s v="Kit Abris"/>
    <m/>
    <s v="Nombre"/>
    <n v="640"/>
    <m/>
    <m/>
    <m/>
    <s v=""/>
    <m/>
    <m/>
    <x v="1"/>
    <x v="14"/>
    <m/>
    <m/>
    <m/>
    <m/>
    <m/>
    <s v="SDC2016115SUCO"/>
    <n v="1"/>
    <x v="1"/>
    <x v="14"/>
    <e v="#N/A"/>
    <x v="0"/>
  </r>
  <r>
    <s v="SDC"/>
    <m/>
    <m/>
    <m/>
    <d v="2016-11-05T00:00:00"/>
    <s v="Distribution Abris"/>
    <s v="Matériaux Abris"/>
    <s v="Kit Abris"/>
    <m/>
    <s v="Nombre"/>
    <n v="640"/>
    <m/>
    <m/>
    <m/>
    <s v=""/>
    <m/>
    <m/>
    <x v="1"/>
    <x v="11"/>
    <m/>
    <m/>
    <m/>
    <m/>
    <m/>
    <s v="SDC2016115SULE"/>
    <n v="1"/>
    <x v="1"/>
    <x v="11"/>
    <e v="#N/A"/>
    <x v="0"/>
  </r>
  <r>
    <s v="SDC"/>
    <m/>
    <m/>
    <m/>
    <d v="2016-11-05T00:00:00"/>
    <s v="Distribution Abris"/>
    <s v="Matériaux Abris"/>
    <s v="Kit Abris"/>
    <m/>
    <s v="Nombre"/>
    <n v="650"/>
    <m/>
    <m/>
    <m/>
    <s v=""/>
    <m/>
    <m/>
    <x v="1"/>
    <x v="5"/>
    <m/>
    <m/>
    <m/>
    <m/>
    <m/>
    <s v="SDC2016115SURO"/>
    <n v="1"/>
    <x v="1"/>
    <x v="5"/>
    <e v="#N/A"/>
    <x v="0"/>
  </r>
  <r>
    <s v="SDC"/>
    <m/>
    <m/>
    <m/>
    <d v="2016-11-07T00:00:00"/>
    <s v="Distribution Abris"/>
    <s v="Matériaux Abris"/>
    <s v="Kit Abris"/>
    <m/>
    <s v="Nombre"/>
    <n v="640"/>
    <m/>
    <m/>
    <m/>
    <s v=""/>
    <m/>
    <m/>
    <x v="1"/>
    <x v="18"/>
    <m/>
    <m/>
    <m/>
    <m/>
    <m/>
    <s v="SDC2016117SUCH"/>
    <n v="1"/>
    <x v="1"/>
    <x v="18"/>
    <e v="#N/A"/>
    <x v="0"/>
  </r>
  <r>
    <s v="SDC"/>
    <m/>
    <m/>
    <m/>
    <d v="2016-11-07T00:00:00"/>
    <s v="Distribution Abris"/>
    <s v="Matériaux Abris"/>
    <s v="Kit Abris"/>
    <m/>
    <s v="Nombre"/>
    <n v="800"/>
    <m/>
    <m/>
    <m/>
    <s v=""/>
    <m/>
    <m/>
    <x v="1"/>
    <x v="18"/>
    <s v="Dejoie"/>
    <m/>
    <m/>
    <m/>
    <m/>
    <s v="SDC2016117SUCHDE"/>
    <n v="1"/>
    <x v="1"/>
    <x v="18"/>
    <e v="#N/A"/>
    <x v="1"/>
  </r>
  <r>
    <s v="SDC"/>
    <m/>
    <m/>
    <m/>
    <d v="2016-11-07T00:00:00"/>
    <s v="Distribution Abris"/>
    <s v="Matériaux Abris"/>
    <s v="Kit Abris"/>
    <m/>
    <s v="Nombre"/>
    <n v="800"/>
    <m/>
    <m/>
    <m/>
    <s v=""/>
    <m/>
    <m/>
    <x v="1"/>
    <x v="18"/>
    <s v="Rendel"/>
    <m/>
    <m/>
    <m/>
    <m/>
    <s v="SDC2016117SUCHRE"/>
    <n v="1"/>
    <x v="1"/>
    <x v="18"/>
    <e v="#N/A"/>
    <x v="1"/>
  </r>
  <r>
    <s v="SDC"/>
    <m/>
    <m/>
    <m/>
    <d v="2016-11-07T00:00:00"/>
    <s v="Distribution Abris"/>
    <s v="Matériaux Abris"/>
    <s v="Kit Abris"/>
    <m/>
    <s v="Nombre"/>
    <n v="400"/>
    <m/>
    <m/>
    <m/>
    <s v=""/>
    <m/>
    <m/>
    <x v="1"/>
    <x v="9"/>
    <s v="Balais"/>
    <m/>
    <m/>
    <m/>
    <m/>
    <s v="SDC2016117SUPOBA"/>
    <n v="1"/>
    <x v="1"/>
    <x v="9"/>
    <e v="#N/A"/>
    <x v="1"/>
  </r>
  <r>
    <s v="SDC"/>
    <m/>
    <m/>
    <m/>
    <d v="2016-11-07T00:00:00"/>
    <s v="Distribution Abris"/>
    <s v="Matériaux Abris"/>
    <s v="Kit Abris"/>
    <m/>
    <s v="Nombre"/>
    <n v="400"/>
    <m/>
    <m/>
    <m/>
    <s v=""/>
    <m/>
    <m/>
    <x v="1"/>
    <x v="9"/>
    <s v="Paricot"/>
    <m/>
    <m/>
    <m/>
    <m/>
    <s v="SDC2016117SUPOPA"/>
    <n v="1"/>
    <x v="1"/>
    <x v="9"/>
    <e v="#N/A"/>
    <x v="1"/>
  </r>
  <r>
    <s v="SDC"/>
    <m/>
    <m/>
    <m/>
    <s v="22.-25.10, 12.11.16"/>
    <s v="Distribution Abris"/>
    <s v="Matériaux Abris"/>
    <s v="Kit Abris"/>
    <m/>
    <s v="Nombre"/>
    <n v="5900"/>
    <m/>
    <m/>
    <m/>
    <s v=""/>
    <m/>
    <m/>
    <x v="1"/>
    <x v="15"/>
    <m/>
    <m/>
    <m/>
    <m/>
    <m/>
    <e v="#VALUE!"/>
    <n v="11"/>
    <x v="1"/>
    <x v="15"/>
    <e v="#N/A"/>
    <x v="0"/>
  </r>
  <r>
    <s v="SDC"/>
    <m/>
    <m/>
    <m/>
    <s v="29.10., 07.11.16"/>
    <s v="Distribution Abris"/>
    <s v="Matériaux Abris"/>
    <s v="Kit Abris"/>
    <m/>
    <s v="Nombre"/>
    <n v="640"/>
    <m/>
    <m/>
    <m/>
    <s v=""/>
    <m/>
    <m/>
    <x v="1"/>
    <x v="9"/>
    <m/>
    <m/>
    <m/>
    <m/>
    <m/>
    <e v="#VALUE!"/>
    <n v="10"/>
    <x v="1"/>
    <x v="9"/>
    <e v="#N/A"/>
    <x v="1"/>
  </r>
  <r>
    <s v="ShelterBox"/>
    <s v="410 Bridge - La Croix"/>
    <m/>
    <s v="Réalisé"/>
    <d v="2016-11-23T00:00:00"/>
    <s v="Distribution NFI"/>
    <s v="Matériaux NFI"/>
    <s v="Moustiquaires"/>
    <s v="2 per HH"/>
    <s v="Nombre"/>
    <n v="200"/>
    <m/>
    <m/>
    <m/>
    <s v=""/>
    <n v="100"/>
    <s v="Sélection / Priorisation"/>
    <x v="1"/>
    <x v="1"/>
    <s v="Bourdet"/>
    <m/>
    <m/>
    <m/>
    <s v="Distributed in conjunction with Shelterkits and other NFI"/>
    <s v="SHE20161123SULEBO"/>
    <n v="5"/>
    <x v="1"/>
    <x v="1"/>
    <e v="#N/A"/>
    <x v="0"/>
  </r>
  <r>
    <s v="ShelterBox"/>
    <s v="410 Bridge - La Croix"/>
    <m/>
    <s v="Réalisé"/>
    <d v="2016-11-23T00:00:00"/>
    <s v="Distribution NFI"/>
    <s v="Matériaux NFI"/>
    <s v="Lampes solaires"/>
    <s v="2 per HH"/>
    <s v="Nombre"/>
    <n v="200"/>
    <m/>
    <m/>
    <m/>
    <s v=""/>
    <n v="100"/>
    <s v="Sélection / Priorisation"/>
    <x v="1"/>
    <x v="1"/>
    <s v="Bourdet"/>
    <m/>
    <m/>
    <m/>
    <s v="Distributed in conjunction with Shelterkits and other NFI"/>
    <s v="SHE20161123SULEBO"/>
    <n v="4"/>
    <x v="1"/>
    <x v="1"/>
    <e v="#N/A"/>
    <x v="1"/>
  </r>
  <r>
    <s v="ShelterBox"/>
    <s v="410 Bridge - La Croix"/>
    <m/>
    <s v="Réalisé"/>
    <d v="2016-11-23T00:00:00"/>
    <s v="Distribution NFI"/>
    <s v="Matériaux NFI"/>
    <s v="Bidons"/>
    <s v="1 per HH"/>
    <s v="Nombre"/>
    <n v="100"/>
    <m/>
    <m/>
    <m/>
    <s v=""/>
    <n v="100"/>
    <s v="Sélection / Priorisation"/>
    <x v="1"/>
    <x v="1"/>
    <s v="Bourdet"/>
    <m/>
    <m/>
    <m/>
    <s v="Distributed in conjunction with Shelterkits and other NFI"/>
    <s v="SHE20161123SULEBO"/>
    <n v="3"/>
    <x v="1"/>
    <x v="1"/>
    <e v="#N/A"/>
    <x v="1"/>
  </r>
  <r>
    <s v="ShelterBox"/>
    <s v="410 Bridge - La Croix"/>
    <m/>
    <s v="Réalisé"/>
    <d v="2016-11-23T00:00:00"/>
    <s v="Distribution NFI"/>
    <s v="Matériaux NFI"/>
    <s v="Aquatabs"/>
    <s v="1 per HH"/>
    <s v="Nombre"/>
    <n v="100"/>
    <m/>
    <m/>
    <m/>
    <s v=""/>
    <n v="100"/>
    <s v="Sélection / Priorisation"/>
    <x v="1"/>
    <x v="1"/>
    <s v="Bourdet"/>
    <m/>
    <m/>
    <m/>
    <s v="Thirst Aid Station' Distributed in conjunction with Shelterkits and other NFI"/>
    <s v="SHE20161123SULEBO"/>
    <n v="2"/>
    <x v="1"/>
    <x v="1"/>
    <e v="#N/A"/>
    <x v="1"/>
  </r>
  <r>
    <s v="ShelterBox"/>
    <s v="410 Bridge - La Croix"/>
    <m/>
    <s v="Réalisé"/>
    <d v="2016-11-23T00:00:00"/>
    <s v="Distribution Abris"/>
    <s v="Matériaux Abris"/>
    <s v="Kit Abris"/>
    <s v="1 per HH"/>
    <s v="Nombre"/>
    <n v="100"/>
    <m/>
    <m/>
    <m/>
    <s v=""/>
    <n v="100"/>
    <s v="Sélection / Priorisation"/>
    <x v="1"/>
    <x v="1"/>
    <s v="Bourdet"/>
    <m/>
    <m/>
    <m/>
    <s v="Distributed in conjunction with NFI kits of solar lights, water filter, water container and mosquito nets"/>
    <s v="SHE20161123SULEBO"/>
    <n v="1"/>
    <x v="1"/>
    <x v="1"/>
    <e v="#N/A"/>
    <x v="1"/>
  </r>
  <r>
    <s v="ShelterBox"/>
    <s v="410 Bridge  - Maniche"/>
    <m/>
    <s v="Réalisé"/>
    <d v="2016-11-25T00:00:00"/>
    <s v="Distribution NFI"/>
    <s v="Matériaux NFI"/>
    <s v="Moustiquaires"/>
    <s v="2 per HH"/>
    <s v="Nombre"/>
    <n v="200"/>
    <m/>
    <m/>
    <m/>
    <n v="560"/>
    <n v="100"/>
    <s v="Sélection / Priorisation"/>
    <x v="1"/>
    <x v="6"/>
    <s v="Maniche"/>
    <s v="Maniche"/>
    <s v="Peri urbain"/>
    <m/>
    <s v="Distributed in conjunction with Shelterkits and other NFI"/>
    <s v="SHE20161125SUMAMA"/>
    <n v="5"/>
    <x v="1"/>
    <x v="6"/>
    <e v="#N/A"/>
    <x v="0"/>
  </r>
  <r>
    <s v="ShelterBox"/>
    <s v="410 Bridge"/>
    <m/>
    <s v="Réalisé"/>
    <d v="2016-11-25T00:00:00"/>
    <s v="Distribution NFI"/>
    <s v="Matériaux NFI"/>
    <s v="Lampes solaires"/>
    <s v="2 per HH"/>
    <s v="Nombre"/>
    <n v="200"/>
    <m/>
    <m/>
    <m/>
    <n v="560"/>
    <n v="100"/>
    <s v="Sélection / Priorisation"/>
    <x v="1"/>
    <x v="6"/>
    <s v="Maniche"/>
    <s v="Maniche"/>
    <s v="Peri urbain"/>
    <m/>
    <s v="Distributed in conjunction with Shelterkits and other NFI"/>
    <s v="SHE20161125SUMAMA"/>
    <n v="4"/>
    <x v="1"/>
    <x v="6"/>
    <e v="#N/A"/>
    <x v="1"/>
  </r>
  <r>
    <s v="ShelterBox"/>
    <s v="412 Bridge"/>
    <m/>
    <s v="Réalisé"/>
    <d v="2016-11-25T00:00:00"/>
    <s v="Distribution NFI"/>
    <s v="Matériaux NFI"/>
    <s v="Bidons"/>
    <s v="1 per HH"/>
    <s v="Nombre"/>
    <n v="100"/>
    <m/>
    <m/>
    <m/>
    <n v="560"/>
    <n v="100"/>
    <s v="Sélection / Priorisation"/>
    <x v="1"/>
    <x v="6"/>
    <s v="Maniche"/>
    <s v="Maniche"/>
    <s v="Peri urbain"/>
    <m/>
    <s v="Distributed in conjunction with Shelterkits and other NFI"/>
    <s v="SHE20161125SUMAMA"/>
    <n v="3"/>
    <x v="1"/>
    <x v="6"/>
    <e v="#N/A"/>
    <x v="1"/>
  </r>
  <r>
    <s v="ShelterBox"/>
    <s v="413 Bridge"/>
    <m/>
    <s v="Réalisé"/>
    <d v="2016-11-25T00:00:00"/>
    <s v="Distribution NFI"/>
    <s v="Matériaux NFI"/>
    <s v="Aquatabs"/>
    <s v="1 per HH"/>
    <s v="Nombre"/>
    <n v="100"/>
    <m/>
    <m/>
    <m/>
    <n v="560"/>
    <n v="100"/>
    <s v="Sélection / Priorisation"/>
    <x v="1"/>
    <x v="6"/>
    <s v="Maniche"/>
    <s v="Maniche"/>
    <s v="Peri urbain"/>
    <m/>
    <s v="Thirst Aid Station' Distributed in conjunction with Shelterkits and other NFI"/>
    <s v="SHE20161125SUMAMA"/>
    <n v="2"/>
    <x v="1"/>
    <x v="6"/>
    <e v="#N/A"/>
    <x v="1"/>
  </r>
  <r>
    <s v="ShelterBox"/>
    <s v="414 Bridge"/>
    <m/>
    <s v="Réalisé"/>
    <d v="2016-11-25T00:00:00"/>
    <s v="Distribution Abris"/>
    <s v="Matériaux Abris"/>
    <s v="Kit Abris"/>
    <s v="1 per HH"/>
    <s v="Nombre"/>
    <n v="100"/>
    <m/>
    <m/>
    <m/>
    <n v="560"/>
    <n v="100"/>
    <s v="Sélection / Priorisation"/>
    <x v="1"/>
    <x v="6"/>
    <s v="Maniche"/>
    <s v="Maniche"/>
    <s v="Peri urbain"/>
    <m/>
    <s v="Distributed in conjunction with NFI kits of solar lights, water filter, water container and mosquito nets"/>
    <s v="SHE20161125SUMAMA"/>
    <n v="1"/>
    <x v="1"/>
    <x v="6"/>
    <e v="#N/A"/>
    <x v="1"/>
  </r>
  <r>
    <s v="ShelterBox"/>
    <s v="Haven"/>
    <m/>
    <s v="Réalisé"/>
    <d v="2016-11-25T00:00:00"/>
    <s v="Distribution NFI"/>
    <s v="Matériaux NFI"/>
    <s v="Kit de cuisine"/>
    <s v="1 per HH"/>
    <s v="Nombre"/>
    <n v="75"/>
    <m/>
    <m/>
    <m/>
    <s v=""/>
    <n v="75"/>
    <s v="Sélection / Priorisation"/>
    <x v="1"/>
    <x v="77"/>
    <m/>
    <m/>
    <s v="Rural"/>
    <m/>
    <m/>
    <s v="SHE20161125SUIL"/>
    <n v="7"/>
    <x v="1"/>
    <x v="54"/>
    <e v="#N/A"/>
    <x v="0"/>
  </r>
  <r>
    <s v="ShelterBox"/>
    <s v="Haven"/>
    <m/>
    <s v="Réalisé"/>
    <d v="2016-11-25T00:00:00"/>
    <s v="Distribution NFI"/>
    <s v="Matériaux NFI"/>
    <s v="Couvertures"/>
    <s v="5 per HH"/>
    <s v="Nombre"/>
    <n v="375"/>
    <m/>
    <m/>
    <m/>
    <s v=""/>
    <n v="75"/>
    <s v="Sélection / Priorisation"/>
    <x v="1"/>
    <x v="77"/>
    <m/>
    <m/>
    <s v="Rural"/>
    <m/>
    <m/>
    <s v="SHE20161125SUIL"/>
    <n v="6"/>
    <x v="1"/>
    <x v="54"/>
    <e v="#N/A"/>
    <x v="1"/>
  </r>
  <r>
    <s v="ShelterBox"/>
    <s v="Haven"/>
    <m/>
    <s v="Réalisé"/>
    <d v="2016-11-25T00:00:00"/>
    <s v="Distribution NFI"/>
    <s v="Matériaux NFI"/>
    <s v="Lampes solaires"/>
    <s v="2 per HH"/>
    <s v="Nombre"/>
    <n v="150"/>
    <m/>
    <m/>
    <m/>
    <s v=""/>
    <n v="75"/>
    <s v="Sélection / Priorisation"/>
    <x v="1"/>
    <x v="77"/>
    <m/>
    <m/>
    <s v="Rural"/>
    <m/>
    <m/>
    <s v="SHE20161125SUIL"/>
    <n v="5"/>
    <x v="1"/>
    <x v="54"/>
    <e v="#N/A"/>
    <x v="1"/>
  </r>
  <r>
    <s v="ShelterBox"/>
    <s v="Haven"/>
    <m/>
    <s v="Réalisé"/>
    <d v="2016-11-25T00:00:00"/>
    <s v="Distribution NFI"/>
    <s v="Matériaux NFI"/>
    <s v="Autre, à préciser dans &quot;Commentaires&quot;"/>
    <m/>
    <s v="N/A"/>
    <n v="75"/>
    <m/>
    <m/>
    <m/>
    <s v=""/>
    <n v="75"/>
    <s v="Sélection / Priorisation"/>
    <x v="1"/>
    <x v="77"/>
    <m/>
    <m/>
    <s v="Rural"/>
    <m/>
    <s v="Basic tool kit"/>
    <s v="SHE20161125SUIL"/>
    <n v="4"/>
    <x v="1"/>
    <x v="54"/>
    <e v="#N/A"/>
    <x v="1"/>
  </r>
  <r>
    <s v="ShelterBox"/>
    <s v="Haven"/>
    <m/>
    <s v="Réalisé"/>
    <d v="2016-11-25T00:00:00"/>
    <s v="Distribution NFI"/>
    <s v="Matériaux NFI"/>
    <s v="Moustiquaires"/>
    <s v="2 per HH"/>
    <s v="Nombre"/>
    <n v="150"/>
    <m/>
    <m/>
    <m/>
    <s v=""/>
    <n v="75"/>
    <s v="Sélection / Priorisation"/>
    <x v="1"/>
    <x v="77"/>
    <m/>
    <m/>
    <s v="Rural"/>
    <m/>
    <m/>
    <s v="SHE20161125SUIL"/>
    <n v="3"/>
    <x v="1"/>
    <x v="54"/>
    <e v="#N/A"/>
    <x v="1"/>
  </r>
  <r>
    <s v="ShelterBox"/>
    <s v="Haven"/>
    <m/>
    <s v="Réalisé"/>
    <d v="2016-11-25T00:00:00"/>
    <s v="Distribution NFI"/>
    <s v="Matériaux NFI"/>
    <s v="Bidons"/>
    <s v="1 per HH"/>
    <s v="Nombre"/>
    <n v="75"/>
    <m/>
    <m/>
    <m/>
    <s v=""/>
    <n v="75"/>
    <s v="Sélection / Priorisation"/>
    <x v="1"/>
    <x v="77"/>
    <m/>
    <m/>
    <s v="Rural"/>
    <m/>
    <m/>
    <s v="SHE20161125SUIL"/>
    <n v="2"/>
    <x v="1"/>
    <x v="54"/>
    <e v="#N/A"/>
    <x v="1"/>
  </r>
  <r>
    <s v="ShelterBox"/>
    <s v="Haven"/>
    <m/>
    <s v="Planifié (financé)"/>
    <d v="2016-11-25T00:00:00"/>
    <s v="Distribution NFI"/>
    <s v="Matériaux NFI"/>
    <s v="Tapis de sol"/>
    <s v="2 per HH"/>
    <s v="Nombre"/>
    <n v="150"/>
    <m/>
    <m/>
    <m/>
    <s v=""/>
    <n v="75"/>
    <s v="Sélection / Priorisation"/>
    <x v="1"/>
    <x v="77"/>
    <m/>
    <m/>
    <s v="Rural"/>
    <m/>
    <m/>
    <s v="SHE20161125SUIL"/>
    <n v="1"/>
    <x v="1"/>
    <x v="54"/>
    <e v="#N/A"/>
    <x v="1"/>
  </r>
  <r>
    <s v="ShelterBox"/>
    <s v="Haven"/>
    <m/>
    <s v="En cours"/>
    <d v="2016-12-02T00:00:00"/>
    <s v="Distribution NFI"/>
    <s v="Matériaux NFI"/>
    <s v="Moustiquaires"/>
    <s v="2 per HH"/>
    <s v="Nombre"/>
    <n v="628"/>
    <m/>
    <m/>
    <m/>
    <s v=""/>
    <n v="314"/>
    <s v="Sélection / Priorisation"/>
    <x v="1"/>
    <x v="77"/>
    <s v="Ile A Vache"/>
    <m/>
    <s v="Rural"/>
    <m/>
    <s v="Distributed in conjunction with Shelterkits and other NFI"/>
    <s v="SHE2016122SUILIL"/>
    <n v="4"/>
    <x v="1"/>
    <x v="54"/>
    <e v="#N/A"/>
    <x v="1"/>
  </r>
  <r>
    <s v="ShelterBox"/>
    <s v="Haven"/>
    <m/>
    <s v="En cours"/>
    <d v="2016-12-02T00:00:00"/>
    <s v="Distribution NFI"/>
    <s v="Matériaux NFI"/>
    <s v="Lampes solaires"/>
    <s v="2 per HH"/>
    <s v="Nombre"/>
    <n v="628"/>
    <m/>
    <m/>
    <m/>
    <s v=""/>
    <n v="314"/>
    <s v="Sélection / Priorisation"/>
    <x v="1"/>
    <x v="77"/>
    <s v="Ile A Vache"/>
    <m/>
    <s v="Rural"/>
    <m/>
    <s v="Distributed in conjunction with Shelterkits and other NFI"/>
    <s v="SHE2016122SUILIL"/>
    <n v="3"/>
    <x v="1"/>
    <x v="54"/>
    <e v="#N/A"/>
    <x v="1"/>
  </r>
  <r>
    <s v="ShelterBox"/>
    <s v="Haven"/>
    <m/>
    <s v="En cours"/>
    <d v="2016-12-02T00:00:00"/>
    <s v="Distribution NFI"/>
    <s v="Matériaux NFI"/>
    <s v="Bidons"/>
    <s v="1 per HH"/>
    <s v="Nombre"/>
    <n v="314"/>
    <m/>
    <m/>
    <m/>
    <s v=""/>
    <n v="314"/>
    <s v="Sélection / Priorisation"/>
    <x v="1"/>
    <x v="77"/>
    <s v="Ile A Vache"/>
    <m/>
    <s v="Rural"/>
    <m/>
    <s v="Distributed in conjunction with Shelterkits and other NFI"/>
    <s v="SHE2016122SUILIL"/>
    <n v="2"/>
    <x v="1"/>
    <x v="54"/>
    <e v="#N/A"/>
    <x v="1"/>
  </r>
  <r>
    <s v="ShelterBox"/>
    <s v="Haven"/>
    <m/>
    <s v="En cours"/>
    <d v="2016-12-02T00:00:00"/>
    <s v="Distribution NFI"/>
    <s v="Matériaux NFI"/>
    <s v="Aquatabs"/>
    <s v="1 per HH"/>
    <s v="Nombre"/>
    <n v="314"/>
    <m/>
    <m/>
    <m/>
    <s v=""/>
    <n v="314"/>
    <s v="Sélection / Priorisation"/>
    <x v="1"/>
    <x v="77"/>
    <s v="Ile A Vache"/>
    <m/>
    <s v="Rural"/>
    <m/>
    <s v="Thirst Aid Station' Distributed in conjunction with Shelterkits and other NFI"/>
    <s v="SHE2016122SUILIL"/>
    <n v="1"/>
    <x v="1"/>
    <x v="54"/>
    <e v="#N/A"/>
    <x v="1"/>
  </r>
  <r>
    <s v="ShelterBox"/>
    <s v="(BSEIPH) Bureau du Secrétaire d’Etat à l’Intégration des Personnes Handicapées"/>
    <m/>
    <s v="En cours"/>
    <d v="2016-12-02T00:00:00"/>
    <s v="Distribution NFI"/>
    <s v="Matériaux NFI"/>
    <s v="Moustiquaires"/>
    <s v="2 per HH"/>
    <s v="Nombre"/>
    <n v="308"/>
    <m/>
    <m/>
    <m/>
    <s v=""/>
    <n v="154"/>
    <s v="Sélection / Priorisation"/>
    <x v="1"/>
    <x v="1"/>
    <s v="Bourdet"/>
    <m/>
    <s v="Peri urbain"/>
    <m/>
    <s v="Distributed in conjunction with Shelterkits and other NFI"/>
    <s v="SHE2016122SULEBO"/>
    <n v="8"/>
    <x v="1"/>
    <x v="1"/>
    <e v="#N/A"/>
    <x v="1"/>
  </r>
  <r>
    <s v="ShelterBox"/>
    <s v="(BSEIPH) Bureau du Secrétaire d’Etat à l’Intégration des Personnes Handicapées"/>
    <m/>
    <s v="En cours"/>
    <d v="2016-12-02T00:00:00"/>
    <s v="Distribution NFI"/>
    <s v="Matériaux NFI"/>
    <s v="Lampes solaires"/>
    <s v="2 per HH"/>
    <s v="Nombre"/>
    <n v="308"/>
    <m/>
    <m/>
    <m/>
    <s v=""/>
    <n v="154"/>
    <s v="Sélection / Priorisation"/>
    <x v="1"/>
    <x v="1"/>
    <s v="Bourdet"/>
    <m/>
    <s v="Peri urbain"/>
    <m/>
    <s v="Distributed in conjunction with Shelterkits and other NFI"/>
    <s v="SHE2016122SULEBO"/>
    <n v="7"/>
    <x v="1"/>
    <x v="1"/>
    <e v="#N/A"/>
    <x v="1"/>
  </r>
  <r>
    <s v="ShelterBox"/>
    <s v="(BSEIPH) Bureau du Secrétaire d’Etat à l’Intégration des Personnes Handicapées"/>
    <m/>
    <s v="En cours"/>
    <d v="2016-12-02T00:00:00"/>
    <s v="Distribution NFI"/>
    <s v="Matériaux NFI"/>
    <s v="Bidons"/>
    <s v="1 per HH"/>
    <s v="Nombre"/>
    <n v="154"/>
    <m/>
    <m/>
    <m/>
    <s v=""/>
    <n v="154"/>
    <s v="Sélection / Priorisation"/>
    <x v="1"/>
    <x v="1"/>
    <s v="Bourdet"/>
    <m/>
    <s v="Peri urbain"/>
    <m/>
    <s v="Distributed in conjunction with Shelterkits and other NFI"/>
    <s v="SHE2016122SULEBO"/>
    <n v="6"/>
    <x v="1"/>
    <x v="1"/>
    <e v="#N/A"/>
    <x v="1"/>
  </r>
  <r>
    <s v="ShelterBox"/>
    <s v="(BSEIPH) Bureau du Secrétaire d’Etat à l’Intégration des Personnes Handicapées"/>
    <m/>
    <s v="En cours"/>
    <d v="2016-12-02T00:00:00"/>
    <s v="Distribution NFI"/>
    <s v="Matériaux NFI"/>
    <s v="Aquatabs"/>
    <s v="1 per HH"/>
    <s v="Nombre"/>
    <n v="154"/>
    <m/>
    <m/>
    <m/>
    <s v=""/>
    <n v="154"/>
    <s v="Sélection / Priorisation"/>
    <x v="1"/>
    <x v="1"/>
    <s v="Bourdet"/>
    <m/>
    <s v="Peri urbain"/>
    <m/>
    <s v="Thirst Aid Station' Distributed in conjunction with Shelterkits and other NFI"/>
    <s v="SHE2016122SULEBO"/>
    <n v="5"/>
    <x v="1"/>
    <x v="1"/>
    <e v="#N/A"/>
    <x v="1"/>
  </r>
  <r>
    <s v="ShelterBox"/>
    <s v="Rotary Clube Les Cayes"/>
    <m/>
    <s v="En cours"/>
    <d v="2016-12-02T00:00:00"/>
    <s v="Distribution NFI"/>
    <s v="Matériaux NFI"/>
    <s v="Moustiquaires"/>
    <s v="2 per HH"/>
    <s v="Nombre"/>
    <n v="600"/>
    <m/>
    <m/>
    <m/>
    <s v=""/>
    <n v="300"/>
    <s v="Sélection / Priorisation"/>
    <x v="1"/>
    <x v="1"/>
    <s v="Bourdet"/>
    <m/>
    <s v="Urbain"/>
    <m/>
    <s v="Distributed in conjunction with Shelterkits and other NFI"/>
    <s v="SHE2016122SULEBO"/>
    <n v="4"/>
    <x v="1"/>
    <x v="1"/>
    <e v="#N/A"/>
    <x v="1"/>
  </r>
  <r>
    <s v="ShelterBox"/>
    <s v="Rotary Clube Les Cayes"/>
    <m/>
    <s v="En cours"/>
    <d v="2016-12-02T00:00:00"/>
    <s v="Distribution NFI"/>
    <s v="Matériaux NFI"/>
    <s v="Lampes solaires"/>
    <s v="2 per HH"/>
    <s v="Nombre"/>
    <n v="600"/>
    <m/>
    <m/>
    <m/>
    <s v=""/>
    <n v="300"/>
    <s v="Sélection / Priorisation"/>
    <x v="1"/>
    <x v="1"/>
    <s v="Bourdet"/>
    <m/>
    <s v="Urbain"/>
    <m/>
    <s v="Distributed in conjunction with Shelterkits and other NFI"/>
    <s v="SHE2016122SULEBO"/>
    <n v="3"/>
    <x v="1"/>
    <x v="1"/>
    <e v="#N/A"/>
    <x v="1"/>
  </r>
  <r>
    <s v="ShelterBox"/>
    <s v="Rotary Clube Les Cayes"/>
    <m/>
    <s v="En cours"/>
    <d v="2016-12-02T00:00:00"/>
    <s v="Distribution NFI"/>
    <s v="Matériaux NFI"/>
    <s v="Bidons"/>
    <s v="1 per HH"/>
    <s v="Nombre"/>
    <n v="300"/>
    <m/>
    <m/>
    <m/>
    <s v=""/>
    <n v="300"/>
    <s v="Sélection / Priorisation"/>
    <x v="1"/>
    <x v="1"/>
    <s v="Bourdet"/>
    <m/>
    <s v="Urbain"/>
    <m/>
    <s v="Distributed in conjunction with Shelterkits and other NFI"/>
    <s v="SHE2016122SULEBO"/>
    <n v="2"/>
    <x v="1"/>
    <x v="1"/>
    <e v="#N/A"/>
    <x v="1"/>
  </r>
  <r>
    <s v="ShelterBox"/>
    <s v="Rotary Clube Les Cayes"/>
    <m/>
    <s v="En cours"/>
    <d v="2016-12-02T00:00:00"/>
    <s v="Distribution NFI"/>
    <s v="Matériaux NFI"/>
    <s v="Aquatabs"/>
    <s v="1 per HH"/>
    <s v="Nombre"/>
    <n v="300"/>
    <m/>
    <m/>
    <m/>
    <s v=""/>
    <n v="300"/>
    <s v="Sélection / Priorisation"/>
    <x v="1"/>
    <x v="1"/>
    <s v="Bourdet"/>
    <m/>
    <s v="Urbain"/>
    <m/>
    <s v="Thirst Aid Station' Distributed in conjunction with Shelterkits and other NFI"/>
    <s v="SHE2016122SULEBO"/>
    <n v="1"/>
    <x v="1"/>
    <x v="1"/>
    <e v="#N/A"/>
    <x v="1"/>
  </r>
  <r>
    <s v="ShelterBox"/>
    <s v="Handicap International"/>
    <m/>
    <s v="Planifié (financé)"/>
    <d v="2016-12-06T00:00:00"/>
    <s v="Distribution NFI"/>
    <s v="Matériaux NFI"/>
    <s v="Moustiquaires"/>
    <s v="2 per HH"/>
    <s v="Nombre"/>
    <n v="1000"/>
    <m/>
    <m/>
    <m/>
    <s v=""/>
    <n v="500"/>
    <s v="Sélection / Priorisation"/>
    <x v="3"/>
    <x v="71"/>
    <m/>
    <s v="Not yet confirmed"/>
    <s v="Rural"/>
    <m/>
    <s v="Distributed in conjunction with Shelterkits and other NFI"/>
    <s v="SHE2016126NIAN"/>
    <n v="5"/>
    <x v="3"/>
    <x v="50"/>
    <e v="#N/A"/>
    <x v="0"/>
  </r>
  <r>
    <s v="ShelterBox"/>
    <s v="Handicap International"/>
    <m/>
    <s v="Planifié (financé)"/>
    <d v="2016-12-06T00:00:00"/>
    <s v="Distribution NFI"/>
    <s v="Matériaux NFI"/>
    <s v="Lampes solaires"/>
    <s v="2 per HH"/>
    <s v="Nombre"/>
    <n v="1000"/>
    <m/>
    <m/>
    <m/>
    <s v=""/>
    <n v="500"/>
    <s v="Sélection / Priorisation"/>
    <x v="3"/>
    <x v="71"/>
    <m/>
    <s v="Not yet confirmed"/>
    <s v="Rural"/>
    <m/>
    <s v="Distributed in conjunction with Shelterkits and other NFI"/>
    <s v="SHE2016126NIAN"/>
    <n v="4"/>
    <x v="3"/>
    <x v="50"/>
    <e v="#N/A"/>
    <x v="1"/>
  </r>
  <r>
    <s v="ShelterBox"/>
    <s v="Handicap International"/>
    <m/>
    <s v="Planifié (financé)"/>
    <d v="2016-12-06T00:00:00"/>
    <s v="Distribution NFI"/>
    <s v="Matériaux NFI"/>
    <s v="Bidons"/>
    <s v="1 per HH"/>
    <s v="Nombre"/>
    <n v="500"/>
    <m/>
    <m/>
    <m/>
    <s v=""/>
    <n v="500"/>
    <s v="Sélection / Priorisation"/>
    <x v="3"/>
    <x v="71"/>
    <m/>
    <s v="Not yet confirmed"/>
    <s v="Rural"/>
    <m/>
    <s v="Distributed in conjunction with Shelterkits and other NFI"/>
    <s v="SHE2016126NIAN"/>
    <n v="3"/>
    <x v="3"/>
    <x v="50"/>
    <e v="#N/A"/>
    <x v="1"/>
  </r>
  <r>
    <s v="ShelterBox"/>
    <s v="Handicap International"/>
    <m/>
    <s v="Planifié (financé)"/>
    <d v="2016-12-06T00:00:00"/>
    <s v="Distribution NFI"/>
    <s v="Matériaux NFI"/>
    <s v="Aquatabs"/>
    <s v="1 per HH"/>
    <s v="Nombre"/>
    <n v="500"/>
    <m/>
    <m/>
    <m/>
    <s v=""/>
    <n v="500"/>
    <s v="Sélection / Priorisation"/>
    <x v="3"/>
    <x v="71"/>
    <m/>
    <s v="Not yet confirmed"/>
    <s v="Rural"/>
    <m/>
    <s v="Thirst Aid Station' Distributed in conjunction with Shelterkits and other NFI"/>
    <s v="SHE2016126NIAN"/>
    <n v="2"/>
    <x v="3"/>
    <x v="50"/>
    <e v="#N/A"/>
    <x v="1"/>
  </r>
  <r>
    <s v="ShelterBox"/>
    <s v="Handicap International"/>
    <m/>
    <s v="Planifié (financé)"/>
    <d v="2016-12-06T00:00:00"/>
    <s v="Distribution Abris"/>
    <s v="Matériaux Abris"/>
    <s v="Kit Abris"/>
    <s v="1 per HH"/>
    <s v="Nombre"/>
    <n v="500"/>
    <m/>
    <m/>
    <m/>
    <s v=""/>
    <n v="500"/>
    <s v="Sélection / Priorisation"/>
    <x v="3"/>
    <x v="71"/>
    <m/>
    <s v="Not yet confirmed"/>
    <s v="Rural"/>
    <m/>
    <s v="Distributed in conjunction with NFI kits of solar lights, water filter, water container and mosquito nets"/>
    <s v="SHE2016126NIAN"/>
    <n v="1"/>
    <x v="3"/>
    <x v="50"/>
    <e v="#N/A"/>
    <x v="1"/>
  </r>
  <r>
    <s v="ShelterBox"/>
    <s v="Handicap International"/>
    <m/>
    <s v="Planifié (financé)"/>
    <d v="2016-12-06T00:00:00"/>
    <s v="Distribution NFI"/>
    <s v="Matériaux NFI"/>
    <s v="Moustiquaires"/>
    <s v="2 per HH"/>
    <s v="Nombre"/>
    <n v="1000"/>
    <m/>
    <m/>
    <m/>
    <s v=""/>
    <n v="500"/>
    <s v="Sélection / Priorisation"/>
    <x v="3"/>
    <x v="70"/>
    <m/>
    <s v="Not yet confirmed"/>
    <s v="Rural"/>
    <m/>
    <s v="Distributed in conjunction with Shelterkits and other NFI"/>
    <s v="SHE2016126NIL'"/>
    <n v="5"/>
    <x v="3"/>
    <x v="49"/>
    <e v="#N/A"/>
    <x v="0"/>
  </r>
  <r>
    <s v="ShelterBox"/>
    <s v="Handicap International"/>
    <m/>
    <s v="Planifié (financé)"/>
    <d v="2016-12-06T00:00:00"/>
    <s v="Distribution NFI"/>
    <s v="Matériaux NFI"/>
    <s v="Lampes solaires"/>
    <s v="2 per HH"/>
    <s v="Nombre"/>
    <n v="1000"/>
    <m/>
    <m/>
    <m/>
    <s v=""/>
    <n v="500"/>
    <s v="Sélection / Priorisation"/>
    <x v="3"/>
    <x v="70"/>
    <m/>
    <s v="Not yet confirmed"/>
    <s v="Rural"/>
    <m/>
    <s v="Distributed in conjunction with Shelterkits and other NFI"/>
    <s v="SHE2016126NIL'"/>
    <n v="4"/>
    <x v="3"/>
    <x v="49"/>
    <e v="#N/A"/>
    <x v="1"/>
  </r>
  <r>
    <s v="ShelterBox"/>
    <s v="Handicap International"/>
    <m/>
    <s v="Planifié (financé)"/>
    <d v="2016-12-06T00:00:00"/>
    <s v="Distribution NFI"/>
    <s v="Matériaux NFI"/>
    <s v="Bidons"/>
    <s v="1 per HH"/>
    <s v="Nombre"/>
    <n v="500"/>
    <m/>
    <m/>
    <m/>
    <s v=""/>
    <n v="500"/>
    <s v="Sélection / Priorisation"/>
    <x v="3"/>
    <x v="70"/>
    <m/>
    <s v="Not yet confirmed"/>
    <s v="Rural"/>
    <m/>
    <s v="Distributed in conjunction with Shelterkits and other NFI"/>
    <s v="SHE2016126NIL'"/>
    <n v="3"/>
    <x v="3"/>
    <x v="49"/>
    <e v="#N/A"/>
    <x v="1"/>
  </r>
  <r>
    <s v="ShelterBox"/>
    <s v="Handicap International"/>
    <m/>
    <s v="Planifié (financé)"/>
    <d v="2016-12-06T00:00:00"/>
    <s v="Distribution NFI"/>
    <s v="Matériaux NFI"/>
    <s v="Aquatabs"/>
    <s v="1 per HH"/>
    <s v="Nombre"/>
    <n v="500"/>
    <m/>
    <m/>
    <m/>
    <s v=""/>
    <n v="500"/>
    <s v="Sélection / Priorisation"/>
    <x v="3"/>
    <x v="70"/>
    <m/>
    <s v="Not yet confirmed"/>
    <s v="Rural"/>
    <m/>
    <s v="Thirst Aid Station' Distributed in conjunction with Shelterkits and other NFI"/>
    <s v="SHE2016126NIL'"/>
    <n v="2"/>
    <x v="3"/>
    <x v="49"/>
    <e v="#N/A"/>
    <x v="1"/>
  </r>
  <r>
    <s v="ShelterBox"/>
    <s v="Handicap International"/>
    <m/>
    <s v="Planifié (financé)"/>
    <d v="2016-12-06T00:00:00"/>
    <s v="Distribution Abris"/>
    <s v="Matériaux Abris"/>
    <s v="Kit Abris"/>
    <s v="1 per HH"/>
    <s v="Nombre"/>
    <n v="500"/>
    <m/>
    <m/>
    <m/>
    <s v=""/>
    <n v="500"/>
    <s v="Sélection / Priorisation"/>
    <x v="3"/>
    <x v="70"/>
    <m/>
    <s v="Not yet confirmed"/>
    <s v="Rural"/>
    <m/>
    <s v="Distributed in conjunction with NFI kits of solar lights, water filter, water container and mosquito nets"/>
    <s v="SHE2016126NIL'"/>
    <n v="1"/>
    <x v="3"/>
    <x v="49"/>
    <e v="#N/A"/>
    <x v="1"/>
  </r>
  <r>
    <s v="ShelterBox"/>
    <s v="Haven"/>
    <m/>
    <s v="Planifié (financé)"/>
    <d v="2016-12-09T00:00:00"/>
    <s v="Distribution Abris"/>
    <s v="Matériaux Abris"/>
    <s v="Kit Abris"/>
    <s v="1 per HH"/>
    <s v="Nombre"/>
    <n v="314"/>
    <m/>
    <m/>
    <m/>
    <s v=""/>
    <n v="314"/>
    <s v="Sélection / Priorisation"/>
    <x v="1"/>
    <x v="77"/>
    <s v="Ile A Vache"/>
    <m/>
    <s v="Rural"/>
    <m/>
    <s v="Distributed in conjunction with NFI kits of solar lights, water filter, water container and mosquito nets"/>
    <s v="SHE2016129SUILIL"/>
    <n v="1"/>
    <x v="1"/>
    <x v="54"/>
    <e v="#N/A"/>
    <x v="1"/>
  </r>
  <r>
    <s v="ShelterBox"/>
    <s v="(BSEIPH) Bureau du Secrétaire d’Etat à l’Intégration des Personnes Handicapées"/>
    <m/>
    <s v="Planifié (financé)"/>
    <d v="2016-12-09T00:00:00"/>
    <s v="Distribution Abris"/>
    <s v="Matériaux Abris"/>
    <s v="Kit Abris"/>
    <s v="1 per HH"/>
    <s v="Nombre"/>
    <n v="154"/>
    <m/>
    <m/>
    <m/>
    <s v=""/>
    <n v="154"/>
    <s v="Sélection / Priorisation"/>
    <x v="1"/>
    <x v="1"/>
    <s v="Bourdet"/>
    <m/>
    <s v="Peri urbain"/>
    <m/>
    <s v="Distributed in conjunction with NFI kits of solar lights, water filter, water container and mosquito nets"/>
    <s v="SHE2016129SULEBO"/>
    <n v="2"/>
    <x v="1"/>
    <x v="1"/>
    <e v="#N/A"/>
    <x v="1"/>
  </r>
  <r>
    <s v="ShelterBox"/>
    <s v="Rotary Clube Les Cayes"/>
    <m/>
    <s v="Planifié (financé)"/>
    <d v="2016-12-09T00:00:00"/>
    <s v="Distribution Abris"/>
    <s v="Matériaux Abris"/>
    <s v="Kit Abris"/>
    <s v="1 per HH"/>
    <s v="Nombre"/>
    <n v="300"/>
    <m/>
    <m/>
    <m/>
    <s v=""/>
    <n v="300"/>
    <s v="Sélection / Priorisation"/>
    <x v="1"/>
    <x v="1"/>
    <s v="Bourdet"/>
    <m/>
    <s v="Urbain"/>
    <m/>
    <s v="Distributed in conjunction with NFI kits of solar lights, water filter, water container and mosquito nets"/>
    <s v="SHE2016129SULEBO"/>
    <n v="1"/>
    <x v="1"/>
    <x v="1"/>
    <e v="#N/A"/>
    <x v="1"/>
  </r>
  <r>
    <s v="ShelterBox"/>
    <s v="410 Bridge - Morency"/>
    <m/>
    <s v="Planifié (financé)"/>
    <d v="2016-12-12T00:00:00"/>
    <s v="Distribution NFI"/>
    <s v="Matériaux NFI"/>
    <s v="Moustiquaires"/>
    <s v="2 per HH"/>
    <s v="Nombre"/>
    <n v="600"/>
    <m/>
    <m/>
    <m/>
    <s v=""/>
    <n v="300"/>
    <s v="Sélection / Priorisation"/>
    <x v="1"/>
    <x v="1"/>
    <s v="Doulmier"/>
    <s v="Morency"/>
    <m/>
    <m/>
    <s v="Distributed in conjunction with Shelterkits and other NFI"/>
    <s v="SHE20161212SULEDO"/>
    <n v="5"/>
    <x v="1"/>
    <x v="1"/>
    <e v="#N/A"/>
    <x v="1"/>
  </r>
  <r>
    <s v="ShelterBox"/>
    <s v="411 Bridge"/>
    <m/>
    <s v="Planifié (financé)"/>
    <d v="2016-12-12T00:00:00"/>
    <s v="Distribution NFI"/>
    <s v="Matériaux NFI"/>
    <s v="Lampes solaires"/>
    <s v="2 per HH"/>
    <s v="Nombre"/>
    <n v="600"/>
    <m/>
    <m/>
    <m/>
    <s v=""/>
    <n v="300"/>
    <s v="Sélection / Priorisation"/>
    <x v="1"/>
    <x v="1"/>
    <s v="Doulmier"/>
    <s v="Morency"/>
    <m/>
    <m/>
    <s v="Distributed in conjunction with Shelterkits and other NFI"/>
    <s v="SHE20161212SULEDO"/>
    <n v="4"/>
    <x v="1"/>
    <x v="1"/>
    <e v="#N/A"/>
    <x v="1"/>
  </r>
  <r>
    <s v="ShelterBox"/>
    <s v="412 Bridge"/>
    <m/>
    <s v="Planifié (financé)"/>
    <d v="2016-12-12T00:00:00"/>
    <s v="Distribution NFI"/>
    <s v="Matériaux NFI"/>
    <s v="Bidons"/>
    <s v="1 per HH"/>
    <s v="Nombre"/>
    <n v="300"/>
    <m/>
    <m/>
    <m/>
    <s v=""/>
    <n v="300"/>
    <s v="Sélection / Priorisation"/>
    <x v="1"/>
    <x v="1"/>
    <s v="Doulmier"/>
    <s v="Morency"/>
    <m/>
    <m/>
    <s v="Distributed in conjunction with Shelterkits and other NFI"/>
    <s v="SHE20161212SULEDO"/>
    <n v="3"/>
    <x v="1"/>
    <x v="1"/>
    <e v="#N/A"/>
    <x v="1"/>
  </r>
  <r>
    <s v="ShelterBox"/>
    <s v="413 Bridge"/>
    <m/>
    <s v="Planifié (financé)"/>
    <d v="2016-12-12T00:00:00"/>
    <s v="Distribution NFI"/>
    <s v="Matériaux NFI"/>
    <s v="Aquatabs"/>
    <s v="1 per HH"/>
    <s v="Nombre"/>
    <n v="300"/>
    <m/>
    <m/>
    <m/>
    <s v=""/>
    <n v="300"/>
    <s v="Sélection / Priorisation"/>
    <x v="1"/>
    <x v="1"/>
    <s v="Doulmier"/>
    <s v="Morency"/>
    <m/>
    <m/>
    <s v="Thirst Aid Station' Distributed in conjunction with Shelterkits and other NFI"/>
    <s v="SHE20161212SULEDO"/>
    <n v="2"/>
    <x v="1"/>
    <x v="1"/>
    <e v="#N/A"/>
    <x v="1"/>
  </r>
  <r>
    <s v="ShelterBox"/>
    <s v="414 Bridge"/>
    <m/>
    <s v="Planifié (financé)"/>
    <d v="2016-12-12T00:00:00"/>
    <s v="Distribution Abris"/>
    <s v="Matériaux Abris"/>
    <s v="Kit Abris"/>
    <s v="1 per HH"/>
    <s v="Nombre"/>
    <n v="300"/>
    <m/>
    <m/>
    <m/>
    <s v=""/>
    <n v="300"/>
    <s v="Sélection / Priorisation"/>
    <x v="1"/>
    <x v="1"/>
    <s v="Doulmier"/>
    <s v="Morency"/>
    <m/>
    <m/>
    <s v="Distributed in conjunction with NFI kits of solar lights, water filter, water container and mosquito nets"/>
    <s v="SHE20161212SULEDO"/>
    <n v="1"/>
    <x v="1"/>
    <x v="1"/>
    <e v="#N/A"/>
    <x v="1"/>
  </r>
  <r>
    <s v="ShelterBox"/>
    <s v="410 Bridge - Calapa"/>
    <m/>
    <s v="Planifié (financé)"/>
    <d v="2016-12-12T00:00:00"/>
    <s v="Distribution NFI"/>
    <s v="Matériaux NFI"/>
    <s v="Moustiquaires"/>
    <s v="2 per HH"/>
    <s v="Nombre"/>
    <n v="300"/>
    <m/>
    <m/>
    <m/>
    <s v=""/>
    <n v="150"/>
    <s v="Sélection / Priorisation"/>
    <x v="1"/>
    <x v="18"/>
    <s v="Bony"/>
    <s v="Calapa"/>
    <m/>
    <m/>
    <s v="Distributed in conjunction with Shelterkits and other NFI"/>
    <s v="SHE20161212SUCHBO"/>
    <n v="5"/>
    <x v="1"/>
    <x v="18"/>
    <e v="#N/A"/>
    <x v="0"/>
  </r>
  <r>
    <s v="ShelterBox"/>
    <s v="410 Bridge"/>
    <m/>
    <s v="Planifié (financé)"/>
    <d v="2016-12-12T00:00:00"/>
    <s v="Distribution NFI"/>
    <s v="Matériaux NFI"/>
    <s v="Lampes solaires"/>
    <s v="2 per HH"/>
    <s v="Nombre"/>
    <n v="300"/>
    <m/>
    <m/>
    <m/>
    <s v=""/>
    <n v="150"/>
    <s v="Sélection / Priorisation"/>
    <x v="1"/>
    <x v="18"/>
    <s v="Bony"/>
    <s v="Calapa"/>
    <m/>
    <m/>
    <s v="Distributed in conjunction with Shelterkits and other NFI"/>
    <s v="SHE20161212SUCHBO"/>
    <n v="4"/>
    <x v="1"/>
    <x v="18"/>
    <e v="#N/A"/>
    <x v="1"/>
  </r>
  <r>
    <s v="ShelterBox"/>
    <s v="410 Bridge"/>
    <m/>
    <s v="Planifié (financé)"/>
    <d v="2016-12-12T00:00:00"/>
    <s v="Distribution NFI"/>
    <s v="Matériaux NFI"/>
    <s v="Bidons"/>
    <s v="1 per HH"/>
    <s v="Nombre"/>
    <n v="150"/>
    <m/>
    <m/>
    <m/>
    <s v=""/>
    <n v="150"/>
    <s v="Sélection / Priorisation"/>
    <x v="1"/>
    <x v="18"/>
    <s v="Bony"/>
    <s v="Calapa"/>
    <m/>
    <m/>
    <s v="Distributed in conjunction with Shelterkits and other NFI"/>
    <s v="SHE20161212SUCHBO"/>
    <n v="3"/>
    <x v="1"/>
    <x v="18"/>
    <e v="#N/A"/>
    <x v="1"/>
  </r>
  <r>
    <s v="ShelterBox"/>
    <s v="410 Bridge"/>
    <m/>
    <s v="Planifié (financé)"/>
    <d v="2016-12-12T00:00:00"/>
    <s v="Distribution NFI"/>
    <s v="Matériaux NFI"/>
    <s v="Aquatabs"/>
    <s v="1 per HH"/>
    <s v="Nombre"/>
    <n v="150"/>
    <m/>
    <m/>
    <m/>
    <s v=""/>
    <n v="150"/>
    <s v="Sélection / Priorisation"/>
    <x v="1"/>
    <x v="18"/>
    <s v="Bony"/>
    <s v="Calapa"/>
    <m/>
    <m/>
    <s v="Thirst Aid Station' Distributed in conjunction with Shelterkits and other NFI"/>
    <s v="SHE20161212SUCHBO"/>
    <n v="2"/>
    <x v="1"/>
    <x v="18"/>
    <e v="#N/A"/>
    <x v="1"/>
  </r>
  <r>
    <s v="ShelterBox"/>
    <s v="410 Bridge"/>
    <m/>
    <s v="Planifié (financé)"/>
    <d v="2016-12-12T00:00:00"/>
    <s v="Distribution Abris"/>
    <s v="Matériaux Abris"/>
    <s v="Kit Abris"/>
    <s v="1 per HH"/>
    <s v="Nombre"/>
    <n v="150"/>
    <m/>
    <m/>
    <m/>
    <s v=""/>
    <n v="150"/>
    <s v="Sélection / Priorisation"/>
    <x v="1"/>
    <x v="18"/>
    <s v="Bony"/>
    <s v="Calapa"/>
    <m/>
    <m/>
    <s v="Distributed in conjunction with NFI kits of solar lights, water filter, water container and mosquito nets"/>
    <s v="SHE20161212SUCHBO"/>
    <n v="1"/>
    <x v="1"/>
    <x v="18"/>
    <e v="#N/A"/>
    <x v="1"/>
  </r>
  <r>
    <s v="ShelterBox"/>
    <s v="410 Bridge - Lebeye"/>
    <m/>
    <s v="Planifié (financé)"/>
    <d v="2016-12-15T00:00:00"/>
    <s v="Distribution NFI"/>
    <s v="Matériaux NFI"/>
    <s v="Moustiquaires"/>
    <s v="2 per HH"/>
    <s v="Nombre"/>
    <n v="100"/>
    <m/>
    <m/>
    <m/>
    <s v=""/>
    <n v="50"/>
    <s v="Sélection / Priorisation"/>
    <x v="1"/>
    <x v="18"/>
    <s v="Dejoie"/>
    <s v="Lebeye"/>
    <m/>
    <m/>
    <s v="Distributed in conjunction with Shelterkits and other NFI"/>
    <s v="SHE20161215SUCHDE"/>
    <n v="5"/>
    <x v="1"/>
    <x v="18"/>
    <e v="#N/A"/>
    <x v="1"/>
  </r>
  <r>
    <s v="ShelterBox"/>
    <s v="410 Bridge"/>
    <m/>
    <s v="Planifié (financé)"/>
    <d v="2016-12-15T00:00:00"/>
    <s v="Distribution NFI"/>
    <s v="Matériaux NFI"/>
    <s v="Lampes solaires"/>
    <s v="2 per HH"/>
    <s v="Nombre"/>
    <n v="100"/>
    <m/>
    <m/>
    <m/>
    <s v=""/>
    <n v="50"/>
    <s v="Sélection / Priorisation"/>
    <x v="1"/>
    <x v="18"/>
    <s v="Dejoie"/>
    <s v="Lebeye"/>
    <m/>
    <m/>
    <s v="Distributed in conjunction with Shelterkits and other NFI"/>
    <s v="SHE20161215SUCHDE"/>
    <n v="4"/>
    <x v="1"/>
    <x v="18"/>
    <e v="#N/A"/>
    <x v="1"/>
  </r>
  <r>
    <s v="ShelterBox"/>
    <s v="410 Bridge"/>
    <m/>
    <s v="Planifié (financé)"/>
    <d v="2016-12-15T00:00:00"/>
    <s v="Distribution NFI"/>
    <s v="Matériaux NFI"/>
    <s v="Bidons"/>
    <s v="1 per HH"/>
    <s v="Nombre"/>
    <n v="50"/>
    <m/>
    <m/>
    <m/>
    <s v=""/>
    <n v="50"/>
    <s v="Sélection / Priorisation"/>
    <x v="1"/>
    <x v="18"/>
    <s v="Dejoie"/>
    <s v="Lebeye"/>
    <m/>
    <m/>
    <s v="Distributed in conjunction with Shelterkits and other NFI"/>
    <s v="SHE20161215SUCHDE"/>
    <n v="3"/>
    <x v="1"/>
    <x v="18"/>
    <e v="#N/A"/>
    <x v="1"/>
  </r>
  <r>
    <s v="ShelterBox"/>
    <s v="410 Bridge"/>
    <m/>
    <s v="Planifié (financé)"/>
    <d v="2016-12-15T00:00:00"/>
    <s v="Distribution NFI"/>
    <s v="Matériaux NFI"/>
    <s v="Aquatabs"/>
    <s v="1 per HH"/>
    <s v="Nombre"/>
    <n v="50"/>
    <m/>
    <m/>
    <m/>
    <s v=""/>
    <n v="50"/>
    <s v="Sélection / Priorisation"/>
    <x v="1"/>
    <x v="18"/>
    <s v="Dejoie"/>
    <s v="Lebeye"/>
    <m/>
    <m/>
    <s v="Thirst Aid Station' Distributed in conjunction with Shelterkits and other NFI"/>
    <s v="SHE20161215SUCHDE"/>
    <n v="2"/>
    <x v="1"/>
    <x v="18"/>
    <e v="#N/A"/>
    <x v="1"/>
  </r>
  <r>
    <s v="ShelterBox"/>
    <s v="410 Bridge"/>
    <m/>
    <s v="Planifié (financé)"/>
    <d v="2016-12-15T00:00:00"/>
    <s v="Distribution Abris"/>
    <s v="Matériaux Abris"/>
    <s v="Kit Abris"/>
    <s v="1 per HH"/>
    <s v="Nombre"/>
    <n v="50"/>
    <m/>
    <m/>
    <m/>
    <s v=""/>
    <n v="50"/>
    <s v="Sélection / Priorisation"/>
    <x v="1"/>
    <x v="18"/>
    <s v="Dejoie"/>
    <s v="Lebeye"/>
    <m/>
    <m/>
    <s v="Distributed in conjunction with NFI kits of solar lights, water filter, water container and mosquito nets"/>
    <s v="SHE20161215SUCHDE"/>
    <n v="1"/>
    <x v="1"/>
    <x v="18"/>
    <e v="#N/A"/>
    <x v="1"/>
  </r>
  <r>
    <s v="ShelterBox"/>
    <s v="410 Bridge - Bousquet"/>
    <m/>
    <s v="Planifié (financé)"/>
    <d v="2016-12-20T00:00:00"/>
    <s v="Distribution NFI"/>
    <s v="Matériaux NFI"/>
    <s v="Moustiquaires"/>
    <s v="2 per HH"/>
    <s v="Nombre"/>
    <n v="200"/>
    <m/>
    <m/>
    <m/>
    <s v=""/>
    <n v="100"/>
    <s v="Sélection / Priorisation"/>
    <x v="1"/>
    <x v="18"/>
    <s v="Dejoie"/>
    <s v="Bousquet"/>
    <m/>
    <m/>
    <s v="Distributed in conjunction with Shelterkits and other NFI"/>
    <s v="SHE20161220SUCHDE"/>
    <n v="5"/>
    <x v="1"/>
    <x v="18"/>
    <e v="#N/A"/>
    <x v="1"/>
  </r>
  <r>
    <s v="ShelterBox"/>
    <s v="410 Bridge"/>
    <m/>
    <s v="Planifié (financé)"/>
    <d v="2016-12-20T00:00:00"/>
    <s v="Distribution NFI"/>
    <s v="Matériaux NFI"/>
    <s v="Lampes solaires"/>
    <s v="2 per HH"/>
    <s v="Nombre"/>
    <n v="200"/>
    <m/>
    <m/>
    <m/>
    <s v=""/>
    <n v="100"/>
    <s v="Sélection / Priorisation"/>
    <x v="1"/>
    <x v="18"/>
    <s v="Dejoie"/>
    <s v="Bousquet"/>
    <m/>
    <m/>
    <s v="Distributed in conjunction with Shelterkits and other NFI"/>
    <s v="SHE20161220SUCHDE"/>
    <n v="4"/>
    <x v="1"/>
    <x v="18"/>
    <e v="#N/A"/>
    <x v="1"/>
  </r>
  <r>
    <s v="ShelterBox"/>
    <s v="410 Bridge"/>
    <m/>
    <s v="Planifié (financé)"/>
    <d v="2016-12-20T00:00:00"/>
    <s v="Distribution NFI"/>
    <s v="Matériaux NFI"/>
    <s v="Bidons"/>
    <s v="1 per HH"/>
    <s v="Nombre"/>
    <n v="100"/>
    <m/>
    <m/>
    <m/>
    <s v=""/>
    <n v="100"/>
    <s v="Sélection / Priorisation"/>
    <x v="1"/>
    <x v="18"/>
    <s v="Dejoie"/>
    <s v="Bousquet"/>
    <m/>
    <m/>
    <s v="Distributed in conjunction with Shelterkits and other NFI"/>
    <s v="SHE20161220SUCHDE"/>
    <n v="3"/>
    <x v="1"/>
    <x v="18"/>
    <e v="#N/A"/>
    <x v="1"/>
  </r>
  <r>
    <s v="ShelterBox"/>
    <s v="410 Bridge"/>
    <m/>
    <s v="Planifié (financé)"/>
    <d v="2016-12-20T00:00:00"/>
    <s v="Distribution NFI"/>
    <s v="Matériaux NFI"/>
    <s v="Aquatabs"/>
    <s v="1 per HH"/>
    <s v="Nombre"/>
    <n v="100"/>
    <m/>
    <m/>
    <m/>
    <s v=""/>
    <n v="100"/>
    <s v="Sélection / Priorisation"/>
    <x v="1"/>
    <x v="18"/>
    <s v="Dejoie"/>
    <s v="Bousquet"/>
    <m/>
    <m/>
    <s v="Thirst Aid Station' Distributed in conjunction with Shelterkits and other NFI"/>
    <s v="SHE20161220SUCHDE"/>
    <n v="2"/>
    <x v="1"/>
    <x v="18"/>
    <e v="#N/A"/>
    <x v="1"/>
  </r>
  <r>
    <s v="ShelterBox"/>
    <s v="410 Bridge"/>
    <m/>
    <s v="Planifié (financé)"/>
    <d v="2016-12-20T00:00:00"/>
    <s v="Distribution Abris"/>
    <s v="Matériaux Abris"/>
    <s v="Kit Abris"/>
    <s v="1 per HH"/>
    <s v="Nombre"/>
    <n v="100"/>
    <m/>
    <m/>
    <m/>
    <s v=""/>
    <n v="100"/>
    <s v="Sélection / Priorisation"/>
    <x v="1"/>
    <x v="18"/>
    <s v="Dejoie"/>
    <s v="Bousquet"/>
    <m/>
    <m/>
    <s v="Distributed in conjunction with NFI kits of solar lights, water filter, water container and mosquito nets"/>
    <s v="SHE20161220SUCHDE"/>
    <n v="1"/>
    <x v="1"/>
    <x v="18"/>
    <e v="#N/A"/>
    <x v="1"/>
  </r>
  <r>
    <s v="ShelterBox"/>
    <s v="410 Bridge - Figuier"/>
    <m/>
    <s v="Planifié (financé)"/>
    <d v="2016-12-24T00:00:00"/>
    <s v="Distribution NFI"/>
    <s v="Matériaux NFI"/>
    <s v="Moustiquaires"/>
    <s v="2 per HH"/>
    <s v="Nombre"/>
    <n v="800"/>
    <m/>
    <m/>
    <m/>
    <s v=""/>
    <n v="400"/>
    <s v="Sélection / Priorisation"/>
    <x v="1"/>
    <x v="9"/>
    <s v="Paricot"/>
    <s v="Figueir"/>
    <m/>
    <m/>
    <s v="Distributed in conjunction with Shelterkits and other NFI"/>
    <s v="SHE20161224SUPOPA"/>
    <n v="5"/>
    <x v="1"/>
    <x v="9"/>
    <e v="#N/A"/>
    <x v="0"/>
  </r>
  <r>
    <s v="ShelterBox"/>
    <s v="410 Bridge"/>
    <m/>
    <s v="Planifié (financé)"/>
    <d v="2016-12-24T00:00:00"/>
    <s v="Distribution NFI"/>
    <s v="Matériaux NFI"/>
    <s v="Lampes solaires"/>
    <s v="2 per HH"/>
    <s v="Nombre"/>
    <n v="800"/>
    <m/>
    <m/>
    <m/>
    <s v=""/>
    <n v="400"/>
    <s v="Sélection / Priorisation"/>
    <x v="1"/>
    <x v="9"/>
    <s v="Paricot"/>
    <s v="Figueir"/>
    <m/>
    <m/>
    <s v="Distributed in conjunction with Shelterkits and other NFI"/>
    <s v="SHE20161224SUPOPA"/>
    <n v="4"/>
    <x v="1"/>
    <x v="9"/>
    <e v="#N/A"/>
    <x v="1"/>
  </r>
  <r>
    <s v="ShelterBox"/>
    <s v="410 Bridge"/>
    <m/>
    <s v="Planifié (financé)"/>
    <d v="2016-12-24T00:00:00"/>
    <s v="Distribution NFI"/>
    <s v="Matériaux NFI"/>
    <s v="Bidons"/>
    <s v="1 per HH"/>
    <s v="Nombre"/>
    <n v="400"/>
    <m/>
    <m/>
    <m/>
    <s v=""/>
    <n v="400"/>
    <s v="Sélection / Priorisation"/>
    <x v="1"/>
    <x v="9"/>
    <s v="Paricot"/>
    <s v="Figueir"/>
    <m/>
    <m/>
    <s v="Distributed in conjunction with Shelterkits and other NFI"/>
    <s v="SHE20161224SUPOPA"/>
    <n v="3"/>
    <x v="1"/>
    <x v="9"/>
    <e v="#N/A"/>
    <x v="1"/>
  </r>
  <r>
    <s v="ShelterBox"/>
    <s v="410 Bridge"/>
    <m/>
    <s v="Planifié (financé)"/>
    <d v="2016-12-24T00:00:00"/>
    <s v="Distribution NFI"/>
    <s v="Matériaux NFI"/>
    <s v="Aquatabs"/>
    <s v="1 per HH"/>
    <s v="Nombre"/>
    <n v="400"/>
    <m/>
    <m/>
    <m/>
    <s v=""/>
    <n v="400"/>
    <s v="Sélection / Priorisation"/>
    <x v="1"/>
    <x v="9"/>
    <s v="Paricot"/>
    <s v="Figueir"/>
    <m/>
    <m/>
    <s v="Thirst Aid Station' Distributed in conjunction with Shelterkits and other NFI"/>
    <s v="SHE20161224SUPOPA"/>
    <n v="2"/>
    <x v="1"/>
    <x v="9"/>
    <e v="#N/A"/>
    <x v="1"/>
  </r>
  <r>
    <s v="ShelterBox"/>
    <s v="410 Bridge"/>
    <m/>
    <s v="Planifié (financé)"/>
    <d v="2016-12-24T00:00:00"/>
    <s v="Distribution Abris"/>
    <s v="Matériaux Abris"/>
    <s v="Kit Abris"/>
    <s v="1 per HH"/>
    <s v="Nombre"/>
    <n v="400"/>
    <m/>
    <m/>
    <m/>
    <s v=""/>
    <n v="400"/>
    <s v="Sélection / Priorisation"/>
    <x v="1"/>
    <x v="9"/>
    <s v="Paricot"/>
    <s v="Figueir"/>
    <m/>
    <m/>
    <s v="Distributed in conjunction with NFI kits of solar lights, water filter, water container and mosquito nets"/>
    <s v="SHE20161224SUPOPA"/>
    <n v="1"/>
    <x v="1"/>
    <x v="9"/>
    <e v="#N/A"/>
    <x v="1"/>
  </r>
  <r>
    <s v="ShelterBox"/>
    <s v="410 Bridge -Grande Passe"/>
    <m/>
    <s v="Planifié (financé)"/>
    <d v="2017-01-15T00:00:00"/>
    <s v="Distribution NFI"/>
    <s v="Matériaux NFI"/>
    <s v="Moustiquaires"/>
    <s v="2 per HH"/>
    <s v="Nombre"/>
    <n v="800"/>
    <m/>
    <m/>
    <m/>
    <s v=""/>
    <n v="400"/>
    <s v="Sélection / Priorisation"/>
    <x v="1"/>
    <x v="9"/>
    <s v="Paricot"/>
    <s v="Grande Passe"/>
    <m/>
    <m/>
    <s v="Distributed in conjunction with Shelterkits and other NFI"/>
    <s v="SHE2017115SUPOPA"/>
    <n v="5"/>
    <x v="1"/>
    <x v="9"/>
    <e v="#N/A"/>
    <x v="1"/>
  </r>
  <r>
    <s v="ShelterBox"/>
    <s v="410 Bridge"/>
    <m/>
    <s v="Planifié (financé)"/>
    <d v="2017-01-15T00:00:00"/>
    <s v="Distribution NFI"/>
    <s v="Matériaux NFI"/>
    <s v="Lampes solaires"/>
    <s v="2 per HH"/>
    <s v="Nombre"/>
    <n v="800"/>
    <m/>
    <m/>
    <m/>
    <s v=""/>
    <n v="400"/>
    <s v="Sélection / Priorisation"/>
    <x v="1"/>
    <x v="9"/>
    <s v="Paricot"/>
    <s v="Grande Passe"/>
    <m/>
    <m/>
    <s v="Distributed in conjunction with Shelterkits and other NFI"/>
    <s v="SHE2017115SUPOPA"/>
    <n v="4"/>
    <x v="1"/>
    <x v="9"/>
    <e v="#N/A"/>
    <x v="1"/>
  </r>
  <r>
    <s v="ShelterBox"/>
    <s v="410 Bridge"/>
    <m/>
    <s v="Planifié (financé)"/>
    <d v="2017-01-15T00:00:00"/>
    <s v="Distribution NFI"/>
    <s v="Matériaux NFI"/>
    <s v="Bidons"/>
    <s v="1 per HH"/>
    <s v="Nombre"/>
    <n v="400"/>
    <m/>
    <m/>
    <m/>
    <s v=""/>
    <n v="400"/>
    <s v="Sélection / Priorisation"/>
    <x v="1"/>
    <x v="9"/>
    <s v="Paricot"/>
    <s v="Grande Passe"/>
    <m/>
    <m/>
    <s v="Distributed in conjunction with Shelterkits and other NFI"/>
    <s v="SHE2017115SUPOPA"/>
    <n v="3"/>
    <x v="1"/>
    <x v="9"/>
    <e v="#N/A"/>
    <x v="1"/>
  </r>
  <r>
    <s v="ShelterBox"/>
    <s v="410 Bridge"/>
    <m/>
    <s v="Planifié (financé)"/>
    <d v="2017-01-15T00:00:00"/>
    <s v="Distribution NFI"/>
    <s v="Matériaux NFI"/>
    <s v="Aquatabs"/>
    <s v="1 per HH"/>
    <s v="Nombre"/>
    <n v="400"/>
    <m/>
    <m/>
    <m/>
    <s v=""/>
    <n v="400"/>
    <s v="Sélection / Priorisation"/>
    <x v="1"/>
    <x v="9"/>
    <s v="Paricot"/>
    <s v="Grande Passe"/>
    <m/>
    <m/>
    <s v="Thirst Aid Station' Distributed in conjunction with Shelterkits and other NFI"/>
    <s v="SHE2017115SUPOPA"/>
    <n v="2"/>
    <x v="1"/>
    <x v="9"/>
    <e v="#N/A"/>
    <x v="1"/>
  </r>
  <r>
    <s v="ShelterBox"/>
    <s v="410 Bridge"/>
    <m/>
    <s v="Planifié (financé)"/>
    <d v="2017-01-15T00:00:00"/>
    <s v="Distribution Abris"/>
    <s v="Matériaux Abris"/>
    <s v="Kit Abris"/>
    <s v="1 per HH"/>
    <s v="Nombre"/>
    <n v="400"/>
    <m/>
    <m/>
    <m/>
    <s v=""/>
    <n v="400"/>
    <s v="Sélection / Priorisation"/>
    <x v="1"/>
    <x v="9"/>
    <s v="Paricot"/>
    <s v="Grande Passe"/>
    <m/>
    <m/>
    <s v="Distributed in conjunction with NFI kits of solar lights, water filter, water container and mosquito nets"/>
    <s v="SHE2017115SUPOPA"/>
    <n v="1"/>
    <x v="1"/>
    <x v="9"/>
    <e v="#N/A"/>
    <x v="1"/>
  </r>
  <r>
    <s v="ShelterBox"/>
    <s v="410 Bridge - Awgo Mango"/>
    <m/>
    <s v="Planifié (financé)"/>
    <d v="2017-01-20T00:00:00"/>
    <s v="Distribution NFI"/>
    <s v="Matériaux NFI"/>
    <s v="Moustiquaires"/>
    <s v="2 per HH"/>
    <s v="Nombre"/>
    <n v="800"/>
    <m/>
    <m/>
    <m/>
    <s v=""/>
    <n v="400"/>
    <s v="Sélection / Priorisation"/>
    <x v="1"/>
    <x v="9"/>
    <m/>
    <s v="Awgo Mango"/>
    <m/>
    <m/>
    <s v="Distributed in conjunction with Shelterkits and other NFI"/>
    <s v="SHE2017120SUPO"/>
    <n v="5"/>
    <x v="1"/>
    <x v="9"/>
    <e v="#N/A"/>
    <x v="1"/>
  </r>
  <r>
    <s v="ShelterBox"/>
    <s v="410 Bridge"/>
    <m/>
    <s v="Planifié (financé)"/>
    <d v="2017-01-20T00:00:00"/>
    <s v="Distribution NFI"/>
    <s v="Matériaux NFI"/>
    <s v="Lampes solaires"/>
    <s v="2 per HH"/>
    <s v="Nombre"/>
    <n v="800"/>
    <m/>
    <m/>
    <m/>
    <s v=""/>
    <n v="400"/>
    <s v="Sélection / Priorisation"/>
    <x v="1"/>
    <x v="9"/>
    <m/>
    <s v="Awgo Mango"/>
    <m/>
    <m/>
    <s v="Distributed in conjunction with Shelterkits and other NFI"/>
    <s v="SHE2017120SUPO"/>
    <n v="4"/>
    <x v="1"/>
    <x v="9"/>
    <e v="#N/A"/>
    <x v="1"/>
  </r>
  <r>
    <s v="ShelterBox"/>
    <s v="410 Bridge"/>
    <m/>
    <s v="Planifié (financé)"/>
    <d v="2017-01-20T00:00:00"/>
    <s v="Distribution NFI"/>
    <s v="Matériaux NFI"/>
    <s v="Bidons"/>
    <s v="1 per HH"/>
    <s v="Nombre"/>
    <n v="400"/>
    <m/>
    <m/>
    <m/>
    <s v=""/>
    <n v="400"/>
    <s v="Sélection / Priorisation"/>
    <x v="1"/>
    <x v="9"/>
    <m/>
    <s v="Awgo Mango"/>
    <m/>
    <m/>
    <s v="Distributed in conjunction with Shelterkits and other NFI"/>
    <s v="SHE2017120SUPO"/>
    <n v="3"/>
    <x v="1"/>
    <x v="9"/>
    <e v="#N/A"/>
    <x v="1"/>
  </r>
  <r>
    <s v="ShelterBox"/>
    <s v="410 Bridge"/>
    <m/>
    <s v="Planifié (financé)"/>
    <d v="2017-01-20T00:00:00"/>
    <s v="Distribution NFI"/>
    <s v="Matériaux NFI"/>
    <s v="Aquatabs"/>
    <s v="1 per HH"/>
    <s v="Nombre"/>
    <n v="400"/>
    <m/>
    <m/>
    <m/>
    <s v=""/>
    <n v="400"/>
    <s v="Sélection / Priorisation"/>
    <x v="1"/>
    <x v="9"/>
    <m/>
    <s v="Awgo Mango"/>
    <m/>
    <m/>
    <s v="Thirst Aid Station' Distributed in conjunction with Shelterkits and other NFI"/>
    <s v="SHE2017120SUPO"/>
    <n v="2"/>
    <x v="1"/>
    <x v="9"/>
    <e v="#N/A"/>
    <x v="1"/>
  </r>
  <r>
    <s v="ShelterBox"/>
    <s v="410 Bridge"/>
    <m/>
    <s v="Planifié (financé)"/>
    <d v="2017-01-20T00:00:00"/>
    <s v="Distribution Abris"/>
    <s v="Matériaux Abris"/>
    <s v="Kit Abris"/>
    <s v="1 per HH"/>
    <s v="Nombre"/>
    <n v="400"/>
    <m/>
    <m/>
    <m/>
    <s v=""/>
    <n v="400"/>
    <s v="Sélection / Priorisation"/>
    <x v="1"/>
    <x v="9"/>
    <m/>
    <s v="Awgo Mango"/>
    <m/>
    <m/>
    <s v="Distributed in conjunction with NFI kits of solar lights, water filter, water container and mosquito nets"/>
    <s v="SHE2017120SUPO"/>
    <n v="1"/>
    <x v="1"/>
    <x v="9"/>
    <e v="#N/A"/>
    <x v="1"/>
  </r>
  <r>
    <s v="Terre des Hommes"/>
    <m/>
    <s v="Unicef et Chaine du Bonheur"/>
    <s v="Planifié (financé)"/>
    <s v="Semaine du 2 ou du 9 janvier"/>
    <s v="Distribution Abris"/>
    <s v="Matériaux Abris"/>
    <s v="Kit Abris"/>
    <s v="tôles, bois, clous, kit outils"/>
    <s v="Nombre"/>
    <n v="400"/>
    <m/>
    <m/>
    <m/>
    <m/>
    <m/>
    <m/>
    <x v="1"/>
    <x v="5"/>
    <s v="1ère Beaulieu"/>
    <s v="et centre ville"/>
    <m/>
    <m/>
    <m/>
    <e v="#VALUE!"/>
    <n v="9"/>
    <x v="1"/>
    <x v="5"/>
    <s v="HT07743-01"/>
    <x v="0"/>
  </r>
  <r>
    <s v="Terre des Hommes"/>
    <m/>
    <m/>
    <s v="Réalisé"/>
    <m/>
    <s v="Distribution NFI"/>
    <s v="Matériaux NFI"/>
    <s v="Kit de cuisine"/>
    <m/>
    <s v="Nombre"/>
    <n v="500"/>
    <m/>
    <m/>
    <m/>
    <s v=""/>
    <n v="500"/>
    <m/>
    <x v="1"/>
    <x v="1"/>
    <m/>
    <m/>
    <m/>
    <m/>
    <m/>
    <s v="TER190010SULE"/>
    <n v="2"/>
    <x v="1"/>
    <x v="1"/>
    <e v="#N/A"/>
    <x v="0"/>
  </r>
  <r>
    <s v="Terre des Hommes"/>
    <m/>
    <m/>
    <s v="Réalisé"/>
    <m/>
    <s v="Distribution NFI"/>
    <s v="Matériaux NFI"/>
    <s v="Kit d'hygiène"/>
    <m/>
    <s v="Nombre"/>
    <n v="500"/>
    <m/>
    <m/>
    <m/>
    <s v=""/>
    <n v="500"/>
    <m/>
    <x v="1"/>
    <x v="1"/>
    <m/>
    <m/>
    <m/>
    <m/>
    <m/>
    <s v="TER190010SULE"/>
    <n v="1"/>
    <x v="1"/>
    <x v="1"/>
    <e v="#N/A"/>
    <x v="1"/>
  </r>
  <r>
    <s v="Terre des Hommes"/>
    <m/>
    <m/>
    <s v="Réalisé"/>
    <m/>
    <s v="Distribution NFI"/>
    <s v="Matériaux NFI"/>
    <s v="Kit d'hygiène"/>
    <m/>
    <s v="Nombre"/>
    <n v="500"/>
    <m/>
    <m/>
    <m/>
    <s v=""/>
    <n v="500"/>
    <m/>
    <x v="1"/>
    <x v="9"/>
    <m/>
    <m/>
    <m/>
    <m/>
    <m/>
    <s v="TER190010SUPO"/>
    <n v="1"/>
    <x v="1"/>
    <x v="9"/>
    <e v="#N/A"/>
    <x v="0"/>
  </r>
  <r>
    <s v="Terre des Hommes"/>
    <m/>
    <m/>
    <s v="Réalisé"/>
    <m/>
    <s v="Distribution NFI"/>
    <s v="Matériaux NFI"/>
    <s v="Kit d'hygiène"/>
    <m/>
    <s v="Nombre"/>
    <n v="500"/>
    <m/>
    <m/>
    <m/>
    <s v=""/>
    <n v="500"/>
    <m/>
    <x v="1"/>
    <x v="5"/>
    <m/>
    <m/>
    <m/>
    <m/>
    <m/>
    <s v="TER190010SURO"/>
    <n v="1"/>
    <x v="1"/>
    <x v="5"/>
    <e v="#N/A"/>
    <x v="1"/>
  </r>
  <r>
    <s v="UCLBP"/>
    <m/>
    <s v="OFDA"/>
    <s v="Réalisé"/>
    <m/>
    <s v="Distribution Abris"/>
    <s v="Matériaux Abris"/>
    <s v="Bâches"/>
    <m/>
    <s v="Nombre"/>
    <n v="20"/>
    <m/>
    <m/>
    <m/>
    <s v=""/>
    <m/>
    <m/>
    <x v="3"/>
    <x v="28"/>
    <m/>
    <m/>
    <m/>
    <m/>
    <m/>
    <s v="UCL190010NI"/>
    <n v="5"/>
    <x v="3"/>
    <x v="28"/>
    <e v="#N/A"/>
    <x v="0"/>
  </r>
  <r>
    <s v="UCLBP"/>
    <m/>
    <s v="OFDA"/>
    <s v="Réalisé"/>
    <m/>
    <s v="Distribution Abris"/>
    <s v="Matériaux Abris"/>
    <s v="Bâches"/>
    <m/>
    <s v="Nombre"/>
    <n v="20"/>
    <m/>
    <m/>
    <m/>
    <s v=""/>
    <m/>
    <m/>
    <x v="1"/>
    <x v="28"/>
    <m/>
    <m/>
    <m/>
    <m/>
    <m/>
    <s v="UCL190010SU"/>
    <n v="5"/>
    <x v="1"/>
    <x v="28"/>
    <e v="#N/A"/>
    <x v="1"/>
  </r>
  <r>
    <s v="UCLBP"/>
    <m/>
    <s v="OFDA"/>
    <s v="Réalisé"/>
    <m/>
    <s v="Distribution NFI"/>
    <s v="Matériaux NFI"/>
    <s v="Bidons"/>
    <m/>
    <s v="Nombre"/>
    <n v="20"/>
    <m/>
    <m/>
    <m/>
    <s v=""/>
    <m/>
    <m/>
    <x v="3"/>
    <x v="28"/>
    <m/>
    <m/>
    <m/>
    <m/>
    <m/>
    <s v="UCL190010NI"/>
    <n v="4"/>
    <x v="3"/>
    <x v="28"/>
    <e v="#N/A"/>
    <x v="1"/>
  </r>
  <r>
    <s v="UCLBP"/>
    <m/>
    <s v="OFDA"/>
    <s v="Réalisé"/>
    <m/>
    <s v="Distribution NFI"/>
    <s v="Matériaux NFI"/>
    <s v="Bidons"/>
    <m/>
    <s v="Nombre"/>
    <n v="20"/>
    <m/>
    <m/>
    <m/>
    <s v=""/>
    <m/>
    <m/>
    <x v="1"/>
    <x v="28"/>
    <m/>
    <m/>
    <m/>
    <m/>
    <m/>
    <s v="UCL190010SU"/>
    <n v="4"/>
    <x v="1"/>
    <x v="28"/>
    <e v="#N/A"/>
    <x v="1"/>
  </r>
  <r>
    <s v="UCLBP"/>
    <m/>
    <s v="OFDA"/>
    <s v="Réalisé"/>
    <m/>
    <s v="Distribution NFI"/>
    <s v="Matériaux NFI"/>
    <s v="Couvertures"/>
    <m/>
    <s v="Nombre"/>
    <n v="20"/>
    <m/>
    <m/>
    <m/>
    <s v=""/>
    <m/>
    <m/>
    <x v="3"/>
    <x v="28"/>
    <m/>
    <m/>
    <m/>
    <m/>
    <m/>
    <s v="UCL190010NI"/>
    <n v="3"/>
    <x v="3"/>
    <x v="28"/>
    <e v="#N/A"/>
    <x v="1"/>
  </r>
  <r>
    <s v="UCLBP"/>
    <m/>
    <s v="OFDA"/>
    <s v="Réalisé"/>
    <m/>
    <s v="Distribution NFI"/>
    <s v="Matériaux NFI"/>
    <s v="Couvertures"/>
    <m/>
    <s v="Nombre"/>
    <n v="20"/>
    <m/>
    <m/>
    <m/>
    <s v=""/>
    <m/>
    <m/>
    <x v="1"/>
    <x v="28"/>
    <m/>
    <m/>
    <m/>
    <m/>
    <m/>
    <s v="UCL190010SU"/>
    <n v="3"/>
    <x v="1"/>
    <x v="28"/>
    <e v="#N/A"/>
    <x v="1"/>
  </r>
  <r>
    <s v="UCLBP"/>
    <m/>
    <s v="OFDA"/>
    <s v="Réalisé"/>
    <m/>
    <s v="Distribution NFI"/>
    <s v="Matériaux NFI"/>
    <s v="Kit de cuisine"/>
    <m/>
    <s v="Nombre"/>
    <n v="20"/>
    <m/>
    <m/>
    <m/>
    <s v=""/>
    <m/>
    <m/>
    <x v="3"/>
    <x v="28"/>
    <m/>
    <m/>
    <m/>
    <m/>
    <m/>
    <s v="UCL190010NI"/>
    <n v="2"/>
    <x v="3"/>
    <x v="28"/>
    <e v="#N/A"/>
    <x v="1"/>
  </r>
  <r>
    <s v="UCLBP"/>
    <m/>
    <s v="OFDA"/>
    <s v="Réalisé"/>
    <m/>
    <s v="Distribution NFI"/>
    <s v="Matériaux NFI"/>
    <s v="Kit de cuisine"/>
    <m/>
    <s v="Nombre"/>
    <n v="20"/>
    <m/>
    <m/>
    <m/>
    <s v=""/>
    <m/>
    <m/>
    <x v="1"/>
    <x v="28"/>
    <m/>
    <m/>
    <m/>
    <m/>
    <m/>
    <s v="UCL190010SU"/>
    <n v="2"/>
    <x v="1"/>
    <x v="28"/>
    <e v="#N/A"/>
    <x v="1"/>
  </r>
  <r>
    <s v="UCLBP"/>
    <m/>
    <s v="OFDA"/>
    <s v="Réalisé"/>
    <m/>
    <s v="Distribution NFI"/>
    <s v="Matériaux NFI"/>
    <s v="Kit d'hygiène"/>
    <m/>
    <s v="Nombre"/>
    <n v="20"/>
    <m/>
    <m/>
    <m/>
    <s v=""/>
    <m/>
    <m/>
    <x v="3"/>
    <x v="28"/>
    <m/>
    <m/>
    <m/>
    <m/>
    <m/>
    <s v="UCL190010NI"/>
    <n v="1"/>
    <x v="3"/>
    <x v="28"/>
    <e v="#N/A"/>
    <x v="1"/>
  </r>
  <r>
    <s v="UCLBP"/>
    <m/>
    <s v="OFDA"/>
    <s v="Réalisé"/>
    <m/>
    <s v="Distribution NFI"/>
    <s v="Matériaux NFI"/>
    <s v="Kit d'hygiène"/>
    <m/>
    <s v="Nombre"/>
    <n v="20"/>
    <m/>
    <m/>
    <m/>
    <s v=""/>
    <m/>
    <m/>
    <x v="1"/>
    <x v="28"/>
    <m/>
    <m/>
    <m/>
    <m/>
    <m/>
    <s v="UCL190010SU"/>
    <n v="1"/>
    <x v="1"/>
    <x v="28"/>
    <e v="#N/A"/>
    <x v="1"/>
  </r>
  <r>
    <s v="Vistion Forward"/>
    <m/>
    <s v="OFDA"/>
    <s v="Réalisé"/>
    <m/>
    <s v="Distribution Abris"/>
    <s v="Matériaux Abris"/>
    <s v="Bâches"/>
    <m/>
    <s v="Nombre"/>
    <n v="50"/>
    <m/>
    <m/>
    <m/>
    <s v=""/>
    <n v="200"/>
    <m/>
    <x v="5"/>
    <x v="28"/>
    <m/>
    <m/>
    <m/>
    <m/>
    <m/>
    <s v="VIS190010"/>
    <n v="3"/>
    <x v="5"/>
    <x v="28"/>
    <e v="#N/A"/>
    <x v="0"/>
  </r>
  <r>
    <s v="Vistion Forward"/>
    <m/>
    <s v="OFDA"/>
    <s v="Réalisé"/>
    <m/>
    <s v="Distribution NFI"/>
    <s v="Matériaux NFI"/>
    <s v="Kit de cuisine"/>
    <m/>
    <s v="Nombre"/>
    <n v="200"/>
    <m/>
    <m/>
    <m/>
    <s v=""/>
    <n v="200"/>
    <m/>
    <x v="5"/>
    <x v="28"/>
    <m/>
    <m/>
    <m/>
    <m/>
    <m/>
    <s v="VIS190010"/>
    <n v="2"/>
    <x v="5"/>
    <x v="28"/>
    <e v="#N/A"/>
    <x v="1"/>
  </r>
  <r>
    <s v="Vistion Forward"/>
    <m/>
    <s v="OFDA"/>
    <s v="Réalisé"/>
    <m/>
    <s v="Distribution NFI"/>
    <s v="Matériaux NFI"/>
    <s v="Kit d'hygiène"/>
    <m/>
    <s v="Nombre"/>
    <n v="200"/>
    <m/>
    <m/>
    <m/>
    <s v=""/>
    <n v="200"/>
    <m/>
    <x v="5"/>
    <x v="28"/>
    <m/>
    <m/>
    <m/>
    <m/>
    <m/>
    <s v="VIS190010"/>
    <n v="1"/>
    <x v="5"/>
    <x v="28"/>
    <e v="#N/A"/>
    <x v="1"/>
  </r>
  <r>
    <s v="World Concern"/>
    <m/>
    <s v="Tearfund"/>
    <s v="Réalisé"/>
    <d v="2016-10-05T00:00:00"/>
    <s v="Distribution NFI"/>
    <s v="Matériaux NFI"/>
    <s v="Kit de cuisine"/>
    <s v="Kits de cuisine"/>
    <s v="Nombre"/>
    <n v="34"/>
    <m/>
    <m/>
    <m/>
    <m/>
    <n v="34"/>
    <s v="Sélection / Priorisation"/>
    <x v="6"/>
    <x v="78"/>
    <s v="Bois D'Orme"/>
    <m/>
    <s v="Rural"/>
    <s v="Ménage"/>
    <m/>
    <s v="WOR2016105SUANBO"/>
    <n v="4"/>
    <x v="6"/>
    <x v="55"/>
    <e v="#N/A"/>
    <x v="0"/>
  </r>
  <r>
    <s v="World Concern"/>
    <m/>
    <s v="Tearfund"/>
    <s v="Réalisé"/>
    <d v="2016-10-05T00:00:00"/>
    <s v="Distribution NFI"/>
    <s v="Matériaux NFI"/>
    <s v="Kit d'hygiène"/>
    <s v="kits d'hygiene"/>
    <s v="Nombre"/>
    <n v="26"/>
    <m/>
    <m/>
    <m/>
    <s v=""/>
    <n v="26"/>
    <s v="Sélection / Priorisation"/>
    <x v="6"/>
    <x v="78"/>
    <s v="Bois D'Orme"/>
    <m/>
    <s v="Rural"/>
    <s v="Ménage"/>
    <m/>
    <s v="WOR2016105SUANBO"/>
    <n v="3"/>
    <x v="6"/>
    <x v="55"/>
    <e v="#N/A"/>
    <x v="1"/>
  </r>
  <r>
    <s v="World Concern"/>
    <m/>
    <s v="Tearfund"/>
    <s v="Réalisé"/>
    <d v="2016-10-05T00:00:00"/>
    <s v="Distribution NFI"/>
    <s v="Matériaux NFI"/>
    <s v="Autre, à préciser dans &quot;Commentaires&quot;"/>
    <s v="Matelas"/>
    <s v="N/A"/>
    <n v="18"/>
    <m/>
    <m/>
    <m/>
    <s v=""/>
    <n v="18"/>
    <s v="Sélection / Priorisation"/>
    <x v="6"/>
    <x v="78"/>
    <s v="Bois D'Orme"/>
    <m/>
    <s v="Rural"/>
    <s v="Ménage"/>
    <m/>
    <s v="WOR2016105SUANBO"/>
    <n v="2"/>
    <x v="6"/>
    <x v="55"/>
    <e v="#N/A"/>
    <x v="1"/>
  </r>
  <r>
    <s v="World Concern"/>
    <m/>
    <s v="Tearfund"/>
    <s v="Réalisé"/>
    <d v="2016-10-05T00:00:00"/>
    <s v="Distribution NFI"/>
    <s v="Matériaux NFI"/>
    <s v="Couvertures"/>
    <s v="Prelats"/>
    <s v="Nombre"/>
    <n v="22"/>
    <m/>
    <m/>
    <m/>
    <s v=""/>
    <n v="22"/>
    <s v="Sélection / Priorisation"/>
    <x v="6"/>
    <x v="78"/>
    <s v="Bois D'Orme"/>
    <m/>
    <s v="Rural"/>
    <s v="Ménage"/>
    <m/>
    <s v="WOR2016105SUANBO"/>
    <n v="1"/>
    <x v="6"/>
    <x v="55"/>
    <e v="#N/A"/>
    <x v="1"/>
  </r>
  <r>
    <s v="World Concern"/>
    <m/>
    <s v="Tearfund"/>
    <s v="Réalisé"/>
    <d v="2016-10-06T00:00:00"/>
    <s v="Distribution NFI"/>
    <s v="Matériaux NFI"/>
    <s v="Kit de cuisine"/>
    <s v="Kits de cuisine"/>
    <s v="Nombre"/>
    <n v="40"/>
    <m/>
    <m/>
    <m/>
    <s v=""/>
    <n v="40"/>
    <s v="Sélection / Priorisation"/>
    <x v="6"/>
    <x v="79"/>
    <s v="Thiotte"/>
    <m/>
    <s v="Peri urbain"/>
    <s v="Ménage"/>
    <m/>
    <s v="WOR2016106SUTHTH"/>
    <n v="4"/>
    <x v="6"/>
    <x v="56"/>
    <e v="#N/A"/>
    <x v="0"/>
  </r>
  <r>
    <s v="World Concern"/>
    <m/>
    <s v="Tearfund"/>
    <s v="Réalisé"/>
    <d v="2016-10-06T00:00:00"/>
    <s v="Distribution NFI"/>
    <s v="Matériaux NFI"/>
    <s v="Kit d'hygiène"/>
    <s v="Kites d'hygiene"/>
    <s v="Nombre"/>
    <n v="50"/>
    <m/>
    <m/>
    <m/>
    <s v=""/>
    <n v="50"/>
    <s v="Sélection / Priorisation"/>
    <x v="6"/>
    <x v="79"/>
    <s v="Thiotte"/>
    <m/>
    <s v="Peri urbain"/>
    <s v="Ménage"/>
    <m/>
    <s v="WOR2016106SUTHTH"/>
    <n v="3"/>
    <x v="6"/>
    <x v="56"/>
    <e v="#N/A"/>
    <x v="1"/>
  </r>
  <r>
    <s v="World Concern"/>
    <m/>
    <s v="Tearfund"/>
    <s v="Réalisé"/>
    <d v="2016-10-06T00:00:00"/>
    <s v="Distribution NFI"/>
    <s v="Matériaux NFI"/>
    <s v="Couvertures"/>
    <s v="Prelats"/>
    <s v="Nombre"/>
    <n v="26"/>
    <m/>
    <m/>
    <m/>
    <s v=""/>
    <n v="26"/>
    <s v="Sélection / Priorisation"/>
    <x v="6"/>
    <x v="79"/>
    <s v="Thiotte"/>
    <m/>
    <s v="Peri urbain"/>
    <s v="Ménage"/>
    <m/>
    <s v="WOR2016106SUTHTH"/>
    <n v="2"/>
    <x v="6"/>
    <x v="56"/>
    <e v="#N/A"/>
    <x v="1"/>
  </r>
  <r>
    <s v="World Concern"/>
    <m/>
    <s v="Tearfund"/>
    <s v="Réalisé"/>
    <d v="2016-10-06T00:00:00"/>
    <s v="Distribution NFI"/>
    <s v="Matériaux NFI"/>
    <s v="Autre, à préciser dans &quot;Commentaires&quot;"/>
    <s v="Matelas"/>
    <s v="N/A"/>
    <n v="15"/>
    <m/>
    <m/>
    <m/>
    <s v=""/>
    <n v="15"/>
    <s v="Sélection / Priorisation"/>
    <x v="6"/>
    <x v="79"/>
    <s v="Thiotte"/>
    <m/>
    <s v="Peri urbain"/>
    <s v="Ménage"/>
    <m/>
    <s v="WOR2016106SUTHTH"/>
    <n v="1"/>
    <x v="6"/>
    <x v="56"/>
    <e v="#N/A"/>
    <x v="1"/>
  </r>
  <r>
    <s v="World Concern"/>
    <m/>
    <s v="Tearfund"/>
    <s v="Réalisé"/>
    <d v="2016-11-25T00:00:00"/>
    <s v="Distribution Abris"/>
    <s v="Cash en HTG"/>
    <s v="Non conditionel"/>
    <s v="Cash"/>
    <s v="Valeur en HTG"/>
    <n v="61"/>
    <m/>
    <m/>
    <m/>
    <s v=""/>
    <n v="61"/>
    <s v="Sélection / Priorisation"/>
    <x v="6"/>
    <x v="78"/>
    <s v="Bois D'Orme"/>
    <m/>
    <s v="Rural"/>
    <s v="Ménage"/>
    <m/>
    <s v="WOR20161125SUANBO"/>
    <n v="1"/>
    <x v="6"/>
    <x v="55"/>
    <e v="#N/A"/>
    <x v="1"/>
  </r>
  <r>
    <s v="World Concern"/>
    <m/>
    <s v="Tearfund"/>
    <s v="Réalisé"/>
    <d v="2016-11-25T00:00:00"/>
    <s v="Distribution Abris"/>
    <s v="Cash en HTG"/>
    <s v="Non conditionel"/>
    <s v="Cash"/>
    <s v="Valeur en HTG"/>
    <n v="84"/>
    <m/>
    <m/>
    <m/>
    <s v=""/>
    <n v="84"/>
    <s v="Sélection / Priorisation"/>
    <x v="6"/>
    <x v="79"/>
    <s v="Thiotte"/>
    <m/>
    <s v="Urbain"/>
    <s v="Ménage"/>
    <m/>
    <s v="WOR20161125SUTHTH"/>
    <n v="1"/>
    <x v="6"/>
    <x v="56"/>
    <e v="#N/A"/>
    <x v="1"/>
  </r>
  <r>
    <s v="World Concern"/>
    <m/>
    <s v="Tearfund"/>
    <s v="Réalisé"/>
    <d v="2016-11-26T00:00:00"/>
    <s v="Distribution Abris"/>
    <s v="Cash en HTG"/>
    <s v="Non conditionel"/>
    <s v="Cash"/>
    <s v="Valeur en HTG"/>
    <n v="77"/>
    <m/>
    <m/>
    <m/>
    <s v=""/>
    <n v="77"/>
    <s v="Sélection / Priorisation"/>
    <x v="6"/>
    <x v="80"/>
    <s v="Mapou"/>
    <m/>
    <s v="Rural"/>
    <s v="Ménage"/>
    <m/>
    <s v="WOR20161126SUBEMA"/>
    <n v="1"/>
    <x v="6"/>
    <x v="57"/>
    <e v="#N/A"/>
    <x v="0"/>
  </r>
  <r>
    <s v="World Concern"/>
    <m/>
    <s v="Tearfund"/>
    <s v="Réalisé"/>
    <d v="2016-12-01T00:00:00"/>
    <s v="Distribution Abris"/>
    <s v="Cash en HTG"/>
    <s v="Non conditionel"/>
    <s v="Cash"/>
    <s v="Valeur en HTG"/>
    <n v="50"/>
    <m/>
    <m/>
    <m/>
    <s v=""/>
    <n v="50"/>
    <s v="Sélection / Priorisation"/>
    <x v="6"/>
    <x v="81"/>
    <s v="Marbial"/>
    <m/>
    <s v="Rural"/>
    <s v="Ménage"/>
    <m/>
    <s v="WOR2016121SUJAMA"/>
    <n v="1"/>
    <x v="6"/>
    <x v="58"/>
    <e v="#N/A"/>
    <x v="0"/>
  </r>
  <r>
    <s v="World Concern"/>
    <m/>
    <s v="Tearfund"/>
    <s v="Réalisé"/>
    <d v="2016-12-01T00:00:00"/>
    <s v="Distribution Abris"/>
    <s v="Cash en HTG"/>
    <s v="Non conditionel"/>
    <s v="Cash"/>
    <s v="Valeur en HTG"/>
    <n v="47"/>
    <m/>
    <m/>
    <m/>
    <s v=""/>
    <n v="47"/>
    <s v="Sélection / Priorisation"/>
    <x v="6"/>
    <x v="82"/>
    <s v="Savane Dubois"/>
    <m/>
    <s v="Rural"/>
    <s v="Ménage"/>
    <m/>
    <s v="WOR2016121SUMASA"/>
    <n v="1"/>
    <x v="6"/>
    <x v="59"/>
    <e v="#N/A"/>
    <x v="0"/>
  </r>
  <r>
    <s v="World Concern"/>
    <m/>
    <s v="Tearfund"/>
    <s v="Réalisé"/>
    <d v="2016-12-01T00:00:00"/>
    <s v="Distribution Abris"/>
    <s v="Cash en HTG"/>
    <s v="Non conditionel"/>
    <s v="Cash"/>
    <s v="Valeur en HTG"/>
    <n v="44"/>
    <m/>
    <m/>
    <m/>
    <s v=""/>
    <n v="44"/>
    <s v="Sélection / Priorisation"/>
    <x v="6"/>
    <x v="60"/>
    <s v="Gaillard"/>
    <m/>
    <s v="Rural"/>
    <s v="Ménage"/>
    <m/>
    <s v="WOR2016121SUCAGA"/>
    <n v="1"/>
    <x v="6"/>
    <x v="40"/>
    <e v="#N/A"/>
    <x v="0"/>
  </r>
  <r>
    <s v="World Concern"/>
    <m/>
    <s v="Tearfund"/>
    <s v="Réalisé"/>
    <d v="2016-12-01T00:00:00"/>
    <s v="Distribution Abris"/>
    <s v="Cash en HTG"/>
    <s v="Non conditionel"/>
    <s v="Cash"/>
    <s v="Valeur en HTG"/>
    <n v="34"/>
    <m/>
    <m/>
    <m/>
    <s v=""/>
    <n v="34"/>
    <s v="Sélection / Priorisation"/>
    <x v="6"/>
    <x v="82"/>
    <s v="Macary"/>
    <m/>
    <s v="Rural"/>
    <s v="Ménage"/>
    <m/>
    <s v="WOR2016121SUMAMA"/>
    <n v="1"/>
    <x v="6"/>
    <x v="59"/>
    <e v="#N/A"/>
    <x v="1"/>
  </r>
  <r>
    <s v="World Concern"/>
    <m/>
    <s v="Tearfund"/>
    <s v="Réalisé"/>
    <d v="2016-12-03T00:00:00"/>
    <s v="Distribution Abris"/>
    <s v="Cash en HTG"/>
    <s v="Non conditionel"/>
    <s v="Cash"/>
    <s v="Valeur en HTG"/>
    <n v="20"/>
    <m/>
    <m/>
    <m/>
    <s v=""/>
    <n v="20"/>
    <s v="Sélection / Priorisation"/>
    <x v="6"/>
    <x v="80"/>
    <s v="Bais D'Orange"/>
    <m/>
    <s v="Rural"/>
    <s v="Ménage"/>
    <m/>
    <s v="WOR2016123SUBEBA"/>
    <n v="1"/>
    <x v="6"/>
    <x v="57"/>
    <e v="#N/A"/>
    <x v="1"/>
  </r>
  <r>
    <s v="World Concern"/>
    <m/>
    <s v="Tearfund"/>
    <s v="Réalisé"/>
    <d v="2016-12-03T00:00:00"/>
    <s v="Distribution Abris"/>
    <s v="Cash en HTG"/>
    <s v="Non conditionel"/>
    <s v="Cash"/>
    <s v="Valeur en HTG"/>
    <n v="80"/>
    <m/>
    <m/>
    <m/>
    <s v=""/>
    <n v="80"/>
    <s v="Sélection / Priorisation"/>
    <x v="6"/>
    <x v="80"/>
    <s v="Belair"/>
    <m/>
    <s v="Peri urbain"/>
    <s v="Ménage"/>
    <m/>
    <s v="WOR2016123SUBEBE"/>
    <n v="1"/>
    <x v="6"/>
    <x v="57"/>
    <e v="#N/A"/>
    <x v="1"/>
  </r>
  <r>
    <s v="World Concern"/>
    <m/>
    <s v="OFDA"/>
    <s v="En cours"/>
    <s v="Nov 2016 - Jan 2017"/>
    <s v="Distribution Abris"/>
    <s v="Matériaux Abris"/>
    <s v="Kit Abris"/>
    <s v="Shelter kit: rope, 50m, 4mm; 1.5&quot; nails, 1/2 kg.; 3&quot; nails, 1/2 kg; roofing umbrella nails, ½ kg, tarp"/>
    <s v="Nombre"/>
    <n v="1000"/>
    <m/>
    <m/>
    <m/>
    <s v=""/>
    <n v="1000"/>
    <s v="Sélection / Priorisation"/>
    <x v="1"/>
    <x v="16"/>
    <s v="Debouchette"/>
    <m/>
    <s v="Rural"/>
    <s v="Ménage"/>
    <m/>
    <e v="#VALUE!"/>
    <n v="8"/>
    <x v="1"/>
    <x v="16"/>
    <e v="#N/A"/>
    <x v="0"/>
  </r>
  <r>
    <s v="World Concern"/>
    <m/>
    <s v="OFDA"/>
    <s v="En cours"/>
    <s v="Nov 2016 - Jan 2017"/>
    <s v="Distribution Abris"/>
    <s v="Matériaux Abris"/>
    <s v="Kit Abris"/>
    <s v="Shelter kit: rope, 50m, 4mm; 1.5&quot; nails, 1/2 kg.; 3&quot; nails, 1/2 kg; roofing umbrella nails, ½ kg, tarp"/>
    <s v="Nombre"/>
    <n v="1000"/>
    <m/>
    <m/>
    <m/>
    <m/>
    <n v="1000"/>
    <s v="Sélection / Priorisation"/>
    <x v="1"/>
    <x v="16"/>
    <s v="Tapion"/>
    <m/>
    <s v="Rural"/>
    <s v="Ménage"/>
    <m/>
    <e v="#VALUE!"/>
    <n v="7"/>
    <x v="1"/>
    <x v="16"/>
    <e v="#N/A"/>
    <x v="1"/>
  </r>
  <r>
    <s v="World Concern"/>
    <m/>
    <s v="OFDA"/>
    <s v="En cours"/>
    <s v="Nov 2016 - Jan 2017"/>
    <s v="Distribution Abris"/>
    <s v="Matériaux Abris"/>
    <s v="Kit Abris"/>
    <s v="Shelter kit: rope, 50m, 4mm; 1.5&quot; nails, 1/2 kg.; 3&quot; nails, 1/2 kg; roofing umbrella nails, ½ kg, tarp"/>
    <s v="Nombre"/>
    <n v="1000"/>
    <m/>
    <m/>
    <m/>
    <m/>
    <n v="1000"/>
    <s v="Sélection / Priorisation"/>
    <x v="1"/>
    <x v="16"/>
    <s v="Trichet"/>
    <m/>
    <s v="Rural"/>
    <s v="Ménage"/>
    <m/>
    <e v="#VALUE!"/>
    <n v="6"/>
    <x v="1"/>
    <x v="16"/>
    <e v="#N/A"/>
    <x v="1"/>
  </r>
  <r>
    <s v="World Concern"/>
    <m/>
    <s v="OFDA"/>
    <s v="En cours"/>
    <s v="Nov 2016 - Jan 2017"/>
    <s v="Distribution Abris"/>
    <s v="Matériaux Abris"/>
    <s v="Kit d'outils"/>
    <s v="Shelter kit: rope, 50m, 4mm; 1.5&quot; nails, 1/2 kg.; 3&quot; nails, 1/2 kg; roofing umbrella nails, ½ kg, tarp"/>
    <s v="Nombre"/>
    <n v="1000"/>
    <m/>
    <m/>
    <m/>
    <m/>
    <n v="1000"/>
    <s v="Sélection / Priorisation"/>
    <x v="1"/>
    <x v="16"/>
    <s v="Debouchette"/>
    <m/>
    <s v="Rural"/>
    <s v="Ménage"/>
    <m/>
    <e v="#VALUE!"/>
    <n v="5"/>
    <x v="1"/>
    <x v="16"/>
    <e v="#N/A"/>
    <x v="1"/>
  </r>
  <r>
    <s v="World Concern"/>
    <m/>
    <s v="OFDA"/>
    <s v="En cours"/>
    <s v="Nov 2016 - Jan 2017"/>
    <s v="Distribution Abris"/>
    <s v="Matériaux Abris"/>
    <s v="Kit d'outils"/>
    <s v="Shelter kit: rope, 50m, 4mm; 1.5&quot; nails, 1/2 kg.; 3&quot; nails, 1/2 kg; roofing umbrella nails, ½ kg, tarp"/>
    <s v="Nombre"/>
    <n v="1000"/>
    <m/>
    <m/>
    <m/>
    <m/>
    <n v="1000"/>
    <s v="Sélection / Priorisation"/>
    <x v="1"/>
    <x v="16"/>
    <s v="Tapion"/>
    <m/>
    <s v="Rural"/>
    <s v="Ménage"/>
    <m/>
    <e v="#VALUE!"/>
    <n v="4"/>
    <x v="1"/>
    <x v="16"/>
    <e v="#N/A"/>
    <x v="1"/>
  </r>
  <r>
    <s v="World Concern"/>
    <m/>
    <s v="OFDA"/>
    <s v="En cours"/>
    <s v="Nov 2016 - Jan 2017"/>
    <s v="Distribution Abris"/>
    <s v="Matériaux Abris"/>
    <s v="Kit d'outils"/>
    <s v="Shelter kit: rope, 50m, 4mm; 1.5&quot; nails, 1/2 kg.; 3&quot; nails, 1/2 kg; roofing umbrella nails, ½ kg, tarp"/>
    <s v="Nombre"/>
    <n v="1000"/>
    <m/>
    <m/>
    <m/>
    <m/>
    <n v="1000"/>
    <s v="Sélection / Priorisation"/>
    <x v="1"/>
    <x v="16"/>
    <s v="Trichet"/>
    <m/>
    <s v="Rural"/>
    <s v="Ménage"/>
    <m/>
    <e v="#VALUE!"/>
    <n v="3"/>
    <x v="1"/>
    <x v="16"/>
    <e v="#N/A"/>
    <x v="1"/>
  </r>
  <r>
    <s v="World Renew"/>
    <s v="pcH"/>
    <m/>
    <s v="En cours"/>
    <s v="14-Oct-2016 - 15-Nov-2016"/>
    <s v="Distribution Abris"/>
    <s v="Matériaux Abris"/>
    <s v="Bâches"/>
    <m/>
    <s v="Nombre"/>
    <n v="400"/>
    <m/>
    <m/>
    <m/>
    <s v=""/>
    <n v="400"/>
    <s v="Sélection / Priorisation"/>
    <x v="0"/>
    <x v="65"/>
    <s v="Duchity"/>
    <m/>
    <m/>
    <m/>
    <m/>
    <e v="#VALUE!"/>
    <n v="2"/>
    <x v="0"/>
    <x v="45"/>
    <e v="#N/A"/>
    <x v="0"/>
  </r>
  <r>
    <s v="World Renew"/>
    <s v="pcH"/>
    <m/>
    <s v="En cours"/>
    <s v="14-Oct-2016 - 15-Nov-2016"/>
    <s v="Distribution Abris"/>
    <s v="Cash en USD"/>
    <s v="Non conditionel "/>
    <m/>
    <s v="Valeur en USD"/>
    <n v="50"/>
    <m/>
    <m/>
    <m/>
    <s v=""/>
    <n v="400"/>
    <s v="Sélection / Priorisation"/>
    <x v="0"/>
    <x v="65"/>
    <s v="Duchity"/>
    <m/>
    <m/>
    <m/>
    <m/>
    <e v="#VALUE!"/>
    <n v="1"/>
    <x v="0"/>
    <x v="45"/>
    <e v="#N/A"/>
    <x v="1"/>
  </r>
  <r>
    <s v="World Vision International"/>
    <m/>
    <m/>
    <s v="Réalisé"/>
    <d v="2016-10-01T00:00:00"/>
    <s v="Distribution NFI"/>
    <s v="Matériaux NFI"/>
    <s v="Bidons"/>
    <m/>
    <s v="Nombre"/>
    <n v="32"/>
    <m/>
    <m/>
    <m/>
    <s v=""/>
    <n v="32"/>
    <s v="Sélection / Priorisation"/>
    <x v="4"/>
    <x v="33"/>
    <s v="Palma"/>
    <m/>
    <m/>
    <m/>
    <m/>
    <s v="WOR2016101OUANPA"/>
    <n v="2"/>
    <x v="4"/>
    <x v="33"/>
    <e v="#N/A"/>
    <x v="0"/>
  </r>
  <r>
    <s v="World Vision International"/>
    <m/>
    <m/>
    <s v="Réalisé"/>
    <d v="2016-10-01T00:00:00"/>
    <s v="Distribution NFI"/>
    <s v="Matériaux NFI"/>
    <s v="Couvertures"/>
    <m/>
    <s v="Nombre"/>
    <n v="32"/>
    <m/>
    <m/>
    <m/>
    <s v=""/>
    <n v="32"/>
    <s v="Sélection / Priorisation"/>
    <x v="4"/>
    <x v="33"/>
    <s v="Palma"/>
    <m/>
    <m/>
    <m/>
    <m/>
    <s v="WOR2016101OUANPA"/>
    <n v="1"/>
    <x v="4"/>
    <x v="33"/>
    <e v="#N/A"/>
    <x v="1"/>
  </r>
  <r>
    <s v="World Vision International"/>
    <m/>
    <m/>
    <s v="Réalisé"/>
    <d v="2016-10-04T00:00:00"/>
    <s v="Distribution NFI"/>
    <s v="Matériaux NFI"/>
    <s v="Bidons"/>
    <m/>
    <s v="Nombre"/>
    <n v="114"/>
    <m/>
    <m/>
    <m/>
    <s v=""/>
    <n v="114"/>
    <s v="Sélection / Priorisation"/>
    <x v="4"/>
    <x v="83"/>
    <s v="Montagne Noire"/>
    <m/>
    <m/>
    <m/>
    <m/>
    <s v="WOR2016104OUPEMO"/>
    <n v="3"/>
    <x v="4"/>
    <x v="60"/>
    <e v="#N/A"/>
    <x v="0"/>
  </r>
  <r>
    <s v="World Vision International"/>
    <m/>
    <m/>
    <s v="Réalisé"/>
    <d v="2016-10-04T00:00:00"/>
    <s v="Distribution NFI"/>
    <s v="Matériaux NFI"/>
    <s v="Couvertures"/>
    <m/>
    <s v="Nombre"/>
    <n v="114"/>
    <m/>
    <m/>
    <m/>
    <s v=""/>
    <n v="114"/>
    <s v="Sélection / Priorisation"/>
    <x v="4"/>
    <x v="83"/>
    <s v="Montagne Noire"/>
    <m/>
    <m/>
    <m/>
    <m/>
    <s v="WOR2016104OUPEMO"/>
    <n v="2"/>
    <x v="4"/>
    <x v="60"/>
    <e v="#N/A"/>
    <x v="1"/>
  </r>
  <r>
    <s v="World Vision International"/>
    <m/>
    <m/>
    <s v="Réalisé"/>
    <d v="2016-10-04T00:00:00"/>
    <s v="Distribution NFI"/>
    <s v="Matériaux NFI"/>
    <s v="Kit d'hygiène"/>
    <m/>
    <s v="Nombre"/>
    <n v="35"/>
    <m/>
    <m/>
    <m/>
    <s v=""/>
    <n v="114"/>
    <s v="Sélection / Priorisation"/>
    <x v="4"/>
    <x v="83"/>
    <s v="Montagne Noire"/>
    <m/>
    <m/>
    <m/>
    <m/>
    <s v="WOR2016104OUPEMO"/>
    <n v="1"/>
    <x v="4"/>
    <x v="60"/>
    <e v="#N/A"/>
    <x v="1"/>
  </r>
  <r>
    <s v="World Vision International"/>
    <m/>
    <m/>
    <s v="Réalisé"/>
    <d v="2016-10-07T00:00:00"/>
    <s v="Distribution Abris"/>
    <s v="Matériaux Abris"/>
    <s v="Bâches"/>
    <m/>
    <s v="Nombre"/>
    <n v="128"/>
    <m/>
    <m/>
    <m/>
    <s v=""/>
    <n v="128"/>
    <m/>
    <x v="4"/>
    <x v="84"/>
    <s v="Soucailles"/>
    <m/>
    <m/>
    <m/>
    <m/>
    <s v="WOR2016107OUKESO"/>
    <n v="4"/>
    <x v="4"/>
    <x v="61"/>
    <e v="#N/A"/>
    <x v="0"/>
  </r>
  <r>
    <s v="World Vision International"/>
    <m/>
    <m/>
    <s v="Réalisé"/>
    <d v="2016-10-07T00:00:00"/>
    <s v="Distribution NFI"/>
    <s v="Matériaux NFI"/>
    <s v="Bidons"/>
    <m/>
    <s v="Nombre"/>
    <n v="128"/>
    <m/>
    <m/>
    <m/>
    <s v=""/>
    <n v="128"/>
    <s v="Sélection / Priorisation"/>
    <x v="4"/>
    <x v="84"/>
    <s v="Soucailles"/>
    <m/>
    <m/>
    <m/>
    <m/>
    <s v="WOR2016107OUKESO"/>
    <n v="3"/>
    <x v="4"/>
    <x v="61"/>
    <e v="#N/A"/>
    <x v="1"/>
  </r>
  <r>
    <s v="World Vision International"/>
    <m/>
    <m/>
    <s v="Réalisé"/>
    <d v="2016-10-07T00:00:00"/>
    <s v="Distribution NFI"/>
    <s v="Matériaux NFI"/>
    <s v="Couvertures"/>
    <m/>
    <s v="Nombre"/>
    <n v="128"/>
    <m/>
    <m/>
    <m/>
    <s v=""/>
    <n v="128"/>
    <s v="Sélection / Priorisation"/>
    <x v="4"/>
    <x v="84"/>
    <s v="Soucailles"/>
    <m/>
    <m/>
    <m/>
    <m/>
    <s v="WOR2016107OUKESO"/>
    <n v="2"/>
    <x v="4"/>
    <x v="61"/>
    <e v="#N/A"/>
    <x v="1"/>
  </r>
  <r>
    <s v="World Vision International"/>
    <m/>
    <m/>
    <s v="Réalisé"/>
    <d v="2016-10-07T00:00:00"/>
    <s v="Distribution NFI"/>
    <s v="Matériaux NFI"/>
    <s v="Kit d'hygiène"/>
    <m/>
    <s v="Nombre"/>
    <n v="128"/>
    <m/>
    <m/>
    <m/>
    <s v=""/>
    <n v="128"/>
    <s v="Sélection / Priorisation"/>
    <x v="4"/>
    <x v="84"/>
    <s v="Soucailles"/>
    <m/>
    <m/>
    <m/>
    <m/>
    <s v="WOR2016107OUKESO"/>
    <n v="1"/>
    <x v="4"/>
    <x v="61"/>
    <e v="#N/A"/>
    <x v="1"/>
  </r>
  <r>
    <s v="World Vision International"/>
    <s v="Mercy Corps"/>
    <m/>
    <s v="Réalisé"/>
    <d v="2016-10-08T00:00:00"/>
    <s v="Distribution Abris"/>
    <s v="Matériaux Abris"/>
    <s v="Bâches"/>
    <m/>
    <s v="Nombre"/>
    <n v="150"/>
    <m/>
    <m/>
    <m/>
    <s v=""/>
    <n v="150"/>
    <m/>
    <x v="3"/>
    <x v="27"/>
    <s v="Fonds Des Negres"/>
    <m/>
    <m/>
    <m/>
    <m/>
    <s v="WOR2016108NIFOFO"/>
    <n v="5"/>
    <x v="3"/>
    <x v="27"/>
    <e v="#N/A"/>
    <x v="0"/>
  </r>
  <r>
    <s v="World Vision International"/>
    <m/>
    <m/>
    <s v="Réalisé"/>
    <d v="2016-10-08T00:00:00"/>
    <s v="Distribution Abris"/>
    <s v="Matériaux Abris"/>
    <s v="Bâches"/>
    <m/>
    <s v="Nombre"/>
    <n v="300"/>
    <m/>
    <m/>
    <m/>
    <s v=""/>
    <n v="300"/>
    <m/>
    <x v="3"/>
    <x v="24"/>
    <s v="Chalon"/>
    <m/>
    <m/>
    <m/>
    <m/>
    <s v="WOR2016108NIMICH"/>
    <n v="5"/>
    <x v="3"/>
    <x v="24"/>
    <e v="#N/A"/>
    <x v="0"/>
  </r>
  <r>
    <s v="World Vision International"/>
    <s v="Mercy Corps"/>
    <m/>
    <s v="Réalisé"/>
    <d v="2016-10-08T00:00:00"/>
    <s v="Distribution NFI"/>
    <s v="Matériaux NFI"/>
    <s v="Bidons"/>
    <m/>
    <s v="Nombre"/>
    <n v="150"/>
    <m/>
    <m/>
    <m/>
    <s v=""/>
    <n v="150"/>
    <s v="Sélection / Priorisation"/>
    <x v="3"/>
    <x v="27"/>
    <s v="Fonds Des Negres"/>
    <m/>
    <m/>
    <m/>
    <m/>
    <s v="WOR2016108NIFOFO"/>
    <n v="4"/>
    <x v="3"/>
    <x v="27"/>
    <e v="#N/A"/>
    <x v="1"/>
  </r>
  <r>
    <s v="World Vision International"/>
    <m/>
    <m/>
    <s v="Réalisé"/>
    <d v="2016-10-08T00:00:00"/>
    <s v="Distribution NFI"/>
    <s v="Matériaux NFI"/>
    <s v="Bidons"/>
    <m/>
    <s v="Nombre"/>
    <n v="300"/>
    <m/>
    <m/>
    <m/>
    <s v=""/>
    <n v="300"/>
    <s v="Sélection / Priorisation"/>
    <x v="3"/>
    <x v="24"/>
    <s v="Chalon"/>
    <m/>
    <m/>
    <m/>
    <m/>
    <s v="WOR2016108NIMICH"/>
    <n v="4"/>
    <x v="3"/>
    <x v="24"/>
    <e v="#N/A"/>
    <x v="1"/>
  </r>
  <r>
    <s v="World Vision International"/>
    <s v="Mercy Corps"/>
    <m/>
    <s v="Réalisé"/>
    <d v="2016-10-08T00:00:00"/>
    <s v="Distribution NFI"/>
    <s v="Matériaux NFI"/>
    <s v="Couvertures"/>
    <m/>
    <s v="Nombre"/>
    <n v="150"/>
    <m/>
    <m/>
    <m/>
    <s v=""/>
    <n v="150"/>
    <s v="Sélection / Priorisation"/>
    <x v="3"/>
    <x v="27"/>
    <s v="Fonds Des Negres"/>
    <m/>
    <m/>
    <m/>
    <m/>
    <s v="WOR2016108NIFOFO"/>
    <n v="3"/>
    <x v="3"/>
    <x v="27"/>
    <e v="#N/A"/>
    <x v="1"/>
  </r>
  <r>
    <s v="World Vision International"/>
    <m/>
    <m/>
    <s v="Réalisé"/>
    <d v="2016-10-08T00:00:00"/>
    <s v="Distribution NFI"/>
    <s v="Matériaux NFI"/>
    <s v="Couvertures"/>
    <m/>
    <s v="Nombre"/>
    <n v="300"/>
    <m/>
    <m/>
    <m/>
    <s v=""/>
    <n v="300"/>
    <s v="Sélection / Priorisation"/>
    <x v="3"/>
    <x v="24"/>
    <s v="Chalon"/>
    <m/>
    <m/>
    <m/>
    <m/>
    <s v="WOR2016108NIMICH"/>
    <n v="3"/>
    <x v="3"/>
    <x v="24"/>
    <e v="#N/A"/>
    <x v="1"/>
  </r>
  <r>
    <s v="World Vision International"/>
    <s v="Mercy Corps"/>
    <m/>
    <s v="Réalisé"/>
    <d v="2016-10-08T00:00:00"/>
    <s v="Distribution NFI"/>
    <s v="Matériaux NFI"/>
    <s v="Lampes solaires"/>
    <m/>
    <s v="Nombre"/>
    <n v="150"/>
    <m/>
    <m/>
    <m/>
    <s v=""/>
    <n v="150"/>
    <s v="Sélection / Priorisation"/>
    <x v="3"/>
    <x v="27"/>
    <s v="Fonds Des Negres"/>
    <m/>
    <m/>
    <m/>
    <m/>
    <s v="WOR2016108NIFOFO"/>
    <n v="2"/>
    <x v="3"/>
    <x v="27"/>
    <e v="#N/A"/>
    <x v="1"/>
  </r>
  <r>
    <s v="World Vision International"/>
    <m/>
    <m/>
    <s v="Réalisé"/>
    <d v="2016-10-08T00:00:00"/>
    <s v="Distribution NFI"/>
    <s v="Matériaux NFI"/>
    <s v="Lampes solaires"/>
    <m/>
    <s v="Nombre"/>
    <n v="300"/>
    <m/>
    <m/>
    <m/>
    <s v=""/>
    <n v="300"/>
    <s v="Sélection / Priorisation"/>
    <x v="3"/>
    <x v="24"/>
    <s v="Chalon"/>
    <m/>
    <m/>
    <m/>
    <m/>
    <s v="WOR2016108NIMICH"/>
    <n v="2"/>
    <x v="3"/>
    <x v="24"/>
    <e v="#N/A"/>
    <x v="1"/>
  </r>
  <r>
    <s v="World Vision International"/>
    <s v="Mercy Corps"/>
    <m/>
    <s v="Réalisé"/>
    <d v="2016-10-08T00:00:00"/>
    <s v="Distribution NFI"/>
    <s v="Matériaux NFI"/>
    <s v="Moustiquaires"/>
    <m/>
    <s v="Nombre"/>
    <n v="150"/>
    <m/>
    <m/>
    <m/>
    <s v=""/>
    <n v="150"/>
    <s v="Sélection / Priorisation"/>
    <x v="3"/>
    <x v="27"/>
    <s v="Fonds Des Negres"/>
    <m/>
    <m/>
    <m/>
    <m/>
    <s v="WOR2016108NIFOFO"/>
    <n v="1"/>
    <x v="3"/>
    <x v="27"/>
    <e v="#N/A"/>
    <x v="1"/>
  </r>
  <r>
    <s v="World Vision International"/>
    <m/>
    <m/>
    <s v="Réalisé"/>
    <d v="2016-10-08T00:00:00"/>
    <s v="Distribution NFI"/>
    <s v="Matériaux NFI"/>
    <s v="Moustiquaires"/>
    <m/>
    <s v="Nombre"/>
    <n v="300"/>
    <m/>
    <m/>
    <m/>
    <s v=""/>
    <n v="300"/>
    <s v="Sélection / Priorisation"/>
    <x v="3"/>
    <x v="24"/>
    <s v="Chalon"/>
    <m/>
    <m/>
    <m/>
    <m/>
    <s v="WOR2016108NIMICH"/>
    <n v="1"/>
    <x v="3"/>
    <x v="24"/>
    <e v="#N/A"/>
    <x v="1"/>
  </r>
  <r>
    <s v="World Vision International"/>
    <s v="Mercy Corps"/>
    <m/>
    <s v="Réalisé"/>
    <d v="2016-10-09T00:00:00"/>
    <s v="Distribution Abris"/>
    <s v="Matériaux Abris"/>
    <s v="Bâches"/>
    <m/>
    <s v="Nombre"/>
    <n v="400"/>
    <m/>
    <m/>
    <m/>
    <s v=""/>
    <n v="400"/>
    <m/>
    <x v="3"/>
    <x v="27"/>
    <s v="Fonds Des Negres"/>
    <m/>
    <m/>
    <m/>
    <m/>
    <s v="WOR2016109NIFOFO"/>
    <n v="5"/>
    <x v="3"/>
    <x v="27"/>
    <e v="#N/A"/>
    <x v="1"/>
  </r>
  <r>
    <s v="World Vision International"/>
    <m/>
    <m/>
    <s v="Réalisé"/>
    <d v="2016-10-09T00:00:00"/>
    <s v="Distribution Abris"/>
    <s v="Matériaux Abris"/>
    <s v="Bâches"/>
    <m/>
    <s v="Nombre"/>
    <n v="156"/>
    <m/>
    <m/>
    <m/>
    <s v=""/>
    <n v="156"/>
    <m/>
    <x v="3"/>
    <x v="85"/>
    <s v="Sillegue"/>
    <m/>
    <m/>
    <m/>
    <m/>
    <s v="WOR2016109NIPESI"/>
    <n v="3"/>
    <x v="3"/>
    <x v="62"/>
    <e v="#N/A"/>
    <x v="0"/>
  </r>
  <r>
    <s v="World Vision International"/>
    <m/>
    <m/>
    <s v="Réalisé"/>
    <d v="2016-10-09T00:00:00"/>
    <s v="Distribution Abris"/>
    <s v="Matériaux Abris"/>
    <s v="Bâches"/>
    <m/>
    <s v="Nombre"/>
    <n v="134"/>
    <m/>
    <m/>
    <m/>
    <s v=""/>
    <n v="134"/>
    <m/>
    <x v="4"/>
    <x v="84"/>
    <s v="Belle Fontaine"/>
    <m/>
    <m/>
    <m/>
    <m/>
    <s v="WOR2016109OUKEBE"/>
    <n v="3"/>
    <x v="4"/>
    <x v="61"/>
    <e v="#N/A"/>
    <x v="1"/>
  </r>
  <r>
    <s v="World Vision International"/>
    <m/>
    <m/>
    <s v="Réalisé"/>
    <d v="2016-10-09T00:00:00"/>
    <s v="Distribution Abris"/>
    <s v="Matériaux Abris"/>
    <s v="Bâches"/>
    <m/>
    <s v="Nombre"/>
    <n v="250"/>
    <m/>
    <m/>
    <m/>
    <s v=""/>
    <n v="250"/>
    <m/>
    <x v="4"/>
    <x v="84"/>
    <s v="Bongars"/>
    <m/>
    <m/>
    <m/>
    <m/>
    <s v="WOR2016109OUKEBO"/>
    <n v="3"/>
    <x v="4"/>
    <x v="61"/>
    <e v="#N/A"/>
    <x v="1"/>
  </r>
  <r>
    <s v="World Vision International"/>
    <m/>
    <m/>
    <s v="Réalisé"/>
    <d v="2016-10-09T00:00:00"/>
    <s v="Distribution Abris"/>
    <s v="Matériaux Abris"/>
    <s v="Bâches"/>
    <m/>
    <s v="Nombre"/>
    <n v="145"/>
    <m/>
    <m/>
    <m/>
    <s v=""/>
    <n v="145"/>
    <m/>
    <x v="4"/>
    <x v="34"/>
    <s v="Trou Louis"/>
    <m/>
    <m/>
    <m/>
    <m/>
    <s v="WOR2016109OUPOTR"/>
    <n v="4"/>
    <x v="4"/>
    <x v="34"/>
    <e v="#N/A"/>
    <x v="0"/>
  </r>
  <r>
    <s v="World Vision International"/>
    <s v="OFATMA"/>
    <m/>
    <s v="Réalisé"/>
    <d v="2016-10-09T00:00:00"/>
    <s v="Distribution Abris"/>
    <s v="Matériaux Abris"/>
    <s v="Bâches"/>
    <m/>
    <s v="Nombre"/>
    <n v="50"/>
    <m/>
    <m/>
    <m/>
    <s v=""/>
    <n v="50"/>
    <m/>
    <x v="1"/>
    <x v="1"/>
    <s v="Bourdet"/>
    <m/>
    <m/>
    <m/>
    <m/>
    <s v="WOR2016109SULEBO"/>
    <n v="5"/>
    <x v="1"/>
    <x v="1"/>
    <e v="#N/A"/>
    <x v="0"/>
  </r>
  <r>
    <s v="World Vision International"/>
    <s v="Mercy Corps"/>
    <m/>
    <s v="Réalisé"/>
    <d v="2016-10-09T00:00:00"/>
    <s v="Distribution NFI"/>
    <s v="Matériaux NFI"/>
    <s v="Bidons"/>
    <m/>
    <s v="Nombre"/>
    <n v="400"/>
    <m/>
    <m/>
    <m/>
    <s v=""/>
    <n v="400"/>
    <s v="Sélection / Priorisation"/>
    <x v="3"/>
    <x v="27"/>
    <s v="Fonds Des Negres"/>
    <m/>
    <m/>
    <m/>
    <m/>
    <s v="WOR2016109NIFOFO"/>
    <n v="4"/>
    <x v="3"/>
    <x v="27"/>
    <e v="#N/A"/>
    <x v="1"/>
  </r>
  <r>
    <s v="World Vision International"/>
    <m/>
    <m/>
    <s v="Réalisé"/>
    <d v="2016-10-09T00:00:00"/>
    <s v="Distribution NFI"/>
    <s v="Matériaux NFI"/>
    <s v="Bidons"/>
    <m/>
    <s v="Nombre"/>
    <n v="156"/>
    <m/>
    <m/>
    <m/>
    <s v=""/>
    <n v="156"/>
    <s v="Sélection / Priorisation"/>
    <x v="3"/>
    <x v="85"/>
    <s v="Sillegue"/>
    <m/>
    <m/>
    <m/>
    <m/>
    <s v="WOR2016109NIPESI"/>
    <n v="2"/>
    <x v="3"/>
    <x v="62"/>
    <e v="#N/A"/>
    <x v="1"/>
  </r>
  <r>
    <s v="World Vision International"/>
    <m/>
    <m/>
    <s v="Réalisé"/>
    <d v="2016-10-09T00:00:00"/>
    <s v="Distribution NFI"/>
    <s v="Matériaux NFI"/>
    <s v="Bidons"/>
    <m/>
    <s v="Nombre"/>
    <n v="134"/>
    <m/>
    <m/>
    <m/>
    <s v=""/>
    <n v="134"/>
    <s v="Sélection / Priorisation"/>
    <x v="4"/>
    <x v="84"/>
    <s v="Belle Fontaine"/>
    <m/>
    <m/>
    <m/>
    <m/>
    <s v="WOR2016109OUKEBE"/>
    <n v="2"/>
    <x v="4"/>
    <x v="61"/>
    <e v="#N/A"/>
    <x v="1"/>
  </r>
  <r>
    <s v="World Vision International"/>
    <m/>
    <m/>
    <s v="Réalisé"/>
    <d v="2016-10-09T00:00:00"/>
    <s v="Distribution NFI"/>
    <s v="Matériaux NFI"/>
    <s v="Bidons"/>
    <m/>
    <s v="Nombre"/>
    <n v="250"/>
    <m/>
    <m/>
    <m/>
    <s v=""/>
    <n v="250"/>
    <s v="Sélection / Priorisation"/>
    <x v="4"/>
    <x v="84"/>
    <s v="Bongars"/>
    <m/>
    <m/>
    <m/>
    <m/>
    <s v="WOR2016109OUKEBO"/>
    <n v="2"/>
    <x v="4"/>
    <x v="61"/>
    <e v="#N/A"/>
    <x v="1"/>
  </r>
  <r>
    <s v="World Vision International"/>
    <m/>
    <m/>
    <s v="Réalisé"/>
    <d v="2016-10-09T00:00:00"/>
    <s v="Distribution NFI"/>
    <s v="Matériaux NFI"/>
    <s v="Bidons"/>
    <m/>
    <s v="Nombre"/>
    <n v="145"/>
    <m/>
    <m/>
    <m/>
    <s v=""/>
    <n v="145"/>
    <s v="Sélection / Priorisation"/>
    <x v="4"/>
    <x v="34"/>
    <s v="Trou Louis"/>
    <m/>
    <m/>
    <m/>
    <m/>
    <s v="WOR2016109OUPOTR"/>
    <n v="3"/>
    <x v="4"/>
    <x v="34"/>
    <e v="#N/A"/>
    <x v="1"/>
  </r>
  <r>
    <s v="World Vision International"/>
    <s v="OFATMA"/>
    <m/>
    <s v="Réalisé"/>
    <d v="2016-10-09T00:00:00"/>
    <s v="Distribution NFI"/>
    <s v="Matériaux NFI"/>
    <s v="Bidons"/>
    <m/>
    <s v="Nombre"/>
    <n v="50"/>
    <m/>
    <m/>
    <m/>
    <s v=""/>
    <n v="50"/>
    <s v="Sélection / Priorisation"/>
    <x v="1"/>
    <x v="1"/>
    <s v="Bourdet"/>
    <m/>
    <m/>
    <m/>
    <m/>
    <s v="WOR2016109SULEBO"/>
    <n v="4"/>
    <x v="1"/>
    <x v="1"/>
    <e v="#N/A"/>
    <x v="1"/>
  </r>
  <r>
    <s v="World Vision International"/>
    <s v="Mercy Corps"/>
    <m/>
    <s v="Réalisé"/>
    <d v="2016-10-09T00:00:00"/>
    <s v="Distribution NFI"/>
    <s v="Matériaux NFI"/>
    <s v="Couvertures"/>
    <m/>
    <s v="Nombre"/>
    <n v="400"/>
    <m/>
    <m/>
    <m/>
    <s v=""/>
    <n v="400"/>
    <s v="Sélection / Priorisation"/>
    <x v="3"/>
    <x v="27"/>
    <s v="Fonds Des Negres"/>
    <m/>
    <m/>
    <m/>
    <m/>
    <s v="WOR2016109NIFOFO"/>
    <n v="3"/>
    <x v="3"/>
    <x v="27"/>
    <e v="#N/A"/>
    <x v="1"/>
  </r>
  <r>
    <s v="World Vision International"/>
    <m/>
    <m/>
    <s v="Réalisé"/>
    <d v="2016-10-09T00:00:00"/>
    <s v="Distribution NFI"/>
    <s v="Matériaux NFI"/>
    <s v="Couvertures"/>
    <m/>
    <s v="Nombre"/>
    <n v="156"/>
    <m/>
    <m/>
    <m/>
    <s v=""/>
    <n v="156"/>
    <s v="Sélection / Priorisation"/>
    <x v="3"/>
    <x v="85"/>
    <s v="Sillegue"/>
    <m/>
    <m/>
    <m/>
    <m/>
    <s v="WOR2016109NIPESI"/>
    <n v="1"/>
    <x v="3"/>
    <x v="62"/>
    <e v="#N/A"/>
    <x v="1"/>
  </r>
  <r>
    <s v="World Vision International"/>
    <m/>
    <m/>
    <s v="Réalisé"/>
    <d v="2016-10-09T00:00:00"/>
    <s v="Distribution NFI"/>
    <s v="Matériaux NFI"/>
    <s v="Couvertures"/>
    <m/>
    <s v="Nombre"/>
    <n v="134"/>
    <m/>
    <m/>
    <m/>
    <s v=""/>
    <n v="134"/>
    <s v="Sélection / Priorisation"/>
    <x v="4"/>
    <x v="84"/>
    <s v="Belle Fontaine"/>
    <m/>
    <m/>
    <m/>
    <m/>
    <s v="WOR2016109OUKEBE"/>
    <n v="1"/>
    <x v="4"/>
    <x v="61"/>
    <e v="#N/A"/>
    <x v="1"/>
  </r>
  <r>
    <s v="World Vision International"/>
    <m/>
    <m/>
    <s v="Réalisé"/>
    <d v="2016-10-09T00:00:00"/>
    <s v="Distribution NFI"/>
    <s v="Matériaux NFI"/>
    <s v="Couvertures"/>
    <m/>
    <s v="Nombre"/>
    <n v="250"/>
    <m/>
    <m/>
    <m/>
    <s v=""/>
    <n v="250"/>
    <s v="Sélection / Priorisation"/>
    <x v="4"/>
    <x v="84"/>
    <s v="Bongars"/>
    <m/>
    <m/>
    <m/>
    <m/>
    <s v="WOR2016109OUKEBO"/>
    <n v="1"/>
    <x v="4"/>
    <x v="61"/>
    <e v="#N/A"/>
    <x v="1"/>
  </r>
  <r>
    <s v="World Vision International"/>
    <m/>
    <m/>
    <s v="Réalisé"/>
    <d v="2016-10-09T00:00:00"/>
    <s v="Distribution NFI"/>
    <s v="Matériaux NFI"/>
    <s v="Couvertures"/>
    <m/>
    <s v="Nombre"/>
    <n v="145"/>
    <m/>
    <m/>
    <m/>
    <s v=""/>
    <n v="145"/>
    <s v="Sélection / Priorisation"/>
    <x v="4"/>
    <x v="34"/>
    <s v="Trou Louis"/>
    <m/>
    <m/>
    <m/>
    <m/>
    <s v="WOR2016109OUPOTR"/>
    <n v="2"/>
    <x v="4"/>
    <x v="34"/>
    <e v="#N/A"/>
    <x v="1"/>
  </r>
  <r>
    <s v="World Vision International"/>
    <s v="OFATMA"/>
    <m/>
    <s v="Réalisé"/>
    <d v="2016-10-09T00:00:00"/>
    <s v="Distribution NFI"/>
    <s v="Matériaux NFI"/>
    <s v="Couvertures"/>
    <m/>
    <s v="Nombre"/>
    <n v="50"/>
    <m/>
    <m/>
    <m/>
    <s v=""/>
    <n v="50"/>
    <s v="Sélection / Priorisation"/>
    <x v="1"/>
    <x v="1"/>
    <s v="Bourdet"/>
    <m/>
    <m/>
    <m/>
    <m/>
    <s v="WOR2016109SULEBO"/>
    <n v="3"/>
    <x v="1"/>
    <x v="1"/>
    <e v="#N/A"/>
    <x v="1"/>
  </r>
  <r>
    <s v="World Vision International"/>
    <m/>
    <m/>
    <s v="Réalisé"/>
    <d v="2016-10-09T00:00:00"/>
    <s v="Distribution NFI"/>
    <s v="Matériaux NFI"/>
    <s v="Kit de cuisine"/>
    <m/>
    <s v="Nombre"/>
    <n v="145"/>
    <m/>
    <m/>
    <m/>
    <s v=""/>
    <n v="145"/>
    <s v="Sélection / Priorisation"/>
    <x v="4"/>
    <x v="34"/>
    <s v="Trou Louis"/>
    <m/>
    <m/>
    <m/>
    <m/>
    <s v="WOR2016109OUPOTR"/>
    <n v="1"/>
    <x v="4"/>
    <x v="34"/>
    <e v="#N/A"/>
    <x v="1"/>
  </r>
  <r>
    <s v="World Vision International"/>
    <s v="Mercy Corps"/>
    <m/>
    <s v="Réalisé"/>
    <d v="2016-10-09T00:00:00"/>
    <s v="Distribution NFI"/>
    <s v="Matériaux NFI"/>
    <s v="Lampes solaires"/>
    <m/>
    <s v="Nombre"/>
    <n v="400"/>
    <m/>
    <m/>
    <m/>
    <s v=""/>
    <n v="400"/>
    <s v="Sélection / Priorisation"/>
    <x v="3"/>
    <x v="27"/>
    <s v="Fonds Des Negres"/>
    <m/>
    <m/>
    <m/>
    <m/>
    <s v="WOR2016109NIFOFO"/>
    <n v="2"/>
    <x v="3"/>
    <x v="27"/>
    <e v="#N/A"/>
    <x v="1"/>
  </r>
  <r>
    <s v="World Vision International"/>
    <s v="OFATMA"/>
    <m/>
    <s v="Réalisé"/>
    <d v="2016-10-09T00:00:00"/>
    <s v="Distribution NFI"/>
    <s v="Matériaux NFI"/>
    <s v="Lampes solaires"/>
    <m/>
    <s v="Nombre"/>
    <n v="50"/>
    <m/>
    <m/>
    <m/>
    <s v=""/>
    <n v="50"/>
    <s v="Sélection / Priorisation"/>
    <x v="1"/>
    <x v="1"/>
    <s v="Bourdet"/>
    <m/>
    <m/>
    <m/>
    <m/>
    <s v="WOR2016109SULEBO"/>
    <n v="2"/>
    <x v="1"/>
    <x v="1"/>
    <e v="#N/A"/>
    <x v="1"/>
  </r>
  <r>
    <s v="World Vision International"/>
    <s v="Mercy Corps"/>
    <m/>
    <s v="Réalisé"/>
    <d v="2016-10-09T00:00:00"/>
    <s v="Distribution NFI"/>
    <s v="Matériaux NFI"/>
    <s v="Moustiquaires"/>
    <m/>
    <s v="Nombre"/>
    <n v="400"/>
    <m/>
    <m/>
    <m/>
    <s v=""/>
    <n v="400"/>
    <s v="Sélection / Priorisation"/>
    <x v="3"/>
    <x v="27"/>
    <s v="Fonds Des Negres"/>
    <m/>
    <m/>
    <m/>
    <m/>
    <s v="WOR2016109NIFOFO"/>
    <n v="1"/>
    <x v="3"/>
    <x v="27"/>
    <e v="#N/A"/>
    <x v="1"/>
  </r>
  <r>
    <s v="World Vision International"/>
    <s v="OFATMA"/>
    <m/>
    <s v="Réalisé"/>
    <d v="2016-10-09T00:00:00"/>
    <s v="Distribution NFI"/>
    <s v="Matériaux NFI"/>
    <s v="Moustiquaires"/>
    <m/>
    <s v="Nombre"/>
    <n v="50"/>
    <m/>
    <m/>
    <m/>
    <s v=""/>
    <n v="50"/>
    <s v="Sélection / Priorisation"/>
    <x v="1"/>
    <x v="1"/>
    <s v="Bourdet"/>
    <m/>
    <m/>
    <m/>
    <m/>
    <s v="WOR2016109SULEBO"/>
    <n v="1"/>
    <x v="1"/>
    <x v="1"/>
    <e v="#N/A"/>
    <x v="1"/>
  </r>
  <r>
    <s v="World Vision International"/>
    <m/>
    <m/>
    <s v="Réalisé"/>
    <d v="2016-10-10T00:00:00"/>
    <s v="Distribution Abris"/>
    <s v="Matériaux Abris"/>
    <s v="Bâches"/>
    <m/>
    <s v="Nombre"/>
    <n v="250"/>
    <m/>
    <m/>
    <m/>
    <s v=""/>
    <n v="250"/>
    <m/>
    <x v="4"/>
    <x v="34"/>
    <s v="Gros Mangle"/>
    <m/>
    <m/>
    <m/>
    <m/>
    <s v="WOR20161010OUPOGR"/>
    <n v="3"/>
    <x v="4"/>
    <x v="34"/>
    <e v="#N/A"/>
    <x v="1"/>
  </r>
  <r>
    <s v="World Vision International"/>
    <m/>
    <m/>
    <s v="Réalisé"/>
    <d v="2016-10-10T00:00:00"/>
    <s v="Distribution Abris"/>
    <s v="Matériaux Abris"/>
    <s v="Bâches"/>
    <m/>
    <s v="Nombre"/>
    <n v="200"/>
    <m/>
    <m/>
    <m/>
    <s v=""/>
    <n v="200"/>
    <m/>
    <x v="4"/>
    <x v="34"/>
    <s v="La Source"/>
    <m/>
    <m/>
    <m/>
    <m/>
    <s v="WOR20161010OUPOLA"/>
    <n v="3"/>
    <x v="4"/>
    <x v="34"/>
    <e v="#N/A"/>
    <x v="1"/>
  </r>
  <r>
    <s v="World Vision International"/>
    <m/>
    <m/>
    <s v="Réalisé"/>
    <d v="2016-10-10T00:00:00"/>
    <s v="Distribution Abris"/>
    <s v="Matériaux Abris"/>
    <s v="Bâches"/>
    <m/>
    <s v="Nombre"/>
    <n v="250"/>
    <m/>
    <m/>
    <m/>
    <s v=""/>
    <n v="250"/>
    <m/>
    <x v="4"/>
    <x v="34"/>
    <s v="Trou Louis"/>
    <m/>
    <m/>
    <m/>
    <m/>
    <s v="WOR20161010OUPOTR"/>
    <n v="3"/>
    <x v="4"/>
    <x v="34"/>
    <e v="#N/A"/>
    <x v="1"/>
  </r>
  <r>
    <s v="World Vision International"/>
    <m/>
    <m/>
    <s v="Réalisé"/>
    <d v="2016-10-10T00:00:00"/>
    <s v="Distribution NFI"/>
    <s v="Matériaux NFI"/>
    <s v="Bidons"/>
    <m/>
    <s v="Nombre"/>
    <n v="250"/>
    <m/>
    <m/>
    <m/>
    <s v=""/>
    <n v="250"/>
    <s v="Sélection / Priorisation"/>
    <x v="4"/>
    <x v="34"/>
    <s v="Gros Mangle"/>
    <m/>
    <m/>
    <m/>
    <m/>
    <s v="WOR20161010OUPOGR"/>
    <n v="2"/>
    <x v="4"/>
    <x v="34"/>
    <e v="#N/A"/>
    <x v="1"/>
  </r>
  <r>
    <s v="World Vision International"/>
    <m/>
    <m/>
    <s v="Réalisé"/>
    <d v="2016-10-10T00:00:00"/>
    <s v="Distribution NFI"/>
    <s v="Matériaux NFI"/>
    <s v="Bidons"/>
    <m/>
    <s v="Nombre"/>
    <n v="200"/>
    <m/>
    <m/>
    <m/>
    <s v=""/>
    <n v="200"/>
    <s v="Sélection / Priorisation"/>
    <x v="4"/>
    <x v="34"/>
    <s v="La Source"/>
    <m/>
    <m/>
    <m/>
    <m/>
    <s v="WOR20161010OUPOLA"/>
    <n v="2"/>
    <x v="4"/>
    <x v="34"/>
    <e v="#N/A"/>
    <x v="1"/>
  </r>
  <r>
    <s v="World Vision International"/>
    <m/>
    <m/>
    <s v="Réalisé"/>
    <d v="2016-10-10T00:00:00"/>
    <s v="Distribution NFI"/>
    <s v="Matériaux NFI"/>
    <s v="Bidons"/>
    <m/>
    <s v="Nombre"/>
    <n v="250"/>
    <m/>
    <m/>
    <m/>
    <s v=""/>
    <n v="250"/>
    <s v="Sélection / Priorisation"/>
    <x v="4"/>
    <x v="34"/>
    <s v="Trou Louis"/>
    <m/>
    <m/>
    <m/>
    <m/>
    <s v="WOR20161010OUPOTR"/>
    <n v="2"/>
    <x v="4"/>
    <x v="34"/>
    <e v="#N/A"/>
    <x v="1"/>
  </r>
  <r>
    <s v="World Vision International"/>
    <m/>
    <m/>
    <s v="Réalisé"/>
    <d v="2016-10-10T00:00:00"/>
    <s v="Distribution NFI"/>
    <s v="Matériaux NFI"/>
    <s v="Couvertures"/>
    <m/>
    <s v="Nombre"/>
    <n v="250"/>
    <m/>
    <m/>
    <m/>
    <s v=""/>
    <n v="250"/>
    <s v="Sélection / Priorisation"/>
    <x v="4"/>
    <x v="34"/>
    <s v="Gros Mangle"/>
    <m/>
    <m/>
    <m/>
    <m/>
    <s v="WOR20161010OUPOGR"/>
    <n v="1"/>
    <x v="4"/>
    <x v="34"/>
    <e v="#N/A"/>
    <x v="1"/>
  </r>
  <r>
    <s v="World Vision International"/>
    <m/>
    <m/>
    <s v="Réalisé"/>
    <d v="2016-10-10T00:00:00"/>
    <s v="Distribution NFI"/>
    <s v="Matériaux NFI"/>
    <s v="Couvertures"/>
    <m/>
    <s v="Nombre"/>
    <n v="200"/>
    <m/>
    <m/>
    <m/>
    <s v=""/>
    <n v="200"/>
    <s v="Sélection / Priorisation"/>
    <x v="4"/>
    <x v="34"/>
    <s v="La Source"/>
    <m/>
    <m/>
    <m/>
    <m/>
    <s v="WOR20161010OUPOLA"/>
    <n v="1"/>
    <x v="4"/>
    <x v="34"/>
    <e v="#N/A"/>
    <x v="1"/>
  </r>
  <r>
    <s v="World Vision International"/>
    <m/>
    <m/>
    <s v="Réalisé"/>
    <d v="2016-10-10T00:00:00"/>
    <s v="Distribution NFI"/>
    <s v="Matériaux NFI"/>
    <s v="Couvertures"/>
    <m/>
    <s v="Nombre"/>
    <n v="250"/>
    <m/>
    <m/>
    <m/>
    <s v=""/>
    <n v="250"/>
    <s v="Sélection / Priorisation"/>
    <x v="4"/>
    <x v="34"/>
    <s v="Trou Louis"/>
    <m/>
    <m/>
    <m/>
    <m/>
    <s v="WOR20161010OUPOTR"/>
    <n v="1"/>
    <x v="4"/>
    <x v="34"/>
    <e v="#N/A"/>
    <x v="1"/>
  </r>
  <r>
    <s v="World Vision International"/>
    <s v="Concern Worldwide"/>
    <m/>
    <s v="Réalisé"/>
    <d v="2016-10-11T00:00:00"/>
    <s v="Distribution Abris"/>
    <s v="Matériaux Abris"/>
    <s v="Bâches"/>
    <m/>
    <s v="Nombre"/>
    <n v="285"/>
    <m/>
    <m/>
    <m/>
    <s v=""/>
    <n v="285"/>
    <m/>
    <x v="4"/>
    <x v="34"/>
    <s v="Grand Vide"/>
    <m/>
    <m/>
    <m/>
    <m/>
    <s v="WOR20161011OUPOGR"/>
    <n v="7"/>
    <x v="4"/>
    <x v="34"/>
    <e v="#N/A"/>
    <x v="1"/>
  </r>
  <r>
    <s v="World Vision International"/>
    <m/>
    <m/>
    <s v="Réalisé"/>
    <d v="2016-10-11T00:00:00"/>
    <s v="Distribution Abris"/>
    <s v="Matériaux Abris"/>
    <s v="Bâches"/>
    <m/>
    <s v="Nombre"/>
    <n v="300"/>
    <m/>
    <m/>
    <m/>
    <s v=""/>
    <n v="300"/>
    <m/>
    <x v="4"/>
    <x v="34"/>
    <s v="La Source"/>
    <m/>
    <m/>
    <m/>
    <m/>
    <s v="WOR20161011OUPOLA"/>
    <n v="5"/>
    <x v="4"/>
    <x v="34"/>
    <e v="#N/A"/>
    <x v="1"/>
  </r>
  <r>
    <s v="World Vision International"/>
    <s v="Fondation Digicel"/>
    <m/>
    <s v="Réalisé"/>
    <d v="2016-10-11T00:00:00"/>
    <s v="Distribution Abris"/>
    <s v="Matériaux Abris"/>
    <s v="Bâches"/>
    <m/>
    <s v="Nombre"/>
    <n v="120"/>
    <m/>
    <m/>
    <m/>
    <s v=""/>
    <n v="120"/>
    <m/>
    <x v="1"/>
    <x v="77"/>
    <s v="Ile A Vache"/>
    <m/>
    <m/>
    <m/>
    <m/>
    <s v="WOR20161011SUILIL"/>
    <n v="1"/>
    <x v="1"/>
    <x v="54"/>
    <e v="#N/A"/>
    <x v="0"/>
  </r>
  <r>
    <s v="World Vision International"/>
    <m/>
    <m/>
    <s v="Réalisé"/>
    <d v="2016-10-11T00:00:00"/>
    <s v="Distribution Abris"/>
    <s v="Matériaux Abris"/>
    <s v="Bâches"/>
    <m/>
    <s v="Nombre"/>
    <n v="437"/>
    <m/>
    <m/>
    <m/>
    <s v=""/>
    <n v="437"/>
    <m/>
    <x v="1"/>
    <x v="86"/>
    <s v="Baie Dumerle"/>
    <m/>
    <m/>
    <m/>
    <m/>
    <s v="WOR20161011SUSTBA"/>
    <n v="4"/>
    <x v="1"/>
    <x v="63"/>
    <e v="#N/A"/>
    <x v="0"/>
  </r>
  <r>
    <s v="World Vision International"/>
    <s v="Concern Worldwide"/>
    <m/>
    <s v="Réalisé"/>
    <d v="2016-10-11T00:00:00"/>
    <s v="Distribution NFI"/>
    <s v="Matériaux NFI"/>
    <s v="Bidons"/>
    <m/>
    <s v="Nombre"/>
    <n v="285"/>
    <m/>
    <m/>
    <m/>
    <s v=""/>
    <n v="285"/>
    <s v="Sélection / Priorisation"/>
    <x v="4"/>
    <x v="34"/>
    <s v="Grand Vide"/>
    <m/>
    <m/>
    <m/>
    <m/>
    <s v="WOR20161011OUPOGR"/>
    <n v="6"/>
    <x v="4"/>
    <x v="34"/>
    <e v="#N/A"/>
    <x v="1"/>
  </r>
  <r>
    <s v="World Vision International"/>
    <m/>
    <m/>
    <s v="Réalisé"/>
    <d v="2016-10-11T00:00:00"/>
    <s v="Distribution NFI"/>
    <s v="Matériaux NFI"/>
    <s v="Bidons"/>
    <m/>
    <s v="Nombre"/>
    <n v="300"/>
    <m/>
    <m/>
    <m/>
    <s v=""/>
    <n v="300"/>
    <s v="Sélection / Priorisation"/>
    <x v="4"/>
    <x v="34"/>
    <s v="La Source"/>
    <m/>
    <m/>
    <m/>
    <m/>
    <s v="WOR20161011OUPOLA"/>
    <n v="4"/>
    <x v="4"/>
    <x v="34"/>
    <e v="#N/A"/>
    <x v="1"/>
  </r>
  <r>
    <s v="World Vision International"/>
    <s v="Concern Worldwide"/>
    <m/>
    <s v="Réalisé"/>
    <d v="2016-10-11T00:00:00"/>
    <s v="Distribution NFI"/>
    <s v="Matériaux NFI"/>
    <s v="Couvertures"/>
    <m/>
    <s v="Nombre"/>
    <n v="285"/>
    <m/>
    <m/>
    <m/>
    <s v=""/>
    <n v="285"/>
    <s v="Sélection / Priorisation"/>
    <x v="4"/>
    <x v="34"/>
    <s v="Grand Vide"/>
    <m/>
    <m/>
    <m/>
    <m/>
    <s v="WOR20161011OUPOGR"/>
    <n v="5"/>
    <x v="4"/>
    <x v="34"/>
    <e v="#N/A"/>
    <x v="1"/>
  </r>
  <r>
    <s v="World Vision International"/>
    <m/>
    <m/>
    <s v="Réalisé"/>
    <d v="2016-10-11T00:00:00"/>
    <s v="Distribution NFI"/>
    <s v="Matériaux NFI"/>
    <s v="Couvertures"/>
    <m/>
    <s v="Nombre"/>
    <n v="300"/>
    <m/>
    <m/>
    <m/>
    <s v=""/>
    <n v="300"/>
    <s v="Sélection / Priorisation"/>
    <x v="4"/>
    <x v="34"/>
    <s v="La Source"/>
    <m/>
    <m/>
    <m/>
    <m/>
    <s v="WOR20161011OUPOLA"/>
    <n v="3"/>
    <x v="4"/>
    <x v="34"/>
    <e v="#N/A"/>
    <x v="1"/>
  </r>
  <r>
    <s v="World Vision International"/>
    <m/>
    <m/>
    <s v="Réalisé"/>
    <d v="2016-10-11T00:00:00"/>
    <s v="Distribution NFI"/>
    <s v="Matériaux NFI"/>
    <s v="Couvertures"/>
    <m/>
    <s v="Nombre"/>
    <n v="437"/>
    <m/>
    <m/>
    <m/>
    <s v=""/>
    <n v="437"/>
    <s v="Sélection / Priorisation"/>
    <x v="1"/>
    <x v="86"/>
    <s v="Baie Dumerle"/>
    <m/>
    <m/>
    <m/>
    <m/>
    <s v="WOR20161011SUSTBA"/>
    <n v="3"/>
    <x v="1"/>
    <x v="63"/>
    <e v="#N/A"/>
    <x v="1"/>
  </r>
  <r>
    <s v="World Vision International"/>
    <s v="Concern Worldwide"/>
    <m/>
    <s v="Réalisé"/>
    <d v="2016-10-11T00:00:00"/>
    <s v="Distribution NFI"/>
    <s v="Matériaux NFI"/>
    <s v="Kit d'hygiène"/>
    <m/>
    <s v="Nombre"/>
    <n v="285"/>
    <m/>
    <m/>
    <m/>
    <s v=""/>
    <n v="285"/>
    <s v="Sélection / Priorisation"/>
    <x v="4"/>
    <x v="34"/>
    <s v="Grand Vide"/>
    <m/>
    <m/>
    <m/>
    <m/>
    <s v="WOR20161011OUPOGR"/>
    <n v="4"/>
    <x v="4"/>
    <x v="34"/>
    <e v="#N/A"/>
    <x v="1"/>
  </r>
  <r>
    <s v="World Vision International"/>
    <s v="Concern Worldwide"/>
    <m/>
    <s v="Réalisé"/>
    <d v="2016-10-11T00:00:00"/>
    <s v="Distribution NFI"/>
    <s v="Matériaux NFI"/>
    <s v="Aquatabs"/>
    <m/>
    <s v="Nombre"/>
    <n v="285"/>
    <m/>
    <m/>
    <m/>
    <m/>
    <n v="285"/>
    <s v="Sélection / Priorisation"/>
    <x v="4"/>
    <x v="34"/>
    <s v="Grand Vide"/>
    <m/>
    <m/>
    <m/>
    <m/>
    <s v="WOR20161011OUPOGR"/>
    <n v="3"/>
    <x v="4"/>
    <x v="34"/>
    <e v="#N/A"/>
    <x v="1"/>
  </r>
  <r>
    <s v="World Vision International"/>
    <s v="Concern Worldwide"/>
    <m/>
    <s v="Réalisé"/>
    <d v="2016-10-11T00:00:00"/>
    <s v="Distribution NFI"/>
    <s v="Matériaux NFI"/>
    <s v="Lampes solaires"/>
    <m/>
    <s v="Nombre"/>
    <n v="285"/>
    <m/>
    <m/>
    <m/>
    <s v=""/>
    <n v="285"/>
    <s v="Sélection / Priorisation"/>
    <x v="4"/>
    <x v="34"/>
    <s v="Grand Vide"/>
    <m/>
    <m/>
    <m/>
    <m/>
    <s v="WOR20161011OUPOGR"/>
    <n v="2"/>
    <x v="4"/>
    <x v="34"/>
    <e v="#N/A"/>
    <x v="1"/>
  </r>
  <r>
    <s v="World Vision International"/>
    <m/>
    <m/>
    <s v="Réalisé"/>
    <d v="2016-10-11T00:00:00"/>
    <s v="Distribution NFI"/>
    <s v="Matériaux NFI"/>
    <s v="Lampes solaires"/>
    <m/>
    <s v="Nombre"/>
    <n v="300"/>
    <m/>
    <m/>
    <m/>
    <s v=""/>
    <n v="300"/>
    <s v="Sélection / Priorisation"/>
    <x v="4"/>
    <x v="34"/>
    <s v="La Source"/>
    <m/>
    <m/>
    <m/>
    <m/>
    <s v="WOR20161011OUPOLA"/>
    <n v="2"/>
    <x v="4"/>
    <x v="34"/>
    <e v="#N/A"/>
    <x v="1"/>
  </r>
  <r>
    <s v="World Vision International"/>
    <m/>
    <m/>
    <s v="Réalisé"/>
    <d v="2016-10-11T00:00:00"/>
    <s v="Distribution NFI"/>
    <s v="Matériaux NFI"/>
    <s v="Lampes solaires"/>
    <m/>
    <s v="Nombre"/>
    <n v="437"/>
    <m/>
    <m/>
    <m/>
    <s v=""/>
    <n v="437"/>
    <s v="Sélection / Priorisation"/>
    <x v="1"/>
    <x v="86"/>
    <s v="Baie Dumerle"/>
    <m/>
    <m/>
    <m/>
    <m/>
    <s v="WOR20161011SUSTBA"/>
    <n v="2"/>
    <x v="1"/>
    <x v="63"/>
    <e v="#N/A"/>
    <x v="1"/>
  </r>
  <r>
    <s v="World Vision International"/>
    <s v="Concern Worldwide"/>
    <m/>
    <s v="Réalisé"/>
    <d v="2016-10-11T00:00:00"/>
    <s v="Distribution NFI"/>
    <s v="Matériaux NFI"/>
    <s v="Moustiquaires"/>
    <m/>
    <s v="Nombre"/>
    <n v="285"/>
    <m/>
    <m/>
    <m/>
    <s v=""/>
    <n v="285"/>
    <s v="Sélection / Priorisation"/>
    <x v="4"/>
    <x v="34"/>
    <s v="Grand Vide"/>
    <m/>
    <m/>
    <m/>
    <m/>
    <s v="WOR20161011OUPOGR"/>
    <n v="1"/>
    <x v="4"/>
    <x v="34"/>
    <e v="#N/A"/>
    <x v="1"/>
  </r>
  <r>
    <s v="World Vision International"/>
    <m/>
    <m/>
    <s v="Réalisé"/>
    <d v="2016-10-11T00:00:00"/>
    <s v="Distribution NFI"/>
    <s v="Matériaux NFI"/>
    <s v="Moustiquaires"/>
    <m/>
    <s v="Nombre"/>
    <n v="300"/>
    <m/>
    <m/>
    <m/>
    <s v=""/>
    <n v="300"/>
    <s v="Sélection / Priorisation"/>
    <x v="4"/>
    <x v="34"/>
    <s v="La Source"/>
    <m/>
    <m/>
    <m/>
    <m/>
    <s v="WOR20161011OUPOLA"/>
    <n v="1"/>
    <x v="4"/>
    <x v="34"/>
    <e v="#N/A"/>
    <x v="1"/>
  </r>
  <r>
    <s v="World Vision International"/>
    <m/>
    <m/>
    <s v="Réalisé"/>
    <d v="2016-10-11T00:00:00"/>
    <s v="Distribution NFI"/>
    <s v="Matériaux NFI"/>
    <s v="Moustiquaires"/>
    <m/>
    <s v="Nombre"/>
    <n v="437"/>
    <m/>
    <m/>
    <m/>
    <s v=""/>
    <n v="437"/>
    <s v="Sélection / Priorisation"/>
    <x v="1"/>
    <x v="86"/>
    <s v="Baie Dumerle"/>
    <m/>
    <m/>
    <m/>
    <m/>
    <s v="WOR20161011SUSTBA"/>
    <n v="1"/>
    <x v="1"/>
    <x v="63"/>
    <e v="#N/A"/>
    <x v="1"/>
  </r>
  <r>
    <s v="World Vision International"/>
    <m/>
    <m/>
    <s v="Réalisé"/>
    <d v="2016-10-12T00:00:00"/>
    <s v="Distribution Abris"/>
    <s v="Matériaux Abris"/>
    <s v="Bâches"/>
    <m/>
    <s v="Nombre"/>
    <n v="310"/>
    <m/>
    <m/>
    <m/>
    <s v=""/>
    <n v="310"/>
    <m/>
    <x v="4"/>
    <x v="34"/>
    <s v="Trou Louis"/>
    <m/>
    <m/>
    <m/>
    <m/>
    <s v="WOR20161012OUPOTR"/>
    <n v="3"/>
    <x v="4"/>
    <x v="34"/>
    <e v="#N/A"/>
    <x v="1"/>
  </r>
  <r>
    <s v="World Vision International"/>
    <m/>
    <m/>
    <s v="Réalisé"/>
    <d v="2016-10-12T00:00:00"/>
    <s v="Distribution NFI"/>
    <s v="Matériaux NFI"/>
    <s v="Bidons"/>
    <m/>
    <s v="Nombre"/>
    <n v="310"/>
    <m/>
    <m/>
    <m/>
    <s v=""/>
    <n v="310"/>
    <s v="Sélection / Priorisation"/>
    <x v="4"/>
    <x v="34"/>
    <s v="Trou Louis"/>
    <m/>
    <m/>
    <m/>
    <m/>
    <s v="WOR20161012OUPOTR"/>
    <n v="2"/>
    <x v="4"/>
    <x v="34"/>
    <e v="#N/A"/>
    <x v="1"/>
  </r>
  <r>
    <s v="World Vision International"/>
    <m/>
    <m/>
    <s v="Réalisé"/>
    <d v="2016-10-12T00:00:00"/>
    <s v="Distribution NFI"/>
    <s v="Matériaux NFI"/>
    <s v="Couvertures"/>
    <m/>
    <s v="Nombre"/>
    <n v="310"/>
    <m/>
    <m/>
    <m/>
    <s v=""/>
    <n v="310"/>
    <s v="Sélection / Priorisation"/>
    <x v="4"/>
    <x v="34"/>
    <s v="Trou Louis"/>
    <m/>
    <m/>
    <m/>
    <m/>
    <s v="WOR20161012OUPOTR"/>
    <n v="1"/>
    <x v="4"/>
    <x v="34"/>
    <e v="#N/A"/>
    <x v="1"/>
  </r>
  <r>
    <s v="World Vision International"/>
    <m/>
    <m/>
    <s v="Réalisé"/>
    <d v="2016-10-13T00:00:00"/>
    <s v="Distribution Abris"/>
    <s v="Matériaux Abris"/>
    <s v="Bâches"/>
    <m/>
    <s v="Nombre"/>
    <n v="297"/>
    <m/>
    <m/>
    <m/>
    <s v=""/>
    <n v="297"/>
    <m/>
    <x v="3"/>
    <x v="26"/>
    <s v="Salagnac"/>
    <m/>
    <m/>
    <m/>
    <m/>
    <s v="WOR20161013NIPASA"/>
    <n v="4"/>
    <x v="3"/>
    <x v="26"/>
    <e v="#N/A"/>
    <x v="0"/>
  </r>
  <r>
    <s v="World Vision International"/>
    <m/>
    <m/>
    <s v="Réalisé"/>
    <d v="2016-10-13T00:00:00"/>
    <s v="Distribution Abris"/>
    <s v="Matériaux Abris"/>
    <s v="Bâches"/>
    <m/>
    <s v="Nombre"/>
    <n v="165"/>
    <m/>
    <m/>
    <m/>
    <s v=""/>
    <n v="165"/>
    <m/>
    <x v="4"/>
    <x v="33"/>
    <s v="Grande Source"/>
    <m/>
    <m/>
    <m/>
    <m/>
    <s v="WOR20161013OUANGR"/>
    <n v="3"/>
    <x v="4"/>
    <x v="33"/>
    <e v="#N/A"/>
    <x v="1"/>
  </r>
  <r>
    <s v="World Vision International"/>
    <m/>
    <m/>
    <s v="Réalisé"/>
    <d v="2016-10-13T00:00:00"/>
    <s v="Distribution Abris"/>
    <s v="Matériaux Abris"/>
    <s v="Bâches"/>
    <m/>
    <s v="Nombre"/>
    <n v="166"/>
    <m/>
    <m/>
    <m/>
    <s v=""/>
    <n v="166"/>
    <m/>
    <x v="4"/>
    <x v="33"/>
    <s v="Petite Source"/>
    <m/>
    <m/>
    <m/>
    <m/>
    <s v="WOR20161013OUANPE"/>
    <n v="3"/>
    <x v="4"/>
    <x v="33"/>
    <e v="#N/A"/>
    <x v="1"/>
  </r>
  <r>
    <s v="World Vision International"/>
    <m/>
    <m/>
    <s v="Réalisé"/>
    <d v="2016-10-13T00:00:00"/>
    <s v="Distribution Abris"/>
    <s v="Matériaux Abris"/>
    <s v="Bâches"/>
    <m/>
    <s v="Nombre"/>
    <n v="250"/>
    <m/>
    <m/>
    <m/>
    <s v=""/>
    <n v="250"/>
    <m/>
    <x v="4"/>
    <x v="84"/>
    <s v="Soucailles"/>
    <m/>
    <m/>
    <m/>
    <m/>
    <s v="WOR20161013OUKESO"/>
    <n v="4"/>
    <x v="4"/>
    <x v="61"/>
    <e v="#N/A"/>
    <x v="1"/>
  </r>
  <r>
    <s v="World Vision International"/>
    <m/>
    <m/>
    <s v="Réalisé"/>
    <d v="2016-10-13T00:00:00"/>
    <s v="Distribution NFI"/>
    <s v="Matériaux NFI"/>
    <s v="Bidons"/>
    <m/>
    <s v="Nombre"/>
    <n v="297"/>
    <m/>
    <m/>
    <m/>
    <s v=""/>
    <n v="297"/>
    <s v="Sélection / Priorisation"/>
    <x v="3"/>
    <x v="26"/>
    <s v="Salagnac"/>
    <m/>
    <m/>
    <m/>
    <m/>
    <s v="WOR20161013NIPASA"/>
    <n v="3"/>
    <x v="3"/>
    <x v="26"/>
    <e v="#N/A"/>
    <x v="1"/>
  </r>
  <r>
    <s v="World Vision International"/>
    <m/>
    <m/>
    <s v="Réalisé"/>
    <d v="2016-10-13T00:00:00"/>
    <s v="Distribution NFI"/>
    <s v="Matériaux NFI"/>
    <s v="Bidons"/>
    <m/>
    <s v="Nombre"/>
    <n v="165"/>
    <m/>
    <m/>
    <m/>
    <s v=""/>
    <n v="165"/>
    <s v="Sélection / Priorisation"/>
    <x v="4"/>
    <x v="33"/>
    <s v="Grande Source"/>
    <m/>
    <m/>
    <m/>
    <m/>
    <s v="WOR20161013OUANGR"/>
    <n v="2"/>
    <x v="4"/>
    <x v="33"/>
    <e v="#N/A"/>
    <x v="1"/>
  </r>
  <r>
    <s v="World Vision International"/>
    <m/>
    <m/>
    <s v="Réalisé"/>
    <d v="2016-10-13T00:00:00"/>
    <s v="Distribution NFI"/>
    <s v="Matériaux NFI"/>
    <s v="Bidons"/>
    <m/>
    <s v="Nombre"/>
    <n v="166"/>
    <m/>
    <m/>
    <m/>
    <s v=""/>
    <n v="166"/>
    <s v="Sélection / Priorisation"/>
    <x v="4"/>
    <x v="33"/>
    <s v="Petite Source"/>
    <m/>
    <m/>
    <m/>
    <m/>
    <s v="WOR20161013OUANPE"/>
    <n v="2"/>
    <x v="4"/>
    <x v="33"/>
    <e v="#N/A"/>
    <x v="1"/>
  </r>
  <r>
    <s v="World Vision International"/>
    <m/>
    <m/>
    <s v="Réalisé"/>
    <d v="2016-10-13T00:00:00"/>
    <s v="Distribution NFI"/>
    <s v="Matériaux NFI"/>
    <s v="Bidons"/>
    <m/>
    <s v="Nombre"/>
    <n v="250"/>
    <m/>
    <m/>
    <m/>
    <s v=""/>
    <n v="250"/>
    <s v="Sélection / Priorisation"/>
    <x v="4"/>
    <x v="84"/>
    <s v="Soucailles"/>
    <m/>
    <m/>
    <m/>
    <m/>
    <s v="WOR20161013OUKESO"/>
    <n v="3"/>
    <x v="4"/>
    <x v="61"/>
    <e v="#N/A"/>
    <x v="1"/>
  </r>
  <r>
    <s v="World Vision International"/>
    <m/>
    <m/>
    <s v="Réalisé"/>
    <d v="2016-10-13T00:00:00"/>
    <s v="Distribution NFI"/>
    <s v="Matériaux NFI"/>
    <s v="Couvertures"/>
    <m/>
    <s v="Nombre"/>
    <n v="297"/>
    <m/>
    <m/>
    <m/>
    <s v=""/>
    <n v="297"/>
    <s v="Sélection / Priorisation"/>
    <x v="3"/>
    <x v="26"/>
    <s v="Salagnac"/>
    <m/>
    <m/>
    <m/>
    <m/>
    <s v="WOR20161013NIPASA"/>
    <n v="2"/>
    <x v="3"/>
    <x v="26"/>
    <e v="#N/A"/>
    <x v="1"/>
  </r>
  <r>
    <s v="World Vision International"/>
    <m/>
    <m/>
    <s v="Réalisé"/>
    <d v="2016-10-13T00:00:00"/>
    <s v="Distribution NFI"/>
    <s v="Matériaux NFI"/>
    <s v="Couvertures"/>
    <m/>
    <s v="Nombre"/>
    <n v="165"/>
    <m/>
    <m/>
    <m/>
    <s v=""/>
    <n v="165"/>
    <s v="Sélection / Priorisation"/>
    <x v="4"/>
    <x v="33"/>
    <s v="Grande Source"/>
    <m/>
    <m/>
    <m/>
    <m/>
    <s v="WOR20161013OUANGR"/>
    <n v="1"/>
    <x v="4"/>
    <x v="33"/>
    <e v="#N/A"/>
    <x v="1"/>
  </r>
  <r>
    <s v="World Vision International"/>
    <m/>
    <m/>
    <s v="Réalisé"/>
    <d v="2016-10-13T00:00:00"/>
    <s v="Distribution NFI"/>
    <s v="Matériaux NFI"/>
    <s v="Couvertures"/>
    <m/>
    <s v="Nombre"/>
    <n v="166"/>
    <m/>
    <m/>
    <m/>
    <s v=""/>
    <n v="166"/>
    <s v="Sélection / Priorisation"/>
    <x v="4"/>
    <x v="33"/>
    <s v="Petite Source"/>
    <m/>
    <m/>
    <m/>
    <m/>
    <s v="WOR20161013OUANPE"/>
    <n v="1"/>
    <x v="4"/>
    <x v="33"/>
    <e v="#N/A"/>
    <x v="1"/>
  </r>
  <r>
    <s v="World Vision International"/>
    <m/>
    <m/>
    <s v="Réalisé"/>
    <d v="2016-10-13T00:00:00"/>
    <s v="Distribution NFI"/>
    <s v="Matériaux NFI"/>
    <s v="Couvertures"/>
    <m/>
    <s v="Nombre"/>
    <n v="250"/>
    <m/>
    <m/>
    <m/>
    <s v=""/>
    <n v="250"/>
    <s v="Sélection / Priorisation"/>
    <x v="4"/>
    <x v="84"/>
    <s v="Soucailles"/>
    <m/>
    <m/>
    <m/>
    <m/>
    <s v="WOR20161013OUKESO"/>
    <n v="2"/>
    <x v="4"/>
    <x v="61"/>
    <e v="#N/A"/>
    <x v="1"/>
  </r>
  <r>
    <s v="World Vision International"/>
    <m/>
    <m/>
    <s v="Réalisé"/>
    <d v="2016-10-13T00:00:00"/>
    <s v="Distribution NFI"/>
    <s v="Matériaux NFI"/>
    <s v="Lampes solaires"/>
    <m/>
    <s v="Nombre"/>
    <n v="297"/>
    <m/>
    <m/>
    <m/>
    <s v=""/>
    <n v="297"/>
    <s v="Sélection / Priorisation"/>
    <x v="3"/>
    <x v="26"/>
    <s v="Salagnac"/>
    <m/>
    <m/>
    <m/>
    <m/>
    <s v="WOR20161013NIPASA"/>
    <n v="1"/>
    <x v="3"/>
    <x v="26"/>
    <e v="#N/A"/>
    <x v="1"/>
  </r>
  <r>
    <s v="World Vision International"/>
    <m/>
    <m/>
    <s v="Réalisé"/>
    <d v="2016-10-13T00:00:00"/>
    <s v="Distribution NFI"/>
    <s v="Matériaux NFI"/>
    <s v="Moustiquaires"/>
    <m/>
    <s v="Nombre"/>
    <n v="250"/>
    <m/>
    <m/>
    <m/>
    <s v=""/>
    <n v="250"/>
    <s v="Sélection / Priorisation"/>
    <x v="4"/>
    <x v="84"/>
    <s v="Soucailles"/>
    <m/>
    <m/>
    <m/>
    <m/>
    <s v="WOR20161013OUKESO"/>
    <n v="1"/>
    <x v="4"/>
    <x v="61"/>
    <e v="#N/A"/>
    <x v="1"/>
  </r>
  <r>
    <s v="World Vision International"/>
    <m/>
    <m/>
    <s v="Réalisé"/>
    <d v="2016-10-14T00:00:00"/>
    <s v="Distribution Abris"/>
    <s v="Matériaux Abris"/>
    <s v="Bâches"/>
    <m/>
    <s v="Nombre"/>
    <n v="410"/>
    <m/>
    <m/>
    <m/>
    <s v=""/>
    <n v="420"/>
    <m/>
    <x v="3"/>
    <x v="59"/>
    <s v="Tiby"/>
    <m/>
    <m/>
    <m/>
    <m/>
    <s v="WOR20161014NIPETI"/>
    <n v="4"/>
    <x v="3"/>
    <x v="39"/>
    <e v="#N/A"/>
    <x v="0"/>
  </r>
  <r>
    <s v="World Vision International"/>
    <s v="Concern Worldwide"/>
    <m/>
    <s v="Réalisé"/>
    <d v="2016-10-14T00:00:00"/>
    <s v="Distribution Abris"/>
    <s v="Matériaux Abris"/>
    <s v="Bâches"/>
    <m/>
    <s v="Nombre"/>
    <n v="150"/>
    <m/>
    <m/>
    <m/>
    <s v=""/>
    <n v="150"/>
    <m/>
    <x v="4"/>
    <x v="33"/>
    <s v="Petite Source"/>
    <m/>
    <m/>
    <m/>
    <m/>
    <s v="WOR20161014OUANPE"/>
    <n v="5"/>
    <x v="4"/>
    <x v="33"/>
    <e v="#N/A"/>
    <x v="1"/>
  </r>
  <r>
    <s v="World Vision International"/>
    <m/>
    <m/>
    <s v="Réalisé"/>
    <d v="2016-10-14T00:00:00"/>
    <s v="Distribution NFI"/>
    <s v="Matériaux NFI"/>
    <s v="Bidons"/>
    <m/>
    <s v="Nombre"/>
    <n v="420"/>
    <m/>
    <m/>
    <m/>
    <s v=""/>
    <n v="420"/>
    <s v="Sélection / Priorisation"/>
    <x v="3"/>
    <x v="59"/>
    <s v="Tiby"/>
    <m/>
    <m/>
    <m/>
    <m/>
    <s v="WOR20161014NIPETI"/>
    <n v="3"/>
    <x v="3"/>
    <x v="39"/>
    <e v="#N/A"/>
    <x v="1"/>
  </r>
  <r>
    <s v="World Vision International"/>
    <s v="Concern Worldwide"/>
    <m/>
    <s v="Réalisé"/>
    <d v="2016-10-14T00:00:00"/>
    <s v="Distribution NFI"/>
    <s v="Matériaux NFI"/>
    <s v="Bidons"/>
    <m/>
    <s v="Nombre"/>
    <n v="150"/>
    <m/>
    <m/>
    <m/>
    <s v=""/>
    <n v="150"/>
    <s v="Sélection / Priorisation"/>
    <x v="4"/>
    <x v="33"/>
    <s v="Petite Source"/>
    <m/>
    <m/>
    <m/>
    <m/>
    <s v="WOR20161014OUANPE"/>
    <n v="4"/>
    <x v="4"/>
    <x v="33"/>
    <e v="#N/A"/>
    <x v="1"/>
  </r>
  <r>
    <s v="World Vision International"/>
    <m/>
    <m/>
    <s v="Réalisé"/>
    <d v="2016-10-14T00:00:00"/>
    <s v="Distribution NFI"/>
    <s v="Matériaux NFI"/>
    <s v="Couvertures"/>
    <m/>
    <s v="Nombre"/>
    <n v="420"/>
    <m/>
    <m/>
    <m/>
    <s v=""/>
    <n v="420"/>
    <s v="Sélection / Priorisation"/>
    <x v="3"/>
    <x v="59"/>
    <s v="Tiby"/>
    <m/>
    <m/>
    <m/>
    <m/>
    <s v="WOR20161014NIPETI"/>
    <n v="2"/>
    <x v="3"/>
    <x v="39"/>
    <e v="#N/A"/>
    <x v="1"/>
  </r>
  <r>
    <s v="World Vision International"/>
    <s v="Concern Worldwide"/>
    <m/>
    <s v="Réalisé"/>
    <d v="2016-10-14T00:00:00"/>
    <s v="Distribution NFI"/>
    <s v="Matériaux NFI"/>
    <s v="Couvertures"/>
    <m/>
    <s v="Nombre"/>
    <n v="150"/>
    <m/>
    <m/>
    <m/>
    <s v=""/>
    <n v="150"/>
    <s v="Sélection / Priorisation"/>
    <x v="4"/>
    <x v="33"/>
    <s v="Petite Source"/>
    <m/>
    <m/>
    <m/>
    <m/>
    <s v="WOR20161014OUANPE"/>
    <n v="3"/>
    <x v="4"/>
    <x v="33"/>
    <e v="#N/A"/>
    <x v="1"/>
  </r>
  <r>
    <s v="World Vision International"/>
    <s v="Concern Worldwide"/>
    <m/>
    <s v="Réalisé"/>
    <d v="2016-10-14T00:00:00"/>
    <s v="Distribution NFI"/>
    <s v="Matériaux NFI"/>
    <s v="Kit d'hygiène"/>
    <m/>
    <s v="Nombre"/>
    <n v="150"/>
    <m/>
    <m/>
    <m/>
    <s v=""/>
    <n v="150"/>
    <s v="Sélection / Priorisation"/>
    <x v="4"/>
    <x v="33"/>
    <s v="Petite Source"/>
    <m/>
    <m/>
    <m/>
    <m/>
    <s v="WOR20161014OUANPE"/>
    <n v="2"/>
    <x v="4"/>
    <x v="33"/>
    <e v="#N/A"/>
    <x v="1"/>
  </r>
  <r>
    <s v="World Vision International"/>
    <s v="Concern Worldwide"/>
    <m/>
    <s v="Réalisé"/>
    <d v="2016-10-14T00:00:00"/>
    <s v="Distribution NFI"/>
    <s v="Matériaux NFI"/>
    <s v="Aquatabs"/>
    <m/>
    <s v="Nombre"/>
    <n v="150"/>
    <m/>
    <m/>
    <m/>
    <m/>
    <n v="150"/>
    <s v="Sélection / Priorisation"/>
    <x v="4"/>
    <x v="33"/>
    <s v="Petite Source"/>
    <m/>
    <m/>
    <m/>
    <m/>
    <s v="WOR20161014OUANPE"/>
    <n v="1"/>
    <x v="4"/>
    <x v="33"/>
    <e v="#N/A"/>
    <x v="1"/>
  </r>
  <r>
    <s v="World Vision International"/>
    <m/>
    <m/>
    <s v="Réalisé"/>
    <d v="2016-10-14T00:00:00"/>
    <s v="Distribution NFI"/>
    <s v="Matériaux NFI"/>
    <s v="Lampes solaires"/>
    <m/>
    <s v="Nombre"/>
    <n v="420"/>
    <m/>
    <m/>
    <m/>
    <s v=""/>
    <n v="420"/>
    <s v="Sélection / Priorisation"/>
    <x v="3"/>
    <x v="59"/>
    <s v="Tiby"/>
    <m/>
    <m/>
    <m/>
    <m/>
    <s v="WOR20161014NIPETI"/>
    <n v="1"/>
    <x v="3"/>
    <x v="39"/>
    <e v="#N/A"/>
    <x v="1"/>
  </r>
  <r>
    <s v="World Vision International"/>
    <m/>
    <m/>
    <s v="Réalisé"/>
    <d v="2016-10-15T00:00:00"/>
    <s v="Distribution Abris"/>
    <s v="Matériaux Abris"/>
    <s v="Bâches"/>
    <m/>
    <s v="Nombre"/>
    <n v="100"/>
    <m/>
    <m/>
    <m/>
    <s v=""/>
    <n v="100"/>
    <m/>
    <x v="4"/>
    <x v="33"/>
    <s v="Petite Source"/>
    <m/>
    <m/>
    <m/>
    <m/>
    <s v="WOR20161015OUANPE"/>
    <n v="3"/>
    <x v="4"/>
    <x v="33"/>
    <e v="#N/A"/>
    <x v="1"/>
  </r>
  <r>
    <s v="World Vision International"/>
    <m/>
    <m/>
    <s v="Réalisé"/>
    <d v="2016-10-15T00:00:00"/>
    <s v="Distribution NFI"/>
    <s v="Matériaux NFI"/>
    <s v="Bidons"/>
    <m/>
    <s v="Nombre"/>
    <n v="100"/>
    <m/>
    <m/>
    <m/>
    <s v=""/>
    <n v="100"/>
    <s v="Sélection / Priorisation"/>
    <x v="4"/>
    <x v="33"/>
    <s v="Petite Source"/>
    <m/>
    <m/>
    <m/>
    <m/>
    <s v="WOR20161015OUANPE"/>
    <n v="2"/>
    <x v="4"/>
    <x v="33"/>
    <e v="#N/A"/>
    <x v="1"/>
  </r>
  <r>
    <s v="World Vision International"/>
    <m/>
    <m/>
    <s v="Réalisé"/>
    <d v="2016-10-15T00:00:00"/>
    <s v="Distribution NFI"/>
    <s v="Matériaux NFI"/>
    <s v="Couvertures"/>
    <m/>
    <s v="Nombre"/>
    <n v="100"/>
    <m/>
    <m/>
    <m/>
    <s v=""/>
    <n v="100"/>
    <s v="Sélection / Priorisation"/>
    <x v="4"/>
    <x v="33"/>
    <s v="Petite Source"/>
    <m/>
    <m/>
    <m/>
    <m/>
    <s v="WOR20161015OUANPE"/>
    <n v="1"/>
    <x v="4"/>
    <x v="33"/>
    <e v="#N/A"/>
    <x v="1"/>
  </r>
  <r>
    <s v="World Vision International"/>
    <m/>
    <m/>
    <s v="Réalisé"/>
    <d v="2016-10-17T00:00:00"/>
    <s v="Distribution Abris"/>
    <s v="Matériaux Abris"/>
    <s v="Bâches"/>
    <m/>
    <s v="Nombre"/>
    <n v="150"/>
    <m/>
    <m/>
    <m/>
    <s v=""/>
    <n v="150"/>
    <m/>
    <x v="4"/>
    <x v="33"/>
    <s v="Grande Source"/>
    <m/>
    <m/>
    <m/>
    <m/>
    <s v="WOR20161017OUANGR"/>
    <n v="3"/>
    <x v="4"/>
    <x v="33"/>
    <e v="#N/A"/>
    <x v="1"/>
  </r>
  <r>
    <s v="World Vision International"/>
    <m/>
    <m/>
    <s v="Réalisé"/>
    <d v="2016-10-17T00:00:00"/>
    <s v="Distribution NFI"/>
    <s v="Matériaux NFI"/>
    <s v="Bidons"/>
    <m/>
    <s v="Nombre"/>
    <n v="150"/>
    <m/>
    <m/>
    <m/>
    <s v=""/>
    <n v="150"/>
    <s v="Sélection / Priorisation"/>
    <x v="4"/>
    <x v="33"/>
    <s v="Grande Source"/>
    <m/>
    <m/>
    <m/>
    <m/>
    <s v="WOR20161017OUANGR"/>
    <n v="2"/>
    <x v="4"/>
    <x v="33"/>
    <e v="#N/A"/>
    <x v="1"/>
  </r>
  <r>
    <s v="World Vision International"/>
    <m/>
    <m/>
    <s v="Réalisé"/>
    <d v="2016-10-17T00:00:00"/>
    <s v="Distribution NFI"/>
    <s v="Matériaux NFI"/>
    <s v="Couvertures"/>
    <m/>
    <s v="Nombre"/>
    <n v="150"/>
    <m/>
    <m/>
    <m/>
    <s v=""/>
    <n v="150"/>
    <s v="Sélection / Priorisation"/>
    <x v="4"/>
    <x v="33"/>
    <s v="Grande Source"/>
    <m/>
    <m/>
    <m/>
    <m/>
    <s v="WOR20161017OUANGR"/>
    <n v="1"/>
    <x v="4"/>
    <x v="33"/>
    <e v="#N/A"/>
    <x v="1"/>
  </r>
  <r>
    <s v="World Vision International"/>
    <m/>
    <m/>
    <s v="Réalisé"/>
    <d v="2016-10-17T00:00:00"/>
    <s v="Intervention Abris"/>
    <s v="Formation"/>
    <s v="Formation"/>
    <m/>
    <s v="Nombre de personnes"/>
    <n v="479"/>
    <m/>
    <m/>
    <m/>
    <m/>
    <n v="479"/>
    <s v="Sélection / Priorisation"/>
    <x v="3"/>
    <x v="85"/>
    <s v="Fonds De Lianes"/>
    <s v="Dupuy"/>
    <m/>
    <m/>
    <m/>
    <s v="WOR20161017NIPEFO"/>
    <n v="1"/>
    <x v="3"/>
    <x v="62"/>
    <e v="#N/A"/>
    <x v="1"/>
  </r>
  <r>
    <s v="World Vision International"/>
    <m/>
    <m/>
    <s v="Réalisé"/>
    <d v="2016-10-18T00:00:00"/>
    <s v="Distribution Abris"/>
    <s v="Matériaux Abris"/>
    <s v="Bâches"/>
    <m/>
    <s v="Nombre"/>
    <n v="200"/>
    <m/>
    <m/>
    <m/>
    <s v=""/>
    <n v="200"/>
    <m/>
    <x v="4"/>
    <x v="33"/>
    <s v="Grand Lagon"/>
    <m/>
    <m/>
    <m/>
    <m/>
    <s v="WOR20161018OUANGR"/>
    <n v="3"/>
    <x v="4"/>
    <x v="33"/>
    <e v="#N/A"/>
    <x v="1"/>
  </r>
  <r>
    <s v="World Vision International"/>
    <m/>
    <m/>
    <s v="Réalisé"/>
    <d v="2016-10-18T00:00:00"/>
    <s v="Distribution NFI"/>
    <s v="Matériaux NFI"/>
    <s v="Bidons"/>
    <m/>
    <s v="Nombre"/>
    <n v="200"/>
    <m/>
    <m/>
    <m/>
    <s v=""/>
    <n v="200"/>
    <s v="Sélection / Priorisation"/>
    <x v="4"/>
    <x v="33"/>
    <s v="Grand Lagon"/>
    <m/>
    <m/>
    <m/>
    <m/>
    <s v="WOR20161018OUANGR"/>
    <n v="2"/>
    <x v="4"/>
    <x v="33"/>
    <e v="#N/A"/>
    <x v="1"/>
  </r>
  <r>
    <s v="World Vision International"/>
    <m/>
    <m/>
    <s v="Réalisé"/>
    <d v="2016-10-18T00:00:00"/>
    <s v="Distribution NFI"/>
    <s v="Matériaux NFI"/>
    <s v="Couvertures"/>
    <m/>
    <s v="Nombre"/>
    <n v="200"/>
    <m/>
    <m/>
    <m/>
    <s v=""/>
    <n v="200"/>
    <s v="Sélection / Priorisation"/>
    <x v="4"/>
    <x v="33"/>
    <s v="Grand Lagon"/>
    <m/>
    <m/>
    <m/>
    <m/>
    <s v="WOR20161018OUANGR"/>
    <n v="1"/>
    <x v="4"/>
    <x v="33"/>
    <e v="#N/A"/>
    <x v="1"/>
  </r>
  <r>
    <s v="World Vision International"/>
    <m/>
    <m/>
    <s v="Réalisé"/>
    <d v="2016-10-19T00:00:00"/>
    <s v="Distribution Abris"/>
    <s v="Matériaux Abris"/>
    <s v="Bâches"/>
    <m/>
    <s v="Nombre"/>
    <n v="150"/>
    <m/>
    <m/>
    <m/>
    <s v=""/>
    <n v="150"/>
    <m/>
    <x v="4"/>
    <x v="34"/>
    <s v="Pointe A Raquette"/>
    <m/>
    <m/>
    <m/>
    <m/>
    <s v="WOR20161019OUPOPO"/>
    <n v="3"/>
    <x v="4"/>
    <x v="34"/>
    <e v="#N/A"/>
    <x v="1"/>
  </r>
  <r>
    <s v="World Vision International"/>
    <m/>
    <m/>
    <s v="Réalisé"/>
    <d v="2016-10-19T00:00:00"/>
    <s v="Distribution NFI"/>
    <s v="Matériaux NFI"/>
    <s v="Bidons"/>
    <m/>
    <s v="Nombre"/>
    <n v="300"/>
    <m/>
    <m/>
    <m/>
    <s v=""/>
    <n v="300"/>
    <s v="Sélection / Priorisation"/>
    <x v="3"/>
    <x v="59"/>
    <s v="Tiby"/>
    <m/>
    <m/>
    <m/>
    <m/>
    <s v="WOR20161019NIPETI"/>
    <n v="2"/>
    <x v="3"/>
    <x v="39"/>
    <e v="#N/A"/>
    <x v="1"/>
  </r>
  <r>
    <s v="World Vision International"/>
    <m/>
    <m/>
    <s v="Réalisé"/>
    <d v="2016-10-19T00:00:00"/>
    <s v="Distribution NFI"/>
    <s v="Matériaux NFI"/>
    <s v="Bidons"/>
    <m/>
    <s v="Nombre"/>
    <n v="150"/>
    <m/>
    <m/>
    <m/>
    <s v=""/>
    <n v="150"/>
    <s v="Sélection / Priorisation"/>
    <x v="4"/>
    <x v="34"/>
    <s v="Pointe A Raquette"/>
    <m/>
    <m/>
    <m/>
    <m/>
    <s v="WOR20161019OUPOPO"/>
    <n v="2"/>
    <x v="4"/>
    <x v="34"/>
    <e v="#N/A"/>
    <x v="1"/>
  </r>
  <r>
    <s v="World Vision International"/>
    <m/>
    <m/>
    <s v="Réalisé"/>
    <d v="2016-10-19T00:00:00"/>
    <s v="Distribution NFI"/>
    <s v="Matériaux NFI"/>
    <s v="Couvertures"/>
    <m/>
    <s v="Nombre"/>
    <n v="300"/>
    <m/>
    <m/>
    <m/>
    <s v=""/>
    <n v="300"/>
    <s v="Sélection / Priorisation"/>
    <x v="3"/>
    <x v="59"/>
    <s v="Tiby"/>
    <m/>
    <m/>
    <m/>
    <m/>
    <s v="WOR20161019NIPETI"/>
    <n v="1"/>
    <x v="3"/>
    <x v="39"/>
    <e v="#N/A"/>
    <x v="1"/>
  </r>
  <r>
    <s v="World Vision International"/>
    <m/>
    <m/>
    <s v="Réalisé"/>
    <d v="2016-10-19T00:00:00"/>
    <s v="Distribution NFI"/>
    <s v="Matériaux NFI"/>
    <s v="Couvertures"/>
    <m/>
    <s v="Nombre"/>
    <n v="150"/>
    <m/>
    <m/>
    <m/>
    <s v=""/>
    <n v="150"/>
    <s v="Sélection / Priorisation"/>
    <x v="4"/>
    <x v="34"/>
    <s v="Pointe A Raquette"/>
    <m/>
    <m/>
    <m/>
    <m/>
    <s v="WOR20161019OUPOPO"/>
    <n v="1"/>
    <x v="4"/>
    <x v="34"/>
    <e v="#N/A"/>
    <x v="1"/>
  </r>
  <r>
    <s v="World Vision International"/>
    <m/>
    <m/>
    <s v="Réalisé"/>
    <d v="2016-10-21T00:00:00"/>
    <s v="Distribution Abris"/>
    <s v="Matériaux Abris"/>
    <s v="Bâches"/>
    <m/>
    <s v="Nombre"/>
    <n v="150"/>
    <m/>
    <m/>
    <m/>
    <s v=""/>
    <n v="150"/>
    <m/>
    <x v="4"/>
    <x v="34"/>
    <s v="Pointe A Raquette"/>
    <m/>
    <m/>
    <m/>
    <m/>
    <s v="WOR20161021OUPOPO"/>
    <n v="3"/>
    <x v="4"/>
    <x v="34"/>
    <e v="#N/A"/>
    <x v="1"/>
  </r>
  <r>
    <s v="World Vision International"/>
    <m/>
    <m/>
    <s v="Réalisé"/>
    <d v="2016-10-21T00:00:00"/>
    <s v="Distribution NFI"/>
    <s v="Matériaux NFI"/>
    <s v="Bidons"/>
    <m/>
    <s v="Nombre"/>
    <n v="150"/>
    <m/>
    <m/>
    <m/>
    <s v=""/>
    <n v="150"/>
    <s v="Sélection / Priorisation"/>
    <x v="4"/>
    <x v="34"/>
    <s v="Pointe A Raquette"/>
    <m/>
    <m/>
    <m/>
    <m/>
    <s v="WOR20161021OUPOPO"/>
    <n v="2"/>
    <x v="4"/>
    <x v="34"/>
    <e v="#N/A"/>
    <x v="1"/>
  </r>
  <r>
    <s v="World Vision International"/>
    <m/>
    <m/>
    <s v="Réalisé"/>
    <d v="2016-10-21T00:00:00"/>
    <s v="Distribution NFI"/>
    <s v="Matériaux NFI"/>
    <s v="Couvertures"/>
    <m/>
    <s v="Nombre"/>
    <n v="150"/>
    <m/>
    <m/>
    <m/>
    <s v=""/>
    <n v="150"/>
    <s v="Sélection / Priorisation"/>
    <x v="4"/>
    <x v="34"/>
    <s v="Pointe A Raquette"/>
    <m/>
    <m/>
    <m/>
    <m/>
    <s v="WOR20161021OUPOPO"/>
    <n v="1"/>
    <x v="4"/>
    <x v="34"/>
    <e v="#N/A"/>
    <x v="1"/>
  </r>
  <r>
    <s v="World Vision International"/>
    <m/>
    <m/>
    <s v="Réalisé"/>
    <d v="2016-10-21T00:00:00"/>
    <s v="Intervention Abris"/>
    <s v="Formation"/>
    <s v="Formation"/>
    <m/>
    <s v="Nombre de personnes"/>
    <n v="79"/>
    <m/>
    <m/>
    <m/>
    <m/>
    <n v="79"/>
    <s v="Sélection / Priorisation"/>
    <x v="3"/>
    <x v="85"/>
    <s v="Fonds De Lianes"/>
    <s v="Quetant"/>
    <m/>
    <m/>
    <m/>
    <s v="WOR20161021NIPEFO"/>
    <n v="1"/>
    <x v="3"/>
    <x v="62"/>
    <e v="#N/A"/>
    <x v="1"/>
  </r>
  <r>
    <s v="World Vision International"/>
    <m/>
    <m/>
    <s v="Réalisé"/>
    <d v="2016-10-22T00:00:00"/>
    <s v="Distribution Abris"/>
    <s v="Matériaux Abris"/>
    <s v="Bâches"/>
    <m/>
    <s v="Nombre"/>
    <n v="206"/>
    <m/>
    <m/>
    <m/>
    <s v=""/>
    <n v="206"/>
    <m/>
    <x v="4"/>
    <x v="84"/>
    <s v="Nouvelle Tourraine"/>
    <m/>
    <m/>
    <m/>
    <m/>
    <s v="WOR20161022OUKENO"/>
    <n v="5"/>
    <x v="4"/>
    <x v="61"/>
    <e v="#N/A"/>
    <x v="1"/>
  </r>
  <r>
    <s v="World Vision International"/>
    <m/>
    <m/>
    <s v="Réalisé"/>
    <d v="2016-10-22T00:00:00"/>
    <s v="Distribution NFI"/>
    <s v="Matériaux NFI"/>
    <s v="Bidons"/>
    <m/>
    <s v="Nombre"/>
    <n v="412"/>
    <m/>
    <m/>
    <m/>
    <s v=""/>
    <n v="206"/>
    <s v="Sélection / Priorisation"/>
    <x v="4"/>
    <x v="84"/>
    <s v="Nouvelle Tourraine"/>
    <m/>
    <m/>
    <m/>
    <m/>
    <s v="WOR20161022OUKENO"/>
    <n v="4"/>
    <x v="4"/>
    <x v="61"/>
    <e v="#N/A"/>
    <x v="1"/>
  </r>
  <r>
    <s v="World Vision International"/>
    <m/>
    <m/>
    <s v="Réalisé"/>
    <d v="2016-10-22T00:00:00"/>
    <s v="Distribution NFI"/>
    <s v="Matériaux NFI"/>
    <s v="Couvertures"/>
    <m/>
    <s v="Nombre"/>
    <n v="412"/>
    <m/>
    <m/>
    <m/>
    <s v=""/>
    <n v="206"/>
    <s v="Sélection / Priorisation"/>
    <x v="4"/>
    <x v="84"/>
    <s v="Nouvelle Tourraine"/>
    <m/>
    <m/>
    <m/>
    <m/>
    <s v="WOR20161022OUKENO"/>
    <n v="3"/>
    <x v="4"/>
    <x v="61"/>
    <e v="#N/A"/>
    <x v="1"/>
  </r>
  <r>
    <s v="World Vision International"/>
    <m/>
    <m/>
    <s v="Réalisé"/>
    <d v="2016-10-22T00:00:00"/>
    <s v="Distribution NFI"/>
    <s v="Matériaux NFI"/>
    <s v="Kit d'hygiène"/>
    <m/>
    <s v="Nombre"/>
    <n v="206"/>
    <m/>
    <m/>
    <m/>
    <s v=""/>
    <n v="206"/>
    <s v="Sélection / Priorisation"/>
    <x v="4"/>
    <x v="84"/>
    <s v="Nouvelle Tourraine"/>
    <m/>
    <m/>
    <m/>
    <m/>
    <s v="WOR20161022OUKENO"/>
    <n v="2"/>
    <x v="4"/>
    <x v="61"/>
    <e v="#N/A"/>
    <x v="1"/>
  </r>
  <r>
    <s v="World Vision International"/>
    <m/>
    <m/>
    <s v="Réalisé"/>
    <d v="2016-10-22T00:00:00"/>
    <s v="Distribution NFI"/>
    <s v="Matériaux NFI"/>
    <s v="Moustiquaires"/>
    <m/>
    <s v="Nombre"/>
    <n v="206"/>
    <m/>
    <m/>
    <m/>
    <s v=""/>
    <n v="206"/>
    <s v="Sélection / Priorisation"/>
    <x v="4"/>
    <x v="84"/>
    <s v="Nouvelle Tourraine"/>
    <m/>
    <m/>
    <m/>
    <m/>
    <s v="WOR20161022OUKENO"/>
    <n v="1"/>
    <x v="4"/>
    <x v="61"/>
    <e v="#N/A"/>
    <x v="1"/>
  </r>
  <r>
    <s v="World Vision International"/>
    <s v="Fondation Digicel"/>
    <m/>
    <s v="Réalisé"/>
    <d v="2016-10-24T00:00:00"/>
    <s v="Distribution Abris"/>
    <s v="Matériaux Abris"/>
    <s v="Bâches"/>
    <m/>
    <s v="Nombre"/>
    <n v="250"/>
    <m/>
    <m/>
    <m/>
    <s v=""/>
    <n v="288"/>
    <m/>
    <x v="0"/>
    <x v="0"/>
    <s v="Marfranc / Grande Ri"/>
    <m/>
    <m/>
    <m/>
    <s v="With Fondation Digicel"/>
    <s v="WOR20161024GRJEMA"/>
    <n v="3"/>
    <x v="0"/>
    <x v="0"/>
    <e v="#N/A"/>
    <x v="0"/>
  </r>
  <r>
    <s v="World Vision International"/>
    <s v="Fondation Digicel"/>
    <m/>
    <s v="Réalisé"/>
    <d v="2016-10-24T00:00:00"/>
    <s v="Distribution NFI"/>
    <s v="Matériaux NFI"/>
    <s v="Bidons"/>
    <m/>
    <s v="Nombre"/>
    <n v="270"/>
    <m/>
    <m/>
    <m/>
    <s v=""/>
    <n v="288"/>
    <s v="Sélection / Priorisation"/>
    <x v="0"/>
    <x v="0"/>
    <s v="Marfranc / Grande Ri"/>
    <m/>
    <m/>
    <m/>
    <s v="With Fondation Digicel"/>
    <s v="WOR20161024GRJEMA"/>
    <n v="2"/>
    <x v="0"/>
    <x v="0"/>
    <e v="#N/A"/>
    <x v="1"/>
  </r>
  <r>
    <s v="World Vision International"/>
    <m/>
    <m/>
    <s v="Réalisé"/>
    <d v="2016-10-24T00:00:00"/>
    <s v="Distribution NFI"/>
    <s v="Matériaux NFI"/>
    <s v="Bidons"/>
    <m/>
    <s v="Nombre"/>
    <n v="90"/>
    <m/>
    <m/>
    <m/>
    <s v=""/>
    <n v="90"/>
    <s v="Sélection / Priorisation"/>
    <x v="4"/>
    <x v="34"/>
    <s v="Trou Louis"/>
    <m/>
    <m/>
    <m/>
    <m/>
    <s v="WOR20161024OUPOTR"/>
    <n v="1"/>
    <x v="4"/>
    <x v="34"/>
    <e v="#N/A"/>
    <x v="1"/>
  </r>
  <r>
    <s v="World Vision International"/>
    <s v="Fondation Digicel"/>
    <m/>
    <s v="Réalisé"/>
    <d v="2016-10-24T00:00:00"/>
    <s v="Distribution NFI"/>
    <s v="Matériaux NFI"/>
    <s v="Couvertures"/>
    <m/>
    <s v="Nombre"/>
    <n v="270"/>
    <m/>
    <m/>
    <m/>
    <s v=""/>
    <n v="288"/>
    <s v="Sélection / Priorisation"/>
    <x v="0"/>
    <x v="0"/>
    <s v="Marfranc / Grande Ri"/>
    <m/>
    <m/>
    <m/>
    <s v="With Fondation Digicel"/>
    <s v="WOR20161024GRJEMA"/>
    <n v="1"/>
    <x v="0"/>
    <x v="0"/>
    <e v="#N/A"/>
    <x v="1"/>
  </r>
  <r>
    <s v="World Vision International"/>
    <s v="Fondation Digicel"/>
    <m/>
    <s v="Réalisé"/>
    <d v="2016-10-25T00:00:00"/>
    <s v="Distribution Abris"/>
    <s v="Matériaux Abris"/>
    <s v="Bâches"/>
    <m/>
    <s v="Nombre"/>
    <n v="250"/>
    <m/>
    <m/>
    <m/>
    <s v=""/>
    <n v="288"/>
    <m/>
    <x v="0"/>
    <x v="3"/>
    <s v="Bariadelle"/>
    <m/>
    <m/>
    <m/>
    <s v="With Fondation Digicel"/>
    <s v="WOR20161025GRDABA"/>
    <n v="3"/>
    <x v="0"/>
    <x v="3"/>
    <e v="#N/A"/>
    <x v="0"/>
  </r>
  <r>
    <s v="World Vision International"/>
    <m/>
    <m/>
    <s v="Réalisé"/>
    <d v="2016-10-25T00:00:00"/>
    <s v="Distribution Abris"/>
    <s v="Matériaux Abris"/>
    <s v="Bâches"/>
    <m/>
    <s v="Nombre"/>
    <n v="250"/>
    <m/>
    <m/>
    <m/>
    <s v=""/>
    <n v="250"/>
    <m/>
    <x v="3"/>
    <x v="85"/>
    <s v="Fonds De Lianes"/>
    <m/>
    <m/>
    <m/>
    <m/>
    <s v="WOR20161025NIPEFO"/>
    <n v="4"/>
    <x v="3"/>
    <x v="62"/>
    <e v="#N/A"/>
    <x v="1"/>
  </r>
  <r>
    <s v="World Vision International"/>
    <s v="Fondation Digicel"/>
    <m/>
    <s v="Réalisé"/>
    <d v="2016-10-25T00:00:00"/>
    <s v="Distribution NFI"/>
    <s v="Matériaux NFI"/>
    <s v="Bidons"/>
    <m/>
    <s v="Nombre"/>
    <n v="270"/>
    <m/>
    <m/>
    <m/>
    <s v=""/>
    <n v="288"/>
    <s v="Sélection / Priorisation"/>
    <x v="0"/>
    <x v="3"/>
    <s v="Bariadelle"/>
    <m/>
    <m/>
    <m/>
    <s v="With Fondation Digicel"/>
    <s v="WOR20161025GRDABA"/>
    <n v="2"/>
    <x v="0"/>
    <x v="3"/>
    <e v="#N/A"/>
    <x v="1"/>
  </r>
  <r>
    <s v="World Vision International"/>
    <s v="Fondation Digicel"/>
    <m/>
    <s v="Réalisé"/>
    <d v="2016-10-25T00:00:00"/>
    <s v="Distribution NFI"/>
    <s v="Matériaux NFI"/>
    <s v="Couvertures"/>
    <m/>
    <s v="Nombre"/>
    <n v="270"/>
    <m/>
    <m/>
    <m/>
    <s v=""/>
    <n v="288"/>
    <s v="Sélection / Priorisation"/>
    <x v="0"/>
    <x v="3"/>
    <s v="Bariadelle"/>
    <m/>
    <m/>
    <m/>
    <s v="With Fondation Digicel"/>
    <s v="WOR20161025GRDABA"/>
    <n v="1"/>
    <x v="0"/>
    <x v="3"/>
    <e v="#N/A"/>
    <x v="1"/>
  </r>
  <r>
    <s v="World Vision International"/>
    <m/>
    <m/>
    <s v="Réalisé"/>
    <d v="2016-10-25T00:00:00"/>
    <s v="Distribution NFI"/>
    <s v="Matériaux NFI"/>
    <s v="Couvertures"/>
    <m/>
    <s v="Nombre"/>
    <n v="500"/>
    <m/>
    <m/>
    <m/>
    <s v=""/>
    <n v="250"/>
    <s v="Sélection / Priorisation"/>
    <x v="3"/>
    <x v="85"/>
    <s v="Fonds De Lianes"/>
    <m/>
    <m/>
    <m/>
    <m/>
    <s v="WOR20161025NIPEFO"/>
    <n v="3"/>
    <x v="3"/>
    <x v="62"/>
    <e v="#N/A"/>
    <x v="1"/>
  </r>
  <r>
    <s v="World Vision International"/>
    <m/>
    <m/>
    <s v="Réalisé"/>
    <d v="2016-10-25T00:00:00"/>
    <s v="Distribution NFI"/>
    <s v="Matériaux NFI"/>
    <s v="Kit d'hygiène"/>
    <m/>
    <s v="Nombre"/>
    <n v="250"/>
    <m/>
    <m/>
    <m/>
    <s v=""/>
    <n v="250"/>
    <s v="Sélection / Priorisation"/>
    <x v="3"/>
    <x v="85"/>
    <s v="Fonds De Lianes"/>
    <m/>
    <m/>
    <m/>
    <m/>
    <s v="WOR20161025NIPEFO"/>
    <n v="2"/>
    <x v="3"/>
    <x v="62"/>
    <e v="#N/A"/>
    <x v="1"/>
  </r>
  <r>
    <s v="World Vision International"/>
    <m/>
    <m/>
    <s v="Réalisé"/>
    <d v="2016-10-25T00:00:00"/>
    <s v="Distribution NFI"/>
    <s v="Matériaux NFI"/>
    <s v="Moustiquaires"/>
    <m/>
    <s v="Nombre"/>
    <n v="500"/>
    <m/>
    <m/>
    <m/>
    <s v=""/>
    <n v="250"/>
    <s v="Sélection / Priorisation"/>
    <x v="3"/>
    <x v="85"/>
    <s v="Fonds De Lianes"/>
    <m/>
    <m/>
    <m/>
    <m/>
    <s v="WOR20161025NIPEFO"/>
    <n v="1"/>
    <x v="3"/>
    <x v="62"/>
    <e v="#N/A"/>
    <x v="1"/>
  </r>
  <r>
    <s v="World Vision International"/>
    <s v="Fondation Digicel"/>
    <m/>
    <s v="Réalisé"/>
    <d v="2016-10-26T00:00:00"/>
    <s v="Distribution Abris"/>
    <s v="Matériaux Abris"/>
    <s v="Bâches"/>
    <m/>
    <s v="Nombre"/>
    <n v="250"/>
    <m/>
    <m/>
    <m/>
    <s v=""/>
    <n v="288"/>
    <m/>
    <x v="0"/>
    <x v="2"/>
    <s v="Grandoit"/>
    <m/>
    <m/>
    <m/>
    <s v="With Fondation Digicel"/>
    <s v="WOR20161026GRANGR"/>
    <n v="3"/>
    <x v="0"/>
    <x v="2"/>
    <e v="#N/A"/>
    <x v="0"/>
  </r>
  <r>
    <s v="World Vision International"/>
    <m/>
    <m/>
    <s v="Réalisé"/>
    <d v="2016-10-26T00:00:00"/>
    <s v="Distribution Abris"/>
    <s v="Matériaux Abris"/>
    <s v="Bâches"/>
    <m/>
    <s v="Nombre"/>
    <n v="300"/>
    <m/>
    <m/>
    <m/>
    <s v=""/>
    <n v="300"/>
    <m/>
    <x v="3"/>
    <x v="26"/>
    <s v="Salagnac"/>
    <m/>
    <m/>
    <m/>
    <m/>
    <s v="WOR20161026NIPASA"/>
    <n v="5"/>
    <x v="3"/>
    <x v="26"/>
    <e v="#N/A"/>
    <x v="1"/>
  </r>
  <r>
    <s v="World Vision International"/>
    <s v="Fondation Digicel"/>
    <m/>
    <s v="Réalisé"/>
    <d v="2016-10-26T00:00:00"/>
    <s v="Distribution NFI"/>
    <s v="Matériaux NFI"/>
    <s v="Bidons"/>
    <m/>
    <s v="Nombre"/>
    <n v="270"/>
    <m/>
    <m/>
    <m/>
    <s v=""/>
    <n v="288"/>
    <s v="Sélection / Priorisation"/>
    <x v="0"/>
    <x v="2"/>
    <s v="Grandoit"/>
    <m/>
    <m/>
    <m/>
    <s v="With Fondation Digicel"/>
    <s v="WOR20161026GRANGR"/>
    <n v="2"/>
    <x v="0"/>
    <x v="2"/>
    <e v="#N/A"/>
    <x v="1"/>
  </r>
  <r>
    <s v="World Vision International"/>
    <s v="Fondation Digicel"/>
    <m/>
    <s v="Réalisé"/>
    <d v="2016-10-26T00:00:00"/>
    <s v="Distribution NFI"/>
    <s v="Matériaux NFI"/>
    <s v="Couvertures"/>
    <m/>
    <s v="Nombre"/>
    <n v="270"/>
    <m/>
    <m/>
    <m/>
    <s v=""/>
    <n v="288"/>
    <s v="Sélection / Priorisation"/>
    <x v="0"/>
    <x v="2"/>
    <s v="Grandoit"/>
    <m/>
    <m/>
    <m/>
    <s v="With Fondation Digicel"/>
    <s v="WOR20161026GRANGR"/>
    <n v="1"/>
    <x v="0"/>
    <x v="2"/>
    <e v="#N/A"/>
    <x v="1"/>
  </r>
  <r>
    <s v="World Vision International"/>
    <m/>
    <m/>
    <s v="Réalisé"/>
    <d v="2016-10-26T00:00:00"/>
    <s v="Distribution NFI"/>
    <s v="Matériaux NFI"/>
    <s v="Couvertures"/>
    <m/>
    <s v="Nombre"/>
    <n v="600"/>
    <m/>
    <m/>
    <m/>
    <s v=""/>
    <n v="300"/>
    <s v="Sélection / Priorisation"/>
    <x v="3"/>
    <x v="26"/>
    <s v="Salagnac"/>
    <m/>
    <m/>
    <m/>
    <m/>
    <s v="WOR20161026NIPASA"/>
    <n v="4"/>
    <x v="3"/>
    <x v="26"/>
    <e v="#N/A"/>
    <x v="1"/>
  </r>
  <r>
    <s v="World Vision International"/>
    <m/>
    <m/>
    <s v="Réalisé"/>
    <d v="2016-10-26T00:00:00"/>
    <s v="Distribution NFI"/>
    <s v="Matériaux NFI"/>
    <s v="Kit d'hygiène"/>
    <m/>
    <s v="Nombre"/>
    <n v="300"/>
    <m/>
    <m/>
    <m/>
    <s v=""/>
    <n v="300"/>
    <s v="Sélection / Priorisation"/>
    <x v="3"/>
    <x v="26"/>
    <s v="Salagnac"/>
    <m/>
    <m/>
    <m/>
    <m/>
    <s v="WOR20161026NIPASA"/>
    <n v="3"/>
    <x v="3"/>
    <x v="26"/>
    <e v="#N/A"/>
    <x v="1"/>
  </r>
  <r>
    <s v="World Vision International"/>
    <m/>
    <m/>
    <s v="Réalisé"/>
    <d v="2016-10-26T00:00:00"/>
    <s v="Distribution NFI"/>
    <s v="Matériaux NFI"/>
    <s v="Moustiquaires"/>
    <m/>
    <s v="Nombre"/>
    <n v="600"/>
    <m/>
    <m/>
    <m/>
    <s v=""/>
    <n v="300"/>
    <s v="Sélection / Priorisation"/>
    <x v="3"/>
    <x v="26"/>
    <s v="Salagnac"/>
    <m/>
    <m/>
    <m/>
    <m/>
    <s v="WOR20161026NIPASA"/>
    <n v="2"/>
    <x v="3"/>
    <x v="26"/>
    <e v="#N/A"/>
    <x v="1"/>
  </r>
  <r>
    <s v="World Vision International"/>
    <m/>
    <m/>
    <s v="Réalisé"/>
    <d v="2016-10-26T00:00:00"/>
    <s v="Distribution NFI"/>
    <s v="Matériaux NFI"/>
    <s v="Seaux"/>
    <m/>
    <s v="Nombre"/>
    <n v="300"/>
    <m/>
    <m/>
    <m/>
    <s v=""/>
    <n v="300"/>
    <s v="Sélection / Priorisation"/>
    <x v="3"/>
    <x v="26"/>
    <s v="Salagnac"/>
    <m/>
    <m/>
    <m/>
    <m/>
    <s v="WOR20161026NIPASA"/>
    <n v="1"/>
    <x v="3"/>
    <x v="26"/>
    <e v="#N/A"/>
    <x v="1"/>
  </r>
  <r>
    <s v="World Vision International"/>
    <s v="Fondation Digicel"/>
    <m/>
    <s v="Réalisé"/>
    <d v="2016-10-28T00:00:00"/>
    <s v="Distribution Abris"/>
    <s v="Matériaux Abris"/>
    <s v="Bâches"/>
    <m/>
    <s v="Nombre"/>
    <n v="250"/>
    <m/>
    <m/>
    <m/>
    <s v=""/>
    <n v="288"/>
    <m/>
    <x v="0"/>
    <x v="63"/>
    <s v="Beaumont"/>
    <m/>
    <m/>
    <m/>
    <s v="With Fondation Digicel"/>
    <s v="WOR20161028GRBEBE"/>
    <n v="3"/>
    <x v="0"/>
    <x v="43"/>
    <e v="#N/A"/>
    <x v="0"/>
  </r>
  <r>
    <s v="World Vision International"/>
    <s v="Fondation Digicel"/>
    <m/>
    <s v="Réalisé"/>
    <d v="2016-10-28T00:00:00"/>
    <s v="Distribution NFI"/>
    <s v="Matériaux NFI"/>
    <s v="Bidons"/>
    <m/>
    <s v="Nombre"/>
    <n v="270"/>
    <m/>
    <m/>
    <m/>
    <s v=""/>
    <n v="288"/>
    <s v="Sélection / Priorisation"/>
    <x v="0"/>
    <x v="63"/>
    <s v="Beaumont"/>
    <m/>
    <m/>
    <m/>
    <s v="With Fondation Digicel"/>
    <s v="WOR20161028GRBEBE"/>
    <n v="2"/>
    <x v="0"/>
    <x v="43"/>
    <e v="#N/A"/>
    <x v="1"/>
  </r>
  <r>
    <s v="World Vision International"/>
    <s v="Fondation Digicel"/>
    <m/>
    <s v="Réalisé"/>
    <d v="2016-10-28T00:00:00"/>
    <s v="Distribution NFI"/>
    <s v="Matériaux NFI"/>
    <s v="Couvertures"/>
    <m/>
    <s v="Nombre"/>
    <n v="270"/>
    <m/>
    <m/>
    <m/>
    <s v=""/>
    <n v="288"/>
    <s v="Sélection / Priorisation"/>
    <x v="0"/>
    <x v="63"/>
    <s v="Beaumont"/>
    <m/>
    <m/>
    <m/>
    <s v="With Fondation Digicel"/>
    <s v="WOR20161028GRBEBE"/>
    <n v="1"/>
    <x v="0"/>
    <x v="43"/>
    <e v="#N/A"/>
    <x v="1"/>
  </r>
  <r>
    <s v="World Vision International"/>
    <m/>
    <m/>
    <s v="Réalisé"/>
    <d v="2016-10-28T00:00:00"/>
    <s v="Intervention Abris"/>
    <s v="Formation"/>
    <s v="Formation"/>
    <m/>
    <s v="Nombre de personnes"/>
    <n v="467"/>
    <m/>
    <m/>
    <m/>
    <m/>
    <n v="467"/>
    <s v="Sélection / Priorisation"/>
    <x v="3"/>
    <x v="24"/>
    <s v="Chalon"/>
    <s v="Dufour"/>
    <m/>
    <m/>
    <m/>
    <s v="WOR20161028NIMICH"/>
    <n v="1"/>
    <x v="3"/>
    <x v="24"/>
    <e v="#N/A"/>
    <x v="1"/>
  </r>
  <r>
    <s v="World Vision International"/>
    <m/>
    <m/>
    <s v="Réalisé"/>
    <d v="2016-10-29T00:00:00"/>
    <s v="Distribution Abris"/>
    <s v="Matériaux Abris"/>
    <s v="Bâches"/>
    <m/>
    <s v="Nombre"/>
    <n v="150"/>
    <m/>
    <m/>
    <m/>
    <s v=""/>
    <n v="150"/>
    <m/>
    <x v="3"/>
    <x v="24"/>
    <s v="Chalon"/>
    <m/>
    <m/>
    <m/>
    <m/>
    <s v="WOR20161029NIMICH"/>
    <n v="4"/>
    <x v="3"/>
    <x v="24"/>
    <e v="#N/A"/>
    <x v="1"/>
  </r>
  <r>
    <s v="World Vision International"/>
    <m/>
    <m/>
    <s v="Réalisé"/>
    <d v="2016-10-29T00:00:00"/>
    <s v="Distribution NFI"/>
    <s v="Matériaux NFI"/>
    <s v="Couvertures"/>
    <m/>
    <s v="Nombre"/>
    <n v="300"/>
    <m/>
    <m/>
    <m/>
    <s v=""/>
    <n v="150"/>
    <s v="Sélection / Priorisation"/>
    <x v="3"/>
    <x v="24"/>
    <s v="Chalon"/>
    <m/>
    <m/>
    <m/>
    <m/>
    <s v="WOR20161029NIMICH"/>
    <n v="3"/>
    <x v="3"/>
    <x v="24"/>
    <e v="#N/A"/>
    <x v="1"/>
  </r>
  <r>
    <s v="World Vision International"/>
    <m/>
    <m/>
    <s v="Réalisé"/>
    <d v="2016-10-29T00:00:00"/>
    <s v="Distribution NFI"/>
    <s v="Matériaux NFI"/>
    <s v="Kit d'hygiène"/>
    <m/>
    <s v="Nombre"/>
    <n v="150"/>
    <m/>
    <m/>
    <m/>
    <s v=""/>
    <n v="150"/>
    <s v="Sélection / Priorisation"/>
    <x v="3"/>
    <x v="24"/>
    <s v="Chalon"/>
    <m/>
    <m/>
    <m/>
    <m/>
    <s v="WOR20161029NIMICH"/>
    <n v="2"/>
    <x v="3"/>
    <x v="24"/>
    <e v="#N/A"/>
    <x v="1"/>
  </r>
  <r>
    <s v="World Vision International"/>
    <m/>
    <m/>
    <s v="Réalisé"/>
    <d v="2016-10-29T00:00:00"/>
    <s v="Distribution NFI"/>
    <s v="Matériaux NFI"/>
    <s v="Moustiquaires"/>
    <m/>
    <s v="Nombre"/>
    <n v="300"/>
    <m/>
    <m/>
    <m/>
    <s v=""/>
    <n v="150"/>
    <s v="Sélection / Priorisation"/>
    <x v="3"/>
    <x v="24"/>
    <s v="Chalon"/>
    <m/>
    <m/>
    <m/>
    <m/>
    <s v="WOR20161029NIMICH"/>
    <n v="1"/>
    <x v="3"/>
    <x v="24"/>
    <e v="#N/A"/>
    <x v="1"/>
  </r>
  <r>
    <s v="World Vision International"/>
    <m/>
    <m/>
    <s v="Réalisé"/>
    <d v="2016-10-30T00:00:00"/>
    <s v="Distribution NFI"/>
    <s v="Matériaux NFI"/>
    <s v="Aquatabs"/>
    <m/>
    <s v="Nombre"/>
    <n v="6180"/>
    <m/>
    <m/>
    <m/>
    <s v=""/>
    <n v="103"/>
    <s v="Sélection / Priorisation"/>
    <x v="4"/>
    <x v="34"/>
    <s v="Trou Louis"/>
    <m/>
    <m/>
    <m/>
    <m/>
    <s v="WOR20161030OUPOTR"/>
    <n v="3"/>
    <x v="4"/>
    <x v="34"/>
    <e v="#N/A"/>
    <x v="1"/>
  </r>
  <r>
    <s v="World Vision International"/>
    <m/>
    <m/>
    <s v="Réalisé"/>
    <d v="2016-10-30T00:00:00"/>
    <s v="Intervention Abris"/>
    <s v="Formation"/>
    <s v="Formation"/>
    <m/>
    <s v="Nombre de personnes"/>
    <n v="135"/>
    <m/>
    <m/>
    <m/>
    <s v=""/>
    <n v="135"/>
    <s v="Sélection / Priorisation"/>
    <x v="4"/>
    <x v="84"/>
    <s v="Nouvelle Tourraine"/>
    <m/>
    <m/>
    <m/>
    <m/>
    <s v="WOR20161030OUKENO"/>
    <n v="1"/>
    <x v="4"/>
    <x v="61"/>
    <e v="#N/A"/>
    <x v="1"/>
  </r>
  <r>
    <s v="World Vision International"/>
    <m/>
    <m/>
    <s v="Réalisé"/>
    <d v="2016-10-30T00:00:00"/>
    <s v="Distribution Abris"/>
    <s v="Cash en USD"/>
    <s v="Non conditionel "/>
    <m/>
    <s v="Valeur en USD"/>
    <n v="50"/>
    <m/>
    <m/>
    <m/>
    <s v=""/>
    <n v="401"/>
    <m/>
    <x v="4"/>
    <x v="33"/>
    <s v="Grand Lagon"/>
    <m/>
    <m/>
    <m/>
    <s v="EFSP"/>
    <s v="WOR20161030OUANGR"/>
    <n v="4"/>
    <x v="4"/>
    <x v="33"/>
    <e v="#N/A"/>
    <x v="1"/>
  </r>
  <r>
    <s v="World Vision International"/>
    <s v="Care"/>
    <m/>
    <s v="Réalisé"/>
    <d v="2016-10-30T00:00:00"/>
    <s v="Distribution Abris"/>
    <s v="Cash en USD"/>
    <s v="Conditionel "/>
    <m/>
    <s v="Valeur en USD"/>
    <n v="25"/>
    <m/>
    <m/>
    <m/>
    <s v=""/>
    <n v="109"/>
    <m/>
    <x v="4"/>
    <x v="33"/>
    <s v="Grand Lagon"/>
    <m/>
    <m/>
    <m/>
    <m/>
    <s v="WOR20161030OUANGR"/>
    <n v="3"/>
    <x v="4"/>
    <x v="33"/>
    <e v="#N/A"/>
    <x v="1"/>
  </r>
  <r>
    <s v="World Vision International"/>
    <m/>
    <m/>
    <s v="Réalisé"/>
    <d v="2016-10-30T00:00:00"/>
    <s v="Distribution Abris"/>
    <s v="Cash en USD"/>
    <s v="Non conditionel "/>
    <m/>
    <s v="Valeur en USD"/>
    <n v="50"/>
    <m/>
    <m/>
    <m/>
    <s v=""/>
    <n v="378"/>
    <m/>
    <x v="4"/>
    <x v="33"/>
    <s v="Grande source"/>
    <m/>
    <m/>
    <m/>
    <s v="EFSP"/>
    <s v="WOR20161030OUANGR"/>
    <n v="2"/>
    <x v="4"/>
    <x v="33"/>
    <e v="#N/A"/>
    <x v="1"/>
  </r>
  <r>
    <s v="World Vision International"/>
    <s v="Care"/>
    <m/>
    <s v="Réalisé"/>
    <d v="2016-10-30T00:00:00"/>
    <s v="Distribution Abris"/>
    <s v="Cash en USD"/>
    <s v="Conditionel "/>
    <m/>
    <s v="Valeur en USD"/>
    <n v="25"/>
    <m/>
    <m/>
    <m/>
    <s v=""/>
    <n v="165"/>
    <m/>
    <x v="4"/>
    <x v="33"/>
    <s v="Grande Source"/>
    <m/>
    <m/>
    <m/>
    <m/>
    <s v="WOR20161030OUANGR"/>
    <n v="1"/>
    <x v="4"/>
    <x v="33"/>
    <e v="#N/A"/>
    <x v="1"/>
  </r>
  <r>
    <s v="World Vision International"/>
    <m/>
    <m/>
    <s v="Réalisé"/>
    <d v="2016-10-30T00:00:00"/>
    <s v="Distribution Abris"/>
    <s v="Cash en USD"/>
    <s v="Non conditionel "/>
    <m/>
    <s v="Valeur en USD"/>
    <n v="50"/>
    <m/>
    <m/>
    <m/>
    <s v=""/>
    <n v="1150"/>
    <m/>
    <x v="4"/>
    <x v="33"/>
    <s v="Palma"/>
    <m/>
    <m/>
    <m/>
    <s v="EFSP"/>
    <s v="WOR20161030OUANPA"/>
    <n v="2"/>
    <x v="4"/>
    <x v="33"/>
    <e v="#N/A"/>
    <x v="1"/>
  </r>
  <r>
    <s v="World Vision International"/>
    <s v="Care"/>
    <m/>
    <s v="Réalisé"/>
    <d v="2016-10-30T00:00:00"/>
    <s v="Distribution Abris"/>
    <s v="Cash en USD"/>
    <s v="Conditionel "/>
    <m/>
    <s v="Valeur en USD"/>
    <n v="25"/>
    <m/>
    <m/>
    <m/>
    <s v=""/>
    <n v="500"/>
    <m/>
    <x v="4"/>
    <x v="33"/>
    <s v="Palma"/>
    <m/>
    <m/>
    <m/>
    <m/>
    <s v="WOR20161030OUANPA"/>
    <n v="1"/>
    <x v="4"/>
    <x v="33"/>
    <e v="#N/A"/>
    <x v="1"/>
  </r>
  <r>
    <s v="World Vision International"/>
    <m/>
    <m/>
    <s v="Réalisé"/>
    <d v="2016-10-30T00:00:00"/>
    <s v="Distribution Abris"/>
    <s v="Cash en USD"/>
    <s v="Non conditionel "/>
    <m/>
    <s v="Valeur en USD"/>
    <n v="50"/>
    <m/>
    <m/>
    <m/>
    <s v=""/>
    <n v="110"/>
    <m/>
    <x v="4"/>
    <x v="33"/>
    <s v="Petite Anse"/>
    <m/>
    <m/>
    <m/>
    <s v="EFSP"/>
    <s v="WOR20161030OUANPE"/>
    <n v="4"/>
    <x v="4"/>
    <x v="33"/>
    <e v="#N/A"/>
    <x v="1"/>
  </r>
  <r>
    <s v="World Vision International"/>
    <s v="Care"/>
    <m/>
    <s v="Réalisé"/>
    <d v="2016-10-30T00:00:00"/>
    <s v="Distribution Abris"/>
    <s v="Cash en USD"/>
    <s v="Conditionel "/>
    <m/>
    <s v="Valeur en USD"/>
    <n v="25"/>
    <m/>
    <m/>
    <m/>
    <s v=""/>
    <n v="74"/>
    <m/>
    <x v="4"/>
    <x v="33"/>
    <s v="Petite Anse"/>
    <m/>
    <m/>
    <m/>
    <m/>
    <s v="WOR20161030OUANPE"/>
    <n v="3"/>
    <x v="4"/>
    <x v="33"/>
    <e v="#N/A"/>
    <x v="1"/>
  </r>
  <r>
    <s v="World Vision International"/>
    <m/>
    <m/>
    <s v="Réalisé"/>
    <d v="2016-10-30T00:00:00"/>
    <s v="Distribution Abris"/>
    <s v="Cash en USD"/>
    <s v="Non conditionel "/>
    <m/>
    <s v="Valeur en USD"/>
    <n v="50"/>
    <m/>
    <m/>
    <m/>
    <s v=""/>
    <n v="907"/>
    <m/>
    <x v="4"/>
    <x v="33"/>
    <s v="Petite Source"/>
    <m/>
    <m/>
    <m/>
    <s v="EFSP"/>
    <s v="WOR20161030OUANPE"/>
    <n v="2"/>
    <x v="4"/>
    <x v="33"/>
    <e v="#N/A"/>
    <x v="1"/>
  </r>
  <r>
    <s v="World Vision International"/>
    <s v="Care"/>
    <m/>
    <s v="Réalisé"/>
    <d v="2016-10-30T00:00:00"/>
    <s v="Distribution Abris"/>
    <s v="Cash en USD"/>
    <s v="Conditionel "/>
    <m/>
    <s v="Valeur en USD"/>
    <n v="25"/>
    <m/>
    <m/>
    <m/>
    <s v=""/>
    <n v="116"/>
    <m/>
    <x v="4"/>
    <x v="33"/>
    <s v="Petite Source"/>
    <m/>
    <m/>
    <m/>
    <m/>
    <s v="WOR20161030OUANPE"/>
    <n v="1"/>
    <x v="4"/>
    <x v="33"/>
    <e v="#N/A"/>
    <x v="1"/>
  </r>
  <r>
    <s v="World Vision International"/>
    <m/>
    <m/>
    <s v="Réalisé"/>
    <d v="2016-10-30T00:00:00"/>
    <s v="Distribution Abris"/>
    <s v="Cash en USD"/>
    <s v="Non conditionel "/>
    <m/>
    <s v="Valeur en USD"/>
    <n v="50"/>
    <m/>
    <m/>
    <m/>
    <s v=""/>
    <n v="176"/>
    <m/>
    <x v="4"/>
    <x v="33"/>
    <s v="Picmy"/>
    <m/>
    <m/>
    <m/>
    <s v="EFSP"/>
    <s v="WOR20161030OUANPI"/>
    <n v="2"/>
    <x v="4"/>
    <x v="33"/>
    <e v="#N/A"/>
    <x v="1"/>
  </r>
  <r>
    <s v="World Vision International"/>
    <s v="Care"/>
    <m/>
    <s v="Réalisé"/>
    <d v="2016-10-30T00:00:00"/>
    <s v="Distribution Abris"/>
    <s v="Cash en USD"/>
    <s v="Conditionel "/>
    <m/>
    <s v="Valeur en USD"/>
    <n v="25"/>
    <m/>
    <m/>
    <m/>
    <s v=""/>
    <n v="44"/>
    <m/>
    <x v="4"/>
    <x v="33"/>
    <s v="Picmy"/>
    <m/>
    <m/>
    <m/>
    <m/>
    <s v="WOR20161030OUANPI"/>
    <n v="1"/>
    <x v="4"/>
    <x v="33"/>
    <e v="#N/A"/>
    <x v="1"/>
  </r>
  <r>
    <s v="World Vision International"/>
    <m/>
    <m/>
    <s v="Réalisé"/>
    <d v="2016-10-30T00:00:00"/>
    <s v="Distribution Abris"/>
    <s v="Cash en USD"/>
    <s v="Non conditionel "/>
    <m/>
    <s v="Valeur en USD"/>
    <n v="50"/>
    <m/>
    <m/>
    <m/>
    <s v=""/>
    <n v="403"/>
    <m/>
    <x v="4"/>
    <x v="34"/>
    <s v="Grand Vide"/>
    <m/>
    <m/>
    <m/>
    <s v="EFSP"/>
    <s v="WOR20161030OUPOGR"/>
    <n v="4"/>
    <x v="4"/>
    <x v="34"/>
    <e v="#N/A"/>
    <x v="1"/>
  </r>
  <r>
    <s v="World Vision International"/>
    <s v="Care"/>
    <m/>
    <s v="Réalisé"/>
    <d v="2016-10-30T00:00:00"/>
    <s v="Distribution Abris"/>
    <s v="Cash en USD"/>
    <s v="Conditionel "/>
    <m/>
    <s v="Valeur en USD"/>
    <n v="25"/>
    <m/>
    <m/>
    <m/>
    <s v=""/>
    <n v="112"/>
    <m/>
    <x v="4"/>
    <x v="34"/>
    <s v="Grand Vide"/>
    <m/>
    <m/>
    <m/>
    <m/>
    <s v="WOR20161030OUPOGR"/>
    <n v="3"/>
    <x v="4"/>
    <x v="34"/>
    <e v="#N/A"/>
    <x v="1"/>
  </r>
  <r>
    <s v="World Vision International"/>
    <s v="Care"/>
    <m/>
    <s v="Réalisé"/>
    <d v="2016-10-30T00:00:00"/>
    <s v="Distribution Abris"/>
    <s v="Cash en USD"/>
    <s v="Non conditionel "/>
    <m/>
    <s v="Valeur en USD"/>
    <n v="50"/>
    <m/>
    <m/>
    <m/>
    <s v=""/>
    <n v="127"/>
    <m/>
    <x v="4"/>
    <x v="34"/>
    <s v="Gros Mangle"/>
    <m/>
    <m/>
    <m/>
    <s v="EFSP"/>
    <s v="WOR20161030OUPOGR"/>
    <n v="2"/>
    <x v="4"/>
    <x v="34"/>
    <e v="#N/A"/>
    <x v="1"/>
  </r>
  <r>
    <s v="World Vision International"/>
    <s v="Care"/>
    <m/>
    <s v="Réalisé"/>
    <d v="2016-10-30T00:00:00"/>
    <s v="Distribution Abris"/>
    <s v="Cash en USD"/>
    <s v="Conditionel "/>
    <m/>
    <s v="Valeur en USD"/>
    <n v="25"/>
    <m/>
    <m/>
    <m/>
    <s v=""/>
    <n v="66"/>
    <m/>
    <x v="4"/>
    <x v="34"/>
    <s v="Gros Mangle"/>
    <m/>
    <m/>
    <m/>
    <m/>
    <s v="WOR20161030OUPOGR"/>
    <n v="1"/>
    <x v="4"/>
    <x v="34"/>
    <e v="#N/A"/>
    <x v="1"/>
  </r>
  <r>
    <s v="World Vision International"/>
    <m/>
    <m/>
    <s v="Réalisé"/>
    <d v="2016-10-30T00:00:00"/>
    <s v="Distribution Abris"/>
    <s v="Cash en USD"/>
    <s v="Non conditionel "/>
    <m/>
    <s v="Valeur en USD"/>
    <n v="50"/>
    <m/>
    <m/>
    <m/>
    <s v=""/>
    <n v="229"/>
    <m/>
    <x v="4"/>
    <x v="34"/>
    <s v="La Source"/>
    <m/>
    <m/>
    <m/>
    <s v="EFSP"/>
    <s v="WOR20161030OUPOLA"/>
    <n v="2"/>
    <x v="4"/>
    <x v="34"/>
    <e v="#N/A"/>
    <x v="1"/>
  </r>
  <r>
    <s v="World Vision International"/>
    <s v="Care"/>
    <m/>
    <s v="Réalisé"/>
    <d v="2016-10-30T00:00:00"/>
    <s v="Distribution Abris"/>
    <s v="Cash en USD"/>
    <s v="Conditionel "/>
    <m/>
    <s v="Valeur en USD"/>
    <n v="25"/>
    <m/>
    <m/>
    <m/>
    <s v=""/>
    <n v="82"/>
    <m/>
    <x v="4"/>
    <x v="34"/>
    <s v="La Source"/>
    <m/>
    <m/>
    <m/>
    <m/>
    <s v="WOR20161030OUPOLA"/>
    <n v="1"/>
    <x v="4"/>
    <x v="34"/>
    <e v="#N/A"/>
    <x v="1"/>
  </r>
  <r>
    <s v="World Vision International"/>
    <m/>
    <m/>
    <s v="Réalisé"/>
    <d v="2016-10-30T00:00:00"/>
    <s v="Distribution Abris"/>
    <s v="Cash en USD"/>
    <s v="Non conditionel "/>
    <m/>
    <s v="Valeur en USD"/>
    <n v="50"/>
    <m/>
    <m/>
    <m/>
    <s v=""/>
    <n v="857"/>
    <m/>
    <x v="4"/>
    <x v="34"/>
    <s v="Pointe A Raquette"/>
    <m/>
    <m/>
    <m/>
    <s v="EFSP"/>
    <s v="WOR20161030OUPOPO"/>
    <n v="2"/>
    <x v="4"/>
    <x v="34"/>
    <e v="#N/A"/>
    <x v="1"/>
  </r>
  <r>
    <s v="World Vision International"/>
    <s v="Care"/>
    <m/>
    <s v="Réalisé"/>
    <d v="2016-10-30T00:00:00"/>
    <s v="Distribution Abris"/>
    <s v="Cash en USD"/>
    <s v="Conditionel "/>
    <m/>
    <s v="Valeur en USD"/>
    <n v="25"/>
    <m/>
    <m/>
    <m/>
    <s v=""/>
    <n v="198"/>
    <m/>
    <x v="4"/>
    <x v="34"/>
    <s v="Pointe a Raquette"/>
    <m/>
    <m/>
    <m/>
    <m/>
    <s v="WOR20161030OUPOPO"/>
    <n v="1"/>
    <x v="4"/>
    <x v="34"/>
    <e v="#N/A"/>
    <x v="1"/>
  </r>
  <r>
    <s v="World Vision International"/>
    <m/>
    <m/>
    <s v="Réalisé"/>
    <d v="2016-10-30T00:00:00"/>
    <s v="Distribution Abris"/>
    <s v="Cash en USD"/>
    <s v="Non conditionel "/>
    <m/>
    <s v="Valeur en USD"/>
    <n v="50"/>
    <m/>
    <m/>
    <m/>
    <s v=""/>
    <n v="656"/>
    <m/>
    <x v="4"/>
    <x v="34"/>
    <s v="Trou Louis"/>
    <m/>
    <m/>
    <m/>
    <s v="EFSP"/>
    <s v="WOR20161030OUPOTR"/>
    <n v="2"/>
    <x v="4"/>
    <x v="34"/>
    <e v="#N/A"/>
    <x v="1"/>
  </r>
  <r>
    <s v="World Vision International"/>
    <s v="Care"/>
    <m/>
    <s v="Réalisé"/>
    <d v="2016-10-30T00:00:00"/>
    <s v="Distribution Abris"/>
    <s v="Cash en USD"/>
    <s v="Conditionel "/>
    <m/>
    <s v="Valeur en USD"/>
    <n v="25"/>
    <m/>
    <m/>
    <m/>
    <s v=""/>
    <n v="180"/>
    <m/>
    <x v="4"/>
    <x v="34"/>
    <s v="Trou Louis"/>
    <m/>
    <m/>
    <m/>
    <m/>
    <s v="WOR20161030OUPOTR"/>
    <n v="1"/>
    <x v="4"/>
    <x v="34"/>
    <e v="#N/A"/>
    <x v="1"/>
  </r>
  <r>
    <s v="World Vision International"/>
    <m/>
    <m/>
    <s v="Réalisé"/>
    <d v="2016-11-02T00:00:00"/>
    <s v="Distribution Abris"/>
    <s v="Matériaux Abris"/>
    <s v="Bâches"/>
    <m/>
    <s v="Nombre"/>
    <n v="50"/>
    <m/>
    <m/>
    <m/>
    <s v=""/>
    <m/>
    <m/>
    <x v="3"/>
    <x v="24"/>
    <s v="Chalon"/>
    <m/>
    <m/>
    <m/>
    <s v="COUD"/>
    <s v="WOR2016112NIMICH"/>
    <n v="1"/>
    <x v="3"/>
    <x v="24"/>
    <e v="#N/A"/>
    <x v="1"/>
  </r>
  <r>
    <s v="World Vision International"/>
    <m/>
    <m/>
    <s v="Réalisé"/>
    <d v="2016-11-03T00:00:00"/>
    <s v="Distribution Abris"/>
    <s v="Matériaux Abris"/>
    <s v="Bâches"/>
    <m/>
    <s v="Nombre"/>
    <n v="300"/>
    <m/>
    <m/>
    <m/>
    <s v=""/>
    <n v="300"/>
    <m/>
    <x v="3"/>
    <x v="59"/>
    <s v="Raymond"/>
    <m/>
    <m/>
    <m/>
    <m/>
    <s v="WOR2016113NIPERA"/>
    <n v="4"/>
    <x v="3"/>
    <x v="39"/>
    <e v="#N/A"/>
    <x v="1"/>
  </r>
  <r>
    <s v="World Vision International"/>
    <m/>
    <m/>
    <s v="Réalisé"/>
    <d v="2016-11-03T00:00:00"/>
    <s v="Distribution NFI"/>
    <s v="Matériaux NFI"/>
    <s v="Couvertures"/>
    <m/>
    <s v="Nombre"/>
    <n v="600"/>
    <m/>
    <m/>
    <m/>
    <s v=""/>
    <n v="300"/>
    <s v="Sélection / Priorisation"/>
    <x v="3"/>
    <x v="59"/>
    <s v="Raymond"/>
    <m/>
    <m/>
    <m/>
    <m/>
    <s v="WOR2016113NIPERA"/>
    <n v="3"/>
    <x v="3"/>
    <x v="39"/>
    <e v="#N/A"/>
    <x v="1"/>
  </r>
  <r>
    <s v="World Vision International"/>
    <m/>
    <m/>
    <s v="Réalisé"/>
    <d v="2016-11-03T00:00:00"/>
    <s v="Distribution NFI"/>
    <s v="Matériaux NFI"/>
    <s v="Kit d'hygiène"/>
    <m/>
    <s v="Nombre"/>
    <n v="300"/>
    <m/>
    <m/>
    <m/>
    <s v=""/>
    <n v="300"/>
    <s v="Sélection / Priorisation"/>
    <x v="3"/>
    <x v="59"/>
    <s v="Raymond"/>
    <m/>
    <m/>
    <m/>
    <m/>
    <s v="WOR2016113NIPERA"/>
    <n v="2"/>
    <x v="3"/>
    <x v="39"/>
    <e v="#N/A"/>
    <x v="1"/>
  </r>
  <r>
    <s v="World Vision International"/>
    <m/>
    <m/>
    <s v="Réalisé"/>
    <d v="2016-11-03T00:00:00"/>
    <s v="Distribution NFI"/>
    <s v="Matériaux NFI"/>
    <s v="Moustiquaires"/>
    <m/>
    <s v="Nombre"/>
    <n v="600"/>
    <m/>
    <m/>
    <m/>
    <s v=""/>
    <n v="300"/>
    <s v="Sélection / Priorisation"/>
    <x v="3"/>
    <x v="59"/>
    <s v="Raymond"/>
    <m/>
    <m/>
    <m/>
    <m/>
    <s v="WOR2016113NIPERA"/>
    <n v="1"/>
    <x v="3"/>
    <x v="39"/>
    <e v="#N/A"/>
    <x v="1"/>
  </r>
  <r>
    <s v="World Vision International"/>
    <m/>
    <m/>
    <s v="Réalisé"/>
    <d v="2016-11-04T00:00:00"/>
    <s v="Distribution Abris"/>
    <s v="Matériaux Abris"/>
    <s v="Bâches"/>
    <m/>
    <s v="Nombre"/>
    <n v="300"/>
    <m/>
    <m/>
    <m/>
    <s v=""/>
    <n v="300"/>
    <m/>
    <x v="3"/>
    <x v="26"/>
    <s v="Bouzi"/>
    <m/>
    <m/>
    <m/>
    <m/>
    <s v="WOR2016114NIPABO"/>
    <n v="4"/>
    <x v="3"/>
    <x v="26"/>
    <e v="#N/A"/>
    <x v="1"/>
  </r>
  <r>
    <s v="World Vision International"/>
    <m/>
    <m/>
    <s v="Réalisé"/>
    <d v="2016-11-04T00:00:00"/>
    <s v="Distribution NFI"/>
    <s v="Matériaux NFI"/>
    <s v="Couvertures"/>
    <m/>
    <s v="Nombre"/>
    <n v="600"/>
    <m/>
    <m/>
    <m/>
    <s v=""/>
    <n v="300"/>
    <s v="Sélection / Priorisation"/>
    <x v="3"/>
    <x v="26"/>
    <s v="Bouzi"/>
    <m/>
    <m/>
    <m/>
    <m/>
    <s v="WOR2016114NIPABO"/>
    <n v="3"/>
    <x v="3"/>
    <x v="26"/>
    <e v="#N/A"/>
    <x v="1"/>
  </r>
  <r>
    <s v="World Vision International"/>
    <m/>
    <m/>
    <s v="Réalisé"/>
    <d v="2016-11-04T00:00:00"/>
    <s v="Distribution NFI"/>
    <s v="Matériaux NFI"/>
    <s v="Kit d'hygiène"/>
    <m/>
    <s v="Nombre"/>
    <n v="300"/>
    <m/>
    <m/>
    <m/>
    <s v=""/>
    <n v="300"/>
    <s v="Sélection / Priorisation"/>
    <x v="3"/>
    <x v="26"/>
    <s v="Bouzi"/>
    <m/>
    <m/>
    <m/>
    <m/>
    <s v="WOR2016114NIPABO"/>
    <n v="2"/>
    <x v="3"/>
    <x v="26"/>
    <e v="#N/A"/>
    <x v="1"/>
  </r>
  <r>
    <s v="World Vision International"/>
    <m/>
    <m/>
    <s v="Réalisé"/>
    <d v="2016-11-04T00:00:00"/>
    <s v="Distribution NFI"/>
    <s v="Matériaux NFI"/>
    <s v="Moustiquaires"/>
    <m/>
    <s v="Nombre"/>
    <n v="600"/>
    <m/>
    <m/>
    <m/>
    <s v=""/>
    <n v="300"/>
    <s v="Sélection / Priorisation"/>
    <x v="3"/>
    <x v="26"/>
    <s v="Bouzi"/>
    <m/>
    <m/>
    <m/>
    <m/>
    <s v="WOR2016114NIPABO"/>
    <n v="1"/>
    <x v="3"/>
    <x v="26"/>
    <e v="#N/A"/>
    <x v="1"/>
  </r>
  <r>
    <s v="World Vision International"/>
    <m/>
    <m/>
    <s v="Réalisé"/>
    <d v="2016-11-05T00:00:00"/>
    <s v="Distribution Abris"/>
    <s v="Matériaux Abris"/>
    <s v="Bâches"/>
    <m/>
    <s v="Nombre"/>
    <n v="150"/>
    <m/>
    <m/>
    <m/>
    <s v=""/>
    <n v="150"/>
    <m/>
    <x v="3"/>
    <x v="85"/>
    <s v="Bezin"/>
    <m/>
    <m/>
    <m/>
    <m/>
    <s v="WOR2016115NIPEBE"/>
    <n v="4"/>
    <x v="3"/>
    <x v="62"/>
    <e v="#N/A"/>
    <x v="1"/>
  </r>
  <r>
    <s v="World Vision International"/>
    <m/>
    <m/>
    <s v="Réalisé"/>
    <d v="2016-11-05T00:00:00"/>
    <s v="Distribution NFI"/>
    <s v="Matériaux NFI"/>
    <s v="Couvertures"/>
    <m/>
    <s v="Nombre"/>
    <n v="300"/>
    <m/>
    <m/>
    <m/>
    <s v=""/>
    <n v="150"/>
    <s v="Sélection / Priorisation"/>
    <x v="3"/>
    <x v="85"/>
    <s v="Bezin"/>
    <m/>
    <m/>
    <m/>
    <m/>
    <s v="WOR2016115NIPEBE"/>
    <n v="3"/>
    <x v="3"/>
    <x v="62"/>
    <e v="#N/A"/>
    <x v="1"/>
  </r>
  <r>
    <s v="World Vision International"/>
    <m/>
    <m/>
    <s v="Réalisé"/>
    <d v="2016-11-05T00:00:00"/>
    <s v="Distribution NFI"/>
    <s v="Matériaux NFI"/>
    <s v="Kit d'hygiène"/>
    <m/>
    <s v="Nombre"/>
    <n v="150"/>
    <m/>
    <m/>
    <m/>
    <s v=""/>
    <n v="150"/>
    <s v="Sélection / Priorisation"/>
    <x v="3"/>
    <x v="85"/>
    <s v="Bezin"/>
    <m/>
    <m/>
    <m/>
    <m/>
    <s v="WOR2016115NIPEBE"/>
    <n v="2"/>
    <x v="3"/>
    <x v="62"/>
    <e v="#N/A"/>
    <x v="1"/>
  </r>
  <r>
    <s v="World Vision International"/>
    <m/>
    <m/>
    <s v="Réalisé"/>
    <d v="2016-11-05T00:00:00"/>
    <s v="Distribution NFI"/>
    <s v="Matériaux NFI"/>
    <s v="Moustiquaires"/>
    <m/>
    <s v="Nombre"/>
    <n v="300"/>
    <m/>
    <m/>
    <m/>
    <s v=""/>
    <n v="150"/>
    <s v="Sélection / Priorisation"/>
    <x v="3"/>
    <x v="85"/>
    <s v="Bezin"/>
    <m/>
    <m/>
    <m/>
    <m/>
    <s v="WOR2016115NIPEBE"/>
    <n v="1"/>
    <x v="3"/>
    <x v="62"/>
    <e v="#N/A"/>
    <x v="1"/>
  </r>
  <r>
    <s v="World Vision International"/>
    <m/>
    <m/>
    <s v="Réalisé"/>
    <d v="2016-11-08T00:00:00"/>
    <s v="Distribution Abris"/>
    <s v="Matériaux Abris"/>
    <s v="Bâches"/>
    <m/>
    <s v="Nombre"/>
    <n v="290"/>
    <m/>
    <m/>
    <m/>
    <s v=""/>
    <n v="290"/>
    <m/>
    <x v="3"/>
    <x v="24"/>
    <s v="Saint Michel"/>
    <m/>
    <m/>
    <m/>
    <m/>
    <s v="WOR2016118NIMISA"/>
    <n v="4"/>
    <x v="3"/>
    <x v="24"/>
    <e v="#N/A"/>
    <x v="1"/>
  </r>
  <r>
    <s v="World Vision International"/>
    <m/>
    <m/>
    <s v="Réalisé"/>
    <d v="2016-11-08T00:00:00"/>
    <s v="Distribution NFI"/>
    <s v="Matériaux NFI"/>
    <s v="Couvertures"/>
    <m/>
    <s v="Nombre"/>
    <n v="580"/>
    <m/>
    <m/>
    <m/>
    <s v=""/>
    <n v="290"/>
    <s v="Sélection / Priorisation"/>
    <x v="3"/>
    <x v="24"/>
    <s v="Saint Michel"/>
    <m/>
    <m/>
    <m/>
    <m/>
    <s v="WOR2016118NIMISA"/>
    <n v="3"/>
    <x v="3"/>
    <x v="24"/>
    <e v="#N/A"/>
    <x v="1"/>
  </r>
  <r>
    <s v="World Vision International"/>
    <m/>
    <m/>
    <s v="Réalisé"/>
    <d v="2016-11-08T00:00:00"/>
    <s v="Distribution NFI"/>
    <s v="Matériaux NFI"/>
    <s v="Kit d'hygiène"/>
    <m/>
    <s v="Nombre"/>
    <n v="290"/>
    <m/>
    <m/>
    <m/>
    <s v=""/>
    <n v="290"/>
    <s v="Sélection / Priorisation"/>
    <x v="3"/>
    <x v="24"/>
    <s v="Saint Michel"/>
    <m/>
    <m/>
    <m/>
    <m/>
    <s v="WOR2016118NIMISA"/>
    <n v="2"/>
    <x v="3"/>
    <x v="24"/>
    <e v="#N/A"/>
    <x v="1"/>
  </r>
  <r>
    <s v="World Vision International"/>
    <m/>
    <m/>
    <s v="Réalisé"/>
    <d v="2016-11-08T00:00:00"/>
    <s v="Distribution NFI"/>
    <s v="Matériaux NFI"/>
    <s v="Moustiquaires"/>
    <m/>
    <s v="Nombre"/>
    <n v="580"/>
    <m/>
    <m/>
    <m/>
    <s v=""/>
    <n v="290"/>
    <s v="Sélection / Priorisation"/>
    <x v="3"/>
    <x v="24"/>
    <s v="Saint Michel"/>
    <m/>
    <m/>
    <m/>
    <m/>
    <s v="WOR2016118NIMISA"/>
    <n v="1"/>
    <x v="3"/>
    <x v="24"/>
    <e v="#N/A"/>
    <x v="1"/>
  </r>
  <r>
    <s v="World Vision International"/>
    <m/>
    <m/>
    <s v="Réalisé"/>
    <d v="2016-11-10T00:00:00"/>
    <s v="Distribution Abris"/>
    <s v="Matériaux Abris"/>
    <s v="Bâches"/>
    <m/>
    <s v="Nombre"/>
    <n v="300"/>
    <m/>
    <m/>
    <m/>
    <s v=""/>
    <n v="300"/>
    <m/>
    <x v="3"/>
    <x v="85"/>
    <s v="Chaulette"/>
    <m/>
    <m/>
    <m/>
    <m/>
    <s v="WOR20161110NIPECH"/>
    <n v="8"/>
    <x v="3"/>
    <x v="62"/>
    <e v="#N/A"/>
    <x v="1"/>
  </r>
  <r>
    <s v="World Vision International"/>
    <m/>
    <m/>
    <s v="Réalisé"/>
    <d v="2016-11-10T00:00:00"/>
    <s v="Distribution Abris"/>
    <s v="Matériaux Abris"/>
    <s v="Bâches"/>
    <m/>
    <s v="Nombre"/>
    <n v="150"/>
    <m/>
    <m/>
    <m/>
    <s v=""/>
    <n v="150"/>
    <m/>
    <x v="3"/>
    <x v="85"/>
    <s v="Chaulette"/>
    <m/>
    <m/>
    <m/>
    <m/>
    <s v="WOR20161110NIPECH"/>
    <n v="7"/>
    <x v="3"/>
    <x v="62"/>
    <e v="#N/A"/>
    <x v="1"/>
  </r>
  <r>
    <s v="World Vision International"/>
    <m/>
    <m/>
    <s v="Réalisé"/>
    <d v="2016-11-10T00:00:00"/>
    <s v="Distribution NFI"/>
    <s v="Matériaux NFI"/>
    <s v="Couvertures"/>
    <m/>
    <s v="Nombre"/>
    <n v="600"/>
    <m/>
    <m/>
    <m/>
    <s v=""/>
    <n v="300"/>
    <s v="Sélection / Priorisation"/>
    <x v="3"/>
    <x v="85"/>
    <s v="Chaulette"/>
    <m/>
    <m/>
    <m/>
    <m/>
    <s v="WOR20161110NIPECH"/>
    <n v="6"/>
    <x v="3"/>
    <x v="62"/>
    <e v="#N/A"/>
    <x v="1"/>
  </r>
  <r>
    <s v="World Vision International"/>
    <m/>
    <m/>
    <s v="Réalisé"/>
    <d v="2016-11-10T00:00:00"/>
    <s v="Distribution NFI"/>
    <s v="Matériaux NFI"/>
    <s v="Couvertures"/>
    <m/>
    <s v="Nombre"/>
    <n v="300"/>
    <m/>
    <m/>
    <m/>
    <s v=""/>
    <n v="150"/>
    <s v="Sélection / Priorisation"/>
    <x v="3"/>
    <x v="85"/>
    <s v="Chaulette"/>
    <m/>
    <m/>
    <m/>
    <m/>
    <s v="WOR20161110NIPECH"/>
    <n v="5"/>
    <x v="3"/>
    <x v="62"/>
    <e v="#N/A"/>
    <x v="1"/>
  </r>
  <r>
    <s v="World Vision International"/>
    <m/>
    <m/>
    <s v="Réalisé"/>
    <d v="2016-11-10T00:00:00"/>
    <s v="Distribution NFI"/>
    <s v="Matériaux NFI"/>
    <s v="Kit d'hygiène"/>
    <m/>
    <s v="Nombre"/>
    <n v="300"/>
    <m/>
    <m/>
    <m/>
    <s v=""/>
    <n v="300"/>
    <s v="Sélection / Priorisation"/>
    <x v="3"/>
    <x v="85"/>
    <s v="Chaulette"/>
    <m/>
    <m/>
    <m/>
    <m/>
    <s v="WOR20161110NIPECH"/>
    <n v="4"/>
    <x v="3"/>
    <x v="62"/>
    <e v="#N/A"/>
    <x v="1"/>
  </r>
  <r>
    <s v="World Vision International"/>
    <m/>
    <m/>
    <s v="Réalisé"/>
    <d v="2016-11-10T00:00:00"/>
    <s v="Distribution NFI"/>
    <s v="Matériaux NFI"/>
    <s v="Kit d'hygiène"/>
    <m/>
    <s v="Nombre"/>
    <n v="150"/>
    <m/>
    <m/>
    <m/>
    <s v=""/>
    <n v="150"/>
    <s v="Sélection / Priorisation"/>
    <x v="3"/>
    <x v="85"/>
    <s v="Chaulette"/>
    <m/>
    <m/>
    <m/>
    <m/>
    <s v="WOR20161110NIPECH"/>
    <n v="3"/>
    <x v="3"/>
    <x v="62"/>
    <e v="#N/A"/>
    <x v="1"/>
  </r>
  <r>
    <s v="World Vision International"/>
    <m/>
    <m/>
    <s v="Réalisé"/>
    <d v="2016-11-10T00:00:00"/>
    <s v="Distribution NFI"/>
    <s v="Matériaux NFI"/>
    <s v="Moustiquaires"/>
    <m/>
    <s v="Nombre"/>
    <n v="600"/>
    <m/>
    <m/>
    <m/>
    <s v=""/>
    <n v="300"/>
    <s v="Sélection / Priorisation"/>
    <x v="3"/>
    <x v="85"/>
    <s v="Chaulette"/>
    <m/>
    <m/>
    <m/>
    <m/>
    <s v="WOR20161110NIPECH"/>
    <n v="2"/>
    <x v="3"/>
    <x v="62"/>
    <e v="#N/A"/>
    <x v="1"/>
  </r>
  <r>
    <s v="World Vision International"/>
    <m/>
    <m/>
    <s v="Réalisé"/>
    <d v="2016-11-10T00:00:00"/>
    <s v="Distribution NFI"/>
    <s v="Matériaux NFI"/>
    <s v="Moustiquaires"/>
    <m/>
    <s v="Nombre"/>
    <n v="300"/>
    <m/>
    <m/>
    <m/>
    <s v=""/>
    <n v="150"/>
    <s v="Sélection / Priorisation"/>
    <x v="3"/>
    <x v="85"/>
    <s v="Chaulette"/>
    <m/>
    <m/>
    <m/>
    <m/>
    <s v="WOR20161110NIPECH"/>
    <n v="1"/>
    <x v="3"/>
    <x v="62"/>
    <e v="#N/A"/>
    <x v="1"/>
  </r>
  <r>
    <s v="World Vision International"/>
    <m/>
    <m/>
    <s v="Réalisé"/>
    <d v="2016-11-14T00:00:00"/>
    <s v="Distribution NFI"/>
    <s v="Matériaux NFI"/>
    <s v="Bidons"/>
    <m/>
    <s v="Nombre"/>
    <n v="300"/>
    <m/>
    <m/>
    <m/>
    <s v=""/>
    <n v="300"/>
    <s v="Sélection / Priorisation"/>
    <x v="4"/>
    <x v="33"/>
    <s v="Petite Source"/>
    <m/>
    <m/>
    <m/>
    <m/>
    <s v="WOR20161114OUANPE"/>
    <n v="5"/>
    <x v="4"/>
    <x v="33"/>
    <e v="#N/A"/>
    <x v="1"/>
  </r>
  <r>
    <s v="World Vision International"/>
    <m/>
    <m/>
    <s v="Réalisé"/>
    <d v="2016-11-14T00:00:00"/>
    <s v="Distribution NFI"/>
    <s v="Matériaux NFI"/>
    <s v="Couvertures"/>
    <m/>
    <s v="Nombre"/>
    <n v="300"/>
    <m/>
    <m/>
    <m/>
    <s v=""/>
    <n v="300"/>
    <s v="Sélection / Priorisation"/>
    <x v="4"/>
    <x v="33"/>
    <s v="Petite Source"/>
    <m/>
    <m/>
    <m/>
    <m/>
    <s v="WOR20161114OUANPE"/>
    <n v="4"/>
    <x v="4"/>
    <x v="33"/>
    <e v="#N/A"/>
    <x v="1"/>
  </r>
  <r>
    <s v="World Vision International"/>
    <m/>
    <m/>
    <s v="Réalisé"/>
    <d v="2016-11-14T00:00:00"/>
    <s v="Distribution NFI"/>
    <s v="Matériaux NFI"/>
    <s v="Kit d'hygiène"/>
    <m/>
    <s v="Nombre"/>
    <n v="300"/>
    <m/>
    <m/>
    <m/>
    <s v=""/>
    <n v="300"/>
    <s v="Sélection / Priorisation"/>
    <x v="4"/>
    <x v="33"/>
    <s v="Petite Source"/>
    <m/>
    <m/>
    <m/>
    <m/>
    <s v="WOR20161114OUANPE"/>
    <n v="3"/>
    <x v="4"/>
    <x v="33"/>
    <e v="#N/A"/>
    <x v="1"/>
  </r>
  <r>
    <s v="World Vision International"/>
    <m/>
    <m/>
    <s v="Réalisé"/>
    <d v="2016-11-14T00:00:00"/>
    <s v="Distribution NFI"/>
    <s v="Matériaux NFI"/>
    <s v="Lampes solaires"/>
    <m/>
    <s v="Nombre"/>
    <n v="300"/>
    <m/>
    <m/>
    <m/>
    <s v=""/>
    <n v="300"/>
    <s v="Sélection / Priorisation"/>
    <x v="4"/>
    <x v="33"/>
    <s v="Petite Source"/>
    <m/>
    <m/>
    <m/>
    <m/>
    <s v="WOR20161114OUANPE"/>
    <n v="2"/>
    <x v="4"/>
    <x v="33"/>
    <e v="#N/A"/>
    <x v="1"/>
  </r>
  <r>
    <s v="World Vision International"/>
    <m/>
    <m/>
    <s v="Réalisé"/>
    <d v="2016-11-14T00:00:00"/>
    <s v="Distribution NFI"/>
    <s v="Matériaux NFI"/>
    <s v="Moustiquaires"/>
    <m/>
    <s v="Nombre"/>
    <n v="300"/>
    <m/>
    <m/>
    <m/>
    <s v=""/>
    <n v="300"/>
    <s v="Sélection / Priorisation"/>
    <x v="4"/>
    <x v="33"/>
    <s v="Petite Source"/>
    <m/>
    <m/>
    <m/>
    <m/>
    <s v="WOR20161114OUANPE"/>
    <n v="1"/>
    <x v="4"/>
    <x v="33"/>
    <e v="#N/A"/>
    <x v="1"/>
  </r>
  <r>
    <s v="World Vision International"/>
    <m/>
    <m/>
    <s v="Réalisé"/>
    <d v="2016-11-15T00:00:00"/>
    <s v="Distribution Abris"/>
    <s v="Matériaux Abris"/>
    <s v="Bâches"/>
    <m/>
    <s v="Nombre"/>
    <n v="300"/>
    <m/>
    <m/>
    <m/>
    <s v=""/>
    <n v="300"/>
    <m/>
    <x v="3"/>
    <x v="59"/>
    <s v="Lieve"/>
    <m/>
    <m/>
    <m/>
    <m/>
    <s v="WOR20161115NIPELI"/>
    <n v="4"/>
    <x v="3"/>
    <x v="39"/>
    <e v="#N/A"/>
    <x v="1"/>
  </r>
  <r>
    <s v="World Vision International"/>
    <m/>
    <m/>
    <s v="Réalisé"/>
    <d v="2016-11-15T00:00:00"/>
    <s v="Distribution NFI"/>
    <s v="Matériaux NFI"/>
    <s v="Couvertures"/>
    <m/>
    <s v="Nombre"/>
    <n v="600"/>
    <m/>
    <m/>
    <m/>
    <s v=""/>
    <n v="300"/>
    <s v="Sélection / Priorisation"/>
    <x v="3"/>
    <x v="59"/>
    <s v="Lieve"/>
    <m/>
    <m/>
    <m/>
    <m/>
    <s v="WOR20161115NIPELI"/>
    <n v="3"/>
    <x v="3"/>
    <x v="39"/>
    <e v="#N/A"/>
    <x v="1"/>
  </r>
  <r>
    <s v="World Vision International"/>
    <m/>
    <m/>
    <s v="Réalisé"/>
    <d v="2016-11-15T00:00:00"/>
    <s v="Distribution NFI"/>
    <s v="Matériaux NFI"/>
    <s v="Kit d'hygiène"/>
    <m/>
    <s v="Nombre"/>
    <n v="300"/>
    <m/>
    <m/>
    <m/>
    <s v=""/>
    <n v="300"/>
    <s v="Sélection / Priorisation"/>
    <x v="3"/>
    <x v="59"/>
    <s v="Lieve"/>
    <m/>
    <m/>
    <m/>
    <m/>
    <s v="WOR20161115NIPELI"/>
    <n v="2"/>
    <x v="3"/>
    <x v="39"/>
    <e v="#N/A"/>
    <x v="1"/>
  </r>
  <r>
    <s v="World Vision International"/>
    <m/>
    <m/>
    <s v="Réalisé"/>
    <d v="2016-11-15T00:00:00"/>
    <s v="Distribution NFI"/>
    <s v="Matériaux NFI"/>
    <s v="Kit d'hygiène"/>
    <m/>
    <s v="Nombre"/>
    <n v="100"/>
    <m/>
    <m/>
    <m/>
    <s v=""/>
    <n v="100"/>
    <s v="Sélection / Priorisation"/>
    <x v="4"/>
    <x v="34"/>
    <s v="Grande Vide"/>
    <m/>
    <m/>
    <m/>
    <m/>
    <s v="WOR20161115OUPOGR"/>
    <n v="1"/>
    <x v="4"/>
    <x v="34"/>
    <e v="#N/A"/>
    <x v="1"/>
  </r>
  <r>
    <s v="World Vision International"/>
    <m/>
    <m/>
    <s v="Réalisé"/>
    <d v="2016-11-15T00:00:00"/>
    <s v="Distribution NFI"/>
    <s v="Matériaux NFI"/>
    <s v="Moustiquaires"/>
    <m/>
    <s v="Nombre"/>
    <n v="600"/>
    <m/>
    <m/>
    <m/>
    <s v=""/>
    <n v="300"/>
    <s v="Sélection / Priorisation"/>
    <x v="3"/>
    <x v="59"/>
    <s v="Lieve"/>
    <m/>
    <m/>
    <m/>
    <m/>
    <s v="WOR20161115NIPELI"/>
    <n v="1"/>
    <x v="3"/>
    <x v="39"/>
    <e v="#N/A"/>
    <x v="1"/>
  </r>
  <r>
    <s v="World Vision International"/>
    <m/>
    <m/>
    <s v="Réalisé"/>
    <d v="2016-11-16T00:00:00"/>
    <s v="Distribution Abris"/>
    <s v="Matériaux Abris"/>
    <s v="Bâches"/>
    <m/>
    <s v="Nombre"/>
    <n v="283"/>
    <m/>
    <m/>
    <m/>
    <s v=""/>
    <n v="283"/>
    <m/>
    <x v="8"/>
    <x v="87"/>
    <s v="Basse Plaine"/>
    <m/>
    <m/>
    <m/>
    <m/>
    <s v="WOR20161116NOLIBA"/>
    <n v="3"/>
    <x v="8"/>
    <x v="64"/>
    <e v="#N/A"/>
    <x v="0"/>
  </r>
  <r>
    <s v="World Vision International"/>
    <m/>
    <m/>
    <s v="Réalisé"/>
    <d v="2016-11-16T00:00:00"/>
    <s v="Distribution NFI"/>
    <s v="Matériaux NFI"/>
    <s v="Bidons"/>
    <m/>
    <s v="Nombre"/>
    <n v="350"/>
    <m/>
    <m/>
    <m/>
    <s v=""/>
    <n v="350"/>
    <s v="Sélection / Priorisation"/>
    <x v="4"/>
    <x v="34"/>
    <s v="La Source"/>
    <m/>
    <m/>
    <m/>
    <m/>
    <s v="WOR20161116OUPOLA"/>
    <n v="5"/>
    <x v="4"/>
    <x v="34"/>
    <e v="#N/A"/>
    <x v="1"/>
  </r>
  <r>
    <s v="World Vision International"/>
    <m/>
    <m/>
    <s v="Réalisé"/>
    <d v="2016-11-16T00:00:00"/>
    <s v="Distribution NFI"/>
    <s v="Matériaux NFI"/>
    <s v="Couvertures"/>
    <m/>
    <s v="Nombre"/>
    <n v="566"/>
    <m/>
    <m/>
    <m/>
    <s v=""/>
    <n v="283"/>
    <s v="Sélection / Priorisation"/>
    <x v="8"/>
    <x v="87"/>
    <s v="Basse Plaine"/>
    <m/>
    <m/>
    <m/>
    <m/>
    <s v="WOR20161116NOLIBA"/>
    <n v="2"/>
    <x v="8"/>
    <x v="64"/>
    <e v="#N/A"/>
    <x v="1"/>
  </r>
  <r>
    <s v="World Vision International"/>
    <m/>
    <m/>
    <s v="Réalisé"/>
    <d v="2016-11-16T00:00:00"/>
    <s v="Distribution NFI"/>
    <s v="Matériaux NFI"/>
    <s v="Couvertures"/>
    <m/>
    <s v="Nombre"/>
    <n v="350"/>
    <m/>
    <m/>
    <m/>
    <s v=""/>
    <n v="350"/>
    <s v="Sélection / Priorisation"/>
    <x v="4"/>
    <x v="34"/>
    <s v="La Source"/>
    <m/>
    <m/>
    <m/>
    <m/>
    <s v="WOR20161116OUPOLA"/>
    <n v="4"/>
    <x v="4"/>
    <x v="34"/>
    <e v="#N/A"/>
    <x v="1"/>
  </r>
  <r>
    <s v="World Vision International"/>
    <m/>
    <m/>
    <s v="Réalisé"/>
    <d v="2016-11-16T00:00:00"/>
    <s v="Intervention Abris"/>
    <s v="Formation"/>
    <s v="Formation"/>
    <m/>
    <s v="Nombre de personnes"/>
    <n v="200"/>
    <m/>
    <m/>
    <m/>
    <s v=""/>
    <n v="200"/>
    <s v="Sélection / Priorisation"/>
    <x v="3"/>
    <x v="85"/>
    <s v="Bezin"/>
    <m/>
    <m/>
    <m/>
    <m/>
    <s v="WOR20161116NIPEBE"/>
    <n v="2"/>
    <x v="3"/>
    <x v="62"/>
    <e v="#N/A"/>
    <x v="1"/>
  </r>
  <r>
    <s v="World Vision International"/>
    <m/>
    <m/>
    <s v="Réalisé"/>
    <d v="2016-11-16T00:00:00"/>
    <s v="Distribution NFI"/>
    <s v="Matériaux NFI"/>
    <s v="Kit d'hygiène"/>
    <m/>
    <s v="Nombre"/>
    <n v="283"/>
    <m/>
    <m/>
    <m/>
    <s v=""/>
    <n v="283"/>
    <s v="Sélection / Priorisation"/>
    <x v="8"/>
    <x v="87"/>
    <s v="Basse Plaine"/>
    <m/>
    <m/>
    <m/>
    <m/>
    <s v="WOR20161116NOLIBA"/>
    <n v="1"/>
    <x v="8"/>
    <x v="64"/>
    <e v="#N/A"/>
    <x v="1"/>
  </r>
  <r>
    <s v="World Vision International"/>
    <m/>
    <m/>
    <s v="Réalisé"/>
    <d v="2016-11-16T00:00:00"/>
    <s v="Distribution NFI"/>
    <s v="Matériaux NFI"/>
    <s v="Kit d'hygiène"/>
    <m/>
    <s v="Nombre"/>
    <n v="350"/>
    <m/>
    <m/>
    <m/>
    <s v=""/>
    <n v="350"/>
    <s v="Sélection / Priorisation"/>
    <x v="4"/>
    <x v="34"/>
    <s v="La Source"/>
    <m/>
    <m/>
    <m/>
    <m/>
    <s v="WOR20161116OUPOLA"/>
    <n v="3"/>
    <x v="4"/>
    <x v="34"/>
    <e v="#N/A"/>
    <x v="1"/>
  </r>
  <r>
    <s v="World Vision International"/>
    <m/>
    <m/>
    <s v="Réalisé"/>
    <d v="2016-11-16T00:00:00"/>
    <s v="Distribution NFI"/>
    <s v="Matériaux NFI"/>
    <s v="Lampes solaires"/>
    <m/>
    <s v="Nombre"/>
    <n v="350"/>
    <m/>
    <m/>
    <m/>
    <s v=""/>
    <n v="350"/>
    <s v="Sélection / Priorisation"/>
    <x v="4"/>
    <x v="34"/>
    <s v="La Source"/>
    <m/>
    <m/>
    <m/>
    <m/>
    <s v="WOR20161116OUPOLA"/>
    <n v="2"/>
    <x v="4"/>
    <x v="34"/>
    <e v="#N/A"/>
    <x v="1"/>
  </r>
  <r>
    <s v="World Vision International"/>
    <m/>
    <m/>
    <s v="Réalisé"/>
    <d v="2016-11-16T00:00:00"/>
    <s v="Distribution NFI"/>
    <s v="Matériaux NFI"/>
    <s v="Moustiquaires"/>
    <m/>
    <s v="Nombre"/>
    <n v="350"/>
    <m/>
    <m/>
    <m/>
    <s v=""/>
    <n v="350"/>
    <s v="Sélection / Priorisation"/>
    <x v="4"/>
    <x v="34"/>
    <s v="La Source"/>
    <m/>
    <m/>
    <m/>
    <m/>
    <s v="WOR20161116OUPOLA"/>
    <n v="1"/>
    <x v="4"/>
    <x v="34"/>
    <e v="#N/A"/>
    <x v="1"/>
  </r>
  <r>
    <s v="World Vision International"/>
    <m/>
    <m/>
    <s v="Réalisé"/>
    <d v="2016-11-16T00:00:00"/>
    <s v="Distribution NFI"/>
    <s v="Matériaux NFI"/>
    <s v="Seaux"/>
    <m/>
    <s v="Nombre"/>
    <n v="200"/>
    <m/>
    <m/>
    <m/>
    <s v=""/>
    <n v="200"/>
    <s v="Sélection / Priorisation"/>
    <x v="3"/>
    <x v="85"/>
    <s v="Bezin"/>
    <m/>
    <m/>
    <m/>
    <m/>
    <s v="WOR20161116NIPEBE"/>
    <n v="1"/>
    <x v="3"/>
    <x v="62"/>
    <e v="#N/A"/>
    <x v="1"/>
  </r>
  <r>
    <s v="World Vision International"/>
    <m/>
    <m/>
    <s v="Réalisé"/>
    <d v="2016-11-16T00:00:00"/>
    <s v="Intervention Abris"/>
    <s v="Formation"/>
    <s v="Formation"/>
    <m/>
    <s v="Nombre de personnes"/>
    <n v="410"/>
    <m/>
    <m/>
    <m/>
    <m/>
    <n v="410"/>
    <s v="Sélection / Priorisation"/>
    <x v="4"/>
    <x v="34"/>
    <s v="Pointe A Raquette"/>
    <s v="Lotore"/>
    <m/>
    <m/>
    <m/>
    <s v="WOR20161116OUPOPO"/>
    <n v="1"/>
    <x v="4"/>
    <x v="34"/>
    <e v="#N/A"/>
    <x v="1"/>
  </r>
  <r>
    <s v="World Vision International"/>
    <m/>
    <m/>
    <s v="Réalisé"/>
    <d v="2016-11-17T00:00:00"/>
    <s v="Distribution NFI"/>
    <s v="Matériaux NFI"/>
    <s v="Bidons"/>
    <m/>
    <s v="Nombre"/>
    <n v="150"/>
    <m/>
    <m/>
    <m/>
    <s v=""/>
    <n v="150"/>
    <s v="Sélection / Priorisation"/>
    <x v="4"/>
    <x v="33"/>
    <s v="Grande Source"/>
    <m/>
    <m/>
    <m/>
    <m/>
    <s v="WOR20161117OUANGR"/>
    <n v="5"/>
    <x v="4"/>
    <x v="33"/>
    <e v="#N/A"/>
    <x v="1"/>
  </r>
  <r>
    <s v="World Vision International"/>
    <m/>
    <m/>
    <s v="Réalisé"/>
    <d v="2016-11-17T00:00:00"/>
    <s v="Distribution NFI"/>
    <s v="Matériaux NFI"/>
    <s v="Couvertures"/>
    <m/>
    <s v="Nombre"/>
    <n v="150"/>
    <m/>
    <m/>
    <m/>
    <s v=""/>
    <n v="150"/>
    <s v="Sélection / Priorisation"/>
    <x v="4"/>
    <x v="33"/>
    <s v="Grande Source"/>
    <m/>
    <m/>
    <m/>
    <m/>
    <s v="WOR20161117OUANGR"/>
    <n v="4"/>
    <x v="4"/>
    <x v="33"/>
    <e v="#N/A"/>
    <x v="1"/>
  </r>
  <r>
    <s v="World Vision International"/>
    <m/>
    <m/>
    <s v="Réalisé"/>
    <d v="2016-11-17T00:00:00"/>
    <s v="Distribution NFI"/>
    <s v="Matériaux NFI"/>
    <s v="Kit d'hygiène"/>
    <m/>
    <s v="Nombre"/>
    <n v="150"/>
    <m/>
    <m/>
    <m/>
    <s v=""/>
    <n v="150"/>
    <s v="Sélection / Priorisation"/>
    <x v="4"/>
    <x v="33"/>
    <s v="Grande Source"/>
    <m/>
    <m/>
    <m/>
    <m/>
    <s v="WOR20161117OUANGR"/>
    <n v="3"/>
    <x v="4"/>
    <x v="33"/>
    <e v="#N/A"/>
    <x v="1"/>
  </r>
  <r>
    <s v="World Vision International"/>
    <m/>
    <m/>
    <s v="Réalisé"/>
    <d v="2016-11-17T00:00:00"/>
    <s v="Distribution NFI"/>
    <s v="Matériaux NFI"/>
    <s v="Lampes solaires"/>
    <m/>
    <s v="Nombre"/>
    <n v="150"/>
    <m/>
    <m/>
    <m/>
    <s v=""/>
    <n v="150"/>
    <s v="Sélection / Priorisation"/>
    <x v="4"/>
    <x v="33"/>
    <s v="Grande Source"/>
    <m/>
    <m/>
    <m/>
    <m/>
    <s v="WOR20161117OUANGR"/>
    <n v="2"/>
    <x v="4"/>
    <x v="33"/>
    <e v="#N/A"/>
    <x v="1"/>
  </r>
  <r>
    <s v="World Vision International"/>
    <m/>
    <m/>
    <s v="Réalisé"/>
    <d v="2016-11-17T00:00:00"/>
    <s v="Distribution NFI"/>
    <s v="Matériaux NFI"/>
    <s v="Moustiquaires"/>
    <m/>
    <s v="Nombre"/>
    <n v="150"/>
    <m/>
    <m/>
    <m/>
    <s v=""/>
    <n v="150"/>
    <s v="Sélection / Priorisation"/>
    <x v="4"/>
    <x v="33"/>
    <s v="Grande Source"/>
    <m/>
    <m/>
    <m/>
    <m/>
    <s v="WOR20161117OUANGR"/>
    <n v="1"/>
    <x v="4"/>
    <x v="33"/>
    <e v="#N/A"/>
    <x v="1"/>
  </r>
  <r>
    <s v="World Vision International"/>
    <m/>
    <s v="Private funds"/>
    <s v="Réalisé"/>
    <d v="2016-11-24T00:00:00"/>
    <s v="Distribution NFI"/>
    <s v="Matériaux NFI"/>
    <s v="Seaux"/>
    <m/>
    <s v="Nombre"/>
    <n v="320"/>
    <m/>
    <m/>
    <m/>
    <m/>
    <n v="320"/>
    <s v="Sélection / Priorisation"/>
    <x v="4"/>
    <x v="34"/>
    <s v="Pointe A Raquette"/>
    <m/>
    <m/>
    <m/>
    <s v="320 water filter"/>
    <s v="WOR20161124OUPOPO"/>
    <n v="7"/>
    <x v="4"/>
    <x v="34"/>
    <e v="#N/A"/>
    <x v="1"/>
  </r>
  <r>
    <s v="World Vision International"/>
    <m/>
    <m/>
    <s v="Réalisé"/>
    <d v="2016-11-24T00:00:00"/>
    <s v="Distribution NFI"/>
    <s v="Matériaux NFI"/>
    <s v="Bidons"/>
    <m/>
    <s v="Nombre"/>
    <n v="320"/>
    <m/>
    <m/>
    <m/>
    <s v=""/>
    <n v="320"/>
    <s v="Sélection / Priorisation"/>
    <x v="4"/>
    <x v="34"/>
    <s v="Pointe A Raquette"/>
    <m/>
    <m/>
    <m/>
    <m/>
    <s v="WOR20161124OUPOPO"/>
    <n v="6"/>
    <x v="4"/>
    <x v="34"/>
    <e v="#N/A"/>
    <x v="1"/>
  </r>
  <r>
    <s v="World Vision International"/>
    <m/>
    <m/>
    <s v="Réalisé"/>
    <d v="2016-11-24T00:00:00"/>
    <s v="Distribution NFI"/>
    <s v="Matériaux NFI"/>
    <s v="Couvertures"/>
    <m/>
    <s v="Nombre"/>
    <n v="320"/>
    <m/>
    <m/>
    <m/>
    <s v=""/>
    <n v="320"/>
    <s v="Sélection / Priorisation"/>
    <x v="4"/>
    <x v="34"/>
    <s v="Pointe A Raquette"/>
    <m/>
    <m/>
    <m/>
    <m/>
    <s v="WOR20161124OUPOPO"/>
    <n v="5"/>
    <x v="4"/>
    <x v="34"/>
    <e v="#N/A"/>
    <x v="1"/>
  </r>
  <r>
    <s v="World Vision International"/>
    <m/>
    <m/>
    <s v="Réalisé"/>
    <d v="2016-11-24T00:00:00"/>
    <s v="Distribution NFI"/>
    <s v="Matériaux NFI"/>
    <s v="Kit d'hygiène"/>
    <m/>
    <s v="Nombre"/>
    <n v="320"/>
    <m/>
    <m/>
    <m/>
    <s v=""/>
    <n v="320"/>
    <s v="Sélection / Priorisation"/>
    <x v="4"/>
    <x v="34"/>
    <s v="Pointe A Raquette"/>
    <m/>
    <m/>
    <m/>
    <m/>
    <s v="WOR20161124OUPOPO"/>
    <n v="4"/>
    <x v="4"/>
    <x v="34"/>
    <e v="#N/A"/>
    <x v="1"/>
  </r>
  <r>
    <s v="World Vision International"/>
    <m/>
    <m/>
    <s v="Réalisé"/>
    <d v="2016-11-24T00:00:00"/>
    <s v="Distribution NFI"/>
    <s v="Matériaux NFI"/>
    <s v="Lampes solaires"/>
    <m/>
    <s v="Nombre"/>
    <n v="320"/>
    <m/>
    <m/>
    <m/>
    <s v=""/>
    <n v="320"/>
    <s v="Sélection / Priorisation"/>
    <x v="4"/>
    <x v="34"/>
    <s v="Pointe A Raquette"/>
    <m/>
    <m/>
    <m/>
    <m/>
    <s v="WOR20161124OUPOPO"/>
    <n v="3"/>
    <x v="4"/>
    <x v="34"/>
    <e v="#N/A"/>
    <x v="1"/>
  </r>
  <r>
    <s v="World Vision International"/>
    <m/>
    <m/>
    <s v="Réalisé"/>
    <d v="2016-11-24T00:00:00"/>
    <s v="Distribution NFI"/>
    <s v="Matériaux NFI"/>
    <s v="Moustiquaires"/>
    <m/>
    <s v="Nombre"/>
    <n v="320"/>
    <m/>
    <m/>
    <m/>
    <s v=""/>
    <n v="320"/>
    <s v="Sélection / Priorisation"/>
    <x v="4"/>
    <x v="34"/>
    <s v="Pointe A Raquette"/>
    <m/>
    <m/>
    <m/>
    <m/>
    <s v="WOR20161124OUPOPO"/>
    <n v="2"/>
    <x v="4"/>
    <x v="34"/>
    <e v="#N/A"/>
    <x v="1"/>
  </r>
  <r>
    <s v="World Vision International"/>
    <m/>
    <m/>
    <s v="Réalisé"/>
    <d v="2016-11-24T00:00:00"/>
    <s v="Intervention Abris"/>
    <s v="Formation"/>
    <s v="Formation"/>
    <m/>
    <s v="Nombre de personnes"/>
    <n v="320"/>
    <m/>
    <m/>
    <m/>
    <m/>
    <n v="320"/>
    <s v="Sélection / Priorisation"/>
    <x v="4"/>
    <x v="34"/>
    <s v="Pointe A Raquette"/>
    <m/>
    <m/>
    <m/>
    <m/>
    <s v="WOR20161124OUPOPO"/>
    <n v="1"/>
    <x v="4"/>
    <x v="34"/>
    <e v="#N/A"/>
    <x v="1"/>
  </r>
  <r>
    <s v="World Vision International"/>
    <m/>
    <m/>
    <s v="Réalisé"/>
    <d v="2016-11-24T00:00:00"/>
    <s v="Intervention Abris"/>
    <s v="Formation"/>
    <s v="Formation"/>
    <m/>
    <s v="Nombre de personnes"/>
    <n v="345"/>
    <m/>
    <m/>
    <m/>
    <m/>
    <n v="343"/>
    <s v="Sélection / Priorisation"/>
    <x v="4"/>
    <x v="33"/>
    <s v="Palma"/>
    <m/>
    <m/>
    <m/>
    <m/>
    <s v="WOR20161124OUANPA"/>
    <n v="1"/>
    <x v="4"/>
    <x v="33"/>
    <e v="#N/A"/>
    <x v="1"/>
  </r>
  <r>
    <s v="World Vision International"/>
    <m/>
    <s v="Private funds"/>
    <s v="Réalisé"/>
    <d v="2016-11-25T00:00:00"/>
    <s v="Distribution NFI"/>
    <s v="Matériaux NFI"/>
    <s v="Couvertures"/>
    <m/>
    <s v="Nombre"/>
    <n v="300"/>
    <m/>
    <m/>
    <m/>
    <m/>
    <n v="300"/>
    <s v="Sélection / Priorisation"/>
    <x v="4"/>
    <x v="34"/>
    <s v="Pointe A Raquette"/>
    <m/>
    <m/>
    <m/>
    <m/>
    <s v="WOR20161125OUPOPO"/>
    <n v="6"/>
    <x v="4"/>
    <x v="34"/>
    <e v="#N/A"/>
    <x v="1"/>
  </r>
  <r>
    <s v="World Vision International"/>
    <m/>
    <s v="Private funds"/>
    <s v="Réalisé"/>
    <d v="2016-11-25T00:00:00"/>
    <s v="Distribution NFI"/>
    <s v="Matériaux NFI"/>
    <s v="Couvertures"/>
    <m/>
    <s v="Nombre"/>
    <n v="300"/>
    <m/>
    <m/>
    <m/>
    <m/>
    <n v="300"/>
    <s v="Sélection / Priorisation"/>
    <x v="4"/>
    <x v="33"/>
    <s v="Petite Source"/>
    <m/>
    <m/>
    <m/>
    <m/>
    <s v="WOR20161125OUANPE"/>
    <n v="5"/>
    <x v="4"/>
    <x v="33"/>
    <e v="#N/A"/>
    <x v="1"/>
  </r>
  <r>
    <s v="World Vision International"/>
    <m/>
    <s v="Private funds"/>
    <s v="Réalisé"/>
    <d v="2016-11-25T00:00:00"/>
    <s v="Distribution NFI"/>
    <s v="Matériaux NFI"/>
    <s v="Bidons"/>
    <m/>
    <s v="Nombre"/>
    <n v="300"/>
    <m/>
    <m/>
    <m/>
    <m/>
    <n v="300"/>
    <s v="Sélection / Priorisation"/>
    <x v="4"/>
    <x v="34"/>
    <s v="Pointe A Raquette"/>
    <m/>
    <m/>
    <m/>
    <m/>
    <s v="WOR20161125OUPOPO"/>
    <n v="5"/>
    <x v="4"/>
    <x v="34"/>
    <e v="#N/A"/>
    <x v="1"/>
  </r>
  <r>
    <s v="World Vision International"/>
    <m/>
    <s v="Private funds"/>
    <s v="Réalisé"/>
    <d v="2016-11-25T00:00:00"/>
    <s v="Distribution NFI"/>
    <s v="Matériaux NFI"/>
    <s v="Bidons"/>
    <m/>
    <s v="Nombre"/>
    <n v="300"/>
    <m/>
    <m/>
    <m/>
    <m/>
    <n v="300"/>
    <s v="Sélection / Priorisation"/>
    <x v="4"/>
    <x v="33"/>
    <s v="Petite Source"/>
    <m/>
    <m/>
    <m/>
    <m/>
    <s v="WOR20161125OUANPE"/>
    <n v="4"/>
    <x v="4"/>
    <x v="33"/>
    <e v="#N/A"/>
    <x v="1"/>
  </r>
  <r>
    <s v="World Vision International"/>
    <m/>
    <s v="Private funds"/>
    <s v="Réalisé"/>
    <d v="2016-11-25T00:00:00"/>
    <s v="Distribution NFI"/>
    <s v="Matériaux NFI"/>
    <s v="Moustiquaires"/>
    <m/>
    <s v="Nombre"/>
    <n v="300"/>
    <m/>
    <m/>
    <m/>
    <m/>
    <n v="300"/>
    <s v="Sélection / Priorisation"/>
    <x v="4"/>
    <x v="34"/>
    <s v="Pointe A Raquette"/>
    <m/>
    <m/>
    <m/>
    <m/>
    <s v="WOR20161125OUPOPO"/>
    <n v="4"/>
    <x v="4"/>
    <x v="34"/>
    <e v="#N/A"/>
    <x v="1"/>
  </r>
  <r>
    <s v="World Vision International"/>
    <m/>
    <s v="Private funds"/>
    <s v="Réalisé"/>
    <d v="2016-11-25T00:00:00"/>
    <s v="Distribution NFI"/>
    <s v="Matériaux NFI"/>
    <s v="Moustiquaires"/>
    <m/>
    <s v="Nombre"/>
    <n v="300"/>
    <m/>
    <m/>
    <m/>
    <m/>
    <n v="300"/>
    <s v="Sélection / Priorisation"/>
    <x v="4"/>
    <x v="33"/>
    <s v="Petite Source"/>
    <m/>
    <m/>
    <m/>
    <m/>
    <s v="WOR20161125OUANPE"/>
    <n v="3"/>
    <x v="4"/>
    <x v="33"/>
    <e v="#N/A"/>
    <x v="1"/>
  </r>
  <r>
    <s v="World Vision International"/>
    <m/>
    <s v="Private funds"/>
    <s v="Réalisé"/>
    <d v="2016-11-25T00:00:00"/>
    <s v="Distribution NFI"/>
    <s v="Matériaux NFI"/>
    <s v="Lampes solaires"/>
    <m/>
    <s v="Nombre"/>
    <n v="300"/>
    <m/>
    <m/>
    <m/>
    <m/>
    <n v="300"/>
    <s v="Sélection / Priorisation"/>
    <x v="4"/>
    <x v="33"/>
    <s v="Petite Source"/>
    <m/>
    <m/>
    <m/>
    <m/>
    <s v="WOR20161125OUANPE"/>
    <n v="2"/>
    <x v="4"/>
    <x v="33"/>
    <e v="#N/A"/>
    <x v="1"/>
  </r>
  <r>
    <s v="World Vision International"/>
    <m/>
    <s v="Private funds"/>
    <s v="Réalisé"/>
    <d v="2016-11-25T00:00:00"/>
    <s v="Distribution NFI"/>
    <s v="Matériaux NFI"/>
    <s v="Kit d'hygiène"/>
    <m/>
    <s v="Nombre"/>
    <n v="300"/>
    <m/>
    <m/>
    <m/>
    <m/>
    <n v="300"/>
    <s v="Sélection / Priorisation"/>
    <x v="4"/>
    <x v="34"/>
    <s v="Pointe A Raquette"/>
    <m/>
    <m/>
    <m/>
    <m/>
    <s v="WOR20161125OUPOPO"/>
    <n v="3"/>
    <x v="4"/>
    <x v="34"/>
    <e v="#N/A"/>
    <x v="1"/>
  </r>
  <r>
    <s v="World Vision International"/>
    <m/>
    <s v="Private funds"/>
    <s v="Réalisé"/>
    <d v="2016-11-25T00:00:00"/>
    <s v="Distribution NFI"/>
    <s v="Matériaux NFI"/>
    <s v="Kit d'hygiène"/>
    <m/>
    <s v="Nombre"/>
    <n v="300"/>
    <m/>
    <m/>
    <m/>
    <m/>
    <n v="300"/>
    <s v="Sélection / Priorisation"/>
    <x v="4"/>
    <x v="33"/>
    <s v="Petite Source"/>
    <m/>
    <m/>
    <m/>
    <m/>
    <s v="WOR20161125OUANPE"/>
    <n v="1"/>
    <x v="4"/>
    <x v="33"/>
    <e v="#N/A"/>
    <x v="1"/>
  </r>
  <r>
    <s v="World Vision International"/>
    <m/>
    <s v="Private funds"/>
    <s v="Réalisé"/>
    <d v="2016-11-25T00:00:00"/>
    <s v="Distribution NFI"/>
    <s v="Matériaux NFI"/>
    <s v="Seaux"/>
    <m/>
    <s v="Nombre"/>
    <n v="300"/>
    <m/>
    <m/>
    <m/>
    <m/>
    <n v="300"/>
    <s v="Sélection / Priorisation"/>
    <x v="4"/>
    <x v="34"/>
    <s v="Pointe A Raquette"/>
    <m/>
    <m/>
    <m/>
    <s v="300 water filter"/>
    <s v="WOR20161125OUPOPO"/>
    <n v="2"/>
    <x v="4"/>
    <x v="34"/>
    <e v="#N/A"/>
    <x v="1"/>
  </r>
  <r>
    <s v="World Vision International"/>
    <m/>
    <m/>
    <s v="Réalisé"/>
    <d v="2016-11-25T00:00:00"/>
    <s v="Intervention Abris"/>
    <s v="Formation"/>
    <s v="Formation"/>
    <m/>
    <s v="Nombre de personnes"/>
    <n v="442"/>
    <m/>
    <m/>
    <m/>
    <m/>
    <n v="442"/>
    <s v="Sélection / Priorisation"/>
    <x v="4"/>
    <x v="33"/>
    <s v="Grand Lagon"/>
    <s v="Trou Louis Jeune"/>
    <m/>
    <m/>
    <m/>
    <s v="WOR20161125OUANGR"/>
    <n v="1"/>
    <x v="4"/>
    <x v="33"/>
    <e v="#N/A"/>
    <x v="1"/>
  </r>
  <r>
    <s v="World Vision International"/>
    <m/>
    <m/>
    <s v="Réalisé"/>
    <d v="2016-11-25T00:00:00"/>
    <s v="Intervention Abris"/>
    <s v="Formation"/>
    <s v="Formation"/>
    <m/>
    <s v="Nombre de personnes"/>
    <n v="300"/>
    <m/>
    <m/>
    <m/>
    <m/>
    <n v="300"/>
    <s v="Sélection / Priorisation"/>
    <x v="4"/>
    <x v="34"/>
    <s v="Pointe A Raquette"/>
    <s v="Plaisance"/>
    <m/>
    <m/>
    <m/>
    <s v="WOR20161125OUPOPO"/>
    <n v="1"/>
    <x v="4"/>
    <x v="34"/>
    <e v="#N/A"/>
    <x v="1"/>
  </r>
  <r>
    <s v="World Vision International"/>
    <m/>
    <s v="Private funds"/>
    <s v="Réalisé"/>
    <d v="2016-11-26T00:00:00"/>
    <s v="Distribution NFI"/>
    <s v="Matériaux NFI"/>
    <s v="Couvertures"/>
    <m/>
    <s v="Nombre"/>
    <n v="300"/>
    <m/>
    <m/>
    <m/>
    <m/>
    <n v="300"/>
    <s v="Sélection / Priorisation"/>
    <x v="4"/>
    <x v="33"/>
    <s v="Picmy"/>
    <m/>
    <m/>
    <m/>
    <m/>
    <s v="WOR20161126OUANPI"/>
    <n v="6"/>
    <x v="4"/>
    <x v="33"/>
    <e v="#N/A"/>
    <x v="1"/>
  </r>
  <r>
    <s v="World Vision International"/>
    <m/>
    <s v="Private funds"/>
    <s v="Réalisé"/>
    <d v="2016-11-26T00:00:00"/>
    <s v="Distribution NFI"/>
    <s v="Matériaux NFI"/>
    <s v="Moustiquaires"/>
    <m/>
    <s v="Nombre"/>
    <n v="300"/>
    <m/>
    <m/>
    <m/>
    <m/>
    <n v="300"/>
    <s v="Sélection / Priorisation"/>
    <x v="4"/>
    <x v="33"/>
    <s v="Picmy"/>
    <m/>
    <m/>
    <m/>
    <m/>
    <s v="WOR20161126OUANPI"/>
    <n v="5"/>
    <x v="4"/>
    <x v="33"/>
    <e v="#N/A"/>
    <x v="1"/>
  </r>
  <r>
    <s v="World Vision International"/>
    <m/>
    <s v="Private funds"/>
    <s v="Réalisé"/>
    <d v="2016-11-26T00:00:00"/>
    <s v="Distribution NFI"/>
    <s v="Matériaux NFI"/>
    <s v="Lampes solaires"/>
    <m/>
    <s v="Nombre"/>
    <n v="300"/>
    <m/>
    <m/>
    <m/>
    <m/>
    <n v="300"/>
    <s v="Sélection / Priorisation"/>
    <x v="4"/>
    <x v="33"/>
    <s v="Picmy"/>
    <m/>
    <m/>
    <m/>
    <m/>
    <s v="WOR20161126OUANPI"/>
    <n v="4"/>
    <x v="4"/>
    <x v="33"/>
    <e v="#N/A"/>
    <x v="1"/>
  </r>
  <r>
    <s v="World Vision International"/>
    <m/>
    <s v="Private funds"/>
    <s v="Réalisé"/>
    <d v="2016-11-26T00:00:00"/>
    <s v="Distribution NFI"/>
    <s v="Matériaux NFI"/>
    <s v="Kit d'hygiène"/>
    <m/>
    <s v="Nombre"/>
    <n v="300"/>
    <m/>
    <m/>
    <m/>
    <m/>
    <n v="300"/>
    <s v="Sélection / Priorisation"/>
    <x v="4"/>
    <x v="33"/>
    <s v="Picmy"/>
    <m/>
    <m/>
    <m/>
    <m/>
    <s v="WOR20161126OUANPI"/>
    <n v="3"/>
    <x v="4"/>
    <x v="33"/>
    <e v="#N/A"/>
    <x v="1"/>
  </r>
  <r>
    <s v="World Vision International"/>
    <m/>
    <s v="Private funds"/>
    <s v="Réalisé"/>
    <d v="2016-11-26T00:00:00"/>
    <s v="Distribution NFI"/>
    <s v="Matériaux NFI"/>
    <s v="Seaux"/>
    <m/>
    <s v="Nombre"/>
    <n v="300"/>
    <m/>
    <m/>
    <m/>
    <m/>
    <n v="300"/>
    <s v="Sélection / Priorisation"/>
    <x v="4"/>
    <x v="33"/>
    <s v="Picmy"/>
    <m/>
    <m/>
    <m/>
    <s v="300 water filter"/>
    <s v="WOR20161126OUANPI"/>
    <n v="2"/>
    <x v="4"/>
    <x v="33"/>
    <e v="#N/A"/>
    <x v="1"/>
  </r>
  <r>
    <s v="World Vision International"/>
    <m/>
    <m/>
    <s v="Réalisé"/>
    <d v="2016-11-26T00:00:00"/>
    <s v="Intervention Abris"/>
    <s v="Formation"/>
    <s v="Formation"/>
    <m/>
    <s v="Nombre de personnes"/>
    <n v="300"/>
    <m/>
    <m/>
    <m/>
    <m/>
    <n v="300"/>
    <s v="Sélection / Priorisation"/>
    <x v="4"/>
    <x v="33"/>
    <s v="Picmy"/>
    <m/>
    <m/>
    <m/>
    <m/>
    <s v="WOR20161126OUANPI"/>
    <n v="1"/>
    <x v="4"/>
    <x v="33"/>
    <e v="#N/A"/>
    <x v="1"/>
  </r>
  <r>
    <s v="World Vision International"/>
    <m/>
    <s v="Private funds"/>
    <s v="Réalisé"/>
    <d v="2016-11-28T00:00:00"/>
    <s v="Distribution NFI"/>
    <s v="Matériaux NFI"/>
    <s v="Couvertures"/>
    <m/>
    <s v="Nombre"/>
    <n v="350"/>
    <m/>
    <m/>
    <m/>
    <m/>
    <n v="350"/>
    <s v="Sélection / Priorisation"/>
    <x v="4"/>
    <x v="33"/>
    <s v="Grand Lagon"/>
    <m/>
    <m/>
    <m/>
    <m/>
    <s v="WOR20161128OUANGR"/>
    <n v="6"/>
    <x v="4"/>
    <x v="33"/>
    <e v="#N/A"/>
    <x v="1"/>
  </r>
  <r>
    <s v="World Vision International"/>
    <m/>
    <s v="Private funds"/>
    <s v="Réalisé"/>
    <d v="2016-11-28T00:00:00"/>
    <s v="Distribution NFI"/>
    <s v="Matériaux NFI"/>
    <s v="Couvertures"/>
    <m/>
    <s v="Nombre"/>
    <n v="400"/>
    <m/>
    <m/>
    <m/>
    <m/>
    <n v="400"/>
    <s v="Sélection / Priorisation"/>
    <x v="4"/>
    <x v="34"/>
    <s v="Pointe A Raquette"/>
    <m/>
    <m/>
    <m/>
    <m/>
    <s v="WOR20161128OUPOPO"/>
    <n v="6"/>
    <x v="4"/>
    <x v="34"/>
    <e v="#N/A"/>
    <x v="1"/>
  </r>
  <r>
    <s v="World Vision International"/>
    <m/>
    <s v="Private funds"/>
    <s v="Réalisé"/>
    <d v="2016-11-28T00:00:00"/>
    <s v="Distribution NFI"/>
    <s v="Matériaux NFI"/>
    <s v="Moustiquaires"/>
    <m/>
    <s v="Nombre"/>
    <n v="350"/>
    <m/>
    <m/>
    <m/>
    <m/>
    <n v="350"/>
    <s v="Sélection / Priorisation"/>
    <x v="4"/>
    <x v="33"/>
    <s v="Grand Lagon"/>
    <m/>
    <m/>
    <m/>
    <m/>
    <s v="WOR20161128OUANGR"/>
    <n v="5"/>
    <x v="4"/>
    <x v="33"/>
    <e v="#N/A"/>
    <x v="1"/>
  </r>
  <r>
    <s v="World Vision International"/>
    <m/>
    <s v="Private funds"/>
    <s v="Réalisé"/>
    <d v="2016-11-28T00:00:00"/>
    <s v="Distribution NFI"/>
    <s v="Matériaux NFI"/>
    <s v="Moustiquaires"/>
    <m/>
    <s v="Nombre"/>
    <n v="400"/>
    <m/>
    <m/>
    <m/>
    <m/>
    <n v="400"/>
    <s v="Sélection / Priorisation"/>
    <x v="4"/>
    <x v="34"/>
    <s v="Pointe A Raquette"/>
    <m/>
    <m/>
    <m/>
    <m/>
    <s v="WOR20161128OUPOPO"/>
    <n v="5"/>
    <x v="4"/>
    <x v="34"/>
    <e v="#N/A"/>
    <x v="1"/>
  </r>
  <r>
    <s v="World Vision International"/>
    <m/>
    <s v="Private funds"/>
    <s v="Réalisé"/>
    <d v="2016-11-28T00:00:00"/>
    <s v="Distribution NFI"/>
    <s v="Matériaux NFI"/>
    <s v="Lampes solaires"/>
    <m/>
    <s v="Nombre"/>
    <n v="350"/>
    <m/>
    <m/>
    <m/>
    <m/>
    <n v="350"/>
    <s v="Sélection / Priorisation"/>
    <x v="4"/>
    <x v="33"/>
    <s v="Grand Lagon"/>
    <m/>
    <m/>
    <m/>
    <m/>
    <s v="WOR20161128OUANGR"/>
    <n v="4"/>
    <x v="4"/>
    <x v="33"/>
    <e v="#N/A"/>
    <x v="1"/>
  </r>
  <r>
    <s v="World Vision International"/>
    <m/>
    <s v="Private funds"/>
    <s v="Réalisé"/>
    <d v="2016-11-28T00:00:00"/>
    <s v="Distribution NFI"/>
    <s v="Matériaux NFI"/>
    <s v="Lampes solaires"/>
    <m/>
    <s v="Nombre"/>
    <n v="400"/>
    <m/>
    <m/>
    <m/>
    <m/>
    <n v="400"/>
    <s v="Sélection / Priorisation"/>
    <x v="4"/>
    <x v="34"/>
    <s v="Pointe A Raquette"/>
    <m/>
    <m/>
    <m/>
    <m/>
    <s v="WOR20161128OUPOPO"/>
    <n v="4"/>
    <x v="4"/>
    <x v="34"/>
    <e v="#N/A"/>
    <x v="1"/>
  </r>
  <r>
    <s v="World Vision International"/>
    <m/>
    <s v="Private funds"/>
    <s v="Réalisé"/>
    <d v="2016-11-28T00:00:00"/>
    <s v="Distribution NFI"/>
    <s v="Matériaux NFI"/>
    <s v="Kit d'hygiène"/>
    <m/>
    <s v="Nombre"/>
    <n v="350"/>
    <m/>
    <m/>
    <m/>
    <m/>
    <n v="350"/>
    <s v="Sélection / Priorisation"/>
    <x v="4"/>
    <x v="33"/>
    <s v="Grand Lagon"/>
    <m/>
    <m/>
    <m/>
    <m/>
    <s v="WOR20161128OUANGR"/>
    <n v="3"/>
    <x v="4"/>
    <x v="33"/>
    <e v="#N/A"/>
    <x v="1"/>
  </r>
  <r>
    <s v="World Vision International"/>
    <m/>
    <s v="Private funds"/>
    <s v="Réalisé"/>
    <d v="2016-11-28T00:00:00"/>
    <s v="Distribution NFI"/>
    <s v="Matériaux NFI"/>
    <s v="Kit d'hygiène"/>
    <m/>
    <s v="Nombre"/>
    <n v="400"/>
    <m/>
    <m/>
    <m/>
    <m/>
    <n v="400"/>
    <s v="Sélection / Priorisation"/>
    <x v="4"/>
    <x v="34"/>
    <s v="Pointe A Raquette"/>
    <m/>
    <m/>
    <m/>
    <m/>
    <s v="WOR20161128OUPOPO"/>
    <n v="3"/>
    <x v="4"/>
    <x v="34"/>
    <e v="#N/A"/>
    <x v="1"/>
  </r>
  <r>
    <s v="World Vision International"/>
    <m/>
    <s v="Private funds"/>
    <s v="Réalisé"/>
    <d v="2016-11-28T00:00:00"/>
    <s v="Distribution NFI"/>
    <s v="Matériaux NFI"/>
    <s v="Seaux"/>
    <m/>
    <s v="Nombre"/>
    <n v="350"/>
    <m/>
    <m/>
    <m/>
    <m/>
    <n v="350"/>
    <s v="Sélection / Priorisation"/>
    <x v="4"/>
    <x v="33"/>
    <s v="Grand Lagon"/>
    <m/>
    <m/>
    <m/>
    <s v="350 water filter"/>
    <s v="WOR20161128OUANGR"/>
    <n v="2"/>
    <x v="4"/>
    <x v="33"/>
    <e v="#N/A"/>
    <x v="1"/>
  </r>
  <r>
    <s v="World Vision International"/>
    <m/>
    <s v="Private funds"/>
    <s v="Réalisé"/>
    <d v="2016-11-28T00:00:00"/>
    <s v="Distribution NFI"/>
    <s v="Matériaux NFI"/>
    <s v="Seaux"/>
    <m/>
    <s v="Nombre"/>
    <n v="400"/>
    <m/>
    <m/>
    <m/>
    <m/>
    <n v="400"/>
    <s v="Sélection / Priorisation"/>
    <x v="4"/>
    <x v="34"/>
    <s v="Pointe A Raquette"/>
    <m/>
    <m/>
    <m/>
    <s v="400 water filter"/>
    <s v="WOR20161128OUPOPO"/>
    <n v="2"/>
    <x v="4"/>
    <x v="34"/>
    <e v="#N/A"/>
    <x v="1"/>
  </r>
  <r>
    <s v="World Vision International"/>
    <m/>
    <m/>
    <s v="Réalisé"/>
    <d v="2016-11-28T00:00:00"/>
    <s v="Intervention Abris"/>
    <s v="Formation"/>
    <s v="Formation"/>
    <m/>
    <s v="Nombre de personnes"/>
    <n v="350"/>
    <m/>
    <m/>
    <m/>
    <m/>
    <n v="350"/>
    <s v="Sélection / Priorisation"/>
    <x v="4"/>
    <x v="33"/>
    <s v="Grand Lagon"/>
    <s v="Abricot"/>
    <m/>
    <m/>
    <m/>
    <s v="WOR20161128OUANGR"/>
    <n v="1"/>
    <x v="4"/>
    <x v="33"/>
    <e v="#N/A"/>
    <x v="1"/>
  </r>
  <r>
    <s v="World Vision International"/>
    <m/>
    <m/>
    <s v="Réalisé"/>
    <d v="2016-11-28T00:00:00"/>
    <s v="Intervention Abris"/>
    <s v="Formation"/>
    <s v="Formation"/>
    <m/>
    <s v="Nombre de personnes"/>
    <n v="400"/>
    <m/>
    <m/>
    <m/>
    <m/>
    <n v="400"/>
    <s v="Sélection / Priorisation"/>
    <x v="4"/>
    <x v="34"/>
    <s v="Pointe A Raquette"/>
    <s v="Ti Palmiste"/>
    <m/>
    <m/>
    <m/>
    <s v="WOR20161128OUPOPO"/>
    <n v="1"/>
    <x v="4"/>
    <x v="34"/>
    <e v="#N/A"/>
    <x v="1"/>
  </r>
  <r>
    <s v="World Vision International"/>
    <m/>
    <s v="Private funds"/>
    <s v="Réalisé"/>
    <d v="2016-11-29T00:00:00"/>
    <s v="Distribution NFI"/>
    <s v="Matériaux NFI"/>
    <s v="Moustiquaires"/>
    <m/>
    <s v="Nombre"/>
    <n v="203"/>
    <m/>
    <m/>
    <m/>
    <m/>
    <n v="203"/>
    <s v="Sélection / Priorisation"/>
    <x v="4"/>
    <x v="33"/>
    <s v="Grand Lagon"/>
    <m/>
    <m/>
    <m/>
    <m/>
    <s v="WOR20161129OUANGR"/>
    <n v="5"/>
    <x v="4"/>
    <x v="33"/>
    <e v="#N/A"/>
    <x v="1"/>
  </r>
  <r>
    <s v="World Vision International"/>
    <m/>
    <s v="Private funds"/>
    <s v="Réalisé"/>
    <d v="2016-11-29T00:00:00"/>
    <s v="Distribution NFI"/>
    <s v="Matériaux NFI"/>
    <s v="Lampes solaires"/>
    <m/>
    <s v="Nombre"/>
    <n v="203"/>
    <m/>
    <m/>
    <m/>
    <m/>
    <n v="203"/>
    <s v="Sélection / Priorisation"/>
    <x v="4"/>
    <x v="33"/>
    <s v="Grand Lagon"/>
    <m/>
    <m/>
    <m/>
    <m/>
    <s v="WOR20161129OUANGR"/>
    <n v="4"/>
    <x v="4"/>
    <x v="33"/>
    <e v="#N/A"/>
    <x v="1"/>
  </r>
  <r>
    <s v="World Vision International"/>
    <m/>
    <s v="Private funds"/>
    <s v="Réalisé"/>
    <d v="2016-11-29T00:00:00"/>
    <s v="Distribution NFI"/>
    <s v="Matériaux NFI"/>
    <s v="Kit d'hygiène"/>
    <m/>
    <s v="Nombre"/>
    <n v="203"/>
    <m/>
    <m/>
    <m/>
    <m/>
    <n v="203"/>
    <s v="Sélection / Priorisation"/>
    <x v="4"/>
    <x v="33"/>
    <s v="Grand Lagon"/>
    <m/>
    <m/>
    <m/>
    <m/>
    <s v="WOR20161129OUANGR"/>
    <n v="3"/>
    <x v="4"/>
    <x v="33"/>
    <e v="#N/A"/>
    <x v="1"/>
  </r>
  <r>
    <s v="World Vision International"/>
    <m/>
    <s v="Private funds"/>
    <s v="Réalisé"/>
    <d v="2016-11-29T00:00:00"/>
    <s v="Distribution NFI"/>
    <s v="Matériaux NFI"/>
    <s v="Seaux"/>
    <m/>
    <s v="Nombre"/>
    <n v="203"/>
    <m/>
    <m/>
    <m/>
    <m/>
    <n v="203"/>
    <s v="Sélection / Priorisation"/>
    <x v="4"/>
    <x v="33"/>
    <s v="Grand Lagon"/>
    <m/>
    <m/>
    <m/>
    <s v="203 water filter"/>
    <s v="WOR20161129OUANGR"/>
    <n v="2"/>
    <x v="4"/>
    <x v="33"/>
    <e v="#N/A"/>
    <x v="1"/>
  </r>
  <r>
    <s v="World Vision International"/>
    <m/>
    <m/>
    <s v="Réalisé"/>
    <d v="2016-11-29T00:00:00"/>
    <s v="Intervention Abris"/>
    <s v="Formation"/>
    <s v="Formation"/>
    <m/>
    <s v="Nombre de personnes"/>
    <n v="203"/>
    <m/>
    <m/>
    <m/>
    <m/>
    <n v="203"/>
    <s v="Sélection / Priorisation"/>
    <x v="4"/>
    <x v="33"/>
    <s v="Grand Lagon"/>
    <m/>
    <m/>
    <m/>
    <m/>
    <s v="WOR20161129OUANGR"/>
    <n v="1"/>
    <x v="4"/>
    <x v="33"/>
    <e v="#N/A"/>
    <x v="1"/>
  </r>
  <r>
    <s v="World Vision International"/>
    <m/>
    <s v="Private funds"/>
    <s v="Réalisé"/>
    <d v="2016-11-30T00:00:00"/>
    <s v="Distribution Abris"/>
    <s v="Matériaux Abris"/>
    <s v="Bâches"/>
    <m/>
    <s v="Nombre"/>
    <n v="300"/>
    <m/>
    <m/>
    <m/>
    <m/>
    <n v="300"/>
    <s v="Sélection / Priorisation"/>
    <x v="3"/>
    <x v="88"/>
    <s v="Grand Boucan"/>
    <m/>
    <m/>
    <m/>
    <m/>
    <s v="WOR20161130NIGRGR"/>
    <n v="8"/>
    <x v="3"/>
    <x v="65"/>
    <e v="#N/A"/>
    <x v="0"/>
  </r>
  <r>
    <s v="World Vision International"/>
    <m/>
    <s v="Private funds"/>
    <s v="Réalisé"/>
    <d v="2016-11-30T00:00:00"/>
    <s v="Distribution Abris"/>
    <s v="Matériaux Abris"/>
    <s v="Bâches"/>
    <m/>
    <s v="Nombre"/>
    <n v="465"/>
    <m/>
    <m/>
    <m/>
    <m/>
    <n v="465"/>
    <s v="Sélection / Priorisation"/>
    <x v="3"/>
    <x v="88"/>
    <s v="Grand Boucan"/>
    <m/>
    <m/>
    <m/>
    <m/>
    <s v="WOR20161130NIGRGR"/>
    <n v="7"/>
    <x v="3"/>
    <x v="65"/>
    <e v="#N/A"/>
    <x v="1"/>
  </r>
  <r>
    <s v="World Vision International"/>
    <m/>
    <s v="Private funds"/>
    <s v="Réalisé"/>
    <d v="2016-11-30T00:00:00"/>
    <s v="Distribution NFI"/>
    <s v="Matériaux NFI"/>
    <s v="Couvertures"/>
    <m/>
    <s v="Nombre"/>
    <n v="600"/>
    <m/>
    <m/>
    <m/>
    <m/>
    <n v="300"/>
    <s v="Sélection / Priorisation"/>
    <x v="3"/>
    <x v="88"/>
    <s v="Grand Boucan"/>
    <m/>
    <m/>
    <m/>
    <m/>
    <s v="WOR20161130NIGRGR"/>
    <n v="6"/>
    <x v="3"/>
    <x v="65"/>
    <e v="#N/A"/>
    <x v="1"/>
  </r>
  <r>
    <s v="World Vision International"/>
    <m/>
    <s v="Private funds"/>
    <s v="Réalisé"/>
    <d v="2016-11-30T00:00:00"/>
    <s v="Distribution NFI"/>
    <s v="Matériaux NFI"/>
    <s v="Couvertures"/>
    <m/>
    <s v="Nombre"/>
    <n v="240"/>
    <m/>
    <m/>
    <m/>
    <m/>
    <n v="465"/>
    <s v="Sélection / Priorisation"/>
    <x v="3"/>
    <x v="88"/>
    <s v="Grand Boucan"/>
    <m/>
    <m/>
    <m/>
    <m/>
    <s v="WOR20161130NIGRGR"/>
    <n v="5"/>
    <x v="3"/>
    <x v="65"/>
    <e v="#N/A"/>
    <x v="1"/>
  </r>
  <r>
    <s v="World Vision International"/>
    <m/>
    <s v="Private funds"/>
    <s v="Réalisé"/>
    <d v="2016-11-30T00:00:00"/>
    <s v="Distribution NFI"/>
    <s v="Matériaux NFI"/>
    <s v="Bidons"/>
    <m/>
    <s v="Nombre"/>
    <n v="400"/>
    <m/>
    <m/>
    <m/>
    <m/>
    <n v="400"/>
    <s v="Sélection / Priorisation"/>
    <x v="4"/>
    <x v="33"/>
    <s v="Petite Source"/>
    <m/>
    <m/>
    <m/>
    <m/>
    <s v="WOR20161130OUANPE"/>
    <n v="9"/>
    <x v="4"/>
    <x v="33"/>
    <e v="#N/A"/>
    <x v="1"/>
  </r>
  <r>
    <s v="World Vision International"/>
    <m/>
    <s v="Private funds"/>
    <s v="Réalisé"/>
    <d v="2016-11-30T00:00:00"/>
    <s v="Distribution NFI"/>
    <s v="Matériaux NFI"/>
    <s v="Moustiquaires"/>
    <m/>
    <s v="Nombre"/>
    <n v="600"/>
    <m/>
    <m/>
    <m/>
    <m/>
    <n v="300"/>
    <s v="Sélection / Priorisation"/>
    <x v="3"/>
    <x v="88"/>
    <s v="Grand Boucan"/>
    <m/>
    <m/>
    <m/>
    <m/>
    <s v="WOR20161130NIGRGR"/>
    <n v="4"/>
    <x v="3"/>
    <x v="65"/>
    <e v="#N/A"/>
    <x v="1"/>
  </r>
  <r>
    <s v="World Vision International"/>
    <m/>
    <s v="Private funds"/>
    <s v="Réalisé"/>
    <d v="2016-11-30T00:00:00"/>
    <s v="Distribution NFI"/>
    <s v="Matériaux NFI"/>
    <s v="Moustiquaires"/>
    <m/>
    <s v="Nombre"/>
    <n v="764"/>
    <m/>
    <m/>
    <m/>
    <m/>
    <n v="465"/>
    <s v="Sélection / Priorisation"/>
    <x v="3"/>
    <x v="88"/>
    <s v="Grand Boucan"/>
    <m/>
    <m/>
    <m/>
    <m/>
    <s v="WOR20161130NIGRGR"/>
    <n v="3"/>
    <x v="3"/>
    <x v="65"/>
    <e v="#N/A"/>
    <x v="1"/>
  </r>
  <r>
    <s v="World Vision International"/>
    <m/>
    <s v="Private funds"/>
    <s v="Réalisé"/>
    <d v="2016-11-30T00:00:00"/>
    <s v="Distribution NFI"/>
    <s v="Matériaux NFI"/>
    <s v="Moustiquaires"/>
    <m/>
    <s v="Nombre"/>
    <n v="400"/>
    <m/>
    <m/>
    <m/>
    <m/>
    <n v="400"/>
    <s v="Sélection / Priorisation"/>
    <x v="4"/>
    <x v="33"/>
    <s v="Petite Source"/>
    <m/>
    <m/>
    <m/>
    <m/>
    <s v="WOR20161130OUANPE"/>
    <n v="8"/>
    <x v="4"/>
    <x v="33"/>
    <e v="#N/A"/>
    <x v="1"/>
  </r>
  <r>
    <s v="World Vision International"/>
    <m/>
    <s v="Private funds"/>
    <s v="Réalisé"/>
    <d v="2016-11-30T00:00:00"/>
    <s v="Distribution NFI"/>
    <s v="Matériaux NFI"/>
    <s v="Moustiquaires"/>
    <m/>
    <s v="Nombre"/>
    <n v="400"/>
    <m/>
    <m/>
    <m/>
    <m/>
    <n v="400"/>
    <s v="Sélection / Priorisation"/>
    <x v="4"/>
    <x v="34"/>
    <s v="Pointe A Raquette"/>
    <m/>
    <m/>
    <m/>
    <m/>
    <s v="WOR20161130OUPOPO"/>
    <n v="7"/>
    <x v="4"/>
    <x v="34"/>
    <e v="#N/A"/>
    <x v="1"/>
  </r>
  <r>
    <s v="World Vision International"/>
    <m/>
    <s v="Private funds"/>
    <s v="Réalisé"/>
    <d v="2016-11-30T00:00:00"/>
    <s v="Distribution NFI"/>
    <s v="Matériaux NFI"/>
    <s v="Lampes solaires"/>
    <m/>
    <s v="Nombre"/>
    <n v="400"/>
    <m/>
    <m/>
    <m/>
    <m/>
    <n v="400"/>
    <s v="Sélection / Priorisation"/>
    <x v="4"/>
    <x v="33"/>
    <s v="Petite Source"/>
    <m/>
    <m/>
    <m/>
    <m/>
    <s v="WOR20161130OUANPE"/>
    <n v="7"/>
    <x v="4"/>
    <x v="33"/>
    <e v="#N/A"/>
    <x v="1"/>
  </r>
  <r>
    <s v="World Vision International"/>
    <m/>
    <s v="Private funds"/>
    <s v="Réalisé"/>
    <d v="2016-11-30T00:00:00"/>
    <s v="Distribution NFI"/>
    <s v="Matériaux NFI"/>
    <s v="Lampes solaires"/>
    <m/>
    <s v="Nombre"/>
    <n v="400"/>
    <m/>
    <m/>
    <m/>
    <m/>
    <n v="400"/>
    <s v="Sélection / Priorisation"/>
    <x v="4"/>
    <x v="34"/>
    <s v="Pointe A Raquette"/>
    <m/>
    <m/>
    <m/>
    <m/>
    <s v="WOR20161130OUPOPO"/>
    <n v="6"/>
    <x v="4"/>
    <x v="34"/>
    <e v="#N/A"/>
    <x v="1"/>
  </r>
  <r>
    <s v="World Vision International"/>
    <m/>
    <s v="Private funds"/>
    <s v="Réalisé"/>
    <d v="2016-11-30T00:00:00"/>
    <s v="Distribution NFI"/>
    <s v="Matériaux NFI"/>
    <s v="Kit d'hygiène"/>
    <m/>
    <s v="Nombre"/>
    <n v="300"/>
    <m/>
    <m/>
    <m/>
    <m/>
    <n v="300"/>
    <s v="Sélection / Priorisation"/>
    <x v="3"/>
    <x v="88"/>
    <s v="Grand Boucan"/>
    <m/>
    <m/>
    <m/>
    <m/>
    <s v="WOR20161130NIGRGR"/>
    <n v="2"/>
    <x v="3"/>
    <x v="65"/>
    <e v="#N/A"/>
    <x v="1"/>
  </r>
  <r>
    <s v="World Vision International"/>
    <m/>
    <s v="Private funds"/>
    <s v="Réalisé"/>
    <d v="2016-11-30T00:00:00"/>
    <s v="Distribution NFI"/>
    <s v="Matériaux NFI"/>
    <s v="Kit d'hygiène"/>
    <m/>
    <s v="Nombre"/>
    <n v="382"/>
    <m/>
    <m/>
    <m/>
    <m/>
    <n v="465"/>
    <s v="Sélection / Priorisation"/>
    <x v="3"/>
    <x v="88"/>
    <s v="Grand Boucan"/>
    <m/>
    <m/>
    <m/>
    <m/>
    <s v="WOR20161130NIGRGR"/>
    <n v="1"/>
    <x v="3"/>
    <x v="65"/>
    <e v="#N/A"/>
    <x v="1"/>
  </r>
  <r>
    <s v="World Vision International"/>
    <m/>
    <s v="Private funds"/>
    <s v="Réalisé"/>
    <d v="2016-11-30T00:00:00"/>
    <s v="Distribution NFI"/>
    <s v="Matériaux NFI"/>
    <s v="Kit d'hygiène"/>
    <m/>
    <s v="Nombre"/>
    <n v="400"/>
    <m/>
    <m/>
    <m/>
    <m/>
    <n v="400"/>
    <s v="Sélection / Priorisation"/>
    <x v="4"/>
    <x v="34"/>
    <s v="Pointe A Raquette"/>
    <m/>
    <m/>
    <m/>
    <m/>
    <s v="WOR20161130OUPOPO"/>
    <n v="5"/>
    <x v="4"/>
    <x v="34"/>
    <e v="#N/A"/>
    <x v="1"/>
  </r>
  <r>
    <s v="World Vision International"/>
    <m/>
    <s v="Private funds"/>
    <s v="Réalisé"/>
    <d v="2016-11-30T00:00:00"/>
    <s v="Distribution NFI"/>
    <s v="Matériaux NFI"/>
    <s v="Seaux"/>
    <m/>
    <s v="Nombre"/>
    <n v="400"/>
    <m/>
    <m/>
    <m/>
    <m/>
    <n v="400"/>
    <s v="Sélection / Priorisation"/>
    <x v="4"/>
    <x v="33"/>
    <s v="Petite Source"/>
    <m/>
    <m/>
    <m/>
    <s v="400 water filter"/>
    <s v="WOR20161130OUANPE"/>
    <n v="6"/>
    <x v="4"/>
    <x v="33"/>
    <e v="#N/A"/>
    <x v="1"/>
  </r>
  <r>
    <s v="World Vision International"/>
    <m/>
    <s v="Private funds"/>
    <s v="Réalisé"/>
    <d v="2016-11-30T00:00:00"/>
    <s v="Distribution NFI"/>
    <s v="Matériaux NFI"/>
    <s v="Seaux"/>
    <m/>
    <s v="Nombre"/>
    <n v="400"/>
    <m/>
    <m/>
    <m/>
    <m/>
    <n v="400"/>
    <s v="Sélection / Priorisation"/>
    <x v="4"/>
    <x v="34"/>
    <s v="Pointe A Raquette"/>
    <m/>
    <m/>
    <m/>
    <s v="400 water filter"/>
    <s v="WOR20161130OUPOPO"/>
    <n v="4"/>
    <x v="4"/>
    <x v="34"/>
    <e v="#N/A"/>
    <x v="1"/>
  </r>
  <r>
    <s v="World Vision International"/>
    <m/>
    <m/>
    <s v="Réalisé"/>
    <d v="2016-11-30T00:00:00"/>
    <s v="Intervention Abris"/>
    <s v="Formation"/>
    <s v="Formation"/>
    <m/>
    <s v="Nombre de personnes"/>
    <n v="400"/>
    <m/>
    <m/>
    <m/>
    <m/>
    <n v="400"/>
    <s v="Sélection / Priorisation"/>
    <x v="4"/>
    <x v="33"/>
    <s v="Petite Source"/>
    <m/>
    <m/>
    <m/>
    <m/>
    <s v="WOR20161130OUANPE"/>
    <n v="5"/>
    <x v="4"/>
    <x v="33"/>
    <e v="#N/A"/>
    <x v="1"/>
  </r>
  <r>
    <s v="World Vision International"/>
    <m/>
    <m/>
    <s v="Réalisé"/>
    <d v="2016-11-30T00:00:00"/>
    <s v="Intervention Abris"/>
    <s v="Formation"/>
    <s v="Formation"/>
    <m/>
    <s v="Nombre de personnes"/>
    <n v="400"/>
    <m/>
    <m/>
    <m/>
    <m/>
    <n v="400"/>
    <s v="Sélection / Priorisation"/>
    <x v="4"/>
    <x v="34"/>
    <s v="Pointe A Raquette"/>
    <m/>
    <m/>
    <m/>
    <m/>
    <s v="WOR20161130OUPOPO"/>
    <n v="3"/>
    <x v="4"/>
    <x v="34"/>
    <e v="#N/A"/>
    <x v="1"/>
  </r>
  <r>
    <s v="World Vision International"/>
    <m/>
    <s v="Private funds"/>
    <s v="Réalisé"/>
    <d v="2016-11-30T00:00:00"/>
    <s v="Distribution Abris"/>
    <s v="Cash en USD"/>
    <s v="Conditionel "/>
    <m/>
    <s v="Valeur en USD"/>
    <n v="25"/>
    <m/>
    <m/>
    <m/>
    <m/>
    <n v="501"/>
    <m/>
    <x v="4"/>
    <x v="33"/>
    <s v="Palma"/>
    <m/>
    <m/>
    <m/>
    <s v="Kore Lavi"/>
    <s v="WOR20161130OUANPA"/>
    <n v="2"/>
    <x v="4"/>
    <x v="33"/>
    <e v="#N/A"/>
    <x v="1"/>
  </r>
  <r>
    <s v="World Vision International"/>
    <m/>
    <s v="Private funds"/>
    <s v="Réalisé"/>
    <d v="2016-11-30T00:00:00"/>
    <s v="Distribution Abris"/>
    <s v="Cash en USD"/>
    <s v="Conditionel "/>
    <m/>
    <s v="Valeur en USD"/>
    <n v="25"/>
    <m/>
    <m/>
    <m/>
    <m/>
    <n v="116"/>
    <m/>
    <x v="4"/>
    <x v="33"/>
    <s v="Petite Source"/>
    <m/>
    <m/>
    <m/>
    <s v="Kore Lavi"/>
    <s v="WOR20161130OUANPE"/>
    <n v="4"/>
    <x v="4"/>
    <x v="33"/>
    <e v="#N/A"/>
    <x v="1"/>
  </r>
  <r>
    <s v="World Vision International"/>
    <m/>
    <s v="Private funds"/>
    <s v="Réalisé"/>
    <d v="2016-11-30T00:00:00"/>
    <s v="Distribution Abris"/>
    <s v="Cash en USD"/>
    <s v="Conditionel "/>
    <m/>
    <s v="Valeur en USD"/>
    <n v="25"/>
    <m/>
    <m/>
    <m/>
    <m/>
    <n v="165"/>
    <m/>
    <x v="4"/>
    <x v="33"/>
    <s v="Grande Source"/>
    <m/>
    <m/>
    <m/>
    <s v="Kore Lavi"/>
    <s v="WOR20161130OUANGR"/>
    <n v="4"/>
    <x v="4"/>
    <x v="33"/>
    <e v="#N/A"/>
    <x v="1"/>
  </r>
  <r>
    <s v="World Vision International"/>
    <m/>
    <s v="Private funds"/>
    <s v="Réalisé"/>
    <d v="2016-11-30T00:00:00"/>
    <s v="Distribution Abris"/>
    <s v="Cash en USD"/>
    <s v="Conditionel "/>
    <m/>
    <s v="Valeur en USD"/>
    <n v="25"/>
    <m/>
    <m/>
    <m/>
    <m/>
    <n v="109"/>
    <m/>
    <x v="4"/>
    <x v="33"/>
    <s v="Grand Lagon"/>
    <m/>
    <m/>
    <m/>
    <s v="Kore Lavi"/>
    <s v="WOR20161130OUANGR"/>
    <n v="3"/>
    <x v="4"/>
    <x v="33"/>
    <e v="#N/A"/>
    <x v="1"/>
  </r>
  <r>
    <s v="World Vision International"/>
    <m/>
    <s v="Private funds"/>
    <s v="Réalisé"/>
    <d v="2016-11-30T00:00:00"/>
    <s v="Distribution Abris"/>
    <s v="Cash en USD"/>
    <s v="Conditionel "/>
    <m/>
    <s v="Valeur en USD"/>
    <n v="25"/>
    <m/>
    <m/>
    <m/>
    <m/>
    <n v="44"/>
    <m/>
    <x v="4"/>
    <x v="33"/>
    <s v="Picmy"/>
    <m/>
    <m/>
    <m/>
    <s v="Kore Lavi"/>
    <s v="WOR20161130OUANPI"/>
    <n v="2"/>
    <x v="4"/>
    <x v="33"/>
    <e v="#N/A"/>
    <x v="1"/>
  </r>
  <r>
    <s v="World Vision International"/>
    <m/>
    <s v="Private funds"/>
    <s v="Réalisé"/>
    <d v="2016-11-30T00:00:00"/>
    <s v="Distribution Abris"/>
    <s v="Cash en USD"/>
    <s v="Conditionel "/>
    <m/>
    <s v="Valeur en USD"/>
    <n v="25"/>
    <m/>
    <m/>
    <m/>
    <m/>
    <n v="74"/>
    <m/>
    <x v="4"/>
    <x v="33"/>
    <s v="Petite Anse"/>
    <m/>
    <m/>
    <m/>
    <s v="Kore Lavi"/>
    <s v="WOR20161130OUANPE"/>
    <n v="3"/>
    <x v="4"/>
    <x v="33"/>
    <e v="#N/A"/>
    <x v="1"/>
  </r>
  <r>
    <s v="World Vision International"/>
    <m/>
    <s v="Private funds"/>
    <s v="Réalisé"/>
    <d v="2016-11-30T00:00:00"/>
    <s v="Distribution Abris"/>
    <s v="Cash en USD"/>
    <s v="Conditionel "/>
    <m/>
    <s v="Valeur en USD"/>
    <n v="25"/>
    <m/>
    <m/>
    <m/>
    <m/>
    <n v="82"/>
    <m/>
    <x v="4"/>
    <x v="34"/>
    <s v="La Source"/>
    <m/>
    <m/>
    <m/>
    <s v="Kore Lavi"/>
    <s v="WOR20161130OUPOLA"/>
    <n v="2"/>
    <x v="4"/>
    <x v="34"/>
    <e v="#N/A"/>
    <x v="1"/>
  </r>
  <r>
    <s v="World Vision International"/>
    <m/>
    <s v="Private funds"/>
    <s v="Réalisé"/>
    <d v="2016-11-30T00:00:00"/>
    <s v="Distribution Abris"/>
    <s v="Cash en USD"/>
    <s v="Conditionel "/>
    <m/>
    <s v="Valeur en USD"/>
    <n v="25"/>
    <m/>
    <m/>
    <m/>
    <m/>
    <n v="112"/>
    <m/>
    <x v="4"/>
    <x v="34"/>
    <s v="Grand Vide"/>
    <m/>
    <m/>
    <m/>
    <s v="Kore Lavi"/>
    <s v="WOR20161130OUPOGR"/>
    <n v="4"/>
    <x v="4"/>
    <x v="34"/>
    <e v="#N/A"/>
    <x v="1"/>
  </r>
  <r>
    <s v="World Vision International"/>
    <m/>
    <s v="Private funds"/>
    <s v="Réalisé"/>
    <d v="2016-11-30T00:00:00"/>
    <s v="Distribution Abris"/>
    <s v="Cash en USD"/>
    <s v="Conditionel "/>
    <m/>
    <s v="Valeur en USD"/>
    <n v="25"/>
    <m/>
    <m/>
    <m/>
    <m/>
    <n v="181"/>
    <m/>
    <x v="4"/>
    <x v="34"/>
    <s v="Trou Louis"/>
    <m/>
    <m/>
    <m/>
    <s v="Kore Lavi"/>
    <s v="WOR20161130OUPOTR"/>
    <n v="2"/>
    <x v="4"/>
    <x v="34"/>
    <e v="#N/A"/>
    <x v="1"/>
  </r>
  <r>
    <s v="World Vision International"/>
    <m/>
    <s v="Private funds"/>
    <s v="Réalisé"/>
    <d v="2016-11-30T00:00:00"/>
    <s v="Distribution Abris"/>
    <s v="Cash en USD"/>
    <s v="Conditionel "/>
    <m/>
    <s v="Valeur en USD"/>
    <n v="25"/>
    <m/>
    <m/>
    <m/>
    <m/>
    <n v="198"/>
    <m/>
    <x v="4"/>
    <x v="34"/>
    <s v="Pointe A Raquette"/>
    <m/>
    <m/>
    <m/>
    <s v="Kore Lavi"/>
    <s v="WOR20161130OUPOPO"/>
    <n v="2"/>
    <x v="4"/>
    <x v="34"/>
    <e v="#N/A"/>
    <x v="1"/>
  </r>
  <r>
    <s v="World Vision International"/>
    <m/>
    <s v="Private funds"/>
    <s v="Réalisé"/>
    <d v="2016-11-30T00:00:00"/>
    <s v="Distribution Abris"/>
    <s v="Cash en USD"/>
    <s v="Conditionel "/>
    <m/>
    <s v="Valeur en USD"/>
    <n v="25"/>
    <m/>
    <m/>
    <m/>
    <m/>
    <n v="67"/>
    <m/>
    <x v="4"/>
    <x v="34"/>
    <s v="Gros Mangle"/>
    <m/>
    <m/>
    <m/>
    <s v="Kore Lavi"/>
    <s v="WOR20161130OUPOGR"/>
    <n v="3"/>
    <x v="4"/>
    <x v="34"/>
    <e v="#N/A"/>
    <x v="1"/>
  </r>
  <r>
    <s v="World Vision International"/>
    <m/>
    <m/>
    <s v="Réalisé"/>
    <d v="2016-11-30T00:00:00"/>
    <s v="Distribution Abris"/>
    <s v="Cash en USD"/>
    <s v="Non conditionel "/>
    <m/>
    <s v="Valeur en USD"/>
    <n v="50"/>
    <m/>
    <m/>
    <m/>
    <m/>
    <n v="1152"/>
    <m/>
    <x v="4"/>
    <x v="33"/>
    <s v="Palma"/>
    <m/>
    <m/>
    <m/>
    <s v="EFSP"/>
    <s v="WOR20161130OUANPA"/>
    <n v="1"/>
    <x v="4"/>
    <x v="33"/>
    <e v="#N/A"/>
    <x v="1"/>
  </r>
  <r>
    <s v="World Vision International"/>
    <m/>
    <m/>
    <s v="Réalisé"/>
    <d v="2016-11-30T00:00:00"/>
    <s v="Distribution Abris"/>
    <s v="Cash en USD"/>
    <s v="Non conditionel "/>
    <m/>
    <s v="Valeur en USD"/>
    <n v="50"/>
    <m/>
    <m/>
    <m/>
    <m/>
    <n v="907"/>
    <m/>
    <x v="4"/>
    <x v="33"/>
    <s v="Petite source"/>
    <m/>
    <m/>
    <m/>
    <s v="EFSP"/>
    <s v="WOR20161130OUANPE"/>
    <n v="2"/>
    <x v="4"/>
    <x v="33"/>
    <e v="#N/A"/>
    <x v="1"/>
  </r>
  <r>
    <s v="World Vision International"/>
    <m/>
    <m/>
    <s v="Réalisé"/>
    <d v="2016-11-30T00:00:00"/>
    <s v="Distribution Abris"/>
    <s v="Cash en USD"/>
    <s v="Non conditionel "/>
    <m/>
    <s v="Valeur en USD"/>
    <n v="50"/>
    <m/>
    <m/>
    <m/>
    <m/>
    <n v="378"/>
    <m/>
    <x v="4"/>
    <x v="33"/>
    <s v="Grande source"/>
    <m/>
    <m/>
    <m/>
    <s v="EFSP"/>
    <s v="WOR20161130OUANGR"/>
    <n v="2"/>
    <x v="4"/>
    <x v="33"/>
    <e v="#N/A"/>
    <x v="1"/>
  </r>
  <r>
    <s v="World Vision International"/>
    <m/>
    <m/>
    <s v="Réalisé"/>
    <d v="2016-11-30T00:00:00"/>
    <s v="Distribution Abris"/>
    <s v="Cash en USD"/>
    <s v="Non conditionel "/>
    <m/>
    <s v="Valeur en USD"/>
    <n v="50"/>
    <m/>
    <m/>
    <m/>
    <m/>
    <n v="400"/>
    <m/>
    <x v="4"/>
    <x v="33"/>
    <s v="Grand Lagon"/>
    <m/>
    <m/>
    <m/>
    <s v="EFSP"/>
    <s v="WOR20161130OUANGR"/>
    <n v="1"/>
    <x v="4"/>
    <x v="33"/>
    <e v="#N/A"/>
    <x v="1"/>
  </r>
  <r>
    <s v="World Vision International"/>
    <m/>
    <m/>
    <s v="Réalisé"/>
    <d v="2016-11-30T00:00:00"/>
    <s v="Distribution Abris"/>
    <s v="Cash en USD"/>
    <s v="Non conditionel "/>
    <m/>
    <s v="Valeur en USD"/>
    <n v="50"/>
    <m/>
    <m/>
    <m/>
    <m/>
    <n v="172"/>
    <m/>
    <x v="4"/>
    <x v="33"/>
    <s v="Picmy"/>
    <m/>
    <m/>
    <m/>
    <s v="EFSP"/>
    <s v="WOR20161130OUANPI"/>
    <n v="1"/>
    <x v="4"/>
    <x v="33"/>
    <e v="#N/A"/>
    <x v="1"/>
  </r>
  <r>
    <s v="World Vision International"/>
    <m/>
    <m/>
    <s v="Réalisé"/>
    <d v="2016-11-30T00:00:00"/>
    <s v="Distribution Abris"/>
    <s v="Cash en USD"/>
    <s v="Non conditionel "/>
    <m/>
    <s v="Valeur en USD"/>
    <n v="50"/>
    <m/>
    <m/>
    <m/>
    <m/>
    <n v="111"/>
    <m/>
    <x v="4"/>
    <x v="33"/>
    <s v="Petite Anse"/>
    <m/>
    <m/>
    <m/>
    <s v="EFSP"/>
    <s v="WOR20161130OUANPE"/>
    <n v="1"/>
    <x v="4"/>
    <x v="33"/>
    <e v="#N/A"/>
    <x v="1"/>
  </r>
  <r>
    <s v="World Vision International"/>
    <m/>
    <m/>
    <s v="Réalisé"/>
    <d v="2016-11-30T00:00:00"/>
    <s v="Distribution Abris"/>
    <s v="Cash en USD"/>
    <s v="Non conditionel "/>
    <m/>
    <s v="Valeur en USD"/>
    <n v="50"/>
    <m/>
    <m/>
    <m/>
    <m/>
    <n v="227"/>
    <m/>
    <x v="4"/>
    <x v="34"/>
    <s v="La Source"/>
    <m/>
    <m/>
    <m/>
    <s v="EFSP"/>
    <s v="WOR20161130OUPOLA"/>
    <n v="1"/>
    <x v="4"/>
    <x v="34"/>
    <e v="#N/A"/>
    <x v="1"/>
  </r>
  <r>
    <s v="World Vision International"/>
    <m/>
    <m/>
    <s v="Réalisé"/>
    <d v="2016-11-30T00:00:00"/>
    <s v="Distribution Abris"/>
    <s v="Cash en USD"/>
    <s v="Non conditionel "/>
    <m/>
    <s v="Valeur en USD"/>
    <n v="50"/>
    <m/>
    <m/>
    <m/>
    <m/>
    <n v="405"/>
    <m/>
    <x v="4"/>
    <x v="34"/>
    <s v="Grande vide"/>
    <m/>
    <m/>
    <m/>
    <s v="EFSP"/>
    <s v="WOR20161130OUPOGR"/>
    <n v="2"/>
    <x v="4"/>
    <x v="34"/>
    <e v="#N/A"/>
    <x v="1"/>
  </r>
  <r>
    <s v="World Vision International"/>
    <m/>
    <m/>
    <s v="Réalisé"/>
    <d v="2016-11-30T00:00:00"/>
    <s v="Distribution Abris"/>
    <s v="Cash en USD"/>
    <s v="Non conditionel "/>
    <m/>
    <s v="Valeur en USD"/>
    <n v="50"/>
    <m/>
    <m/>
    <m/>
    <m/>
    <n v="654"/>
    <m/>
    <x v="4"/>
    <x v="34"/>
    <s v="Trou Louis"/>
    <m/>
    <m/>
    <m/>
    <s v="EFSP"/>
    <s v="WOR20161130OUPOTR"/>
    <n v="1"/>
    <x v="4"/>
    <x v="34"/>
    <e v="#N/A"/>
    <x v="1"/>
  </r>
  <r>
    <s v="World Vision International"/>
    <m/>
    <m/>
    <s v="Réalisé"/>
    <d v="2016-11-30T00:00:00"/>
    <s v="Distribution Abris"/>
    <s v="Cash en USD"/>
    <s v="Non conditionel "/>
    <m/>
    <s v="Valeur en USD"/>
    <n v="50"/>
    <m/>
    <m/>
    <m/>
    <m/>
    <n v="859"/>
    <m/>
    <x v="4"/>
    <x v="34"/>
    <s v="Point-a-Raquette"/>
    <m/>
    <m/>
    <m/>
    <s v="EFSP"/>
    <s v="WOR20161130OUPOPO"/>
    <n v="1"/>
    <x v="4"/>
    <x v="34"/>
    <e v="#N/A"/>
    <x v="1"/>
  </r>
  <r>
    <s v="World Vision International"/>
    <m/>
    <m/>
    <s v="Réalisé"/>
    <d v="2016-11-30T00:00:00"/>
    <s v="Distribution Abris"/>
    <s v="Cash en USD"/>
    <s v="Non conditionel "/>
    <m/>
    <s v="Valeur en USD"/>
    <n v="50"/>
    <m/>
    <m/>
    <m/>
    <m/>
    <n v="129"/>
    <m/>
    <x v="4"/>
    <x v="34"/>
    <s v="Gros Mangle"/>
    <m/>
    <m/>
    <m/>
    <s v="EFSP"/>
    <s v="WOR20161130OUPOGR"/>
    <n v="1"/>
    <x v="4"/>
    <x v="34"/>
    <e v="#N/A"/>
    <x v="1"/>
  </r>
  <r>
    <s v="World Vision International"/>
    <m/>
    <m/>
    <s v="Réalisé"/>
    <d v="2016-12-02T00:00:00"/>
    <s v="Distribution NFI"/>
    <s v="Matériaux NFI"/>
    <s v="Aquatabs"/>
    <m/>
    <s v="Nombre"/>
    <n v="12960"/>
    <m/>
    <m/>
    <m/>
    <m/>
    <n v="216"/>
    <s v="Sélection / Priorisation"/>
    <x v="4"/>
    <x v="34"/>
    <s v="Pointe A Raquette"/>
    <m/>
    <m/>
    <m/>
    <m/>
    <s v="WOR2016122OUPOPO"/>
    <n v="4"/>
    <x v="4"/>
    <x v="34"/>
    <e v="#N/A"/>
    <x v="1"/>
  </r>
  <r>
    <s v="World Vision International"/>
    <m/>
    <m/>
    <s v="Réalisé"/>
    <d v="2016-12-02T00:00:00"/>
    <s v="Distribution NFI"/>
    <s v="Matériaux NFI"/>
    <s v="Kit d'hygiène"/>
    <m/>
    <s v="Nombre"/>
    <n v="6"/>
    <m/>
    <m/>
    <m/>
    <m/>
    <n v="6"/>
    <s v="Sélection / Priorisation"/>
    <x v="4"/>
    <x v="34"/>
    <s v="Pointe A Raquette"/>
    <m/>
    <m/>
    <m/>
    <m/>
    <s v="WOR2016122OUPOPO"/>
    <n v="3"/>
    <x v="4"/>
    <x v="34"/>
    <e v="#N/A"/>
    <x v="1"/>
  </r>
  <r>
    <s v="World Vision International"/>
    <m/>
    <m/>
    <s v="Réalisé"/>
    <d v="2016-12-02T00:00:00"/>
    <s v="Distribution NFI"/>
    <s v="Matériaux NFI"/>
    <s v="Seaux"/>
    <m/>
    <s v="Nombre"/>
    <n v="6"/>
    <m/>
    <m/>
    <m/>
    <m/>
    <n v="6"/>
    <s v="Sélection / Priorisation"/>
    <x v="4"/>
    <x v="34"/>
    <s v="Pointe A Raquette"/>
    <m/>
    <m/>
    <m/>
    <s v="6 water filter"/>
    <s v="WOR2016122OUPOPO"/>
    <n v="2"/>
    <x v="4"/>
    <x v="34"/>
    <e v="#N/A"/>
    <x v="1"/>
  </r>
  <r>
    <s v="World Vision International"/>
    <m/>
    <m/>
    <s v="Réalisé"/>
    <d v="2016-12-02T00:00:00"/>
    <s v="Intervention Abris"/>
    <s v="Formation"/>
    <s v="Formation"/>
    <m/>
    <s v="Nombre de personnes"/>
    <n v="216"/>
    <m/>
    <m/>
    <m/>
    <m/>
    <n v="216"/>
    <s v="Sélection / Priorisation"/>
    <x v="4"/>
    <x v="34"/>
    <s v="Pointe A Raquette"/>
    <m/>
    <m/>
    <m/>
    <m/>
    <s v="WOR2016122OUPOPO"/>
    <n v="1"/>
    <x v="4"/>
    <x v="34"/>
    <e v="#N/A"/>
    <x v="1"/>
  </r>
  <r>
    <s v="World Vision International"/>
    <m/>
    <m/>
    <s v="Réalisé"/>
    <d v="2016-12-06T00:00:00"/>
    <s v="Distribution NFI"/>
    <s v="Matériaux NFI"/>
    <s v="Bidons"/>
    <m/>
    <s v="Nombre"/>
    <n v="250"/>
    <m/>
    <m/>
    <m/>
    <m/>
    <n v="250"/>
    <s v="Sélection / Priorisation"/>
    <x v="3"/>
    <x v="59"/>
    <s v="Raymond"/>
    <s v="Kafou Kadet"/>
    <m/>
    <m/>
    <m/>
    <s v="WOR2016126NIPERA"/>
    <n v="6"/>
    <x v="3"/>
    <x v="39"/>
    <e v="#N/A"/>
    <x v="1"/>
  </r>
  <r>
    <s v="World Vision International"/>
    <m/>
    <m/>
    <s v="Réalisé"/>
    <d v="2016-12-06T00:00:00"/>
    <s v="Distribution NFI"/>
    <s v="Matériaux NFI"/>
    <s v="Couvertures"/>
    <m/>
    <s v="Nombre"/>
    <n v="500"/>
    <m/>
    <m/>
    <m/>
    <m/>
    <n v="250"/>
    <s v="Sélection / Priorisation"/>
    <x v="3"/>
    <x v="59"/>
    <s v="Raymond"/>
    <s v="Kafou Kadet"/>
    <m/>
    <m/>
    <m/>
    <s v="WOR2016126NIPERA"/>
    <n v="5"/>
    <x v="3"/>
    <x v="39"/>
    <e v="#N/A"/>
    <x v="1"/>
  </r>
  <r>
    <s v="World Vision International"/>
    <m/>
    <m/>
    <s v="Réalisé"/>
    <d v="2016-12-06T00:00:00"/>
    <s v="Distribution NFI"/>
    <s v="Matériaux NFI"/>
    <s v="Kit de cuisine"/>
    <m/>
    <s v="Nombre"/>
    <n v="250"/>
    <m/>
    <m/>
    <m/>
    <m/>
    <n v="250"/>
    <s v="Sélection / Priorisation"/>
    <x v="3"/>
    <x v="59"/>
    <s v="Raymond"/>
    <s v="Kafou Kadet"/>
    <m/>
    <m/>
    <m/>
    <s v="WOR2016126NIPERA"/>
    <n v="4"/>
    <x v="3"/>
    <x v="39"/>
    <e v="#N/A"/>
    <x v="1"/>
  </r>
  <r>
    <s v="World Vision International"/>
    <m/>
    <m/>
    <s v="Réalisé"/>
    <d v="2016-12-06T00:00:00"/>
    <s v="Distribution NFI"/>
    <s v="Matériaux NFI"/>
    <s v="Bidons"/>
    <m/>
    <s v="Nombre"/>
    <n v="250"/>
    <m/>
    <m/>
    <m/>
    <m/>
    <n v="250"/>
    <s v="Sélection / Priorisation"/>
    <x v="3"/>
    <x v="59"/>
    <s v="Raymond"/>
    <s v="Bourgen"/>
    <m/>
    <m/>
    <m/>
    <s v="WOR2016126NIPERA"/>
    <n v="3"/>
    <x v="3"/>
    <x v="39"/>
    <e v="#N/A"/>
    <x v="1"/>
  </r>
  <r>
    <s v="World Vision International"/>
    <m/>
    <m/>
    <s v="Réalisé"/>
    <d v="2016-12-06T00:00:00"/>
    <s v="Distribution NFI"/>
    <s v="Matériaux NFI"/>
    <s v="Couvertures"/>
    <m/>
    <s v="Nombre"/>
    <n v="500"/>
    <m/>
    <m/>
    <m/>
    <m/>
    <n v="250"/>
    <s v="Sélection / Priorisation"/>
    <x v="3"/>
    <x v="59"/>
    <s v="Raymond"/>
    <s v="Bourgen"/>
    <m/>
    <m/>
    <m/>
    <s v="WOR2016126NIPERA"/>
    <n v="2"/>
    <x v="3"/>
    <x v="39"/>
    <e v="#N/A"/>
    <x v="1"/>
  </r>
  <r>
    <s v="World Vision International"/>
    <m/>
    <m/>
    <s v="Réalisé"/>
    <d v="2016-12-06T00:00:00"/>
    <s v="Distribution NFI"/>
    <s v="Matériaux NFI"/>
    <s v="Kit de cuisine"/>
    <m/>
    <s v="Nombre"/>
    <n v="250"/>
    <m/>
    <m/>
    <m/>
    <m/>
    <n v="250"/>
    <s v="Sélection / Priorisation"/>
    <x v="3"/>
    <x v="59"/>
    <s v="Raymond"/>
    <s v="Bourgen"/>
    <m/>
    <m/>
    <m/>
    <s v="WOR2016126NIPERA"/>
    <n v="1"/>
    <x v="3"/>
    <x v="39"/>
    <e v="#N/A"/>
    <x v="1"/>
  </r>
  <r>
    <s v="World Vision International"/>
    <m/>
    <m/>
    <s v="Réalisé"/>
    <d v="2016-12-07T00:00:00"/>
    <s v="Distribution NFI"/>
    <s v="Matériaux NFI"/>
    <s v="Couvertures"/>
    <m/>
    <s v="Nombre"/>
    <n v="800"/>
    <m/>
    <m/>
    <m/>
    <m/>
    <n v="400"/>
    <s v="Sélection / Priorisation"/>
    <x v="8"/>
    <x v="87"/>
    <s v="Bois De Lance"/>
    <m/>
    <m/>
    <m/>
    <m/>
    <s v="WOR2016127NOLIBO"/>
    <n v="4"/>
    <x v="8"/>
    <x v="64"/>
    <e v="#N/A"/>
    <x v="1"/>
  </r>
  <r>
    <s v="World Vision International"/>
    <m/>
    <m/>
    <s v="Réalisé"/>
    <d v="2016-12-07T00:00:00"/>
    <s v="Distribution Abris"/>
    <s v="Matériaux Abris"/>
    <s v="Bâches"/>
    <m/>
    <s v="Nombre"/>
    <n v="400"/>
    <m/>
    <m/>
    <m/>
    <m/>
    <n v="400"/>
    <s v="Sélection / Priorisation"/>
    <x v="8"/>
    <x v="87"/>
    <s v="Bois De Lance"/>
    <m/>
    <m/>
    <m/>
    <m/>
    <s v="WOR2016127NOLIBO"/>
    <n v="3"/>
    <x v="8"/>
    <x v="64"/>
    <e v="#N/A"/>
    <x v="1"/>
  </r>
  <r>
    <s v="World Vision International"/>
    <m/>
    <m/>
    <s v="Réalisé"/>
    <d v="2016-12-07T00:00:00"/>
    <s v="Distribution NFI"/>
    <s v="Matériaux NFI"/>
    <s v="Kit d'hygiène"/>
    <m/>
    <s v="Nombre"/>
    <n v="400"/>
    <m/>
    <m/>
    <m/>
    <m/>
    <n v="400"/>
    <s v="Sélection / Priorisation"/>
    <x v="8"/>
    <x v="87"/>
    <s v="Bois De Lance"/>
    <m/>
    <m/>
    <m/>
    <m/>
    <s v="WOR2016127NOLIBO"/>
    <n v="2"/>
    <x v="8"/>
    <x v="64"/>
    <e v="#N/A"/>
    <x v="1"/>
  </r>
  <r>
    <s v="World Vision International"/>
    <m/>
    <m/>
    <s v="Réalisé"/>
    <d v="2016-12-07T00:00:00"/>
    <s v="Distribution NFI"/>
    <s v="Matériaux NFI"/>
    <s v="Moustiquaires"/>
    <m/>
    <s v="Nombre"/>
    <n v="800"/>
    <m/>
    <m/>
    <m/>
    <m/>
    <n v="400"/>
    <s v="Sélection / Priorisation"/>
    <x v="8"/>
    <x v="87"/>
    <s v="Bois De Lance"/>
    <m/>
    <m/>
    <m/>
    <m/>
    <s v="WOR2016127NOLIBO"/>
    <n v="1"/>
    <x v="8"/>
    <x v="64"/>
    <e v="#N/A"/>
    <x v="1"/>
  </r>
  <r>
    <s v="World Vision International"/>
    <m/>
    <m/>
    <s v="Réalisé"/>
    <d v="2016-12-07T00:00:00"/>
    <s v="Distribution NFI"/>
    <s v="Matériaux NFI"/>
    <s v="Aquatabs"/>
    <m/>
    <s v="Nombre"/>
    <n v="2520"/>
    <m/>
    <m/>
    <m/>
    <m/>
    <n v="42"/>
    <s v="Sélection / Priorisation"/>
    <x v="4"/>
    <x v="34"/>
    <s v="Pointe A Raquette"/>
    <s v="Trou Bigaille"/>
    <m/>
    <m/>
    <m/>
    <s v="WOR2016127OUPOPO"/>
    <n v="1"/>
    <x v="4"/>
    <x v="34"/>
    <e v="#N/A"/>
    <x v="1"/>
  </r>
  <r>
    <s v="World Vision International"/>
    <m/>
    <m/>
    <s v="Réalisé"/>
    <d v="2016-12-09T00:00:00"/>
    <s v="Distribution NFI"/>
    <s v="Matériaux NFI"/>
    <s v="Seaux"/>
    <m/>
    <s v="Nombre"/>
    <n v="200"/>
    <m/>
    <m/>
    <m/>
    <m/>
    <n v="200"/>
    <s v="Sélection / Priorisation"/>
    <x v="4"/>
    <x v="34"/>
    <s v="Pointe A Raquette"/>
    <s v="Ti palmiste"/>
    <m/>
    <m/>
    <m/>
    <s v="WOR2016129OUPOPO"/>
    <n v="5"/>
    <x v="4"/>
    <x v="34"/>
    <e v="#N/A"/>
    <x v="1"/>
  </r>
  <r>
    <s v="World Vision International"/>
    <m/>
    <m/>
    <s v="Réalisé"/>
    <d v="2016-12-09T00:00:00"/>
    <s v="Distribution NFI"/>
    <s v="Matériaux NFI"/>
    <s v="Bidons"/>
    <m/>
    <s v="Nombre"/>
    <n v="200"/>
    <m/>
    <m/>
    <m/>
    <m/>
    <n v="200"/>
    <s v="Sélection / Priorisation"/>
    <x v="4"/>
    <x v="34"/>
    <s v="Pointe A Raquette"/>
    <s v="Ti palmiste"/>
    <m/>
    <m/>
    <m/>
    <s v="WOR2016129OUPOPO"/>
    <n v="4"/>
    <x v="9"/>
    <x v="66"/>
    <m/>
    <x v="2"/>
  </r>
  <r>
    <s v="World Vision International"/>
    <m/>
    <m/>
    <s v="Réalisé"/>
    <d v="2016-12-09T00:00:00"/>
    <s v="Distribution NFI"/>
    <s v="Matériaux NFI"/>
    <s v="Lampes solaires"/>
    <m/>
    <s v="Nombre"/>
    <n v="200"/>
    <m/>
    <m/>
    <m/>
    <m/>
    <n v="200"/>
    <s v="Sélection / Priorisation"/>
    <x v="4"/>
    <x v="34"/>
    <s v="Pointe A Raquette"/>
    <s v="Ti palmiste"/>
    <m/>
    <m/>
    <m/>
    <s v="WOR2016129OUPOPO"/>
    <n v="3"/>
    <x v="9"/>
    <x v="66"/>
    <m/>
    <x v="2"/>
  </r>
  <r>
    <s v="World Vision International"/>
    <m/>
    <m/>
    <s v="Réalisé"/>
    <d v="2016-12-09T00:00:00"/>
    <s v="Distribution NFI"/>
    <s v="Matériaux NFI"/>
    <s v="Moustiquaires"/>
    <m/>
    <s v="Nombre"/>
    <n v="200"/>
    <m/>
    <m/>
    <m/>
    <m/>
    <n v="200"/>
    <s v="Sélection / Priorisation"/>
    <x v="4"/>
    <x v="34"/>
    <s v="Pointe A Raquette"/>
    <s v="Ti palmiste"/>
    <m/>
    <m/>
    <m/>
    <s v="WOR2016129OUPOPO"/>
    <n v="2"/>
    <x v="9"/>
    <x v="66"/>
    <m/>
    <x v="2"/>
  </r>
  <r>
    <s v="World Vision International"/>
    <m/>
    <m/>
    <s v="Réalisé"/>
    <d v="2016-12-09T00:00:00"/>
    <s v="Intervention Abris"/>
    <s v="Formation"/>
    <s v="Formation"/>
    <m/>
    <s v="Nombre de personnes"/>
    <n v="200"/>
    <m/>
    <m/>
    <m/>
    <m/>
    <n v="200"/>
    <s v="Sélection / Priorisation"/>
    <x v="4"/>
    <x v="34"/>
    <s v="Pointe A Raquette"/>
    <s v="Ti Palmiste"/>
    <m/>
    <m/>
    <m/>
    <s v="WOR2016129OUPOPO"/>
    <n v="1"/>
    <x v="9"/>
    <x v="66"/>
    <m/>
    <x v="2"/>
  </r>
  <r>
    <s v="World Vision International"/>
    <m/>
    <m/>
    <s v="Réalisé"/>
    <d v="2016-12-13T00:00:00"/>
    <s v="Distribution NFI"/>
    <s v="Matériaux NFI"/>
    <s v="Bidons"/>
    <m/>
    <s v="Nombre"/>
    <n v="400"/>
    <m/>
    <m/>
    <m/>
    <m/>
    <n v="400"/>
    <s v="Sélection / Priorisation"/>
    <x v="4"/>
    <x v="34"/>
    <s v="Trou Louis"/>
    <s v="Boidine, Dan Griyen"/>
    <m/>
    <m/>
    <m/>
    <s v="WOR20161213OUPOTR"/>
    <n v="5"/>
    <x v="9"/>
    <x v="66"/>
    <m/>
    <x v="2"/>
  </r>
  <r>
    <s v="World Vision International"/>
    <m/>
    <m/>
    <s v="Réalisé"/>
    <d v="2016-12-13T00:00:00"/>
    <s v="Distribution NFI"/>
    <s v="Matériaux NFI"/>
    <s v="Lampes solaires"/>
    <m/>
    <s v="Nombre"/>
    <n v="400"/>
    <m/>
    <m/>
    <m/>
    <m/>
    <n v="400"/>
    <s v="Sélection / Priorisation"/>
    <x v="4"/>
    <x v="34"/>
    <s v="Trou Louis"/>
    <s v="Boidine, Dan Griyen"/>
    <m/>
    <m/>
    <m/>
    <s v="WOR20161213OUPOTR"/>
    <n v="4"/>
    <x v="9"/>
    <x v="66"/>
    <m/>
    <x v="2"/>
  </r>
  <r>
    <s v="World Vision International"/>
    <m/>
    <m/>
    <s v="Réalisé"/>
    <d v="2016-12-13T00:00:00"/>
    <s v="Distribution NFI"/>
    <s v="Matériaux NFI"/>
    <s v="Moustiquaires"/>
    <m/>
    <s v="Nombre"/>
    <n v="400"/>
    <m/>
    <m/>
    <m/>
    <m/>
    <n v="400"/>
    <s v="Sélection / Priorisation"/>
    <x v="4"/>
    <x v="34"/>
    <s v="Trou Louis"/>
    <s v="Boidine, Dan Griyen"/>
    <m/>
    <m/>
    <m/>
    <s v="WOR20161213OUPOTR"/>
    <n v="3"/>
    <x v="9"/>
    <x v="66"/>
    <m/>
    <x v="2"/>
  </r>
  <r>
    <s v="World Vision International"/>
    <m/>
    <m/>
    <s v="Réalisé"/>
    <d v="2016-12-13T00:00:00"/>
    <s v="Distribution NFI"/>
    <s v="Matériaux NFI"/>
    <s v="Seaux"/>
    <m/>
    <s v="Nombre"/>
    <n v="400"/>
    <m/>
    <m/>
    <m/>
    <m/>
    <n v="400"/>
    <s v="Sélection / Priorisation"/>
    <x v="4"/>
    <x v="34"/>
    <s v="Trou Louis"/>
    <s v="Boidine, Dan Griyen"/>
    <m/>
    <m/>
    <m/>
    <s v="WOR20161213OUPOTR"/>
    <n v="2"/>
    <x v="9"/>
    <x v="66"/>
    <m/>
    <x v="2"/>
  </r>
  <r>
    <s v="World Vision International"/>
    <m/>
    <m/>
    <s v="Réalisé"/>
    <d v="2016-12-13T00:00:00"/>
    <s v="Intervention Abris"/>
    <s v="Formation"/>
    <s v="Formation"/>
    <m/>
    <s v="Nombre de personnes"/>
    <n v="400"/>
    <m/>
    <m/>
    <m/>
    <m/>
    <n v="400"/>
    <s v="Sélection / Priorisation"/>
    <x v="4"/>
    <x v="34"/>
    <s v="Trou Louis"/>
    <s v="Boidine, Dan Griyen"/>
    <m/>
    <m/>
    <m/>
    <s v="WOR20161213OUPOTR"/>
    <n v="1"/>
    <x v="9"/>
    <x v="66"/>
    <m/>
    <x v="2"/>
  </r>
  <r>
    <m/>
    <m/>
    <m/>
    <m/>
    <m/>
    <m/>
    <m/>
    <m/>
    <m/>
    <m/>
    <m/>
    <m/>
    <m/>
    <m/>
    <m/>
    <m/>
    <m/>
    <x v="5"/>
    <x v="28"/>
    <m/>
    <m/>
    <m/>
    <m/>
    <m/>
    <m/>
    <m/>
    <x v="9"/>
    <x v="66"/>
    <m/>
    <x v="2"/>
  </r>
</pivotCacheRecords>
</file>

<file path=xl/pivotCache/pivotCacheRecords2.xml><?xml version="1.0" encoding="utf-8"?>
<pivotCacheRecords xmlns="http://schemas.openxmlformats.org/spreadsheetml/2006/main" xmlns:r="http://schemas.openxmlformats.org/officeDocument/2006/relationships" count="1495">
  <r>
    <x v="0"/>
    <m/>
    <s v="Japan Platform"/>
    <s v="Réalisé"/>
    <d v="2016-10-30T00:00:00"/>
    <s v="Distribution NFI"/>
    <s v="Matériaux NFI"/>
    <s v="Aquatabs"/>
    <m/>
    <s v="Nombre"/>
    <n v="180"/>
    <m/>
    <m/>
    <m/>
    <s v=""/>
    <n v="180"/>
    <s v="Sélection / Priorisation"/>
    <x v="0"/>
    <x v="0"/>
    <m/>
    <m/>
    <m/>
    <m/>
    <m/>
    <s v="AAR20161030GRJE"/>
    <x v="0"/>
    <x v="0"/>
    <x v="0"/>
    <e v="#N/A"/>
  </r>
  <r>
    <x v="0"/>
    <m/>
    <s v="Japan Platform"/>
    <s v="Réalisé"/>
    <d v="2016-10-30T00:00:00"/>
    <s v="Distribution Abris"/>
    <s v="Matériaux Abris"/>
    <s v="Bâches"/>
    <m/>
    <s v="Nombre"/>
    <n v="180"/>
    <m/>
    <m/>
    <m/>
    <s v=""/>
    <n v="180"/>
    <s v="Sélection / Priorisation"/>
    <x v="0"/>
    <x v="0"/>
    <m/>
    <m/>
    <m/>
    <m/>
    <m/>
    <s v="AAR20161030GRJE"/>
    <x v="1"/>
    <x v="0"/>
    <x v="0"/>
    <e v="#N/A"/>
  </r>
  <r>
    <x v="0"/>
    <m/>
    <s v="Japan Platform"/>
    <s v="Réalisé"/>
    <d v="2016-10-30T00:00:00"/>
    <s v="Distribution NFI"/>
    <s v="Matériaux NFI"/>
    <s v="Bidons"/>
    <m/>
    <s v="Nombre"/>
    <n v="180"/>
    <m/>
    <m/>
    <m/>
    <s v=""/>
    <n v="180"/>
    <s v="Sélection / Priorisation"/>
    <x v="0"/>
    <x v="0"/>
    <m/>
    <m/>
    <m/>
    <m/>
    <m/>
    <s v="AAR20161030GRJE"/>
    <x v="2"/>
    <x v="0"/>
    <x v="0"/>
    <e v="#N/A"/>
  </r>
  <r>
    <x v="0"/>
    <m/>
    <s v="Japan Platform"/>
    <s v="Réalisé"/>
    <d v="2016-10-30T00:00:00"/>
    <s v="Distribution Abris"/>
    <s v="Matériaux Abris"/>
    <s v="Bois"/>
    <m/>
    <s v="Nombre"/>
    <m/>
    <m/>
    <m/>
    <m/>
    <s v=""/>
    <n v="180"/>
    <s v="Sélection / Priorisation"/>
    <x v="0"/>
    <x v="0"/>
    <m/>
    <m/>
    <m/>
    <m/>
    <m/>
    <s v="AAR20161030GRJE"/>
    <x v="3"/>
    <x v="0"/>
    <x v="0"/>
    <e v="#N/A"/>
  </r>
  <r>
    <x v="0"/>
    <m/>
    <s v="Japan Platform"/>
    <s v="Réalisé"/>
    <d v="2016-10-30T00:00:00"/>
    <s v="Distribution NFI"/>
    <s v="Matériaux NFI"/>
    <s v="Kit d'hygiène"/>
    <m/>
    <s v="Nombre"/>
    <n v="180"/>
    <m/>
    <m/>
    <m/>
    <s v=""/>
    <n v="180"/>
    <s v="Sélection / Priorisation"/>
    <x v="0"/>
    <x v="0"/>
    <m/>
    <m/>
    <m/>
    <m/>
    <m/>
    <s v="AAR20161030GRJE"/>
    <x v="4"/>
    <x v="0"/>
    <x v="0"/>
    <e v="#N/A"/>
  </r>
  <r>
    <x v="0"/>
    <m/>
    <s v="Japan Platform"/>
    <s v="Réalisé"/>
    <d v="2016-10-30T00:00:00"/>
    <s v="Distribution NFI"/>
    <s v="Matériaux NFI"/>
    <s v="Moustiquaires"/>
    <m/>
    <s v="Nombre"/>
    <n v="180"/>
    <m/>
    <m/>
    <m/>
    <s v=""/>
    <n v="180"/>
    <s v="Sélection / Priorisation"/>
    <x v="0"/>
    <x v="0"/>
    <m/>
    <m/>
    <m/>
    <m/>
    <m/>
    <s v="AAR20161030GRJE"/>
    <x v="5"/>
    <x v="0"/>
    <x v="0"/>
    <e v="#N/A"/>
  </r>
  <r>
    <x v="0"/>
    <m/>
    <s v="Japan Platform"/>
    <s v="Réalisé"/>
    <d v="2016-11-05T00:00:00"/>
    <s v="Distribution NFI"/>
    <s v="Matériaux NFI"/>
    <s v="Aquatabs"/>
    <m/>
    <s v="Nombre"/>
    <n v="300"/>
    <m/>
    <m/>
    <m/>
    <s v=""/>
    <n v="150"/>
    <s v="Sélection / Priorisation"/>
    <x v="1"/>
    <x v="1"/>
    <m/>
    <m/>
    <m/>
    <m/>
    <m/>
    <s v="AAR2016115SULE"/>
    <x v="0"/>
    <x v="1"/>
    <x v="1"/>
    <e v="#N/A"/>
  </r>
  <r>
    <x v="0"/>
    <m/>
    <s v="Japan Platform"/>
    <s v="Réalisé"/>
    <d v="2016-11-05T00:00:00"/>
    <s v="Distribution Abris"/>
    <s v="Matériaux Abris"/>
    <s v="Bâches"/>
    <m/>
    <s v="Nombre"/>
    <n v="150"/>
    <m/>
    <m/>
    <m/>
    <s v=""/>
    <n v="150"/>
    <s v="Sélection / Priorisation"/>
    <x v="1"/>
    <x v="1"/>
    <m/>
    <m/>
    <m/>
    <m/>
    <m/>
    <s v="AAR2016115SULE"/>
    <x v="1"/>
    <x v="1"/>
    <x v="1"/>
    <e v="#N/A"/>
  </r>
  <r>
    <x v="0"/>
    <m/>
    <s v="Japan Platform"/>
    <s v="Réalisé"/>
    <d v="2016-11-05T00:00:00"/>
    <s v="Distribution NFI"/>
    <s v="Matériaux NFI"/>
    <s v="Bidons"/>
    <m/>
    <s v="Nombre"/>
    <n v="150"/>
    <m/>
    <m/>
    <m/>
    <s v=""/>
    <n v="150"/>
    <s v="Sélection / Priorisation"/>
    <x v="1"/>
    <x v="1"/>
    <m/>
    <m/>
    <m/>
    <m/>
    <m/>
    <s v="AAR2016115SULE"/>
    <x v="2"/>
    <x v="1"/>
    <x v="1"/>
    <e v="#N/A"/>
  </r>
  <r>
    <x v="0"/>
    <m/>
    <s v="Japan Platform"/>
    <s v="Réalisé"/>
    <d v="2016-11-05T00:00:00"/>
    <s v="Distribution NFI"/>
    <s v="Matériaux NFI"/>
    <s v="Kit d'hygiène"/>
    <m/>
    <s v="Nombre"/>
    <n v="150"/>
    <m/>
    <m/>
    <m/>
    <s v=""/>
    <n v="150"/>
    <s v="Sélection / Priorisation"/>
    <x v="1"/>
    <x v="1"/>
    <m/>
    <m/>
    <m/>
    <m/>
    <m/>
    <s v="AAR2016115SULE"/>
    <x v="3"/>
    <x v="1"/>
    <x v="1"/>
    <e v="#N/A"/>
  </r>
  <r>
    <x v="0"/>
    <m/>
    <s v="Japan Platform"/>
    <s v="Réalisé"/>
    <d v="2016-11-05T00:00:00"/>
    <s v="Distribution NFI"/>
    <s v="Matériaux NFI"/>
    <s v="Moustiquaires"/>
    <m/>
    <s v="Nombre"/>
    <n v="150"/>
    <m/>
    <m/>
    <m/>
    <s v=""/>
    <n v="150"/>
    <s v="Sélection / Priorisation"/>
    <x v="1"/>
    <x v="1"/>
    <m/>
    <m/>
    <m/>
    <m/>
    <m/>
    <s v="AAR2016115SULE"/>
    <x v="4"/>
    <x v="1"/>
    <x v="1"/>
    <e v="#N/A"/>
  </r>
  <r>
    <x v="0"/>
    <m/>
    <s v="Japan Platform"/>
    <s v="Réalisé"/>
    <d v="2016-11-05T00:00:00"/>
    <s v="Distribution Abris"/>
    <s v="Cash"/>
    <s v="Non conditionel"/>
    <m/>
    <s v="Valeur en HTG"/>
    <m/>
    <m/>
    <m/>
    <m/>
    <s v=""/>
    <n v="150"/>
    <s v="Sélection / Priorisation"/>
    <x v="1"/>
    <x v="1"/>
    <m/>
    <m/>
    <m/>
    <m/>
    <m/>
    <s v="AAR2016115SULE"/>
    <x v="5"/>
    <x v="1"/>
    <x v="1"/>
    <e v="#N/A"/>
  </r>
  <r>
    <x v="0"/>
    <m/>
    <s v="Japan Platform"/>
    <s v="Réalisé"/>
    <d v="2016-11-09T00:00:00"/>
    <s v="Distribution NFI"/>
    <s v="Matériaux NFI"/>
    <s v="Aquatabs"/>
    <m/>
    <s v="Nombre"/>
    <n v="300"/>
    <m/>
    <m/>
    <m/>
    <s v=""/>
    <n v="150"/>
    <s v="Sélection / Priorisation"/>
    <x v="0"/>
    <x v="0"/>
    <m/>
    <m/>
    <m/>
    <m/>
    <m/>
    <s v="AAR2016119GRJE"/>
    <x v="0"/>
    <x v="0"/>
    <x v="0"/>
    <e v="#N/A"/>
  </r>
  <r>
    <x v="0"/>
    <m/>
    <s v="Japan Platform"/>
    <s v="Réalisé"/>
    <d v="2016-11-09T00:00:00"/>
    <s v="Distribution Abris"/>
    <s v="Matériaux Abris"/>
    <s v="Bâches"/>
    <m/>
    <s v="Nombre"/>
    <n v="150"/>
    <m/>
    <m/>
    <m/>
    <s v=""/>
    <n v="150"/>
    <s v="Sélection / Priorisation"/>
    <x v="0"/>
    <x v="0"/>
    <m/>
    <m/>
    <m/>
    <m/>
    <m/>
    <s v="AAR2016119GRJE"/>
    <x v="1"/>
    <x v="0"/>
    <x v="0"/>
    <e v="#N/A"/>
  </r>
  <r>
    <x v="0"/>
    <m/>
    <s v="Japan Platform"/>
    <s v="Réalisé"/>
    <d v="2016-11-09T00:00:00"/>
    <s v="Distribution NFI"/>
    <s v="Matériaux NFI"/>
    <s v="Bidons"/>
    <m/>
    <s v="Nombre"/>
    <n v="150"/>
    <m/>
    <m/>
    <m/>
    <s v=""/>
    <n v="150"/>
    <s v="Sélection / Priorisation"/>
    <x v="0"/>
    <x v="0"/>
    <m/>
    <m/>
    <m/>
    <m/>
    <m/>
    <s v="AAR2016119GRJE"/>
    <x v="2"/>
    <x v="0"/>
    <x v="0"/>
    <e v="#N/A"/>
  </r>
  <r>
    <x v="0"/>
    <m/>
    <s v="Japan Platform"/>
    <s v="Réalisé"/>
    <d v="2016-11-09T00:00:00"/>
    <s v="Distribution NFI"/>
    <s v="Matériaux NFI"/>
    <s v="Kit d'hygiène"/>
    <m/>
    <s v="Nombre"/>
    <n v="150"/>
    <m/>
    <m/>
    <m/>
    <s v=""/>
    <n v="150"/>
    <s v="Sélection / Priorisation"/>
    <x v="0"/>
    <x v="0"/>
    <m/>
    <m/>
    <m/>
    <m/>
    <m/>
    <s v="AAR2016119GRJE"/>
    <x v="3"/>
    <x v="0"/>
    <x v="0"/>
    <e v="#N/A"/>
  </r>
  <r>
    <x v="0"/>
    <m/>
    <s v="Japan Platform"/>
    <s v="Réalisé"/>
    <d v="2016-11-09T00:00:00"/>
    <s v="Distribution NFI"/>
    <s v="Matériaux NFI"/>
    <s v="Moustiquaires"/>
    <m/>
    <s v="Nombre"/>
    <n v="150"/>
    <m/>
    <m/>
    <m/>
    <s v=""/>
    <n v="150"/>
    <s v="Sélection / Priorisation"/>
    <x v="0"/>
    <x v="0"/>
    <m/>
    <m/>
    <m/>
    <m/>
    <m/>
    <s v="AAR2016119GRJE"/>
    <x v="4"/>
    <x v="0"/>
    <x v="0"/>
    <e v="#N/A"/>
  </r>
  <r>
    <x v="0"/>
    <m/>
    <s v="Japan Platform"/>
    <s v="Réalisé"/>
    <d v="2016-11-09T00:00:00"/>
    <s v="Distribution Abris"/>
    <s v="Cash"/>
    <s v="Non conditionel"/>
    <m/>
    <s v="Valeur en HTG"/>
    <m/>
    <m/>
    <m/>
    <m/>
    <s v=""/>
    <n v="150"/>
    <s v="Sélection / Priorisation"/>
    <x v="0"/>
    <x v="0"/>
    <m/>
    <m/>
    <m/>
    <m/>
    <m/>
    <s v="AAR2016119GRJE"/>
    <x v="5"/>
    <x v="0"/>
    <x v="0"/>
    <e v="#N/A"/>
  </r>
  <r>
    <x v="0"/>
    <m/>
    <s v="Japan Platform"/>
    <s v="Réalisé"/>
    <d v="2016-11-16T00:00:00"/>
    <s v="Distribution NFI"/>
    <s v="Matériaux NFI"/>
    <s v="Aquatabs"/>
    <m/>
    <s v="Nombre"/>
    <n v="600"/>
    <m/>
    <m/>
    <m/>
    <s v=""/>
    <n v="300"/>
    <s v="Sélection / Priorisation"/>
    <x v="0"/>
    <x v="0"/>
    <m/>
    <m/>
    <m/>
    <m/>
    <m/>
    <s v="AAR20161116GRJE"/>
    <x v="0"/>
    <x v="0"/>
    <x v="0"/>
    <e v="#N/A"/>
  </r>
  <r>
    <x v="0"/>
    <m/>
    <s v="Japan Platform"/>
    <s v="Réalisé"/>
    <d v="2016-11-16T00:00:00"/>
    <s v="Distribution Abris"/>
    <s v="Matériaux Abris"/>
    <s v="Bâches"/>
    <m/>
    <s v="Nombre"/>
    <n v="300"/>
    <m/>
    <m/>
    <m/>
    <s v=""/>
    <n v="300"/>
    <s v="Sélection / Priorisation"/>
    <x v="0"/>
    <x v="0"/>
    <m/>
    <m/>
    <m/>
    <m/>
    <m/>
    <s v="AAR20161116GRJE"/>
    <x v="1"/>
    <x v="0"/>
    <x v="0"/>
    <e v="#N/A"/>
  </r>
  <r>
    <x v="0"/>
    <m/>
    <s v="Japan Platform"/>
    <s v="Réalisé"/>
    <d v="2016-11-16T00:00:00"/>
    <s v="Distribution NFI"/>
    <s v="Matériaux NFI"/>
    <s v="Bidons"/>
    <m/>
    <s v="Nombre"/>
    <n v="300"/>
    <m/>
    <m/>
    <m/>
    <s v=""/>
    <n v="300"/>
    <s v="Sélection / Priorisation"/>
    <x v="0"/>
    <x v="0"/>
    <m/>
    <m/>
    <m/>
    <m/>
    <m/>
    <s v="AAR20161116GRJE"/>
    <x v="2"/>
    <x v="0"/>
    <x v="0"/>
    <e v="#N/A"/>
  </r>
  <r>
    <x v="0"/>
    <m/>
    <s v="Japan Platform"/>
    <s v="Réalisé"/>
    <d v="2016-11-16T00:00:00"/>
    <s v="Distribution NFI"/>
    <s v="Matériaux NFI"/>
    <s v="Kit d'hygiène"/>
    <m/>
    <s v="Nombre"/>
    <n v="300"/>
    <m/>
    <m/>
    <m/>
    <s v=""/>
    <n v="300"/>
    <s v="Sélection / Priorisation"/>
    <x v="0"/>
    <x v="0"/>
    <m/>
    <m/>
    <m/>
    <m/>
    <m/>
    <s v="AAR20161116GRJE"/>
    <x v="3"/>
    <x v="0"/>
    <x v="0"/>
    <e v="#N/A"/>
  </r>
  <r>
    <x v="0"/>
    <m/>
    <s v="Japan Platform"/>
    <s v="Réalisé"/>
    <d v="2016-11-16T00:00:00"/>
    <s v="Distribution NFI"/>
    <s v="Matériaux NFI"/>
    <s v="Moustiquaires"/>
    <m/>
    <s v="Nombre"/>
    <n v="300"/>
    <m/>
    <m/>
    <m/>
    <s v=""/>
    <n v="300"/>
    <s v="Sélection / Priorisation"/>
    <x v="0"/>
    <x v="0"/>
    <m/>
    <m/>
    <m/>
    <m/>
    <m/>
    <s v="AAR20161116GRJE"/>
    <x v="4"/>
    <x v="0"/>
    <x v="0"/>
    <e v="#N/A"/>
  </r>
  <r>
    <x v="0"/>
    <m/>
    <s v="Japan Platform"/>
    <s v="Réalisé"/>
    <d v="2016-11-16T00:00:00"/>
    <s v="Distribution Abris"/>
    <s v="Cash"/>
    <s v="Non conditionel"/>
    <m/>
    <s v="Valeur en HTG"/>
    <m/>
    <m/>
    <m/>
    <m/>
    <s v=""/>
    <n v="300"/>
    <s v="Sélection / Priorisation"/>
    <x v="0"/>
    <x v="0"/>
    <m/>
    <m/>
    <m/>
    <m/>
    <m/>
    <s v="AAR20161116GRJE"/>
    <x v="5"/>
    <x v="0"/>
    <x v="0"/>
    <e v="#N/A"/>
  </r>
  <r>
    <x v="0"/>
    <m/>
    <s v="Japan Platform"/>
    <s v="Réalisé"/>
    <d v="2016-11-21T00:00:00"/>
    <s v="Distribution NFI"/>
    <s v="Matériaux NFI"/>
    <s v="Aquatabs"/>
    <m/>
    <s v="Nombre"/>
    <n v="400"/>
    <m/>
    <m/>
    <m/>
    <s v=""/>
    <n v="200"/>
    <s v="Sélection / Priorisation"/>
    <x v="1"/>
    <x v="1"/>
    <m/>
    <m/>
    <m/>
    <m/>
    <m/>
    <s v="AAR20161121SULE"/>
    <x v="0"/>
    <x v="1"/>
    <x v="1"/>
    <e v="#N/A"/>
  </r>
  <r>
    <x v="0"/>
    <m/>
    <s v="Japan Platform"/>
    <s v="Réalisé"/>
    <d v="2016-11-21T00:00:00"/>
    <s v="Distribution Abris"/>
    <s v="Matériaux Abris"/>
    <s v="Bâches"/>
    <m/>
    <s v="Nombre"/>
    <n v="200"/>
    <m/>
    <m/>
    <m/>
    <s v=""/>
    <n v="200"/>
    <s v="Sélection / Priorisation"/>
    <x v="1"/>
    <x v="1"/>
    <m/>
    <m/>
    <m/>
    <m/>
    <m/>
    <s v="AAR20161121SULE"/>
    <x v="1"/>
    <x v="1"/>
    <x v="1"/>
    <e v="#N/A"/>
  </r>
  <r>
    <x v="0"/>
    <m/>
    <s v="Japan Platform"/>
    <s v="Réalisé"/>
    <d v="2016-11-21T00:00:00"/>
    <s v="Distribution NFI"/>
    <s v="Matériaux NFI"/>
    <s v="Bidons"/>
    <m/>
    <s v="Nombre"/>
    <n v="200"/>
    <m/>
    <m/>
    <m/>
    <s v=""/>
    <n v="200"/>
    <s v="Sélection / Priorisation"/>
    <x v="1"/>
    <x v="1"/>
    <m/>
    <m/>
    <m/>
    <m/>
    <m/>
    <s v="AAR20161121SULE"/>
    <x v="2"/>
    <x v="1"/>
    <x v="1"/>
    <e v="#N/A"/>
  </r>
  <r>
    <x v="0"/>
    <m/>
    <s v="Japan Platform"/>
    <s v="Réalisé"/>
    <d v="2016-11-21T00:00:00"/>
    <s v="Distribution NFI"/>
    <s v="Matériaux NFI"/>
    <s v="Kit d'hygiène"/>
    <m/>
    <s v="Nombre"/>
    <n v="200"/>
    <m/>
    <m/>
    <m/>
    <s v=""/>
    <n v="200"/>
    <s v="Sélection / Priorisation"/>
    <x v="1"/>
    <x v="1"/>
    <m/>
    <m/>
    <m/>
    <m/>
    <m/>
    <s v="AAR20161121SULE"/>
    <x v="3"/>
    <x v="1"/>
    <x v="1"/>
    <e v="#N/A"/>
  </r>
  <r>
    <x v="0"/>
    <m/>
    <s v="Japan Platform"/>
    <s v="Réalisé"/>
    <d v="2016-11-21T00:00:00"/>
    <s v="Distribution NFI"/>
    <s v="Matériaux NFI"/>
    <s v="Moustiquaires"/>
    <m/>
    <s v="Nombre"/>
    <n v="200"/>
    <m/>
    <m/>
    <m/>
    <s v=""/>
    <n v="200"/>
    <s v="Sélection / Priorisation"/>
    <x v="1"/>
    <x v="1"/>
    <m/>
    <m/>
    <m/>
    <m/>
    <m/>
    <s v="AAR20161121SULE"/>
    <x v="4"/>
    <x v="1"/>
    <x v="1"/>
    <e v="#N/A"/>
  </r>
  <r>
    <x v="0"/>
    <m/>
    <s v="Japan Platform"/>
    <s v="Réalisé"/>
    <d v="2016-11-21T00:00:00"/>
    <s v="Distribution Abris"/>
    <s v="Cash"/>
    <s v="Non conditionel"/>
    <m/>
    <s v="Valeur en HTG"/>
    <m/>
    <m/>
    <m/>
    <m/>
    <s v=""/>
    <n v="200"/>
    <s v="Sélection / Priorisation"/>
    <x v="1"/>
    <x v="1"/>
    <m/>
    <m/>
    <m/>
    <m/>
    <m/>
    <s v="AAR20161121SULE"/>
    <x v="5"/>
    <x v="1"/>
    <x v="1"/>
    <e v="#N/A"/>
  </r>
  <r>
    <x v="1"/>
    <m/>
    <s v="OFDA"/>
    <s v="Réalisé"/>
    <d v="2016-10-19T00:00:00"/>
    <s v="Distribution Abris"/>
    <s v="Matériaux Abris"/>
    <s v="Bâches"/>
    <m/>
    <s v="Nombre"/>
    <n v="563"/>
    <m/>
    <m/>
    <m/>
    <s v=""/>
    <n v="993"/>
    <m/>
    <x v="0"/>
    <x v="0"/>
    <s v="8e Fonds Rouge Dahere"/>
    <s v="caracolie"/>
    <s v="Urbain"/>
    <s v="Quartier"/>
    <m/>
    <s v="ACT20161019GRJE8E"/>
    <x v="4"/>
    <x v="0"/>
    <x v="0"/>
    <s v="HT08811-08"/>
  </r>
  <r>
    <x v="1"/>
    <m/>
    <s v="OFDA"/>
    <s v="Réalisé"/>
    <d v="2016-10-19T00:00:00"/>
    <s v="Distribution NFI"/>
    <s v="Matériaux NFI"/>
    <s v="Kit d'hygiène"/>
    <m/>
    <s v="Nombre"/>
    <n v="563"/>
    <m/>
    <m/>
    <m/>
    <m/>
    <m/>
    <m/>
    <x v="0"/>
    <x v="0"/>
    <s v="8e Fonds Rouge Dahere"/>
    <s v="caracolie"/>
    <s v="Urbain"/>
    <s v="Quartier"/>
    <m/>
    <s v="ACT20161019GRJE8E"/>
    <x v="5"/>
    <x v="0"/>
    <x v="0"/>
    <s v="HT08811-08"/>
  </r>
  <r>
    <x v="1"/>
    <m/>
    <s v="OFDA"/>
    <s v="Réalisé"/>
    <d v="2016-10-20T00:00:00"/>
    <s v="Distribution Abris"/>
    <s v="Matériaux Abris"/>
    <s v="Bâches"/>
    <m/>
    <s v="Nombre"/>
    <n v="942"/>
    <m/>
    <m/>
    <m/>
    <m/>
    <m/>
    <m/>
    <x v="0"/>
    <x v="0"/>
    <s v="8e Fonds Rouge Dahere"/>
    <s v="caracolie"/>
    <s v="Urbain"/>
    <s v="Quartier"/>
    <m/>
    <s v="ACT20161020GRJE8E"/>
    <x v="4"/>
    <x v="0"/>
    <x v="0"/>
    <s v="HT08811-08"/>
  </r>
  <r>
    <x v="1"/>
    <m/>
    <s v="OFDA"/>
    <s v="Réalisé"/>
    <d v="2016-10-20T00:00:00"/>
    <s v="Distribution NFI"/>
    <s v="Matériaux NFI"/>
    <s v="Kit d'hygiène"/>
    <m/>
    <s v="Nombre"/>
    <n v="942"/>
    <m/>
    <m/>
    <m/>
    <m/>
    <m/>
    <m/>
    <x v="0"/>
    <x v="0"/>
    <s v="8e Fonds Rouge Dahere"/>
    <s v="caracolie"/>
    <s v="Urbain"/>
    <s v="Quartier"/>
    <m/>
    <s v="ACT20161020GRJE8E"/>
    <x v="5"/>
    <x v="0"/>
    <x v="0"/>
    <s v="HT08811-08"/>
  </r>
  <r>
    <x v="1"/>
    <m/>
    <s v="OFDA"/>
    <s v="Réalisé"/>
    <d v="2016-10-21T00:00:00"/>
    <s v="Distribution Abris"/>
    <s v="Matériaux Abris"/>
    <s v="Bâches"/>
    <m/>
    <s v="Nombre"/>
    <n v="996"/>
    <m/>
    <m/>
    <m/>
    <s v=""/>
    <n v="993"/>
    <m/>
    <x v="0"/>
    <x v="0"/>
    <s v="8e Fonds Rouge Dahere"/>
    <s v="caracolie"/>
    <s v="Urbain"/>
    <s v="Quartier"/>
    <m/>
    <s v="ACT20161021GRJE8E"/>
    <x v="4"/>
    <x v="0"/>
    <x v="0"/>
    <s v="HT08811-08"/>
  </r>
  <r>
    <x v="1"/>
    <m/>
    <s v="OFDA"/>
    <s v="Réalisé"/>
    <d v="2016-10-21T00:00:00"/>
    <s v="Distribution NFI"/>
    <s v="Matériaux NFI"/>
    <s v="Kit d'hygiène"/>
    <m/>
    <s v="Nombre"/>
    <n v="996"/>
    <m/>
    <m/>
    <m/>
    <s v=""/>
    <n v="993"/>
    <m/>
    <x v="0"/>
    <x v="0"/>
    <s v="8e Fonds Rouge Dahere"/>
    <s v="caracolie"/>
    <s v="Urbain"/>
    <s v="Quartier"/>
    <m/>
    <s v="ACT20161021GRJE8E"/>
    <x v="5"/>
    <x v="0"/>
    <x v="0"/>
    <s v="HT08811-08"/>
  </r>
  <r>
    <x v="1"/>
    <m/>
    <s v="OFDA"/>
    <s v="Réalisé"/>
    <d v="2016-10-22T00:00:00"/>
    <s v="Distribution Abris"/>
    <s v="Matériaux Abris"/>
    <s v="Bâches"/>
    <m/>
    <s v="Nombre"/>
    <n v="1162"/>
    <m/>
    <m/>
    <m/>
    <s v=""/>
    <n v="993"/>
    <m/>
    <x v="0"/>
    <x v="0"/>
    <s v="8e Fonds Rouge Dahere"/>
    <s v="caracolie"/>
    <s v="Urbain"/>
    <s v="Quartier"/>
    <m/>
    <s v="ACT20161022GRJE8E"/>
    <x v="4"/>
    <x v="0"/>
    <x v="0"/>
    <s v="HT08811-08"/>
  </r>
  <r>
    <x v="1"/>
    <m/>
    <s v="OFDA"/>
    <s v="Réalisé"/>
    <d v="2016-10-22T00:00:00"/>
    <s v="Distribution NFI"/>
    <s v="Matériaux NFI"/>
    <s v="Kit d'hygiène"/>
    <m/>
    <s v="Nombre"/>
    <n v="1162"/>
    <m/>
    <m/>
    <m/>
    <s v=""/>
    <n v="993"/>
    <m/>
    <x v="0"/>
    <x v="0"/>
    <s v="8e Fonds Rouge Dahere"/>
    <s v="caracolie"/>
    <s v="Urbain"/>
    <s v="Quartier"/>
    <m/>
    <s v="ACT20161022GRJE8E"/>
    <x v="5"/>
    <x v="0"/>
    <x v="0"/>
    <s v="HT08811-08"/>
  </r>
  <r>
    <x v="1"/>
    <m/>
    <s v="OFDA"/>
    <s v="Réalisé"/>
    <d v="2016-10-23T00:00:00"/>
    <s v="Distribution Abris"/>
    <s v="Matériaux Abris"/>
    <s v="Bâches"/>
    <m/>
    <s v="Nombre"/>
    <n v="918"/>
    <m/>
    <m/>
    <m/>
    <s v=""/>
    <n v="993"/>
    <m/>
    <x v="0"/>
    <x v="0"/>
    <s v="8e Fonds Rouge Dahere"/>
    <s v="Sainte-Hélène"/>
    <s v="Urbain"/>
    <s v="Quartier"/>
    <m/>
    <s v="ACT20161023GRJE8E"/>
    <x v="4"/>
    <x v="0"/>
    <x v="0"/>
    <s v="HT08811-08"/>
  </r>
  <r>
    <x v="1"/>
    <m/>
    <s v="OFDA"/>
    <s v="Réalisé"/>
    <d v="2016-10-23T00:00:00"/>
    <s v="Distribution NFI"/>
    <s v="Matériaux NFI"/>
    <s v="Kit d'hygiène"/>
    <m/>
    <s v="Nombre"/>
    <n v="918"/>
    <m/>
    <m/>
    <m/>
    <s v=""/>
    <n v="993"/>
    <m/>
    <x v="0"/>
    <x v="0"/>
    <s v="8e Fonds Rouge Dahere"/>
    <s v="Sainte-Hélène"/>
    <s v="Urbain"/>
    <s v="Quartier"/>
    <m/>
    <s v="ACT20161023GRJE8E"/>
    <x v="5"/>
    <x v="0"/>
    <x v="0"/>
    <s v="HT08811-08"/>
  </r>
  <r>
    <x v="1"/>
    <m/>
    <s v="OFDA"/>
    <s v="Réalisé"/>
    <d v="2016-10-24T00:00:00"/>
    <s v="Distribution Abris"/>
    <s v="Matériaux Abris"/>
    <s v="Bâches"/>
    <m/>
    <s v="Nombre"/>
    <n v="1115"/>
    <m/>
    <m/>
    <m/>
    <s v=""/>
    <n v="993"/>
    <m/>
    <x v="0"/>
    <x v="0"/>
    <s v="8e Fonds Rouge Dahere"/>
    <s v="Sainte-Hélène"/>
    <s v="Urbain"/>
    <s v="Quartier"/>
    <m/>
    <s v="ACT20161024GRJE8E"/>
    <x v="4"/>
    <x v="0"/>
    <x v="0"/>
    <s v="HT08811-08"/>
  </r>
  <r>
    <x v="1"/>
    <m/>
    <s v="OFDA"/>
    <s v="Réalisé"/>
    <d v="2016-10-24T00:00:00"/>
    <s v="Distribution NFI"/>
    <s v="Matériaux NFI"/>
    <s v="Kit d'hygiène"/>
    <m/>
    <s v="Nombre"/>
    <n v="1115"/>
    <m/>
    <m/>
    <m/>
    <s v=""/>
    <n v="993"/>
    <m/>
    <x v="0"/>
    <x v="0"/>
    <s v="8e Fonds Rouge Dahere"/>
    <s v="Sainte-Hélène"/>
    <s v="Urbain"/>
    <s v="Quartier"/>
    <m/>
    <s v="ACT20161024GRJE8E"/>
    <x v="5"/>
    <x v="0"/>
    <x v="0"/>
    <s v="HT08811-08"/>
  </r>
  <r>
    <x v="1"/>
    <m/>
    <s v="OFDA"/>
    <s v="Réalisé"/>
    <d v="2016-10-26T00:00:00"/>
    <s v="Distribution Abris"/>
    <s v="Matériaux Abris"/>
    <s v="Bâches"/>
    <m/>
    <s v="Nombre"/>
    <n v="1119"/>
    <m/>
    <m/>
    <m/>
    <s v=""/>
    <n v="993"/>
    <m/>
    <x v="0"/>
    <x v="0"/>
    <s v="9e Fonds Rouge Torberck"/>
    <s v="Centre ville"/>
    <s v="Urbain"/>
    <s v="Quartier"/>
    <m/>
    <s v="ACT20161026GRJE9E"/>
    <x v="4"/>
    <x v="0"/>
    <x v="0"/>
    <s v="HT08811-09"/>
  </r>
  <r>
    <x v="1"/>
    <m/>
    <s v="OFDA"/>
    <s v="Réalisé"/>
    <d v="2016-10-26T00:00:00"/>
    <s v="Distribution NFI"/>
    <s v="Matériaux NFI"/>
    <s v="Kit d'hygiène"/>
    <m/>
    <s v="Nombre"/>
    <n v="1119"/>
    <m/>
    <m/>
    <m/>
    <s v=""/>
    <n v="993"/>
    <m/>
    <x v="0"/>
    <x v="0"/>
    <s v="9e Fonds Rouge Torberck"/>
    <s v="Centre ville"/>
    <s v="Urbain"/>
    <s v="Quartier"/>
    <m/>
    <s v="ACT20161026GRJE9E"/>
    <x v="5"/>
    <x v="0"/>
    <x v="0"/>
    <s v="HT08811-09"/>
  </r>
  <r>
    <x v="1"/>
    <m/>
    <s v="OFDA"/>
    <s v="Réalisé"/>
    <d v="2016-10-31T00:00:00"/>
    <s v="Distribution Abris"/>
    <s v="Matériaux Abris"/>
    <s v="Bâches"/>
    <m/>
    <s v="Nombre"/>
    <n v="759"/>
    <m/>
    <m/>
    <m/>
    <s v=""/>
    <n v="993"/>
    <m/>
    <x v="0"/>
    <x v="0"/>
    <s v="4e Basse Guinaudée"/>
    <s v="Chateau"/>
    <s v="Urbain"/>
    <s v="Quartier"/>
    <m/>
    <s v="ACT20161031GRJE4E"/>
    <x v="4"/>
    <x v="0"/>
    <x v="0"/>
    <s v="HT08811-04"/>
  </r>
  <r>
    <x v="1"/>
    <m/>
    <s v="OFDA"/>
    <s v="Réalisé"/>
    <d v="2016-10-31T00:00:00"/>
    <s v="Distribution NFI"/>
    <s v="Matériaux NFI"/>
    <s v="Kit d'hygiène"/>
    <m/>
    <s v="Nombre"/>
    <n v="759"/>
    <m/>
    <m/>
    <m/>
    <s v=""/>
    <n v="993"/>
    <m/>
    <x v="0"/>
    <x v="0"/>
    <s v="4e Basse Guinaudée"/>
    <s v="Chateau"/>
    <s v="Urbain"/>
    <s v="Quartier"/>
    <m/>
    <s v="ACT20161031GRJE4E"/>
    <x v="5"/>
    <x v="0"/>
    <x v="0"/>
    <s v="HT08811-04"/>
  </r>
  <r>
    <x v="1"/>
    <m/>
    <s v="CONCERN"/>
    <s v="Réalisé"/>
    <d v="2016-11-02T00:00:00"/>
    <s v="Distribution Abris"/>
    <s v="Matériaux Abris"/>
    <s v="Kit Abris"/>
    <m/>
    <s v="Nombre"/>
    <n v="500"/>
    <m/>
    <m/>
    <m/>
    <s v=""/>
    <n v="993"/>
    <m/>
    <x v="0"/>
    <x v="2"/>
    <s v="1e Grandoit"/>
    <s v="centre ville zone 1"/>
    <s v="Urbain"/>
    <s v="Quartier"/>
    <m/>
    <s v="ACT2016112GRAN1E"/>
    <x v="1"/>
    <x v="0"/>
    <x v="2"/>
    <s v="HT08821-01"/>
  </r>
  <r>
    <x v="1"/>
    <m/>
    <s v="CONCERN"/>
    <s v="Réalisé"/>
    <d v="2016-11-02T00:00:00"/>
    <s v="Distribution NFI"/>
    <s v="Matériaux NFI"/>
    <s v="Kit d'hygiène"/>
    <m/>
    <s v="Nombre"/>
    <n v="500"/>
    <m/>
    <m/>
    <m/>
    <s v=""/>
    <n v="993"/>
    <m/>
    <x v="0"/>
    <x v="2"/>
    <s v="1e Grandoit"/>
    <s v="centre ville zone 1"/>
    <s v="Urbain"/>
    <s v="Quartier"/>
    <m/>
    <s v="ACT2016112GRAN1E"/>
    <x v="2"/>
    <x v="0"/>
    <x v="2"/>
    <s v="HT08821-01"/>
  </r>
  <r>
    <x v="1"/>
    <m/>
    <s v="CONCERN"/>
    <s v="Réalisé"/>
    <d v="2016-11-02T00:00:00"/>
    <s v="Distribution NFI"/>
    <s v="Matériaux NFI"/>
    <s v="Moustiquaires"/>
    <m/>
    <s v="Nombre"/>
    <n v="500"/>
    <m/>
    <m/>
    <m/>
    <s v=""/>
    <n v="993"/>
    <m/>
    <x v="0"/>
    <x v="2"/>
    <s v="1e Grandoit"/>
    <s v="centre ville zone 1"/>
    <s v="Urbain"/>
    <s v="Quartier"/>
    <m/>
    <s v="ACT2016112GRAN1E"/>
    <x v="3"/>
    <x v="0"/>
    <x v="2"/>
    <s v="HT08821-01"/>
  </r>
  <r>
    <x v="1"/>
    <m/>
    <s v="CONCERN"/>
    <s v="Réalisé"/>
    <d v="2016-11-02T00:00:00"/>
    <s v="Distribution NFI"/>
    <s v="Matériaux NFI"/>
    <s v="Couvertures"/>
    <m/>
    <s v="Nombre"/>
    <n v="500"/>
    <m/>
    <m/>
    <m/>
    <s v=""/>
    <n v="993"/>
    <m/>
    <x v="0"/>
    <x v="2"/>
    <s v="1e Grandoit"/>
    <s v="centre ville zone 1"/>
    <s v="Urbain"/>
    <s v="Quartier"/>
    <m/>
    <s v="ACT2016112GRAN1E"/>
    <x v="4"/>
    <x v="0"/>
    <x v="2"/>
    <s v="HT08821-01"/>
  </r>
  <r>
    <x v="1"/>
    <m/>
    <s v="CONCERN"/>
    <s v="Réalisé"/>
    <d v="2016-11-02T00:00:00"/>
    <s v="Distribution NFI"/>
    <s v="Matériaux NFI"/>
    <s v="Autre, à préciser dans &quot;Commentaires&quot;"/>
    <m/>
    <s v="Nombre"/>
    <n v="500"/>
    <m/>
    <m/>
    <m/>
    <s v=""/>
    <n v="993"/>
    <m/>
    <x v="0"/>
    <x v="2"/>
    <s v="1e Grandoit"/>
    <s v="centre ville zone 1"/>
    <s v="Urbain"/>
    <s v="Quartier"/>
    <s v="bassins"/>
    <s v="ACT2016112GRAN1E"/>
    <x v="5"/>
    <x v="0"/>
    <x v="2"/>
    <s v="HT08821-01"/>
  </r>
  <r>
    <x v="1"/>
    <m/>
    <s v="OFDA"/>
    <s v="Réalisé"/>
    <d v="2016-11-03T00:00:00"/>
    <s v="Distribution Abris"/>
    <s v="Matériaux Abris"/>
    <s v="Bâches"/>
    <m/>
    <s v="Nombre"/>
    <n v="182"/>
    <m/>
    <m/>
    <m/>
    <m/>
    <m/>
    <m/>
    <x v="0"/>
    <x v="0"/>
    <s v="9e Fonds Rouge Torberck"/>
    <s v="source dommage"/>
    <s v="Urbain"/>
    <s v="Centre collectif / d'évacuation d'urgence"/>
    <m/>
    <s v="ACT2016113GRJE9E"/>
    <x v="3"/>
    <x v="0"/>
    <x v="0"/>
    <s v="HT08811-09"/>
  </r>
  <r>
    <x v="1"/>
    <m/>
    <s v="OFDA"/>
    <s v="Réalisé"/>
    <d v="2016-11-03T00:00:00"/>
    <s v="Distribution NFI"/>
    <s v="Matériaux NFI"/>
    <s v="Kit de cuisine"/>
    <m/>
    <s v="Nombre"/>
    <n v="182"/>
    <m/>
    <m/>
    <m/>
    <m/>
    <m/>
    <m/>
    <x v="0"/>
    <x v="0"/>
    <s v="9e Fonds Rouge Torberck"/>
    <s v="source dommage"/>
    <s v="Urbain"/>
    <s v="Centre collectif / d'évacuation d'urgence"/>
    <m/>
    <s v="ACT2016113GRJE9E"/>
    <x v="4"/>
    <x v="0"/>
    <x v="0"/>
    <s v="HT08811-09"/>
  </r>
  <r>
    <x v="1"/>
    <m/>
    <s v="OFDA"/>
    <s v="Réalisé"/>
    <d v="2016-11-03T00:00:00"/>
    <s v="Distribution NFI"/>
    <s v="Matériaux NFI"/>
    <s v="Kit d'hygiène"/>
    <m/>
    <s v="Nombre"/>
    <n v="182"/>
    <m/>
    <m/>
    <m/>
    <m/>
    <m/>
    <m/>
    <x v="0"/>
    <x v="0"/>
    <s v="9e Fonds Rouge Torberck"/>
    <s v="source dommage"/>
    <s v="Urbain"/>
    <s v="Centre collectif / d'évacuation d'urgence"/>
    <m/>
    <s v="ACT2016113GRJE9E"/>
    <x v="5"/>
    <x v="0"/>
    <x v="0"/>
    <s v="HT08811-09"/>
  </r>
  <r>
    <x v="1"/>
    <m/>
    <s v="OFDA"/>
    <s v="Réalisé"/>
    <d v="2016-11-04T00:00:00"/>
    <s v="Distribution Abris"/>
    <s v="Matériaux Abris"/>
    <s v="Bâches"/>
    <m/>
    <s v="Nombre"/>
    <n v="221"/>
    <m/>
    <m/>
    <m/>
    <m/>
    <m/>
    <m/>
    <x v="0"/>
    <x v="0"/>
    <s v="9e Fonds Rouge Torberck"/>
    <s v="platon"/>
    <s v="Urbain"/>
    <s v="Centre collectif / d'évacuation d'urgence"/>
    <m/>
    <s v="ACT2016114GRJE9E"/>
    <x v="3"/>
    <x v="0"/>
    <x v="0"/>
    <s v="HT08811-09"/>
  </r>
  <r>
    <x v="1"/>
    <m/>
    <s v="OFDA"/>
    <s v="Réalisé"/>
    <d v="2016-11-04T00:00:00"/>
    <s v="Distribution NFI"/>
    <s v="Matériaux NFI"/>
    <s v="Kit de cuisine"/>
    <m/>
    <s v="Nombre"/>
    <n v="221"/>
    <m/>
    <m/>
    <m/>
    <m/>
    <m/>
    <m/>
    <x v="0"/>
    <x v="0"/>
    <s v="9e Fonds Rouge Torberck"/>
    <s v="platon"/>
    <s v="Urbain"/>
    <s v="Centre collectif / d'évacuation d'urgence"/>
    <m/>
    <s v="ACT2016114GRJE9E"/>
    <x v="4"/>
    <x v="0"/>
    <x v="0"/>
    <s v="HT08811-09"/>
  </r>
  <r>
    <x v="1"/>
    <m/>
    <s v="OFDA"/>
    <s v="Réalisé"/>
    <d v="2016-11-04T00:00:00"/>
    <s v="Distribution NFI"/>
    <s v="Matériaux NFI"/>
    <s v="Kit d'hygiène"/>
    <m/>
    <s v="Nombre"/>
    <n v="221"/>
    <m/>
    <m/>
    <m/>
    <m/>
    <m/>
    <m/>
    <x v="0"/>
    <x v="0"/>
    <s v="9e Fonds Rouge Torberck"/>
    <s v="platon"/>
    <s v="Urbain"/>
    <s v="Centre collectif / d'évacuation d'urgence"/>
    <m/>
    <s v="ACT2016114GRJE9E"/>
    <x v="5"/>
    <x v="0"/>
    <x v="0"/>
    <s v="HT08811-09"/>
  </r>
  <r>
    <x v="1"/>
    <m/>
    <s v="OFDA"/>
    <s v="Réalisé"/>
    <d v="2016-11-06T00:00:00"/>
    <s v="Distribution Abris"/>
    <s v="Matériaux Abris"/>
    <s v="Bâches"/>
    <m/>
    <s v="Nombre"/>
    <n v="88"/>
    <m/>
    <m/>
    <m/>
    <m/>
    <m/>
    <m/>
    <x v="0"/>
    <x v="0"/>
    <s v="9e Fonds Rouge Torberck"/>
    <s v="source dommage"/>
    <s v="Urbain"/>
    <s v="Centre collectif / d'évacuation d'urgence"/>
    <m/>
    <s v="ACT2016116GRJE9E"/>
    <x v="3"/>
    <x v="0"/>
    <x v="0"/>
    <s v="HT08811-09"/>
  </r>
  <r>
    <x v="1"/>
    <m/>
    <s v="OFDA"/>
    <s v="Réalisé"/>
    <d v="2016-11-06T00:00:00"/>
    <s v="Distribution NFI"/>
    <s v="Matériaux NFI"/>
    <s v="Kit de cuisine"/>
    <m/>
    <s v="Nombre"/>
    <n v="88"/>
    <m/>
    <m/>
    <m/>
    <m/>
    <m/>
    <m/>
    <x v="0"/>
    <x v="0"/>
    <s v="9e Fonds Rouge Torberck"/>
    <s v="source dommage"/>
    <s v="Urbain"/>
    <s v="Centre collectif / d'évacuation d'urgence"/>
    <m/>
    <s v="ACT2016116GRJE9E"/>
    <x v="4"/>
    <x v="0"/>
    <x v="0"/>
    <s v="HT08811-09"/>
  </r>
  <r>
    <x v="1"/>
    <m/>
    <s v="OFDA"/>
    <s v="Réalisé"/>
    <d v="2016-11-06T00:00:00"/>
    <s v="Distribution NFI"/>
    <s v="Matériaux NFI"/>
    <s v="Kit d'hygiène"/>
    <m/>
    <s v="Nombre"/>
    <n v="88"/>
    <m/>
    <m/>
    <m/>
    <m/>
    <m/>
    <m/>
    <x v="0"/>
    <x v="0"/>
    <s v="9e Fonds Rouge Torberck"/>
    <s v="source dommage"/>
    <s v="Urbain"/>
    <s v="Centre collectif / d'évacuation d'urgence"/>
    <m/>
    <s v="ACT2016116GRJE9E"/>
    <x v="5"/>
    <x v="0"/>
    <x v="0"/>
    <s v="HT08811-09"/>
  </r>
  <r>
    <x v="1"/>
    <m/>
    <s v="OFDA"/>
    <s v="Réalisé"/>
    <d v="2016-11-11T00:00:00"/>
    <s v="Distribution Abris"/>
    <s v="Matériaux Abris"/>
    <s v="Bâches"/>
    <m/>
    <s v="Nombre"/>
    <n v="1305"/>
    <m/>
    <m/>
    <m/>
    <s v=""/>
    <n v="993"/>
    <m/>
    <x v="0"/>
    <x v="0"/>
    <s v="9e Fonds Rouge Torberck"/>
    <s v="Gragamoria"/>
    <s v="Urbain"/>
    <s v="Quartier"/>
    <m/>
    <s v="ACT20161111GRJE9E"/>
    <x v="5"/>
    <x v="0"/>
    <x v="0"/>
    <s v="HT08811-09"/>
  </r>
  <r>
    <x v="1"/>
    <m/>
    <s v="OFDA"/>
    <s v="Réalisé"/>
    <d v="2016-11-30T00:00:00"/>
    <s v="Distribution Abris"/>
    <s v="Matériaux Abris"/>
    <s v="Bâches"/>
    <m/>
    <s v="Nombre"/>
    <n v="453"/>
    <m/>
    <m/>
    <m/>
    <m/>
    <m/>
    <m/>
    <x v="0"/>
    <x v="0"/>
    <s v="9e Fonds Rouge Torberck"/>
    <s v="Brouette"/>
    <s v="Urbain"/>
    <s v="Centre collectif / d'évacuation d'urgence"/>
    <m/>
    <s v="ACT20161130GRJE9E"/>
    <x v="3"/>
    <x v="0"/>
    <x v="0"/>
    <s v="HT08811-09"/>
  </r>
  <r>
    <x v="1"/>
    <m/>
    <s v="OFDA"/>
    <s v="Réalisé"/>
    <d v="2016-11-30T00:00:00"/>
    <s v="Distribution NFI"/>
    <s v="Matériaux NFI"/>
    <s v="Kit de cuisine"/>
    <m/>
    <s v="Nombre"/>
    <n v="453"/>
    <m/>
    <m/>
    <m/>
    <m/>
    <m/>
    <m/>
    <x v="0"/>
    <x v="0"/>
    <s v="9e Fonds Rouge Torberck"/>
    <s v="Brouette"/>
    <s v="Urbain"/>
    <s v="Centre collectif / d'évacuation d'urgence"/>
    <m/>
    <s v="ACT20161130GRJE9E"/>
    <x v="4"/>
    <x v="0"/>
    <x v="0"/>
    <s v="HT08811-09"/>
  </r>
  <r>
    <x v="1"/>
    <m/>
    <s v="OFDA"/>
    <s v="Réalisé"/>
    <d v="2016-11-30T00:00:00"/>
    <s v="Distribution NFI"/>
    <s v="Matériaux NFI"/>
    <s v="Kit d'hygiène"/>
    <m/>
    <s v="Nombre"/>
    <n v="453"/>
    <m/>
    <m/>
    <m/>
    <m/>
    <m/>
    <m/>
    <x v="0"/>
    <x v="0"/>
    <s v="9e Fonds Rouge Torberck"/>
    <s v="Brouette"/>
    <s v="Urbain"/>
    <s v="Centre collectif / d'évacuation d'urgence"/>
    <m/>
    <s v="ACT20161130GRJE9E"/>
    <x v="5"/>
    <x v="0"/>
    <x v="0"/>
    <s v="HT08811-09"/>
  </r>
  <r>
    <x v="1"/>
    <m/>
    <s v="OFDA"/>
    <s v="Réalisé"/>
    <s v="01-Nov-2016 - 14-Nov-2016"/>
    <s v="Distribution NFI"/>
    <s v="Matériaux NFI"/>
    <s v="Aquatabs"/>
    <m/>
    <s v="Nombre"/>
    <n v="100000"/>
    <s v="Grande Anse"/>
    <s v="Anse d'Hainault"/>
    <m/>
    <m/>
    <m/>
    <m/>
    <x v="0"/>
    <x v="2"/>
    <s v="1e Grandoit"/>
    <s v="Zone 2 et 4"/>
    <m/>
    <m/>
    <m/>
    <e v="#VALUE!"/>
    <x v="6"/>
    <x v="0"/>
    <x v="2"/>
    <s v="HT08821-01"/>
  </r>
  <r>
    <x v="1"/>
    <m/>
    <s v="OFDA"/>
    <s v="Réalisé"/>
    <s v="01-Nov-2016 - 14-Nov-2016"/>
    <s v="Distribution Abris"/>
    <s v="Matériaux Abris"/>
    <s v="Bâches"/>
    <m/>
    <s v="Nombre"/>
    <n v="993"/>
    <s v="Grande Anse"/>
    <s v="Anse d'Hainault"/>
    <m/>
    <m/>
    <m/>
    <m/>
    <x v="0"/>
    <x v="2"/>
    <s v="1e Grandoit"/>
    <s v="Zone 2 et 4"/>
    <m/>
    <m/>
    <m/>
    <e v="#VALUE!"/>
    <x v="7"/>
    <x v="0"/>
    <x v="2"/>
    <s v="HT08821-01"/>
  </r>
  <r>
    <x v="1"/>
    <m/>
    <s v="OFDA"/>
    <s v="Réalisé"/>
    <s v="01-Nov-2016 - 14-Nov-2016"/>
    <s v="Distribution NFI"/>
    <s v="Matériaux NFI"/>
    <s v="Couvertures"/>
    <m/>
    <s v="Nombre"/>
    <n v="1986"/>
    <s v="Grande Anse"/>
    <s v="Anse d'Hainault"/>
    <m/>
    <m/>
    <m/>
    <m/>
    <x v="0"/>
    <x v="2"/>
    <s v="1e Grandoit"/>
    <s v="Zone 2 et 4"/>
    <m/>
    <m/>
    <m/>
    <e v="#VALUE!"/>
    <x v="8"/>
    <x v="0"/>
    <x v="2"/>
    <s v="HT08821-01"/>
  </r>
  <r>
    <x v="1"/>
    <m/>
    <s v="OFDA"/>
    <s v="Réalisé"/>
    <s v="01-Nov-2016 - 14-Nov-2016"/>
    <s v="Distribution Abris"/>
    <s v="Matériaux Abris"/>
    <s v="Kit Abris"/>
    <m/>
    <s v="Nombre"/>
    <n v="993"/>
    <s v="Grande Anse"/>
    <s v="Anse d'Hainault"/>
    <m/>
    <m/>
    <m/>
    <m/>
    <x v="0"/>
    <x v="2"/>
    <s v="1e Grandoit"/>
    <s v="Zone 2 et 4"/>
    <m/>
    <m/>
    <m/>
    <e v="#VALUE!"/>
    <x v="9"/>
    <x v="0"/>
    <x v="2"/>
    <s v="HT08821-01"/>
  </r>
  <r>
    <x v="1"/>
    <m/>
    <s v="OFDA"/>
    <s v="Réalisé"/>
    <s v="01-Nov-2016 - 14-Nov-2016"/>
    <s v="Distribution NFI"/>
    <s v="Matériaux NFI"/>
    <s v="Kit d'hygiène"/>
    <m/>
    <s v="Nombre"/>
    <n v="993"/>
    <s v="Grande Anse"/>
    <s v="Anse d'Hainault"/>
    <m/>
    <m/>
    <m/>
    <m/>
    <x v="0"/>
    <x v="2"/>
    <s v="1e Grandoit"/>
    <s v="Zone 2 et 4"/>
    <m/>
    <m/>
    <m/>
    <e v="#VALUE!"/>
    <x v="10"/>
    <x v="0"/>
    <x v="2"/>
    <s v="HT08821-01"/>
  </r>
  <r>
    <x v="1"/>
    <m/>
    <s v="OFDA"/>
    <s v="Réalisé"/>
    <s v="01-Nov-2016 - 14-Nov-2016"/>
    <s v="Distribution NFI"/>
    <s v="Matériaux NFI"/>
    <s v="Moustiquaires"/>
    <m/>
    <s v="Nombre"/>
    <n v="1986"/>
    <m/>
    <m/>
    <m/>
    <s v=""/>
    <n v="993"/>
    <m/>
    <x v="0"/>
    <x v="2"/>
    <s v="1e Grandoit"/>
    <s v="Zone 2 et 4"/>
    <m/>
    <m/>
    <m/>
    <e v="#VALUE!"/>
    <x v="11"/>
    <x v="0"/>
    <x v="2"/>
    <s v="HT08821-01"/>
  </r>
  <r>
    <x v="1"/>
    <m/>
    <s v="OFDA"/>
    <s v="En cours"/>
    <m/>
    <s v="Distribution Abris"/>
    <s v="Matériaux Abris"/>
    <s v="Bâches"/>
    <m/>
    <s v="Nombre"/>
    <n v="500"/>
    <m/>
    <m/>
    <m/>
    <s v=""/>
    <n v="500"/>
    <m/>
    <x v="0"/>
    <x v="3"/>
    <m/>
    <m/>
    <m/>
    <m/>
    <m/>
    <s v="ACT190010GRDA"/>
    <x v="5"/>
    <x v="0"/>
    <x v="3"/>
    <e v="#N/A"/>
  </r>
  <r>
    <x v="1"/>
    <m/>
    <s v="OFDA"/>
    <s v="En cours"/>
    <m/>
    <s v="Distribution Abris"/>
    <s v="Matériaux Abris"/>
    <s v="Bâches"/>
    <m/>
    <s v="Nombre"/>
    <n v="500"/>
    <m/>
    <m/>
    <m/>
    <s v=""/>
    <n v="500"/>
    <m/>
    <x v="0"/>
    <x v="4"/>
    <m/>
    <m/>
    <m/>
    <m/>
    <m/>
    <s v="ACT190010GRLE"/>
    <x v="5"/>
    <x v="0"/>
    <x v="4"/>
    <e v="#N/A"/>
  </r>
  <r>
    <x v="2"/>
    <m/>
    <m/>
    <s v="Réalisé"/>
    <d v="2016-11-03T00:00:00"/>
    <s v="Distribution Abris"/>
    <s v="Matériaux Abris"/>
    <s v="Bâches"/>
    <m/>
    <s v="Nombre"/>
    <n v="80"/>
    <m/>
    <m/>
    <m/>
    <s v=""/>
    <n v="40"/>
    <m/>
    <x v="1"/>
    <x v="5"/>
    <s v="Beaulieu"/>
    <m/>
    <m/>
    <m/>
    <s v="nous avons donné 40 unit rainfresh pour traiter l'eau a 40 familles"/>
    <s v="ADR2016113SUROBE"/>
    <x v="4"/>
    <x v="1"/>
    <x v="5"/>
    <e v="#N/A"/>
  </r>
  <r>
    <x v="2"/>
    <m/>
    <m/>
    <s v="Réalisé"/>
    <d v="2016-11-03T00:00:00"/>
    <s v="Distribution Abris"/>
    <s v="Matériaux Abris"/>
    <s v="Bâches"/>
    <m/>
    <s v="Nombre"/>
    <n v="80"/>
    <m/>
    <m/>
    <m/>
    <s v=""/>
    <n v="40"/>
    <m/>
    <x v="1"/>
    <x v="5"/>
    <s v="Boclos"/>
    <m/>
    <m/>
    <m/>
    <s v="nous avons donné 40 unit rainfresh pour traiter l'eau a 40 familles"/>
    <s v="ADR2016113SUROBO"/>
    <x v="4"/>
    <x v="1"/>
    <x v="5"/>
    <e v="#N/A"/>
  </r>
  <r>
    <x v="2"/>
    <m/>
    <m/>
    <s v="Réalisé"/>
    <d v="2016-11-03T00:00:00"/>
    <s v="Distribution Abris"/>
    <s v="Matériaux Abris"/>
    <s v="Bâches"/>
    <m/>
    <s v="Nombre"/>
    <n v="90"/>
    <m/>
    <m/>
    <m/>
    <s v=""/>
    <n v="45"/>
    <m/>
    <x v="1"/>
    <x v="5"/>
    <s v="Renaudin"/>
    <m/>
    <m/>
    <m/>
    <s v="nous avons donné 45 unit rainfresh pour traiter l'eau a 45 familles"/>
    <s v="ADR2016113SURORE"/>
    <x v="4"/>
    <x v="1"/>
    <x v="5"/>
    <e v="#N/A"/>
  </r>
  <r>
    <x v="2"/>
    <m/>
    <m/>
    <s v="Réalisé"/>
    <d v="2016-11-03T00:00:00"/>
    <s v="Distribution Abris"/>
    <s v="Matériaux Abris"/>
    <s v="Kit Abris"/>
    <s v="Perle, machette, scie,rous,fil de fer,marteau,clous divers."/>
    <s v="Nombre"/>
    <n v="40"/>
    <m/>
    <m/>
    <m/>
    <s v=""/>
    <n v="40"/>
    <s v="Sélection / Priorisation"/>
    <x v="1"/>
    <x v="5"/>
    <s v="Beaulieu"/>
    <m/>
    <m/>
    <m/>
    <s v="nous avons donné 40 unit rainfresh pour traiter l'eau a 40 familles"/>
    <s v="ADR2016113SUROBE"/>
    <x v="5"/>
    <x v="1"/>
    <x v="5"/>
    <e v="#N/A"/>
  </r>
  <r>
    <x v="2"/>
    <m/>
    <m/>
    <s v="Réalisé"/>
    <d v="2016-11-03T00:00:00"/>
    <s v="Distribution Abris"/>
    <s v="Matériaux Abris"/>
    <s v="Kit Abris"/>
    <s v="Perle, machette, scie,rous,fil de fer,marteau,clous divers."/>
    <s v="Nombre"/>
    <n v="40"/>
    <m/>
    <m/>
    <m/>
    <s v=""/>
    <n v="40"/>
    <s v="Sélection / Priorisation"/>
    <x v="1"/>
    <x v="5"/>
    <s v="Boclos"/>
    <m/>
    <m/>
    <m/>
    <s v="nous avons donné 40 unit rainfresh pour traiter l'eau a 40 familles"/>
    <s v="ADR2016113SUROBO"/>
    <x v="5"/>
    <x v="1"/>
    <x v="5"/>
    <e v="#N/A"/>
  </r>
  <r>
    <x v="2"/>
    <m/>
    <m/>
    <s v="Réalisé"/>
    <d v="2016-11-03T00:00:00"/>
    <s v="Distribution Abris"/>
    <s v="Matériaux Abris"/>
    <s v="Kit Abris"/>
    <s v="Perle, machette, scie,rous,fil de fer,marteau,clous divers."/>
    <s v="Nombre"/>
    <n v="45"/>
    <m/>
    <m/>
    <m/>
    <s v=""/>
    <n v="45"/>
    <s v="Sélection / Priorisation"/>
    <x v="1"/>
    <x v="5"/>
    <s v="Renaudin"/>
    <m/>
    <m/>
    <m/>
    <s v="nous avons donné 45 unit rainfresh pour traiter l'eau a 45 familles"/>
    <s v="ADR2016113SURORE"/>
    <x v="5"/>
    <x v="1"/>
    <x v="5"/>
    <e v="#N/A"/>
  </r>
  <r>
    <x v="2"/>
    <m/>
    <m/>
    <s v="Réalisé"/>
    <d v="2016-11-04T00:00:00"/>
    <s v="Distribution Abris"/>
    <s v="Matériaux Abris"/>
    <s v="Bâches"/>
    <m/>
    <s v="Nombre"/>
    <n v="42"/>
    <m/>
    <m/>
    <m/>
    <s v=""/>
    <n v="21"/>
    <m/>
    <x v="1"/>
    <x v="1"/>
    <s v="Laurent"/>
    <m/>
    <m/>
    <m/>
    <m/>
    <s v="ADR2016114SULELA"/>
    <x v="4"/>
    <x v="1"/>
    <x v="1"/>
    <e v="#N/A"/>
  </r>
  <r>
    <x v="2"/>
    <m/>
    <m/>
    <s v="Réalisé"/>
    <d v="2016-11-04T00:00:00"/>
    <s v="Distribution Abris"/>
    <s v="Matériaux Abris"/>
    <s v="Kit Abris"/>
    <s v="Perle, machette, scie,rous,fil de fer,marteau,clous divers."/>
    <s v="Nombre"/>
    <n v="21"/>
    <m/>
    <m/>
    <m/>
    <s v=""/>
    <n v="21"/>
    <s v="Sélection / Priorisation"/>
    <x v="1"/>
    <x v="1"/>
    <s v="Laurent"/>
    <m/>
    <m/>
    <m/>
    <m/>
    <s v="ADR2016114SULELA"/>
    <x v="5"/>
    <x v="1"/>
    <x v="1"/>
    <e v="#N/A"/>
  </r>
  <r>
    <x v="2"/>
    <m/>
    <m/>
    <s v="Réalisé"/>
    <d v="2016-11-08T00:00:00"/>
    <s v="Distribution Abris"/>
    <s v="Matériaux Abris"/>
    <s v="Bâches"/>
    <m/>
    <s v="Nombre"/>
    <n v="116"/>
    <m/>
    <m/>
    <m/>
    <s v=""/>
    <n v="58"/>
    <m/>
    <x v="1"/>
    <x v="6"/>
    <s v="Dory"/>
    <m/>
    <m/>
    <m/>
    <s v="Nous avons donné 58 unt rainfresh pour traiter l'eau a 58 familles"/>
    <s v="ADR2016118SUMADO"/>
    <x v="4"/>
    <x v="1"/>
    <x v="6"/>
    <e v="#N/A"/>
  </r>
  <r>
    <x v="2"/>
    <m/>
    <m/>
    <m/>
    <d v="2016-11-08T00:00:00"/>
    <s v="Distribution Abris"/>
    <s v="Matériaux Abris"/>
    <s v="Bâches"/>
    <m/>
    <s v="Nombre"/>
    <n v="118"/>
    <m/>
    <m/>
    <m/>
    <s v=""/>
    <n v="59"/>
    <m/>
    <x v="1"/>
    <x v="6"/>
    <s v="Mairie de Maniche"/>
    <m/>
    <m/>
    <m/>
    <s v="Nous avons donné 59 unit rainfresh pour traiter l'eau a 59 familles"/>
    <s v="ADR2016118SUMAMA"/>
    <x v="4"/>
    <x v="1"/>
    <x v="6"/>
    <e v="#N/A"/>
  </r>
  <r>
    <x v="2"/>
    <m/>
    <m/>
    <s v="Réalisé"/>
    <d v="2016-11-08T00:00:00"/>
    <s v="Distribution Abris"/>
    <s v="Matériaux Abris"/>
    <s v="Kit Abris"/>
    <s v="Perle, machette, scie,rous,fil de fer,marteau,clous divers."/>
    <s v="Nombre"/>
    <n v="58"/>
    <m/>
    <m/>
    <m/>
    <s v=""/>
    <n v="58"/>
    <s v="Sélection / Priorisation"/>
    <x v="1"/>
    <x v="6"/>
    <s v="Dory"/>
    <m/>
    <m/>
    <m/>
    <s v="Nous avons donné 58 unt rainfresh pour traiter l'eau a 58 familles"/>
    <s v="ADR2016118SUMADO"/>
    <x v="5"/>
    <x v="1"/>
    <x v="6"/>
    <e v="#N/A"/>
  </r>
  <r>
    <x v="2"/>
    <m/>
    <m/>
    <m/>
    <d v="2016-11-08T00:00:00"/>
    <s v="Distribution Abris"/>
    <s v="Matériaux Abris"/>
    <s v="Kit Abris"/>
    <s v="Perle, machette, scie,rous,fil de fer,marteau,clous divers."/>
    <s v="Nombre"/>
    <n v="59"/>
    <m/>
    <m/>
    <m/>
    <s v=""/>
    <n v="59"/>
    <s v="Sélection / Priorisation"/>
    <x v="1"/>
    <x v="6"/>
    <s v="Mairie de Maniche"/>
    <m/>
    <m/>
    <m/>
    <s v="Nous avons donné 59 unit rainfresh pour traiter l'eau a 59 familles"/>
    <s v="ADR2016118SUMAMA"/>
    <x v="5"/>
    <x v="1"/>
    <x v="6"/>
    <e v="#N/A"/>
  </r>
  <r>
    <x v="2"/>
    <m/>
    <m/>
    <s v="Réalisé"/>
    <d v="2016-11-14T00:00:00"/>
    <s v="Distribution Abris"/>
    <s v="Matériaux Abris"/>
    <s v="Bâches"/>
    <m/>
    <s v="Nombre"/>
    <n v="114"/>
    <m/>
    <m/>
    <m/>
    <s v=""/>
    <n v="115"/>
    <m/>
    <x v="1"/>
    <x v="7"/>
    <s v="1er"/>
    <m/>
    <m/>
    <m/>
    <s v="Nous avons donné 115 unit rainfresh pour traiter l'eau a 115 familles"/>
    <s v="ADR20161114SUAR1E"/>
    <x v="4"/>
    <x v="1"/>
    <x v="7"/>
    <e v="#N/A"/>
  </r>
  <r>
    <x v="2"/>
    <m/>
    <m/>
    <s v="Réalisé"/>
    <d v="2016-11-14T00:00:00"/>
    <s v="Distribution Abris"/>
    <s v="Matériaux Abris"/>
    <s v="Kit Abris"/>
    <s v="Perle, machette, scie,rous,fil de fer,marteau,clous divers."/>
    <s v="Nombre"/>
    <n v="114"/>
    <m/>
    <m/>
    <m/>
    <s v=""/>
    <n v="115"/>
    <s v="Sélection / Priorisation"/>
    <x v="1"/>
    <x v="7"/>
    <s v="1er"/>
    <m/>
    <m/>
    <m/>
    <s v="Nous avons donné 115 unit rainfresh pour traiter l'eau a 115 familles"/>
    <s v="ADR20161114SUAR1E"/>
    <x v="5"/>
    <x v="1"/>
    <x v="7"/>
    <e v="#N/A"/>
  </r>
  <r>
    <x v="2"/>
    <m/>
    <m/>
    <s v="Planifié (financé)"/>
    <d v="2016-11-16T00:00:00"/>
    <s v="Distribution Abris"/>
    <s v="Matériaux Abris"/>
    <s v="Bâches"/>
    <m/>
    <s v="Nombre"/>
    <n v="114"/>
    <m/>
    <m/>
    <m/>
    <s v=""/>
    <n v="123"/>
    <m/>
    <x v="1"/>
    <x v="8"/>
    <s v="2eme"/>
    <m/>
    <m/>
    <m/>
    <s v="Retarder a cause de l'insecurite. Mais nous sommes prets."/>
    <s v="ADR20161116SUTO2E"/>
    <x v="4"/>
    <x v="1"/>
    <x v="8"/>
    <e v="#N/A"/>
  </r>
  <r>
    <x v="2"/>
    <m/>
    <m/>
    <s v="Planifié (financé)"/>
    <d v="2016-11-16T00:00:00"/>
    <s v="Distribution Abris"/>
    <s v="Matériaux Abris"/>
    <s v="Kit Abris"/>
    <s v="Perle, machette, scie,rous,fil de fer,marteau,clous divers."/>
    <s v="Nombre"/>
    <n v="114"/>
    <m/>
    <m/>
    <m/>
    <s v=""/>
    <n v="123"/>
    <s v="Sélection / Priorisation"/>
    <x v="1"/>
    <x v="8"/>
    <s v="2eme"/>
    <m/>
    <m/>
    <m/>
    <s v="Retarder a cause de l'insecurite. Mais nous sommes prets."/>
    <s v="ADR20161116SUTO2E"/>
    <x v="5"/>
    <x v="1"/>
    <x v="8"/>
    <e v="#N/A"/>
  </r>
  <r>
    <x v="2"/>
    <m/>
    <m/>
    <s v="Planifié (financé)"/>
    <m/>
    <s v="Distribution Abris"/>
    <s v="Matériaux Abris"/>
    <s v="Kit Abris"/>
    <m/>
    <s v="Nombre"/>
    <n v="120"/>
    <m/>
    <m/>
    <m/>
    <s v=""/>
    <m/>
    <s v="Sélection / Priorisation"/>
    <x v="1"/>
    <x v="7"/>
    <m/>
    <m/>
    <m/>
    <m/>
    <m/>
    <s v="ADR190010SUAR"/>
    <x v="5"/>
    <x v="1"/>
    <x v="7"/>
    <e v="#N/A"/>
  </r>
  <r>
    <x v="2"/>
    <m/>
    <m/>
    <s v="Planifié (financé)"/>
    <m/>
    <s v="Distribution Abris"/>
    <s v="Matériaux Abris"/>
    <s v="Kit Abris"/>
    <m/>
    <s v="Nombre"/>
    <n v="31"/>
    <m/>
    <m/>
    <m/>
    <s v=""/>
    <m/>
    <s v="Sélection / Priorisation"/>
    <x v="1"/>
    <x v="1"/>
    <m/>
    <m/>
    <m/>
    <m/>
    <m/>
    <s v="ADR190010SULE"/>
    <x v="5"/>
    <x v="1"/>
    <x v="1"/>
    <e v="#N/A"/>
  </r>
  <r>
    <x v="2"/>
    <m/>
    <m/>
    <s v="Planifié (financé)"/>
    <m/>
    <s v="Distribution Abris"/>
    <s v="Matériaux Abris"/>
    <s v="Kit Abris"/>
    <m/>
    <s v="Nombre"/>
    <n v="120"/>
    <m/>
    <m/>
    <m/>
    <s v=""/>
    <m/>
    <s v="Sélection / Priorisation"/>
    <x v="1"/>
    <x v="6"/>
    <m/>
    <m/>
    <m/>
    <m/>
    <m/>
    <s v="ADR190010SUMA"/>
    <x v="5"/>
    <x v="1"/>
    <x v="6"/>
    <e v="#N/A"/>
  </r>
  <r>
    <x v="2"/>
    <m/>
    <m/>
    <s v="Planifié (financé)"/>
    <m/>
    <s v="Distribution Abris"/>
    <s v="Matériaux Abris"/>
    <s v="Kit Abris"/>
    <m/>
    <s v="Nombre"/>
    <n v="209"/>
    <m/>
    <m/>
    <m/>
    <s v=""/>
    <m/>
    <s v="Sélection / Priorisation"/>
    <x v="1"/>
    <x v="5"/>
    <m/>
    <m/>
    <m/>
    <m/>
    <m/>
    <s v="ADR190010SURO"/>
    <x v="5"/>
    <x v="1"/>
    <x v="5"/>
    <e v="#N/A"/>
  </r>
  <r>
    <x v="2"/>
    <m/>
    <m/>
    <s v="Planifié (financé)"/>
    <m/>
    <s v="Distribution Abris"/>
    <s v="Matériaux Abris"/>
    <s v="Kit Abris"/>
    <m/>
    <s v="Nombre"/>
    <n v="120"/>
    <m/>
    <m/>
    <m/>
    <s v=""/>
    <m/>
    <s v="Sélection / Priorisation"/>
    <x v="1"/>
    <x v="8"/>
    <m/>
    <m/>
    <m/>
    <m/>
    <m/>
    <s v="ADR190010SUTO"/>
    <x v="5"/>
    <x v="1"/>
    <x v="8"/>
    <e v="#N/A"/>
  </r>
  <r>
    <x v="3"/>
    <s v="Haitian RC"/>
    <m/>
    <s v="Réalisé"/>
    <d v="2016-10-11T00:00:00"/>
    <s v="Distribution NFI"/>
    <s v="Matériaux NFI"/>
    <s v="Kit d'hygiène"/>
    <m/>
    <s v="Nombre"/>
    <n v="69"/>
    <m/>
    <m/>
    <m/>
    <s v=""/>
    <n v="69"/>
    <s v="Sélection / Priorisation"/>
    <x v="1"/>
    <x v="9"/>
    <s v="Port-à-Piment Health Center"/>
    <m/>
    <m/>
    <m/>
    <m/>
    <s v="AME20161011SUPOPO"/>
    <x v="5"/>
    <x v="1"/>
    <x v="9"/>
    <e v="#N/A"/>
  </r>
  <r>
    <x v="3"/>
    <s v="Haitian RC"/>
    <m/>
    <s v="Réalisé"/>
    <d v="2016-10-12T00:00:00"/>
    <s v="Distribution NFI"/>
    <s v="Matériaux NFI"/>
    <s v="Couvertures"/>
    <m/>
    <s v="Nombre"/>
    <n v="290"/>
    <m/>
    <m/>
    <m/>
    <s v=""/>
    <n v="145"/>
    <s v="Sélection / Priorisation"/>
    <x v="1"/>
    <x v="1"/>
    <s v="Ecole Nationale Semiramis Telemaque"/>
    <m/>
    <m/>
    <m/>
    <m/>
    <s v="AME20161012SULEEC"/>
    <x v="4"/>
    <x v="1"/>
    <x v="1"/>
    <e v="#N/A"/>
  </r>
  <r>
    <x v="3"/>
    <s v="Haitian RC"/>
    <m/>
    <s v="Réalisé"/>
    <d v="2016-10-12T00:00:00"/>
    <s v="Distribution NFI"/>
    <s v="Matériaux NFI"/>
    <s v="Kit de cuisine"/>
    <m/>
    <s v="Nombre"/>
    <n v="145"/>
    <m/>
    <m/>
    <m/>
    <s v=""/>
    <n v="145"/>
    <s v="Sélection / Priorisation"/>
    <x v="1"/>
    <x v="1"/>
    <s v="Ecole Nationale Semiramis Telemaque"/>
    <m/>
    <m/>
    <m/>
    <m/>
    <s v="AME20161012SULEEC"/>
    <x v="5"/>
    <x v="1"/>
    <x v="1"/>
    <e v="#N/A"/>
  </r>
  <r>
    <x v="3"/>
    <s v="Haitian RC"/>
    <m/>
    <s v="Réalisé"/>
    <d v="2016-10-12T00:00:00"/>
    <s v="Distribution NFI"/>
    <s v="Matériaux NFI"/>
    <s v="Couvertures"/>
    <m/>
    <s v="Nombre"/>
    <n v="64"/>
    <m/>
    <m/>
    <m/>
    <s v=""/>
    <n v="32"/>
    <s v="Sélection / Priorisation"/>
    <x v="2"/>
    <x v="10"/>
    <s v="Jasmin"/>
    <m/>
    <m/>
    <m/>
    <m/>
    <s v="AME20161012NOBAJA"/>
    <x v="3"/>
    <x v="2"/>
    <x v="10"/>
    <e v="#N/A"/>
  </r>
  <r>
    <x v="3"/>
    <s v="Haitian RC"/>
    <m/>
    <s v="Réalisé"/>
    <d v="2016-10-12T00:00:00"/>
    <s v="Distribution NFI"/>
    <s v="Matériaux NFI"/>
    <s v="Kit d'hygiène"/>
    <m/>
    <s v="Nombre"/>
    <n v="32"/>
    <m/>
    <m/>
    <m/>
    <s v=""/>
    <n v="32"/>
    <s v="Sélection / Priorisation"/>
    <x v="2"/>
    <x v="10"/>
    <s v="Jasmin"/>
    <m/>
    <m/>
    <m/>
    <m/>
    <s v="AME20161012NOBAJA"/>
    <x v="4"/>
    <x v="2"/>
    <x v="10"/>
    <e v="#N/A"/>
  </r>
  <r>
    <x v="3"/>
    <s v="Haitian RC"/>
    <m/>
    <s v="Réalisé"/>
    <d v="2016-10-12T00:00:00"/>
    <s v="Distribution NFI"/>
    <s v="Matériaux NFI"/>
    <s v="Kit de cuisine"/>
    <m/>
    <s v="Nombre"/>
    <n v="32"/>
    <m/>
    <m/>
    <m/>
    <s v=""/>
    <n v="32"/>
    <s v="Sélection / Priorisation"/>
    <x v="2"/>
    <x v="10"/>
    <s v="Jasmin"/>
    <m/>
    <m/>
    <m/>
    <m/>
    <s v="AME20161012NOBAJA"/>
    <x v="5"/>
    <x v="2"/>
    <x v="10"/>
    <e v="#N/A"/>
  </r>
  <r>
    <x v="3"/>
    <s v="Haitian RC"/>
    <m/>
    <s v="Réalisé"/>
    <d v="2016-10-12T00:00:00"/>
    <s v="Distribution NFI"/>
    <s v="Matériaux NFI"/>
    <s v="Kit d'hygiène"/>
    <m/>
    <s v="Nombre"/>
    <n v="71"/>
    <m/>
    <m/>
    <m/>
    <s v=""/>
    <n v="71"/>
    <s v="Sélection / Priorisation"/>
    <x v="1"/>
    <x v="11"/>
    <s v="Les Anglais Health Center"/>
    <m/>
    <m/>
    <m/>
    <m/>
    <s v="AME20161012SULELE"/>
    <x v="5"/>
    <x v="1"/>
    <x v="11"/>
    <e v="#N/A"/>
  </r>
  <r>
    <x v="3"/>
    <s v="Haitian RC"/>
    <m/>
    <s v="Réalisé"/>
    <d v="2016-10-12T00:00:00"/>
    <s v="Distribution NFI"/>
    <s v="Matériaux NFI"/>
    <s v="Couvertures"/>
    <m/>
    <s v="Nombre"/>
    <n v="400"/>
    <m/>
    <m/>
    <m/>
    <s v=""/>
    <n v="200"/>
    <m/>
    <x v="2"/>
    <x v="12"/>
    <s v="Mare Rouge"/>
    <m/>
    <m/>
    <m/>
    <m/>
    <s v="AME20161012NOMOMA"/>
    <x v="0"/>
    <x v="2"/>
    <x v="12"/>
    <e v="#N/A"/>
  </r>
  <r>
    <x v="3"/>
    <s v="Haitian RC"/>
    <m/>
    <s v="Réalisé"/>
    <d v="2016-10-12T00:00:00"/>
    <s v="Distribution NFI"/>
    <s v="Matériaux NFI"/>
    <s v="Kit d'hygiène"/>
    <m/>
    <s v="Nombre"/>
    <n v="200"/>
    <m/>
    <m/>
    <m/>
    <s v=""/>
    <n v="200"/>
    <m/>
    <x v="2"/>
    <x v="12"/>
    <s v="Mare Rouge"/>
    <m/>
    <m/>
    <m/>
    <m/>
    <s v="AME20161012NOMOMA"/>
    <x v="1"/>
    <x v="2"/>
    <x v="12"/>
    <e v="#N/A"/>
  </r>
  <r>
    <x v="3"/>
    <s v="Haitian RC"/>
    <m/>
    <s v="Réalisé"/>
    <d v="2016-10-12T00:00:00"/>
    <s v="Distribution NFI"/>
    <s v="Matériaux NFI"/>
    <s v="Couvertures"/>
    <m/>
    <s v="Nombre"/>
    <n v="400"/>
    <m/>
    <m/>
    <m/>
    <s v=""/>
    <n v="200"/>
    <s v="Sélection / Priorisation"/>
    <x v="2"/>
    <x v="12"/>
    <s v="Marre Rouge"/>
    <m/>
    <m/>
    <m/>
    <m/>
    <s v="AME20161012NOMOMA"/>
    <x v="2"/>
    <x v="2"/>
    <x v="12"/>
    <e v="#N/A"/>
  </r>
  <r>
    <x v="3"/>
    <s v="Haitian RC"/>
    <m/>
    <s v="Réalisé"/>
    <d v="2016-10-12T00:00:00"/>
    <s v="Distribution NFI"/>
    <s v="Matériaux NFI"/>
    <s v="Kit d'hygiène"/>
    <m/>
    <s v="Nombre"/>
    <n v="200"/>
    <m/>
    <m/>
    <m/>
    <s v=""/>
    <n v="200"/>
    <s v="Sélection / Priorisation"/>
    <x v="2"/>
    <x v="12"/>
    <s v="Marre Rouge"/>
    <m/>
    <m/>
    <m/>
    <m/>
    <s v="AME20161012NOMOMA"/>
    <x v="3"/>
    <x v="2"/>
    <x v="12"/>
    <e v="#N/A"/>
  </r>
  <r>
    <x v="3"/>
    <s v="Haitian RC"/>
    <m/>
    <s v="Réalisé"/>
    <d v="2016-10-12T00:00:00"/>
    <s v="Distribution NFI"/>
    <s v="Matériaux NFI"/>
    <s v="Kit de cuisine"/>
    <m/>
    <s v="Nombre"/>
    <n v="200"/>
    <m/>
    <m/>
    <m/>
    <s v=""/>
    <n v="200"/>
    <s v="Sélection / Priorisation"/>
    <x v="2"/>
    <x v="12"/>
    <s v="Marre Rouge"/>
    <m/>
    <m/>
    <m/>
    <m/>
    <s v="AME20161012NOMOMA"/>
    <x v="4"/>
    <x v="2"/>
    <x v="12"/>
    <e v="#N/A"/>
  </r>
  <r>
    <x v="3"/>
    <s v="Haitian RC"/>
    <m/>
    <s v="Réalisé"/>
    <d v="2016-10-12T00:00:00"/>
    <s v="Distribution NFI"/>
    <s v="Matériaux NFI"/>
    <s v="Couvertures"/>
    <m/>
    <s v="Nombre"/>
    <n v="158"/>
    <m/>
    <m/>
    <m/>
    <s v=""/>
    <n v="79"/>
    <s v="Sélection / Priorisation"/>
    <x v="1"/>
    <x v="1"/>
    <s v="Parc Larco"/>
    <m/>
    <m/>
    <m/>
    <m/>
    <s v="AME20161012SULEPA"/>
    <x v="5"/>
    <x v="1"/>
    <x v="1"/>
    <e v="#N/A"/>
  </r>
  <r>
    <x v="3"/>
    <s v="Haitian RC"/>
    <m/>
    <s v="Réalisé"/>
    <d v="2016-10-12T00:00:00"/>
    <s v="Distribution NFI"/>
    <s v="Matériaux NFI"/>
    <s v="Couvertures"/>
    <m/>
    <s v="Nombre"/>
    <n v="40"/>
    <m/>
    <m/>
    <m/>
    <s v=""/>
    <n v="20"/>
    <s v="Sélection / Priorisation"/>
    <x v="2"/>
    <x v="10"/>
    <s v="Viard"/>
    <m/>
    <m/>
    <m/>
    <m/>
    <s v="AME20161012NOBAVI"/>
    <x v="3"/>
    <x v="2"/>
    <x v="10"/>
    <e v="#N/A"/>
  </r>
  <r>
    <x v="3"/>
    <s v="Haitian RC"/>
    <m/>
    <s v="Réalisé"/>
    <d v="2016-10-12T00:00:00"/>
    <s v="Distribution NFI"/>
    <s v="Matériaux NFI"/>
    <s v="Kit d'hygiène"/>
    <m/>
    <s v="Nombre"/>
    <n v="20"/>
    <m/>
    <m/>
    <m/>
    <s v=""/>
    <n v="20"/>
    <s v="Sélection / Priorisation"/>
    <x v="2"/>
    <x v="10"/>
    <s v="Viard"/>
    <m/>
    <m/>
    <m/>
    <m/>
    <s v="AME20161012NOBAVI"/>
    <x v="4"/>
    <x v="2"/>
    <x v="10"/>
    <e v="#N/A"/>
  </r>
  <r>
    <x v="3"/>
    <s v="Haitian RC"/>
    <m/>
    <s v="Réalisé"/>
    <d v="2016-10-12T00:00:00"/>
    <s v="Distribution NFI"/>
    <s v="Matériaux NFI"/>
    <s v="Kit de cuisine"/>
    <m/>
    <s v="Nombre"/>
    <n v="20"/>
    <m/>
    <m/>
    <m/>
    <s v=""/>
    <n v="20"/>
    <s v="Sélection / Priorisation"/>
    <x v="2"/>
    <x v="10"/>
    <s v="Viard"/>
    <m/>
    <m/>
    <m/>
    <m/>
    <s v="AME20161012NOBAVI"/>
    <x v="5"/>
    <x v="2"/>
    <x v="10"/>
    <e v="#N/A"/>
  </r>
  <r>
    <x v="3"/>
    <s v="Haitian RC"/>
    <m/>
    <s v="Réalisé"/>
    <d v="2016-10-12T00:00:00"/>
    <s v="Distribution NFI"/>
    <s v="Matériaux NFI"/>
    <s v="Couvertures"/>
    <m/>
    <s v="Nombre"/>
    <n v="448"/>
    <m/>
    <m/>
    <m/>
    <s v=""/>
    <n v="224"/>
    <m/>
    <x v="1"/>
    <x v="1"/>
    <m/>
    <m/>
    <m/>
    <m/>
    <m/>
    <s v="AME20161012SULE"/>
    <x v="4"/>
    <x v="1"/>
    <x v="1"/>
    <e v="#N/A"/>
  </r>
  <r>
    <x v="3"/>
    <s v="Haitian RC"/>
    <m/>
    <s v="Réalisé"/>
    <d v="2016-10-12T00:00:00"/>
    <s v="Distribution NFI"/>
    <s v="Matériaux NFI"/>
    <s v="Kit de cuisine"/>
    <m/>
    <s v="Nombre"/>
    <n v="200"/>
    <m/>
    <m/>
    <m/>
    <s v=""/>
    <n v="200"/>
    <m/>
    <x v="2"/>
    <x v="12"/>
    <s v="Mare Rouge"/>
    <m/>
    <m/>
    <m/>
    <m/>
    <s v="AME20161012NOMOMA"/>
    <x v="5"/>
    <x v="2"/>
    <x v="12"/>
    <e v="#N/A"/>
  </r>
  <r>
    <x v="3"/>
    <s v="Haitian RC"/>
    <m/>
    <s v="Réalisé"/>
    <d v="2016-10-12T00:00:00"/>
    <s v="Distribution NFI"/>
    <s v="Matériaux NFI"/>
    <s v="Kit de cuisine"/>
    <m/>
    <s v="Nombre"/>
    <n v="224"/>
    <m/>
    <m/>
    <m/>
    <s v=""/>
    <n v="224"/>
    <m/>
    <x v="1"/>
    <x v="1"/>
    <m/>
    <m/>
    <m/>
    <m/>
    <m/>
    <s v="AME20161012SULE"/>
    <x v="5"/>
    <x v="1"/>
    <x v="1"/>
    <e v="#N/A"/>
  </r>
  <r>
    <x v="3"/>
    <s v="Haitian RC"/>
    <m/>
    <s v="Réalisé"/>
    <d v="2016-10-13T00:00:00"/>
    <s v="Distribution NFI"/>
    <s v="Matériaux NFI"/>
    <s v="Couvertures"/>
    <m/>
    <s v="Nombre"/>
    <n v="610"/>
    <m/>
    <m/>
    <m/>
    <s v=""/>
    <n v="305"/>
    <s v="Sélection / Priorisation"/>
    <x v="2"/>
    <x v="10"/>
    <s v="Baie de Henne"/>
    <m/>
    <m/>
    <m/>
    <m/>
    <s v="AME20161013NOBABA"/>
    <x v="3"/>
    <x v="2"/>
    <x v="10"/>
    <e v="#N/A"/>
  </r>
  <r>
    <x v="3"/>
    <s v="Haitian RC"/>
    <m/>
    <s v="Réalisé"/>
    <d v="2016-10-13T00:00:00"/>
    <s v="Distribution NFI"/>
    <s v="Matériaux NFI"/>
    <s v="Kit d'hygiène"/>
    <m/>
    <s v="Nombre"/>
    <n v="305"/>
    <m/>
    <m/>
    <m/>
    <s v=""/>
    <n v="305"/>
    <s v="Sélection / Priorisation"/>
    <x v="2"/>
    <x v="10"/>
    <s v="Baie de Henne"/>
    <m/>
    <m/>
    <m/>
    <m/>
    <s v="AME20161013NOBABA"/>
    <x v="4"/>
    <x v="2"/>
    <x v="10"/>
    <e v="#N/A"/>
  </r>
  <r>
    <x v="3"/>
    <s v="Haitian RC"/>
    <m/>
    <s v="Réalisé"/>
    <d v="2016-10-13T00:00:00"/>
    <s v="Distribution NFI"/>
    <s v="Matériaux NFI"/>
    <s v="Kit de cuisine"/>
    <m/>
    <s v="Nombre"/>
    <n v="305"/>
    <m/>
    <m/>
    <m/>
    <s v=""/>
    <n v="305"/>
    <s v="Sélection / Priorisation"/>
    <x v="2"/>
    <x v="10"/>
    <s v="Baie de Henne"/>
    <m/>
    <m/>
    <m/>
    <m/>
    <s v="AME20161013NOBABA"/>
    <x v="5"/>
    <x v="2"/>
    <x v="10"/>
    <e v="#N/A"/>
  </r>
  <r>
    <x v="3"/>
    <s v="Haitian RC"/>
    <m/>
    <s v="Réalisé"/>
    <d v="2016-10-13T00:00:00"/>
    <s v="Distribution NFI"/>
    <s v="Matériaux NFI"/>
    <s v="Couvertures"/>
    <m/>
    <s v="Nombre"/>
    <n v="126"/>
    <m/>
    <m/>
    <m/>
    <s v=""/>
    <n v="63"/>
    <s v="Sélection / Priorisation"/>
    <x v="1"/>
    <x v="1"/>
    <s v="Ecole National Charles Lasegue"/>
    <m/>
    <m/>
    <m/>
    <m/>
    <s v="AME20161013SULEEC"/>
    <x v="4"/>
    <x v="1"/>
    <x v="1"/>
    <e v="#N/A"/>
  </r>
  <r>
    <x v="3"/>
    <s v="Haitian RC"/>
    <m/>
    <s v="Réalisé"/>
    <d v="2016-10-13T00:00:00"/>
    <s v="Distribution NFI"/>
    <s v="Matériaux NFI"/>
    <s v="Kit de cuisine"/>
    <m/>
    <s v="Nombre"/>
    <n v="63"/>
    <m/>
    <m/>
    <m/>
    <s v=""/>
    <n v="63"/>
    <s v="Sélection / Priorisation"/>
    <x v="1"/>
    <x v="1"/>
    <s v="Ecole National Charles Lasegue"/>
    <m/>
    <m/>
    <m/>
    <m/>
    <s v="AME20161013SULEEC"/>
    <x v="5"/>
    <x v="1"/>
    <x v="1"/>
    <e v="#N/A"/>
  </r>
  <r>
    <x v="3"/>
    <s v="Haitian RC"/>
    <m/>
    <s v="Réalisé"/>
    <d v="2016-10-13T00:00:00"/>
    <s v="Distribution NFI"/>
    <s v="Matériaux NFI"/>
    <s v="Couvertures"/>
    <m/>
    <s v="Nombre"/>
    <n v="200"/>
    <m/>
    <m/>
    <m/>
    <s v=""/>
    <n v="100"/>
    <s v="Sélection / Priorisation"/>
    <x v="2"/>
    <x v="13"/>
    <s v="Jean Rabel"/>
    <m/>
    <m/>
    <m/>
    <m/>
    <s v="AME20161013NOJEJE"/>
    <x v="3"/>
    <x v="2"/>
    <x v="13"/>
    <e v="#N/A"/>
  </r>
  <r>
    <x v="3"/>
    <s v="Haitian RC"/>
    <m/>
    <s v="Réalisé"/>
    <d v="2016-10-13T00:00:00"/>
    <s v="Distribution NFI"/>
    <s v="Matériaux NFI"/>
    <s v="Kit d'hygiène"/>
    <m/>
    <s v="Nombre"/>
    <n v="100"/>
    <m/>
    <m/>
    <m/>
    <s v=""/>
    <n v="100"/>
    <s v="Sélection / Priorisation"/>
    <x v="2"/>
    <x v="13"/>
    <s v="Jean Rabel"/>
    <m/>
    <m/>
    <m/>
    <m/>
    <s v="AME20161013NOJEJE"/>
    <x v="4"/>
    <x v="2"/>
    <x v="13"/>
    <e v="#N/A"/>
  </r>
  <r>
    <x v="3"/>
    <s v="Haitian RC"/>
    <m/>
    <s v="Réalisé"/>
    <d v="2016-10-13T00:00:00"/>
    <s v="Distribution NFI"/>
    <s v="Matériaux NFI"/>
    <s v="Kit de cuisine"/>
    <m/>
    <s v="Nombre"/>
    <n v="100"/>
    <m/>
    <m/>
    <m/>
    <s v=""/>
    <n v="100"/>
    <s v="Sélection / Priorisation"/>
    <x v="2"/>
    <x v="13"/>
    <s v="Jean Rabel"/>
    <m/>
    <m/>
    <m/>
    <m/>
    <s v="AME20161013NOJEJE"/>
    <x v="5"/>
    <x v="2"/>
    <x v="13"/>
    <e v="#N/A"/>
  </r>
  <r>
    <x v="3"/>
    <s v="Haitian RC"/>
    <m/>
    <s v="Réalisé"/>
    <d v="2016-10-13T00:00:00"/>
    <s v="Distribution NFI"/>
    <s v="Matériaux NFI"/>
    <s v="Couvertures"/>
    <m/>
    <s v="Nombre"/>
    <n v="323"/>
    <m/>
    <m/>
    <m/>
    <s v=""/>
    <n v="323"/>
    <m/>
    <x v="2"/>
    <x v="10"/>
    <m/>
    <m/>
    <m/>
    <m/>
    <m/>
    <s v="AME20161013NOBA"/>
    <x v="3"/>
    <x v="2"/>
    <x v="10"/>
    <e v="#N/A"/>
  </r>
  <r>
    <x v="3"/>
    <s v="Haitian RC"/>
    <m/>
    <s v="Réalisé"/>
    <d v="2016-10-13T00:00:00"/>
    <s v="Distribution NFI"/>
    <s v="Matériaux NFI"/>
    <s v="Couvertures"/>
    <m/>
    <s v="Nombre"/>
    <n v="100"/>
    <m/>
    <m/>
    <m/>
    <s v=""/>
    <n v="100"/>
    <m/>
    <x v="2"/>
    <x v="13"/>
    <m/>
    <m/>
    <m/>
    <m/>
    <m/>
    <s v="AME20161013NOJE"/>
    <x v="3"/>
    <x v="2"/>
    <x v="13"/>
    <e v="#N/A"/>
  </r>
  <r>
    <x v="3"/>
    <s v="Haitian RC"/>
    <m/>
    <s v="Réalisé"/>
    <d v="2016-10-13T00:00:00"/>
    <s v="Distribution NFI"/>
    <s v="Matériaux NFI"/>
    <s v="Couvertures"/>
    <m/>
    <s v="Nombre"/>
    <n v="126"/>
    <m/>
    <m/>
    <m/>
    <s v=""/>
    <n v="63"/>
    <m/>
    <x v="1"/>
    <x v="1"/>
    <m/>
    <m/>
    <m/>
    <m/>
    <m/>
    <s v="AME20161013SULE"/>
    <x v="3"/>
    <x v="1"/>
    <x v="1"/>
    <e v="#N/A"/>
  </r>
  <r>
    <x v="3"/>
    <s v="Haitian RC"/>
    <m/>
    <s v="Réalisé"/>
    <d v="2016-10-13T00:00:00"/>
    <s v="Distribution NFI"/>
    <s v="Matériaux NFI"/>
    <s v="Kit d'hygiène"/>
    <m/>
    <s v="Nombre"/>
    <n v="646"/>
    <m/>
    <m/>
    <m/>
    <s v=""/>
    <n v="323"/>
    <m/>
    <x v="2"/>
    <x v="10"/>
    <m/>
    <m/>
    <m/>
    <m/>
    <m/>
    <s v="AME20161013NOBA"/>
    <x v="4"/>
    <x v="2"/>
    <x v="10"/>
    <e v="#N/A"/>
  </r>
  <r>
    <x v="3"/>
    <s v="Haitian RC"/>
    <m/>
    <s v="Réalisé"/>
    <d v="2016-10-13T00:00:00"/>
    <s v="Distribution NFI"/>
    <s v="Matériaux NFI"/>
    <s v="Kit d'hygiène"/>
    <m/>
    <s v="Nombre"/>
    <n v="200"/>
    <m/>
    <m/>
    <m/>
    <s v=""/>
    <n v="100"/>
    <m/>
    <x v="2"/>
    <x v="13"/>
    <m/>
    <m/>
    <m/>
    <m/>
    <m/>
    <s v="AME20161013NOJE"/>
    <x v="4"/>
    <x v="2"/>
    <x v="13"/>
    <e v="#N/A"/>
  </r>
  <r>
    <x v="3"/>
    <s v="Haitian RC"/>
    <m/>
    <s v="Réalisé"/>
    <d v="2016-10-13T00:00:00"/>
    <s v="Distribution NFI"/>
    <s v="Matériaux NFI"/>
    <s v="Kit de cuisine"/>
    <m/>
    <s v="Nombre"/>
    <n v="323"/>
    <m/>
    <m/>
    <m/>
    <s v=""/>
    <n v="323"/>
    <m/>
    <x v="2"/>
    <x v="10"/>
    <m/>
    <m/>
    <m/>
    <m/>
    <m/>
    <s v="AME20161013NOBA"/>
    <x v="5"/>
    <x v="2"/>
    <x v="10"/>
    <e v="#N/A"/>
  </r>
  <r>
    <x v="3"/>
    <s v="Haitian RC"/>
    <m/>
    <s v="Réalisé"/>
    <d v="2016-10-13T00:00:00"/>
    <s v="Distribution NFI"/>
    <s v="Matériaux NFI"/>
    <s v="Kit de cuisine"/>
    <m/>
    <s v="Nombre"/>
    <n v="100"/>
    <m/>
    <m/>
    <m/>
    <s v=""/>
    <n v="100"/>
    <m/>
    <x v="2"/>
    <x v="13"/>
    <m/>
    <m/>
    <m/>
    <m/>
    <m/>
    <s v="AME20161013NOJE"/>
    <x v="5"/>
    <x v="2"/>
    <x v="13"/>
    <e v="#N/A"/>
  </r>
  <r>
    <x v="3"/>
    <s v="Haitian RC"/>
    <m/>
    <s v="Réalisé"/>
    <d v="2016-10-13T00:00:00"/>
    <s v="Distribution NFI"/>
    <s v="Matériaux NFI"/>
    <s v="Kit de cuisine"/>
    <m/>
    <s v="Nombre"/>
    <n v="63"/>
    <m/>
    <m/>
    <m/>
    <s v=""/>
    <n v="63"/>
    <m/>
    <x v="1"/>
    <x v="1"/>
    <m/>
    <m/>
    <m/>
    <m/>
    <m/>
    <s v="AME20161013SULE"/>
    <x v="4"/>
    <x v="1"/>
    <x v="1"/>
    <e v="#N/A"/>
  </r>
  <r>
    <x v="3"/>
    <s v="Haitian RC"/>
    <m/>
    <s v="Réalisé"/>
    <d v="2016-10-13T00:00:00"/>
    <s v="Distribution NFI"/>
    <s v="Matériaux NFI"/>
    <s v="Kit de cuisine"/>
    <m/>
    <s v="Nombre"/>
    <n v="125"/>
    <m/>
    <m/>
    <m/>
    <s v=""/>
    <n v="125"/>
    <m/>
    <x v="1"/>
    <x v="1"/>
    <m/>
    <m/>
    <m/>
    <m/>
    <m/>
    <s v="AME20161013SULE"/>
    <x v="5"/>
    <x v="1"/>
    <x v="1"/>
    <e v="#N/A"/>
  </r>
  <r>
    <x v="3"/>
    <s v="Haitian RC"/>
    <m/>
    <s v="Réalisé"/>
    <d v="2016-10-14T00:00:00"/>
    <s v="Distribution NFI"/>
    <s v="Matériaux NFI"/>
    <s v="Kit d'hygiène"/>
    <m/>
    <s v="Nombre"/>
    <n v="35"/>
    <m/>
    <m/>
    <m/>
    <s v=""/>
    <n v="35"/>
    <s v="Sélection / Priorisation"/>
    <x v="1"/>
    <x v="14"/>
    <s v="Les Coteaux Health Center"/>
    <m/>
    <m/>
    <m/>
    <m/>
    <s v="AME20161014SUCOLE"/>
    <x v="5"/>
    <x v="1"/>
    <x v="14"/>
    <e v="#N/A"/>
  </r>
  <r>
    <x v="3"/>
    <s v="Haitian RC"/>
    <m/>
    <s v="Réalisé"/>
    <d v="2016-10-14T00:00:00"/>
    <s v="Distribution NFI"/>
    <s v="Matériaux NFI"/>
    <s v="Kit d'hygiène"/>
    <m/>
    <s v="Nombre"/>
    <n v="35"/>
    <m/>
    <m/>
    <m/>
    <s v=""/>
    <n v="35"/>
    <s v="Sélection / Priorisation"/>
    <x v="1"/>
    <x v="15"/>
    <s v="Port-Salut Health Center"/>
    <m/>
    <m/>
    <m/>
    <m/>
    <s v="AME20161014SUPOPO"/>
    <x v="5"/>
    <x v="1"/>
    <x v="15"/>
    <e v="#N/A"/>
  </r>
  <r>
    <x v="3"/>
    <s v="Haitian RC"/>
    <m/>
    <s v="Réalisé"/>
    <d v="2016-10-16T00:00:00"/>
    <s v="Distribution NFI"/>
    <s v="Matériaux NFI"/>
    <s v="Kit d'hygiène"/>
    <m/>
    <s v="Nombre"/>
    <n v="70"/>
    <m/>
    <m/>
    <m/>
    <s v=""/>
    <n v="70"/>
    <s v="Sélection / Priorisation"/>
    <x v="1"/>
    <x v="14"/>
    <m/>
    <m/>
    <m/>
    <m/>
    <m/>
    <s v="AME20161016SUCO"/>
    <x v="5"/>
    <x v="1"/>
    <x v="14"/>
    <e v="#N/A"/>
  </r>
  <r>
    <x v="3"/>
    <s v="Haitian RC"/>
    <m/>
    <s v="Réalisé"/>
    <d v="2016-10-18T00:00:00"/>
    <s v="Distribution NFI"/>
    <s v="Matériaux NFI"/>
    <s v="Couvertures"/>
    <m/>
    <s v="Nombre"/>
    <n v="236"/>
    <m/>
    <m/>
    <m/>
    <s v=""/>
    <n v="118"/>
    <s v="Sélection / Priorisation"/>
    <x v="1"/>
    <x v="16"/>
    <s v="Crabier, Trichet, Roger"/>
    <m/>
    <m/>
    <m/>
    <m/>
    <s v="AME20161018SUSTCR"/>
    <x v="5"/>
    <x v="1"/>
    <x v="16"/>
    <e v="#N/A"/>
  </r>
  <r>
    <x v="3"/>
    <s v="Haitian RC"/>
    <m/>
    <s v="Réalisé"/>
    <d v="2016-10-18T00:00:00"/>
    <s v="Distribution Abris"/>
    <s v="Matériaux Abris"/>
    <s v="Bâches"/>
    <m/>
    <s v="Nombre"/>
    <n v="236"/>
    <m/>
    <m/>
    <m/>
    <s v=""/>
    <n v="118"/>
    <m/>
    <x v="1"/>
    <x v="16"/>
    <m/>
    <m/>
    <m/>
    <m/>
    <m/>
    <s v="AME20161018SUST"/>
    <x v="3"/>
    <x v="1"/>
    <x v="16"/>
    <e v="#N/A"/>
  </r>
  <r>
    <x v="3"/>
    <s v="Haitian RC"/>
    <m/>
    <s v="Réalisé"/>
    <d v="2016-10-18T00:00:00"/>
    <s v="Distribution NFI"/>
    <s v="Matériaux NFI"/>
    <s v="Couvertures"/>
    <m/>
    <s v="Nombre"/>
    <n v="118"/>
    <m/>
    <m/>
    <m/>
    <s v=""/>
    <n v="118"/>
    <m/>
    <x v="1"/>
    <x v="16"/>
    <m/>
    <m/>
    <m/>
    <m/>
    <m/>
    <s v="AME20161018SUST"/>
    <x v="4"/>
    <x v="1"/>
    <x v="16"/>
    <e v="#N/A"/>
  </r>
  <r>
    <x v="3"/>
    <s v="Haitian RC"/>
    <m/>
    <s v="Réalisé"/>
    <d v="2016-10-18T00:00:00"/>
    <s v="Distribution Abris"/>
    <s v="Matériaux Abris"/>
    <s v="Kit Abris"/>
    <m/>
    <s v="Nombre"/>
    <n v="118"/>
    <m/>
    <m/>
    <m/>
    <s v=""/>
    <n v="118"/>
    <m/>
    <x v="1"/>
    <x v="16"/>
    <m/>
    <m/>
    <m/>
    <m/>
    <m/>
    <s v="AME20161018SUST"/>
    <x v="5"/>
    <x v="1"/>
    <x v="16"/>
    <e v="#N/A"/>
  </r>
  <r>
    <x v="3"/>
    <s v="Haitian RC"/>
    <m/>
    <s v="Réalisé"/>
    <d v="2016-10-19T00:00:00"/>
    <s v="Distribution NFI"/>
    <s v="Matériaux NFI"/>
    <s v="Kit de cuisine"/>
    <m/>
    <s v="Nombre"/>
    <n v="10"/>
    <m/>
    <m/>
    <m/>
    <s v=""/>
    <n v="10"/>
    <s v="Sélection / Priorisation"/>
    <x v="2"/>
    <x v="10"/>
    <s v="1st , Hatte de Lice"/>
    <m/>
    <m/>
    <m/>
    <m/>
    <s v="AME20161019NOBA1S"/>
    <x v="12"/>
    <x v="2"/>
    <x v="10"/>
    <e v="#N/A"/>
  </r>
  <r>
    <x v="3"/>
    <s v="Haitian RC"/>
    <m/>
    <s v="Réalisé"/>
    <d v="2016-10-19T00:00:00"/>
    <s v="Distribution NFI"/>
    <s v="Matériaux NFI"/>
    <s v="Couvertures"/>
    <m/>
    <s v="Nombre"/>
    <n v="20"/>
    <m/>
    <m/>
    <m/>
    <s v=""/>
    <n v="10"/>
    <s v="Sélection / Priorisation"/>
    <x v="2"/>
    <x v="10"/>
    <s v="1st , Hatte de Lice"/>
    <m/>
    <m/>
    <m/>
    <m/>
    <s v="AME20161019NOBA1S"/>
    <x v="13"/>
    <x v="2"/>
    <x v="10"/>
    <e v="#N/A"/>
  </r>
  <r>
    <x v="3"/>
    <s v="Haitian RC"/>
    <m/>
    <s v="Réalisé"/>
    <d v="2016-10-19T00:00:00"/>
    <s v="Distribution NFI"/>
    <s v="Matériaux NFI"/>
    <s v="Kit d'hygiène"/>
    <m/>
    <s v="Nombre"/>
    <n v="10"/>
    <m/>
    <m/>
    <m/>
    <s v=""/>
    <n v="10"/>
    <s v="Sélection / Priorisation"/>
    <x v="2"/>
    <x v="10"/>
    <s v="1st , Hatte de Lice"/>
    <m/>
    <m/>
    <m/>
    <m/>
    <s v="AME20161019NOBA1S"/>
    <x v="14"/>
    <x v="2"/>
    <x v="10"/>
    <e v="#N/A"/>
  </r>
  <r>
    <x v="3"/>
    <s v="Haitian RC"/>
    <m/>
    <s v="Réalisé"/>
    <d v="2016-10-19T00:00:00"/>
    <s v="Distribution NFI"/>
    <s v="Matériaux NFI"/>
    <s v="Kit de cuisine"/>
    <m/>
    <s v="Nombre"/>
    <n v="44"/>
    <m/>
    <m/>
    <m/>
    <s v=""/>
    <n v="44"/>
    <s v="Sélection / Priorisation"/>
    <x v="2"/>
    <x v="10"/>
    <s v="1st, Baie de Henne town"/>
    <m/>
    <m/>
    <m/>
    <m/>
    <s v="AME20161019NOBA1S"/>
    <x v="15"/>
    <x v="2"/>
    <x v="10"/>
    <e v="#N/A"/>
  </r>
  <r>
    <x v="3"/>
    <s v="Haitian RC"/>
    <m/>
    <s v="Réalisé"/>
    <d v="2016-10-19T00:00:00"/>
    <s v="Distribution NFI"/>
    <s v="Matériaux NFI"/>
    <s v="Couvertures"/>
    <m/>
    <s v="Nombre"/>
    <n v="88"/>
    <m/>
    <m/>
    <m/>
    <s v=""/>
    <n v="44"/>
    <s v="Sélection / Priorisation"/>
    <x v="2"/>
    <x v="10"/>
    <s v="1st, Baie de Henne town"/>
    <m/>
    <m/>
    <m/>
    <m/>
    <s v="AME20161019NOBA1S"/>
    <x v="16"/>
    <x v="2"/>
    <x v="10"/>
    <e v="#N/A"/>
  </r>
  <r>
    <x v="3"/>
    <s v="Haitian RC"/>
    <m/>
    <s v="Réalisé"/>
    <d v="2016-10-19T00:00:00"/>
    <s v="Distribution NFI"/>
    <s v="Matériaux NFI"/>
    <s v="Kit d'hygiène"/>
    <m/>
    <s v="Nombre"/>
    <n v="44"/>
    <m/>
    <m/>
    <m/>
    <s v=""/>
    <n v="44"/>
    <s v="Sélection / Priorisation"/>
    <x v="2"/>
    <x v="10"/>
    <s v="1st, Baie de Henne town"/>
    <m/>
    <m/>
    <m/>
    <m/>
    <s v="AME20161019NOBA1S"/>
    <x v="17"/>
    <x v="2"/>
    <x v="10"/>
    <e v="#N/A"/>
  </r>
  <r>
    <x v="3"/>
    <s v="Haitian RC"/>
    <m/>
    <s v="Réalisé"/>
    <d v="2016-10-19T00:00:00"/>
    <s v="Distribution NFI"/>
    <s v="Matériaux NFI"/>
    <s v="Kit de cuisine"/>
    <m/>
    <s v="Nombre"/>
    <n v="10"/>
    <m/>
    <m/>
    <m/>
    <s v=""/>
    <n v="10"/>
    <s v="Sélection / Priorisation"/>
    <x v="2"/>
    <x v="10"/>
    <s v="1st, Buis d'homme"/>
    <m/>
    <m/>
    <m/>
    <m/>
    <s v="AME20161019NOBA1S"/>
    <x v="18"/>
    <x v="2"/>
    <x v="10"/>
    <e v="#N/A"/>
  </r>
  <r>
    <x v="3"/>
    <s v="Haitian RC"/>
    <m/>
    <s v="Réalisé"/>
    <d v="2016-10-19T00:00:00"/>
    <s v="Distribution NFI"/>
    <s v="Matériaux NFI"/>
    <s v="Couvertures"/>
    <m/>
    <s v="Nombre"/>
    <n v="20"/>
    <m/>
    <m/>
    <m/>
    <s v=""/>
    <n v="10"/>
    <s v="Sélection / Priorisation"/>
    <x v="2"/>
    <x v="10"/>
    <s v="1st, Buis d'homme"/>
    <m/>
    <m/>
    <m/>
    <m/>
    <s v="AME20161019NOBA1S"/>
    <x v="19"/>
    <x v="2"/>
    <x v="10"/>
    <e v="#N/A"/>
  </r>
  <r>
    <x v="3"/>
    <s v="Haitian RC"/>
    <m/>
    <s v="Réalisé"/>
    <d v="2016-10-19T00:00:00"/>
    <s v="Distribution NFI"/>
    <s v="Matériaux NFI"/>
    <s v="Kit d'hygiène"/>
    <m/>
    <s v="Nombre"/>
    <n v="10"/>
    <m/>
    <m/>
    <m/>
    <s v=""/>
    <n v="10"/>
    <s v="Sélection / Priorisation"/>
    <x v="2"/>
    <x v="10"/>
    <s v="1st, Buis d'homme"/>
    <m/>
    <m/>
    <m/>
    <m/>
    <s v="AME20161019NOBA1S"/>
    <x v="20"/>
    <x v="2"/>
    <x v="10"/>
    <e v="#N/A"/>
  </r>
  <r>
    <x v="3"/>
    <s v="Haitian RC"/>
    <m/>
    <s v="Réalisé"/>
    <d v="2016-10-19T00:00:00"/>
    <s v="Distribution NFI"/>
    <s v="Matériaux NFI"/>
    <s v="Kit de cuisine"/>
    <m/>
    <s v="Nombre"/>
    <n v="100"/>
    <m/>
    <m/>
    <m/>
    <s v=""/>
    <n v="50"/>
    <s v="Sélection / Priorisation"/>
    <x v="2"/>
    <x v="10"/>
    <s v="1st, Citerne Remy"/>
    <m/>
    <m/>
    <m/>
    <m/>
    <s v="AME20161019NOBA1S"/>
    <x v="21"/>
    <x v="2"/>
    <x v="10"/>
    <e v="#N/A"/>
  </r>
  <r>
    <x v="3"/>
    <s v="Haitian RC"/>
    <m/>
    <s v="Réalisé"/>
    <d v="2016-10-19T00:00:00"/>
    <s v="Distribution NFI"/>
    <s v="Matériaux NFI"/>
    <s v="Couvertures"/>
    <m/>
    <s v="Nombre"/>
    <n v="100"/>
    <m/>
    <m/>
    <m/>
    <s v=""/>
    <n v="50"/>
    <s v="Sélection / Priorisation"/>
    <x v="2"/>
    <x v="10"/>
    <s v="1st, Citerne Remy"/>
    <m/>
    <m/>
    <m/>
    <m/>
    <s v="AME20161019NOBA1S"/>
    <x v="22"/>
    <x v="2"/>
    <x v="10"/>
    <e v="#N/A"/>
  </r>
  <r>
    <x v="3"/>
    <s v="Haitian RC"/>
    <m/>
    <s v="Réalisé"/>
    <d v="2016-10-19T00:00:00"/>
    <s v="Distribution NFI"/>
    <s v="Matériaux NFI"/>
    <s v="Kit d'hygiène"/>
    <m/>
    <s v="Nombre"/>
    <n v="50"/>
    <m/>
    <m/>
    <m/>
    <s v=""/>
    <n v="50"/>
    <s v="Sélection / Priorisation"/>
    <x v="2"/>
    <x v="10"/>
    <s v="1st, Citerne Remy"/>
    <m/>
    <m/>
    <m/>
    <m/>
    <s v="AME20161019NOBA1S"/>
    <x v="23"/>
    <x v="2"/>
    <x v="10"/>
    <e v="#N/A"/>
  </r>
  <r>
    <x v="3"/>
    <s v="Haitian RC"/>
    <m/>
    <s v="Réalisé"/>
    <d v="2016-10-19T00:00:00"/>
    <s v="Distribution NFI"/>
    <s v="Matériaux NFI"/>
    <s v="Kit de cuisine"/>
    <m/>
    <s v="Nombre"/>
    <n v="10"/>
    <m/>
    <m/>
    <m/>
    <s v=""/>
    <n v="10"/>
    <s v="Sélection / Priorisation"/>
    <x v="2"/>
    <x v="10"/>
    <s v="1st, Passe Seche"/>
    <m/>
    <m/>
    <m/>
    <m/>
    <s v="AME20161019NOBA1S"/>
    <x v="0"/>
    <x v="2"/>
    <x v="10"/>
    <e v="#N/A"/>
  </r>
  <r>
    <x v="3"/>
    <s v="Haitian RC"/>
    <m/>
    <s v="Réalisé"/>
    <d v="2016-10-19T00:00:00"/>
    <s v="Distribution NFI"/>
    <s v="Matériaux NFI"/>
    <s v="Couvertures"/>
    <m/>
    <s v="Nombre"/>
    <n v="20"/>
    <m/>
    <m/>
    <m/>
    <s v=""/>
    <n v="10"/>
    <s v="Sélection / Priorisation"/>
    <x v="2"/>
    <x v="10"/>
    <s v="1st, Passe Seche"/>
    <m/>
    <m/>
    <m/>
    <m/>
    <s v="AME20161019NOBA1S"/>
    <x v="1"/>
    <x v="2"/>
    <x v="10"/>
    <e v="#N/A"/>
  </r>
  <r>
    <x v="3"/>
    <s v="Haitian RC"/>
    <m/>
    <s v="Réalisé"/>
    <d v="2016-10-19T00:00:00"/>
    <s v="Distribution NFI"/>
    <s v="Matériaux NFI"/>
    <s v="Kit d'hygiène"/>
    <m/>
    <s v="Nombre"/>
    <n v="10"/>
    <m/>
    <m/>
    <m/>
    <s v=""/>
    <n v="10"/>
    <s v="Sélection / Priorisation"/>
    <x v="2"/>
    <x v="10"/>
    <s v="1st, Passe Seche"/>
    <m/>
    <m/>
    <m/>
    <m/>
    <s v="AME20161019NOBA1S"/>
    <x v="2"/>
    <x v="2"/>
    <x v="10"/>
    <e v="#N/A"/>
  </r>
  <r>
    <x v="3"/>
    <s v="Haitian RC"/>
    <m/>
    <s v="Réalisé"/>
    <d v="2016-10-19T00:00:00"/>
    <s v="Distribution NFI"/>
    <s v="Matériaux NFI"/>
    <s v="Kit de cuisine"/>
    <m/>
    <s v="Nombre"/>
    <n v="5"/>
    <m/>
    <m/>
    <m/>
    <s v=""/>
    <n v="5"/>
    <s v="Sélection / Priorisation"/>
    <x v="2"/>
    <x v="10"/>
    <s v="1st, Via"/>
    <m/>
    <m/>
    <m/>
    <m/>
    <s v="AME20161019NOBA1S"/>
    <x v="3"/>
    <x v="2"/>
    <x v="10"/>
    <e v="#N/A"/>
  </r>
  <r>
    <x v="3"/>
    <s v="Haitian RC"/>
    <m/>
    <s v="Réalisé"/>
    <d v="2016-10-19T00:00:00"/>
    <s v="Distribution NFI"/>
    <s v="Matériaux NFI"/>
    <s v="Couvertures"/>
    <m/>
    <s v="Nombre"/>
    <n v="10"/>
    <m/>
    <m/>
    <m/>
    <s v=""/>
    <n v="5"/>
    <s v="Sélection / Priorisation"/>
    <x v="2"/>
    <x v="10"/>
    <s v="1st, Via"/>
    <m/>
    <m/>
    <m/>
    <m/>
    <s v="AME20161019NOBA1S"/>
    <x v="4"/>
    <x v="2"/>
    <x v="10"/>
    <e v="#N/A"/>
  </r>
  <r>
    <x v="3"/>
    <s v="Haitian RC"/>
    <m/>
    <s v="Réalisé"/>
    <d v="2016-10-19T00:00:00"/>
    <s v="Distribution NFI"/>
    <s v="Matériaux NFI"/>
    <s v="Kit d'hygiène"/>
    <m/>
    <s v="Nombre"/>
    <n v="5"/>
    <m/>
    <m/>
    <m/>
    <s v=""/>
    <n v="5"/>
    <s v="Sélection / Priorisation"/>
    <x v="2"/>
    <x v="10"/>
    <s v="1st, Via"/>
    <m/>
    <m/>
    <m/>
    <m/>
    <s v="AME20161019NOBA1S"/>
    <x v="5"/>
    <x v="2"/>
    <x v="10"/>
    <e v="#N/A"/>
  </r>
  <r>
    <x v="3"/>
    <s v="Haitian RC"/>
    <m/>
    <s v="Réalisé"/>
    <d v="2016-10-19T00:00:00"/>
    <s v="Distribution NFI"/>
    <s v="Matériaux NFI"/>
    <s v="Kit de cuisine"/>
    <m/>
    <s v="Nombre"/>
    <n v="15"/>
    <m/>
    <m/>
    <m/>
    <s v=""/>
    <n v="15"/>
    <s v="Sélection / Priorisation"/>
    <x v="2"/>
    <x v="10"/>
    <s v="4th, Pitit Paradis"/>
    <m/>
    <m/>
    <m/>
    <m/>
    <s v="AME20161019NOBA4T"/>
    <x v="3"/>
    <x v="2"/>
    <x v="10"/>
    <e v="#N/A"/>
  </r>
  <r>
    <x v="3"/>
    <s v="Haitian RC"/>
    <m/>
    <s v="Réalisé"/>
    <d v="2016-10-19T00:00:00"/>
    <s v="Distribution NFI"/>
    <s v="Matériaux NFI"/>
    <s v="Couvertures"/>
    <m/>
    <s v="Nombre"/>
    <n v="30"/>
    <m/>
    <m/>
    <m/>
    <s v=""/>
    <n v="15"/>
    <s v="Sélection / Priorisation"/>
    <x v="2"/>
    <x v="10"/>
    <s v="4th, Pitit Paradis"/>
    <m/>
    <m/>
    <m/>
    <m/>
    <s v="AME20161019NOBA4T"/>
    <x v="4"/>
    <x v="2"/>
    <x v="10"/>
    <e v="#N/A"/>
  </r>
  <r>
    <x v="3"/>
    <s v="Haitian RC"/>
    <m/>
    <s v="Réalisé"/>
    <d v="2016-10-19T00:00:00"/>
    <s v="Distribution NFI"/>
    <s v="Matériaux NFI"/>
    <s v="Kit d'hygiène"/>
    <m/>
    <s v="Nombre"/>
    <n v="15"/>
    <m/>
    <m/>
    <m/>
    <s v=""/>
    <n v="15"/>
    <s v="Sélection / Priorisation"/>
    <x v="2"/>
    <x v="10"/>
    <s v="4th, Pitit Paradis"/>
    <m/>
    <m/>
    <m/>
    <m/>
    <s v="AME20161019NOBA4T"/>
    <x v="5"/>
    <x v="2"/>
    <x v="10"/>
    <e v="#N/A"/>
  </r>
  <r>
    <x v="3"/>
    <s v="Haitian RC"/>
    <m/>
    <s v="Réalisé"/>
    <d v="2016-10-19T00:00:00"/>
    <s v="Distribution NFI"/>
    <s v="Matériaux NFI"/>
    <s v="Couvertures"/>
    <m/>
    <s v="Nombre"/>
    <n v="240"/>
    <m/>
    <m/>
    <m/>
    <s v=""/>
    <n v="120"/>
    <s v="Sélection / Priorisation"/>
    <x v="2"/>
    <x v="13"/>
    <s v="Centre Ville"/>
    <m/>
    <m/>
    <m/>
    <m/>
    <s v="AME20161019NOJECE"/>
    <x v="3"/>
    <x v="2"/>
    <x v="13"/>
    <e v="#N/A"/>
  </r>
  <r>
    <x v="3"/>
    <s v="Haitian RC"/>
    <m/>
    <s v="Réalisé"/>
    <d v="2016-10-19T00:00:00"/>
    <s v="Distribution NFI"/>
    <s v="Matériaux NFI"/>
    <s v="Kit de cuisine"/>
    <m/>
    <s v="Nombre"/>
    <n v="120"/>
    <m/>
    <m/>
    <m/>
    <s v=""/>
    <n v="120"/>
    <s v="Sélection / Priorisation"/>
    <x v="2"/>
    <x v="13"/>
    <s v="Centre Ville"/>
    <m/>
    <m/>
    <m/>
    <m/>
    <s v="AME20161019NOJECE"/>
    <x v="4"/>
    <x v="2"/>
    <x v="13"/>
    <e v="#N/A"/>
  </r>
  <r>
    <x v="3"/>
    <s v="Haitian RC"/>
    <m/>
    <s v="Réalisé"/>
    <d v="2016-10-19T00:00:00"/>
    <s v="Distribution NFI"/>
    <s v="Matériaux NFI"/>
    <s v="Kit d'hygiène"/>
    <m/>
    <s v="Nombre"/>
    <n v="120"/>
    <m/>
    <m/>
    <m/>
    <s v=""/>
    <n v="120"/>
    <s v="Sélection / Priorisation"/>
    <x v="2"/>
    <x v="13"/>
    <s v="Centre Ville"/>
    <m/>
    <m/>
    <m/>
    <m/>
    <s v="AME20161019NOJECE"/>
    <x v="5"/>
    <x v="2"/>
    <x v="13"/>
    <e v="#N/A"/>
  </r>
  <r>
    <x v="3"/>
    <s v="Haitian RC"/>
    <m/>
    <s v="Réalisé"/>
    <d v="2016-10-20T00:00:00"/>
    <s v="Distribution NFI"/>
    <s v="Matériaux NFI"/>
    <s v="Kit de cuisine"/>
    <m/>
    <s v="Nombre"/>
    <n v="10"/>
    <m/>
    <m/>
    <m/>
    <s v=""/>
    <n v="10"/>
    <s v="Sélection / Priorisation"/>
    <x v="2"/>
    <x v="17"/>
    <s v="1st, Granboulay"/>
    <m/>
    <m/>
    <m/>
    <m/>
    <s v="AME20161020NOBO1S"/>
    <x v="3"/>
    <x v="2"/>
    <x v="17"/>
    <e v="#N/A"/>
  </r>
  <r>
    <x v="3"/>
    <s v="Haitian RC"/>
    <m/>
    <s v="Réalisé"/>
    <d v="2016-10-20T00:00:00"/>
    <s v="Distribution NFI"/>
    <s v="Matériaux NFI"/>
    <s v="Couvertures"/>
    <m/>
    <s v="Nombre"/>
    <n v="20"/>
    <m/>
    <m/>
    <m/>
    <s v=""/>
    <n v="10"/>
    <s v="Sélection / Priorisation"/>
    <x v="2"/>
    <x v="17"/>
    <s v="1st, Granboulay"/>
    <m/>
    <m/>
    <m/>
    <m/>
    <s v="AME20161020NOBO1S"/>
    <x v="4"/>
    <x v="2"/>
    <x v="17"/>
    <e v="#N/A"/>
  </r>
  <r>
    <x v="3"/>
    <s v="Haitian RC"/>
    <m/>
    <s v="Réalisé"/>
    <d v="2016-10-20T00:00:00"/>
    <s v="Distribution NFI"/>
    <s v="Matériaux NFI"/>
    <s v="Kit d'hygiène"/>
    <m/>
    <s v="Nombre"/>
    <n v="10"/>
    <m/>
    <m/>
    <m/>
    <s v=""/>
    <n v="10"/>
    <s v="Sélection / Priorisation"/>
    <x v="2"/>
    <x v="17"/>
    <s v="1st, Granboulay"/>
    <m/>
    <m/>
    <m/>
    <m/>
    <s v="AME20161020NOBO1S"/>
    <x v="5"/>
    <x v="2"/>
    <x v="17"/>
    <e v="#N/A"/>
  </r>
  <r>
    <x v="3"/>
    <s v="Haitian RC"/>
    <m/>
    <s v="Réalisé"/>
    <d v="2016-10-20T00:00:00"/>
    <s v="Distribution NFI"/>
    <s v="Matériaux NFI"/>
    <s v="Kit de cuisine"/>
    <m/>
    <s v="Nombre"/>
    <n v="10"/>
    <m/>
    <m/>
    <m/>
    <s v=""/>
    <n v="10"/>
    <s v="Sélection / Priorisation"/>
    <x v="2"/>
    <x v="17"/>
    <s v="2nd, Maturun"/>
    <m/>
    <m/>
    <m/>
    <m/>
    <s v="AME20161020NOBO2N"/>
    <x v="3"/>
    <x v="2"/>
    <x v="17"/>
    <e v="#N/A"/>
  </r>
  <r>
    <x v="3"/>
    <s v="Haitian RC"/>
    <m/>
    <s v="Réalisé"/>
    <d v="2016-10-20T00:00:00"/>
    <s v="Distribution NFI"/>
    <s v="Matériaux NFI"/>
    <s v="Couvertures"/>
    <m/>
    <s v="Nombre"/>
    <n v="20"/>
    <m/>
    <m/>
    <m/>
    <s v=""/>
    <n v="10"/>
    <s v="Sélection / Priorisation"/>
    <x v="2"/>
    <x v="17"/>
    <s v="2nd, Maturun"/>
    <m/>
    <m/>
    <m/>
    <m/>
    <s v="AME20161020NOBO2N"/>
    <x v="4"/>
    <x v="2"/>
    <x v="17"/>
    <e v="#N/A"/>
  </r>
  <r>
    <x v="3"/>
    <s v="Haitian RC"/>
    <m/>
    <s v="Réalisé"/>
    <d v="2016-10-20T00:00:00"/>
    <s v="Distribution NFI"/>
    <s v="Matériaux NFI"/>
    <s v="Kit d'hygiène"/>
    <m/>
    <s v="Nombre"/>
    <n v="10"/>
    <m/>
    <m/>
    <m/>
    <s v=""/>
    <n v="10"/>
    <s v="Sélection / Priorisation"/>
    <x v="2"/>
    <x v="17"/>
    <s v="2nd, Maturun"/>
    <m/>
    <m/>
    <m/>
    <m/>
    <s v="AME20161020NOBO2N"/>
    <x v="5"/>
    <x v="2"/>
    <x v="17"/>
    <e v="#N/A"/>
  </r>
  <r>
    <x v="3"/>
    <s v="Haitian RC"/>
    <m/>
    <s v="Réalisé"/>
    <d v="2016-10-20T00:00:00"/>
    <s v="Distribution NFI"/>
    <s v="Matériaux NFI"/>
    <s v="Kit de cuisine"/>
    <m/>
    <s v="Nombre"/>
    <n v="10"/>
    <m/>
    <m/>
    <m/>
    <s v=""/>
    <n v="10"/>
    <s v="Sélection / Priorisation"/>
    <x v="2"/>
    <x v="17"/>
    <s v="3rd, Desforge"/>
    <m/>
    <m/>
    <m/>
    <m/>
    <s v="AME20161020NOBO3R"/>
    <x v="3"/>
    <x v="2"/>
    <x v="17"/>
    <e v="#N/A"/>
  </r>
  <r>
    <x v="3"/>
    <s v="Haitian RC"/>
    <m/>
    <s v="Réalisé"/>
    <d v="2016-10-20T00:00:00"/>
    <s v="Distribution NFI"/>
    <s v="Matériaux NFI"/>
    <s v="Couvertures"/>
    <m/>
    <s v="Nombre"/>
    <n v="20"/>
    <m/>
    <m/>
    <m/>
    <s v=""/>
    <n v="10"/>
    <s v="Sélection / Priorisation"/>
    <x v="2"/>
    <x v="17"/>
    <s v="3rd, Desforge"/>
    <m/>
    <m/>
    <m/>
    <m/>
    <s v="AME20161020NOBO3R"/>
    <x v="4"/>
    <x v="2"/>
    <x v="17"/>
    <e v="#N/A"/>
  </r>
  <r>
    <x v="3"/>
    <s v="Haitian RC"/>
    <m/>
    <s v="Réalisé"/>
    <d v="2016-10-20T00:00:00"/>
    <s v="Distribution NFI"/>
    <s v="Matériaux NFI"/>
    <s v="Kit d'hygiène"/>
    <m/>
    <s v="Nombre"/>
    <n v="10"/>
    <m/>
    <m/>
    <m/>
    <s v=""/>
    <n v="10"/>
    <s v="Sélection / Priorisation"/>
    <x v="2"/>
    <x v="17"/>
    <s v="3rd, Desforge"/>
    <m/>
    <m/>
    <m/>
    <m/>
    <s v="AME20161020NOBO3R"/>
    <x v="5"/>
    <x v="2"/>
    <x v="17"/>
    <e v="#N/A"/>
  </r>
  <r>
    <x v="3"/>
    <s v="Haitian RC"/>
    <m/>
    <s v="Réalisé"/>
    <d v="2016-10-20T00:00:00"/>
    <s v="Distribution NFI"/>
    <s v="Matériaux NFI"/>
    <s v="Kit de cuisine"/>
    <m/>
    <s v="Nombre"/>
    <n v="11"/>
    <m/>
    <m/>
    <m/>
    <s v=""/>
    <n v="10"/>
    <s v="Sélection / Priorisation"/>
    <x v="2"/>
    <x v="17"/>
    <s v="behind the church, Derriere Leglise"/>
    <m/>
    <m/>
    <m/>
    <m/>
    <s v="AME20161020NOBOBE"/>
    <x v="3"/>
    <x v="2"/>
    <x v="17"/>
    <e v="#N/A"/>
  </r>
  <r>
    <x v="3"/>
    <s v="Haitian RC"/>
    <m/>
    <s v="Réalisé"/>
    <d v="2016-10-20T00:00:00"/>
    <s v="Distribution NFI"/>
    <s v="Matériaux NFI"/>
    <s v="Couvertures"/>
    <m/>
    <s v="Nombre"/>
    <n v="21"/>
    <m/>
    <m/>
    <m/>
    <s v=""/>
    <n v="10"/>
    <s v="Sélection / Priorisation"/>
    <x v="2"/>
    <x v="17"/>
    <s v="behind the church, Derriere Leglise"/>
    <m/>
    <m/>
    <m/>
    <m/>
    <s v="AME20161020NOBOBE"/>
    <x v="4"/>
    <x v="2"/>
    <x v="17"/>
    <e v="#N/A"/>
  </r>
  <r>
    <x v="3"/>
    <s v="Haitian RC"/>
    <m/>
    <s v="Réalisé"/>
    <d v="2016-10-20T00:00:00"/>
    <s v="Distribution NFI"/>
    <s v="Matériaux NFI"/>
    <s v="Kit d'hygiène"/>
    <m/>
    <s v="Nombre"/>
    <n v="10"/>
    <m/>
    <m/>
    <m/>
    <s v=""/>
    <n v="10"/>
    <s v="Sélection / Priorisation"/>
    <x v="2"/>
    <x v="17"/>
    <s v="behind the church, Derriere Leglise"/>
    <m/>
    <m/>
    <m/>
    <m/>
    <s v="AME20161020NOBOBE"/>
    <x v="5"/>
    <x v="2"/>
    <x v="17"/>
    <e v="#N/A"/>
  </r>
  <r>
    <x v="3"/>
    <s v="Haitian RC"/>
    <m/>
    <s v="Réalisé"/>
    <d v="2016-10-20T00:00:00"/>
    <s v="Distribution NFI"/>
    <s v="Matériaux NFI"/>
    <s v="Couvertures"/>
    <m/>
    <s v="Nombre"/>
    <n v="474"/>
    <m/>
    <m/>
    <m/>
    <s v=""/>
    <n v="237"/>
    <s v="Sélection / Priorisation"/>
    <x v="1"/>
    <x v="16"/>
    <s v="Boyer, K-Darline, K-Boyer, K- Sainvil"/>
    <m/>
    <m/>
    <m/>
    <m/>
    <s v="AME20161020SUSTBO"/>
    <x v="4"/>
    <x v="1"/>
    <x v="16"/>
    <e v="#N/A"/>
  </r>
  <r>
    <x v="3"/>
    <s v="Haitian RC"/>
    <m/>
    <s v="Réalisé"/>
    <d v="2016-10-20T00:00:00"/>
    <s v="Distribution Abris"/>
    <s v="Matériaux Abris"/>
    <s v="Kit Abris"/>
    <m/>
    <s v="Nombre"/>
    <n v="237"/>
    <m/>
    <m/>
    <m/>
    <s v=""/>
    <n v="237"/>
    <s v="Sélection / Priorisation"/>
    <x v="1"/>
    <x v="16"/>
    <s v="Boyer, K-Darline, K-Boyer, K- Sainvil"/>
    <m/>
    <m/>
    <m/>
    <m/>
    <s v="AME20161020SUSTBO"/>
    <x v="5"/>
    <x v="1"/>
    <x v="16"/>
    <e v="#N/A"/>
  </r>
  <r>
    <x v="3"/>
    <s v="Haitian RC"/>
    <m/>
    <s v="Réalisé"/>
    <d v="2016-10-20T00:00:00"/>
    <s v="Distribution NFI"/>
    <s v="Matériaux NFI"/>
    <s v="Kit de cuisine"/>
    <m/>
    <s v="Nombre"/>
    <n v="6"/>
    <m/>
    <m/>
    <m/>
    <s v=""/>
    <n v="6"/>
    <s v="Sélection / Priorisation"/>
    <x v="2"/>
    <x v="12"/>
    <s v="HRC Local Committee"/>
    <m/>
    <m/>
    <m/>
    <m/>
    <s v="AME20161020NOMOHR"/>
    <x v="3"/>
    <x v="2"/>
    <x v="12"/>
    <e v="#N/A"/>
  </r>
  <r>
    <x v="3"/>
    <s v="Haitian RC"/>
    <m/>
    <s v="Réalisé"/>
    <d v="2016-10-20T00:00:00"/>
    <s v="Distribution NFI"/>
    <s v="Matériaux NFI"/>
    <s v="Couvertures"/>
    <m/>
    <s v="Nombre"/>
    <n v="6"/>
    <m/>
    <m/>
    <m/>
    <s v=""/>
    <n v="6"/>
    <s v="Sélection / Priorisation"/>
    <x v="2"/>
    <x v="12"/>
    <s v="HRC Local Committee"/>
    <m/>
    <m/>
    <m/>
    <m/>
    <s v="AME20161020NOMOHR"/>
    <x v="4"/>
    <x v="2"/>
    <x v="12"/>
    <e v="#N/A"/>
  </r>
  <r>
    <x v="3"/>
    <s v="Haitian RC"/>
    <m/>
    <s v="Réalisé"/>
    <d v="2016-10-20T00:00:00"/>
    <s v="Distribution NFI"/>
    <s v="Matériaux NFI"/>
    <s v="Kit d'hygiène"/>
    <m/>
    <s v="Nombre"/>
    <n v="6"/>
    <m/>
    <m/>
    <m/>
    <s v=""/>
    <n v="6"/>
    <s v="Sélection / Priorisation"/>
    <x v="2"/>
    <x v="12"/>
    <s v="HRC Local Committee"/>
    <m/>
    <m/>
    <m/>
    <m/>
    <s v="AME20161020NOMOHR"/>
    <x v="5"/>
    <x v="2"/>
    <x v="12"/>
    <e v="#N/A"/>
  </r>
  <r>
    <x v="3"/>
    <s v="Haitian RC"/>
    <m/>
    <s v="Réalisé"/>
    <d v="2016-10-20T00:00:00"/>
    <s v="Distribution NFI"/>
    <s v="Matériaux NFI"/>
    <s v="Kit de cuisine"/>
    <m/>
    <s v="Nombre"/>
    <n v="1"/>
    <m/>
    <m/>
    <m/>
    <s v=""/>
    <n v="1"/>
    <s v="Sélection / Priorisation"/>
    <x v="2"/>
    <x v="17"/>
    <s v="mayor's office"/>
    <m/>
    <m/>
    <m/>
    <m/>
    <s v="AME20161020NOBOMA"/>
    <x v="3"/>
    <x v="2"/>
    <x v="17"/>
    <e v="#N/A"/>
  </r>
  <r>
    <x v="3"/>
    <s v="Haitian RC"/>
    <m/>
    <s v="Réalisé"/>
    <d v="2016-10-20T00:00:00"/>
    <s v="Distribution NFI"/>
    <s v="Matériaux NFI"/>
    <s v="Couvertures"/>
    <m/>
    <s v="Nombre"/>
    <n v="2"/>
    <m/>
    <m/>
    <m/>
    <s v=""/>
    <n v="1"/>
    <s v="Sélection / Priorisation"/>
    <x v="2"/>
    <x v="17"/>
    <s v="mayor's office"/>
    <m/>
    <m/>
    <m/>
    <m/>
    <s v="AME20161020NOBOMA"/>
    <x v="4"/>
    <x v="2"/>
    <x v="17"/>
    <e v="#N/A"/>
  </r>
  <r>
    <x v="3"/>
    <s v="Haitian RC"/>
    <m/>
    <s v="Réalisé"/>
    <d v="2016-10-20T00:00:00"/>
    <s v="Distribution NFI"/>
    <s v="Matériaux NFI"/>
    <s v="Kit d'hygiène"/>
    <m/>
    <s v="Nombre"/>
    <n v="1"/>
    <m/>
    <m/>
    <m/>
    <s v=""/>
    <n v="1"/>
    <s v="Sélection / Priorisation"/>
    <x v="2"/>
    <x v="17"/>
    <s v="mayor's office"/>
    <m/>
    <m/>
    <m/>
    <m/>
    <s v="AME20161020NOBOMA"/>
    <x v="5"/>
    <x v="2"/>
    <x v="17"/>
    <e v="#N/A"/>
  </r>
  <r>
    <x v="3"/>
    <s v="Haitian RC"/>
    <m/>
    <s v="Réalisé"/>
    <d v="2016-10-20T00:00:00"/>
    <s v="Distribution NFI"/>
    <s v="Matériaux NFI"/>
    <s v="Kit de cuisine"/>
    <m/>
    <s v="Nombre"/>
    <n v="63"/>
    <m/>
    <m/>
    <m/>
    <s v=""/>
    <n v="63"/>
    <s v="Sélection / Priorisation"/>
    <x v="2"/>
    <x v="12"/>
    <s v="Presquile"/>
    <m/>
    <m/>
    <m/>
    <m/>
    <s v="AME20161020NOMOPR"/>
    <x v="3"/>
    <x v="2"/>
    <x v="12"/>
    <e v="#N/A"/>
  </r>
  <r>
    <x v="3"/>
    <s v="Haitian RC"/>
    <m/>
    <s v="Réalisé"/>
    <d v="2016-10-20T00:00:00"/>
    <s v="Distribution NFI"/>
    <s v="Matériaux NFI"/>
    <s v="Couvertures"/>
    <m/>
    <s v="Nombre"/>
    <n v="126"/>
    <m/>
    <m/>
    <m/>
    <s v=""/>
    <n v="63"/>
    <s v="Sélection / Priorisation"/>
    <x v="2"/>
    <x v="12"/>
    <s v="Presquile"/>
    <m/>
    <m/>
    <m/>
    <m/>
    <s v="AME20161020NOMOPR"/>
    <x v="4"/>
    <x v="2"/>
    <x v="12"/>
    <e v="#N/A"/>
  </r>
  <r>
    <x v="3"/>
    <s v="Haitian RC"/>
    <m/>
    <s v="Réalisé"/>
    <d v="2016-10-20T00:00:00"/>
    <s v="Distribution NFI"/>
    <s v="Matériaux NFI"/>
    <s v="Kit d'hygiène"/>
    <m/>
    <s v="Nombre"/>
    <n v="63"/>
    <m/>
    <m/>
    <m/>
    <s v=""/>
    <n v="63"/>
    <s v="Sélection / Priorisation"/>
    <x v="2"/>
    <x v="12"/>
    <s v="Presquile"/>
    <m/>
    <m/>
    <m/>
    <m/>
    <s v="AME20161020NOMOPR"/>
    <x v="5"/>
    <x v="2"/>
    <x v="12"/>
    <e v="#N/A"/>
  </r>
  <r>
    <x v="3"/>
    <s v="Haitian RC"/>
    <m/>
    <s v="Réalisé"/>
    <d v="2016-10-20T00:00:00"/>
    <s v="Distribution NFI"/>
    <s v="Matériaux NFI"/>
    <s v="Couvertures"/>
    <m/>
    <s v="Nombre"/>
    <n v="230"/>
    <m/>
    <m/>
    <m/>
    <s v=""/>
    <n v="115"/>
    <s v="Sélection / Priorisation"/>
    <x v="2"/>
    <x v="13"/>
    <s v="Village Vincent"/>
    <m/>
    <m/>
    <m/>
    <m/>
    <s v="AME20161020NOJEVI"/>
    <x v="3"/>
    <x v="2"/>
    <x v="13"/>
    <e v="#N/A"/>
  </r>
  <r>
    <x v="3"/>
    <s v="Haitian RC"/>
    <m/>
    <s v="Réalisé"/>
    <d v="2016-10-20T00:00:00"/>
    <s v="Distribution NFI"/>
    <s v="Matériaux NFI"/>
    <s v="Kit de cuisine"/>
    <m/>
    <s v="Nombre"/>
    <n v="115"/>
    <m/>
    <m/>
    <m/>
    <s v=""/>
    <n v="115"/>
    <s v="Sélection / Priorisation"/>
    <x v="2"/>
    <x v="13"/>
    <s v="Village Vincent"/>
    <m/>
    <m/>
    <m/>
    <m/>
    <s v="AME20161020NOJEVI"/>
    <x v="4"/>
    <x v="2"/>
    <x v="13"/>
    <e v="#N/A"/>
  </r>
  <r>
    <x v="3"/>
    <s v="Haitian RC"/>
    <m/>
    <s v="Réalisé"/>
    <d v="2016-10-20T00:00:00"/>
    <s v="Distribution NFI"/>
    <s v="Matériaux NFI"/>
    <s v="Kit d'hygiène"/>
    <m/>
    <s v="Nombre"/>
    <n v="115"/>
    <m/>
    <m/>
    <m/>
    <s v=""/>
    <n v="115"/>
    <s v="Sélection / Priorisation"/>
    <x v="2"/>
    <x v="13"/>
    <s v="Village Vincent"/>
    <m/>
    <m/>
    <m/>
    <m/>
    <s v="AME20161020NOJEVI"/>
    <x v="5"/>
    <x v="2"/>
    <x v="13"/>
    <e v="#N/A"/>
  </r>
  <r>
    <x v="3"/>
    <s v="Haitian RC"/>
    <m/>
    <s v="Réalisé"/>
    <d v="2016-10-20T00:00:00"/>
    <s v="Distribution Abris"/>
    <s v="Matériaux Abris"/>
    <s v="Bâches"/>
    <m/>
    <s v="Nombre"/>
    <n v="478"/>
    <m/>
    <m/>
    <m/>
    <s v=""/>
    <n v="239"/>
    <m/>
    <x v="1"/>
    <x v="16"/>
    <m/>
    <m/>
    <m/>
    <m/>
    <m/>
    <s v="AME20161020SUST"/>
    <x v="4"/>
    <x v="1"/>
    <x v="16"/>
    <e v="#N/A"/>
  </r>
  <r>
    <x v="3"/>
    <s v="Haitian RC"/>
    <m/>
    <s v="Réalisé"/>
    <d v="2016-10-20T00:00:00"/>
    <s v="Distribution NFI"/>
    <s v="Matériaux NFI"/>
    <s v="Couvertures"/>
    <m/>
    <s v="Nombre"/>
    <n v="239"/>
    <m/>
    <m/>
    <m/>
    <s v=""/>
    <n v="239"/>
    <m/>
    <x v="1"/>
    <x v="16"/>
    <m/>
    <m/>
    <m/>
    <m/>
    <m/>
    <s v="AME20161020SUST"/>
    <x v="5"/>
    <x v="1"/>
    <x v="16"/>
    <e v="#N/A"/>
  </r>
  <r>
    <x v="3"/>
    <s v="Haitian RC"/>
    <m/>
    <s v="Réalisé"/>
    <d v="2016-10-21T00:00:00"/>
    <s v="Distribution NFI"/>
    <s v="Matériaux NFI"/>
    <s v="Bidons"/>
    <m/>
    <s v="Nombre"/>
    <n v="120"/>
    <m/>
    <m/>
    <m/>
    <s v=""/>
    <n v="120"/>
    <m/>
    <x v="2"/>
    <x v="13"/>
    <m/>
    <m/>
    <m/>
    <m/>
    <m/>
    <s v="AME20161021NOJE"/>
    <x v="2"/>
    <x v="2"/>
    <x v="13"/>
    <e v="#N/A"/>
  </r>
  <r>
    <x v="3"/>
    <s v="Haitian RC"/>
    <m/>
    <s v="Réalisé"/>
    <d v="2016-10-21T00:00:00"/>
    <s v="Distribution NFI"/>
    <s v="Matériaux NFI"/>
    <s v="Couvertures"/>
    <m/>
    <s v="Nombre"/>
    <n v="240"/>
    <m/>
    <m/>
    <m/>
    <s v=""/>
    <n v="120"/>
    <m/>
    <x v="2"/>
    <x v="13"/>
    <m/>
    <m/>
    <m/>
    <m/>
    <m/>
    <s v="AME20161021NOJE"/>
    <x v="3"/>
    <x v="2"/>
    <x v="13"/>
    <e v="#N/A"/>
  </r>
  <r>
    <x v="3"/>
    <s v="Haitian RC"/>
    <m/>
    <s v="Réalisé"/>
    <d v="2016-10-21T00:00:00"/>
    <s v="Distribution NFI"/>
    <s v="Matériaux NFI"/>
    <s v="Kit d'hygiène"/>
    <m/>
    <s v="Nombre"/>
    <n v="120"/>
    <m/>
    <m/>
    <m/>
    <s v=""/>
    <n v="120"/>
    <m/>
    <x v="2"/>
    <x v="13"/>
    <m/>
    <m/>
    <m/>
    <m/>
    <m/>
    <s v="AME20161021NOJE"/>
    <x v="4"/>
    <x v="2"/>
    <x v="13"/>
    <e v="#N/A"/>
  </r>
  <r>
    <x v="3"/>
    <s v="Haitian RC"/>
    <m/>
    <s v="Réalisé"/>
    <d v="2016-10-21T00:00:00"/>
    <s v="Distribution NFI"/>
    <s v="Matériaux NFI"/>
    <s v="Kit de cuisine"/>
    <m/>
    <s v="Nombre"/>
    <n v="120"/>
    <m/>
    <m/>
    <m/>
    <s v=""/>
    <n v="120"/>
    <m/>
    <x v="2"/>
    <x v="13"/>
    <m/>
    <m/>
    <m/>
    <m/>
    <m/>
    <s v="AME20161021NOJE"/>
    <x v="5"/>
    <x v="2"/>
    <x v="13"/>
    <e v="#N/A"/>
  </r>
  <r>
    <x v="3"/>
    <s v="Haitian RC"/>
    <m/>
    <s v="Réalisé"/>
    <d v="2016-10-22T00:00:00"/>
    <s v="Distribution NFI"/>
    <s v="Matériaux NFI"/>
    <s v="Kit d'hygiène"/>
    <m/>
    <s v="Nombre"/>
    <n v="84"/>
    <m/>
    <m/>
    <m/>
    <s v=""/>
    <n v="84"/>
    <s v="Sélection / Priorisation"/>
    <x v="1"/>
    <x v="5"/>
    <s v="Sous-Fort"/>
    <m/>
    <m/>
    <m/>
    <m/>
    <s v="AME20161022SUROSO"/>
    <x v="5"/>
    <x v="1"/>
    <x v="5"/>
    <e v="#N/A"/>
  </r>
  <r>
    <x v="3"/>
    <s v="Haitian RC"/>
    <m/>
    <s v="Réalisé"/>
    <d v="2016-10-23T00:00:00"/>
    <s v="Distribution NFI"/>
    <s v="Matériaux NFI"/>
    <s v="Bidons"/>
    <m/>
    <s v="Nombre"/>
    <n v="184"/>
    <m/>
    <m/>
    <m/>
    <s v=""/>
    <n v="309"/>
    <s v="Sélection / Priorisation"/>
    <x v="1"/>
    <x v="7"/>
    <s v="Eglise Saint Augustin de Corail"/>
    <m/>
    <m/>
    <m/>
    <m/>
    <s v="AME20161023SUAREG"/>
    <x v="4"/>
    <x v="1"/>
    <x v="7"/>
    <e v="#N/A"/>
  </r>
  <r>
    <x v="3"/>
    <s v="Haitian RC"/>
    <m/>
    <s v="Réalisé"/>
    <d v="2016-10-23T00:00:00"/>
    <s v="Distribution NFI"/>
    <s v="Matériaux NFI"/>
    <s v="Kit de cuisine"/>
    <m/>
    <s v="Nombre"/>
    <n v="630"/>
    <m/>
    <m/>
    <m/>
    <s v=""/>
    <n v="632"/>
    <s v="Sélection / Priorisation"/>
    <x v="1"/>
    <x v="16"/>
    <s v="National School of Abakou"/>
    <m/>
    <m/>
    <m/>
    <m/>
    <s v="AME20161023SUSTNA"/>
    <x v="2"/>
    <x v="1"/>
    <x v="16"/>
    <e v="#N/A"/>
  </r>
  <r>
    <x v="3"/>
    <s v="Haitian RC"/>
    <m/>
    <s v="Réalisé"/>
    <d v="2016-10-23T00:00:00"/>
    <s v="Distribution NFI"/>
    <s v="Matériaux NFI"/>
    <s v="Bidons"/>
    <m/>
    <s v="Nombre"/>
    <n v="89"/>
    <m/>
    <m/>
    <m/>
    <s v=""/>
    <n v="632"/>
    <s v="Sélection / Priorisation"/>
    <x v="1"/>
    <x v="16"/>
    <s v="National School of Abakou"/>
    <m/>
    <m/>
    <m/>
    <m/>
    <s v="AME20161023SUSTNA"/>
    <x v="3"/>
    <x v="1"/>
    <x v="16"/>
    <e v="#N/A"/>
  </r>
  <r>
    <x v="3"/>
    <s v="Haitian RC"/>
    <m/>
    <s v="Réalisé"/>
    <d v="2016-10-23T00:00:00"/>
    <s v="Distribution Abris"/>
    <s v="Matériaux Abris"/>
    <s v="Kit Abris"/>
    <m/>
    <s v="Nombre"/>
    <n v="2"/>
    <m/>
    <m/>
    <m/>
    <s v=""/>
    <n v="632"/>
    <s v="Sélection / Priorisation"/>
    <x v="1"/>
    <x v="16"/>
    <s v="National School of Abakou"/>
    <m/>
    <m/>
    <m/>
    <m/>
    <s v="AME20161023SUSTNA"/>
    <x v="4"/>
    <x v="1"/>
    <x v="16"/>
    <e v="#N/A"/>
  </r>
  <r>
    <x v="3"/>
    <s v="Haitian RC"/>
    <m/>
    <s v="Réalisé"/>
    <d v="2016-10-23T00:00:00"/>
    <s v="Distribution NFI"/>
    <s v="Matériaux NFI"/>
    <s v="Kit d'hygiène"/>
    <m/>
    <s v="Nombre"/>
    <n v="200"/>
    <m/>
    <m/>
    <m/>
    <s v=""/>
    <n v="632"/>
    <s v="Sélection / Priorisation"/>
    <x v="1"/>
    <x v="16"/>
    <s v="National School of Abakou"/>
    <m/>
    <m/>
    <m/>
    <m/>
    <s v="AME20161023SUSTNA"/>
    <x v="5"/>
    <x v="1"/>
    <x v="16"/>
    <e v="#N/A"/>
  </r>
  <r>
    <x v="3"/>
    <s v="Haitian RC"/>
    <m/>
    <s v="Réalisé"/>
    <d v="2016-10-23T00:00:00"/>
    <s v="Distribution Abris"/>
    <s v="Matériaux Abris"/>
    <s v="Bâches"/>
    <m/>
    <s v="Nombre"/>
    <n v="618"/>
    <m/>
    <m/>
    <m/>
    <s v=""/>
    <n v="309"/>
    <m/>
    <x v="1"/>
    <x v="7"/>
    <m/>
    <m/>
    <m/>
    <m/>
    <m/>
    <s v="AME20161023SUAR"/>
    <x v="3"/>
    <x v="1"/>
    <x v="7"/>
    <e v="#N/A"/>
  </r>
  <r>
    <x v="3"/>
    <s v="Haitian RC"/>
    <m/>
    <s v="Réalisé"/>
    <d v="2016-10-23T00:00:00"/>
    <s v="Distribution Abris"/>
    <s v="Matériaux Abris"/>
    <s v="Bâches"/>
    <m/>
    <s v="Nombre"/>
    <n v="4"/>
    <m/>
    <m/>
    <m/>
    <s v=""/>
    <n v="632"/>
    <m/>
    <x v="1"/>
    <x v="16"/>
    <m/>
    <m/>
    <m/>
    <m/>
    <m/>
    <s v="AME20161023SUST"/>
    <x v="2"/>
    <x v="1"/>
    <x v="16"/>
    <e v="#N/A"/>
  </r>
  <r>
    <x v="3"/>
    <s v="Haitian RC"/>
    <m/>
    <s v="Réalisé"/>
    <d v="2016-10-23T00:00:00"/>
    <s v="Distribution NFI"/>
    <s v="Matériaux NFI"/>
    <s v="Bidons"/>
    <m/>
    <s v="Nombre"/>
    <n v="184"/>
    <m/>
    <m/>
    <m/>
    <s v=""/>
    <n v="309"/>
    <m/>
    <x v="1"/>
    <x v="7"/>
    <m/>
    <m/>
    <m/>
    <m/>
    <m/>
    <s v="AME20161023SUAR"/>
    <x v="4"/>
    <x v="1"/>
    <x v="7"/>
    <e v="#N/A"/>
  </r>
  <r>
    <x v="3"/>
    <s v="Haitian RC"/>
    <m/>
    <s v="Réalisé"/>
    <d v="2016-10-23T00:00:00"/>
    <s v="Distribution NFI"/>
    <s v="Matériaux NFI"/>
    <s v="Bidons"/>
    <m/>
    <s v="Nombre"/>
    <n v="89"/>
    <m/>
    <m/>
    <m/>
    <s v=""/>
    <n v="632"/>
    <m/>
    <x v="1"/>
    <x v="16"/>
    <m/>
    <m/>
    <m/>
    <m/>
    <m/>
    <s v="AME20161023SUST"/>
    <x v="3"/>
    <x v="1"/>
    <x v="16"/>
    <e v="#N/A"/>
  </r>
  <r>
    <x v="3"/>
    <s v="Haitian RC"/>
    <m/>
    <s v="Réalisé"/>
    <d v="2016-10-23T00:00:00"/>
    <s v="Distribution Abris"/>
    <s v="Matériaux Abris"/>
    <s v="Kit Abris"/>
    <m/>
    <s v="Nombre"/>
    <n v="309"/>
    <m/>
    <m/>
    <m/>
    <s v=""/>
    <n v="309"/>
    <m/>
    <x v="1"/>
    <x v="7"/>
    <m/>
    <m/>
    <m/>
    <m/>
    <m/>
    <s v="AME20161023SUAR"/>
    <x v="5"/>
    <x v="1"/>
    <x v="7"/>
    <e v="#N/A"/>
  </r>
  <r>
    <x v="3"/>
    <s v="Haitian RC"/>
    <m/>
    <s v="Réalisé"/>
    <d v="2016-10-23T00:00:00"/>
    <s v="Distribution NFI"/>
    <s v="Matériaux NFI"/>
    <s v="Kit d'hygiène"/>
    <m/>
    <s v="Nombre"/>
    <n v="200"/>
    <m/>
    <m/>
    <m/>
    <s v=""/>
    <n v="632"/>
    <m/>
    <x v="1"/>
    <x v="16"/>
    <m/>
    <m/>
    <m/>
    <m/>
    <m/>
    <s v="AME20161023SUST"/>
    <x v="4"/>
    <x v="1"/>
    <x v="16"/>
    <e v="#N/A"/>
  </r>
  <r>
    <x v="3"/>
    <s v="Haitian RC"/>
    <m/>
    <m/>
    <d v="2016-10-23T00:00:00"/>
    <s v="Distribution Abris"/>
    <s v="Matériaux Abris"/>
    <s v="Kit Abris"/>
    <m/>
    <s v="Nombre"/>
    <n v="309"/>
    <m/>
    <m/>
    <m/>
    <m/>
    <m/>
    <m/>
    <x v="1"/>
    <x v="7"/>
    <s v="Eglise Saint Augustin de Corail"/>
    <m/>
    <m/>
    <m/>
    <m/>
    <s v="AME20161023SUAREG"/>
    <x v="5"/>
    <x v="1"/>
    <x v="7"/>
    <e v="#N/A"/>
  </r>
  <r>
    <x v="3"/>
    <s v="Haitian RC"/>
    <m/>
    <s v="Réalisé"/>
    <d v="2016-10-23T00:00:00"/>
    <s v="Distribution NFI"/>
    <s v="Matériaux NFI"/>
    <s v="Kit de cuisine"/>
    <m/>
    <s v="Nombre"/>
    <n v="630"/>
    <m/>
    <m/>
    <m/>
    <s v=""/>
    <n v="632"/>
    <m/>
    <x v="1"/>
    <x v="16"/>
    <m/>
    <m/>
    <m/>
    <m/>
    <m/>
    <s v="AME20161023SUST"/>
    <x v="5"/>
    <x v="1"/>
    <x v="16"/>
    <e v="#N/A"/>
  </r>
  <r>
    <x v="3"/>
    <s v="Haitian RC"/>
    <m/>
    <s v="Réalisé"/>
    <d v="2016-10-24T00:00:00"/>
    <s v="Distribution NFI"/>
    <s v="Matériaux NFI"/>
    <s v="Kit d'hygiène"/>
    <m/>
    <s v="Nombre"/>
    <n v="80"/>
    <m/>
    <m/>
    <m/>
    <s v=""/>
    <n v="80"/>
    <s v="Sélection / Priorisation"/>
    <x v="1"/>
    <x v="5"/>
    <m/>
    <m/>
    <m/>
    <m/>
    <m/>
    <s v="AME20161024SURO"/>
    <x v="5"/>
    <x v="1"/>
    <x v="5"/>
    <e v="#N/A"/>
  </r>
  <r>
    <x v="3"/>
    <s v="Haitian RC"/>
    <m/>
    <s v="Réalisé"/>
    <d v="2016-10-25T00:00:00"/>
    <s v="Distribution NFI"/>
    <s v="Matériaux NFI"/>
    <s v="Kit d'hygiène"/>
    <m/>
    <s v="Nombre"/>
    <n v="42"/>
    <m/>
    <m/>
    <m/>
    <s v=""/>
    <n v="42"/>
    <s v="Sélection / Priorisation"/>
    <x v="1"/>
    <x v="18"/>
    <s v="CTC at Chardonnière"/>
    <m/>
    <m/>
    <m/>
    <m/>
    <s v="AME20161025SUCHCT"/>
    <x v="5"/>
    <x v="1"/>
    <x v="18"/>
    <e v="#N/A"/>
  </r>
  <r>
    <x v="3"/>
    <s v="Haitian RC"/>
    <m/>
    <s v="Réalisé"/>
    <d v="2016-10-26T00:00:00"/>
    <s v="Distribution NFI"/>
    <s v="Matériaux NFI"/>
    <s v="Kit de cuisine"/>
    <m/>
    <s v="Nombre"/>
    <n v="180"/>
    <m/>
    <m/>
    <m/>
    <s v=""/>
    <n v="180"/>
    <s v="Sélection / Priorisation"/>
    <x v="1"/>
    <x v="7"/>
    <s v="Corail, Morne Welsh, Blaise, Koukout"/>
    <m/>
    <m/>
    <m/>
    <m/>
    <s v="AME20161026SUARCO"/>
    <x v="22"/>
    <x v="1"/>
    <x v="7"/>
    <e v="#N/A"/>
  </r>
  <r>
    <x v="3"/>
    <s v="Haitian RC"/>
    <m/>
    <s v="Réalisé"/>
    <d v="2016-10-26T00:00:00"/>
    <s v="Distribution NFI"/>
    <s v="Matériaux NFI"/>
    <s v="Aquatabs"/>
    <m/>
    <s v="Nombre"/>
    <n v="3600"/>
    <m/>
    <m/>
    <m/>
    <s v=""/>
    <n v="180"/>
    <s v="Sélection / Priorisation"/>
    <x v="1"/>
    <x v="7"/>
    <s v="Corail, Morne Welsh, Blaise, Koukout"/>
    <m/>
    <m/>
    <m/>
    <m/>
    <s v="AME20161026SUARCO"/>
    <x v="23"/>
    <x v="1"/>
    <x v="7"/>
    <e v="#N/A"/>
  </r>
  <r>
    <x v="3"/>
    <s v="Haitian RC"/>
    <m/>
    <s v="Réalisé"/>
    <d v="2016-10-26T00:00:00"/>
    <s v="Distribution Abris"/>
    <s v="Matériaux Abris"/>
    <s v="Bâches"/>
    <m/>
    <s v="Nombre"/>
    <n v="360"/>
    <m/>
    <m/>
    <m/>
    <s v=""/>
    <n v="180"/>
    <m/>
    <x v="1"/>
    <x v="7"/>
    <s v="Corail, Morne Welsh, Blaise, Koukout"/>
    <m/>
    <m/>
    <m/>
    <m/>
    <s v="AME20161026SUARCO"/>
    <x v="0"/>
    <x v="1"/>
    <x v="7"/>
    <e v="#N/A"/>
  </r>
  <r>
    <x v="3"/>
    <s v="Haitian RC"/>
    <m/>
    <s v="Réalisé"/>
    <d v="2016-10-26T00:00:00"/>
    <s v="Distribution NFI"/>
    <s v="Matériaux NFI"/>
    <s v="Bidons"/>
    <m/>
    <s v="Nombre"/>
    <n v="360"/>
    <m/>
    <m/>
    <m/>
    <s v=""/>
    <n v="180"/>
    <s v="Sélection / Priorisation"/>
    <x v="1"/>
    <x v="7"/>
    <s v="Corail, Morne Welsh, Blaise, Koukout"/>
    <m/>
    <m/>
    <m/>
    <m/>
    <s v="AME20161026SUARCO"/>
    <x v="1"/>
    <x v="1"/>
    <x v="7"/>
    <e v="#N/A"/>
  </r>
  <r>
    <x v="3"/>
    <s v="Haitian RC"/>
    <m/>
    <s v="Réalisé"/>
    <d v="2016-10-26T00:00:00"/>
    <s v="Distribution Abris"/>
    <s v="Matériaux Abris"/>
    <s v="Kit Abris"/>
    <m/>
    <s v="Nombre"/>
    <n v="180"/>
    <m/>
    <m/>
    <m/>
    <s v=""/>
    <n v="180"/>
    <s v="Sélection / Priorisation"/>
    <x v="1"/>
    <x v="7"/>
    <s v="Corail, Morne Welsh, Blaise, Koukout"/>
    <m/>
    <m/>
    <m/>
    <m/>
    <s v="AME20161026SUARCO"/>
    <x v="2"/>
    <x v="1"/>
    <x v="7"/>
    <e v="#N/A"/>
  </r>
  <r>
    <x v="3"/>
    <s v="Haitian RC"/>
    <m/>
    <s v="Réalisé"/>
    <d v="2016-10-26T00:00:00"/>
    <s v="Distribution NFI"/>
    <s v="Matériaux NFI"/>
    <s v="Kit d'hygiène"/>
    <m/>
    <s v="Nombre"/>
    <n v="180"/>
    <m/>
    <m/>
    <m/>
    <s v=""/>
    <n v="180"/>
    <s v="Sélection / Priorisation"/>
    <x v="1"/>
    <x v="7"/>
    <s v="Corail, Morne Welsh, Blaise, Koukout"/>
    <m/>
    <m/>
    <m/>
    <m/>
    <s v="AME20161026SUARCO"/>
    <x v="3"/>
    <x v="1"/>
    <x v="7"/>
    <e v="#N/A"/>
  </r>
  <r>
    <x v="3"/>
    <s v="Haitian RC"/>
    <m/>
    <s v="Réalisé"/>
    <d v="2016-10-26T00:00:00"/>
    <s v="Distribution NFI"/>
    <s v="Matériaux NFI"/>
    <s v="Moustiquaires"/>
    <m/>
    <s v="Nombre"/>
    <n v="360"/>
    <m/>
    <m/>
    <m/>
    <s v=""/>
    <n v="180"/>
    <s v="Sélection / Priorisation"/>
    <x v="1"/>
    <x v="7"/>
    <s v="Corail, Morne Welsh, Blaise, Koukout"/>
    <m/>
    <m/>
    <m/>
    <m/>
    <s v="AME20161026SUARCO"/>
    <x v="4"/>
    <x v="1"/>
    <x v="7"/>
    <e v="#N/A"/>
  </r>
  <r>
    <x v="3"/>
    <s v="Haitian RC"/>
    <m/>
    <s v="Réalisé"/>
    <d v="2016-10-26T00:00:00"/>
    <s v="Distribution NFI"/>
    <s v="Matériaux NFI"/>
    <s v="Seaux"/>
    <m/>
    <s v="Nombre"/>
    <n v="180"/>
    <m/>
    <m/>
    <m/>
    <s v=""/>
    <n v="180"/>
    <s v="Sélection / Priorisation"/>
    <x v="1"/>
    <x v="7"/>
    <s v="Corail, Morne Welsh, Blaise, Koukout"/>
    <m/>
    <m/>
    <m/>
    <m/>
    <s v="AME20161026SUARCO"/>
    <x v="5"/>
    <x v="1"/>
    <x v="7"/>
    <e v="#N/A"/>
  </r>
  <r>
    <x v="3"/>
    <s v="Haitian RC"/>
    <m/>
    <s v="Réalisé"/>
    <d v="2016-10-26T00:00:00"/>
    <s v="Distribution Abris"/>
    <s v="Matériaux Abris"/>
    <s v="Kit Abris"/>
    <s v="Family kit - includes 2 tarps, 1 shelter kit, and other kits (I believe hygiene, kitchen, blankets)"/>
    <s v="Nombre"/>
    <n v="180"/>
    <m/>
    <m/>
    <m/>
    <m/>
    <n v="180"/>
    <m/>
    <x v="1"/>
    <x v="7"/>
    <m/>
    <m/>
    <m/>
    <m/>
    <m/>
    <s v="AME20161026SUAR"/>
    <x v="5"/>
    <x v="1"/>
    <x v="7"/>
    <e v="#N/A"/>
  </r>
  <r>
    <x v="3"/>
    <s v="Haitian RC"/>
    <m/>
    <s v="Réalisé"/>
    <d v="2016-10-27T00:00:00"/>
    <s v="Distribution NFI"/>
    <s v="Matériaux NFI"/>
    <s v="Kit d'hygiène"/>
    <m/>
    <s v="Nombre"/>
    <n v="130"/>
    <m/>
    <m/>
    <m/>
    <s v=""/>
    <n v="130"/>
    <s v="Sélection / Priorisation"/>
    <x v="1"/>
    <x v="19"/>
    <s v="Nan Sable"/>
    <m/>
    <m/>
    <m/>
    <m/>
    <s v="AME20161027SUTINA"/>
    <x v="5"/>
    <x v="1"/>
    <x v="19"/>
    <e v="#N/A"/>
  </r>
  <r>
    <x v="3"/>
    <s v="Haitian RC"/>
    <m/>
    <s v="Réalisé"/>
    <d v="2016-10-29T00:00:00"/>
    <s v="Distribution NFI"/>
    <s v="Matériaux NFI"/>
    <s v="Kit de cuisine"/>
    <m/>
    <s v="Nombre"/>
    <n v="168"/>
    <m/>
    <m/>
    <m/>
    <s v=""/>
    <n v="168"/>
    <s v="Sélection / Priorisation"/>
    <x v="2"/>
    <x v="12"/>
    <s v="1st, Centre ville"/>
    <m/>
    <m/>
    <m/>
    <m/>
    <s v="AME20161029NOMO1S"/>
    <x v="2"/>
    <x v="2"/>
    <x v="12"/>
    <e v="#N/A"/>
  </r>
  <r>
    <x v="3"/>
    <s v="Haitian RC"/>
    <m/>
    <s v="Réalisé"/>
    <d v="2016-10-29T00:00:00"/>
    <s v="Distribution NFI"/>
    <s v="Matériaux NFI"/>
    <s v="Bidons"/>
    <m/>
    <s v="Nombre"/>
    <n v="1"/>
    <m/>
    <m/>
    <m/>
    <s v=""/>
    <n v="168"/>
    <s v="Sélection / Priorisation"/>
    <x v="2"/>
    <x v="12"/>
    <s v="1st, Centre ville"/>
    <m/>
    <m/>
    <m/>
    <m/>
    <s v="AME20161029NOMO1S"/>
    <x v="3"/>
    <x v="2"/>
    <x v="12"/>
    <e v="#N/A"/>
  </r>
  <r>
    <x v="3"/>
    <s v="Haitian RC"/>
    <m/>
    <s v="Réalisé"/>
    <d v="2016-10-29T00:00:00"/>
    <s v="Distribution NFI"/>
    <s v="Matériaux NFI"/>
    <s v="Couvertures"/>
    <m/>
    <s v="Nombre"/>
    <n v="336"/>
    <m/>
    <m/>
    <m/>
    <s v=""/>
    <n v="168"/>
    <s v="Sélection / Priorisation"/>
    <x v="2"/>
    <x v="12"/>
    <s v="1st, Centre ville"/>
    <m/>
    <m/>
    <m/>
    <m/>
    <s v="AME20161029NOMO1S"/>
    <x v="4"/>
    <x v="2"/>
    <x v="12"/>
    <e v="#N/A"/>
  </r>
  <r>
    <x v="3"/>
    <s v="Haitian RC"/>
    <m/>
    <s v="Réalisé"/>
    <d v="2016-10-29T00:00:00"/>
    <s v="Distribution NFI"/>
    <s v="Matériaux NFI"/>
    <s v="Kit d'hygiène"/>
    <m/>
    <s v="Nombre"/>
    <n v="168"/>
    <m/>
    <m/>
    <m/>
    <s v=""/>
    <n v="168"/>
    <s v="Sélection / Priorisation"/>
    <x v="2"/>
    <x v="12"/>
    <s v="1st, Centre ville"/>
    <m/>
    <m/>
    <m/>
    <m/>
    <s v="AME20161029NOMO1S"/>
    <x v="5"/>
    <x v="2"/>
    <x v="12"/>
    <e v="#N/A"/>
  </r>
  <r>
    <x v="3"/>
    <s v="Haitian RC"/>
    <m/>
    <s v="Réalisé"/>
    <d v="2016-10-30T00:00:00"/>
    <s v="Distribution NFI"/>
    <s v="Matériaux NFI"/>
    <s v="Kit de cuisine"/>
    <m/>
    <s v="Nombre"/>
    <n v="200"/>
    <m/>
    <m/>
    <m/>
    <s v=""/>
    <n v="200"/>
    <s v="Sélection / Priorisation"/>
    <x v="2"/>
    <x v="17"/>
    <m/>
    <m/>
    <m/>
    <m/>
    <m/>
    <s v="AME20161030NOBO"/>
    <x v="22"/>
    <x v="2"/>
    <x v="17"/>
    <e v="#N/A"/>
  </r>
  <r>
    <x v="3"/>
    <s v="Haitian RC"/>
    <m/>
    <s v="Réalisé"/>
    <d v="2016-10-30T00:00:00"/>
    <s v="Distribution NFI"/>
    <s v="Matériaux NFI"/>
    <s v="Aquatabs"/>
    <m/>
    <s v="Nombre"/>
    <n v="4000"/>
    <m/>
    <m/>
    <m/>
    <s v=""/>
    <n v="200"/>
    <s v="Sélection / Priorisation"/>
    <x v="2"/>
    <x v="17"/>
    <m/>
    <m/>
    <m/>
    <m/>
    <m/>
    <s v="AME20161030NOBO"/>
    <x v="23"/>
    <x v="2"/>
    <x v="17"/>
    <e v="#N/A"/>
  </r>
  <r>
    <x v="3"/>
    <s v="Haitian RC"/>
    <m/>
    <s v="Réalisé"/>
    <d v="2016-10-30T00:00:00"/>
    <s v="Distribution Abris"/>
    <s v="Matériaux Abris"/>
    <s v="Bâches"/>
    <m/>
    <s v="Nombre"/>
    <n v="400"/>
    <m/>
    <m/>
    <m/>
    <s v=""/>
    <n v="200"/>
    <m/>
    <x v="2"/>
    <x v="17"/>
    <m/>
    <m/>
    <m/>
    <m/>
    <m/>
    <s v="AME20161030NOBO"/>
    <x v="0"/>
    <x v="2"/>
    <x v="17"/>
    <e v="#N/A"/>
  </r>
  <r>
    <x v="3"/>
    <s v="Haitian RC"/>
    <m/>
    <s v="Réalisé"/>
    <d v="2016-10-30T00:00:00"/>
    <s v="Distribution NFI"/>
    <s v="Matériaux NFI"/>
    <s v="Bidons"/>
    <m/>
    <s v="Nombre"/>
    <n v="400"/>
    <m/>
    <m/>
    <m/>
    <s v=""/>
    <n v="200"/>
    <s v="Sélection / Priorisation"/>
    <x v="2"/>
    <x v="17"/>
    <m/>
    <m/>
    <m/>
    <m/>
    <m/>
    <s v="AME20161030NOBO"/>
    <x v="1"/>
    <x v="2"/>
    <x v="17"/>
    <e v="#N/A"/>
  </r>
  <r>
    <x v="3"/>
    <s v="Haitian RC"/>
    <m/>
    <s v="Réalisé"/>
    <d v="2016-10-30T00:00:00"/>
    <s v="Distribution Abris"/>
    <s v="Matériaux Abris"/>
    <s v="Kit Abris"/>
    <m/>
    <s v="Nombre"/>
    <n v="200"/>
    <m/>
    <m/>
    <m/>
    <s v=""/>
    <n v="200"/>
    <s v="Sélection / Priorisation"/>
    <x v="2"/>
    <x v="17"/>
    <m/>
    <m/>
    <m/>
    <m/>
    <m/>
    <s v="AME20161030NOBO"/>
    <x v="2"/>
    <x v="2"/>
    <x v="17"/>
    <e v="#N/A"/>
  </r>
  <r>
    <x v="3"/>
    <s v="Haitian RC"/>
    <m/>
    <s v="Réalisé"/>
    <d v="2016-10-30T00:00:00"/>
    <s v="Distribution NFI"/>
    <s v="Matériaux NFI"/>
    <s v="Kit d'hygiène"/>
    <m/>
    <s v="Nombre"/>
    <n v="200"/>
    <m/>
    <m/>
    <m/>
    <s v=""/>
    <n v="200"/>
    <s v="Sélection / Priorisation"/>
    <x v="2"/>
    <x v="17"/>
    <m/>
    <m/>
    <m/>
    <m/>
    <m/>
    <s v="AME20161030NOBO"/>
    <x v="3"/>
    <x v="2"/>
    <x v="17"/>
    <e v="#N/A"/>
  </r>
  <r>
    <x v="3"/>
    <s v="Haitian RC"/>
    <m/>
    <s v="Réalisé"/>
    <d v="2016-10-30T00:00:00"/>
    <s v="Distribution NFI"/>
    <s v="Matériaux NFI"/>
    <s v="Moustiquaires"/>
    <m/>
    <s v="Nombre"/>
    <n v="400"/>
    <m/>
    <m/>
    <m/>
    <s v=""/>
    <n v="200"/>
    <s v="Sélection / Priorisation"/>
    <x v="2"/>
    <x v="17"/>
    <m/>
    <m/>
    <m/>
    <m/>
    <m/>
    <s v="AME20161030NOBO"/>
    <x v="4"/>
    <x v="2"/>
    <x v="17"/>
    <e v="#N/A"/>
  </r>
  <r>
    <x v="3"/>
    <s v="Haitian RC"/>
    <m/>
    <s v="Réalisé"/>
    <d v="2016-10-30T00:00:00"/>
    <s v="Distribution Abris"/>
    <s v="Matériaux Abris"/>
    <s v="Kit Abris"/>
    <m/>
    <s v="Nombre"/>
    <n v="115"/>
    <m/>
    <m/>
    <m/>
    <s v=""/>
    <n v="115"/>
    <s v="Sélection / Priorisation"/>
    <x v="2"/>
    <x v="12"/>
    <m/>
    <m/>
    <m/>
    <m/>
    <m/>
    <s v="AME20161030NOMO"/>
    <x v="4"/>
    <x v="2"/>
    <x v="12"/>
    <e v="#N/A"/>
  </r>
  <r>
    <x v="3"/>
    <s v="Haitian RC"/>
    <m/>
    <s v="Réalisé"/>
    <d v="2016-10-30T00:00:00"/>
    <s v="Distribution NFI"/>
    <s v="Matériaux NFI"/>
    <s v="Seaux"/>
    <m/>
    <s v="Nombre"/>
    <n v="200"/>
    <m/>
    <m/>
    <m/>
    <s v=""/>
    <n v="200"/>
    <s v="Sélection / Priorisation"/>
    <x v="2"/>
    <x v="17"/>
    <m/>
    <m/>
    <m/>
    <m/>
    <m/>
    <s v="AME20161030NOBO"/>
    <x v="5"/>
    <x v="2"/>
    <x v="17"/>
    <e v="#N/A"/>
  </r>
  <r>
    <x v="3"/>
    <s v="Haitian RC"/>
    <m/>
    <s v="Réalisé"/>
    <d v="2016-10-30T00:00:00"/>
    <s v="Distribution NFI"/>
    <s v="Matériaux NFI"/>
    <s v="Kit de cuisine"/>
    <m/>
    <s v="Nombre"/>
    <n v="115"/>
    <m/>
    <m/>
    <m/>
    <s v=""/>
    <n v="115"/>
    <s v="Sélection / Priorisation"/>
    <x v="2"/>
    <x v="12"/>
    <m/>
    <m/>
    <m/>
    <m/>
    <m/>
    <s v="AME20161030NOMO"/>
    <x v="5"/>
    <x v="2"/>
    <x v="12"/>
    <e v="#N/A"/>
  </r>
  <r>
    <x v="3"/>
    <s v="Haitian RC"/>
    <m/>
    <s v="Réalisé"/>
    <d v="2016-11-04T00:00:00"/>
    <s v="Distribution Abris"/>
    <s v="Matériaux Abris"/>
    <s v="Bâches"/>
    <m/>
    <s v="Nombre"/>
    <n v="557"/>
    <m/>
    <m/>
    <m/>
    <s v=""/>
    <n v="277"/>
    <m/>
    <x v="1"/>
    <x v="8"/>
    <m/>
    <m/>
    <m/>
    <m/>
    <m/>
    <s v="AME2016114SUTO"/>
    <x v="23"/>
    <x v="1"/>
    <x v="8"/>
    <e v="#N/A"/>
  </r>
  <r>
    <x v="3"/>
    <s v="Haitian RC"/>
    <m/>
    <s v="Réalisé"/>
    <d v="2016-11-04T00:00:00"/>
    <s v="Distribution NFI"/>
    <s v="Matériaux NFI"/>
    <s v="Bidons"/>
    <m/>
    <s v="Nombre"/>
    <n v="400"/>
    <m/>
    <m/>
    <m/>
    <s v=""/>
    <n v="277"/>
    <s v="Sélection / Priorisation"/>
    <x v="1"/>
    <x v="8"/>
    <m/>
    <m/>
    <m/>
    <m/>
    <m/>
    <s v="AME2016114SUTO"/>
    <x v="0"/>
    <x v="1"/>
    <x v="8"/>
    <e v="#N/A"/>
  </r>
  <r>
    <x v="3"/>
    <s v="Haitian RC"/>
    <m/>
    <s v="Réalisé"/>
    <d v="2016-11-04T00:00:00"/>
    <s v="Distribution Abris"/>
    <s v="Matériaux Abris"/>
    <s v="Kit Abris"/>
    <m/>
    <s v="Nombre"/>
    <n v="90"/>
    <m/>
    <m/>
    <m/>
    <s v=""/>
    <n v="277"/>
    <s v="Sélection / Priorisation"/>
    <x v="1"/>
    <x v="8"/>
    <m/>
    <m/>
    <m/>
    <m/>
    <m/>
    <s v="AME2016114SUTO"/>
    <x v="1"/>
    <x v="1"/>
    <x v="8"/>
    <e v="#N/A"/>
  </r>
  <r>
    <x v="3"/>
    <s v="Haitian RC"/>
    <m/>
    <s v="Réalisé"/>
    <d v="2016-11-04T00:00:00"/>
    <s v="Distribution NFI"/>
    <s v="Matériaux NFI"/>
    <s v="Kit d'hygiène"/>
    <m/>
    <s v="Nombre"/>
    <n v="205"/>
    <m/>
    <m/>
    <m/>
    <s v=""/>
    <n v="277"/>
    <s v="Sélection / Priorisation"/>
    <x v="1"/>
    <x v="8"/>
    <m/>
    <m/>
    <m/>
    <m/>
    <m/>
    <s v="AME2016114SUTO"/>
    <x v="2"/>
    <x v="1"/>
    <x v="8"/>
    <e v="#N/A"/>
  </r>
  <r>
    <x v="3"/>
    <s v="Haitian RC"/>
    <m/>
    <s v="Réalisé"/>
    <d v="2016-11-04T00:00:00"/>
    <s v="Distribution NFI"/>
    <s v="Matériaux NFI"/>
    <s v="Moustiquaires"/>
    <m/>
    <s v="Nombre"/>
    <n v="410"/>
    <m/>
    <m/>
    <m/>
    <s v=""/>
    <n v="277"/>
    <s v="Sélection / Priorisation"/>
    <x v="1"/>
    <x v="8"/>
    <m/>
    <m/>
    <m/>
    <m/>
    <m/>
    <s v="AME2016114SUTO"/>
    <x v="3"/>
    <x v="1"/>
    <x v="8"/>
    <e v="#N/A"/>
  </r>
  <r>
    <x v="3"/>
    <s v="Haitian RC"/>
    <m/>
    <s v="Réalisé"/>
    <d v="2016-11-04T00:00:00"/>
    <s v="Distribution NFI"/>
    <s v="Matériaux NFI"/>
    <s v="Seaux"/>
    <m/>
    <s v="Nombre"/>
    <n v="200"/>
    <m/>
    <m/>
    <m/>
    <s v=""/>
    <n v="277"/>
    <s v="Sélection / Priorisation"/>
    <x v="1"/>
    <x v="8"/>
    <m/>
    <m/>
    <m/>
    <m/>
    <m/>
    <s v="AME2016114SUTO"/>
    <x v="4"/>
    <x v="1"/>
    <x v="8"/>
    <e v="#N/A"/>
  </r>
  <r>
    <x v="3"/>
    <s v="Haitian RC"/>
    <m/>
    <s v="Réalisé"/>
    <d v="2016-11-04T00:00:00"/>
    <s v="Distribution NFI"/>
    <s v="Matériaux NFI"/>
    <s v="Kit de cuisine"/>
    <m/>
    <s v="Nombre"/>
    <n v="200"/>
    <m/>
    <m/>
    <m/>
    <s v=""/>
    <n v="277"/>
    <s v="Sélection / Priorisation"/>
    <x v="1"/>
    <x v="8"/>
    <m/>
    <m/>
    <m/>
    <m/>
    <m/>
    <s v="AME2016114SUTO"/>
    <x v="5"/>
    <x v="1"/>
    <x v="8"/>
    <e v="#N/A"/>
  </r>
  <r>
    <x v="3"/>
    <s v="Haitian RC"/>
    <m/>
    <s v="Réalisé"/>
    <d v="2016-11-05T00:00:00"/>
    <s v="Distribution Abris"/>
    <s v="Matériaux Abris"/>
    <s v="Bâches"/>
    <m/>
    <s v="Nombre"/>
    <n v="204"/>
    <m/>
    <m/>
    <m/>
    <s v=""/>
    <n v="204"/>
    <m/>
    <x v="1"/>
    <x v="20"/>
    <m/>
    <m/>
    <m/>
    <m/>
    <m/>
    <s v="AME2016115SUCH"/>
    <x v="2"/>
    <x v="1"/>
    <x v="20"/>
    <e v="#N/A"/>
  </r>
  <r>
    <x v="3"/>
    <s v="Haitian RC"/>
    <m/>
    <s v="Réalisé"/>
    <d v="2016-11-05T00:00:00"/>
    <s v="Distribution NFI"/>
    <s v="Matériaux NFI"/>
    <s v="Bidons"/>
    <m/>
    <s v="Nombre"/>
    <n v="408"/>
    <m/>
    <m/>
    <m/>
    <s v=""/>
    <n v="204"/>
    <s v="Sélection / Priorisation"/>
    <x v="1"/>
    <x v="20"/>
    <m/>
    <m/>
    <m/>
    <m/>
    <m/>
    <s v="AME2016115SUCH"/>
    <x v="3"/>
    <x v="1"/>
    <x v="20"/>
    <e v="#N/A"/>
  </r>
  <r>
    <x v="3"/>
    <s v="Haitian RC"/>
    <m/>
    <s v="Réalisé"/>
    <d v="2016-11-05T00:00:00"/>
    <s v="Distribution Abris"/>
    <s v="Matériaux Abris"/>
    <s v="Kit Abris"/>
    <m/>
    <s v="Nombre"/>
    <n v="204"/>
    <m/>
    <m/>
    <m/>
    <s v=""/>
    <n v="204"/>
    <s v="Sélection / Priorisation"/>
    <x v="1"/>
    <x v="20"/>
    <m/>
    <m/>
    <m/>
    <m/>
    <m/>
    <s v="AME2016115SUCH"/>
    <x v="4"/>
    <x v="1"/>
    <x v="20"/>
    <e v="#N/A"/>
  </r>
  <r>
    <x v="3"/>
    <s v="Haitian RC"/>
    <m/>
    <s v="Réalisé"/>
    <d v="2016-11-05T00:00:00"/>
    <s v="Distribution NFI"/>
    <s v="Matériaux NFI"/>
    <s v="Kit de cuisine"/>
    <m/>
    <s v="Nombre"/>
    <n v="204"/>
    <m/>
    <m/>
    <m/>
    <s v=""/>
    <n v="204"/>
    <s v="Sélection / Priorisation"/>
    <x v="1"/>
    <x v="20"/>
    <m/>
    <m/>
    <m/>
    <m/>
    <m/>
    <s v="AME2016115SUCH"/>
    <x v="5"/>
    <x v="1"/>
    <x v="20"/>
    <e v="#N/A"/>
  </r>
  <r>
    <x v="3"/>
    <s v="Haitian RC"/>
    <m/>
    <s v="Réalisé"/>
    <d v="2016-11-07T00:00:00"/>
    <s v="Distribution NFI"/>
    <s v="Matériaux NFI"/>
    <s v="Kit de cuisine"/>
    <m/>
    <s v="Nombre"/>
    <n v="60"/>
    <m/>
    <m/>
    <m/>
    <s v=""/>
    <n v="60"/>
    <s v="Sélection / Priorisation"/>
    <x v="2"/>
    <x v="21"/>
    <m/>
    <m/>
    <m/>
    <m/>
    <m/>
    <s v="AME2016117NOLA"/>
    <x v="3"/>
    <x v="2"/>
    <x v="21"/>
    <e v="#N/A"/>
  </r>
  <r>
    <x v="3"/>
    <s v="Haitian RC"/>
    <m/>
    <s v="Réalisé"/>
    <d v="2016-11-07T00:00:00"/>
    <s v="Distribution NFI"/>
    <s v="Matériaux NFI"/>
    <s v="Bidons"/>
    <m/>
    <s v="Nombre"/>
    <n v="150"/>
    <m/>
    <m/>
    <m/>
    <s v=""/>
    <n v="60"/>
    <s v="Sélection / Priorisation"/>
    <x v="2"/>
    <x v="21"/>
    <m/>
    <m/>
    <m/>
    <m/>
    <m/>
    <s v="AME2016117NOLA"/>
    <x v="4"/>
    <x v="2"/>
    <x v="21"/>
    <e v="#N/A"/>
  </r>
  <r>
    <x v="3"/>
    <s v="Haitian RC"/>
    <m/>
    <s v="Réalisé"/>
    <d v="2016-11-07T00:00:00"/>
    <s v="Distribution Abris"/>
    <s v="Matériaux Abris"/>
    <s v="Bâches"/>
    <m/>
    <s v="Nombre"/>
    <n v="445"/>
    <m/>
    <m/>
    <m/>
    <s v=""/>
    <n v="445"/>
    <m/>
    <x v="1"/>
    <x v="8"/>
    <m/>
    <m/>
    <m/>
    <m/>
    <m/>
    <s v="AME2016117SUTO"/>
    <x v="3"/>
    <x v="1"/>
    <x v="8"/>
    <e v="#N/A"/>
  </r>
  <r>
    <x v="3"/>
    <s v="Haitian RC"/>
    <m/>
    <s v="Réalisé"/>
    <d v="2016-11-07T00:00:00"/>
    <s v="Distribution Abris"/>
    <s v="Matériaux Abris"/>
    <s v="Kit Abris"/>
    <m/>
    <s v="Nombre"/>
    <n v="30"/>
    <m/>
    <m/>
    <m/>
    <s v=""/>
    <n v="60"/>
    <s v="Sélection / Priorisation"/>
    <x v="2"/>
    <x v="21"/>
    <m/>
    <m/>
    <m/>
    <m/>
    <m/>
    <s v="AME2016117NOLA"/>
    <x v="5"/>
    <x v="2"/>
    <x v="21"/>
    <e v="#N/A"/>
  </r>
  <r>
    <x v="3"/>
    <s v="Haitian RC"/>
    <m/>
    <s v="Réalisé"/>
    <d v="2016-11-07T00:00:00"/>
    <s v="Distribution NFI"/>
    <s v="Matériaux NFI"/>
    <s v="Bidons"/>
    <m/>
    <s v="Nombre"/>
    <n v="890"/>
    <m/>
    <m/>
    <m/>
    <s v=""/>
    <n v="445"/>
    <s v="Sélection / Priorisation"/>
    <x v="1"/>
    <x v="8"/>
    <m/>
    <m/>
    <m/>
    <m/>
    <m/>
    <s v="AME2016117SUTO"/>
    <x v="4"/>
    <x v="1"/>
    <x v="8"/>
    <e v="#N/A"/>
  </r>
  <r>
    <x v="3"/>
    <s v="Haitian RC"/>
    <m/>
    <s v="Réalisé"/>
    <d v="2016-11-07T00:00:00"/>
    <s v="Distribution NFI"/>
    <s v="Matériaux NFI"/>
    <s v="Kit de cuisine"/>
    <m/>
    <s v="Nombre"/>
    <n v="445"/>
    <m/>
    <m/>
    <m/>
    <s v=""/>
    <n v="445"/>
    <s v="Sélection / Priorisation"/>
    <x v="1"/>
    <x v="8"/>
    <m/>
    <m/>
    <m/>
    <m/>
    <m/>
    <s v="AME2016117SUTO"/>
    <x v="5"/>
    <x v="1"/>
    <x v="8"/>
    <e v="#N/A"/>
  </r>
  <r>
    <x v="3"/>
    <s v="Haitian RC"/>
    <m/>
    <s v="Réalisé"/>
    <d v="2016-11-08T00:00:00"/>
    <s v="Distribution NFI"/>
    <s v="Matériaux NFI"/>
    <s v="Kit de cuisine"/>
    <m/>
    <s v="Nombre"/>
    <n v="250"/>
    <m/>
    <m/>
    <m/>
    <s v=""/>
    <n v="250"/>
    <s v="Sélection / Priorisation"/>
    <x v="1"/>
    <x v="20"/>
    <m/>
    <m/>
    <m/>
    <m/>
    <m/>
    <s v="AME2016118SUCH"/>
    <x v="2"/>
    <x v="1"/>
    <x v="20"/>
    <e v="#N/A"/>
  </r>
  <r>
    <x v="3"/>
    <s v="Haitian RC"/>
    <m/>
    <s v="Réalisé"/>
    <d v="2016-11-08T00:00:00"/>
    <s v="Distribution Abris"/>
    <s v="Matériaux Abris"/>
    <s v="Bâches"/>
    <m/>
    <s v="Nombre"/>
    <n v="250"/>
    <m/>
    <m/>
    <m/>
    <s v=""/>
    <n v="250"/>
    <m/>
    <x v="1"/>
    <x v="20"/>
    <m/>
    <m/>
    <m/>
    <m/>
    <m/>
    <s v="AME2016118SUCH"/>
    <x v="3"/>
    <x v="1"/>
    <x v="20"/>
    <e v="#N/A"/>
  </r>
  <r>
    <x v="3"/>
    <s v="Haitian RC"/>
    <m/>
    <s v="Réalisé"/>
    <d v="2016-11-08T00:00:00"/>
    <s v="Distribution NFI"/>
    <s v="Matériaux NFI"/>
    <s v="Bidons"/>
    <m/>
    <s v="Nombre"/>
    <n v="500"/>
    <m/>
    <m/>
    <m/>
    <s v=""/>
    <n v="250"/>
    <s v="Sélection / Priorisation"/>
    <x v="1"/>
    <x v="20"/>
    <m/>
    <m/>
    <m/>
    <m/>
    <m/>
    <s v="AME2016118SUCH"/>
    <x v="4"/>
    <x v="1"/>
    <x v="20"/>
    <e v="#N/A"/>
  </r>
  <r>
    <x v="3"/>
    <s v="Haitian RC"/>
    <m/>
    <s v="Réalisé"/>
    <d v="2016-11-08T00:00:00"/>
    <s v="Distribution Abris"/>
    <s v="Matériaux Abris"/>
    <s v="Kit Abris"/>
    <m/>
    <s v="Nombre"/>
    <n v="250"/>
    <m/>
    <m/>
    <m/>
    <s v=""/>
    <n v="250"/>
    <s v="Sélection / Priorisation"/>
    <x v="1"/>
    <x v="20"/>
    <m/>
    <m/>
    <m/>
    <m/>
    <m/>
    <s v="AME2016118SUCH"/>
    <x v="5"/>
    <x v="1"/>
    <x v="20"/>
    <e v="#N/A"/>
  </r>
  <r>
    <x v="3"/>
    <s v="Haitian RC"/>
    <m/>
    <s v="Réalisé"/>
    <d v="2016-11-10T00:00:00"/>
    <s v="Distribution NFI"/>
    <s v="Matériaux NFI"/>
    <s v="Kit de cuisine"/>
    <m/>
    <s v="Nombre"/>
    <n v="99"/>
    <m/>
    <m/>
    <m/>
    <s v=""/>
    <n v="116"/>
    <s v="Sélection / Priorisation"/>
    <x v="2"/>
    <x v="13"/>
    <m/>
    <m/>
    <m/>
    <m/>
    <m/>
    <s v="AME20161110NOJE"/>
    <x v="3"/>
    <x v="2"/>
    <x v="13"/>
    <e v="#N/A"/>
  </r>
  <r>
    <x v="3"/>
    <s v="Haitian RC"/>
    <m/>
    <s v="Réalisé"/>
    <d v="2016-11-10T00:00:00"/>
    <s v="Distribution NFI"/>
    <s v="Matériaux NFI"/>
    <s v="Kit de cuisine"/>
    <m/>
    <s v="Nombre"/>
    <n v="60"/>
    <m/>
    <m/>
    <m/>
    <s v=""/>
    <n v="89"/>
    <s v="Sélection / Priorisation"/>
    <x v="2"/>
    <x v="12"/>
    <m/>
    <m/>
    <m/>
    <m/>
    <m/>
    <s v="AME20161110NOMO"/>
    <x v="0"/>
    <x v="2"/>
    <x v="12"/>
    <e v="#N/A"/>
  </r>
  <r>
    <x v="3"/>
    <s v="Haitian RC"/>
    <m/>
    <s v="Réalisé"/>
    <d v="2016-11-10T00:00:00"/>
    <s v="Distribution NFI"/>
    <s v="Matériaux NFI"/>
    <s v="Kit de cuisine"/>
    <m/>
    <s v="Nombre"/>
    <n v="25"/>
    <m/>
    <m/>
    <m/>
    <s v=""/>
    <n v="25"/>
    <s v="Sélection / Priorisation"/>
    <x v="2"/>
    <x v="12"/>
    <m/>
    <m/>
    <m/>
    <m/>
    <m/>
    <s v="AME20161110NOMO"/>
    <x v="1"/>
    <x v="2"/>
    <x v="12"/>
    <e v="#N/A"/>
  </r>
  <r>
    <x v="3"/>
    <s v="Haitian RC"/>
    <m/>
    <s v="Réalisé"/>
    <d v="2016-11-10T00:00:00"/>
    <s v="Distribution NFI"/>
    <s v="Matériaux NFI"/>
    <s v="Bidons"/>
    <m/>
    <s v="Nombre"/>
    <n v="60"/>
    <m/>
    <m/>
    <m/>
    <s v=""/>
    <n v="89"/>
    <s v="Sélection / Priorisation"/>
    <x v="2"/>
    <x v="12"/>
    <m/>
    <m/>
    <m/>
    <m/>
    <m/>
    <s v="AME20161110NOMO"/>
    <x v="2"/>
    <x v="2"/>
    <x v="12"/>
    <e v="#N/A"/>
  </r>
  <r>
    <x v="3"/>
    <s v="Haitian RC"/>
    <m/>
    <s v="Réalisé"/>
    <d v="2016-11-10T00:00:00"/>
    <s v="Distribution Abris"/>
    <s v="Matériaux Abris"/>
    <s v="Bâches"/>
    <m/>
    <s v="Nombre"/>
    <n v="245"/>
    <m/>
    <m/>
    <m/>
    <s v=""/>
    <n v="245"/>
    <m/>
    <x v="1"/>
    <x v="8"/>
    <m/>
    <m/>
    <m/>
    <m/>
    <m/>
    <s v="AME20161110SUTO"/>
    <x v="3"/>
    <x v="1"/>
    <x v="8"/>
    <e v="#N/A"/>
  </r>
  <r>
    <x v="3"/>
    <s v="Haitian RC"/>
    <m/>
    <s v="Réalisé"/>
    <d v="2016-11-10T00:00:00"/>
    <s v="Distribution NFI"/>
    <s v="Matériaux NFI"/>
    <s v="Bidons"/>
    <m/>
    <s v="Nombre"/>
    <n v="116"/>
    <m/>
    <m/>
    <m/>
    <s v=""/>
    <n v="116"/>
    <s v="Sélection / Priorisation"/>
    <x v="2"/>
    <x v="13"/>
    <m/>
    <m/>
    <m/>
    <m/>
    <m/>
    <s v="AME20161110NOJE"/>
    <x v="4"/>
    <x v="2"/>
    <x v="13"/>
    <e v="#N/A"/>
  </r>
  <r>
    <x v="3"/>
    <s v="Haitian RC"/>
    <m/>
    <s v="Réalisé"/>
    <d v="2016-11-10T00:00:00"/>
    <s v="Distribution NFI"/>
    <s v="Matériaux NFI"/>
    <s v="Bidons"/>
    <m/>
    <s v="Nombre"/>
    <n v="25"/>
    <m/>
    <m/>
    <m/>
    <s v=""/>
    <n v="25"/>
    <s v="Sélection / Priorisation"/>
    <x v="2"/>
    <x v="12"/>
    <m/>
    <m/>
    <m/>
    <m/>
    <m/>
    <s v="AME20161110NOMO"/>
    <x v="3"/>
    <x v="2"/>
    <x v="12"/>
    <e v="#N/A"/>
  </r>
  <r>
    <x v="3"/>
    <s v="Haitian RC"/>
    <m/>
    <s v="Réalisé"/>
    <d v="2016-11-10T00:00:00"/>
    <s v="Distribution Abris"/>
    <s v="Matériaux Abris"/>
    <s v="Kit Abris"/>
    <m/>
    <s v="Nombre"/>
    <n v="29"/>
    <m/>
    <m/>
    <m/>
    <s v=""/>
    <n v="89"/>
    <s v="Sélection / Priorisation"/>
    <x v="2"/>
    <x v="12"/>
    <m/>
    <m/>
    <m/>
    <m/>
    <m/>
    <s v="AME20161110NOMO"/>
    <x v="4"/>
    <x v="2"/>
    <x v="12"/>
    <e v="#N/A"/>
  </r>
  <r>
    <x v="3"/>
    <s v="Haitian RC"/>
    <m/>
    <s v="Réalisé"/>
    <d v="2016-11-10T00:00:00"/>
    <s v="Distribution NFI"/>
    <s v="Matériaux NFI"/>
    <s v="Bidons"/>
    <m/>
    <s v="Nombre"/>
    <n v="490"/>
    <m/>
    <m/>
    <m/>
    <s v=""/>
    <n v="245"/>
    <s v="Sélection / Priorisation"/>
    <x v="1"/>
    <x v="8"/>
    <m/>
    <m/>
    <m/>
    <m/>
    <m/>
    <s v="AME20161110SUTO"/>
    <x v="4"/>
    <x v="1"/>
    <x v="8"/>
    <e v="#N/A"/>
  </r>
  <r>
    <x v="3"/>
    <s v="Haitian RC"/>
    <m/>
    <s v="Réalisé"/>
    <d v="2016-11-10T00:00:00"/>
    <s v="Distribution Abris"/>
    <s v="Matériaux Abris"/>
    <s v="Kit Abris"/>
    <m/>
    <s v="Nombre"/>
    <n v="17"/>
    <m/>
    <m/>
    <m/>
    <s v=""/>
    <n v="116"/>
    <s v="Sélection / Priorisation"/>
    <x v="2"/>
    <x v="13"/>
    <m/>
    <m/>
    <m/>
    <m/>
    <m/>
    <s v="AME20161110NOJE"/>
    <x v="5"/>
    <x v="2"/>
    <x v="13"/>
    <e v="#N/A"/>
  </r>
  <r>
    <x v="3"/>
    <s v="Haitian RC"/>
    <m/>
    <s v="Réalisé"/>
    <d v="2016-11-10T00:00:00"/>
    <s v="Distribution Abris"/>
    <s v="Matériaux Abris"/>
    <s v="Kit Abris"/>
    <m/>
    <s v="Nombre"/>
    <n v="25"/>
    <m/>
    <m/>
    <m/>
    <s v=""/>
    <n v="25"/>
    <s v="Sélection / Priorisation"/>
    <x v="2"/>
    <x v="12"/>
    <m/>
    <m/>
    <m/>
    <m/>
    <m/>
    <s v="AME20161110NOMO"/>
    <x v="5"/>
    <x v="2"/>
    <x v="12"/>
    <e v="#N/A"/>
  </r>
  <r>
    <x v="3"/>
    <s v="Haitian RC"/>
    <m/>
    <s v="Réalisé"/>
    <d v="2016-11-10T00:00:00"/>
    <s v="Distribution NFI"/>
    <s v="Matériaux NFI"/>
    <s v="Kit de cuisine"/>
    <m/>
    <s v="Nombre"/>
    <n v="245"/>
    <m/>
    <m/>
    <m/>
    <s v=""/>
    <n v="245"/>
    <s v="Sélection / Priorisation"/>
    <x v="1"/>
    <x v="8"/>
    <m/>
    <m/>
    <m/>
    <m/>
    <m/>
    <s v="AME20161110SUTO"/>
    <x v="5"/>
    <x v="1"/>
    <x v="8"/>
    <e v="#N/A"/>
  </r>
  <r>
    <x v="3"/>
    <s v="Haitian RC"/>
    <m/>
    <s v="Réalisé"/>
    <d v="2016-11-11T00:00:00"/>
    <s v="Distribution NFI"/>
    <s v="Matériaux NFI"/>
    <s v="Kit de cuisine"/>
    <m/>
    <s v="Nombre"/>
    <n v="23"/>
    <m/>
    <m/>
    <m/>
    <s v=""/>
    <n v="63"/>
    <s v="Sélection / Priorisation"/>
    <x v="2"/>
    <x v="10"/>
    <m/>
    <m/>
    <m/>
    <m/>
    <m/>
    <s v="AME20161111NOBA"/>
    <x v="0"/>
    <x v="2"/>
    <x v="10"/>
    <e v="#N/A"/>
  </r>
  <r>
    <x v="3"/>
    <s v="Haitian RC"/>
    <m/>
    <s v="Réalisé"/>
    <d v="2016-11-11T00:00:00"/>
    <s v="Distribution NFI"/>
    <s v="Matériaux NFI"/>
    <s v="Kit de cuisine"/>
    <m/>
    <s v="Nombre"/>
    <n v="330"/>
    <m/>
    <m/>
    <m/>
    <s v=""/>
    <n v="438"/>
    <s v="Sélection / Priorisation"/>
    <x v="2"/>
    <x v="10"/>
    <m/>
    <m/>
    <m/>
    <m/>
    <m/>
    <s v="AME20161111NOBA"/>
    <x v="1"/>
    <x v="2"/>
    <x v="10"/>
    <e v="#N/A"/>
  </r>
  <r>
    <x v="3"/>
    <s v="Haitian RC"/>
    <m/>
    <s v="Réalisé"/>
    <d v="2016-11-11T00:00:00"/>
    <s v="Distribution NFI"/>
    <s v="Matériaux NFI"/>
    <s v="Kit de cuisine"/>
    <m/>
    <s v="Nombre"/>
    <n v="32"/>
    <m/>
    <m/>
    <m/>
    <s v=""/>
    <n v="50"/>
    <s v="Sélection / Priorisation"/>
    <x v="2"/>
    <x v="17"/>
    <m/>
    <m/>
    <m/>
    <m/>
    <m/>
    <s v="AME20161111NOBO"/>
    <x v="20"/>
    <x v="2"/>
    <x v="17"/>
    <e v="#N/A"/>
  </r>
  <r>
    <x v="3"/>
    <s v="Haitian RC"/>
    <m/>
    <s v="Réalisé"/>
    <d v="2016-11-11T00:00:00"/>
    <s v="Distribution NFI"/>
    <s v="Matériaux NFI"/>
    <s v="Kit de cuisine"/>
    <m/>
    <s v="Nombre"/>
    <n v="73"/>
    <m/>
    <m/>
    <m/>
    <s v=""/>
    <n v="110"/>
    <s v="Sélection / Priorisation"/>
    <x v="2"/>
    <x v="17"/>
    <m/>
    <m/>
    <m/>
    <m/>
    <m/>
    <s v="AME20161111NOBO"/>
    <x v="21"/>
    <x v="2"/>
    <x v="17"/>
    <e v="#N/A"/>
  </r>
  <r>
    <x v="3"/>
    <s v="Haitian RC"/>
    <m/>
    <s v="Réalisé"/>
    <d v="2016-11-11T00:00:00"/>
    <s v="Distribution NFI"/>
    <s v="Matériaux NFI"/>
    <s v="Kit de cuisine"/>
    <m/>
    <s v="Nombre"/>
    <n v="46"/>
    <m/>
    <m/>
    <m/>
    <s v=""/>
    <n v="68"/>
    <s v="Sélection / Priorisation"/>
    <x v="2"/>
    <x v="17"/>
    <m/>
    <m/>
    <m/>
    <m/>
    <m/>
    <s v="AME20161111NOBO"/>
    <x v="22"/>
    <x v="2"/>
    <x v="17"/>
    <e v="#N/A"/>
  </r>
  <r>
    <x v="3"/>
    <s v="Haitian RC"/>
    <m/>
    <s v="Réalisé"/>
    <d v="2016-11-11T00:00:00"/>
    <s v="Distribution NFI"/>
    <s v="Matériaux NFI"/>
    <s v="Kit de cuisine"/>
    <m/>
    <s v="Nombre"/>
    <n v="169"/>
    <m/>
    <m/>
    <m/>
    <s v=""/>
    <n v="232"/>
    <s v="Sélection / Priorisation"/>
    <x v="2"/>
    <x v="12"/>
    <m/>
    <m/>
    <m/>
    <m/>
    <m/>
    <s v="AME20161111NOMO"/>
    <x v="3"/>
    <x v="2"/>
    <x v="12"/>
    <e v="#N/A"/>
  </r>
  <r>
    <x v="3"/>
    <s v="Haitian RC"/>
    <m/>
    <s v="Réalisé"/>
    <d v="2016-11-11T00:00:00"/>
    <s v="Distribution NFI"/>
    <s v="Matériaux NFI"/>
    <s v="Bidons"/>
    <m/>
    <s v="Nombre"/>
    <n v="126"/>
    <m/>
    <m/>
    <m/>
    <s v=""/>
    <n v="63"/>
    <s v="Sélection / Priorisation"/>
    <x v="2"/>
    <x v="10"/>
    <m/>
    <m/>
    <m/>
    <m/>
    <m/>
    <s v="AME20161111NOBA"/>
    <x v="2"/>
    <x v="2"/>
    <x v="10"/>
    <e v="#N/A"/>
  </r>
  <r>
    <x v="3"/>
    <s v="Haitian RC"/>
    <m/>
    <s v="Réalisé"/>
    <d v="2016-11-11T00:00:00"/>
    <s v="Distribution NFI"/>
    <s v="Matériaux NFI"/>
    <s v="Bidons"/>
    <m/>
    <s v="Nombre"/>
    <n v="590"/>
    <m/>
    <m/>
    <m/>
    <s v=""/>
    <n v="438"/>
    <s v="Sélection / Priorisation"/>
    <x v="2"/>
    <x v="10"/>
    <m/>
    <m/>
    <m/>
    <m/>
    <m/>
    <s v="AME20161111NOBA"/>
    <x v="3"/>
    <x v="2"/>
    <x v="10"/>
    <e v="#N/A"/>
  </r>
  <r>
    <x v="3"/>
    <s v="Haitian RC"/>
    <m/>
    <s v="Réalisé"/>
    <d v="2016-11-11T00:00:00"/>
    <s v="Distribution NFI"/>
    <s v="Matériaux NFI"/>
    <s v="Bidons"/>
    <m/>
    <s v="Nombre"/>
    <n v="50"/>
    <m/>
    <m/>
    <m/>
    <s v=""/>
    <n v="50"/>
    <s v="Sélection / Priorisation"/>
    <x v="2"/>
    <x v="17"/>
    <m/>
    <m/>
    <m/>
    <m/>
    <m/>
    <s v="AME20161111NOBO"/>
    <x v="23"/>
    <x v="2"/>
    <x v="17"/>
    <e v="#N/A"/>
  </r>
  <r>
    <x v="3"/>
    <s v="Haitian RC"/>
    <m/>
    <s v="Réalisé"/>
    <d v="2016-11-11T00:00:00"/>
    <s v="Distribution NFI"/>
    <s v="Matériaux NFI"/>
    <s v="Bidons"/>
    <m/>
    <s v="Nombre"/>
    <n v="110"/>
    <m/>
    <m/>
    <m/>
    <s v=""/>
    <n v="110"/>
    <s v="Sélection / Priorisation"/>
    <x v="2"/>
    <x v="17"/>
    <m/>
    <m/>
    <m/>
    <m/>
    <m/>
    <s v="AME20161111NOBO"/>
    <x v="0"/>
    <x v="2"/>
    <x v="17"/>
    <e v="#N/A"/>
  </r>
  <r>
    <x v="3"/>
    <s v="Haitian RC"/>
    <m/>
    <s v="Réalisé"/>
    <d v="2016-11-11T00:00:00"/>
    <s v="Distribution NFI"/>
    <s v="Matériaux NFI"/>
    <s v="Bidons"/>
    <m/>
    <s v="Nombre"/>
    <n v="68"/>
    <m/>
    <m/>
    <m/>
    <s v=""/>
    <n v="68"/>
    <s v="Sélection / Priorisation"/>
    <x v="2"/>
    <x v="17"/>
    <m/>
    <m/>
    <m/>
    <m/>
    <m/>
    <s v="AME20161111NOBO"/>
    <x v="1"/>
    <x v="2"/>
    <x v="17"/>
    <e v="#N/A"/>
  </r>
  <r>
    <x v="3"/>
    <s v="Haitian RC"/>
    <m/>
    <s v="Réalisé"/>
    <d v="2016-11-11T00:00:00"/>
    <s v="Distribution NFI"/>
    <s v="Matériaux NFI"/>
    <s v="Bidons"/>
    <m/>
    <s v="Nombre"/>
    <n v="150"/>
    <m/>
    <m/>
    <m/>
    <s v=""/>
    <n v="232"/>
    <s v="Sélection / Priorisation"/>
    <x v="2"/>
    <x v="12"/>
    <m/>
    <m/>
    <m/>
    <m/>
    <m/>
    <s v="AME20161111NOMO"/>
    <x v="4"/>
    <x v="2"/>
    <x v="12"/>
    <e v="#N/A"/>
  </r>
  <r>
    <x v="3"/>
    <s v="Haitian RC"/>
    <m/>
    <s v="Réalisé"/>
    <d v="2016-11-11T00:00:00"/>
    <s v="Distribution Abris"/>
    <s v="Matériaux Abris"/>
    <s v="Kit Abris"/>
    <m/>
    <s v="Nombre"/>
    <n v="60"/>
    <m/>
    <m/>
    <m/>
    <s v=""/>
    <n v="63"/>
    <s v="Sélection / Priorisation"/>
    <x v="2"/>
    <x v="10"/>
    <m/>
    <m/>
    <m/>
    <m/>
    <m/>
    <s v="AME20161111NOBA"/>
    <x v="4"/>
    <x v="2"/>
    <x v="10"/>
    <e v="#N/A"/>
  </r>
  <r>
    <x v="3"/>
    <s v="Haitian RC"/>
    <m/>
    <s v="Réalisé"/>
    <d v="2016-11-11T00:00:00"/>
    <s v="Distribution Abris"/>
    <s v="Matériaux Abris"/>
    <s v="Kit Abris"/>
    <m/>
    <s v="Nombre"/>
    <n v="115"/>
    <m/>
    <m/>
    <m/>
    <s v=""/>
    <n v="438"/>
    <s v="Sélection / Priorisation"/>
    <x v="2"/>
    <x v="10"/>
    <m/>
    <m/>
    <m/>
    <m/>
    <m/>
    <s v="AME20161111NOBA"/>
    <x v="5"/>
    <x v="2"/>
    <x v="10"/>
    <e v="#N/A"/>
  </r>
  <r>
    <x v="3"/>
    <s v="Haitian RC"/>
    <m/>
    <s v="Réalisé"/>
    <d v="2016-11-11T00:00:00"/>
    <s v="Distribution Abris"/>
    <s v="Matériaux Abris"/>
    <s v="Kit Abris"/>
    <m/>
    <s v="Nombre"/>
    <n v="5"/>
    <m/>
    <m/>
    <m/>
    <s v=""/>
    <n v="68"/>
    <s v="Sélection / Priorisation"/>
    <x v="2"/>
    <x v="17"/>
    <m/>
    <m/>
    <m/>
    <m/>
    <m/>
    <s v="AME20161111NOBO"/>
    <x v="2"/>
    <x v="2"/>
    <x v="17"/>
    <e v="#N/A"/>
  </r>
  <r>
    <x v="3"/>
    <s v="Haitian RC"/>
    <m/>
    <s v="Réalisé"/>
    <d v="2016-11-11T00:00:00"/>
    <s v="Distribution Abris"/>
    <s v="Matériaux Abris"/>
    <s v="Kit Abris"/>
    <m/>
    <s v="Nombre"/>
    <n v="18"/>
    <m/>
    <m/>
    <m/>
    <s v=""/>
    <n v="50"/>
    <s v="Sélection / Priorisation"/>
    <x v="2"/>
    <x v="17"/>
    <m/>
    <m/>
    <m/>
    <m/>
    <m/>
    <s v="AME20161111NOBO"/>
    <x v="3"/>
    <x v="2"/>
    <x v="17"/>
    <e v="#N/A"/>
  </r>
  <r>
    <x v="3"/>
    <s v="Haitian RC"/>
    <m/>
    <s v="Réalisé"/>
    <d v="2016-11-11T00:00:00"/>
    <s v="Distribution Abris"/>
    <s v="Matériaux Abris"/>
    <s v="Kit Abris"/>
    <m/>
    <s v="Nombre"/>
    <n v="37"/>
    <m/>
    <m/>
    <m/>
    <s v=""/>
    <n v="110"/>
    <s v="Sélection / Priorisation"/>
    <x v="2"/>
    <x v="17"/>
    <m/>
    <m/>
    <m/>
    <m/>
    <m/>
    <s v="AME20161111NOBO"/>
    <x v="4"/>
    <x v="2"/>
    <x v="17"/>
    <e v="#N/A"/>
  </r>
  <r>
    <x v="3"/>
    <s v="Haitian RC"/>
    <m/>
    <s v="Réalisé"/>
    <d v="2016-11-11T00:00:00"/>
    <s v="Distribution Abris"/>
    <s v="Matériaux Abris"/>
    <s v="Kit Abris"/>
    <m/>
    <s v="Nombre"/>
    <n v="17"/>
    <m/>
    <m/>
    <m/>
    <s v=""/>
    <n v="68"/>
    <s v="Sélection / Priorisation"/>
    <x v="2"/>
    <x v="17"/>
    <m/>
    <m/>
    <m/>
    <m/>
    <m/>
    <s v="AME20161111NOBO"/>
    <x v="5"/>
    <x v="2"/>
    <x v="17"/>
    <e v="#N/A"/>
  </r>
  <r>
    <x v="3"/>
    <s v="Haitian RC"/>
    <m/>
    <s v="Réalisé"/>
    <d v="2016-11-11T00:00:00"/>
    <s v="Distribution Abris"/>
    <s v="Matériaux Abris"/>
    <s v="Kit Abris"/>
    <m/>
    <s v="Nombre"/>
    <n v="63"/>
    <m/>
    <m/>
    <m/>
    <s v=""/>
    <n v="232"/>
    <s v="Sélection / Priorisation"/>
    <x v="2"/>
    <x v="12"/>
    <m/>
    <m/>
    <m/>
    <m/>
    <m/>
    <s v="AME20161111NOMO"/>
    <x v="5"/>
    <x v="2"/>
    <x v="12"/>
    <e v="#N/A"/>
  </r>
  <r>
    <x v="3"/>
    <s v="Haitian RC"/>
    <m/>
    <s v="Réalisé"/>
    <d v="2016-11-12T00:00:00"/>
    <s v="Distribution NFI"/>
    <s v="Matériaux NFI"/>
    <s v="Kit de cuisine"/>
    <m/>
    <s v="Nombre"/>
    <n v="25"/>
    <m/>
    <m/>
    <m/>
    <s v=""/>
    <n v="25"/>
    <s v="Sélection / Priorisation"/>
    <x v="2"/>
    <x v="22"/>
    <m/>
    <m/>
    <m/>
    <m/>
    <m/>
    <s v="AME20161112NOBA"/>
    <x v="4"/>
    <x v="2"/>
    <x v="22"/>
    <e v="#N/A"/>
  </r>
  <r>
    <x v="3"/>
    <s v="Haitian RC"/>
    <m/>
    <s v="Réalisé"/>
    <d v="2016-11-12T00:00:00"/>
    <s v="Distribution NFI"/>
    <s v="Matériaux NFI"/>
    <s v="Kit de cuisine"/>
    <m/>
    <s v="Nombre"/>
    <n v="25"/>
    <m/>
    <m/>
    <m/>
    <s v=""/>
    <n v="25"/>
    <s v="Sélection / Priorisation"/>
    <x v="2"/>
    <x v="23"/>
    <m/>
    <m/>
    <m/>
    <m/>
    <m/>
    <s v="AME20161112NOCH"/>
    <x v="4"/>
    <x v="2"/>
    <x v="23"/>
    <e v="#N/A"/>
  </r>
  <r>
    <x v="3"/>
    <s v="Haitian RC"/>
    <m/>
    <s v="Réalisé"/>
    <d v="2016-11-12T00:00:00"/>
    <s v="Distribution Abris"/>
    <s v="Matériaux Abris"/>
    <s v="Kit Abris"/>
    <m/>
    <s v="Nombre"/>
    <n v="25"/>
    <m/>
    <m/>
    <m/>
    <s v=""/>
    <n v="25"/>
    <s v="Sélection / Priorisation"/>
    <x v="2"/>
    <x v="22"/>
    <m/>
    <m/>
    <m/>
    <m/>
    <m/>
    <s v="AME20161112NOBA"/>
    <x v="5"/>
    <x v="2"/>
    <x v="22"/>
    <e v="#N/A"/>
  </r>
  <r>
    <x v="3"/>
    <s v="Haitian RC"/>
    <m/>
    <s v="Réalisé"/>
    <d v="2016-11-12T00:00:00"/>
    <s v="Distribution Abris"/>
    <s v="Matériaux Abris"/>
    <s v="Kit Abris"/>
    <m/>
    <s v="Nombre"/>
    <n v="25"/>
    <m/>
    <m/>
    <m/>
    <s v=""/>
    <n v="25"/>
    <s v="Sélection / Priorisation"/>
    <x v="2"/>
    <x v="23"/>
    <m/>
    <m/>
    <m/>
    <m/>
    <m/>
    <s v="AME20161112NOCH"/>
    <x v="5"/>
    <x v="2"/>
    <x v="23"/>
    <e v="#N/A"/>
  </r>
  <r>
    <x v="3"/>
    <s v="Haitian RC"/>
    <m/>
    <s v="Réalisé"/>
    <d v="2016-11-13T00:00:00"/>
    <s v="Distribution Abris"/>
    <s v="Matériaux Abris"/>
    <s v="Bâches"/>
    <m/>
    <s v="Nombre"/>
    <n v="111"/>
    <m/>
    <m/>
    <m/>
    <s v=""/>
    <n v="111"/>
    <m/>
    <x v="3"/>
    <x v="24"/>
    <m/>
    <m/>
    <m/>
    <m/>
    <m/>
    <s v="AME20161113NIMI"/>
    <x v="4"/>
    <x v="3"/>
    <x v="24"/>
    <e v="#N/A"/>
  </r>
  <r>
    <x v="3"/>
    <s v="Haitian RC"/>
    <m/>
    <s v="Réalisé"/>
    <d v="2016-11-13T00:00:00"/>
    <s v="Distribution Abris"/>
    <s v="Matériaux Abris"/>
    <s v="Bâches"/>
    <m/>
    <s v="Nombre"/>
    <n v="7"/>
    <m/>
    <m/>
    <m/>
    <s v=""/>
    <n v="7"/>
    <m/>
    <x v="1"/>
    <x v="8"/>
    <m/>
    <m/>
    <m/>
    <m/>
    <m/>
    <s v="AME20161113SUTO"/>
    <x v="3"/>
    <x v="1"/>
    <x v="8"/>
    <e v="#N/A"/>
  </r>
  <r>
    <x v="3"/>
    <s v="Haitian RC"/>
    <m/>
    <s v="Réalisé"/>
    <d v="2016-11-13T00:00:00"/>
    <s v="Distribution NFI"/>
    <s v="Matériaux NFI"/>
    <s v="Bidons"/>
    <m/>
    <s v="Nombre"/>
    <n v="14"/>
    <m/>
    <m/>
    <m/>
    <s v=""/>
    <n v="7"/>
    <s v="Sélection / Priorisation"/>
    <x v="1"/>
    <x v="8"/>
    <m/>
    <m/>
    <m/>
    <m/>
    <m/>
    <s v="AME20161113SUTO"/>
    <x v="4"/>
    <x v="1"/>
    <x v="8"/>
    <e v="#N/A"/>
  </r>
  <r>
    <x v="3"/>
    <s v="Haitian RC"/>
    <m/>
    <s v="Réalisé"/>
    <d v="2016-11-13T00:00:00"/>
    <s v="Distribution Abris"/>
    <s v="Matériaux Abris"/>
    <s v="Kit Abris"/>
    <m/>
    <s v="Nombre"/>
    <n v="111"/>
    <m/>
    <m/>
    <m/>
    <s v=""/>
    <n v="111"/>
    <s v="Sélection / Priorisation"/>
    <x v="3"/>
    <x v="24"/>
    <m/>
    <m/>
    <m/>
    <m/>
    <m/>
    <s v="AME20161113NIMI"/>
    <x v="5"/>
    <x v="3"/>
    <x v="24"/>
    <e v="#N/A"/>
  </r>
  <r>
    <x v="3"/>
    <s v="Haitian RC"/>
    <m/>
    <s v="Réalisé"/>
    <d v="2016-11-13T00:00:00"/>
    <s v="Distribution NFI"/>
    <s v="Matériaux NFI"/>
    <s v="Kit de cuisine"/>
    <m/>
    <s v="Nombre"/>
    <n v="7"/>
    <m/>
    <m/>
    <m/>
    <s v=""/>
    <n v="7"/>
    <s v="Sélection / Priorisation"/>
    <x v="1"/>
    <x v="8"/>
    <m/>
    <m/>
    <m/>
    <m/>
    <m/>
    <s v="AME20161113SUTO"/>
    <x v="5"/>
    <x v="1"/>
    <x v="8"/>
    <e v="#N/A"/>
  </r>
  <r>
    <x v="3"/>
    <s v="Haitian RC"/>
    <m/>
    <s v="Réalisé"/>
    <d v="2016-11-14T00:00:00"/>
    <s v="Distribution Abris"/>
    <s v="Matériaux Abris"/>
    <s v="Bâches"/>
    <m/>
    <s v="Nombre"/>
    <n v="225"/>
    <m/>
    <m/>
    <m/>
    <s v=""/>
    <n v="225"/>
    <m/>
    <x v="1"/>
    <x v="8"/>
    <m/>
    <m/>
    <m/>
    <m/>
    <m/>
    <s v="AME20161114SUTO"/>
    <x v="3"/>
    <x v="1"/>
    <x v="8"/>
    <e v="#N/A"/>
  </r>
  <r>
    <x v="3"/>
    <s v="Haitian RC"/>
    <m/>
    <s v="Réalisé"/>
    <d v="2016-11-14T00:00:00"/>
    <s v="Distribution NFI"/>
    <s v="Matériaux NFI"/>
    <s v="Bidons"/>
    <m/>
    <s v="Nombre"/>
    <n v="450"/>
    <m/>
    <m/>
    <m/>
    <s v=""/>
    <n v="225"/>
    <s v="Sélection / Priorisation"/>
    <x v="1"/>
    <x v="8"/>
    <m/>
    <m/>
    <m/>
    <m/>
    <m/>
    <s v="AME20161114SUTO"/>
    <x v="4"/>
    <x v="1"/>
    <x v="8"/>
    <e v="#N/A"/>
  </r>
  <r>
    <x v="3"/>
    <s v="Haitian RC"/>
    <m/>
    <s v="Réalisé"/>
    <d v="2016-11-14T00:00:00"/>
    <s v="Distribution NFI"/>
    <s v="Matériaux NFI"/>
    <s v="Kit de cuisine"/>
    <m/>
    <s v="Nombre"/>
    <n v="225"/>
    <m/>
    <m/>
    <m/>
    <s v=""/>
    <n v="225"/>
    <s v="Sélection / Priorisation"/>
    <x v="1"/>
    <x v="8"/>
    <m/>
    <m/>
    <m/>
    <m/>
    <m/>
    <s v="AME20161114SUTO"/>
    <x v="5"/>
    <x v="1"/>
    <x v="8"/>
    <e v="#N/A"/>
  </r>
  <r>
    <x v="3"/>
    <s v="Haitian RC"/>
    <m/>
    <s v="Réalisé"/>
    <d v="2016-11-15T00:00:00"/>
    <s v="Distribution Abris"/>
    <s v="Matériaux Abris"/>
    <s v="Bâches"/>
    <m/>
    <s v="Nombre"/>
    <n v="340"/>
    <m/>
    <m/>
    <m/>
    <s v=""/>
    <n v="340"/>
    <m/>
    <x v="1"/>
    <x v="20"/>
    <m/>
    <m/>
    <m/>
    <m/>
    <m/>
    <s v="AME20161115SUCH"/>
    <x v="2"/>
    <x v="1"/>
    <x v="20"/>
    <e v="#N/A"/>
  </r>
  <r>
    <x v="3"/>
    <s v="Haitian RC"/>
    <m/>
    <s v="Réalisé"/>
    <d v="2016-11-15T00:00:00"/>
    <s v="Distribution NFI"/>
    <s v="Matériaux NFI"/>
    <s v="Bidons"/>
    <m/>
    <s v="Nombre"/>
    <n v="680"/>
    <m/>
    <m/>
    <m/>
    <s v=""/>
    <n v="340"/>
    <s v="Sélection / Priorisation"/>
    <x v="1"/>
    <x v="20"/>
    <m/>
    <m/>
    <m/>
    <m/>
    <m/>
    <s v="AME20161115SUCH"/>
    <x v="3"/>
    <x v="1"/>
    <x v="20"/>
    <e v="#N/A"/>
  </r>
  <r>
    <x v="3"/>
    <s v="Haitian RC"/>
    <m/>
    <s v="Réalisé"/>
    <d v="2016-11-15T00:00:00"/>
    <s v="Distribution Abris"/>
    <s v="Matériaux Abris"/>
    <s v="Kit Abris"/>
    <m/>
    <s v="Nombre"/>
    <n v="340"/>
    <m/>
    <m/>
    <m/>
    <s v=""/>
    <n v="340"/>
    <s v="Sélection / Priorisation"/>
    <x v="1"/>
    <x v="20"/>
    <m/>
    <m/>
    <m/>
    <m/>
    <m/>
    <s v="AME20161115SUCH"/>
    <x v="4"/>
    <x v="1"/>
    <x v="20"/>
    <e v="#N/A"/>
  </r>
  <r>
    <x v="3"/>
    <s v="Haitian RC"/>
    <m/>
    <s v="Réalisé"/>
    <d v="2016-11-15T00:00:00"/>
    <s v="Distribution NFI"/>
    <s v="Matériaux NFI"/>
    <s v="Kit de cuisine"/>
    <m/>
    <s v="Nombre"/>
    <n v="340"/>
    <m/>
    <m/>
    <m/>
    <s v=""/>
    <n v="340"/>
    <s v="Sélection / Priorisation"/>
    <x v="1"/>
    <x v="20"/>
    <m/>
    <m/>
    <m/>
    <m/>
    <m/>
    <s v="AME20161115SUCH"/>
    <x v="5"/>
    <x v="1"/>
    <x v="20"/>
    <e v="#N/A"/>
  </r>
  <r>
    <x v="3"/>
    <s v="Haitian RC"/>
    <m/>
    <s v="Réalisé"/>
    <d v="2016-11-16T00:00:00"/>
    <s v="Distribution Abris"/>
    <s v="Matériaux Abris"/>
    <s v="Bâches"/>
    <m/>
    <s v="Nombre"/>
    <n v="33"/>
    <m/>
    <m/>
    <m/>
    <s v=""/>
    <n v="33"/>
    <m/>
    <x v="4"/>
    <x v="25"/>
    <m/>
    <m/>
    <m/>
    <m/>
    <m/>
    <s v="AME20161116OUCR"/>
    <x v="4"/>
    <x v="4"/>
    <x v="25"/>
    <e v="#N/A"/>
  </r>
  <r>
    <x v="3"/>
    <s v="Haitian RC"/>
    <m/>
    <s v="Réalisé"/>
    <d v="2016-11-16T00:00:00"/>
    <s v="Distribution Abris"/>
    <s v="Matériaux Abris"/>
    <s v="Kit Abris"/>
    <m/>
    <s v="Nombre"/>
    <n v="33"/>
    <m/>
    <m/>
    <m/>
    <s v=""/>
    <n v="33"/>
    <s v="Sélection / Priorisation"/>
    <x v="4"/>
    <x v="25"/>
    <m/>
    <m/>
    <m/>
    <m/>
    <m/>
    <s v="AME20161116OUCR"/>
    <x v="5"/>
    <x v="4"/>
    <x v="25"/>
    <e v="#N/A"/>
  </r>
  <r>
    <x v="3"/>
    <s v="Haitian RC"/>
    <m/>
    <s v="Réalisé"/>
    <d v="2016-11-17T00:00:00"/>
    <s v="Distribution NFI"/>
    <s v="Matériaux NFI"/>
    <s v="Kit d'hygiène"/>
    <m/>
    <s v="Nombre"/>
    <n v="50"/>
    <m/>
    <m/>
    <m/>
    <s v=""/>
    <n v="50"/>
    <s v="Sélection / Priorisation"/>
    <x v="1"/>
    <x v="1"/>
    <m/>
    <m/>
    <m/>
    <m/>
    <m/>
    <s v="AME20161117SULE"/>
    <x v="5"/>
    <x v="1"/>
    <x v="1"/>
    <e v="#N/A"/>
  </r>
  <r>
    <x v="3"/>
    <s v="Haitian RC"/>
    <m/>
    <m/>
    <d v="2016-11-24T00:00:00"/>
    <s v="Distribution Abris"/>
    <s v="Matériaux Abris"/>
    <s v="Bâches"/>
    <m/>
    <s v="Nombre"/>
    <n v="219"/>
    <m/>
    <m/>
    <m/>
    <s v=""/>
    <n v="219"/>
    <m/>
    <x v="3"/>
    <x v="26"/>
    <m/>
    <m/>
    <m/>
    <m/>
    <m/>
    <s v="AME20161124NIPA"/>
    <x v="4"/>
    <x v="3"/>
    <x v="26"/>
    <e v="#N/A"/>
  </r>
  <r>
    <x v="3"/>
    <s v="Haitian RC"/>
    <m/>
    <m/>
    <d v="2016-11-24T00:00:00"/>
    <s v="Distribution Abris"/>
    <s v="Matériaux Abris"/>
    <s v="Kit Abris"/>
    <m/>
    <s v="Nombre"/>
    <n v="219"/>
    <m/>
    <m/>
    <m/>
    <s v=""/>
    <n v="219"/>
    <m/>
    <x v="3"/>
    <x v="26"/>
    <m/>
    <m/>
    <m/>
    <m/>
    <m/>
    <s v="AME20161124NIPA"/>
    <x v="5"/>
    <x v="3"/>
    <x v="26"/>
    <e v="#N/A"/>
  </r>
  <r>
    <x v="3"/>
    <s v="Haitian RC"/>
    <m/>
    <s v="Réalisé"/>
    <d v="2016-11-25T00:00:00"/>
    <s v="Distribution Abris"/>
    <s v="Matériaux Abris"/>
    <s v="Bâches"/>
    <m/>
    <s v="Nombre"/>
    <n v="299"/>
    <n v="80"/>
    <s v="Sélection / Priorisation"/>
    <s v="SUD"/>
    <s v="Roche-A-Bateau"/>
    <n v="299"/>
    <m/>
    <x v="1"/>
    <x v="7"/>
    <m/>
    <m/>
    <m/>
    <m/>
    <m/>
    <s v="AME20161125SUAR"/>
    <x v="22"/>
    <x v="1"/>
    <x v="7"/>
    <e v="#N/A"/>
  </r>
  <r>
    <x v="3"/>
    <s v="Haitian RC"/>
    <m/>
    <s v="Réalisé"/>
    <d v="2016-11-25T00:00:00"/>
    <s v="Distribution NFI"/>
    <s v="Matériaux NFI"/>
    <s v="Bidons"/>
    <m/>
    <s v="Nombre"/>
    <n v="598"/>
    <m/>
    <m/>
    <m/>
    <m/>
    <n v="299"/>
    <m/>
    <x v="1"/>
    <x v="7"/>
    <m/>
    <m/>
    <m/>
    <m/>
    <m/>
    <s v="AME20161125SUAR"/>
    <x v="23"/>
    <x v="1"/>
    <x v="7"/>
    <e v="#N/A"/>
  </r>
  <r>
    <x v="3"/>
    <s v="Haitian RC"/>
    <m/>
    <s v="Réalisé"/>
    <d v="2016-11-25T00:00:00"/>
    <s v="Distribution Abris"/>
    <s v="Matériaux Abris"/>
    <s v="Kit Abris"/>
    <m/>
    <s v="Nombre"/>
    <n v="299"/>
    <m/>
    <m/>
    <m/>
    <m/>
    <n v="299"/>
    <m/>
    <x v="1"/>
    <x v="7"/>
    <m/>
    <m/>
    <m/>
    <m/>
    <m/>
    <s v="AME20161125SUAR"/>
    <x v="0"/>
    <x v="1"/>
    <x v="7"/>
    <e v="#N/A"/>
  </r>
  <r>
    <x v="3"/>
    <s v="Haitian RC"/>
    <m/>
    <s v="Réalisé"/>
    <d v="2016-11-25T00:00:00"/>
    <s v="Distribution NFI"/>
    <s v="Matériaux NFI"/>
    <s v="Kit de cuisine"/>
    <m/>
    <s v="Nombre"/>
    <n v="299"/>
    <m/>
    <m/>
    <m/>
    <m/>
    <n v="299"/>
    <m/>
    <x v="1"/>
    <x v="7"/>
    <m/>
    <m/>
    <m/>
    <m/>
    <m/>
    <s v="AME20161125SUAR"/>
    <x v="1"/>
    <x v="1"/>
    <x v="7"/>
    <e v="#N/A"/>
  </r>
  <r>
    <x v="3"/>
    <s v="Haitian RC"/>
    <m/>
    <s v="Réalisé"/>
    <d v="2016-11-25T00:00:00"/>
    <s v="Distribution NFI"/>
    <s v="Matériaux NFI"/>
    <s v="Kit d'hygiène"/>
    <m/>
    <s v="Nombre"/>
    <n v="84"/>
    <n v="299"/>
    <m/>
    <s v="SUD"/>
    <s v="Arniquet"/>
    <n v="84"/>
    <m/>
    <x v="1"/>
    <x v="11"/>
    <m/>
    <m/>
    <m/>
    <m/>
    <m/>
    <s v="AME20161125SULE"/>
    <x v="4"/>
    <x v="1"/>
    <x v="11"/>
    <e v="#N/A"/>
  </r>
  <r>
    <x v="3"/>
    <s v="Haitian RC"/>
    <m/>
    <s v="Réalisé"/>
    <d v="2016-11-25T00:00:00"/>
    <s v="Distribution NFI"/>
    <s v="Matériaux NFI"/>
    <s v="Kit d'hygiène"/>
    <m/>
    <s v="Nombre"/>
    <n v="50"/>
    <n v="84"/>
    <m/>
    <s v="SUD"/>
    <s v="Les Anglais"/>
    <n v="50"/>
    <m/>
    <x v="1"/>
    <x v="1"/>
    <m/>
    <m/>
    <m/>
    <m/>
    <m/>
    <s v="AME20161125SULE"/>
    <x v="5"/>
    <x v="1"/>
    <x v="1"/>
    <e v="#N/A"/>
  </r>
  <r>
    <x v="3"/>
    <s v="Haitian RC"/>
    <m/>
    <m/>
    <d v="2016-11-25T00:00:00"/>
    <s v="Distribution Abris"/>
    <s v="Matériaux Abris"/>
    <s v="Bâches"/>
    <m/>
    <s v="Nombre"/>
    <n v="4"/>
    <m/>
    <m/>
    <m/>
    <s v=""/>
    <n v="4"/>
    <m/>
    <x v="1"/>
    <x v="7"/>
    <m/>
    <m/>
    <m/>
    <m/>
    <m/>
    <s v="AME20161125SUAR"/>
    <x v="2"/>
    <x v="1"/>
    <x v="7"/>
    <e v="#N/A"/>
  </r>
  <r>
    <x v="3"/>
    <s v="Haitian RC"/>
    <m/>
    <m/>
    <d v="2016-11-25T00:00:00"/>
    <s v="Distribution Abris"/>
    <s v="Matériaux Abris"/>
    <s v="Bâches"/>
    <m/>
    <s v="Nombre"/>
    <n v="352"/>
    <m/>
    <m/>
    <m/>
    <s v=""/>
    <n v="352"/>
    <m/>
    <x v="3"/>
    <x v="27"/>
    <m/>
    <m/>
    <m/>
    <m/>
    <m/>
    <s v="AME20161125NIFO"/>
    <x v="4"/>
    <x v="3"/>
    <x v="27"/>
    <e v="#N/A"/>
  </r>
  <r>
    <x v="3"/>
    <s v="Haitian RC"/>
    <m/>
    <m/>
    <d v="2016-11-25T00:00:00"/>
    <s v="Distribution Abris"/>
    <s v="Matériaux Abris"/>
    <s v="Bâches"/>
    <m/>
    <s v="Nombre"/>
    <n v="415"/>
    <m/>
    <m/>
    <m/>
    <s v=""/>
    <n v="415"/>
    <m/>
    <x v="1"/>
    <x v="16"/>
    <m/>
    <m/>
    <m/>
    <m/>
    <m/>
    <s v="AME20161125SUST"/>
    <x v="2"/>
    <x v="1"/>
    <x v="16"/>
    <e v="#N/A"/>
  </r>
  <r>
    <x v="3"/>
    <s v="Haitian RC"/>
    <m/>
    <m/>
    <d v="2016-11-25T00:00:00"/>
    <s v="Distribution NFI"/>
    <s v="Matériaux NFI"/>
    <s v="Bidons"/>
    <m/>
    <s v="Nombre"/>
    <n v="8"/>
    <m/>
    <m/>
    <m/>
    <s v=""/>
    <n v="4"/>
    <m/>
    <x v="1"/>
    <x v="7"/>
    <m/>
    <m/>
    <m/>
    <m/>
    <m/>
    <s v="AME20161125SUAR"/>
    <x v="3"/>
    <x v="1"/>
    <x v="7"/>
    <e v="#N/A"/>
  </r>
  <r>
    <x v="3"/>
    <s v="Haitian RC"/>
    <m/>
    <m/>
    <d v="2016-11-25T00:00:00"/>
    <s v="Distribution NFI"/>
    <s v="Matériaux NFI"/>
    <s v="Bidons"/>
    <m/>
    <s v="Nombre"/>
    <n v="830"/>
    <m/>
    <m/>
    <m/>
    <s v=""/>
    <n v="415"/>
    <m/>
    <x v="1"/>
    <x v="16"/>
    <m/>
    <m/>
    <m/>
    <m/>
    <m/>
    <s v="AME20161125SUST"/>
    <x v="3"/>
    <x v="1"/>
    <x v="16"/>
    <e v="#N/A"/>
  </r>
  <r>
    <x v="3"/>
    <s v="Haitian RC"/>
    <m/>
    <m/>
    <d v="2016-11-25T00:00:00"/>
    <s v="Distribution NFI"/>
    <s v="Matériaux NFI"/>
    <s v="Kit de cuisine"/>
    <m/>
    <s v="Nombre"/>
    <n v="4"/>
    <m/>
    <m/>
    <m/>
    <s v=""/>
    <n v="4"/>
    <m/>
    <x v="1"/>
    <x v="7"/>
    <m/>
    <m/>
    <m/>
    <m/>
    <m/>
    <s v="AME20161125SUAR"/>
    <x v="4"/>
    <x v="1"/>
    <x v="7"/>
    <e v="#N/A"/>
  </r>
  <r>
    <x v="3"/>
    <s v="Haitian RC"/>
    <m/>
    <m/>
    <d v="2016-11-25T00:00:00"/>
    <s v="Distribution Abris"/>
    <s v="Matériaux Abris"/>
    <s v="Kit Abris"/>
    <m/>
    <s v="Nombre"/>
    <n v="4"/>
    <m/>
    <m/>
    <m/>
    <s v=""/>
    <n v="4"/>
    <m/>
    <x v="1"/>
    <x v="7"/>
    <m/>
    <m/>
    <m/>
    <m/>
    <m/>
    <s v="AME20161125SUAR"/>
    <x v="5"/>
    <x v="1"/>
    <x v="7"/>
    <e v="#N/A"/>
  </r>
  <r>
    <x v="3"/>
    <s v="Haitian RC"/>
    <m/>
    <m/>
    <d v="2016-11-25T00:00:00"/>
    <s v="Distribution NFI"/>
    <s v="Matériaux NFI"/>
    <s v="Kit de cuisine"/>
    <m/>
    <s v="Nombre"/>
    <n v="415"/>
    <m/>
    <m/>
    <m/>
    <s v=""/>
    <n v="415"/>
    <m/>
    <x v="1"/>
    <x v="16"/>
    <m/>
    <m/>
    <m/>
    <m/>
    <m/>
    <s v="AME20161125SUST"/>
    <x v="4"/>
    <x v="1"/>
    <x v="16"/>
    <e v="#N/A"/>
  </r>
  <r>
    <x v="3"/>
    <s v="Haitian RC"/>
    <m/>
    <m/>
    <d v="2016-11-25T00:00:00"/>
    <s v="Distribution Abris"/>
    <s v="Matériaux Abris"/>
    <s v="Kit Abris"/>
    <m/>
    <s v="Nombre"/>
    <n v="415"/>
    <m/>
    <m/>
    <m/>
    <s v=""/>
    <n v="415"/>
    <m/>
    <x v="1"/>
    <x v="16"/>
    <m/>
    <m/>
    <m/>
    <m/>
    <m/>
    <s v="AME20161125SUST"/>
    <x v="5"/>
    <x v="1"/>
    <x v="16"/>
    <e v="#N/A"/>
  </r>
  <r>
    <x v="3"/>
    <s v="Haitian RC"/>
    <m/>
    <m/>
    <d v="2016-11-25T00:00:00"/>
    <s v="Distribution Abris"/>
    <s v="Matériaux Abris"/>
    <s v="Kit Abris"/>
    <m/>
    <s v="Nombre"/>
    <n v="352"/>
    <m/>
    <m/>
    <m/>
    <s v=""/>
    <n v="352"/>
    <m/>
    <x v="3"/>
    <x v="27"/>
    <m/>
    <m/>
    <m/>
    <m/>
    <m/>
    <s v="AME20161125NIFO"/>
    <x v="5"/>
    <x v="3"/>
    <x v="27"/>
    <e v="#N/A"/>
  </r>
  <r>
    <x v="3"/>
    <s v="Haitian RC"/>
    <m/>
    <s v="Réalisé"/>
    <s v="19-Oct-2016 - 20-Oct-2016"/>
    <s v="Distribution NFI"/>
    <s v="Matériaux NFI"/>
    <s v="Bidons"/>
    <m/>
    <s v="Nombre"/>
    <n v="235"/>
    <m/>
    <m/>
    <m/>
    <s v=""/>
    <n v="235"/>
    <m/>
    <x v="2"/>
    <x v="13"/>
    <m/>
    <m/>
    <m/>
    <m/>
    <m/>
    <e v="#VALUE!"/>
    <x v="9"/>
    <x v="2"/>
    <x v="13"/>
    <e v="#N/A"/>
  </r>
  <r>
    <x v="3"/>
    <s v="Haitian RC"/>
    <m/>
    <s v="Réalisé"/>
    <s v="19-Oct-2016 - 20-Oct-2016"/>
    <s v="Distribution NFI"/>
    <s v="Matériaux NFI"/>
    <s v="Couvertures"/>
    <m/>
    <s v="Nombre"/>
    <n v="470"/>
    <m/>
    <m/>
    <m/>
    <s v=""/>
    <n v="235"/>
    <m/>
    <x v="2"/>
    <x v="13"/>
    <m/>
    <m/>
    <m/>
    <m/>
    <m/>
    <e v="#VALUE!"/>
    <x v="10"/>
    <x v="2"/>
    <x v="13"/>
    <e v="#N/A"/>
  </r>
  <r>
    <x v="3"/>
    <s v="Haitian RC"/>
    <m/>
    <s v="Réalisé"/>
    <s v="19-Oct-2016 - 20-Oct-2016"/>
    <s v="Distribution NFI"/>
    <s v="Matériaux NFI"/>
    <s v="Kit d'hygiène"/>
    <m/>
    <s v="Nombre"/>
    <n v="235"/>
    <m/>
    <m/>
    <m/>
    <s v=""/>
    <n v="235"/>
    <m/>
    <x v="2"/>
    <x v="13"/>
    <m/>
    <m/>
    <m/>
    <m/>
    <m/>
    <e v="#VALUE!"/>
    <x v="11"/>
    <x v="2"/>
    <x v="13"/>
    <e v="#N/A"/>
  </r>
  <r>
    <x v="3"/>
    <s v="Haitian RC"/>
    <m/>
    <s v="Réalisé"/>
    <s v="19-Oct-2016 - 20-Oct-2016"/>
    <s v="Distribution NFI"/>
    <s v="Matériaux NFI"/>
    <s v="Kit de cuisine"/>
    <m/>
    <s v="Nombre"/>
    <n v="235"/>
    <m/>
    <m/>
    <m/>
    <s v=""/>
    <n v="235"/>
    <m/>
    <x v="2"/>
    <x v="13"/>
    <m/>
    <m/>
    <m/>
    <m/>
    <m/>
    <e v="#VALUE!"/>
    <x v="24"/>
    <x v="2"/>
    <x v="13"/>
    <e v="#N/A"/>
  </r>
  <r>
    <x v="4"/>
    <m/>
    <m/>
    <s v="Réalisé"/>
    <d v="2016-10-02T00:00:00"/>
    <s v="Distribution NFI"/>
    <s v="Matériaux NFI"/>
    <s v="Couvertures"/>
    <m/>
    <s v="Nombre"/>
    <n v="180"/>
    <s v="Grande Anse"/>
    <s v="Jeremie"/>
    <m/>
    <m/>
    <m/>
    <s v="Ménage"/>
    <x v="5"/>
    <x v="28"/>
    <m/>
    <m/>
    <m/>
    <m/>
    <m/>
    <s v="CAR2016102"/>
    <x v="17"/>
    <x v="5"/>
    <x v="28"/>
    <e v="#N/A"/>
  </r>
  <r>
    <x v="4"/>
    <m/>
    <m/>
    <s v="Réalisé"/>
    <d v="2016-10-02T00:00:00"/>
    <s v="Distribution NFI"/>
    <s v="Matériaux NFI"/>
    <s v="Couvertures"/>
    <m/>
    <s v="Nombre"/>
    <n v="360"/>
    <s v="Grande Anse"/>
    <s v="Roseaux"/>
    <m/>
    <m/>
    <m/>
    <s v="Ménage"/>
    <x v="5"/>
    <x v="28"/>
    <m/>
    <m/>
    <m/>
    <m/>
    <m/>
    <s v="CAR2016102"/>
    <x v="18"/>
    <x v="5"/>
    <x v="28"/>
    <e v="#N/A"/>
  </r>
  <r>
    <x v="4"/>
    <m/>
    <m/>
    <s v="Réalisé"/>
    <d v="2016-10-02T00:00:00"/>
    <s v="Distribution NFI"/>
    <s v="Matériaux NFI"/>
    <s v="Couvertures"/>
    <m/>
    <s v="Nombre"/>
    <n v="360"/>
    <s v="Grande Anse"/>
    <s v="Dame-Marie"/>
    <m/>
    <m/>
    <m/>
    <s v="Ménage"/>
    <x v="5"/>
    <x v="28"/>
    <m/>
    <m/>
    <m/>
    <m/>
    <m/>
    <s v="CAR2016102"/>
    <x v="19"/>
    <x v="5"/>
    <x v="28"/>
    <e v="#N/A"/>
  </r>
  <r>
    <x v="4"/>
    <m/>
    <m/>
    <s v="Réalisé"/>
    <d v="2016-10-02T00:00:00"/>
    <s v="Distribution NFI"/>
    <s v="Matériaux NFI"/>
    <s v="Couvertures"/>
    <m/>
    <s v="Nombre"/>
    <n v="180"/>
    <s v="Grande Anse"/>
    <s v="Chambellan"/>
    <m/>
    <m/>
    <m/>
    <s v="Ménage"/>
    <x v="5"/>
    <x v="28"/>
    <m/>
    <m/>
    <m/>
    <m/>
    <m/>
    <s v="CAR2016102"/>
    <x v="20"/>
    <x v="5"/>
    <x v="28"/>
    <e v="#N/A"/>
  </r>
  <r>
    <x v="4"/>
    <m/>
    <m/>
    <s v="Réalisé"/>
    <d v="2016-10-02T00:00:00"/>
    <s v="Distribution NFI"/>
    <s v="Matériaux NFI"/>
    <s v="Couvertures"/>
    <m/>
    <s v="Nombre"/>
    <n v="180"/>
    <s v="Grande Anse"/>
    <s v="Moron"/>
    <m/>
    <m/>
    <m/>
    <s v="Ménage"/>
    <x v="5"/>
    <x v="28"/>
    <m/>
    <m/>
    <m/>
    <m/>
    <m/>
    <s v="CAR2016102"/>
    <x v="21"/>
    <x v="5"/>
    <x v="28"/>
    <e v="#N/A"/>
  </r>
  <r>
    <x v="4"/>
    <m/>
    <m/>
    <s v="Réalisé"/>
    <d v="2016-10-02T00:00:00"/>
    <s v="Distribution NFI"/>
    <s v="Matériaux NFI"/>
    <s v="Couvertures"/>
    <m/>
    <s v="Nombre"/>
    <n v="180"/>
    <s v="Grande Anse"/>
    <s v="Abricots"/>
    <m/>
    <m/>
    <m/>
    <s v="Ménage"/>
    <x v="5"/>
    <x v="28"/>
    <m/>
    <m/>
    <m/>
    <m/>
    <m/>
    <s v="CAR2016102"/>
    <x v="22"/>
    <x v="5"/>
    <x v="28"/>
    <e v="#N/A"/>
  </r>
  <r>
    <x v="4"/>
    <m/>
    <m/>
    <s v="Réalisé"/>
    <d v="2016-10-02T00:00:00"/>
    <s v="Distribution Abris"/>
    <s v="Matériaux Abris"/>
    <s v="Bâches"/>
    <m/>
    <s v="Nombre"/>
    <n v="6"/>
    <s v="Grande Anse"/>
    <s v="Jeremie"/>
    <m/>
    <m/>
    <m/>
    <s v="Ménage"/>
    <x v="5"/>
    <x v="28"/>
    <m/>
    <m/>
    <m/>
    <m/>
    <m/>
    <s v="CAR2016102"/>
    <x v="23"/>
    <x v="5"/>
    <x v="28"/>
    <e v="#N/A"/>
  </r>
  <r>
    <x v="4"/>
    <m/>
    <m/>
    <s v="Réalisé"/>
    <d v="2016-10-02T00:00:00"/>
    <s v="Distribution Abris"/>
    <s v="Matériaux Abris"/>
    <s v="Bâches"/>
    <m/>
    <s v="Nombre"/>
    <n v="184"/>
    <s v="Grande Anse"/>
    <s v="Roseaux"/>
    <m/>
    <m/>
    <m/>
    <s v="Ménage"/>
    <x v="5"/>
    <x v="28"/>
    <m/>
    <m/>
    <m/>
    <m/>
    <m/>
    <s v="CAR2016102"/>
    <x v="0"/>
    <x v="5"/>
    <x v="28"/>
    <e v="#N/A"/>
  </r>
  <r>
    <x v="4"/>
    <m/>
    <m/>
    <s v="Réalisé"/>
    <d v="2016-10-02T00:00:00"/>
    <s v="Distribution Abris"/>
    <s v="Matériaux Abris"/>
    <s v="Bâches"/>
    <m/>
    <s v="Nombre"/>
    <n v="60"/>
    <s v="Grande Anse"/>
    <s v="Dame-Marie"/>
    <m/>
    <m/>
    <m/>
    <s v="Ménage"/>
    <x v="5"/>
    <x v="28"/>
    <m/>
    <m/>
    <m/>
    <m/>
    <m/>
    <s v="CAR2016102"/>
    <x v="1"/>
    <x v="5"/>
    <x v="28"/>
    <e v="#N/A"/>
  </r>
  <r>
    <x v="4"/>
    <m/>
    <m/>
    <s v="Réalisé"/>
    <d v="2016-10-02T00:00:00"/>
    <s v="Distribution Abris"/>
    <s v="Matériaux Abris"/>
    <s v="Bâches"/>
    <m/>
    <s v="Nombre"/>
    <n v="113"/>
    <s v="Grande Anse"/>
    <s v="Chambellan"/>
    <m/>
    <m/>
    <m/>
    <s v="Ménage"/>
    <x v="5"/>
    <x v="28"/>
    <m/>
    <m/>
    <m/>
    <m/>
    <m/>
    <s v="CAR2016102"/>
    <x v="2"/>
    <x v="5"/>
    <x v="28"/>
    <e v="#N/A"/>
  </r>
  <r>
    <x v="4"/>
    <m/>
    <m/>
    <s v="Réalisé"/>
    <d v="2016-10-02T00:00:00"/>
    <s v="Distribution Abris"/>
    <s v="Matériaux Abris"/>
    <s v="Bâches"/>
    <m/>
    <s v="Nombre"/>
    <n v="110"/>
    <s v="Grande Anse"/>
    <s v="Moron"/>
    <m/>
    <m/>
    <m/>
    <s v="Ménage"/>
    <x v="5"/>
    <x v="28"/>
    <m/>
    <m/>
    <m/>
    <m/>
    <m/>
    <s v="CAR2016102"/>
    <x v="3"/>
    <x v="5"/>
    <x v="28"/>
    <e v="#N/A"/>
  </r>
  <r>
    <x v="4"/>
    <m/>
    <m/>
    <s v="Réalisé"/>
    <d v="2016-10-02T00:00:00"/>
    <s v="Distribution Abris"/>
    <s v="Matériaux Abris"/>
    <s v="Bâches"/>
    <m/>
    <s v="Nombre"/>
    <n v="125"/>
    <s v="Grande Anse"/>
    <s v="Abricots"/>
    <m/>
    <m/>
    <m/>
    <s v="Ménage"/>
    <x v="5"/>
    <x v="28"/>
    <m/>
    <m/>
    <m/>
    <m/>
    <m/>
    <s v="CAR2016102"/>
    <x v="4"/>
    <x v="5"/>
    <x v="28"/>
    <e v="#N/A"/>
  </r>
  <r>
    <x v="4"/>
    <m/>
    <m/>
    <s v="Réalisé"/>
    <d v="2016-10-02T00:00:00"/>
    <s v="Distribution NFI"/>
    <s v="Matériaux NFI"/>
    <s v="Kit d'hygiène"/>
    <s v="Savons de lessive et de toilettes, Serviettes et papiers hygiéniques, Aquatabs, Dentifrices et brosses à dents et Serviettes de bain"/>
    <s v="Nombre"/>
    <n v="170"/>
    <s v="Grande Anse"/>
    <s v="Roseaux"/>
    <m/>
    <m/>
    <m/>
    <s v="Ménage"/>
    <x v="5"/>
    <x v="28"/>
    <m/>
    <m/>
    <m/>
    <m/>
    <m/>
    <s v="CAR2016102"/>
    <x v="5"/>
    <x v="5"/>
    <x v="28"/>
    <e v="#N/A"/>
  </r>
  <r>
    <x v="4"/>
    <m/>
    <m/>
    <s v="Réalisé"/>
    <d v="2016-10-04T00:00:00"/>
    <s v="Distribution NFI"/>
    <s v="Matériaux NFI"/>
    <s v="Couvertures"/>
    <m/>
    <s v="Nombre"/>
    <n v="80"/>
    <s v="Ouest"/>
    <s v="Carrefour"/>
    <m/>
    <m/>
    <m/>
    <s v="Centre collectif / d'évacuation d'urgence"/>
    <x v="5"/>
    <x v="28"/>
    <m/>
    <m/>
    <m/>
    <m/>
    <m/>
    <s v="CAR2016104"/>
    <x v="4"/>
    <x v="5"/>
    <x v="28"/>
    <e v="#N/A"/>
  </r>
  <r>
    <x v="4"/>
    <m/>
    <m/>
    <s v="Réalisé"/>
    <d v="2016-10-04T00:00:00"/>
    <s v="Distribution NFI"/>
    <s v="Matériaux NFI"/>
    <s v="Couvertures"/>
    <m/>
    <s v="Nombre"/>
    <n v="80"/>
    <s v="Ouest"/>
    <s v="Port-au-Prince"/>
    <m/>
    <m/>
    <m/>
    <s v="Centre collectif / d'évacuation d'urgence"/>
    <x v="5"/>
    <x v="28"/>
    <m/>
    <m/>
    <m/>
    <m/>
    <m/>
    <s v="CAR2016104"/>
    <x v="5"/>
    <x v="5"/>
    <x v="28"/>
    <e v="#N/A"/>
  </r>
  <r>
    <x v="4"/>
    <m/>
    <m/>
    <s v="Réalisé"/>
    <d v="2016-10-05T00:00:00"/>
    <s v="Distribution NFI"/>
    <s v="Matériaux NFI"/>
    <s v="Kit d'hygiène"/>
    <s v="Savons de lessive et de toilettes, Serviettes et papiers hygiéniques, Aquatabs, Dentifrices et brosses à dents et Serviettes de bain"/>
    <s v="Nombre"/>
    <n v="50"/>
    <s v="Ouest"/>
    <s v="Carrefour"/>
    <m/>
    <m/>
    <m/>
    <s v="Centre collectif / d'évacuation d'urgence"/>
    <x v="5"/>
    <x v="28"/>
    <m/>
    <m/>
    <m/>
    <m/>
    <m/>
    <s v="CAR2016105"/>
    <x v="5"/>
    <x v="5"/>
    <x v="28"/>
    <e v="#N/A"/>
  </r>
  <r>
    <x v="4"/>
    <m/>
    <m/>
    <s v="Réalisé"/>
    <d v="2016-10-06T00:00:00"/>
    <s v="Distribution NFI"/>
    <s v="Matériaux NFI"/>
    <s v="Kit d'hygiène"/>
    <s v="Savons de lessive et de toilettes, Serviettes et papiers hygiéniques, Aquatabs, Dentifrices et brosses à dents et Serviettes de bain"/>
    <s v="Nombre"/>
    <n v="230"/>
    <s v="Sud-Est"/>
    <s v="Thiotte"/>
    <m/>
    <m/>
    <m/>
    <s v="Ménage"/>
    <x v="5"/>
    <x v="28"/>
    <m/>
    <m/>
    <m/>
    <m/>
    <m/>
    <s v="CAR2016106"/>
    <x v="5"/>
    <x v="5"/>
    <x v="28"/>
    <e v="#N/A"/>
  </r>
  <r>
    <x v="4"/>
    <m/>
    <m/>
    <s v="Réalisé"/>
    <d v="2016-10-09T00:00:00"/>
    <s v="Distribution Abris"/>
    <s v="Matériaux Abris"/>
    <s v="Bâches"/>
    <m/>
    <s v="Nombre"/>
    <n v="100"/>
    <s v="Grande Anse"/>
    <s v="Roseaux"/>
    <m/>
    <m/>
    <m/>
    <s v="Ménage"/>
    <x v="5"/>
    <x v="28"/>
    <m/>
    <m/>
    <m/>
    <m/>
    <m/>
    <s v="CAR2016109"/>
    <x v="1"/>
    <x v="5"/>
    <x v="28"/>
    <e v="#N/A"/>
  </r>
  <r>
    <x v="4"/>
    <m/>
    <m/>
    <s v="Réalisé"/>
    <d v="2016-10-09T00:00:00"/>
    <s v="Distribution NFI"/>
    <s v="Matériaux NFI"/>
    <s v="Kit d'hygiène"/>
    <s v="Savons de lessive et de toilettes, Serviettes et papiers hygiéniques, Aquatabs, Dentifrices et brosses à dents et Serviettes de bain"/>
    <s v="Nombre"/>
    <n v="85"/>
    <s v="Grande Anse"/>
    <s v="Jeremie"/>
    <m/>
    <m/>
    <m/>
    <s v="Ménage"/>
    <x v="5"/>
    <x v="28"/>
    <m/>
    <m/>
    <m/>
    <m/>
    <m/>
    <s v="CAR2016109"/>
    <x v="2"/>
    <x v="5"/>
    <x v="28"/>
    <e v="#N/A"/>
  </r>
  <r>
    <x v="4"/>
    <m/>
    <m/>
    <s v="Réalisé"/>
    <d v="2016-10-09T00:00:00"/>
    <s v="Distribution NFI"/>
    <s v="Matériaux NFI"/>
    <s v="Kit d'hygiène"/>
    <s v="Savons de lessive et de toilettes, Serviettes et papiers hygiéniques, Aquatabs, Dentifrices et brosses à dents et Serviettes de bain"/>
    <s v="Nombre"/>
    <n v="170"/>
    <s v="Grande Anse"/>
    <s v="Dame-Marie"/>
    <m/>
    <m/>
    <m/>
    <s v="Ménage"/>
    <x v="5"/>
    <x v="28"/>
    <m/>
    <m/>
    <m/>
    <m/>
    <m/>
    <s v="CAR2016109"/>
    <x v="3"/>
    <x v="5"/>
    <x v="28"/>
    <e v="#N/A"/>
  </r>
  <r>
    <x v="4"/>
    <m/>
    <m/>
    <s v="Réalisé"/>
    <d v="2016-10-09T00:00:00"/>
    <s v="Distribution NFI"/>
    <s v="Matériaux NFI"/>
    <s v="Kit d'hygiène"/>
    <s v="Savons de lessive et de toilettes, Serviettes et papiers hygiéniques, Aquatabs, Dentifrices et brosses à dents et Serviettes de bain"/>
    <s v="Nombre"/>
    <n v="85"/>
    <s v="Grande Anse"/>
    <s v="Chambellan"/>
    <m/>
    <m/>
    <m/>
    <s v="Ménage"/>
    <x v="5"/>
    <x v="28"/>
    <m/>
    <m/>
    <m/>
    <m/>
    <m/>
    <s v="CAR2016109"/>
    <x v="4"/>
    <x v="5"/>
    <x v="28"/>
    <e v="#N/A"/>
  </r>
  <r>
    <x v="4"/>
    <m/>
    <m/>
    <s v="Réalisé"/>
    <d v="2016-10-09T00:00:00"/>
    <s v="Distribution NFI"/>
    <s v="Matériaux NFI"/>
    <s v="Kit d'hygiène"/>
    <s v="Savons de lessive et de toilettes, Serviettes et papiers hygiéniques, Aquatabs, Dentifrices et brosses à dents et Serviettes de bain"/>
    <s v="Nombre"/>
    <n v="84"/>
    <s v="Grande Anse"/>
    <s v="Moron"/>
    <m/>
    <m/>
    <m/>
    <s v="Ménage"/>
    <x v="5"/>
    <x v="28"/>
    <m/>
    <m/>
    <m/>
    <m/>
    <m/>
    <s v="CAR2016109"/>
    <x v="5"/>
    <x v="5"/>
    <x v="28"/>
    <e v="#N/A"/>
  </r>
  <r>
    <x v="4"/>
    <m/>
    <m/>
    <s v="Réalisé"/>
    <d v="2016-10-10T00:00:00"/>
    <s v="Distribution Abris"/>
    <s v="Matériaux Abris"/>
    <s v="Bâches"/>
    <m/>
    <s v="Nombre"/>
    <n v="400"/>
    <s v="Grande Anse"/>
    <s v="Beaumont"/>
    <m/>
    <m/>
    <m/>
    <m/>
    <x v="5"/>
    <x v="28"/>
    <m/>
    <m/>
    <m/>
    <m/>
    <m/>
    <s v="CAR20161010"/>
    <x v="3"/>
    <x v="5"/>
    <x v="28"/>
    <e v="#N/A"/>
  </r>
  <r>
    <x v="4"/>
    <m/>
    <m/>
    <s v="Réalisé"/>
    <d v="2016-10-10T00:00:00"/>
    <s v="Distribution NFI"/>
    <s v="Matériaux NFI"/>
    <s v="Kit d'hygiène"/>
    <s v="Savons de lessive et de toilettes, Serviettes et papiers hygiéniques, Aquatabs, Dentifrices et brosses à dents et Serviettes de bain"/>
    <s v="Nombre"/>
    <n v="100"/>
    <s v="Grande Anse"/>
    <s v="Roseaux"/>
    <m/>
    <m/>
    <m/>
    <s v="Ménage"/>
    <x v="5"/>
    <x v="28"/>
    <m/>
    <m/>
    <m/>
    <m/>
    <m/>
    <s v="CAR20161010"/>
    <x v="4"/>
    <x v="5"/>
    <x v="28"/>
    <e v="#N/A"/>
  </r>
  <r>
    <x v="4"/>
    <m/>
    <m/>
    <s v="Réalisé"/>
    <d v="2016-10-10T00:00:00"/>
    <s v="Distribution NFI"/>
    <s v="Matériaux NFI"/>
    <s v="Kit d'hygiène"/>
    <s v="Savons de lessive et de toilettes, Serviettes et papiers hygiéniques, Aquatabs, Dentifrices et brosses à dents et Serviettes de bain"/>
    <s v="Nombre"/>
    <n v="200"/>
    <s v="Grande Anse"/>
    <s v="Beaumont"/>
    <m/>
    <m/>
    <m/>
    <s v="Ménage"/>
    <x v="5"/>
    <x v="28"/>
    <m/>
    <m/>
    <m/>
    <m/>
    <m/>
    <s v="CAR20161010"/>
    <x v="5"/>
    <x v="5"/>
    <x v="28"/>
    <e v="#N/A"/>
  </r>
  <r>
    <x v="4"/>
    <m/>
    <m/>
    <s v="Réalisé"/>
    <d v="2016-10-11T00:00:00"/>
    <s v="Distribution Abris"/>
    <s v="Matériaux Abris"/>
    <s v="Bâches"/>
    <m/>
    <s v="Nombre"/>
    <n v="400"/>
    <s v="Grande Anse"/>
    <s v="Roseaux"/>
    <m/>
    <m/>
    <m/>
    <s v="Ménage"/>
    <x v="5"/>
    <x v="28"/>
    <m/>
    <m/>
    <m/>
    <m/>
    <m/>
    <s v="CAR20161011"/>
    <x v="4"/>
    <x v="5"/>
    <x v="28"/>
    <e v="#N/A"/>
  </r>
  <r>
    <x v="4"/>
    <m/>
    <m/>
    <s v="Réalisé"/>
    <d v="2016-10-11T00:00:00"/>
    <s v="Distribution NFI"/>
    <s v="Matériaux NFI"/>
    <s v="Kit d'hygiène"/>
    <s v="Savons de lessive et de toilettes, Serviettes et papiers hygiéniques, Aquatabs, Dentifrices et brosses à dents et Serviettes de bain"/>
    <s v="Nombre"/>
    <n v="200"/>
    <s v="Grande Anse"/>
    <s v="Roseaux"/>
    <m/>
    <m/>
    <m/>
    <s v="Ménage"/>
    <x v="5"/>
    <x v="28"/>
    <m/>
    <m/>
    <m/>
    <m/>
    <m/>
    <s v="CAR20161011"/>
    <x v="5"/>
    <x v="5"/>
    <x v="28"/>
    <e v="#N/A"/>
  </r>
  <r>
    <x v="4"/>
    <m/>
    <m/>
    <s v="Réalisé"/>
    <d v="2016-10-12T00:00:00"/>
    <s v="Distribution Abris"/>
    <s v="Matériaux Abris"/>
    <s v="Bâches"/>
    <m/>
    <s v="Nombre"/>
    <n v="400"/>
    <s v="Grande Anse"/>
    <s v="Moron"/>
    <m/>
    <m/>
    <m/>
    <s v="Ménage"/>
    <x v="5"/>
    <x v="28"/>
    <m/>
    <m/>
    <m/>
    <m/>
    <m/>
    <s v="CAR20161012"/>
    <x v="1"/>
    <x v="5"/>
    <x v="28"/>
    <e v="#N/A"/>
  </r>
  <r>
    <x v="4"/>
    <m/>
    <m/>
    <s v="Réalisé"/>
    <d v="2016-10-12T00:00:00"/>
    <s v="Distribution Abris"/>
    <s v="Matériaux Abris"/>
    <s v="Bâches"/>
    <m/>
    <s v="Nombre"/>
    <n v="250"/>
    <s v="Sud-Est"/>
    <s v="Marigot"/>
    <m/>
    <m/>
    <m/>
    <s v="Ménage"/>
    <x v="5"/>
    <x v="28"/>
    <m/>
    <m/>
    <m/>
    <m/>
    <m/>
    <s v="CAR20161012"/>
    <x v="2"/>
    <x v="5"/>
    <x v="28"/>
    <e v="#N/A"/>
  </r>
  <r>
    <x v="4"/>
    <m/>
    <m/>
    <s v="Réalisé"/>
    <d v="2016-10-12T00:00:00"/>
    <s v="Distribution NFI"/>
    <s v="Matériaux NFI"/>
    <s v="Kit d'hygiène"/>
    <s v="Savons de lessive et de toilettes, Serviettes et papiers hygiéniques, Aquatabs, Dentifrices et brosses à dents et Serviettes de bain"/>
    <s v="Nombre"/>
    <n v="250"/>
    <s v="Sud-Est"/>
    <s v="Marigot"/>
    <m/>
    <m/>
    <m/>
    <s v="Ménage"/>
    <x v="5"/>
    <x v="28"/>
    <m/>
    <m/>
    <m/>
    <m/>
    <m/>
    <s v="CAR20161012"/>
    <x v="3"/>
    <x v="5"/>
    <x v="28"/>
    <e v="#N/A"/>
  </r>
  <r>
    <x v="4"/>
    <m/>
    <m/>
    <s v="Réalisé"/>
    <d v="2016-10-12T00:00:00"/>
    <s v="Distribution NFI"/>
    <s v="Matériaux NFI"/>
    <s v="Kit d'hygiène"/>
    <s v="Savons de lessive et de toilettes, Serviettes et papiers hygiéniques, Aquatabs, Dentifrices et brosses à dents et Serviettes de bain"/>
    <s v="Nombre"/>
    <n v="200"/>
    <s v="Grande Anse"/>
    <s v="Moron"/>
    <m/>
    <m/>
    <m/>
    <s v="Ménage"/>
    <x v="5"/>
    <x v="28"/>
    <m/>
    <m/>
    <m/>
    <m/>
    <m/>
    <s v="CAR20161012"/>
    <x v="4"/>
    <x v="5"/>
    <x v="28"/>
    <e v="#N/A"/>
  </r>
  <r>
    <x v="4"/>
    <m/>
    <m/>
    <s v="Réalisé"/>
    <d v="2016-10-12T00:00:00"/>
    <s v="Distribution NFI"/>
    <s v="Matériaux NFI"/>
    <s v="Aquatabs"/>
    <m/>
    <s v="Nombre"/>
    <n v="750"/>
    <s v="Sud-Est"/>
    <s v="Marigot"/>
    <m/>
    <m/>
    <m/>
    <m/>
    <x v="5"/>
    <x v="28"/>
    <m/>
    <m/>
    <m/>
    <m/>
    <m/>
    <s v="CAR20161012"/>
    <x v="5"/>
    <x v="5"/>
    <x v="28"/>
    <e v="#N/A"/>
  </r>
  <r>
    <x v="4"/>
    <m/>
    <m/>
    <s v="Réalisé"/>
    <d v="2016-10-14T00:00:00"/>
    <s v="Distribution NFI"/>
    <s v="Matériaux NFI"/>
    <s v="Aquatabs"/>
    <m/>
    <s v="Nombre"/>
    <n v="46746"/>
    <s v="Grande Anse"/>
    <s v="Moron"/>
    <m/>
    <m/>
    <m/>
    <s v="Ménage"/>
    <x v="5"/>
    <x v="28"/>
    <m/>
    <m/>
    <m/>
    <m/>
    <m/>
    <s v="CAR20161014"/>
    <x v="2"/>
    <x v="5"/>
    <x v="28"/>
    <e v="#N/A"/>
  </r>
  <r>
    <x v="4"/>
    <m/>
    <m/>
    <s v="Réalisé"/>
    <d v="2016-10-14T00:00:00"/>
    <s v="Distribution Abris"/>
    <s v="Matériaux Abris"/>
    <s v="Bâches"/>
    <m/>
    <s v="Nombre"/>
    <n v="250"/>
    <s v="Sud-Est"/>
    <s v="La Vallee"/>
    <m/>
    <m/>
    <m/>
    <s v="Ménage"/>
    <x v="5"/>
    <x v="28"/>
    <m/>
    <m/>
    <m/>
    <m/>
    <m/>
    <s v="CAR20161014"/>
    <x v="3"/>
    <x v="5"/>
    <x v="28"/>
    <e v="#N/A"/>
  </r>
  <r>
    <x v="4"/>
    <m/>
    <m/>
    <s v="Réalisé"/>
    <d v="2016-10-14T00:00:00"/>
    <s v="Distribution NFI"/>
    <s v="Matériaux NFI"/>
    <s v="Kit d'hygiène"/>
    <s v="Savons de lessive et de toilettes, Serviettes et papiers hygiéniques, Aquatabs, Dentifrices et brosses à dents et Serviettes de bain"/>
    <s v="Nombre"/>
    <n v="250"/>
    <s v="Sud-Est"/>
    <s v="La Vallee"/>
    <m/>
    <m/>
    <m/>
    <s v="Ménage"/>
    <x v="5"/>
    <x v="28"/>
    <m/>
    <m/>
    <m/>
    <m/>
    <m/>
    <s v="CAR20161014"/>
    <x v="4"/>
    <x v="5"/>
    <x v="28"/>
    <e v="#N/A"/>
  </r>
  <r>
    <x v="4"/>
    <m/>
    <m/>
    <s v="Réalisé"/>
    <d v="2016-10-14T00:00:00"/>
    <s v="Distribution NFI"/>
    <s v="Matériaux NFI"/>
    <s v="Aquatabs"/>
    <m/>
    <s v="Nombre"/>
    <n v="750"/>
    <s v="Sud-Est"/>
    <s v="La Vallee"/>
    <m/>
    <m/>
    <m/>
    <m/>
    <x v="5"/>
    <x v="28"/>
    <m/>
    <m/>
    <m/>
    <m/>
    <m/>
    <s v="CAR20161014"/>
    <x v="5"/>
    <x v="5"/>
    <x v="28"/>
    <e v="#N/A"/>
  </r>
  <r>
    <x v="4"/>
    <m/>
    <m/>
    <s v="Réalisé"/>
    <d v="2016-10-17T00:00:00"/>
    <s v="Distribution Abris"/>
    <s v="Matériaux Abris"/>
    <s v="Bâches"/>
    <m/>
    <s v="Nombre"/>
    <n v="576"/>
    <s v="Grande Anse"/>
    <s v="Moron"/>
    <m/>
    <m/>
    <m/>
    <s v="Centre collectif / d'évacuation d'urgence"/>
    <x v="5"/>
    <x v="28"/>
    <m/>
    <m/>
    <m/>
    <m/>
    <m/>
    <s v="CAR20161017"/>
    <x v="5"/>
    <x v="5"/>
    <x v="28"/>
    <e v="#N/A"/>
  </r>
  <r>
    <x v="4"/>
    <m/>
    <m/>
    <s v="Réalisé"/>
    <d v="2016-10-18T00:00:00"/>
    <s v="Distribution NFI"/>
    <s v="Matériaux NFI"/>
    <s v="Aquatabs"/>
    <m/>
    <s v="Nombre"/>
    <n v="12195"/>
    <s v="Grande Anse"/>
    <s v="Jeremie"/>
    <m/>
    <m/>
    <m/>
    <s v="Centre collectif / d'évacuation d'urgence"/>
    <x v="5"/>
    <x v="28"/>
    <m/>
    <m/>
    <m/>
    <m/>
    <m/>
    <s v="CAR20161018"/>
    <x v="5"/>
    <x v="5"/>
    <x v="28"/>
    <e v="#N/A"/>
  </r>
  <r>
    <x v="4"/>
    <m/>
    <m/>
    <s v="Réalisé"/>
    <d v="2016-10-20T00:00:00"/>
    <s v="Distribution NFI"/>
    <s v="Matériaux NFI"/>
    <s v="Aquatabs"/>
    <m/>
    <s v="Nombre"/>
    <n v="6400"/>
    <s v="Grande Anse"/>
    <s v="Chambellan"/>
    <m/>
    <m/>
    <m/>
    <s v="Ménage"/>
    <x v="5"/>
    <x v="28"/>
    <m/>
    <m/>
    <m/>
    <m/>
    <m/>
    <s v="CAR20161020"/>
    <x v="4"/>
    <x v="5"/>
    <x v="28"/>
    <e v="#N/A"/>
  </r>
  <r>
    <x v="4"/>
    <m/>
    <m/>
    <s v="Réalisé"/>
    <d v="2016-10-20T00:00:00"/>
    <s v="Distribution NFI"/>
    <s v="Matériaux NFI"/>
    <s v="Aquatabs"/>
    <m/>
    <s v="Nombre"/>
    <n v="5060"/>
    <s v="Sud-Est"/>
    <s v="Thiotte"/>
    <m/>
    <m/>
    <m/>
    <s v="Ménage"/>
    <x v="5"/>
    <x v="28"/>
    <m/>
    <m/>
    <m/>
    <m/>
    <m/>
    <s v="CAR20161020"/>
    <x v="5"/>
    <x v="5"/>
    <x v="28"/>
    <e v="#N/A"/>
  </r>
  <r>
    <x v="4"/>
    <m/>
    <m/>
    <s v="Réalisé"/>
    <d v="2016-10-22T00:00:00"/>
    <s v="Distribution Abris"/>
    <s v="Matériaux Abris"/>
    <s v="Bâches"/>
    <m/>
    <s v="Nombre"/>
    <n v="435"/>
    <s v="Grande Anse"/>
    <s v="Moron"/>
    <m/>
    <m/>
    <m/>
    <s v="Centre collectif / d'évacuation d'urgence"/>
    <x v="5"/>
    <x v="28"/>
    <m/>
    <m/>
    <m/>
    <m/>
    <m/>
    <s v="CAR20161022"/>
    <x v="5"/>
    <x v="5"/>
    <x v="28"/>
    <e v="#N/A"/>
  </r>
  <r>
    <x v="4"/>
    <m/>
    <m/>
    <s v="Réalisé"/>
    <d v="2016-10-23T00:00:00"/>
    <s v="Distribution Abris"/>
    <s v="Matériaux Abris"/>
    <s v="Bâches"/>
    <m/>
    <s v="Nombre"/>
    <n v="515"/>
    <s v="Grande Anse"/>
    <s v="Moron"/>
    <m/>
    <m/>
    <m/>
    <s v="Centre collectif / d'évacuation d'urgence"/>
    <x v="5"/>
    <x v="28"/>
    <m/>
    <m/>
    <m/>
    <m/>
    <m/>
    <s v="CAR20161023"/>
    <x v="5"/>
    <x v="5"/>
    <x v="28"/>
    <e v="#N/A"/>
  </r>
  <r>
    <x v="4"/>
    <m/>
    <m/>
    <s v="Réalisé"/>
    <d v="2016-10-24T00:00:00"/>
    <s v="Distribution Abris"/>
    <s v="Matériaux Abris"/>
    <s v="Bâches"/>
    <m/>
    <s v="Nombre"/>
    <n v="966"/>
    <s v="Grande Anse"/>
    <s v="Moron"/>
    <m/>
    <m/>
    <m/>
    <s v="Centre collectif / d'évacuation d'urgence"/>
    <x v="5"/>
    <x v="28"/>
    <m/>
    <m/>
    <m/>
    <m/>
    <m/>
    <s v="CAR20161024"/>
    <x v="5"/>
    <x v="5"/>
    <x v="28"/>
    <e v="#N/A"/>
  </r>
  <r>
    <x v="4"/>
    <m/>
    <m/>
    <s v="Réalisé"/>
    <d v="2016-10-26T00:00:00"/>
    <s v="Distribution Abris"/>
    <s v="Matériaux Abris"/>
    <s v="Bâches"/>
    <m/>
    <s v="Nombre"/>
    <n v="1076"/>
    <s v="Grande Anse"/>
    <s v="Moron"/>
    <m/>
    <m/>
    <m/>
    <s v="Centre collectif / d'évacuation d'urgence"/>
    <x v="5"/>
    <x v="28"/>
    <m/>
    <m/>
    <m/>
    <m/>
    <m/>
    <s v="CAR20161026"/>
    <x v="5"/>
    <x v="5"/>
    <x v="28"/>
    <e v="#N/A"/>
  </r>
  <r>
    <x v="4"/>
    <m/>
    <m/>
    <s v="Réalisé"/>
    <d v="2016-10-27T00:00:00"/>
    <s v="Distribution NFI"/>
    <s v="Matériaux NFI"/>
    <s v="Aquatabs"/>
    <m/>
    <s v="Nombre"/>
    <n v="28800"/>
    <s v="Grande Anse"/>
    <s v="Chambellan"/>
    <m/>
    <m/>
    <m/>
    <m/>
    <x v="5"/>
    <x v="28"/>
    <m/>
    <m/>
    <m/>
    <m/>
    <m/>
    <s v="CAR20161027"/>
    <x v="5"/>
    <x v="5"/>
    <x v="28"/>
    <e v="#N/A"/>
  </r>
  <r>
    <x v="4"/>
    <m/>
    <m/>
    <s v="Réalisé"/>
    <d v="2016-10-28T00:00:00"/>
    <s v="Distribution NFI"/>
    <s v="Matériaux NFI"/>
    <s v="Kit d'hygiène"/>
    <s v="Savons de lessive et de toilettes, Serviettes et papiers hygiéniques, Aquatabs, Dentifrices et brosses à dents et Serviettes de bain"/>
    <s v="Nombre"/>
    <n v="300"/>
    <s v="Sud-Est"/>
    <s v="Bainet"/>
    <m/>
    <m/>
    <m/>
    <s v="Ménage"/>
    <x v="5"/>
    <x v="28"/>
    <m/>
    <m/>
    <m/>
    <m/>
    <m/>
    <s v="CAR20161028"/>
    <x v="4"/>
    <x v="5"/>
    <x v="28"/>
    <e v="#N/A"/>
  </r>
  <r>
    <x v="4"/>
    <m/>
    <m/>
    <s v="Réalisé"/>
    <d v="2016-10-28T00:00:00"/>
    <s v="Distribution NFI"/>
    <s v="Matériaux NFI"/>
    <s v="Aquatabs"/>
    <m/>
    <s v="Nombre"/>
    <n v="900"/>
    <s v="Sud-Est"/>
    <s v="Bainet"/>
    <m/>
    <m/>
    <m/>
    <s v="Ménage"/>
    <x v="5"/>
    <x v="28"/>
    <m/>
    <m/>
    <m/>
    <m/>
    <m/>
    <s v="CAR20161028"/>
    <x v="5"/>
    <x v="5"/>
    <x v="28"/>
    <e v="#N/A"/>
  </r>
  <r>
    <x v="4"/>
    <m/>
    <m/>
    <s v="Réalisé"/>
    <d v="2016-10-29T00:00:00"/>
    <s v="Distribution NFI"/>
    <s v="Matériaux NFI"/>
    <s v="Kit d'hygiène"/>
    <s v="Savons de lessive et de toilettes, Serviettes et papiers hygiéniques, Aquatabs, Dentifrices et brosses à dents et Serviettes de bain"/>
    <s v="Nombre"/>
    <n v="350"/>
    <s v="Sud-Est"/>
    <s v="Jacmel"/>
    <m/>
    <m/>
    <m/>
    <s v="Ménage"/>
    <x v="5"/>
    <x v="28"/>
    <m/>
    <m/>
    <m/>
    <m/>
    <m/>
    <s v="CAR20161029"/>
    <x v="23"/>
    <x v="5"/>
    <x v="28"/>
    <e v="#N/A"/>
  </r>
  <r>
    <x v="4"/>
    <m/>
    <m/>
    <s v="Réalisé"/>
    <d v="2016-10-29T00:00:00"/>
    <s v="Distribution NFI"/>
    <s v="Matériaux NFI"/>
    <s v="Kit d'hygiène"/>
    <s v="Savons de lessive et de toilettes, Serviettes et papiers hygiéniques, Aquatabs, Dentifrices et brosses à dents et Serviettes de bain"/>
    <s v="Nombre"/>
    <n v="200"/>
    <s v="Sud-Est"/>
    <s v="Anse A Pitre"/>
    <m/>
    <m/>
    <m/>
    <s v="Ménage"/>
    <x v="5"/>
    <x v="28"/>
    <m/>
    <m/>
    <m/>
    <m/>
    <m/>
    <s v="CAR20161029"/>
    <x v="0"/>
    <x v="5"/>
    <x v="28"/>
    <e v="#N/A"/>
  </r>
  <r>
    <x v="4"/>
    <m/>
    <m/>
    <s v="Réalisé"/>
    <d v="2016-10-29T00:00:00"/>
    <s v="Distribution NFI"/>
    <s v="Matériaux NFI"/>
    <s v="Kit d'hygiène"/>
    <s v="Savons de lessive et de toilettes, Serviettes et papiers hygiéniques, Aquatabs, Dentifrices et brosses à dents et Serviettes de bain"/>
    <s v="Nombre"/>
    <n v="174"/>
    <s v="Sud-Est"/>
    <s v="Grand Gosier"/>
    <m/>
    <m/>
    <m/>
    <s v="Ménage"/>
    <x v="5"/>
    <x v="28"/>
    <m/>
    <m/>
    <m/>
    <m/>
    <m/>
    <s v="CAR20161029"/>
    <x v="1"/>
    <x v="5"/>
    <x v="28"/>
    <e v="#N/A"/>
  </r>
  <r>
    <x v="4"/>
    <m/>
    <m/>
    <s v="Réalisé"/>
    <d v="2016-10-29T00:00:00"/>
    <s v="Distribution NFI"/>
    <s v="Matériaux NFI"/>
    <s v="Aquatabs"/>
    <m/>
    <s v="Nombre"/>
    <n v="3828"/>
    <s v="Sud-Est"/>
    <s v="Grand Gosier"/>
    <m/>
    <m/>
    <m/>
    <s v="Ménage"/>
    <x v="5"/>
    <x v="28"/>
    <m/>
    <m/>
    <m/>
    <m/>
    <m/>
    <s v="CAR20161029"/>
    <x v="2"/>
    <x v="5"/>
    <x v="28"/>
    <e v="#N/A"/>
  </r>
  <r>
    <x v="4"/>
    <m/>
    <m/>
    <s v="Réalisé"/>
    <d v="2016-10-29T00:00:00"/>
    <s v="Distribution NFI"/>
    <s v="Matériaux NFI"/>
    <s v="Aquatabs"/>
    <m/>
    <s v="Nombre"/>
    <n v="4400"/>
    <s v="Sud-Est"/>
    <s v="Anse A Pitre"/>
    <m/>
    <m/>
    <m/>
    <s v="Ménage"/>
    <x v="5"/>
    <x v="28"/>
    <m/>
    <m/>
    <m/>
    <m/>
    <m/>
    <s v="CAR20161029"/>
    <x v="3"/>
    <x v="5"/>
    <x v="28"/>
    <e v="#N/A"/>
  </r>
  <r>
    <x v="4"/>
    <m/>
    <m/>
    <s v="Réalisé"/>
    <d v="2016-10-29T00:00:00"/>
    <s v="Distribution NFI"/>
    <s v="Matériaux NFI"/>
    <s v="Aquatabs"/>
    <m/>
    <s v="Nombre"/>
    <n v="1050"/>
    <s v="Sud-Est"/>
    <s v="Jacmel"/>
    <m/>
    <m/>
    <m/>
    <s v="Ménage"/>
    <x v="5"/>
    <x v="28"/>
    <m/>
    <m/>
    <m/>
    <m/>
    <m/>
    <s v="CAR20161029"/>
    <x v="4"/>
    <x v="5"/>
    <x v="28"/>
    <e v="#N/A"/>
  </r>
  <r>
    <x v="4"/>
    <m/>
    <m/>
    <s v="Réalisé"/>
    <d v="2016-10-29T00:00:00"/>
    <s v="Distribution Abris"/>
    <s v="Matériaux Abris"/>
    <s v="Bâches"/>
    <m/>
    <s v="Nombre"/>
    <n v="354"/>
    <s v="Grande Anse"/>
    <s v="Moron"/>
    <m/>
    <m/>
    <m/>
    <s v="Centre collectif / d'évacuation d'urgence"/>
    <x v="5"/>
    <x v="28"/>
    <m/>
    <m/>
    <m/>
    <m/>
    <m/>
    <s v="CAR20161029"/>
    <x v="5"/>
    <x v="5"/>
    <x v="28"/>
    <e v="#N/A"/>
  </r>
  <r>
    <x v="4"/>
    <m/>
    <m/>
    <s v="Réalisé"/>
    <d v="2016-11-03T00:00:00"/>
    <s v="Distribution Abris"/>
    <s v="Matériaux Abris"/>
    <s v="Bâches"/>
    <m/>
    <s v="Nombre"/>
    <n v="176"/>
    <s v="Grande Anse"/>
    <s v="Moron"/>
    <m/>
    <m/>
    <m/>
    <s v="Centre collectif / d'évacuation d'urgence"/>
    <x v="5"/>
    <x v="28"/>
    <m/>
    <m/>
    <m/>
    <m/>
    <m/>
    <s v="CAR2016113"/>
    <x v="4"/>
    <x v="5"/>
    <x v="28"/>
    <e v="#N/A"/>
  </r>
  <r>
    <x v="4"/>
    <m/>
    <m/>
    <s v="Réalisé"/>
    <d v="2016-11-03T00:00:00"/>
    <s v="Distribution NFI"/>
    <s v="Matériaux NFI"/>
    <s v="Aquatabs"/>
    <m/>
    <s v="Nombre"/>
    <n v="8000"/>
    <s v="Grande Anse"/>
    <s v="Moron"/>
    <m/>
    <m/>
    <m/>
    <s v="Ménage"/>
    <x v="5"/>
    <x v="28"/>
    <m/>
    <m/>
    <m/>
    <m/>
    <m/>
    <s v="CAR2016113"/>
    <x v="5"/>
    <x v="5"/>
    <x v="28"/>
    <e v="#N/A"/>
  </r>
  <r>
    <x v="4"/>
    <m/>
    <m/>
    <s v="Réalisé"/>
    <d v="2016-11-13T00:00:00"/>
    <s v="Distribution Abris"/>
    <s v="Matériaux Abris"/>
    <s v="Bâches"/>
    <m/>
    <s v="Nombre"/>
    <n v="38"/>
    <s v="Grande Anse"/>
    <s v="Moron"/>
    <m/>
    <m/>
    <m/>
    <s v="Centre collectif / d'évacuation d'urgence"/>
    <x v="5"/>
    <x v="28"/>
    <m/>
    <m/>
    <m/>
    <m/>
    <m/>
    <s v="CAR20161113"/>
    <x v="5"/>
    <x v="5"/>
    <x v="28"/>
    <e v="#N/A"/>
  </r>
  <r>
    <x v="4"/>
    <m/>
    <m/>
    <s v="Réalisé"/>
    <d v="2016-11-14T00:00:00"/>
    <s v="Distribution Abris"/>
    <s v="Matériaux Abris"/>
    <s v="Bâches"/>
    <m/>
    <s v="Nombre"/>
    <n v="477"/>
    <s v="Sud-Est"/>
    <s v="Belle Anse"/>
    <m/>
    <m/>
    <m/>
    <s v="Ménage"/>
    <x v="5"/>
    <x v="28"/>
    <m/>
    <m/>
    <m/>
    <m/>
    <m/>
    <s v="CAR20161114"/>
    <x v="4"/>
    <x v="5"/>
    <x v="28"/>
    <e v="#N/A"/>
  </r>
  <r>
    <x v="4"/>
    <m/>
    <m/>
    <s v="Réalisé"/>
    <d v="2016-11-14T00:00:00"/>
    <s v="Distribution NFI"/>
    <s v="Matériaux NFI"/>
    <s v="Aquatabs"/>
    <m/>
    <s v="Nombre"/>
    <n v="3339"/>
    <s v="Sud-Est"/>
    <s v="Belle Anse"/>
    <m/>
    <m/>
    <m/>
    <s v="Ménage"/>
    <x v="5"/>
    <x v="28"/>
    <m/>
    <m/>
    <m/>
    <m/>
    <m/>
    <s v="CAR20161114"/>
    <x v="5"/>
    <x v="5"/>
    <x v="28"/>
    <e v="#N/A"/>
  </r>
  <r>
    <x v="4"/>
    <m/>
    <m/>
    <s v="Réalisé"/>
    <d v="2016-12-02T00:00:00"/>
    <s v="Distribution NFI"/>
    <s v="Matériaux NFI"/>
    <s v="Kit d'hygiène"/>
    <s v="Savons de lessive et de toilettes, Serviettes et papiers hygiéniques, Aquatabs, Dentifrices et brosses à dents et Serviettes de bain"/>
    <s v="Nombre"/>
    <n v="1308"/>
    <s v="Grande Anse"/>
    <s v="Roseaux"/>
    <m/>
    <m/>
    <m/>
    <s v="Ménage"/>
    <x v="5"/>
    <x v="28"/>
    <m/>
    <m/>
    <m/>
    <m/>
    <m/>
    <s v="CAR2016122"/>
    <x v="5"/>
    <x v="5"/>
    <x v="28"/>
    <e v="#N/A"/>
  </r>
  <r>
    <x v="4"/>
    <m/>
    <m/>
    <s v="Réalisé"/>
    <d v="2016-12-05T00:00:00"/>
    <s v="Distribution NFI"/>
    <s v="Matériaux NFI"/>
    <s v="Kit d'hygiène"/>
    <s v="Savons de lessive et de toilettes, Serviettes et papiers hygiéniques, Aquatabs, Dentifrices et brosses à dents et Serviettes de bain"/>
    <s v="Nombre"/>
    <n v="481"/>
    <s v="Grande Anse"/>
    <s v="Roseaux"/>
    <m/>
    <m/>
    <m/>
    <m/>
    <x v="5"/>
    <x v="28"/>
    <m/>
    <m/>
    <m/>
    <m/>
    <m/>
    <s v="CAR2016125"/>
    <x v="5"/>
    <x v="5"/>
    <x v="28"/>
    <e v="#N/A"/>
  </r>
  <r>
    <x v="4"/>
    <m/>
    <m/>
    <s v="Réalisé"/>
    <d v="2016-12-07T00:00:00"/>
    <s v="Distribution NFI"/>
    <s v="Matériaux NFI"/>
    <s v="Kit d'hygiène"/>
    <s v="Savons de lessive et de toilettes, Serviettes et papiers hygiéniques, Aquatabs, Dentifrices et brosses à dents et Serviettes de bain"/>
    <s v="Nombre"/>
    <n v="400"/>
    <s v="Sud-Est"/>
    <s v="Cotes de Fer"/>
    <m/>
    <m/>
    <m/>
    <m/>
    <x v="5"/>
    <x v="28"/>
    <m/>
    <m/>
    <m/>
    <m/>
    <m/>
    <s v="CAR2016127"/>
    <x v="4"/>
    <x v="5"/>
    <x v="28"/>
    <e v="#N/A"/>
  </r>
  <r>
    <x v="4"/>
    <m/>
    <m/>
    <s v="Réalisé"/>
    <d v="2016-12-07T00:00:00"/>
    <s v="Distribution Abris"/>
    <s v="Matériaux Abris"/>
    <s v="Bâches"/>
    <m/>
    <s v="Nombre"/>
    <n v="517"/>
    <s v="Sud-Est"/>
    <s v="Cotes de Fer"/>
    <m/>
    <m/>
    <m/>
    <m/>
    <x v="5"/>
    <x v="28"/>
    <m/>
    <m/>
    <m/>
    <m/>
    <m/>
    <s v="CAR2016127"/>
    <x v="5"/>
    <x v="5"/>
    <x v="28"/>
    <e v="#N/A"/>
  </r>
  <r>
    <x v="4"/>
    <m/>
    <m/>
    <s v="Réalisé"/>
    <d v="2016-12-08T00:00:00"/>
    <s v="Distribution NFI"/>
    <s v="Matériaux NFI"/>
    <s v="Kit d'hygiène"/>
    <s v="Savons de lessive et de toilettes, Serviettes et papiers hygiéniques, Aquatabs, Dentifrices et brosses à dents et Serviettes de bain"/>
    <s v="Nombre"/>
    <n v="174"/>
    <s v="Grande Anse"/>
    <s v="Roseaux"/>
    <m/>
    <m/>
    <m/>
    <m/>
    <x v="5"/>
    <x v="28"/>
    <m/>
    <m/>
    <m/>
    <m/>
    <m/>
    <s v="CAR2016128"/>
    <x v="5"/>
    <x v="5"/>
    <x v="28"/>
    <e v="#N/A"/>
  </r>
  <r>
    <x v="4"/>
    <m/>
    <m/>
    <s v="Réalisé"/>
    <d v="2016-12-13T00:00:00"/>
    <s v="Distribution NFI"/>
    <s v="Matériaux NFI"/>
    <s v="Kit d'hygiène"/>
    <s v="Savons de lessive et de toilettes, Serviettes et papiers hygiéniques, Aquatabs, Dentifrices et brosses à dents et Serviettes de bain"/>
    <s v="Nombre"/>
    <n v="186"/>
    <s v="Grande Anse"/>
    <s v="Jeremie"/>
    <s v="1ère Basse Voldrogue"/>
    <m/>
    <m/>
    <m/>
    <x v="5"/>
    <x v="28"/>
    <m/>
    <m/>
    <m/>
    <m/>
    <m/>
    <s v="CAR20161213"/>
    <x v="5"/>
    <x v="5"/>
    <x v="28"/>
    <e v="#N/A"/>
  </r>
  <r>
    <x v="4"/>
    <m/>
    <m/>
    <s v="Réalisé"/>
    <d v="2016-12-14T00:00:00"/>
    <s v="Distribution NFI"/>
    <s v="Matériaux NFI"/>
    <s v="Kit d'hygiène"/>
    <s v="Savons de lessive et de toilettes, Serviettes et papiers hygiéniques, Aquatabs, Dentifrices et brosses à dents et Serviettes de bain"/>
    <s v="Nombre"/>
    <n v="85"/>
    <s v="Grande Anse"/>
    <s v="Jeremie"/>
    <s v="1ère Basse Voldrogue"/>
    <m/>
    <m/>
    <m/>
    <x v="5"/>
    <x v="28"/>
    <m/>
    <m/>
    <m/>
    <m/>
    <m/>
    <s v="CAR20161214"/>
    <x v="5"/>
    <x v="5"/>
    <x v="28"/>
    <e v="#N/A"/>
  </r>
  <r>
    <x v="4"/>
    <m/>
    <m/>
    <s v="Planifié (financé)"/>
    <m/>
    <s v="Distribution Abris"/>
    <s v="Matériaux Abris"/>
    <s v="Bâches"/>
    <m/>
    <s v="Nombre"/>
    <n v="100"/>
    <s v="Ouest"/>
    <s v="Anse A Galet"/>
    <m/>
    <m/>
    <m/>
    <m/>
    <x v="5"/>
    <x v="28"/>
    <m/>
    <m/>
    <m/>
    <m/>
    <m/>
    <s v="CAR190010"/>
    <x v="1"/>
    <x v="5"/>
    <x v="28"/>
    <e v="#N/A"/>
  </r>
  <r>
    <x v="4"/>
    <m/>
    <m/>
    <s v="Planifié (financé)"/>
    <m/>
    <s v="Distribution Abris"/>
    <s v="Matériaux Abris"/>
    <s v="Bâches"/>
    <m/>
    <s v="Nombre"/>
    <n v="500"/>
    <s v="Grande Anse"/>
    <m/>
    <m/>
    <m/>
    <m/>
    <m/>
    <x v="5"/>
    <x v="28"/>
    <m/>
    <m/>
    <m/>
    <m/>
    <m/>
    <s v="CAR190010"/>
    <x v="2"/>
    <x v="5"/>
    <x v="28"/>
    <e v="#N/A"/>
  </r>
  <r>
    <x v="4"/>
    <m/>
    <m/>
    <s v="Planifié (financé)"/>
    <m/>
    <s v="Distribution Abris"/>
    <s v="Matériaux Abris"/>
    <s v="Bâches"/>
    <m/>
    <s v="Nombre"/>
    <n v="200"/>
    <s v="Sud-Est"/>
    <m/>
    <m/>
    <m/>
    <m/>
    <m/>
    <x v="5"/>
    <x v="28"/>
    <m/>
    <m/>
    <m/>
    <m/>
    <m/>
    <s v="CAR190010"/>
    <x v="3"/>
    <x v="5"/>
    <x v="28"/>
    <e v="#N/A"/>
  </r>
  <r>
    <x v="4"/>
    <m/>
    <m/>
    <s v="Planifié (financé)"/>
    <m/>
    <s v="Distribution Abris"/>
    <s v="Matériaux Abris"/>
    <s v="Bâches"/>
    <m/>
    <s v="Nombre"/>
    <n v="800"/>
    <s v="Sud-Est"/>
    <m/>
    <m/>
    <m/>
    <m/>
    <m/>
    <x v="5"/>
    <x v="28"/>
    <m/>
    <m/>
    <m/>
    <m/>
    <m/>
    <s v="CAR190010"/>
    <x v="4"/>
    <x v="5"/>
    <x v="28"/>
    <e v="#N/A"/>
  </r>
  <r>
    <x v="4"/>
    <m/>
    <m/>
    <s v="Planifié (financé)"/>
    <m/>
    <s v="Distribution Abris"/>
    <s v="Matériaux Abris"/>
    <s v="Kit d'outils"/>
    <s v="Cisailles d’étain / main scie 28'' / pioche / griffe marteau / pelle (brésilien)"/>
    <s v="Nombre"/>
    <n v="1038"/>
    <s v="Grande Anse"/>
    <m/>
    <m/>
    <m/>
    <m/>
    <m/>
    <x v="5"/>
    <x v="28"/>
    <m/>
    <m/>
    <m/>
    <m/>
    <m/>
    <s v="CAR190010"/>
    <x v="5"/>
    <x v="5"/>
    <x v="28"/>
    <e v="#N/A"/>
  </r>
  <r>
    <x v="4"/>
    <m/>
    <m/>
    <s v="Planifié (financé)"/>
    <m/>
    <s v="Distribution Abris"/>
    <s v="Matériaux Abris"/>
    <s v="Kit de tôles"/>
    <s v="Métal de feuille 0,40 mm 3'' x 6'' / métal feuille 0,40 mm 3'' x 6'' / Clous (2'') / Fil / une longueur de corde (6 / 8 mm)"/>
    <s v="Nombre"/>
    <n v="2075"/>
    <s v="Grande Anse"/>
    <m/>
    <m/>
    <m/>
    <m/>
    <m/>
    <x v="5"/>
    <x v="28"/>
    <m/>
    <m/>
    <m/>
    <m/>
    <m/>
    <m/>
    <x v="25"/>
    <x v="5"/>
    <x v="28"/>
    <e v="#N/A"/>
  </r>
  <r>
    <x v="5"/>
    <m/>
    <m/>
    <s v="Planifié (financé)"/>
    <m/>
    <s v="Distribution Abris"/>
    <s v="Cash en USD"/>
    <s v="Non conditionel "/>
    <m/>
    <s v="Valeur en USD"/>
    <m/>
    <m/>
    <m/>
    <m/>
    <s v=""/>
    <n v="1500"/>
    <m/>
    <x v="1"/>
    <x v="7"/>
    <m/>
    <m/>
    <m/>
    <m/>
    <s v="Cash Support, planned"/>
    <s v="CAR190010SUAR"/>
    <x v="4"/>
    <x v="1"/>
    <x v="7"/>
    <e v="#N/A"/>
  </r>
  <r>
    <x v="5"/>
    <m/>
    <m/>
    <s v="Planifié (financé)"/>
    <m/>
    <s v="Distribution Abris"/>
    <s v="Cash en USD"/>
    <s v="Non conditionel "/>
    <m/>
    <s v="Valeur en USD"/>
    <m/>
    <m/>
    <m/>
    <m/>
    <s v=""/>
    <n v="1500"/>
    <m/>
    <x v="1"/>
    <x v="7"/>
    <m/>
    <m/>
    <m/>
    <m/>
    <s v="Cash Support, planned"/>
    <s v="CAR190010SUAR"/>
    <x v="5"/>
    <x v="1"/>
    <x v="7"/>
    <e v="#N/A"/>
  </r>
  <r>
    <x v="6"/>
    <m/>
    <s v="OFDA"/>
    <s v="Réalisé"/>
    <d v="2016-10-13T00:00:00"/>
    <s v="Distribution Abris"/>
    <s v="Matériaux Abris"/>
    <s v="Bâches"/>
    <s v="cordes, Jerrican, Kit d'hygiene, couverture, baches"/>
    <s v="Nombre"/>
    <n v="600"/>
    <m/>
    <m/>
    <m/>
    <s v=""/>
    <n v="800"/>
    <m/>
    <x v="0"/>
    <x v="0"/>
    <s v="Centre Ville Jeremie"/>
    <m/>
    <m/>
    <m/>
    <m/>
    <s v="CAT20161013GRJECE"/>
    <x v="5"/>
    <x v="0"/>
    <x v="0"/>
    <e v="#N/A"/>
  </r>
  <r>
    <x v="6"/>
    <m/>
    <s v="OFDA"/>
    <s v="Réalisé"/>
    <d v="2016-10-14T00:00:00"/>
    <s v="Distribution Abris"/>
    <s v="Matériaux Abris"/>
    <s v="Bâches"/>
    <m/>
    <s v="Nombre"/>
    <n v="670"/>
    <m/>
    <m/>
    <m/>
    <s v=""/>
    <n v="670"/>
    <m/>
    <x v="0"/>
    <x v="3"/>
    <s v="Desormeau"/>
    <m/>
    <m/>
    <m/>
    <s v="On-going presence in DM"/>
    <s v="CAT20161014GRDADE"/>
    <x v="5"/>
    <x v="0"/>
    <x v="3"/>
    <e v="#N/A"/>
  </r>
  <r>
    <x v="6"/>
    <m/>
    <s v="OFDA"/>
    <s v="Réalisé"/>
    <d v="2016-10-15T00:00:00"/>
    <s v="Distribution Abris"/>
    <s v="Matériaux Abris"/>
    <s v="Bâches"/>
    <m/>
    <s v="Nombre"/>
    <n v="50"/>
    <m/>
    <m/>
    <m/>
    <s v=""/>
    <n v="50"/>
    <m/>
    <x v="0"/>
    <x v="3"/>
    <s v="Petite Riviere"/>
    <m/>
    <m/>
    <m/>
    <m/>
    <s v="CAT20161015GRDAPE"/>
    <x v="5"/>
    <x v="0"/>
    <x v="3"/>
    <e v="#N/A"/>
  </r>
  <r>
    <x v="6"/>
    <m/>
    <s v="OFDA"/>
    <s v="Réalisé"/>
    <d v="2016-10-17T00:00:00"/>
    <s v="Distribution Abris"/>
    <s v="Matériaux Abris"/>
    <s v="Bâches"/>
    <m/>
    <s v="Nombre"/>
    <n v="50"/>
    <m/>
    <m/>
    <m/>
    <s v=""/>
    <n v="50"/>
    <m/>
    <x v="0"/>
    <x v="3"/>
    <s v="Bariadelle"/>
    <m/>
    <m/>
    <m/>
    <m/>
    <s v="CAT20161017GRDABA"/>
    <x v="5"/>
    <x v="0"/>
    <x v="3"/>
    <e v="#N/A"/>
  </r>
  <r>
    <x v="6"/>
    <m/>
    <s v="OFDA"/>
    <s v="Réalisé"/>
    <d v="2016-10-18T00:00:00"/>
    <s v="Distribution Abris"/>
    <s v="Matériaux Abris"/>
    <s v="Bâches"/>
    <m/>
    <s v="Nombre"/>
    <n v="50"/>
    <m/>
    <m/>
    <m/>
    <s v=""/>
    <n v="50"/>
    <m/>
    <x v="0"/>
    <x v="3"/>
    <s v="Dallier"/>
    <m/>
    <m/>
    <m/>
    <m/>
    <s v="CAT20161018GRDADA"/>
    <x v="5"/>
    <x v="0"/>
    <x v="3"/>
    <e v="#N/A"/>
  </r>
  <r>
    <x v="6"/>
    <m/>
    <s v="OFDA"/>
    <s v="Réalisé"/>
    <d v="2016-11-16T00:00:00"/>
    <s v="Distribution Abris"/>
    <s v="Matériaux Abris"/>
    <s v="Bâches"/>
    <s v="Cordes, baches, fil a legature et clous"/>
    <s v="Nombre"/>
    <n v="980"/>
    <m/>
    <m/>
    <m/>
    <s v=""/>
    <n v="980"/>
    <m/>
    <x v="0"/>
    <x v="29"/>
    <s v="2eme Boucan"/>
    <m/>
    <m/>
    <m/>
    <m/>
    <s v="CAT20161116GRMO2E"/>
    <x v="5"/>
    <x v="0"/>
    <x v="29"/>
    <e v="#N/A"/>
  </r>
  <r>
    <x v="6"/>
    <m/>
    <s v="OFDA"/>
    <s v="Réalisé"/>
    <d v="2016-11-28T00:00:00"/>
    <s v="Distribution Abris"/>
    <s v="Matériaux Abris"/>
    <s v="Bâches"/>
    <s v="Cordes, baches, fil a legature et clous"/>
    <s v="Nombre"/>
    <n v="845"/>
    <m/>
    <m/>
    <m/>
    <s v=""/>
    <n v="845"/>
    <m/>
    <x v="0"/>
    <x v="29"/>
    <s v="Centre Ville de Moron"/>
    <m/>
    <m/>
    <m/>
    <m/>
    <s v="CAT20161128GRMOCE"/>
    <x v="5"/>
    <x v="0"/>
    <x v="29"/>
    <e v="#N/A"/>
  </r>
  <r>
    <x v="6"/>
    <m/>
    <s v="OFDA"/>
    <s v="Réalisé"/>
    <s v="10/24 &amp; 29/2016"/>
    <s v="Distribution Abris"/>
    <s v="Matériaux Abris"/>
    <s v="Bâches"/>
    <s v="Cordes, baches"/>
    <s v="Nombre"/>
    <n v="1067"/>
    <m/>
    <m/>
    <m/>
    <s v=""/>
    <n v="1067"/>
    <m/>
    <x v="0"/>
    <x v="0"/>
    <s v="Marfranc"/>
    <m/>
    <m/>
    <m/>
    <m/>
    <e v="#VALUE!"/>
    <x v="26"/>
    <x v="0"/>
    <x v="0"/>
    <e v="#N/A"/>
  </r>
  <r>
    <x v="6"/>
    <m/>
    <s v="OFDA"/>
    <s v="Réalisé"/>
    <s v="11/5,15,26 &amp; 30/2016"/>
    <s v="Distribution Abris"/>
    <s v="Matériaux Abris"/>
    <s v="Bâches"/>
    <s v="Cordes, baches et clous"/>
    <s v="Nombre"/>
    <n v="4224"/>
    <m/>
    <m/>
    <m/>
    <s v=""/>
    <n v="4224"/>
    <m/>
    <x v="0"/>
    <x v="30"/>
    <s v="1 Anotte + Centre Ville"/>
    <m/>
    <m/>
    <m/>
    <m/>
    <e v="#VALUE!"/>
    <x v="6"/>
    <x v="0"/>
    <x v="30"/>
    <e v="#N/A"/>
  </r>
  <r>
    <x v="6"/>
    <m/>
    <s v="OFDA"/>
    <s v="Réalisé"/>
    <s v="11/8 &amp;12/2016"/>
    <s v="Distribution Abris"/>
    <s v="Matériaux Abris"/>
    <s v="Bâches"/>
    <s v="Cordes, baches, fil a legature et clous"/>
    <s v="Nombre"/>
    <n v="1795"/>
    <m/>
    <m/>
    <m/>
    <s v=""/>
    <n v="1795"/>
    <m/>
    <x v="0"/>
    <x v="29"/>
    <s v="Dejean 2 eme Boucan"/>
    <m/>
    <m/>
    <m/>
    <m/>
    <e v="#VALUE!"/>
    <x v="7"/>
    <x v="0"/>
    <x v="29"/>
    <e v="#N/A"/>
  </r>
  <r>
    <x v="6"/>
    <m/>
    <s v="OFDA"/>
    <s v="Réalisé"/>
    <s v="dates"/>
    <s v="Distribution Abris"/>
    <s v="Matériaux Abris"/>
    <s v="Bâches"/>
    <m/>
    <s v="Nombre"/>
    <n v="50"/>
    <m/>
    <m/>
    <m/>
    <s v=""/>
    <n v="50"/>
    <m/>
    <x v="0"/>
    <x v="3"/>
    <s v="Baliverne"/>
    <m/>
    <m/>
    <m/>
    <m/>
    <e v="#VALUE!"/>
    <x v="8"/>
    <x v="0"/>
    <x v="3"/>
    <e v="#N/A"/>
  </r>
  <r>
    <x v="6"/>
    <m/>
    <s v="OFDA"/>
    <s v="Réalisé"/>
    <s v="dates"/>
    <s v="Distribution Abris"/>
    <s v="Matériaux Abris"/>
    <s v="Bâches"/>
    <m/>
    <s v="Nombre"/>
    <n v="50"/>
    <m/>
    <m/>
    <m/>
    <s v=""/>
    <n v="50"/>
    <m/>
    <x v="0"/>
    <x v="3"/>
    <s v="Dallier"/>
    <m/>
    <m/>
    <m/>
    <m/>
    <e v="#VALUE!"/>
    <x v="9"/>
    <x v="0"/>
    <x v="3"/>
    <e v="#N/A"/>
  </r>
  <r>
    <x v="6"/>
    <m/>
    <s v="OFDA"/>
    <s v="Réalisé"/>
    <m/>
    <s v="Distribution NFI"/>
    <s v="Matériaux NFI"/>
    <s v="Aquatabs"/>
    <m/>
    <s v="Nombre"/>
    <n v="8000"/>
    <m/>
    <m/>
    <m/>
    <s v=""/>
    <n v="1921"/>
    <m/>
    <x v="1"/>
    <x v="1"/>
    <m/>
    <m/>
    <m/>
    <m/>
    <m/>
    <s v="CAT190010SULE"/>
    <x v="14"/>
    <x v="1"/>
    <x v="1"/>
    <e v="#N/A"/>
  </r>
  <r>
    <x v="6"/>
    <m/>
    <s v="OFDA"/>
    <s v="Réalisé"/>
    <m/>
    <s v="Distribution Abris"/>
    <s v="Matériaux Abris"/>
    <s v="Bâches"/>
    <m/>
    <s v="Nombre"/>
    <n v="1000"/>
    <m/>
    <m/>
    <m/>
    <s v=""/>
    <n v="1200"/>
    <m/>
    <x v="1"/>
    <x v="7"/>
    <s v="Arniquet"/>
    <m/>
    <m/>
    <m/>
    <m/>
    <s v="CAT190010SUARAR"/>
    <x v="2"/>
    <x v="1"/>
    <x v="7"/>
    <e v="#N/A"/>
  </r>
  <r>
    <x v="6"/>
    <m/>
    <s v="OFDA"/>
    <s v="Réalisé"/>
    <m/>
    <s v="Distribution Abris"/>
    <s v="Matériaux Abris"/>
    <s v="Bâches"/>
    <m/>
    <s v="Nombre"/>
    <n v="200"/>
    <m/>
    <m/>
    <m/>
    <s v=""/>
    <n v="200"/>
    <m/>
    <x v="1"/>
    <x v="31"/>
    <s v="Champlois"/>
    <m/>
    <m/>
    <m/>
    <m/>
    <s v="CAT190010SUCACH"/>
    <x v="3"/>
    <x v="1"/>
    <x v="31"/>
    <e v="#N/A"/>
  </r>
  <r>
    <x v="6"/>
    <m/>
    <s v="OFDA"/>
    <s v="Réalisé"/>
    <m/>
    <s v="Distribution Abris"/>
    <s v="Matériaux Abris"/>
    <s v="Bâches"/>
    <m/>
    <s v="Nombre"/>
    <n v="2200"/>
    <m/>
    <m/>
    <m/>
    <s v=""/>
    <n v="4370"/>
    <m/>
    <x v="1"/>
    <x v="1"/>
    <m/>
    <m/>
    <m/>
    <m/>
    <s v="The below two lines merged into this line."/>
    <s v="CAT190010SULE"/>
    <x v="15"/>
    <x v="1"/>
    <x v="1"/>
    <e v="#N/A"/>
  </r>
  <r>
    <x v="6"/>
    <m/>
    <s v="OFDA"/>
    <s v="Réalisé"/>
    <m/>
    <s v="Distribution Abris"/>
    <s v="Matériaux Abris"/>
    <s v="Bâches"/>
    <m/>
    <s v="Nombre"/>
    <n v="50"/>
    <m/>
    <m/>
    <m/>
    <s v=""/>
    <n v="50"/>
    <m/>
    <x v="1"/>
    <x v="15"/>
    <s v="Lezard"/>
    <m/>
    <m/>
    <m/>
    <m/>
    <s v="CAT190010SUPOLE"/>
    <x v="4"/>
    <x v="1"/>
    <x v="15"/>
    <e v="#N/A"/>
  </r>
  <r>
    <x v="6"/>
    <m/>
    <s v="OFDA"/>
    <s v="Réalisé"/>
    <m/>
    <s v="Distribution Abris"/>
    <s v="Matériaux Abris"/>
    <s v="Bâches"/>
    <m/>
    <s v="Nombre"/>
    <n v="50"/>
    <m/>
    <m/>
    <m/>
    <s v=""/>
    <n v="50"/>
    <m/>
    <x v="1"/>
    <x v="5"/>
    <s v="Renaudin"/>
    <m/>
    <m/>
    <m/>
    <m/>
    <s v="CAT190010SURORE"/>
    <x v="4"/>
    <x v="1"/>
    <x v="5"/>
    <e v="#N/A"/>
  </r>
  <r>
    <x v="6"/>
    <m/>
    <s v="OFDA"/>
    <s v="Réalisé"/>
    <m/>
    <s v="Distribution NFI"/>
    <s v="Matériaux NFI"/>
    <s v="Bidons"/>
    <m/>
    <s v="Nombre"/>
    <n v="1000"/>
    <m/>
    <m/>
    <m/>
    <s v=""/>
    <n v="1200"/>
    <s v="Sélection / Priorisation"/>
    <x v="1"/>
    <x v="7"/>
    <s v="Arniquet"/>
    <m/>
    <m/>
    <m/>
    <m/>
    <s v="CAT190010SUARAR"/>
    <x v="3"/>
    <x v="1"/>
    <x v="7"/>
    <e v="#N/A"/>
  </r>
  <r>
    <x v="6"/>
    <m/>
    <s v="OFDA"/>
    <s v="Réalisé"/>
    <m/>
    <s v="Distribution NFI"/>
    <s v="Matériaux NFI"/>
    <s v="Bidons"/>
    <m/>
    <s v="Nombre"/>
    <n v="800"/>
    <m/>
    <m/>
    <m/>
    <s v=""/>
    <n v="1921"/>
    <m/>
    <x v="1"/>
    <x v="1"/>
    <m/>
    <m/>
    <m/>
    <m/>
    <m/>
    <s v="CAT190010SULE"/>
    <x v="16"/>
    <x v="1"/>
    <x v="1"/>
    <e v="#N/A"/>
  </r>
  <r>
    <x v="6"/>
    <m/>
    <s v="OFDA"/>
    <s v="Réalisé"/>
    <m/>
    <s v="Distribution NFI"/>
    <s v="Matériaux NFI"/>
    <s v="Bidons"/>
    <m/>
    <s v="Nombre"/>
    <n v="1000"/>
    <m/>
    <m/>
    <m/>
    <s v=""/>
    <n v="4370"/>
    <m/>
    <x v="1"/>
    <x v="1"/>
    <m/>
    <m/>
    <m/>
    <m/>
    <s v="The below two lines merged into this line."/>
    <s v="CAT190010SULE"/>
    <x v="17"/>
    <x v="1"/>
    <x v="1"/>
    <e v="#N/A"/>
  </r>
  <r>
    <x v="6"/>
    <m/>
    <s v="OFDA"/>
    <s v="Réalisé"/>
    <m/>
    <s v="Distribution NFI"/>
    <s v="Matériaux NFI"/>
    <s v="Bidons"/>
    <m/>
    <s v="Nombre"/>
    <n v="1000"/>
    <m/>
    <m/>
    <m/>
    <s v=""/>
    <n v="1000"/>
    <s v="Sélection / Priorisation"/>
    <x v="1"/>
    <x v="16"/>
    <m/>
    <m/>
    <m/>
    <m/>
    <m/>
    <s v="CAT190010SUST"/>
    <x v="23"/>
    <x v="1"/>
    <x v="16"/>
    <e v="#N/A"/>
  </r>
  <r>
    <x v="6"/>
    <m/>
    <s v="OFDA"/>
    <s v="Réalisé"/>
    <m/>
    <s v="Distribution NFI"/>
    <s v="Matériaux NFI"/>
    <s v="Couvertures"/>
    <m/>
    <s v="Nombre"/>
    <n v="1200"/>
    <m/>
    <m/>
    <m/>
    <s v=""/>
    <n v="1200"/>
    <s v="Sélection / Priorisation"/>
    <x v="1"/>
    <x v="7"/>
    <s v="Arniquet"/>
    <m/>
    <m/>
    <m/>
    <m/>
    <s v="CAT190010SUARAR"/>
    <x v="4"/>
    <x v="1"/>
    <x v="7"/>
    <e v="#N/A"/>
  </r>
  <r>
    <x v="6"/>
    <m/>
    <s v="OFDA"/>
    <s v="Réalisé"/>
    <m/>
    <s v="Distribution NFI"/>
    <s v="Matériaux NFI"/>
    <s v="Couvertures"/>
    <m/>
    <s v="Nombre"/>
    <s v="1000+"/>
    <m/>
    <m/>
    <m/>
    <s v=""/>
    <n v="1000"/>
    <m/>
    <x v="1"/>
    <x v="7"/>
    <m/>
    <m/>
    <m/>
    <m/>
    <s v="Hygiene kits + Kitchen kits + Blankets + Water"/>
    <s v="CAT190010SUAR"/>
    <x v="3"/>
    <x v="1"/>
    <x v="7"/>
    <e v="#N/A"/>
  </r>
  <r>
    <x v="6"/>
    <m/>
    <s v="OFDA"/>
    <s v="Réalisé"/>
    <m/>
    <s v="Distribution NFI"/>
    <s v="Matériaux NFI"/>
    <s v="Couvertures"/>
    <m/>
    <s v="Nombre"/>
    <n v="200"/>
    <m/>
    <m/>
    <m/>
    <s v=""/>
    <n v="200"/>
    <s v="Sélection / Priorisation"/>
    <x v="1"/>
    <x v="31"/>
    <s v="Champlois"/>
    <m/>
    <m/>
    <m/>
    <m/>
    <s v="CAT190010SUCACH"/>
    <x v="4"/>
    <x v="1"/>
    <x v="31"/>
    <e v="#N/A"/>
  </r>
  <r>
    <x v="6"/>
    <m/>
    <s v="OFDA"/>
    <s v="Planifié (financé)"/>
    <m/>
    <s v="Distribution NFI"/>
    <s v="Matériaux NFI"/>
    <s v="Couvertures"/>
    <m/>
    <s v="Nombre"/>
    <s v="1000+"/>
    <m/>
    <m/>
    <m/>
    <s v=""/>
    <n v="1000"/>
    <m/>
    <x v="1"/>
    <x v="31"/>
    <m/>
    <m/>
    <m/>
    <m/>
    <s v="Hygiene kits + Kitchen kits + Blankets + Water"/>
    <s v="CAT190010SUCA"/>
    <x v="3"/>
    <x v="1"/>
    <x v="31"/>
    <e v="#N/A"/>
  </r>
  <r>
    <x v="6"/>
    <m/>
    <s v="OFDA"/>
    <s v="Planifié (financé)"/>
    <m/>
    <s v="Distribution NFI"/>
    <s v="Matériaux NFI"/>
    <s v="Couvertures"/>
    <m/>
    <s v="Nombre"/>
    <s v="1000+"/>
    <m/>
    <m/>
    <m/>
    <s v=""/>
    <n v="1000"/>
    <m/>
    <x v="1"/>
    <x v="20"/>
    <m/>
    <m/>
    <m/>
    <m/>
    <s v="Hygiene kits + Kitchen kits + Blankets + Water"/>
    <s v="CAT190010SUCH"/>
    <x v="3"/>
    <x v="1"/>
    <x v="20"/>
    <e v="#N/A"/>
  </r>
  <r>
    <x v="6"/>
    <m/>
    <s v="OFDA"/>
    <s v="Planifié (financé)"/>
    <m/>
    <s v="Distribution NFI"/>
    <s v="Matériaux NFI"/>
    <s v="Couvertures"/>
    <m/>
    <s v="Nombre"/>
    <s v="1000+"/>
    <m/>
    <m/>
    <m/>
    <s v=""/>
    <n v="1000"/>
    <m/>
    <x v="1"/>
    <x v="14"/>
    <m/>
    <m/>
    <m/>
    <m/>
    <s v="Hygiene kits + Kitchen kits + Blankets + Water"/>
    <s v="CAT190010SUCO"/>
    <x v="3"/>
    <x v="1"/>
    <x v="14"/>
    <e v="#N/A"/>
  </r>
  <r>
    <x v="6"/>
    <m/>
    <s v="OFDA"/>
    <s v="Réalisé"/>
    <m/>
    <s v="Distribution NFI"/>
    <s v="Matériaux NFI"/>
    <s v="Couvertures"/>
    <m/>
    <s v="Nombre"/>
    <n v="450"/>
    <m/>
    <m/>
    <m/>
    <s v=""/>
    <n v="1921"/>
    <m/>
    <x v="1"/>
    <x v="1"/>
    <m/>
    <m/>
    <m/>
    <m/>
    <m/>
    <s v="CAT190010SULE"/>
    <x v="18"/>
    <x v="1"/>
    <x v="1"/>
    <e v="#N/A"/>
  </r>
  <r>
    <x v="6"/>
    <m/>
    <s v="OFDA"/>
    <s v="Réalisé"/>
    <m/>
    <s v="Distribution NFI"/>
    <s v="Matériaux NFI"/>
    <s v="Couvertures"/>
    <m/>
    <s v="Nombre"/>
    <n v="2875"/>
    <m/>
    <m/>
    <m/>
    <s v=""/>
    <n v="4370"/>
    <m/>
    <x v="1"/>
    <x v="1"/>
    <m/>
    <m/>
    <m/>
    <m/>
    <s v="The below two lines merged into this line."/>
    <s v="CAT190010SULE"/>
    <x v="19"/>
    <x v="1"/>
    <x v="1"/>
    <e v="#N/A"/>
  </r>
  <r>
    <x v="6"/>
    <m/>
    <s v="OFDA"/>
    <s v="Réalisé"/>
    <m/>
    <s v="Distribution NFI"/>
    <s v="Matériaux NFI"/>
    <s v="Couvertures"/>
    <m/>
    <s v="Nombre"/>
    <n v="450"/>
    <m/>
    <m/>
    <m/>
    <s v=""/>
    <n v="1921"/>
    <s v="Sélection / Priorisation"/>
    <x v="1"/>
    <x v="1"/>
    <m/>
    <m/>
    <m/>
    <m/>
    <m/>
    <s v="CAT190010SULE"/>
    <x v="20"/>
    <x v="1"/>
    <x v="1"/>
    <e v="#N/A"/>
  </r>
  <r>
    <x v="6"/>
    <m/>
    <s v="OFDA"/>
    <s v="Réalisé"/>
    <m/>
    <s v="Distribution NFI"/>
    <s v="Matériaux NFI"/>
    <s v="Couvertures"/>
    <m/>
    <s v="Nombre"/>
    <n v="1000"/>
    <m/>
    <m/>
    <m/>
    <s v=""/>
    <n v="1000"/>
    <s v="Sélection / Priorisation"/>
    <x v="1"/>
    <x v="6"/>
    <s v="Maniche"/>
    <m/>
    <m/>
    <m/>
    <m/>
    <s v="CAT190010SUMAMA"/>
    <x v="3"/>
    <x v="1"/>
    <x v="6"/>
    <e v="#N/A"/>
  </r>
  <r>
    <x v="6"/>
    <m/>
    <s v="OFDA"/>
    <s v="Planifié (financé)"/>
    <m/>
    <s v="Distribution NFI"/>
    <s v="Matériaux NFI"/>
    <s v="Couvertures"/>
    <m/>
    <s v="Nombre"/>
    <s v="1000+"/>
    <m/>
    <m/>
    <m/>
    <s v=""/>
    <n v="1000"/>
    <m/>
    <x v="1"/>
    <x v="6"/>
    <m/>
    <m/>
    <m/>
    <m/>
    <s v="Hygiene kits + Kitchen kits + Blankets + Water"/>
    <s v="CAT190010SUMA"/>
    <x v="3"/>
    <x v="1"/>
    <x v="6"/>
    <e v="#N/A"/>
  </r>
  <r>
    <x v="6"/>
    <m/>
    <s v="OFDA"/>
    <s v="Réalisé"/>
    <m/>
    <s v="Distribution NFI"/>
    <s v="Matériaux NFI"/>
    <s v="Couvertures"/>
    <m/>
    <s v="Nombre"/>
    <s v="1000+"/>
    <m/>
    <m/>
    <m/>
    <s v=""/>
    <n v="1000"/>
    <m/>
    <x v="1"/>
    <x v="15"/>
    <m/>
    <m/>
    <m/>
    <m/>
    <s v="Hygiene kits + Kitchen kits + Blankets + Water"/>
    <s v="CAT190010SUPO"/>
    <x v="3"/>
    <x v="1"/>
    <x v="15"/>
    <e v="#N/A"/>
  </r>
  <r>
    <x v="6"/>
    <m/>
    <s v="OFDA"/>
    <s v="Réalisé"/>
    <m/>
    <s v="Distribution NFI"/>
    <s v="Matériaux NFI"/>
    <s v="Couvertures"/>
    <m/>
    <s v="Nombre"/>
    <s v="1000+"/>
    <m/>
    <m/>
    <m/>
    <s v=""/>
    <n v="1000"/>
    <m/>
    <x v="1"/>
    <x v="5"/>
    <m/>
    <m/>
    <m/>
    <m/>
    <s v="Hygiene kits + Kitchen kits + Blankets + Water"/>
    <s v="CAT190010SURO"/>
    <x v="3"/>
    <x v="1"/>
    <x v="5"/>
    <e v="#N/A"/>
  </r>
  <r>
    <x v="6"/>
    <m/>
    <s v="OFDA"/>
    <s v="Réalisé"/>
    <m/>
    <s v="Distribution NFI"/>
    <s v="Matériaux NFI"/>
    <s v="Couvertures"/>
    <m/>
    <s v="Nombre"/>
    <s v="1000+"/>
    <m/>
    <m/>
    <m/>
    <s v=""/>
    <n v="1000"/>
    <m/>
    <x v="1"/>
    <x v="16"/>
    <m/>
    <m/>
    <m/>
    <m/>
    <s v="Hygiene kits + Kitchen kits + Blankets + Water"/>
    <s v="CAT190010SUST"/>
    <x v="0"/>
    <x v="1"/>
    <x v="16"/>
    <e v="#N/A"/>
  </r>
  <r>
    <x v="6"/>
    <m/>
    <s v="OFDA"/>
    <s v="Réalisé"/>
    <m/>
    <s v="Distribution NFI"/>
    <s v="Matériaux NFI"/>
    <s v="Couvertures"/>
    <m/>
    <s v="Nombre"/>
    <n v="1000"/>
    <m/>
    <m/>
    <m/>
    <s v=""/>
    <n v="1000"/>
    <s v="Sélection / Priorisation"/>
    <x v="1"/>
    <x v="16"/>
    <m/>
    <m/>
    <m/>
    <m/>
    <m/>
    <s v="CAT190010SUST"/>
    <x v="1"/>
    <x v="1"/>
    <x v="16"/>
    <e v="#N/A"/>
  </r>
  <r>
    <x v="6"/>
    <m/>
    <s v="OFDA"/>
    <s v="Réalisé"/>
    <m/>
    <s v="Distribution NFI"/>
    <s v="Matériaux NFI"/>
    <s v="Couvertures"/>
    <m/>
    <s v="Nombre"/>
    <s v="1000+"/>
    <m/>
    <m/>
    <m/>
    <s v=""/>
    <n v="1000"/>
    <m/>
    <x v="1"/>
    <x v="8"/>
    <m/>
    <m/>
    <m/>
    <m/>
    <s v="Hygiene kits + Kitchen kits + Blankets + Water"/>
    <s v="CAT190010SUTO"/>
    <x v="3"/>
    <x v="1"/>
    <x v="8"/>
    <e v="#N/A"/>
  </r>
  <r>
    <x v="6"/>
    <m/>
    <s v="OFDA"/>
    <s v="Réalisé"/>
    <m/>
    <s v="Distribution Abris"/>
    <s v="Matériaux Abris"/>
    <s v="Kit Abris"/>
    <m/>
    <s v="Nombre"/>
    <n v="4370"/>
    <m/>
    <m/>
    <m/>
    <s v=""/>
    <n v="4370"/>
    <m/>
    <x v="1"/>
    <x v="1"/>
    <m/>
    <m/>
    <m/>
    <m/>
    <s v="The below two lines merged into this line."/>
    <s v="CAT190010SULE"/>
    <x v="21"/>
    <x v="1"/>
    <x v="1"/>
    <e v="#N/A"/>
  </r>
  <r>
    <x v="6"/>
    <m/>
    <s v="OFDA"/>
    <s v="Réalisé"/>
    <m/>
    <s v="Distribution NFI"/>
    <s v="Matériaux NFI"/>
    <s v="Kit de cuisine"/>
    <m/>
    <s v="Nombre"/>
    <n v="1000"/>
    <m/>
    <m/>
    <m/>
    <s v=""/>
    <n v="1000"/>
    <m/>
    <x v="1"/>
    <x v="7"/>
    <m/>
    <m/>
    <m/>
    <m/>
    <s v="Hygiene kits + Kitchen kits + Blankets + Water"/>
    <s v="CAT190010SUAR"/>
    <x v="4"/>
    <x v="1"/>
    <x v="7"/>
    <e v="#N/A"/>
  </r>
  <r>
    <x v="6"/>
    <m/>
    <s v="OFDA"/>
    <s v="Planifié (financé)"/>
    <m/>
    <s v="Distribution NFI"/>
    <s v="Matériaux NFI"/>
    <s v="Kit de cuisine"/>
    <m/>
    <s v="Nombre"/>
    <n v="1000"/>
    <m/>
    <m/>
    <m/>
    <s v=""/>
    <n v="1000"/>
    <m/>
    <x v="1"/>
    <x v="31"/>
    <m/>
    <m/>
    <m/>
    <m/>
    <s v="Hygiene kits + Kitchen kits + Blankets + Water"/>
    <s v="CAT190010SUCA"/>
    <x v="4"/>
    <x v="1"/>
    <x v="31"/>
    <e v="#N/A"/>
  </r>
  <r>
    <x v="6"/>
    <m/>
    <s v="OFDA"/>
    <s v="Planifié (financé)"/>
    <m/>
    <s v="Distribution NFI"/>
    <s v="Matériaux NFI"/>
    <s v="Kit de cuisine"/>
    <m/>
    <s v="Nombre"/>
    <n v="1000"/>
    <m/>
    <m/>
    <m/>
    <s v=""/>
    <n v="1000"/>
    <m/>
    <x v="1"/>
    <x v="20"/>
    <m/>
    <m/>
    <m/>
    <m/>
    <s v="Hygiene kits + Kitchen kits + Blankets + Water"/>
    <s v="CAT190010SUCH"/>
    <x v="4"/>
    <x v="1"/>
    <x v="20"/>
    <e v="#N/A"/>
  </r>
  <r>
    <x v="6"/>
    <m/>
    <s v="OFDA"/>
    <s v="Planifié (financé)"/>
    <m/>
    <s v="Distribution NFI"/>
    <s v="Matériaux NFI"/>
    <s v="Kit de cuisine"/>
    <m/>
    <s v="Nombre"/>
    <n v="1000"/>
    <m/>
    <m/>
    <m/>
    <s v=""/>
    <n v="1000"/>
    <m/>
    <x v="1"/>
    <x v="14"/>
    <m/>
    <m/>
    <m/>
    <m/>
    <s v="Hygiene kits + Kitchen kits + Blankets + Water"/>
    <s v="CAT190010SUCO"/>
    <x v="4"/>
    <x v="1"/>
    <x v="14"/>
    <e v="#N/A"/>
  </r>
  <r>
    <x v="6"/>
    <m/>
    <s v="OFDA"/>
    <s v="Réalisé"/>
    <m/>
    <s v="Distribution NFI"/>
    <s v="Matériaux NFI"/>
    <s v="Kit de cuisine"/>
    <m/>
    <s v="Nombre"/>
    <n v="1000"/>
    <m/>
    <m/>
    <m/>
    <s v=""/>
    <n v="4370"/>
    <m/>
    <x v="1"/>
    <x v="1"/>
    <m/>
    <m/>
    <m/>
    <m/>
    <s v="The below two lines merged into this line."/>
    <s v="CAT190010SULE"/>
    <x v="22"/>
    <x v="1"/>
    <x v="1"/>
    <e v="#N/A"/>
  </r>
  <r>
    <x v="6"/>
    <m/>
    <s v="OFDA"/>
    <s v="Réalisé"/>
    <m/>
    <s v="Distribution NFI"/>
    <s v="Matériaux NFI"/>
    <s v="Kit de cuisine"/>
    <m/>
    <s v="Nombre"/>
    <n v="1000"/>
    <m/>
    <m/>
    <m/>
    <s v=""/>
    <n v="1000"/>
    <s v="Sélection / Priorisation"/>
    <x v="1"/>
    <x v="6"/>
    <s v="Maniche"/>
    <m/>
    <m/>
    <m/>
    <m/>
    <s v="CAT190010SUMAMA"/>
    <x v="4"/>
    <x v="1"/>
    <x v="6"/>
    <e v="#N/A"/>
  </r>
  <r>
    <x v="6"/>
    <m/>
    <s v="OFDA"/>
    <s v="Planifié (financé)"/>
    <m/>
    <s v="Distribution NFI"/>
    <s v="Matériaux NFI"/>
    <s v="Kit de cuisine"/>
    <m/>
    <s v="Nombre"/>
    <n v="1000"/>
    <m/>
    <m/>
    <m/>
    <s v=""/>
    <n v="1000"/>
    <m/>
    <x v="1"/>
    <x v="6"/>
    <m/>
    <m/>
    <m/>
    <m/>
    <s v="Hygiene kits + Kitchen kits + Blankets + Water"/>
    <s v="CAT190010SUMA"/>
    <x v="4"/>
    <x v="1"/>
    <x v="6"/>
    <e v="#N/A"/>
  </r>
  <r>
    <x v="6"/>
    <m/>
    <s v="OFDA"/>
    <s v="Réalisé"/>
    <m/>
    <s v="Distribution NFI"/>
    <s v="Matériaux NFI"/>
    <s v="Kit de cuisine"/>
    <m/>
    <s v="Nombre"/>
    <n v="1000"/>
    <m/>
    <m/>
    <m/>
    <s v=""/>
    <n v="1000"/>
    <m/>
    <x v="1"/>
    <x v="15"/>
    <m/>
    <m/>
    <m/>
    <m/>
    <s v="Hygiene kits + Kitchen kits + Blankets + Water"/>
    <s v="CAT190010SUPO"/>
    <x v="4"/>
    <x v="1"/>
    <x v="15"/>
    <e v="#N/A"/>
  </r>
  <r>
    <x v="6"/>
    <m/>
    <s v="OFDA"/>
    <s v="Réalisé"/>
    <m/>
    <s v="Distribution NFI"/>
    <s v="Matériaux NFI"/>
    <s v="Kit de cuisine"/>
    <m/>
    <s v="Nombre"/>
    <n v="1000"/>
    <m/>
    <m/>
    <m/>
    <s v=""/>
    <n v="1000"/>
    <m/>
    <x v="1"/>
    <x v="5"/>
    <m/>
    <m/>
    <m/>
    <m/>
    <s v="Hygiene kits + Kitchen kits + Blankets + Water"/>
    <s v="CAT190010SURO"/>
    <x v="4"/>
    <x v="1"/>
    <x v="5"/>
    <e v="#N/A"/>
  </r>
  <r>
    <x v="6"/>
    <m/>
    <s v="OFDA"/>
    <s v="Réalisé"/>
    <m/>
    <s v="Distribution NFI"/>
    <s v="Matériaux NFI"/>
    <s v="Kit de cuisine"/>
    <m/>
    <s v="Nombre"/>
    <n v="1000"/>
    <m/>
    <m/>
    <m/>
    <s v=""/>
    <n v="1000"/>
    <m/>
    <x v="1"/>
    <x v="16"/>
    <m/>
    <m/>
    <m/>
    <m/>
    <s v="Hygiene kits + Kitchen kits + Blankets + Water"/>
    <s v="CAT190010SUST"/>
    <x v="2"/>
    <x v="1"/>
    <x v="16"/>
    <e v="#N/A"/>
  </r>
  <r>
    <x v="6"/>
    <m/>
    <s v="OFDA"/>
    <s v="Réalisé"/>
    <m/>
    <s v="Distribution NFI"/>
    <s v="Matériaux NFI"/>
    <s v="Kit de cuisine"/>
    <m/>
    <s v="Nombre"/>
    <n v="1000"/>
    <m/>
    <m/>
    <m/>
    <s v=""/>
    <n v="1000"/>
    <s v="Sélection / Priorisation"/>
    <x v="1"/>
    <x v="16"/>
    <m/>
    <m/>
    <m/>
    <m/>
    <m/>
    <s v="CAT190010SUST"/>
    <x v="3"/>
    <x v="1"/>
    <x v="16"/>
    <e v="#N/A"/>
  </r>
  <r>
    <x v="6"/>
    <m/>
    <s v="OFDA"/>
    <s v="Réalisé"/>
    <m/>
    <s v="Distribution NFI"/>
    <s v="Matériaux NFI"/>
    <s v="Kit de cuisine"/>
    <m/>
    <s v="Nombre"/>
    <n v="1000"/>
    <m/>
    <m/>
    <m/>
    <s v=""/>
    <n v="1000"/>
    <m/>
    <x v="1"/>
    <x v="8"/>
    <m/>
    <m/>
    <m/>
    <m/>
    <s v="Hygiene kits + Kitchen kits + Blankets + Water"/>
    <s v="CAT190010SUTO"/>
    <x v="4"/>
    <x v="1"/>
    <x v="8"/>
    <e v="#N/A"/>
  </r>
  <r>
    <x v="6"/>
    <m/>
    <s v="OFDA"/>
    <s v="Réalisé"/>
    <m/>
    <s v="Distribution NFI"/>
    <s v="Matériaux NFI"/>
    <s v="Kit d'hygiène"/>
    <m/>
    <s v="Nombre"/>
    <n v="1200"/>
    <m/>
    <m/>
    <m/>
    <s v=""/>
    <n v="1200"/>
    <s v="Sélection / Priorisation"/>
    <x v="1"/>
    <x v="7"/>
    <s v="Arniquet"/>
    <m/>
    <m/>
    <m/>
    <m/>
    <s v="CAT190010SUARAR"/>
    <x v="5"/>
    <x v="1"/>
    <x v="7"/>
    <e v="#N/A"/>
  </r>
  <r>
    <x v="6"/>
    <m/>
    <s v="OFDA"/>
    <s v="Réalisé"/>
    <m/>
    <s v="Distribution NFI"/>
    <s v="Matériaux NFI"/>
    <s v="Kit d'hygiène"/>
    <m/>
    <s v="Nombre"/>
    <n v="1000"/>
    <m/>
    <m/>
    <m/>
    <s v=""/>
    <n v="1000"/>
    <m/>
    <x v="1"/>
    <x v="7"/>
    <m/>
    <m/>
    <m/>
    <m/>
    <s v="Hygiene kits + Kitchen kits + Blankets + Water"/>
    <s v="CAT190010SUAR"/>
    <x v="5"/>
    <x v="1"/>
    <x v="7"/>
    <e v="#N/A"/>
  </r>
  <r>
    <x v="6"/>
    <m/>
    <s v="OFDA"/>
    <s v="Réalisé"/>
    <m/>
    <s v="Distribution NFI"/>
    <s v="Matériaux NFI"/>
    <s v="Kit d'hygiène"/>
    <m/>
    <s v="Nombre"/>
    <n v="200"/>
    <m/>
    <m/>
    <m/>
    <s v=""/>
    <n v="200"/>
    <s v="Sélection / Priorisation"/>
    <x v="1"/>
    <x v="31"/>
    <s v="Champlois"/>
    <m/>
    <m/>
    <m/>
    <m/>
    <s v="CAT190010SUCACH"/>
    <x v="5"/>
    <x v="1"/>
    <x v="31"/>
    <e v="#N/A"/>
  </r>
  <r>
    <x v="6"/>
    <m/>
    <s v="OFDA"/>
    <s v="Planifié (financé)"/>
    <m/>
    <s v="Distribution NFI"/>
    <s v="Matériaux NFI"/>
    <s v="Kit d'hygiène"/>
    <m/>
    <s v="Nombre"/>
    <n v="1000"/>
    <m/>
    <m/>
    <m/>
    <s v=""/>
    <n v="1000"/>
    <m/>
    <x v="1"/>
    <x v="31"/>
    <m/>
    <m/>
    <m/>
    <m/>
    <s v="Hygiene kits + Kitchen kits + Blankets + Water"/>
    <s v="CAT190010SUCA"/>
    <x v="5"/>
    <x v="1"/>
    <x v="31"/>
    <e v="#N/A"/>
  </r>
  <r>
    <x v="6"/>
    <m/>
    <s v="OFDA"/>
    <s v="Planifié (financé)"/>
    <m/>
    <s v="Distribution NFI"/>
    <s v="Matériaux NFI"/>
    <s v="Kit d'hygiène"/>
    <m/>
    <s v="Nombre"/>
    <n v="1000"/>
    <m/>
    <m/>
    <m/>
    <s v=""/>
    <n v="1000"/>
    <m/>
    <x v="1"/>
    <x v="20"/>
    <m/>
    <m/>
    <m/>
    <m/>
    <s v="Hygiene kits + Kitchen kits + Blankets + Water"/>
    <s v="CAT190010SUCH"/>
    <x v="5"/>
    <x v="1"/>
    <x v="20"/>
    <e v="#N/A"/>
  </r>
  <r>
    <x v="6"/>
    <m/>
    <s v="OFDA"/>
    <s v="Planifié (financé)"/>
    <m/>
    <s v="Distribution NFI"/>
    <s v="Matériaux NFI"/>
    <s v="Kit d'hygiène"/>
    <m/>
    <s v="Nombre"/>
    <n v="1000"/>
    <m/>
    <m/>
    <m/>
    <s v=""/>
    <n v="1000"/>
    <m/>
    <x v="1"/>
    <x v="14"/>
    <m/>
    <m/>
    <m/>
    <m/>
    <s v="Hygiene kits + Kitchen kits + Blankets + Water"/>
    <s v="CAT190010SUCO"/>
    <x v="5"/>
    <x v="1"/>
    <x v="14"/>
    <e v="#N/A"/>
  </r>
  <r>
    <x v="6"/>
    <m/>
    <s v="OFDA"/>
    <s v="Réalisé"/>
    <m/>
    <s v="Distribution NFI"/>
    <s v="Matériaux NFI"/>
    <s v="Kit d'hygiène"/>
    <m/>
    <s v="Nombre"/>
    <n v="500"/>
    <m/>
    <m/>
    <m/>
    <s v=""/>
    <n v="1921"/>
    <m/>
    <x v="1"/>
    <x v="1"/>
    <m/>
    <m/>
    <m/>
    <m/>
    <m/>
    <s v="CAT190010SULE"/>
    <x v="23"/>
    <x v="1"/>
    <x v="1"/>
    <e v="#N/A"/>
  </r>
  <r>
    <x v="6"/>
    <m/>
    <s v="OFDA"/>
    <s v="Réalisé"/>
    <m/>
    <s v="Distribution NFI"/>
    <s v="Matériaux NFI"/>
    <s v="Kit d'hygiène"/>
    <m/>
    <s v="Nombre"/>
    <n v="3000"/>
    <m/>
    <m/>
    <m/>
    <s v=""/>
    <n v="4370"/>
    <m/>
    <x v="1"/>
    <x v="1"/>
    <m/>
    <m/>
    <m/>
    <m/>
    <s v="The below two lines merged into this line."/>
    <s v="CAT190010SULE"/>
    <x v="0"/>
    <x v="1"/>
    <x v="1"/>
    <e v="#N/A"/>
  </r>
  <r>
    <x v="6"/>
    <m/>
    <s v="OFDA"/>
    <s v="Réalisé"/>
    <m/>
    <s v="Distribution NFI"/>
    <s v="Matériaux NFI"/>
    <s v="Kit d'hygiène"/>
    <m/>
    <s v="Nombre"/>
    <n v="1000"/>
    <m/>
    <m/>
    <m/>
    <s v=""/>
    <n v="1000"/>
    <s v="Sélection / Priorisation"/>
    <x v="1"/>
    <x v="6"/>
    <s v="Maniche"/>
    <m/>
    <m/>
    <m/>
    <m/>
    <s v="CAT190010SUMAMA"/>
    <x v="5"/>
    <x v="1"/>
    <x v="6"/>
    <e v="#N/A"/>
  </r>
  <r>
    <x v="6"/>
    <m/>
    <s v="OFDA"/>
    <s v="Planifié (financé)"/>
    <m/>
    <s v="Distribution NFI"/>
    <s v="Matériaux NFI"/>
    <s v="Kit d'hygiène"/>
    <m/>
    <s v="Nombre"/>
    <n v="1000"/>
    <m/>
    <m/>
    <m/>
    <s v=""/>
    <n v="1000"/>
    <m/>
    <x v="1"/>
    <x v="6"/>
    <m/>
    <m/>
    <m/>
    <m/>
    <s v="Hygiene kits + Kitchen kits + Blankets + Water"/>
    <s v="CAT190010SUMA"/>
    <x v="5"/>
    <x v="1"/>
    <x v="6"/>
    <e v="#N/A"/>
  </r>
  <r>
    <x v="6"/>
    <m/>
    <s v="OFDA"/>
    <s v="Réalisé"/>
    <m/>
    <s v="Distribution NFI"/>
    <s v="Matériaux NFI"/>
    <s v="Kit d'hygiène"/>
    <m/>
    <s v="Nombre"/>
    <n v="200"/>
    <m/>
    <m/>
    <m/>
    <s v=""/>
    <n v="50"/>
    <s v="Sélection / Priorisation"/>
    <x v="1"/>
    <x v="15"/>
    <s v="Lezard"/>
    <m/>
    <m/>
    <m/>
    <m/>
    <s v="CAT190010SUPOLE"/>
    <x v="5"/>
    <x v="1"/>
    <x v="15"/>
    <e v="#N/A"/>
  </r>
  <r>
    <x v="6"/>
    <m/>
    <s v="OFDA"/>
    <s v="Réalisé"/>
    <m/>
    <s v="Distribution NFI"/>
    <s v="Matériaux NFI"/>
    <s v="Kit d'hygiène"/>
    <m/>
    <s v="Nombre"/>
    <n v="1000"/>
    <m/>
    <m/>
    <m/>
    <s v=""/>
    <n v="1000"/>
    <m/>
    <x v="1"/>
    <x v="15"/>
    <m/>
    <m/>
    <m/>
    <m/>
    <s v="Hygiene kits + Kitchen kits + Blankets + Water"/>
    <s v="CAT190010SUPO"/>
    <x v="5"/>
    <x v="1"/>
    <x v="15"/>
    <e v="#N/A"/>
  </r>
  <r>
    <x v="6"/>
    <m/>
    <s v="OFDA"/>
    <s v="Réalisé"/>
    <m/>
    <s v="Distribution NFI"/>
    <s v="Matériaux NFI"/>
    <s v="Kit d'hygiène"/>
    <m/>
    <s v="Nombre"/>
    <n v="200"/>
    <m/>
    <m/>
    <m/>
    <s v=""/>
    <n v="50"/>
    <s v="Sélection / Priorisation"/>
    <x v="1"/>
    <x v="5"/>
    <s v="Renaudin"/>
    <m/>
    <m/>
    <m/>
    <m/>
    <s v="CAT190010SURORE"/>
    <x v="5"/>
    <x v="1"/>
    <x v="5"/>
    <e v="#N/A"/>
  </r>
  <r>
    <x v="6"/>
    <m/>
    <s v="OFDA"/>
    <s v="Réalisé"/>
    <m/>
    <s v="Distribution NFI"/>
    <s v="Matériaux NFI"/>
    <s v="Kit d'hygiène"/>
    <m/>
    <s v="Nombre"/>
    <n v="1000"/>
    <m/>
    <m/>
    <m/>
    <s v=""/>
    <n v="1000"/>
    <m/>
    <x v="1"/>
    <x v="5"/>
    <m/>
    <m/>
    <m/>
    <m/>
    <s v="Hygiene kits + Kitchen kits + Blankets + Water"/>
    <s v="CAT190010SURO"/>
    <x v="5"/>
    <x v="1"/>
    <x v="5"/>
    <e v="#N/A"/>
  </r>
  <r>
    <x v="6"/>
    <m/>
    <s v="OFDA"/>
    <s v="Réalisé"/>
    <m/>
    <s v="Distribution NFI"/>
    <s v="Matériaux NFI"/>
    <s v="Kit d'hygiène"/>
    <m/>
    <s v="Nombre"/>
    <n v="1000"/>
    <m/>
    <m/>
    <m/>
    <s v=""/>
    <n v="1000"/>
    <m/>
    <x v="1"/>
    <x v="16"/>
    <m/>
    <m/>
    <m/>
    <m/>
    <s v="Hygiene kits + Kitchen kits + Blankets + Water"/>
    <s v="CAT190010SUST"/>
    <x v="4"/>
    <x v="1"/>
    <x v="16"/>
    <e v="#N/A"/>
  </r>
  <r>
    <x v="6"/>
    <m/>
    <s v="OFDA"/>
    <s v="Réalisé"/>
    <m/>
    <s v="Distribution NFI"/>
    <s v="Matériaux NFI"/>
    <s v="Kit d'hygiène"/>
    <m/>
    <s v="Nombre"/>
    <n v="1000"/>
    <m/>
    <m/>
    <m/>
    <s v=""/>
    <n v="1000"/>
    <s v="Sélection / Priorisation"/>
    <x v="1"/>
    <x v="16"/>
    <m/>
    <m/>
    <m/>
    <m/>
    <m/>
    <s v="CAT190010SUST"/>
    <x v="5"/>
    <x v="1"/>
    <x v="16"/>
    <e v="#N/A"/>
  </r>
  <r>
    <x v="6"/>
    <m/>
    <s v="OFDA"/>
    <s v="Réalisé"/>
    <m/>
    <s v="Distribution NFI"/>
    <s v="Matériaux NFI"/>
    <s v="Kit d'hygiène"/>
    <m/>
    <s v="Nombre"/>
    <n v="1000"/>
    <m/>
    <m/>
    <m/>
    <s v=""/>
    <n v="1000"/>
    <m/>
    <x v="1"/>
    <x v="8"/>
    <m/>
    <m/>
    <m/>
    <m/>
    <s v="Hygiene kits + Kitchen kits + Blankets + Water"/>
    <s v="CAT190010SUTO"/>
    <x v="5"/>
    <x v="1"/>
    <x v="8"/>
    <e v="#N/A"/>
  </r>
  <r>
    <x v="6"/>
    <m/>
    <s v="OFDA"/>
    <s v="Réalisé"/>
    <m/>
    <s v="Distribution NFI"/>
    <s v="Matériaux NFI"/>
    <s v="Lampes solaires"/>
    <m/>
    <s v="Nombre"/>
    <n v="150"/>
    <m/>
    <m/>
    <m/>
    <s v=""/>
    <n v="1921"/>
    <m/>
    <x v="1"/>
    <x v="1"/>
    <m/>
    <m/>
    <m/>
    <m/>
    <m/>
    <s v="CAT190010SULE"/>
    <x v="1"/>
    <x v="1"/>
    <x v="1"/>
    <e v="#N/A"/>
  </r>
  <r>
    <x v="6"/>
    <m/>
    <s v="OFDA"/>
    <s v="Réalisé"/>
    <m/>
    <s v="Distribution Abris"/>
    <s v="Cash en HTG"/>
    <s v="Non conditionel"/>
    <m/>
    <s v="Valeur en HTG"/>
    <n v="160"/>
    <m/>
    <m/>
    <m/>
    <s v=""/>
    <n v="621"/>
    <s v="Sélection / Priorisation"/>
    <x v="1"/>
    <x v="1"/>
    <m/>
    <m/>
    <m/>
    <m/>
    <m/>
    <s v="CAT190010SULE"/>
    <x v="2"/>
    <x v="1"/>
    <x v="1"/>
    <e v="#N/A"/>
  </r>
  <r>
    <x v="6"/>
    <m/>
    <s v="OFDA"/>
    <s v="Réalisé"/>
    <m/>
    <s v="Distribution Abris"/>
    <s v="Cash en USD"/>
    <s v="Non conditionel "/>
    <m/>
    <s v="Valeur en USD"/>
    <m/>
    <m/>
    <m/>
    <m/>
    <m/>
    <n v="3000"/>
    <m/>
    <x v="1"/>
    <x v="1"/>
    <m/>
    <m/>
    <m/>
    <m/>
    <s v="The below two lines merged into this line."/>
    <s v="CAT190010SULE"/>
    <x v="3"/>
    <x v="1"/>
    <x v="1"/>
    <e v="#N/A"/>
  </r>
  <r>
    <x v="6"/>
    <m/>
    <s v="OFDA"/>
    <s v="En cours"/>
    <m/>
    <s v="Distribution Abris"/>
    <s v="Cash en USD"/>
    <s v="Non conditionel "/>
    <m/>
    <s v="Valeur en USD"/>
    <m/>
    <m/>
    <m/>
    <m/>
    <s v=""/>
    <n v="400"/>
    <m/>
    <x v="1"/>
    <x v="1"/>
    <m/>
    <m/>
    <m/>
    <m/>
    <s v="cash support"/>
    <s v="CAT190010SULE"/>
    <x v="4"/>
    <x v="1"/>
    <x v="1"/>
    <e v="#N/A"/>
  </r>
  <r>
    <x v="6"/>
    <m/>
    <s v="OFDA"/>
    <s v="Planifié (financé)"/>
    <m/>
    <s v="Distribution Abris"/>
    <s v="Cash en USD"/>
    <s v="Non conditionel "/>
    <m/>
    <s v="Valeur en USD"/>
    <m/>
    <m/>
    <m/>
    <m/>
    <s v=""/>
    <n v="350"/>
    <m/>
    <x v="1"/>
    <x v="1"/>
    <m/>
    <m/>
    <m/>
    <m/>
    <s v="cash support"/>
    <s v="CAT190010SULE"/>
    <x v="5"/>
    <x v="1"/>
    <x v="1"/>
    <e v="#N/A"/>
  </r>
  <r>
    <x v="7"/>
    <m/>
    <m/>
    <s v="Réalisé"/>
    <m/>
    <s v="Distribution NFI"/>
    <s v="Matériaux NFI"/>
    <s v="Kit de cuisine"/>
    <m/>
    <s v="Nombre"/>
    <n v="200"/>
    <m/>
    <m/>
    <m/>
    <s v=""/>
    <n v="325"/>
    <m/>
    <x v="1"/>
    <x v="31"/>
    <s v="2e Section Champlois"/>
    <m/>
    <m/>
    <m/>
    <s v="plus food"/>
    <s v="CEC190010SUCA2E"/>
    <x v="2"/>
    <x v="1"/>
    <x v="31"/>
    <e v="#N/A"/>
  </r>
  <r>
    <x v="7"/>
    <m/>
    <m/>
    <s v="Planifié (financé)"/>
    <m/>
    <s v="Distribution NFI"/>
    <s v="Matériaux NFI"/>
    <s v="Kit de cuisine"/>
    <m/>
    <s v="Nombre"/>
    <n v="185"/>
    <m/>
    <m/>
    <m/>
    <s v=""/>
    <n v="245"/>
    <m/>
    <x v="1"/>
    <x v="31"/>
    <s v="2e Section Champlois"/>
    <m/>
    <m/>
    <m/>
    <s v="plus food, planned"/>
    <s v="CEC190010SUCA2E"/>
    <x v="3"/>
    <x v="1"/>
    <x v="31"/>
    <e v="#N/A"/>
  </r>
  <r>
    <x v="7"/>
    <m/>
    <m/>
    <s v="Réalisé"/>
    <m/>
    <s v="Distribution NFI"/>
    <s v="Matériaux NFI"/>
    <s v="Kit de cuisine"/>
    <m/>
    <s v="Nombre"/>
    <n v="315"/>
    <m/>
    <m/>
    <m/>
    <s v=""/>
    <n v="328"/>
    <m/>
    <x v="1"/>
    <x v="1"/>
    <s v="1re Section Bourdet"/>
    <m/>
    <m/>
    <m/>
    <s v="plus food"/>
    <s v="CEC190010SULE1R"/>
    <x v="4"/>
    <x v="1"/>
    <x v="1"/>
    <e v="#N/A"/>
  </r>
  <r>
    <x v="7"/>
    <m/>
    <m/>
    <s v="Réalisé"/>
    <m/>
    <s v="Distribution NFI"/>
    <s v="Matériaux NFI"/>
    <s v="Kit de cuisine"/>
    <m/>
    <s v="Nombre"/>
    <n v="200"/>
    <m/>
    <m/>
    <m/>
    <s v=""/>
    <n v="250"/>
    <m/>
    <x v="1"/>
    <x v="6"/>
    <s v="2e Section Dory"/>
    <m/>
    <m/>
    <m/>
    <m/>
    <s v="CEC190010SUMA2E"/>
    <x v="4"/>
    <x v="1"/>
    <x v="6"/>
    <e v="#N/A"/>
  </r>
  <r>
    <x v="7"/>
    <m/>
    <m/>
    <s v="Réalisé"/>
    <m/>
    <s v="Distribution NFI"/>
    <s v="Matériaux NFI"/>
    <s v="Kit de cuisine"/>
    <m/>
    <s v="Nombre"/>
    <n v="200"/>
    <m/>
    <m/>
    <m/>
    <s v=""/>
    <n v="270"/>
    <m/>
    <x v="1"/>
    <x v="6"/>
    <s v="3e Section Melon"/>
    <m/>
    <m/>
    <m/>
    <m/>
    <s v="CEC190010SUMA3E"/>
    <x v="4"/>
    <x v="1"/>
    <x v="6"/>
    <e v="#N/A"/>
  </r>
  <r>
    <x v="7"/>
    <m/>
    <m/>
    <s v="Réalisé"/>
    <m/>
    <s v="Distribution NFI"/>
    <s v="Matériaux NFI"/>
    <s v="Kit d'hygiène"/>
    <m/>
    <s v="Nombre"/>
    <n v="200"/>
    <m/>
    <m/>
    <m/>
    <s v=""/>
    <n v="325"/>
    <m/>
    <x v="1"/>
    <x v="31"/>
    <s v="2e Section Champlois"/>
    <m/>
    <m/>
    <m/>
    <s v="plus food"/>
    <s v="CEC190010SUCA2E"/>
    <x v="4"/>
    <x v="1"/>
    <x v="31"/>
    <e v="#N/A"/>
  </r>
  <r>
    <x v="7"/>
    <m/>
    <m/>
    <s v="Planifié (financé)"/>
    <m/>
    <s v="Distribution NFI"/>
    <s v="Matériaux NFI"/>
    <s v="Kit d'hygiène"/>
    <m/>
    <s v="Nombre"/>
    <n v="185"/>
    <m/>
    <m/>
    <m/>
    <s v=""/>
    <n v="245"/>
    <m/>
    <x v="1"/>
    <x v="31"/>
    <s v="2e Section Champlois"/>
    <m/>
    <m/>
    <m/>
    <s v="plus food, planned"/>
    <s v="CEC190010SUCA2E"/>
    <x v="5"/>
    <x v="1"/>
    <x v="31"/>
    <e v="#N/A"/>
  </r>
  <r>
    <x v="7"/>
    <m/>
    <m/>
    <s v="Réalisé"/>
    <m/>
    <s v="Distribution NFI"/>
    <s v="Matériaux NFI"/>
    <s v="Kit d'hygiène"/>
    <m/>
    <s v="Nombre"/>
    <n v="315"/>
    <m/>
    <m/>
    <m/>
    <s v=""/>
    <n v="328"/>
    <m/>
    <x v="1"/>
    <x v="1"/>
    <s v="1re Section Bourdet"/>
    <m/>
    <m/>
    <m/>
    <s v="plus food"/>
    <s v="CEC190010SULE1R"/>
    <x v="5"/>
    <x v="1"/>
    <x v="1"/>
    <e v="#N/A"/>
  </r>
  <r>
    <x v="7"/>
    <m/>
    <m/>
    <s v="Réalisé"/>
    <m/>
    <s v="Distribution NFI"/>
    <s v="Matériaux NFI"/>
    <s v="Kit d'hygiène"/>
    <m/>
    <s v="Nombre"/>
    <n v="200"/>
    <m/>
    <m/>
    <m/>
    <s v=""/>
    <n v="250"/>
    <m/>
    <x v="1"/>
    <x v="6"/>
    <s v="2e Section Dory"/>
    <m/>
    <m/>
    <m/>
    <m/>
    <s v="CEC190010SUMA2E"/>
    <x v="5"/>
    <x v="1"/>
    <x v="6"/>
    <e v="#N/A"/>
  </r>
  <r>
    <x v="7"/>
    <m/>
    <m/>
    <s v="Réalisé"/>
    <m/>
    <s v="Distribution NFI"/>
    <s v="Matériaux NFI"/>
    <s v="Kit d'hygiène"/>
    <m/>
    <s v="Nombre"/>
    <n v="200"/>
    <m/>
    <m/>
    <m/>
    <s v=""/>
    <n v="270"/>
    <m/>
    <x v="1"/>
    <x v="6"/>
    <s v="3e Section Melon"/>
    <m/>
    <m/>
    <m/>
    <m/>
    <s v="CEC190010SUMA3E"/>
    <x v="5"/>
    <x v="1"/>
    <x v="6"/>
    <e v="#N/A"/>
  </r>
  <r>
    <x v="8"/>
    <m/>
    <m/>
    <s v="Réalisé"/>
    <m/>
    <s v="Distribution Abris"/>
    <s v="Matériaux Abris"/>
    <s v="Bâches"/>
    <m/>
    <s v="Nombre"/>
    <n v="90"/>
    <m/>
    <m/>
    <m/>
    <s v=""/>
    <n v="90"/>
    <m/>
    <x v="1"/>
    <x v="32"/>
    <m/>
    <m/>
    <m/>
    <m/>
    <m/>
    <s v="CES190010SUAQ"/>
    <x v="5"/>
    <x v="1"/>
    <x v="32"/>
    <e v="#N/A"/>
  </r>
  <r>
    <x v="9"/>
    <m/>
    <m/>
    <s v="Réalisé"/>
    <d v="2016-10-05T00:00:00"/>
    <s v="Distribution NFI"/>
    <s v="Matériaux NFI"/>
    <s v="Couvertures"/>
    <m/>
    <s v="Nombre"/>
    <n v="150"/>
    <m/>
    <m/>
    <m/>
    <s v=""/>
    <n v="150"/>
    <s v="Sélection / Priorisation"/>
    <x v="4"/>
    <x v="33"/>
    <m/>
    <m/>
    <m/>
    <m/>
    <m/>
    <s v="CON2016105OUAN"/>
    <x v="5"/>
    <x v="4"/>
    <x v="33"/>
    <e v="#N/A"/>
  </r>
  <r>
    <x v="9"/>
    <s v="Joint distribution with World Wision"/>
    <m/>
    <s v="Réalisé"/>
    <d v="2016-10-11T00:00:00"/>
    <s v="Distribution NFI"/>
    <s v="Matériaux NFI"/>
    <s v="Aquatabs"/>
    <m/>
    <s v="Nombre"/>
    <n v="3200"/>
    <m/>
    <m/>
    <m/>
    <s v=""/>
    <n v="320"/>
    <s v="Sélection / Priorisation"/>
    <x v="4"/>
    <x v="34"/>
    <s v="Grand Vide"/>
    <m/>
    <m/>
    <m/>
    <m/>
    <s v="CON20161011OUPOGR"/>
    <x v="4"/>
    <x v="4"/>
    <x v="34"/>
    <e v="#N/A"/>
  </r>
  <r>
    <x v="9"/>
    <s v="Joint distribution with World Wision"/>
    <m/>
    <s v="Réalisé"/>
    <d v="2016-10-11T00:00:00"/>
    <s v="Distribution NFI"/>
    <s v="Matériaux NFI"/>
    <s v="Kit d'hygiène"/>
    <m/>
    <s v="Nombre"/>
    <n v="320"/>
    <m/>
    <m/>
    <m/>
    <s v=""/>
    <n v="320"/>
    <s v="Sélection / Priorisation"/>
    <x v="4"/>
    <x v="34"/>
    <s v="Grand Vide"/>
    <m/>
    <m/>
    <m/>
    <m/>
    <s v="CON20161011OUPOGR"/>
    <x v="5"/>
    <x v="4"/>
    <x v="34"/>
    <e v="#N/A"/>
  </r>
  <r>
    <x v="9"/>
    <s v="Joint distribution with World Wision"/>
    <m/>
    <s v="Réalisé"/>
    <d v="2016-10-14T00:00:00"/>
    <s v="Distribution NFI"/>
    <s v="Matériaux NFI"/>
    <s v="Aquatabs"/>
    <m/>
    <s v="Nombre"/>
    <n v="1500"/>
    <m/>
    <m/>
    <m/>
    <s v=""/>
    <n v="150"/>
    <s v="Sélection / Priorisation"/>
    <x v="4"/>
    <x v="33"/>
    <s v="Palma"/>
    <m/>
    <m/>
    <m/>
    <m/>
    <s v="CON20161014OUANPA"/>
    <x v="4"/>
    <x v="4"/>
    <x v="33"/>
    <e v="#N/A"/>
  </r>
  <r>
    <x v="9"/>
    <s v="Joint distribution with World Wision"/>
    <m/>
    <s v="Réalisé"/>
    <d v="2016-10-14T00:00:00"/>
    <s v="Distribution NFI"/>
    <s v="Matériaux NFI"/>
    <s v="Kit d'hygiène"/>
    <m/>
    <s v="Nombre"/>
    <n v="150"/>
    <m/>
    <m/>
    <m/>
    <s v=""/>
    <n v="150"/>
    <s v="Sélection / Priorisation"/>
    <x v="4"/>
    <x v="33"/>
    <s v="Palma"/>
    <m/>
    <m/>
    <m/>
    <m/>
    <s v="CON20161014OUANPA"/>
    <x v="5"/>
    <x v="4"/>
    <x v="33"/>
    <e v="#N/A"/>
  </r>
  <r>
    <x v="9"/>
    <s v="Joint distribution with World Wision"/>
    <m/>
    <s v="Réalisé"/>
    <d v="2016-10-16T00:00:00"/>
    <s v="Distribution NFI"/>
    <s v="Matériaux NFI"/>
    <s v="Aquatabs"/>
    <m/>
    <s v="Nombre"/>
    <n v="2500"/>
    <m/>
    <m/>
    <m/>
    <s v=""/>
    <n v="250"/>
    <s v="Sélection / Priorisation"/>
    <x v="4"/>
    <x v="33"/>
    <s v="Grand Lagon"/>
    <m/>
    <m/>
    <m/>
    <m/>
    <s v="CON20161016OUANGR"/>
    <x v="3"/>
    <x v="4"/>
    <x v="33"/>
    <e v="#N/A"/>
  </r>
  <r>
    <x v="9"/>
    <s v="Joint distribution with World Wision"/>
    <m/>
    <s v="Réalisé"/>
    <d v="2016-10-16T00:00:00"/>
    <s v="Distribution NFI"/>
    <s v="Matériaux NFI"/>
    <s v="Couvertures"/>
    <m/>
    <s v="Nombre"/>
    <n v="250"/>
    <m/>
    <m/>
    <m/>
    <s v=""/>
    <n v="250"/>
    <s v="Sélection / Priorisation"/>
    <x v="4"/>
    <x v="33"/>
    <s v="Grand Lagon"/>
    <m/>
    <m/>
    <m/>
    <m/>
    <s v="CON20161016OUANGR"/>
    <x v="4"/>
    <x v="4"/>
    <x v="33"/>
    <e v="#N/A"/>
  </r>
  <r>
    <x v="9"/>
    <s v="Joint distribution with World Wision"/>
    <m/>
    <s v="Réalisé"/>
    <d v="2016-10-16T00:00:00"/>
    <s v="Distribution NFI"/>
    <s v="Matériaux NFI"/>
    <s v="Kit d'hygiène"/>
    <m/>
    <s v="Nombre"/>
    <n v="250"/>
    <m/>
    <m/>
    <m/>
    <s v=""/>
    <n v="250"/>
    <s v="Sélection / Priorisation"/>
    <x v="4"/>
    <x v="33"/>
    <s v="Grand Lagon"/>
    <m/>
    <m/>
    <m/>
    <m/>
    <s v="CON20161016OUANGR"/>
    <x v="5"/>
    <x v="4"/>
    <x v="33"/>
    <e v="#N/A"/>
  </r>
  <r>
    <x v="9"/>
    <s v="Joint distribution with World Wision"/>
    <m/>
    <s v="Réalisé"/>
    <d v="2016-10-24T00:00:00"/>
    <s v="Distribution NFI"/>
    <s v="Matériaux NFI"/>
    <s v="Aquatabs"/>
    <m/>
    <s v="Nombre"/>
    <n v="1000"/>
    <m/>
    <m/>
    <m/>
    <s v=""/>
    <n v="100"/>
    <s v="Sélection / Priorisation"/>
    <x v="4"/>
    <x v="34"/>
    <s v="Trou Louis"/>
    <m/>
    <m/>
    <m/>
    <m/>
    <s v="CON20161024OUPOTR"/>
    <x v="2"/>
    <x v="4"/>
    <x v="34"/>
    <e v="#N/A"/>
  </r>
  <r>
    <x v="9"/>
    <s v="Joint distribution with World Wision"/>
    <m/>
    <s v="Réalisé"/>
    <d v="2016-10-24T00:00:00"/>
    <s v="Distribution Abris"/>
    <s v="Matériaux Abris"/>
    <s v="Bâches"/>
    <m/>
    <s v="Nombre"/>
    <n v="100"/>
    <m/>
    <m/>
    <m/>
    <s v=""/>
    <n v="100"/>
    <m/>
    <x v="4"/>
    <x v="34"/>
    <s v="Trou Louis"/>
    <m/>
    <m/>
    <m/>
    <m/>
    <s v="CON20161024OUPOTR"/>
    <x v="3"/>
    <x v="4"/>
    <x v="34"/>
    <e v="#N/A"/>
  </r>
  <r>
    <x v="9"/>
    <s v="Joint distribution with World Wision"/>
    <m/>
    <s v="Réalisé"/>
    <d v="2016-10-24T00:00:00"/>
    <s v="Distribution NFI"/>
    <s v="Matériaux NFI"/>
    <s v="Couvertures"/>
    <m/>
    <s v="Nombre"/>
    <n v="100"/>
    <m/>
    <m/>
    <m/>
    <s v=""/>
    <n v="100"/>
    <s v="Sélection / Priorisation"/>
    <x v="4"/>
    <x v="34"/>
    <s v="Trou Louis"/>
    <m/>
    <m/>
    <m/>
    <m/>
    <s v="CON20161024OUPOTR"/>
    <x v="4"/>
    <x v="4"/>
    <x v="34"/>
    <e v="#N/A"/>
  </r>
  <r>
    <x v="9"/>
    <s v="Joint distribution with World Wision"/>
    <m/>
    <s v="Réalisé"/>
    <d v="2016-10-24T00:00:00"/>
    <s v="Distribution NFI"/>
    <s v="Matériaux NFI"/>
    <s v="Kit d'hygiène"/>
    <m/>
    <s v="Nombre"/>
    <n v="100"/>
    <m/>
    <m/>
    <m/>
    <s v=""/>
    <n v="100"/>
    <s v="Sélection / Priorisation"/>
    <x v="4"/>
    <x v="34"/>
    <s v="Trou Louis"/>
    <m/>
    <m/>
    <m/>
    <m/>
    <s v="CON20161024OUPOTR"/>
    <x v="5"/>
    <x v="4"/>
    <x v="34"/>
    <e v="#N/A"/>
  </r>
  <r>
    <x v="9"/>
    <m/>
    <m/>
    <s v="Réalisé"/>
    <d v="2016-10-25T00:00:00"/>
    <s v="Distribution NFI"/>
    <s v="Matériaux NFI"/>
    <s v="Aquatabs"/>
    <m/>
    <s v="Nombre"/>
    <n v="800"/>
    <m/>
    <m/>
    <m/>
    <s v=""/>
    <n v="80"/>
    <s v="Sélection / Priorisation"/>
    <x v="4"/>
    <x v="33"/>
    <s v="Grande Source"/>
    <m/>
    <m/>
    <m/>
    <m/>
    <s v="CON20161025OUANGR"/>
    <x v="2"/>
    <x v="4"/>
    <x v="33"/>
    <e v="#N/A"/>
  </r>
  <r>
    <x v="9"/>
    <m/>
    <m/>
    <s v="Réalisé"/>
    <d v="2016-10-25T00:00:00"/>
    <s v="Distribution Abris"/>
    <s v="Matériaux Abris"/>
    <s v="Bâches"/>
    <m/>
    <s v="Nombre"/>
    <n v="80"/>
    <m/>
    <m/>
    <m/>
    <s v=""/>
    <n v="80"/>
    <m/>
    <x v="4"/>
    <x v="33"/>
    <s v="Grande Source"/>
    <m/>
    <m/>
    <m/>
    <m/>
    <s v="CON20161025OUANGR"/>
    <x v="3"/>
    <x v="4"/>
    <x v="33"/>
    <e v="#N/A"/>
  </r>
  <r>
    <x v="9"/>
    <m/>
    <m/>
    <s v="Réalisé"/>
    <d v="2016-10-25T00:00:00"/>
    <s v="Distribution NFI"/>
    <s v="Matériaux NFI"/>
    <s v="Couvertures"/>
    <m/>
    <s v="Nombre"/>
    <n v="80"/>
    <m/>
    <m/>
    <m/>
    <s v=""/>
    <n v="80"/>
    <s v="Sélection / Priorisation"/>
    <x v="4"/>
    <x v="33"/>
    <s v="Grande Source"/>
    <m/>
    <m/>
    <m/>
    <m/>
    <s v="CON20161025OUANGR"/>
    <x v="4"/>
    <x v="4"/>
    <x v="33"/>
    <e v="#N/A"/>
  </r>
  <r>
    <x v="9"/>
    <m/>
    <m/>
    <s v="Réalisé"/>
    <d v="2016-10-25T00:00:00"/>
    <s v="Distribution NFI"/>
    <s v="Matériaux NFI"/>
    <s v="Kit d'hygiène"/>
    <m/>
    <s v="Nombre"/>
    <n v="80"/>
    <m/>
    <m/>
    <m/>
    <s v=""/>
    <n v="80"/>
    <s v="Sélection / Priorisation"/>
    <x v="4"/>
    <x v="33"/>
    <s v="Grande Source"/>
    <m/>
    <m/>
    <m/>
    <m/>
    <s v="CON20161025OUANGR"/>
    <x v="5"/>
    <x v="4"/>
    <x v="33"/>
    <e v="#N/A"/>
  </r>
  <r>
    <x v="9"/>
    <m/>
    <m/>
    <s v="Réalisé"/>
    <d v="2016-10-26T00:00:00"/>
    <s v="Distribution NFI"/>
    <s v="Matériaux NFI"/>
    <s v="Aquatabs"/>
    <m/>
    <s v="Nombre"/>
    <n v="1610"/>
    <m/>
    <m/>
    <m/>
    <s v=""/>
    <n v="161"/>
    <s v="Sélection / Priorisation"/>
    <x v="4"/>
    <x v="33"/>
    <s v="Petite Source"/>
    <m/>
    <m/>
    <m/>
    <m/>
    <s v="CON20161026OUANPE"/>
    <x v="2"/>
    <x v="4"/>
    <x v="33"/>
    <e v="#N/A"/>
  </r>
  <r>
    <x v="9"/>
    <m/>
    <m/>
    <s v="Réalisé"/>
    <d v="2016-10-26T00:00:00"/>
    <s v="Distribution Abris"/>
    <s v="Matériaux Abris"/>
    <s v="Bâches"/>
    <m/>
    <s v="Nombre"/>
    <n v="161"/>
    <m/>
    <m/>
    <m/>
    <s v=""/>
    <n v="161"/>
    <m/>
    <x v="4"/>
    <x v="33"/>
    <s v="Petite Source"/>
    <m/>
    <m/>
    <m/>
    <m/>
    <s v="CON20161026OUANPE"/>
    <x v="3"/>
    <x v="4"/>
    <x v="33"/>
    <e v="#N/A"/>
  </r>
  <r>
    <x v="9"/>
    <m/>
    <m/>
    <s v="Réalisé"/>
    <d v="2016-10-26T00:00:00"/>
    <s v="Distribution NFI"/>
    <s v="Matériaux NFI"/>
    <s v="Couvertures"/>
    <m/>
    <s v="Nombre"/>
    <n v="161"/>
    <m/>
    <m/>
    <m/>
    <s v=""/>
    <n v="161"/>
    <s v="Sélection / Priorisation"/>
    <x v="4"/>
    <x v="33"/>
    <s v="Petite Source"/>
    <m/>
    <m/>
    <m/>
    <m/>
    <s v="CON20161026OUANPE"/>
    <x v="4"/>
    <x v="4"/>
    <x v="33"/>
    <e v="#N/A"/>
  </r>
  <r>
    <x v="9"/>
    <m/>
    <m/>
    <s v="Réalisé"/>
    <d v="2016-10-26T00:00:00"/>
    <s v="Distribution NFI"/>
    <s v="Matériaux NFI"/>
    <s v="Kit d'hygiène"/>
    <m/>
    <s v="Nombre"/>
    <n v="161"/>
    <m/>
    <m/>
    <m/>
    <s v=""/>
    <n v="161"/>
    <s v="Sélection / Priorisation"/>
    <x v="4"/>
    <x v="33"/>
    <s v="Petite Source"/>
    <m/>
    <m/>
    <m/>
    <m/>
    <s v="CON20161026OUANPE"/>
    <x v="5"/>
    <x v="4"/>
    <x v="33"/>
    <e v="#N/A"/>
  </r>
  <r>
    <x v="9"/>
    <m/>
    <m/>
    <s v="Réalisé"/>
    <d v="2016-10-28T00:00:00"/>
    <s v="Distribution NFI"/>
    <s v="Matériaux NFI"/>
    <s v="Aquatabs"/>
    <m/>
    <s v="Nombre"/>
    <n v="1120"/>
    <m/>
    <m/>
    <m/>
    <s v=""/>
    <n v="112"/>
    <s v="Sélection / Priorisation"/>
    <x v="4"/>
    <x v="34"/>
    <s v="Grand Vide"/>
    <m/>
    <m/>
    <m/>
    <m/>
    <s v="CON20161028OUPOGR"/>
    <x v="2"/>
    <x v="4"/>
    <x v="34"/>
    <e v="#N/A"/>
  </r>
  <r>
    <x v="9"/>
    <m/>
    <m/>
    <s v="Réalisé"/>
    <d v="2016-10-28T00:00:00"/>
    <s v="Distribution Abris"/>
    <s v="Matériaux Abris"/>
    <s v="Bâches"/>
    <m/>
    <s v="Nombre"/>
    <n v="112"/>
    <m/>
    <m/>
    <m/>
    <s v=""/>
    <n v="112"/>
    <m/>
    <x v="4"/>
    <x v="34"/>
    <s v="Grand Vide"/>
    <m/>
    <m/>
    <m/>
    <m/>
    <s v="CON20161028OUPOGR"/>
    <x v="3"/>
    <x v="4"/>
    <x v="34"/>
    <e v="#N/A"/>
  </r>
  <r>
    <x v="9"/>
    <m/>
    <m/>
    <s v="Réalisé"/>
    <d v="2016-10-28T00:00:00"/>
    <s v="Distribution NFI"/>
    <s v="Matériaux NFI"/>
    <s v="Couvertures"/>
    <m/>
    <s v="Nombre"/>
    <n v="112"/>
    <m/>
    <m/>
    <m/>
    <s v=""/>
    <n v="112"/>
    <s v="Sélection / Priorisation"/>
    <x v="4"/>
    <x v="34"/>
    <s v="Grand Vide"/>
    <m/>
    <m/>
    <m/>
    <m/>
    <s v="CON20161028OUPOGR"/>
    <x v="4"/>
    <x v="4"/>
    <x v="34"/>
    <e v="#N/A"/>
  </r>
  <r>
    <x v="9"/>
    <m/>
    <m/>
    <s v="Réalisé"/>
    <d v="2016-10-28T00:00:00"/>
    <s v="Distribution NFI"/>
    <s v="Matériaux NFI"/>
    <s v="Kit d'hygiène"/>
    <m/>
    <s v="Nombre"/>
    <n v="112"/>
    <m/>
    <m/>
    <m/>
    <s v=""/>
    <n v="112"/>
    <s v="Sélection / Priorisation"/>
    <x v="4"/>
    <x v="34"/>
    <s v="Grand Vide"/>
    <m/>
    <m/>
    <m/>
    <m/>
    <s v="CON20161028OUPOGR"/>
    <x v="5"/>
    <x v="4"/>
    <x v="34"/>
    <e v="#N/A"/>
  </r>
  <r>
    <x v="9"/>
    <s v="Joint distribution with ACTED"/>
    <m/>
    <s v="Réalisé"/>
    <d v="2016-11-01T00:00:00"/>
    <s v="Distribution NFI"/>
    <s v="Matériaux NFI"/>
    <s v="Aquatabs"/>
    <m/>
    <s v="Nombre"/>
    <n v="100000"/>
    <m/>
    <m/>
    <m/>
    <s v=""/>
    <n v="500"/>
    <s v="Sélection / Priorisation"/>
    <x v="0"/>
    <x v="2"/>
    <m/>
    <m/>
    <m/>
    <m/>
    <m/>
    <s v="CON2016111GRAN"/>
    <x v="0"/>
    <x v="0"/>
    <x v="2"/>
    <e v="#N/A"/>
  </r>
  <r>
    <x v="9"/>
    <s v="Joint distribution with ACTED"/>
    <m/>
    <s v="Réalisé"/>
    <d v="2016-11-01T00:00:00"/>
    <s v="Distribution Abris"/>
    <s v="Matériaux Abris"/>
    <s v="Bâches"/>
    <m/>
    <s v="Nombre"/>
    <n v="500"/>
    <m/>
    <m/>
    <m/>
    <s v=""/>
    <n v="500"/>
    <m/>
    <x v="0"/>
    <x v="2"/>
    <m/>
    <m/>
    <m/>
    <m/>
    <m/>
    <s v="CON2016111GRAN"/>
    <x v="1"/>
    <x v="0"/>
    <x v="2"/>
    <e v="#N/A"/>
  </r>
  <r>
    <x v="9"/>
    <s v="Joint distribution with ACTED"/>
    <m/>
    <s v="Réalisé"/>
    <d v="2016-11-01T00:00:00"/>
    <s v="Distribution NFI"/>
    <s v="Matériaux NFI"/>
    <s v="Couvertures"/>
    <m/>
    <s v="Nombre"/>
    <n v="1000"/>
    <m/>
    <m/>
    <m/>
    <s v=""/>
    <n v="500"/>
    <s v="Sélection / Priorisation"/>
    <x v="0"/>
    <x v="2"/>
    <m/>
    <m/>
    <m/>
    <m/>
    <m/>
    <s v="CON2016111GRAN"/>
    <x v="2"/>
    <x v="0"/>
    <x v="2"/>
    <e v="#N/A"/>
  </r>
  <r>
    <x v="9"/>
    <s v="Joint distribution with ACTED"/>
    <m/>
    <s v="Réalisé"/>
    <d v="2016-11-01T00:00:00"/>
    <s v="Distribution Abris"/>
    <s v="Matériaux Abris"/>
    <s v="Kit Abris"/>
    <s v="1 bache 4x6, 1 corde"/>
    <s v="Nombre"/>
    <n v="500"/>
    <m/>
    <m/>
    <m/>
    <s v=""/>
    <n v="500"/>
    <s v="Sélection / Priorisation"/>
    <x v="0"/>
    <x v="2"/>
    <m/>
    <m/>
    <m/>
    <m/>
    <m/>
    <s v="CON2016111GRAN"/>
    <x v="3"/>
    <x v="0"/>
    <x v="2"/>
    <e v="#N/A"/>
  </r>
  <r>
    <x v="9"/>
    <s v="Joint distribution with ACTED"/>
    <m/>
    <s v="Réalisé"/>
    <d v="2016-11-01T00:00:00"/>
    <s v="Distribution NFI"/>
    <s v="Matériaux NFI"/>
    <s v="Kit d'hygiène"/>
    <m/>
    <s v="Nombre"/>
    <n v="500"/>
    <m/>
    <m/>
    <m/>
    <s v=""/>
    <n v="500"/>
    <s v="Sélection / Priorisation"/>
    <x v="0"/>
    <x v="2"/>
    <m/>
    <m/>
    <m/>
    <m/>
    <m/>
    <s v="CON2016111GRAN"/>
    <x v="4"/>
    <x v="0"/>
    <x v="2"/>
    <e v="#N/A"/>
  </r>
  <r>
    <x v="9"/>
    <s v="Joint distribution with ACTED"/>
    <m/>
    <s v="Réalisé"/>
    <d v="2016-11-01T00:00:00"/>
    <s v="Distribution NFI"/>
    <s v="Matériaux NFI"/>
    <s v="Moustiquaires"/>
    <m/>
    <s v="Nombre"/>
    <n v="1000"/>
    <m/>
    <m/>
    <m/>
    <s v=""/>
    <n v="500"/>
    <s v="Sélection / Priorisation"/>
    <x v="0"/>
    <x v="2"/>
    <m/>
    <m/>
    <m/>
    <m/>
    <m/>
    <s v="CON2016111GRAN"/>
    <x v="5"/>
    <x v="0"/>
    <x v="2"/>
    <e v="#N/A"/>
  </r>
  <r>
    <x v="9"/>
    <m/>
    <m/>
    <s v="Réalisé"/>
    <d v="2016-11-04T00:00:00"/>
    <s v="Distribution NFI"/>
    <s v="Matériaux NFI"/>
    <s v="Aquatabs"/>
    <m/>
    <s v="Nombre"/>
    <n v="24700"/>
    <m/>
    <m/>
    <m/>
    <s v=""/>
    <n v="494"/>
    <s v="Sélection / Priorisation"/>
    <x v="4"/>
    <x v="34"/>
    <s v="Grand Vide"/>
    <m/>
    <m/>
    <m/>
    <m/>
    <s v="CON2016114OUPOGR"/>
    <x v="2"/>
    <x v="4"/>
    <x v="34"/>
    <e v="#N/A"/>
  </r>
  <r>
    <x v="9"/>
    <m/>
    <m/>
    <s v="Réalisé"/>
    <d v="2016-11-04T00:00:00"/>
    <s v="Distribution Abris"/>
    <s v="Matériaux Abris"/>
    <s v="Bâches"/>
    <m/>
    <s v="Nombre"/>
    <n v="494"/>
    <m/>
    <m/>
    <m/>
    <s v=""/>
    <n v="494"/>
    <m/>
    <x v="4"/>
    <x v="34"/>
    <s v="Grand Vide"/>
    <m/>
    <m/>
    <m/>
    <m/>
    <s v="CON2016114OUPOGR"/>
    <x v="3"/>
    <x v="4"/>
    <x v="34"/>
    <e v="#N/A"/>
  </r>
  <r>
    <x v="9"/>
    <m/>
    <m/>
    <s v="Réalisé"/>
    <d v="2016-11-04T00:00:00"/>
    <s v="Distribution NFI"/>
    <s v="Matériaux NFI"/>
    <s v="Couvertures"/>
    <m/>
    <s v="Nombre"/>
    <n v="494"/>
    <m/>
    <m/>
    <m/>
    <s v=""/>
    <n v="494"/>
    <s v="Sélection / Priorisation"/>
    <x v="4"/>
    <x v="34"/>
    <s v="Grand Vide"/>
    <m/>
    <m/>
    <m/>
    <m/>
    <s v="CON2016114OUPOGR"/>
    <x v="4"/>
    <x v="4"/>
    <x v="34"/>
    <e v="#N/A"/>
  </r>
  <r>
    <x v="9"/>
    <m/>
    <m/>
    <s v="Réalisé"/>
    <d v="2016-11-04T00:00:00"/>
    <s v="Distribution NFI"/>
    <s v="Matériaux NFI"/>
    <s v="Kit d'hygiène"/>
    <m/>
    <s v="Nombre"/>
    <n v="494"/>
    <m/>
    <m/>
    <m/>
    <s v=""/>
    <n v="494"/>
    <s v="Sélection / Priorisation"/>
    <x v="4"/>
    <x v="34"/>
    <s v="Grand Vide"/>
    <m/>
    <m/>
    <m/>
    <m/>
    <s v="CON2016114OUPOGR"/>
    <x v="5"/>
    <x v="4"/>
    <x v="34"/>
    <e v="#N/A"/>
  </r>
  <r>
    <x v="9"/>
    <m/>
    <m/>
    <s v="Réalisé"/>
    <d v="2016-11-11T00:00:00"/>
    <s v="Distribution Abris"/>
    <s v="Cash en HTG"/>
    <s v="Non conditionel"/>
    <m/>
    <s v="Valeur en HTG"/>
    <n v="350"/>
    <m/>
    <m/>
    <m/>
    <s v=""/>
    <n v="40"/>
    <m/>
    <x v="4"/>
    <x v="34"/>
    <m/>
    <m/>
    <m/>
    <m/>
    <m/>
    <s v="CON20161111OUPO"/>
    <x v="4"/>
    <x v="4"/>
    <x v="34"/>
    <e v="#N/A"/>
  </r>
  <r>
    <x v="9"/>
    <m/>
    <m/>
    <s v="Réalisé"/>
    <d v="2016-11-11T00:00:00"/>
    <s v="Distribution Abris"/>
    <s v="Cash en HTG"/>
    <s v="Non conditionel"/>
    <m/>
    <s v="Valeur en HTG"/>
    <n v="350"/>
    <m/>
    <m/>
    <m/>
    <s v=""/>
    <n v="80"/>
    <m/>
    <x v="4"/>
    <x v="34"/>
    <m/>
    <m/>
    <m/>
    <m/>
    <m/>
    <s v="CON20161111OUPO"/>
    <x v="5"/>
    <x v="4"/>
    <x v="34"/>
    <e v="#N/A"/>
  </r>
  <r>
    <x v="9"/>
    <s v="Joint distribution with ACTED"/>
    <m/>
    <s v="Réalisé"/>
    <d v="2016-11-14T00:00:00"/>
    <s v="Distribution Abris"/>
    <s v="Matériaux Abris"/>
    <s v="Bâches"/>
    <m/>
    <s v="Nombre"/>
    <n v="500"/>
    <m/>
    <m/>
    <m/>
    <s v=""/>
    <n v="500"/>
    <m/>
    <x v="0"/>
    <x v="2"/>
    <m/>
    <m/>
    <m/>
    <m/>
    <m/>
    <s v="CON20161114GRAN"/>
    <x v="1"/>
    <x v="0"/>
    <x v="2"/>
    <e v="#N/A"/>
  </r>
  <r>
    <x v="9"/>
    <s v="Joint distribution with ACTED"/>
    <m/>
    <s v="Réalisé"/>
    <d v="2016-11-14T00:00:00"/>
    <s v="Distribution NFI"/>
    <s v="Matériaux NFI"/>
    <s v="Couvertures"/>
    <m/>
    <s v="Nombre"/>
    <n v="1000"/>
    <m/>
    <m/>
    <m/>
    <s v=""/>
    <n v="500"/>
    <s v="Sélection / Priorisation"/>
    <x v="0"/>
    <x v="2"/>
    <m/>
    <m/>
    <m/>
    <m/>
    <m/>
    <s v="CON20161114GRAN"/>
    <x v="2"/>
    <x v="0"/>
    <x v="2"/>
    <e v="#N/A"/>
  </r>
  <r>
    <x v="9"/>
    <s v="Joint distribution with ACTED"/>
    <m/>
    <s v="Réalisé"/>
    <d v="2016-11-14T00:00:00"/>
    <s v="Distribution Abris"/>
    <s v="Matériaux Abris"/>
    <s v="Kit Abris"/>
    <s v="1 bache 4x6, 1 corde"/>
    <s v="Nombre"/>
    <n v="500"/>
    <m/>
    <m/>
    <m/>
    <s v=""/>
    <n v="500"/>
    <s v="Sélection / Priorisation"/>
    <x v="0"/>
    <x v="2"/>
    <m/>
    <m/>
    <m/>
    <m/>
    <m/>
    <s v="CON20161114GRAN"/>
    <x v="3"/>
    <x v="0"/>
    <x v="2"/>
    <e v="#N/A"/>
  </r>
  <r>
    <x v="9"/>
    <s v="Joint distribution with ACTED"/>
    <m/>
    <s v="Réalisé"/>
    <d v="2016-11-14T00:00:00"/>
    <s v="Distribution NFI"/>
    <s v="Matériaux NFI"/>
    <s v="Kit d'hygiène"/>
    <m/>
    <s v="Nombre"/>
    <n v="500"/>
    <m/>
    <m/>
    <m/>
    <s v=""/>
    <n v="500"/>
    <s v="Sélection / Priorisation"/>
    <x v="0"/>
    <x v="2"/>
    <m/>
    <m/>
    <m/>
    <m/>
    <m/>
    <s v="CON20161114GRAN"/>
    <x v="4"/>
    <x v="0"/>
    <x v="2"/>
    <e v="#N/A"/>
  </r>
  <r>
    <x v="9"/>
    <s v="Joint distribution with ACTED"/>
    <m/>
    <s v="Réalisé"/>
    <d v="2016-11-14T00:00:00"/>
    <s v="Distribution NFI"/>
    <s v="Matériaux NFI"/>
    <s v="Moustiquaires"/>
    <m/>
    <s v="Nombre"/>
    <n v="1000"/>
    <m/>
    <m/>
    <m/>
    <s v=""/>
    <n v="500"/>
    <s v="Sélection / Priorisation"/>
    <x v="0"/>
    <x v="2"/>
    <m/>
    <m/>
    <m/>
    <m/>
    <m/>
    <s v="CON20161114GRAN"/>
    <x v="5"/>
    <x v="0"/>
    <x v="2"/>
    <e v="#N/A"/>
  </r>
  <r>
    <x v="9"/>
    <m/>
    <m/>
    <s v="Réalisé"/>
    <d v="2016-11-15T00:00:00"/>
    <s v="Distribution Abris"/>
    <s v="Cash en HTG"/>
    <s v="Non conditionel"/>
    <m/>
    <s v="Valeur en HTG"/>
    <n v="350"/>
    <m/>
    <m/>
    <m/>
    <s v=""/>
    <n v="120"/>
    <m/>
    <x v="4"/>
    <x v="33"/>
    <s v="Palma"/>
    <m/>
    <m/>
    <m/>
    <m/>
    <s v="CON20161115OUANPA"/>
    <x v="5"/>
    <x v="4"/>
    <x v="33"/>
    <e v="#N/A"/>
  </r>
  <r>
    <x v="9"/>
    <s v="Joint distribution with ACTED"/>
    <m/>
    <s v="Planifié (financé)"/>
    <s v="tbc"/>
    <s v="Distribution NFI"/>
    <s v="Matériaux NFI"/>
    <s v="Aquatabs"/>
    <m/>
    <s v="Nombre"/>
    <n v="200000"/>
    <m/>
    <m/>
    <m/>
    <s v=""/>
    <n v="1000"/>
    <s v="Sélection / Priorisation"/>
    <x v="0"/>
    <x v="4"/>
    <m/>
    <m/>
    <m/>
    <m/>
    <m/>
    <e v="#VALUE!"/>
    <x v="10"/>
    <x v="0"/>
    <x v="4"/>
    <e v="#N/A"/>
  </r>
  <r>
    <x v="9"/>
    <s v="Joint distribution with ACTED"/>
    <m/>
    <s v="Planifié (financé)"/>
    <s v="tbc"/>
    <s v="Distribution Abris"/>
    <s v="Matériaux Abris"/>
    <s v="Bâches"/>
    <m/>
    <s v="Nombre"/>
    <n v="1000"/>
    <m/>
    <m/>
    <m/>
    <s v=""/>
    <n v="1000"/>
    <m/>
    <x v="0"/>
    <x v="4"/>
    <m/>
    <m/>
    <m/>
    <m/>
    <m/>
    <e v="#VALUE!"/>
    <x v="11"/>
    <x v="0"/>
    <x v="4"/>
    <e v="#N/A"/>
  </r>
  <r>
    <x v="9"/>
    <s v="Joint distribution with ACTED"/>
    <m/>
    <s v="Planifié (financé)"/>
    <s v="tbc"/>
    <s v="Distribution NFI"/>
    <s v="Matériaux NFI"/>
    <s v="Couvertures"/>
    <m/>
    <s v="Nombre"/>
    <n v="2000"/>
    <m/>
    <m/>
    <m/>
    <s v=""/>
    <n v="1000"/>
    <s v="Sélection / Priorisation"/>
    <x v="0"/>
    <x v="4"/>
    <m/>
    <m/>
    <m/>
    <m/>
    <m/>
    <e v="#VALUE!"/>
    <x v="24"/>
    <x v="0"/>
    <x v="4"/>
    <e v="#N/A"/>
  </r>
  <r>
    <x v="9"/>
    <s v="Joint distribution with ACTED"/>
    <m/>
    <s v="Planifié (financé)"/>
    <s v="tbc"/>
    <s v="Distribution Abris"/>
    <s v="Matériaux Abris"/>
    <s v="Kit Abris"/>
    <s v="1 bache 4x6, 1 corde"/>
    <s v="Nombre"/>
    <n v="1000"/>
    <m/>
    <m/>
    <m/>
    <s v=""/>
    <n v="1000"/>
    <s v="Sélection / Priorisation"/>
    <x v="0"/>
    <x v="4"/>
    <m/>
    <m/>
    <m/>
    <m/>
    <m/>
    <e v="#VALUE!"/>
    <x v="27"/>
    <x v="0"/>
    <x v="4"/>
    <e v="#N/A"/>
  </r>
  <r>
    <x v="9"/>
    <s v="Joint distribution with ACTED"/>
    <m/>
    <s v="Planifié (financé)"/>
    <s v="tbc"/>
    <s v="Distribution NFI"/>
    <s v="Matériaux NFI"/>
    <s v="Kit d'hygiène"/>
    <m/>
    <s v="Nombre"/>
    <n v="1000"/>
    <m/>
    <m/>
    <m/>
    <s v=""/>
    <n v="1000"/>
    <s v="Sélection / Priorisation"/>
    <x v="0"/>
    <x v="4"/>
    <m/>
    <m/>
    <m/>
    <m/>
    <m/>
    <e v="#VALUE!"/>
    <x v="28"/>
    <x v="0"/>
    <x v="4"/>
    <e v="#N/A"/>
  </r>
  <r>
    <x v="9"/>
    <s v="Joint distribution with ACTED"/>
    <m/>
    <s v="Planifié (financé)"/>
    <s v="tbc"/>
    <s v="Distribution NFI"/>
    <s v="Matériaux NFI"/>
    <s v="Moustiquaires"/>
    <m/>
    <s v="Nombre"/>
    <n v="2000"/>
    <m/>
    <m/>
    <m/>
    <s v=""/>
    <n v="1000"/>
    <s v="Sélection / Priorisation"/>
    <x v="0"/>
    <x v="4"/>
    <m/>
    <m/>
    <m/>
    <m/>
    <m/>
    <e v="#VALUE!"/>
    <x v="29"/>
    <x v="0"/>
    <x v="4"/>
    <e v="#N/A"/>
  </r>
  <r>
    <x v="10"/>
    <m/>
    <s v="OFDA"/>
    <s v="Réalisé"/>
    <m/>
    <s v="Distribution Abris"/>
    <s v="Matériaux Abris"/>
    <s v="Bâches"/>
    <m/>
    <s v="Nombre"/>
    <n v="900"/>
    <m/>
    <m/>
    <m/>
    <s v=""/>
    <n v="900"/>
    <m/>
    <x v="1"/>
    <x v="28"/>
    <m/>
    <m/>
    <m/>
    <m/>
    <m/>
    <s v="CVM190010SU"/>
    <x v="5"/>
    <x v="1"/>
    <x v="28"/>
    <e v="#N/A"/>
  </r>
  <r>
    <x v="11"/>
    <s v="KORAL"/>
    <s v="German Foreign Office (AA)"/>
    <s v="Réalisé"/>
    <d v="2016-10-14T00:00:00"/>
    <s v="Distribution NFI"/>
    <s v="Matériaux NFI"/>
    <s v="Aquatabs"/>
    <m/>
    <s v="Nombre"/>
    <n v="176"/>
    <m/>
    <m/>
    <m/>
    <s v=""/>
    <m/>
    <m/>
    <x v="1"/>
    <x v="35"/>
    <s v="Targeted"/>
    <m/>
    <m/>
    <m/>
    <m/>
    <s v="DIA20161014SUCHTA"/>
    <x v="4"/>
    <x v="1"/>
    <x v="28"/>
    <e v="#N/A"/>
  </r>
  <r>
    <x v="11"/>
    <s v="KORAL"/>
    <s v="German Foreign Office (AA)"/>
    <s v="Réalisé"/>
    <d v="2016-10-14T00:00:00"/>
    <s v="Intervention Abris"/>
    <s v="Formation"/>
    <s v="Formation"/>
    <m/>
    <s v=""/>
    <n v="176"/>
    <m/>
    <m/>
    <m/>
    <s v=""/>
    <m/>
    <s v="Sélection / Priorisation"/>
    <x v="1"/>
    <x v="35"/>
    <m/>
    <m/>
    <m/>
    <m/>
    <m/>
    <s v="DIA20161014SUCH"/>
    <x v="5"/>
    <x v="1"/>
    <x v="28"/>
    <e v="#N/A"/>
  </r>
  <r>
    <x v="11"/>
    <m/>
    <s v="German Foreign Office (AA)"/>
    <s v="Réalisé"/>
    <d v="2016-10-14T00:00:00"/>
    <s v="Distribution NFI"/>
    <s v="Matériaux NFI"/>
    <s v="Kit de cuisine"/>
    <m/>
    <s v="Nombre"/>
    <n v="176"/>
    <m/>
    <m/>
    <m/>
    <s v=""/>
    <m/>
    <m/>
    <x v="1"/>
    <x v="35"/>
    <s v="Targeted"/>
    <m/>
    <m/>
    <m/>
    <s v="Kits d'abri : 2 baches, 2 laines, 30m de cordes;_x000a_Kits d'hygiene: shampooing, savon, papier hygienique, serviettes hygieniques, deodorant, brosse a dents, dentifrice, peignes, aquatabs, savon lessive, sceaux"/>
    <s v="DIA20161014SUCHTA"/>
    <x v="5"/>
    <x v="1"/>
    <x v="28"/>
    <e v="#N/A"/>
  </r>
  <r>
    <x v="11"/>
    <s v="KORAL"/>
    <s v="German Foreign Office (AA)"/>
    <s v="Réalisé"/>
    <d v="2016-10-17T00:00:00"/>
    <s v="Distribution NFI"/>
    <s v="Matériaux NFI"/>
    <s v="Aquatabs"/>
    <m/>
    <s v="Nombre"/>
    <n v="125"/>
    <m/>
    <m/>
    <m/>
    <s v=""/>
    <m/>
    <m/>
    <x v="1"/>
    <x v="36"/>
    <s v="Targeted"/>
    <m/>
    <m/>
    <m/>
    <m/>
    <s v="DIA20161017SUBETA"/>
    <x v="4"/>
    <x v="1"/>
    <x v="28"/>
    <e v="#N/A"/>
  </r>
  <r>
    <x v="11"/>
    <s v="KORAL"/>
    <s v="German Foreign Office (AA)"/>
    <s v="Réalisé"/>
    <d v="2016-10-17T00:00:00"/>
    <s v="Intervention Abris"/>
    <s v="Formation"/>
    <s v="Formation"/>
    <m/>
    <s v=""/>
    <n v="125"/>
    <m/>
    <m/>
    <m/>
    <s v=""/>
    <m/>
    <s v="Sélection / Priorisation"/>
    <x v="1"/>
    <x v="36"/>
    <m/>
    <m/>
    <m/>
    <m/>
    <m/>
    <s v="DIA20161017SUBE"/>
    <x v="5"/>
    <x v="1"/>
    <x v="28"/>
    <e v="#N/A"/>
  </r>
  <r>
    <x v="11"/>
    <m/>
    <s v="German Foreign Office (AA)"/>
    <s v="Réalisé"/>
    <d v="2016-10-17T00:00:00"/>
    <s v="Distribution NFI"/>
    <s v="Matériaux NFI"/>
    <s v="Kit de cuisine"/>
    <m/>
    <s v="Nombre"/>
    <n v="125"/>
    <m/>
    <m/>
    <m/>
    <s v=""/>
    <m/>
    <m/>
    <x v="1"/>
    <x v="36"/>
    <s v="Targeted"/>
    <m/>
    <m/>
    <m/>
    <s v="Kits d'abri : 2 baches, 2 laines, 30m de cordes;_x000a_Kits d'hygiene: shampooing, savon, papier hygienique, serviettes hygieniques, deodorant, brosse a dents, dentifrice, peignes, aquatabs, savon lessive, sceaux"/>
    <s v="DIA20161017SUBETA"/>
    <x v="5"/>
    <x v="1"/>
    <x v="28"/>
    <e v="#N/A"/>
  </r>
  <r>
    <x v="11"/>
    <s v="KORAL"/>
    <s v="German Foreign Office (AA)"/>
    <s v="Réalisé"/>
    <d v="2016-10-20T00:00:00"/>
    <s v="Distribution NFI"/>
    <s v="Matériaux NFI"/>
    <s v="Aquatabs"/>
    <m/>
    <s v="Nombre"/>
    <n v="95"/>
    <m/>
    <m/>
    <m/>
    <s v=""/>
    <m/>
    <m/>
    <x v="1"/>
    <x v="37"/>
    <s v="Targeted"/>
    <m/>
    <m/>
    <m/>
    <m/>
    <s v="DIA20161020SUFOTA"/>
    <x v="4"/>
    <x v="1"/>
    <x v="28"/>
    <e v="#N/A"/>
  </r>
  <r>
    <x v="11"/>
    <s v="KORAL"/>
    <s v="German Foreign Office (AA)"/>
    <s v="Réalisé"/>
    <d v="2016-10-20T00:00:00"/>
    <s v="Intervention Abris"/>
    <s v="Formation"/>
    <s v="Formation"/>
    <m/>
    <s v=""/>
    <n v="95"/>
    <m/>
    <m/>
    <m/>
    <s v=""/>
    <m/>
    <s v="Sélection / Priorisation"/>
    <x v="1"/>
    <x v="37"/>
    <m/>
    <m/>
    <m/>
    <m/>
    <m/>
    <s v="DIA20161020SUFO"/>
    <x v="5"/>
    <x v="1"/>
    <x v="28"/>
    <e v="#N/A"/>
  </r>
  <r>
    <x v="11"/>
    <m/>
    <s v="German Foreign Office (AA)"/>
    <s v="Réalisé"/>
    <d v="2016-10-20T00:00:00"/>
    <s v="Distribution NFI"/>
    <s v="Matériaux NFI"/>
    <s v="Kit de cuisine"/>
    <m/>
    <s v="Nombre"/>
    <n v="95"/>
    <m/>
    <m/>
    <m/>
    <s v=""/>
    <m/>
    <m/>
    <x v="1"/>
    <x v="37"/>
    <s v="Targeted"/>
    <m/>
    <m/>
    <m/>
    <s v="Kits d'abri : 2 baches, 2 laines, 30m de cordes;_x000a_Kits d'hygiene: shampooing, savon, papier hygienique, serviettes hygieniques, deodorant, brosse a dents, dentifrice, peignes, aquatabs, savon lessive, sceaux"/>
    <s v="DIA20161020SUFOTA"/>
    <x v="5"/>
    <x v="1"/>
    <x v="28"/>
    <e v="#N/A"/>
  </r>
  <r>
    <x v="11"/>
    <s v="KORAL"/>
    <s v="German Foreign Office (AA)"/>
    <s v="Réalisé"/>
    <d v="2016-10-23T00:00:00"/>
    <s v="Distribution NFI"/>
    <s v="Matériaux NFI"/>
    <s v="Aquatabs"/>
    <m/>
    <s v="Nombre"/>
    <n v="50"/>
    <m/>
    <m/>
    <m/>
    <s v=""/>
    <m/>
    <m/>
    <x v="1"/>
    <x v="38"/>
    <s v="Targeted"/>
    <m/>
    <m/>
    <m/>
    <m/>
    <s v="DIA20161023SURATA"/>
    <x v="4"/>
    <x v="1"/>
    <x v="28"/>
    <e v="#N/A"/>
  </r>
  <r>
    <x v="11"/>
    <s v="KORAL"/>
    <s v="German Foreign Office (AA)"/>
    <s v="Réalisé"/>
    <d v="2016-10-23T00:00:00"/>
    <s v="Intervention Abris"/>
    <s v="Formation"/>
    <s v="Formation"/>
    <m/>
    <s v=""/>
    <n v="50"/>
    <m/>
    <m/>
    <m/>
    <s v=""/>
    <m/>
    <s v="Sélection / Priorisation"/>
    <x v="1"/>
    <x v="38"/>
    <m/>
    <m/>
    <m/>
    <m/>
    <m/>
    <s v="DIA20161023SURA"/>
    <x v="5"/>
    <x v="1"/>
    <x v="28"/>
    <e v="#N/A"/>
  </r>
  <r>
    <x v="11"/>
    <m/>
    <s v="German Foreign Office (AA)"/>
    <s v="Réalisé"/>
    <d v="2016-10-23T00:00:00"/>
    <s v="Distribution NFI"/>
    <s v="Matériaux NFI"/>
    <s v="Kit de cuisine"/>
    <m/>
    <s v="Nombre"/>
    <n v="50"/>
    <m/>
    <m/>
    <m/>
    <s v=""/>
    <m/>
    <m/>
    <x v="1"/>
    <x v="38"/>
    <s v="Targeted"/>
    <m/>
    <m/>
    <m/>
    <s v="Kits d'abri : 2 baches, 2 laines, 30m de cordes;_x000a_Kits d'hygiene: shampooing, savon, papier hygienique, serviettes hygieniques, deodorant, brosse a dents, dentifrice, peignes, aquatabs, savon lessive, sceaux"/>
    <s v="DIA20161023SURATA"/>
    <x v="5"/>
    <x v="1"/>
    <x v="28"/>
    <e v="#N/A"/>
  </r>
  <r>
    <x v="11"/>
    <s v="KORAL"/>
    <s v="German Foreign Office (AA)"/>
    <s v="Réalisé"/>
    <d v="2016-10-25T00:00:00"/>
    <s v="Distribution NFI"/>
    <s v="Matériaux NFI"/>
    <s v="Aquatabs"/>
    <m/>
    <s v="Nombre"/>
    <n v="160"/>
    <m/>
    <m/>
    <m/>
    <s v=""/>
    <m/>
    <m/>
    <x v="1"/>
    <x v="39"/>
    <s v="Targeted"/>
    <m/>
    <m/>
    <m/>
    <m/>
    <s v="DIA20161025SUDETA"/>
    <x v="4"/>
    <x v="1"/>
    <x v="28"/>
    <e v="#N/A"/>
  </r>
  <r>
    <x v="11"/>
    <s v="KORAL"/>
    <s v="German Foreign Office (AA)"/>
    <s v="Réalisé"/>
    <d v="2016-10-25T00:00:00"/>
    <s v="Intervention Abris"/>
    <s v="Formation"/>
    <s v="Formation"/>
    <m/>
    <s v=""/>
    <n v="160"/>
    <m/>
    <m/>
    <m/>
    <s v=""/>
    <m/>
    <s v="Sélection / Priorisation"/>
    <x v="1"/>
    <x v="39"/>
    <m/>
    <m/>
    <m/>
    <m/>
    <m/>
    <s v="DIA20161025SUDE"/>
    <x v="5"/>
    <x v="1"/>
    <x v="28"/>
    <e v="#N/A"/>
  </r>
  <r>
    <x v="11"/>
    <m/>
    <s v="German Foreign Office (AA)"/>
    <s v="Réalisé"/>
    <d v="2016-10-25T00:00:00"/>
    <s v="Distribution NFI"/>
    <s v="Matériaux NFI"/>
    <s v="Kit de cuisine"/>
    <m/>
    <s v="Nombre"/>
    <n v="160"/>
    <m/>
    <m/>
    <m/>
    <s v=""/>
    <m/>
    <m/>
    <x v="1"/>
    <x v="39"/>
    <s v="Targeted"/>
    <m/>
    <m/>
    <m/>
    <s v="Kits d'abri : 2 baches, 2 laines, 30m de cordes;_x000a_Kits d'hygiene: shampooing, savon, papier hygienique, serviettes hygieniques, deodorant, brosse a dents, dentifrice, peignes, aquatabs, savon lessive, sceaux"/>
    <s v="DIA20161025SUDETA"/>
    <x v="5"/>
    <x v="1"/>
    <x v="28"/>
    <e v="#N/A"/>
  </r>
  <r>
    <x v="11"/>
    <s v="ATEPASE"/>
    <m/>
    <s v="Réalisé"/>
    <s v="08.10.2017 - 13.10.2016"/>
    <s v="Distribution NFI"/>
    <s v="Matériaux NFI"/>
    <s v="Aquatabs"/>
    <m/>
    <s v="Nombre"/>
    <n v="57"/>
    <m/>
    <m/>
    <m/>
    <s v=""/>
    <m/>
    <m/>
    <x v="6"/>
    <x v="40"/>
    <s v="Targeted"/>
    <m/>
    <m/>
    <m/>
    <m/>
    <e v="#VALUE!"/>
    <x v="30"/>
    <x v="6"/>
    <x v="28"/>
    <e v="#N/A"/>
  </r>
  <r>
    <x v="11"/>
    <s v="ATEPASE"/>
    <m/>
    <s v="Réalisé"/>
    <s v="08.10.2017 - 13.10.2016"/>
    <s v="Distribution NFI"/>
    <s v="Matériaux NFI"/>
    <s v="Aquatabs"/>
    <m/>
    <s v="Nombre"/>
    <n v="40"/>
    <m/>
    <m/>
    <m/>
    <s v=""/>
    <m/>
    <m/>
    <x v="6"/>
    <x v="41"/>
    <s v="Targeted"/>
    <m/>
    <m/>
    <m/>
    <m/>
    <e v="#VALUE!"/>
    <x v="31"/>
    <x v="6"/>
    <x v="28"/>
    <e v="#N/A"/>
  </r>
  <r>
    <x v="11"/>
    <s v="ATEPASE"/>
    <m/>
    <s v="Réalisé"/>
    <s v="08.10.2017 - 13.10.2016"/>
    <s v="Distribution NFI"/>
    <s v="Matériaux NFI"/>
    <s v="Aquatabs"/>
    <m/>
    <s v="Nombre"/>
    <n v="113"/>
    <m/>
    <m/>
    <m/>
    <s v=""/>
    <m/>
    <m/>
    <x v="6"/>
    <x v="42"/>
    <s v="Targeted"/>
    <m/>
    <m/>
    <m/>
    <m/>
    <e v="#VALUE!"/>
    <x v="32"/>
    <x v="6"/>
    <x v="28"/>
    <e v="#N/A"/>
  </r>
  <r>
    <x v="11"/>
    <s v="ATEPASE"/>
    <s v="Diakonie Katastrophenhilfe"/>
    <s v="Réalisé"/>
    <s v="08.10.2017 - 13.10.2016"/>
    <s v="Distribution NFI"/>
    <s v="Matériaux NFI"/>
    <s v="Aquatabs"/>
    <m/>
    <s v="Nombre"/>
    <n v="63"/>
    <m/>
    <m/>
    <m/>
    <s v=""/>
    <m/>
    <m/>
    <x v="6"/>
    <x v="43"/>
    <s v="Targeted"/>
    <m/>
    <m/>
    <m/>
    <m/>
    <e v="#VALUE!"/>
    <x v="33"/>
    <x v="6"/>
    <x v="28"/>
    <e v="#N/A"/>
  </r>
  <r>
    <x v="11"/>
    <s v="ATEPASE"/>
    <s v="Diakonie Katastrophenhilfe"/>
    <s v="Réalisé"/>
    <s v="08.10.2017 - 13.10.2016"/>
    <s v="Distribution NFI"/>
    <s v="Matériaux NFI"/>
    <s v="Aquatabs"/>
    <m/>
    <s v="Nombre"/>
    <n v="43"/>
    <m/>
    <m/>
    <m/>
    <s v=""/>
    <m/>
    <m/>
    <x v="6"/>
    <x v="44"/>
    <s v="Targeted"/>
    <m/>
    <m/>
    <m/>
    <m/>
    <e v="#VALUE!"/>
    <x v="34"/>
    <x v="6"/>
    <x v="28"/>
    <e v="#N/A"/>
  </r>
  <r>
    <x v="11"/>
    <s v="ATEPASE"/>
    <s v="Diakonie Katastrophenhilfe"/>
    <s v="Réalisé"/>
    <s v="08.10.2017 - 13.10.2016"/>
    <s v="Distribution NFI"/>
    <s v="Matériaux NFI"/>
    <s v="Aquatabs"/>
    <m/>
    <s v="Nombre"/>
    <n v="128"/>
    <m/>
    <m/>
    <m/>
    <s v=""/>
    <m/>
    <m/>
    <x v="6"/>
    <x v="45"/>
    <s v="Targeted"/>
    <m/>
    <m/>
    <m/>
    <m/>
    <e v="#VALUE!"/>
    <x v="35"/>
    <x v="6"/>
    <x v="28"/>
    <e v="#N/A"/>
  </r>
  <r>
    <x v="11"/>
    <s v="ATEPASE"/>
    <s v="Diakonie Katastrophenhilfe"/>
    <s v="Réalisé"/>
    <s v="08.10.2017 - 13.10.2016"/>
    <s v="Distribution NFI"/>
    <s v="Matériaux NFI"/>
    <s v="Aquatabs"/>
    <m/>
    <s v="Nombre"/>
    <n v="80"/>
    <m/>
    <m/>
    <m/>
    <s v=""/>
    <m/>
    <m/>
    <x v="6"/>
    <x v="46"/>
    <s v="Targeted"/>
    <m/>
    <m/>
    <m/>
    <m/>
    <e v="#VALUE!"/>
    <x v="36"/>
    <x v="6"/>
    <x v="35"/>
    <e v="#N/A"/>
  </r>
  <r>
    <x v="11"/>
    <s v="ATEPASE"/>
    <s v="Diakonie Katastrophenhilfe"/>
    <s v="Réalisé"/>
    <s v="08.10.2017 - 13.10.2016"/>
    <s v="Distribution NFI"/>
    <s v="Matériaux NFI"/>
    <s v="Aquatabs"/>
    <m/>
    <s v="Nombre"/>
    <n v="57"/>
    <m/>
    <m/>
    <m/>
    <s v=""/>
    <m/>
    <m/>
    <x v="6"/>
    <x v="47"/>
    <s v="Targeted"/>
    <m/>
    <m/>
    <m/>
    <m/>
    <e v="#VALUE!"/>
    <x v="37"/>
    <x v="6"/>
    <x v="28"/>
    <e v="#N/A"/>
  </r>
  <r>
    <x v="11"/>
    <s v="ATEPASE"/>
    <s v="Diakonie Katastrophenhilfe"/>
    <s v="Réalisé"/>
    <s v="08.10.2017 - 13.10.2016"/>
    <s v="Distribution NFI"/>
    <s v="Matériaux NFI"/>
    <s v="Aquatabs"/>
    <m/>
    <s v="Nombre"/>
    <n v="67"/>
    <m/>
    <m/>
    <m/>
    <s v=""/>
    <m/>
    <m/>
    <x v="6"/>
    <x v="48"/>
    <s v="Targeted"/>
    <m/>
    <m/>
    <m/>
    <m/>
    <e v="#VALUE!"/>
    <x v="38"/>
    <x v="6"/>
    <x v="28"/>
    <e v="#N/A"/>
  </r>
  <r>
    <x v="11"/>
    <s v="ATEPASE"/>
    <s v="Diakonie Katastrophenhilfe"/>
    <s v="Réalisé"/>
    <s v="08.10.2017 - 13.10.2016"/>
    <s v="Intervention Abris"/>
    <s v="Formation"/>
    <s v="Formation"/>
    <m/>
    <s v=""/>
    <n v="57"/>
    <m/>
    <m/>
    <m/>
    <s v=""/>
    <n v="57"/>
    <s v="Sélection / Priorisation"/>
    <x v="6"/>
    <x v="40"/>
    <s v="Targeted"/>
    <m/>
    <m/>
    <m/>
    <m/>
    <e v="#VALUE!"/>
    <x v="39"/>
    <x v="6"/>
    <x v="28"/>
    <e v="#N/A"/>
  </r>
  <r>
    <x v="11"/>
    <s v="ATEPASE"/>
    <s v="Diakonie Katastrophenhilfe"/>
    <s v="Réalisé"/>
    <s v="08.10.2017 - 13.10.2016"/>
    <s v="Intervention Abris"/>
    <s v="Formation"/>
    <s v="Formation"/>
    <m/>
    <s v=""/>
    <n v="40"/>
    <m/>
    <m/>
    <m/>
    <s v=""/>
    <n v="40"/>
    <s v="Sélection / Priorisation"/>
    <x v="6"/>
    <x v="41"/>
    <s v="Targeted"/>
    <m/>
    <m/>
    <m/>
    <m/>
    <e v="#VALUE!"/>
    <x v="40"/>
    <x v="6"/>
    <x v="28"/>
    <e v="#N/A"/>
  </r>
  <r>
    <x v="11"/>
    <s v="ATEPASE"/>
    <s v="Diakonie Katastrophenhilfe"/>
    <s v="Réalisé"/>
    <s v="08.10.2017 - 13.10.2016"/>
    <s v="Intervention Abris"/>
    <s v="Formation"/>
    <s v="Formation"/>
    <m/>
    <s v=""/>
    <n v="113"/>
    <m/>
    <m/>
    <m/>
    <s v=""/>
    <n v="113"/>
    <s v="Sélection / Priorisation"/>
    <x v="6"/>
    <x v="42"/>
    <s v="Targeted"/>
    <m/>
    <m/>
    <m/>
    <m/>
    <e v="#VALUE!"/>
    <x v="41"/>
    <x v="6"/>
    <x v="28"/>
    <e v="#N/A"/>
  </r>
  <r>
    <x v="11"/>
    <s v="ATEPASE"/>
    <s v="Diakonie Katastrophenhilfe"/>
    <s v="Réalisé"/>
    <s v="08.10.2017 - 13.10.2016"/>
    <s v="Intervention Abris"/>
    <s v="Formation"/>
    <s v="Formation"/>
    <m/>
    <s v=""/>
    <n v="63"/>
    <m/>
    <m/>
    <m/>
    <s v=""/>
    <n v="63"/>
    <s v="Sélection / Priorisation"/>
    <x v="6"/>
    <x v="43"/>
    <s v="Targeted"/>
    <m/>
    <m/>
    <m/>
    <m/>
    <e v="#VALUE!"/>
    <x v="42"/>
    <x v="6"/>
    <x v="28"/>
    <e v="#N/A"/>
  </r>
  <r>
    <x v="11"/>
    <s v="ATEPASE"/>
    <s v="Diakonie Katastrophenhilfe"/>
    <s v="Réalisé"/>
    <s v="08.10.2017 - 13.10.2016"/>
    <s v="Intervention Abris"/>
    <s v="Formation"/>
    <s v="Formation"/>
    <m/>
    <s v=""/>
    <n v="43"/>
    <m/>
    <m/>
    <m/>
    <s v=""/>
    <n v="43"/>
    <s v="Sélection / Priorisation"/>
    <x v="6"/>
    <x v="44"/>
    <s v="Targeted"/>
    <m/>
    <m/>
    <m/>
    <m/>
    <e v="#VALUE!"/>
    <x v="43"/>
    <x v="6"/>
    <x v="28"/>
    <e v="#N/A"/>
  </r>
  <r>
    <x v="11"/>
    <s v="ATEPASE"/>
    <s v="Diakonie Katastrophenhilfe"/>
    <s v="Réalisé"/>
    <s v="08.10.2017 - 13.10.2016"/>
    <s v="Intervention Abris"/>
    <s v="Formation"/>
    <s v="Formation"/>
    <m/>
    <s v=""/>
    <n v="128"/>
    <m/>
    <m/>
    <m/>
    <s v=""/>
    <n v="128"/>
    <s v="Sélection / Priorisation"/>
    <x v="6"/>
    <x v="45"/>
    <s v="Targeted"/>
    <m/>
    <m/>
    <m/>
    <m/>
    <e v="#VALUE!"/>
    <x v="44"/>
    <x v="6"/>
    <x v="28"/>
    <e v="#N/A"/>
  </r>
  <r>
    <x v="11"/>
    <s v="ATEPASE"/>
    <s v="Diakonie Katastrophenhilfe"/>
    <s v="Réalisé"/>
    <s v="08.10.2017 - 13.10.2016"/>
    <s v="Intervention Abris"/>
    <s v="Formation"/>
    <s v="Formation"/>
    <m/>
    <s v=""/>
    <n v="80"/>
    <m/>
    <m/>
    <m/>
    <s v=""/>
    <n v="80"/>
    <s v="Sélection / Priorisation"/>
    <x v="6"/>
    <x v="46"/>
    <s v="Targeted"/>
    <m/>
    <m/>
    <m/>
    <m/>
    <e v="#VALUE!"/>
    <x v="45"/>
    <x v="6"/>
    <x v="35"/>
    <e v="#N/A"/>
  </r>
  <r>
    <x v="11"/>
    <s v="ATEPASE"/>
    <s v="Diakonie Katastrophenhilfe"/>
    <s v="Réalisé"/>
    <s v="08.10.2017 - 13.10.2016"/>
    <s v="Intervention Abris"/>
    <s v="Formation"/>
    <s v="Formation"/>
    <m/>
    <s v=""/>
    <n v="57"/>
    <m/>
    <m/>
    <m/>
    <s v=""/>
    <n v="57"/>
    <s v="Sélection / Priorisation"/>
    <x v="6"/>
    <x v="47"/>
    <s v="Targeted"/>
    <m/>
    <m/>
    <m/>
    <m/>
    <e v="#VALUE!"/>
    <x v="46"/>
    <x v="6"/>
    <x v="28"/>
    <e v="#N/A"/>
  </r>
  <r>
    <x v="11"/>
    <s v="ATEPASE"/>
    <s v="Diakonie Katastrophenhilfe"/>
    <s v="Réalisé"/>
    <s v="08.10.2017 - 13.10.2016"/>
    <s v="Intervention Abris"/>
    <s v="Formation"/>
    <s v="Formation"/>
    <m/>
    <s v=""/>
    <n v="67"/>
    <m/>
    <m/>
    <m/>
    <s v=""/>
    <n v="67"/>
    <s v="Sélection / Priorisation"/>
    <x v="6"/>
    <x v="48"/>
    <s v="Targeted"/>
    <m/>
    <m/>
    <m/>
    <m/>
    <e v="#VALUE!"/>
    <x v="47"/>
    <x v="6"/>
    <x v="28"/>
    <e v="#N/A"/>
  </r>
  <r>
    <x v="11"/>
    <s v="KORAL"/>
    <s v="German Foreign Office (AA)"/>
    <s v="Réalisé"/>
    <s v="09.10.2016 - 10.10.2016"/>
    <s v="Distribution NFI"/>
    <s v="Matériaux NFI"/>
    <s v="Aquatabs"/>
    <m/>
    <s v="Nombre"/>
    <n v="250"/>
    <m/>
    <m/>
    <m/>
    <s v=""/>
    <m/>
    <m/>
    <x v="1"/>
    <x v="49"/>
    <s v="Targeted"/>
    <m/>
    <m/>
    <m/>
    <m/>
    <e v="#VALUE!"/>
    <x v="48"/>
    <x v="1"/>
    <x v="28"/>
    <e v="#N/A"/>
  </r>
  <r>
    <x v="11"/>
    <s v="KORAL"/>
    <s v="German Foreign Office (AA)"/>
    <s v="Réalisé"/>
    <s v="09.10.2016 - 10.10.2016"/>
    <s v="Intervention Abris"/>
    <s v="Formation"/>
    <s v="Formation"/>
    <m/>
    <s v=""/>
    <n v="250"/>
    <m/>
    <m/>
    <m/>
    <s v=""/>
    <m/>
    <s v="Sélection / Priorisation"/>
    <x v="1"/>
    <x v="49"/>
    <m/>
    <m/>
    <m/>
    <m/>
    <m/>
    <e v="#VALUE!"/>
    <x v="49"/>
    <x v="1"/>
    <x v="28"/>
    <e v="#N/A"/>
  </r>
  <r>
    <x v="11"/>
    <m/>
    <s v="German Foreign Office (AA)"/>
    <s v="Réalisé"/>
    <s v="09.10.2016 - 10.10.2016"/>
    <s v="Distribution NFI"/>
    <s v="Matériaux NFI"/>
    <s v="Kit de cuisine"/>
    <m/>
    <s v="Nombre"/>
    <n v="250"/>
    <m/>
    <m/>
    <m/>
    <s v=""/>
    <m/>
    <m/>
    <x v="1"/>
    <x v="49"/>
    <s v="Targeted"/>
    <m/>
    <m/>
    <m/>
    <s v="Kits d'abri : 2 baches, 2 laines, 30m de cordes;_x000a_Kits d'hygiene: shampooing, savon, papier hygienique, serviettes hygieniques, deodorant, brosse a dents, dentifrice, peignes, aquatabs, savon lessive, sceaux"/>
    <e v="#VALUE!"/>
    <x v="50"/>
    <x v="1"/>
    <x v="28"/>
    <e v="#N/A"/>
  </r>
  <r>
    <x v="11"/>
    <s v="KORAL"/>
    <s v="German Foreign Office (AA)"/>
    <s v="Réalisé"/>
    <s v="09.10.2016 - 25.10.2016"/>
    <s v="Distribution NFI"/>
    <s v="Matériaux NFI"/>
    <s v="Aquatabs"/>
    <m/>
    <s v="Nombre"/>
    <n v="252"/>
    <m/>
    <m/>
    <m/>
    <s v=""/>
    <m/>
    <m/>
    <x v="1"/>
    <x v="50"/>
    <s v="Targeted"/>
    <m/>
    <m/>
    <m/>
    <m/>
    <e v="#VALUE!"/>
    <x v="51"/>
    <x v="1"/>
    <x v="28"/>
    <e v="#N/A"/>
  </r>
  <r>
    <x v="11"/>
    <s v="KORAL"/>
    <s v="German Foreign Office (AA)"/>
    <s v="Réalisé"/>
    <s v="09.10.2016 - 25.10.2016"/>
    <s v="Intervention Abris"/>
    <s v="Formation"/>
    <s v="Formation"/>
    <m/>
    <s v=""/>
    <n v="252"/>
    <m/>
    <m/>
    <m/>
    <s v=""/>
    <m/>
    <s v="Sélection / Priorisation"/>
    <x v="1"/>
    <x v="50"/>
    <m/>
    <m/>
    <m/>
    <m/>
    <m/>
    <e v="#VALUE!"/>
    <x v="52"/>
    <x v="1"/>
    <x v="28"/>
    <e v="#N/A"/>
  </r>
  <r>
    <x v="11"/>
    <m/>
    <s v="German Foreign Office (AA)"/>
    <s v="Réalisé"/>
    <s v="09.10.2016 - 25.10.2016"/>
    <s v="Distribution NFI"/>
    <s v="Matériaux NFI"/>
    <s v="Kit de cuisine"/>
    <m/>
    <s v="Nombre"/>
    <n v="252"/>
    <m/>
    <m/>
    <m/>
    <s v=""/>
    <m/>
    <m/>
    <x v="1"/>
    <x v="50"/>
    <s v="Targeted"/>
    <m/>
    <m/>
    <m/>
    <s v="Kits d'abri : 2 baches, 2 laines, 30m de cordes;_x000a_Kits d'hygiene: shampooing, savon, papier hygienique, serviettes hygieniques, deodorant, brosse a dents, dentifrice, peignes, aquatabs, savon lessive, sceaux"/>
    <e v="#VALUE!"/>
    <x v="53"/>
    <x v="1"/>
    <x v="28"/>
    <e v="#N/A"/>
  </r>
  <r>
    <x v="11"/>
    <s v="FNGA"/>
    <s v="Diakonie Katastrophenhilfe"/>
    <s v="Planifié (financé)"/>
    <s v="15.11.2016 - 16.11.2016"/>
    <s v="Intervention Abris"/>
    <s v="Formation"/>
    <s v="Formation"/>
    <m/>
    <s v=""/>
    <n v="200"/>
    <m/>
    <m/>
    <m/>
    <s v=""/>
    <m/>
    <s v="Sélection / Priorisation"/>
    <x v="0"/>
    <x v="51"/>
    <m/>
    <m/>
    <m/>
    <m/>
    <m/>
    <e v="#VALUE!"/>
    <x v="54"/>
    <x v="0"/>
    <x v="28"/>
    <e v="#N/A"/>
  </r>
  <r>
    <x v="11"/>
    <m/>
    <s v="Diakonie Katastrophenhilfe"/>
    <s v="Planifié (financé)"/>
    <s v="15.11.2016 - 16.11.2016"/>
    <s v="Distribution NFI"/>
    <s v="Matériaux NFI"/>
    <s v="Kit de cuisine"/>
    <m/>
    <s v="Nombre"/>
    <n v="200"/>
    <m/>
    <m/>
    <m/>
    <s v=""/>
    <m/>
    <m/>
    <x v="0"/>
    <x v="51"/>
    <s v="Targeted"/>
    <m/>
    <m/>
    <m/>
    <s v="Kits d'abri : 1 bache, 2 laines, 15m de cordes"/>
    <e v="#VALUE!"/>
    <x v="55"/>
    <x v="0"/>
    <x v="28"/>
    <e v="#N/A"/>
  </r>
  <r>
    <x v="11"/>
    <s v="KORAL"/>
    <s v="German Foreign Office (AA)"/>
    <s v="Réalisé"/>
    <s v="17.10.2016 - 31.10.2016"/>
    <s v="Distribution NFI"/>
    <s v="Matériaux NFI"/>
    <s v="Aquatabs"/>
    <m/>
    <s v="Nombre"/>
    <n v="125"/>
    <m/>
    <m/>
    <m/>
    <s v=""/>
    <m/>
    <m/>
    <x v="1"/>
    <x v="52"/>
    <s v="Targeted"/>
    <m/>
    <m/>
    <m/>
    <m/>
    <e v="#VALUE!"/>
    <x v="56"/>
    <x v="1"/>
    <x v="28"/>
    <e v="#N/A"/>
  </r>
  <r>
    <x v="11"/>
    <s v="KORAL"/>
    <s v="German Foreign Office (AA)"/>
    <s v="Réalisé"/>
    <s v="17.10.2016 - 31.10.2016"/>
    <s v="Intervention Abris"/>
    <s v="Formation"/>
    <s v="Formation"/>
    <m/>
    <s v=""/>
    <n v="125"/>
    <m/>
    <m/>
    <m/>
    <s v=""/>
    <m/>
    <s v="Sélection / Priorisation"/>
    <x v="1"/>
    <x v="52"/>
    <m/>
    <m/>
    <m/>
    <m/>
    <m/>
    <e v="#VALUE!"/>
    <x v="57"/>
    <x v="1"/>
    <x v="28"/>
    <e v="#N/A"/>
  </r>
  <r>
    <x v="11"/>
    <m/>
    <s v="German Foreign Office (AA)"/>
    <s v="Réalisé"/>
    <s v="17.10.2016 - 31.10.2016"/>
    <s v="Distribution NFI"/>
    <s v="Matériaux NFI"/>
    <s v="Kit de cuisine"/>
    <m/>
    <s v="Nombre"/>
    <n v="125"/>
    <m/>
    <m/>
    <m/>
    <s v=""/>
    <m/>
    <m/>
    <x v="1"/>
    <x v="52"/>
    <s v="Targeted"/>
    <m/>
    <m/>
    <m/>
    <s v="Kits d'abri : 2 baches, 2 laines, 30m de cordes;_x000a_Kits d'hygiene: shampooing, savon, papier hygienique, serviettes hygieniques, deodorant, brosse a dents, dentifrice, peignes, aquatabs, savon lessive, sceaux"/>
    <e v="#VALUE!"/>
    <x v="58"/>
    <x v="1"/>
    <x v="28"/>
    <e v="#N/A"/>
  </r>
  <r>
    <x v="11"/>
    <s v="KORAL"/>
    <s v="German Foreign Office (AA)"/>
    <s v="Réalisé"/>
    <s v="20.10.2016 - 28.10.2016"/>
    <s v="Distribution NFI"/>
    <s v="Matériaux NFI"/>
    <s v="Aquatabs"/>
    <m/>
    <s v="Nombre"/>
    <n v="85"/>
    <m/>
    <m/>
    <m/>
    <s v=""/>
    <m/>
    <m/>
    <x v="1"/>
    <x v="53"/>
    <s v="Targeted"/>
    <m/>
    <m/>
    <m/>
    <m/>
    <e v="#VALUE!"/>
    <x v="59"/>
    <x v="1"/>
    <x v="28"/>
    <e v="#N/A"/>
  </r>
  <r>
    <x v="11"/>
    <s v="KORAL"/>
    <s v="German Foreign Office (AA)"/>
    <s v="Réalisé"/>
    <s v="20.10.2016 - 28.10.2016"/>
    <s v="Intervention Abris"/>
    <s v="Formation"/>
    <s v="Formation"/>
    <m/>
    <s v=""/>
    <n v="85"/>
    <m/>
    <m/>
    <m/>
    <s v=""/>
    <m/>
    <s v="Sélection / Priorisation"/>
    <x v="1"/>
    <x v="53"/>
    <m/>
    <m/>
    <m/>
    <m/>
    <m/>
    <e v="#VALUE!"/>
    <x v="60"/>
    <x v="1"/>
    <x v="28"/>
    <e v="#N/A"/>
  </r>
  <r>
    <x v="11"/>
    <m/>
    <s v="German Foreign Office (AA)"/>
    <s v="Réalisé"/>
    <s v="20.10.2016 - 28.10.2016"/>
    <s v="Distribution NFI"/>
    <s v="Matériaux NFI"/>
    <s v="Kit de cuisine"/>
    <m/>
    <s v="Nombre"/>
    <n v="85"/>
    <m/>
    <m/>
    <m/>
    <s v=""/>
    <m/>
    <m/>
    <x v="1"/>
    <x v="53"/>
    <s v="Targeted"/>
    <m/>
    <m/>
    <m/>
    <s v="Kits d'abri : 2 baches, 2 laines, 30m de cordes;_x000a_Kits d'hygiene: shampooing, savon, papier hygienique, serviettes hygieniques, deodorant, brosse a dents, dentifrice, peignes, aquatabs, savon lessive, sceaux"/>
    <e v="#VALUE!"/>
    <x v="61"/>
    <x v="1"/>
    <x v="28"/>
    <e v="#N/A"/>
  </r>
  <r>
    <x v="11"/>
    <s v="KORAL"/>
    <s v="German Foreign Office (AA)"/>
    <s v="En cours"/>
    <s v="28.10.2016 - 17.11.2016"/>
    <s v="Distribution NFI"/>
    <s v="Matériaux NFI"/>
    <s v="Aquatabs"/>
    <m/>
    <s v="Nombre"/>
    <n v="160"/>
    <m/>
    <m/>
    <m/>
    <s v=""/>
    <m/>
    <m/>
    <x v="1"/>
    <x v="54"/>
    <s v="Targeted"/>
    <m/>
    <m/>
    <m/>
    <m/>
    <e v="#VALUE!"/>
    <x v="62"/>
    <x v="1"/>
    <x v="28"/>
    <e v="#N/A"/>
  </r>
  <r>
    <x v="11"/>
    <s v="KORAL"/>
    <s v="German Foreign Office (AA)"/>
    <s v="En cours"/>
    <s v="28.10.2016 - 17.11.2016"/>
    <s v="Intervention Abris"/>
    <s v="Formation"/>
    <s v="Formation"/>
    <m/>
    <s v=""/>
    <n v="160"/>
    <m/>
    <m/>
    <m/>
    <s v=""/>
    <m/>
    <s v="Sélection / Priorisation"/>
    <x v="1"/>
    <x v="54"/>
    <m/>
    <m/>
    <m/>
    <m/>
    <m/>
    <e v="#VALUE!"/>
    <x v="63"/>
    <x v="1"/>
    <x v="28"/>
    <e v="#N/A"/>
  </r>
  <r>
    <x v="11"/>
    <m/>
    <s v="German Foreign Office (AA)"/>
    <s v="En cours"/>
    <s v="28.10.2016 - 17.11.2016"/>
    <s v="Distribution NFI"/>
    <s v="Matériaux NFI"/>
    <s v="Kit de cuisine"/>
    <m/>
    <s v="Nombre"/>
    <n v="160"/>
    <m/>
    <m/>
    <m/>
    <s v=""/>
    <m/>
    <m/>
    <x v="1"/>
    <x v="54"/>
    <s v="Targeted"/>
    <m/>
    <m/>
    <m/>
    <s v="Kits d'abri : 2 baches, 2 laines, 30m de cordes;_x000a_Kits d'hygiene: shampooing, savon, papier hygienique, serviettes hygieniques, deodorant, brosse a dents, dentifrice, peignes, aquatabs, savon lessive, sceaux"/>
    <e v="#VALUE!"/>
    <x v="64"/>
    <x v="1"/>
    <x v="28"/>
    <e v="#N/A"/>
  </r>
  <r>
    <x v="11"/>
    <s v="FNGA"/>
    <s v="Diakonie Katastrophenhilfe"/>
    <s v="Réalisé"/>
    <s v="4.11.2016 - 5.11.2016"/>
    <s v="Intervention Abris"/>
    <s v="Formation"/>
    <s v="Formation"/>
    <m/>
    <s v=""/>
    <n v="200"/>
    <m/>
    <m/>
    <m/>
    <s v=""/>
    <m/>
    <s v="Sélection / Priorisation"/>
    <x v="0"/>
    <x v="55"/>
    <m/>
    <m/>
    <m/>
    <m/>
    <m/>
    <e v="#VALUE!"/>
    <x v="65"/>
    <x v="0"/>
    <x v="28"/>
    <e v="#N/A"/>
  </r>
  <r>
    <x v="11"/>
    <m/>
    <s v="Diakonie Katastrophenhilfe"/>
    <s v="Réalisé"/>
    <s v="4.11.2016 - 5.11.2016"/>
    <s v="Distribution NFI"/>
    <s v="Matériaux NFI"/>
    <s v="Kit de cuisine"/>
    <m/>
    <s v="Nombre"/>
    <n v="200"/>
    <m/>
    <m/>
    <m/>
    <s v=""/>
    <m/>
    <m/>
    <x v="0"/>
    <x v="55"/>
    <s v="Targeted"/>
    <m/>
    <m/>
    <m/>
    <s v="Kits d'abri : 1 bache, 2 laines, 15m de cordes"/>
    <e v="#VALUE!"/>
    <x v="66"/>
    <x v="0"/>
    <x v="28"/>
    <e v="#N/A"/>
  </r>
  <r>
    <x v="12"/>
    <s v="Haitian RC"/>
    <m/>
    <s v="Réalisé"/>
    <d v="2016-10-25T00:00:00"/>
    <s v="Distribution Abris"/>
    <s v="Matériaux Abris"/>
    <s v="Bâches"/>
    <m/>
    <s v="Nombre"/>
    <n v="51"/>
    <m/>
    <m/>
    <m/>
    <s v=""/>
    <n v="200"/>
    <m/>
    <x v="4"/>
    <x v="34"/>
    <s v="Pointe A Raquette"/>
    <m/>
    <m/>
    <m/>
    <m/>
    <s v="FRE20161025OUPOPO"/>
    <x v="2"/>
    <x v="4"/>
    <x v="34"/>
    <e v="#N/A"/>
  </r>
  <r>
    <x v="12"/>
    <s v="Haitian RC"/>
    <m/>
    <s v="Réalisé"/>
    <d v="2016-10-25T00:00:00"/>
    <s v="Distribution NFI"/>
    <s v="Matériaux NFI"/>
    <s v="Kit de cuisine"/>
    <m/>
    <s v="Nombre"/>
    <n v="200"/>
    <m/>
    <m/>
    <m/>
    <m/>
    <n v="200"/>
    <m/>
    <x v="4"/>
    <x v="34"/>
    <s v="Pointe A Raquette"/>
    <m/>
    <m/>
    <m/>
    <m/>
    <s v="FRE20161025OUPOPO"/>
    <x v="3"/>
    <x v="4"/>
    <x v="34"/>
    <e v="#N/A"/>
  </r>
  <r>
    <x v="12"/>
    <s v="Haitian RC"/>
    <m/>
    <s v="Réalisé"/>
    <d v="2016-10-25T00:00:00"/>
    <s v="Distribution NFI"/>
    <s v="Matériaux NFI"/>
    <s v="Kit d'hygiène"/>
    <m/>
    <s v="Nombre"/>
    <n v="200"/>
    <m/>
    <m/>
    <m/>
    <s v=""/>
    <n v="200"/>
    <s v="Sélection / Priorisation"/>
    <x v="4"/>
    <x v="34"/>
    <s v="Pointe A Raquette"/>
    <m/>
    <m/>
    <m/>
    <m/>
    <s v="FRE20161025OUPOPO"/>
    <x v="4"/>
    <x v="4"/>
    <x v="34"/>
    <e v="#N/A"/>
  </r>
  <r>
    <x v="12"/>
    <s v="Haitian RC"/>
    <m/>
    <s v="Réalisé"/>
    <d v="2016-10-25T00:00:00"/>
    <s v="Distribution NFI"/>
    <s v="Matériaux NFI"/>
    <s v="Moustiquaires"/>
    <m/>
    <s v="Nombre"/>
    <n v="200"/>
    <m/>
    <m/>
    <m/>
    <s v=""/>
    <n v="200"/>
    <s v="Sélection / Priorisation"/>
    <x v="4"/>
    <x v="34"/>
    <s v="Pointe A Raquette"/>
    <m/>
    <m/>
    <m/>
    <m/>
    <s v="FRE20161025OUPOPO"/>
    <x v="5"/>
    <x v="4"/>
    <x v="34"/>
    <e v="#N/A"/>
  </r>
  <r>
    <x v="12"/>
    <s v="Haitian RC"/>
    <m/>
    <s v="Réalisé"/>
    <d v="2016-10-26T00:00:00"/>
    <s v="Distribution Abris"/>
    <s v="Matériaux Abris"/>
    <s v="Bâches"/>
    <m/>
    <s v="Nombre"/>
    <n v="110"/>
    <m/>
    <m/>
    <m/>
    <s v=""/>
    <n v="195"/>
    <s v="Sélection / Priorisation"/>
    <x v="4"/>
    <x v="56"/>
    <s v="Plaisance and bois pain"/>
    <m/>
    <m/>
    <m/>
    <m/>
    <s v="FRE20161026OUPLPL"/>
    <x v="1"/>
    <x v="4"/>
    <x v="36"/>
    <e v="#N/A"/>
  </r>
  <r>
    <x v="12"/>
    <s v="Haitian RC"/>
    <m/>
    <s v="Réalisé"/>
    <d v="2016-10-26T00:00:00"/>
    <s v="Distribution Abris"/>
    <s v="Matériaux Abris"/>
    <s v="Kit Abris"/>
    <m/>
    <s v="Nombre"/>
    <n v="110"/>
    <m/>
    <m/>
    <m/>
    <s v=""/>
    <n v="195"/>
    <s v="Sélection / Priorisation"/>
    <x v="4"/>
    <x v="56"/>
    <s v="Plaisance and bois pain"/>
    <m/>
    <m/>
    <m/>
    <m/>
    <s v="FRE20161026OUPLPL"/>
    <x v="2"/>
    <x v="4"/>
    <x v="36"/>
    <e v="#N/A"/>
  </r>
  <r>
    <x v="12"/>
    <s v="Haitian RC"/>
    <m/>
    <s v="Réalisé"/>
    <d v="2016-10-26T00:00:00"/>
    <s v="Distribution NFI"/>
    <s v="Matériaux NFI"/>
    <s v="Kit de cuisine"/>
    <m/>
    <s v="Nombre"/>
    <n v="195"/>
    <m/>
    <m/>
    <m/>
    <m/>
    <n v="195"/>
    <s v="Sélection / Priorisation"/>
    <x v="4"/>
    <x v="56"/>
    <s v="Plaisance and bois pain"/>
    <m/>
    <m/>
    <m/>
    <m/>
    <s v="FRE20161026OUPLPL"/>
    <x v="3"/>
    <x v="4"/>
    <x v="36"/>
    <e v="#N/A"/>
  </r>
  <r>
    <x v="12"/>
    <s v="Haitian RC"/>
    <m/>
    <s v="Réalisé"/>
    <d v="2016-10-26T00:00:00"/>
    <s v="Distribution NFI"/>
    <s v="Matériaux NFI"/>
    <s v="Kit d'hygiène"/>
    <m/>
    <s v="Nombre"/>
    <n v="195"/>
    <m/>
    <m/>
    <m/>
    <s v=""/>
    <n v="195"/>
    <s v="Sélection / Priorisation"/>
    <x v="4"/>
    <x v="56"/>
    <s v="Plaisance and bois pain"/>
    <m/>
    <m/>
    <m/>
    <m/>
    <s v="FRE20161026OUPLPL"/>
    <x v="4"/>
    <x v="4"/>
    <x v="36"/>
    <e v="#N/A"/>
  </r>
  <r>
    <x v="12"/>
    <s v="Haitian RC"/>
    <m/>
    <s v="Réalisé"/>
    <d v="2016-10-26T00:00:00"/>
    <s v="Distribution NFI"/>
    <s v="Matériaux NFI"/>
    <s v="Moustiquaires"/>
    <m/>
    <s v="Nombre"/>
    <n v="195"/>
    <m/>
    <m/>
    <m/>
    <s v=""/>
    <n v="195"/>
    <s v="Sélection / Priorisation"/>
    <x v="4"/>
    <x v="56"/>
    <s v="Plaisance and bois pain"/>
    <m/>
    <m/>
    <m/>
    <m/>
    <s v="FRE20161026OUPLPL"/>
    <x v="5"/>
    <x v="4"/>
    <x v="36"/>
    <e v="#N/A"/>
  </r>
  <r>
    <x v="12"/>
    <s v="Haitian RC"/>
    <m/>
    <s v="Réalisé"/>
    <d v="2016-10-27T00:00:00"/>
    <s v="Distribution Abris"/>
    <s v="Matériaux Abris"/>
    <s v="Bâches"/>
    <m/>
    <s v="Nombre"/>
    <n v="57"/>
    <m/>
    <m/>
    <m/>
    <s v=""/>
    <n v="123"/>
    <s v="Sélection / Priorisation"/>
    <x v="4"/>
    <x v="34"/>
    <s v="Latorre"/>
    <m/>
    <m/>
    <m/>
    <m/>
    <s v="FRE20161027OUPOLA"/>
    <x v="1"/>
    <x v="4"/>
    <x v="34"/>
    <e v="#N/A"/>
  </r>
  <r>
    <x v="12"/>
    <s v="Haitian RC"/>
    <m/>
    <s v="Réalisé"/>
    <d v="2016-10-27T00:00:00"/>
    <s v="Distribution Abris"/>
    <s v="Matériaux Abris"/>
    <s v="Kit Abris"/>
    <m/>
    <s v="Nombre"/>
    <n v="57"/>
    <m/>
    <m/>
    <m/>
    <s v=""/>
    <n v="123"/>
    <s v="Sélection / Priorisation"/>
    <x v="4"/>
    <x v="34"/>
    <s v="Latorre"/>
    <m/>
    <m/>
    <m/>
    <m/>
    <s v="FRE20161027OUPOLA"/>
    <x v="2"/>
    <x v="4"/>
    <x v="34"/>
    <e v="#N/A"/>
  </r>
  <r>
    <x v="12"/>
    <s v="Haitian RC"/>
    <m/>
    <s v="Réalisé"/>
    <d v="2016-10-27T00:00:00"/>
    <s v="Distribution NFI"/>
    <s v="Matériaux NFI"/>
    <s v="Kit de cuisine"/>
    <m/>
    <s v="Nombre"/>
    <n v="123"/>
    <m/>
    <m/>
    <m/>
    <m/>
    <n v="123"/>
    <s v="Sélection / Priorisation"/>
    <x v="4"/>
    <x v="34"/>
    <s v="Latorre"/>
    <m/>
    <m/>
    <m/>
    <m/>
    <s v="FRE20161027OUPOLA"/>
    <x v="3"/>
    <x v="4"/>
    <x v="34"/>
    <e v="#N/A"/>
  </r>
  <r>
    <x v="12"/>
    <s v="Haitian RC"/>
    <m/>
    <s v="Réalisé"/>
    <d v="2016-10-27T00:00:00"/>
    <s v="Distribution NFI"/>
    <s v="Matériaux NFI"/>
    <s v="Kit d'hygiène"/>
    <m/>
    <s v="Nombre"/>
    <n v="123"/>
    <m/>
    <m/>
    <m/>
    <s v=""/>
    <n v="123"/>
    <s v="Sélection / Priorisation"/>
    <x v="4"/>
    <x v="34"/>
    <s v="Latorre"/>
    <m/>
    <m/>
    <m/>
    <m/>
    <s v="FRE20161027OUPOLA"/>
    <x v="4"/>
    <x v="4"/>
    <x v="34"/>
    <e v="#N/A"/>
  </r>
  <r>
    <x v="12"/>
    <s v="Haitian RC"/>
    <m/>
    <s v="Réalisé"/>
    <d v="2016-10-27T00:00:00"/>
    <s v="Distribution NFI"/>
    <s v="Matériaux NFI"/>
    <s v="Moustiquaires"/>
    <m/>
    <s v="Nombre"/>
    <n v="123"/>
    <m/>
    <m/>
    <m/>
    <s v=""/>
    <n v="123"/>
    <s v="Sélection / Priorisation"/>
    <x v="4"/>
    <x v="34"/>
    <s v="Latorre"/>
    <m/>
    <m/>
    <m/>
    <m/>
    <s v="FRE20161027OUPOLA"/>
    <x v="5"/>
    <x v="4"/>
    <x v="34"/>
    <e v="#N/A"/>
  </r>
  <r>
    <x v="12"/>
    <s v="Haitian RC"/>
    <m/>
    <s v="Réalisé"/>
    <d v="2016-10-31T00:00:00"/>
    <s v="Distribution Abris"/>
    <s v="Matériaux Abris"/>
    <s v="Bâches"/>
    <m/>
    <s v="Nombre"/>
    <n v="71"/>
    <m/>
    <m/>
    <m/>
    <s v=""/>
    <n v="288"/>
    <s v="Sélection / Priorisation"/>
    <x v="4"/>
    <x v="34"/>
    <s v="TI PALMISTE"/>
    <m/>
    <m/>
    <m/>
    <m/>
    <s v="FRE20161031OUPOTI"/>
    <x v="1"/>
    <x v="4"/>
    <x v="34"/>
    <e v="#N/A"/>
  </r>
  <r>
    <x v="12"/>
    <s v="Haitian RC"/>
    <m/>
    <s v="Réalisé"/>
    <d v="2016-10-31T00:00:00"/>
    <s v="Distribution Abris"/>
    <s v="Matériaux Abris"/>
    <s v="Kit Abris"/>
    <m/>
    <s v="Nombre"/>
    <n v="71"/>
    <m/>
    <m/>
    <m/>
    <s v=""/>
    <n v="288"/>
    <s v="Sélection / Priorisation"/>
    <x v="4"/>
    <x v="34"/>
    <s v="TI PALMISTE"/>
    <m/>
    <m/>
    <m/>
    <m/>
    <s v="FRE20161031OUPOTI"/>
    <x v="2"/>
    <x v="4"/>
    <x v="34"/>
    <e v="#N/A"/>
  </r>
  <r>
    <x v="12"/>
    <s v="Haitian RC"/>
    <m/>
    <s v="Réalisé"/>
    <d v="2016-10-31T00:00:00"/>
    <s v="Distribution NFI"/>
    <s v="Matériaux NFI"/>
    <s v="Kit de cuisine"/>
    <m/>
    <s v="Nombre"/>
    <n v="288"/>
    <m/>
    <m/>
    <m/>
    <s v=""/>
    <n v="288"/>
    <s v="Sélection / Priorisation"/>
    <x v="4"/>
    <x v="34"/>
    <s v="TI PALMISTE"/>
    <m/>
    <m/>
    <m/>
    <m/>
    <s v="FRE20161031OUPOTI"/>
    <x v="3"/>
    <x v="4"/>
    <x v="34"/>
    <e v="#N/A"/>
  </r>
  <r>
    <x v="12"/>
    <s v="Haitian RC"/>
    <m/>
    <s v="Réalisé"/>
    <d v="2016-10-31T00:00:00"/>
    <s v="Distribution NFI"/>
    <s v="Matériaux NFI"/>
    <s v="Kit d'hygiène"/>
    <m/>
    <s v="Nombre"/>
    <n v="288"/>
    <m/>
    <m/>
    <m/>
    <s v=""/>
    <n v="288"/>
    <s v="Sélection / Priorisation"/>
    <x v="4"/>
    <x v="34"/>
    <s v="TI PALMISTE"/>
    <m/>
    <m/>
    <m/>
    <m/>
    <s v="FRE20161031OUPOTI"/>
    <x v="4"/>
    <x v="4"/>
    <x v="34"/>
    <e v="#N/A"/>
  </r>
  <r>
    <x v="12"/>
    <s v="Haitian RC"/>
    <m/>
    <s v="Réalisé"/>
    <d v="2016-10-31T00:00:00"/>
    <s v="Distribution NFI"/>
    <s v="Matériaux NFI"/>
    <s v="Moustiquaires"/>
    <m/>
    <s v="Nombre"/>
    <n v="288"/>
    <m/>
    <m/>
    <m/>
    <s v=""/>
    <n v="288"/>
    <s v="Sélection / Priorisation"/>
    <x v="4"/>
    <x v="34"/>
    <s v="TI PALMISTE"/>
    <m/>
    <m/>
    <m/>
    <m/>
    <s v="FRE20161031OUPOTI"/>
    <x v="5"/>
    <x v="4"/>
    <x v="34"/>
    <e v="#N/A"/>
  </r>
  <r>
    <x v="12"/>
    <s v="Haitian RC"/>
    <m/>
    <s v="Réalisé"/>
    <d v="2016-11-01T00:00:00"/>
    <s v="Distribution Abris"/>
    <s v="Matériaux Abris"/>
    <s v="Bâches"/>
    <m/>
    <s v="Nombre"/>
    <n v="70"/>
    <m/>
    <m/>
    <m/>
    <s v=""/>
    <n v="121"/>
    <s v="Sélection / Priorisation"/>
    <x v="4"/>
    <x v="34"/>
    <s v="Trou Louis"/>
    <m/>
    <m/>
    <m/>
    <m/>
    <s v="FRE2016111OUPOTR"/>
    <x v="3"/>
    <x v="4"/>
    <x v="34"/>
    <e v="#N/A"/>
  </r>
  <r>
    <x v="12"/>
    <s v="Haitian RC"/>
    <m/>
    <s v="Réalisé"/>
    <d v="2016-11-01T00:00:00"/>
    <s v="Distribution Abris"/>
    <s v="Matériaux Abris"/>
    <s v="Kit Abris"/>
    <m/>
    <s v="Nombre"/>
    <n v="121"/>
    <m/>
    <m/>
    <m/>
    <s v=""/>
    <n v="121"/>
    <s v="Sélection / Priorisation"/>
    <x v="4"/>
    <x v="34"/>
    <s v="Trou Louis"/>
    <m/>
    <m/>
    <m/>
    <m/>
    <s v="FRE2016111OUPOTR"/>
    <x v="4"/>
    <x v="4"/>
    <x v="34"/>
    <e v="#N/A"/>
  </r>
  <r>
    <x v="12"/>
    <s v="Haitian RC"/>
    <m/>
    <s v="Réalisé"/>
    <d v="2016-11-01T00:00:00"/>
    <s v="Distribution NFI"/>
    <s v="Matériaux NFI"/>
    <s v="Kit d'hygiène"/>
    <m/>
    <s v="Nombre"/>
    <n v="121"/>
    <m/>
    <m/>
    <m/>
    <s v=""/>
    <n v="121"/>
    <s v="Sélection / Priorisation"/>
    <x v="4"/>
    <x v="34"/>
    <s v="Trou Louis"/>
    <m/>
    <m/>
    <m/>
    <m/>
    <s v="FRE2016111OUPOTR"/>
    <x v="5"/>
    <x v="4"/>
    <x v="34"/>
    <e v="#N/A"/>
  </r>
  <r>
    <x v="12"/>
    <s v="Haitian RC"/>
    <m/>
    <s v="Réalisé"/>
    <d v="2016-11-02T00:00:00"/>
    <s v="Distribution Abris"/>
    <s v="Matériaux Abris"/>
    <s v="Bâches"/>
    <m/>
    <s v="Nombre"/>
    <n v="70"/>
    <m/>
    <m/>
    <m/>
    <s v=""/>
    <n v="241"/>
    <s v="Sélection / Priorisation"/>
    <x v="4"/>
    <x v="34"/>
    <s v="Source Philippe"/>
    <m/>
    <m/>
    <m/>
    <m/>
    <s v="FRE2016112OUPOSO"/>
    <x v="2"/>
    <x v="4"/>
    <x v="34"/>
    <e v="#N/A"/>
  </r>
  <r>
    <x v="12"/>
    <s v="Haitian RC"/>
    <m/>
    <s v="Réalisé"/>
    <d v="2016-11-02T00:00:00"/>
    <s v="Distribution NFI"/>
    <s v="Matériaux NFI"/>
    <s v="Kit de cuisine"/>
    <m/>
    <s v="Nombre"/>
    <n v="180"/>
    <m/>
    <m/>
    <m/>
    <s v=""/>
    <n v="241"/>
    <s v="Sélection / Priorisation"/>
    <x v="4"/>
    <x v="34"/>
    <s v="Source Philippe"/>
    <m/>
    <m/>
    <m/>
    <m/>
    <s v="FRE2016112OUPOSO"/>
    <x v="3"/>
    <x v="4"/>
    <x v="34"/>
    <e v="#N/A"/>
  </r>
  <r>
    <x v="12"/>
    <s v="Haitian RC"/>
    <m/>
    <s v="Réalisé"/>
    <d v="2016-11-02T00:00:00"/>
    <s v="Distribution NFI"/>
    <s v="Matériaux NFI"/>
    <s v="Kit d'hygiène"/>
    <m/>
    <s v="Nombre"/>
    <n v="241"/>
    <m/>
    <m/>
    <m/>
    <s v=""/>
    <n v="241"/>
    <s v="Sélection / Priorisation"/>
    <x v="4"/>
    <x v="34"/>
    <s v="Source Philippe"/>
    <m/>
    <m/>
    <m/>
    <m/>
    <s v="FRE2016112OUPOSO"/>
    <x v="4"/>
    <x v="4"/>
    <x v="34"/>
    <e v="#N/A"/>
  </r>
  <r>
    <x v="12"/>
    <s v="Haitian RC"/>
    <m/>
    <s v="Réalisé"/>
    <d v="2016-11-02T00:00:00"/>
    <s v="Distribution NFI"/>
    <s v="Matériaux NFI"/>
    <s v="Moustiquaires"/>
    <m/>
    <s v="Nombre"/>
    <n v="90"/>
    <m/>
    <m/>
    <m/>
    <s v=""/>
    <n v="241"/>
    <s v="Sélection / Priorisation"/>
    <x v="4"/>
    <x v="34"/>
    <s v="Source Philippe"/>
    <m/>
    <m/>
    <m/>
    <m/>
    <s v="FRE2016112OUPOSO"/>
    <x v="5"/>
    <x v="4"/>
    <x v="34"/>
    <e v="#N/A"/>
  </r>
  <r>
    <x v="12"/>
    <s v="Haitian RC"/>
    <m/>
    <s v="Réalisé"/>
    <d v="2016-11-03T00:00:00"/>
    <s v="Distribution Abris"/>
    <s v="Matériaux Abris"/>
    <s v="Bâches"/>
    <m/>
    <s v="Nombre"/>
    <n v="11"/>
    <m/>
    <m/>
    <m/>
    <s v=""/>
    <n v="106"/>
    <s v="Sélection / Priorisation"/>
    <x v="4"/>
    <x v="34"/>
    <s v="Morne Ramier"/>
    <m/>
    <m/>
    <m/>
    <m/>
    <s v="FRE2016113OUPOMO"/>
    <x v="2"/>
    <x v="4"/>
    <x v="34"/>
    <e v="#N/A"/>
  </r>
  <r>
    <x v="12"/>
    <s v="Haitian RC"/>
    <m/>
    <s v="Réalisé"/>
    <d v="2016-11-03T00:00:00"/>
    <s v="Distribution NFI"/>
    <s v="Matériaux NFI"/>
    <s v="Kit de cuisine"/>
    <m/>
    <s v="Nombre"/>
    <n v="65"/>
    <m/>
    <m/>
    <m/>
    <s v=""/>
    <n v="106"/>
    <s v="Sélection / Priorisation"/>
    <x v="4"/>
    <x v="34"/>
    <s v="Morne Ramier"/>
    <m/>
    <m/>
    <m/>
    <m/>
    <s v="FRE2016113OUPOMO"/>
    <x v="3"/>
    <x v="4"/>
    <x v="34"/>
    <e v="#N/A"/>
  </r>
  <r>
    <x v="12"/>
    <s v="Haitian RC"/>
    <m/>
    <s v="Réalisé"/>
    <d v="2016-11-03T00:00:00"/>
    <s v="Distribution NFI"/>
    <s v="Matériaux NFI"/>
    <s v="Kit d'hygiène"/>
    <m/>
    <s v="Nombre"/>
    <n v="178"/>
    <m/>
    <m/>
    <m/>
    <s v=""/>
    <n v="106"/>
    <s v="Sélection / Priorisation"/>
    <x v="4"/>
    <x v="34"/>
    <s v="Morne Ramier"/>
    <m/>
    <m/>
    <m/>
    <m/>
    <s v="FRE2016113OUPOMO"/>
    <x v="4"/>
    <x v="4"/>
    <x v="34"/>
    <e v="#N/A"/>
  </r>
  <r>
    <x v="12"/>
    <s v="Haitian RC"/>
    <m/>
    <s v="Réalisé"/>
    <d v="2016-11-03T00:00:00"/>
    <s v="Distribution NFI"/>
    <s v="Matériaux NFI"/>
    <s v="Moustiquaires"/>
    <m/>
    <s v="Nombre"/>
    <n v="8"/>
    <m/>
    <m/>
    <m/>
    <s v=""/>
    <n v="106"/>
    <s v="Sélection / Priorisation"/>
    <x v="4"/>
    <x v="34"/>
    <s v="Morne Ramier"/>
    <m/>
    <m/>
    <m/>
    <m/>
    <s v="FRE2016113OUPOMO"/>
    <x v="5"/>
    <x v="4"/>
    <x v="34"/>
    <e v="#N/A"/>
  </r>
  <r>
    <x v="12"/>
    <s v="Haitian RC"/>
    <m/>
    <s v="Réalisé"/>
    <d v="2016-11-29T00:00:00"/>
    <s v="Distribution NFI"/>
    <s v="Matériaux NFI"/>
    <s v="Aquatabs"/>
    <m/>
    <s v="Nombre"/>
    <n v="17300"/>
    <m/>
    <m/>
    <m/>
    <s v=""/>
    <n v="146"/>
    <s v="Sélection / Priorisation"/>
    <x v="4"/>
    <x v="34"/>
    <s v="POINTE DES LATANIERS"/>
    <m/>
    <m/>
    <m/>
    <m/>
    <s v="FRE20161129OUPOPO"/>
    <x v="0"/>
    <x v="4"/>
    <x v="34"/>
    <e v="#N/A"/>
  </r>
  <r>
    <x v="12"/>
    <s v="Haitian RC"/>
    <m/>
    <s v="Réalisé"/>
    <d v="2016-11-29T00:00:00"/>
    <s v="Distribution Abris"/>
    <s v="Matériaux Abris"/>
    <s v="Bâches"/>
    <m/>
    <s v="Nombre"/>
    <n v="76"/>
    <m/>
    <m/>
    <m/>
    <s v=""/>
    <n v="146"/>
    <s v="Sélection / Priorisation"/>
    <x v="4"/>
    <x v="34"/>
    <s v="POINTE DES LATANIERS"/>
    <m/>
    <m/>
    <m/>
    <m/>
    <s v="FRE20161129OUPOPO"/>
    <x v="1"/>
    <x v="4"/>
    <x v="34"/>
    <e v="#N/A"/>
  </r>
  <r>
    <x v="12"/>
    <s v="Haitian RC"/>
    <m/>
    <s v="Réalisé"/>
    <d v="2016-11-29T00:00:00"/>
    <s v="Distribution Abris"/>
    <s v="Matériaux Abris"/>
    <s v="Kit Abris"/>
    <m/>
    <s v="Nombre"/>
    <n v="76"/>
    <m/>
    <m/>
    <m/>
    <s v=""/>
    <n v="146"/>
    <s v="Sélection / Priorisation"/>
    <x v="4"/>
    <x v="34"/>
    <s v="POINTE DES LATANIERS"/>
    <m/>
    <m/>
    <m/>
    <m/>
    <s v="FRE20161129OUPOPO"/>
    <x v="2"/>
    <x v="4"/>
    <x v="34"/>
    <e v="#N/A"/>
  </r>
  <r>
    <x v="12"/>
    <s v="Haitian RC"/>
    <m/>
    <s v="Réalisé"/>
    <d v="2016-11-29T00:00:00"/>
    <s v="Distribution NFI"/>
    <s v="Matériaux NFI"/>
    <s v="Kit de cuisine"/>
    <m/>
    <s v="Nombre"/>
    <n v="146"/>
    <m/>
    <m/>
    <m/>
    <s v=""/>
    <n v="146"/>
    <s v="Sélection / Priorisation"/>
    <x v="4"/>
    <x v="34"/>
    <s v="POINTE DES LATANIERS"/>
    <m/>
    <m/>
    <m/>
    <m/>
    <s v="FRE20161129OUPOPO"/>
    <x v="3"/>
    <x v="4"/>
    <x v="34"/>
    <e v="#N/A"/>
  </r>
  <r>
    <x v="12"/>
    <s v="Haitian RC"/>
    <m/>
    <s v="Réalisé"/>
    <d v="2016-11-29T00:00:00"/>
    <s v="Distribution NFI"/>
    <s v="Matériaux NFI"/>
    <s v="Kit d'hygiène"/>
    <m/>
    <s v="Nombre"/>
    <n v="146"/>
    <m/>
    <m/>
    <m/>
    <s v=""/>
    <n v="146"/>
    <s v="Sélection / Priorisation"/>
    <x v="4"/>
    <x v="34"/>
    <s v="POINTE DES LATANIERS"/>
    <m/>
    <m/>
    <m/>
    <m/>
    <s v="FRE20161129OUPOPO"/>
    <x v="4"/>
    <x v="4"/>
    <x v="34"/>
    <e v="#N/A"/>
  </r>
  <r>
    <x v="12"/>
    <s v="Haitian RC"/>
    <m/>
    <s v="Réalisé"/>
    <d v="2016-11-29T00:00:00"/>
    <s v="Distribution NFI"/>
    <s v="Matériaux NFI"/>
    <s v="Moustiquaires"/>
    <m/>
    <s v="Nombre"/>
    <n v="143"/>
    <m/>
    <m/>
    <m/>
    <s v=""/>
    <n v="146"/>
    <s v="Sélection / Priorisation"/>
    <x v="4"/>
    <x v="34"/>
    <s v="POINTE DES LATANIERS"/>
    <m/>
    <m/>
    <m/>
    <m/>
    <s v="FRE20161129OUPOPO"/>
    <x v="5"/>
    <x v="4"/>
    <x v="34"/>
    <e v="#N/A"/>
  </r>
  <r>
    <x v="12"/>
    <s v="Haitian RC"/>
    <m/>
    <s v="Réalisé"/>
    <d v="2016-11-30T00:00:00"/>
    <s v="Distribution NFI"/>
    <s v="Matériaux NFI"/>
    <s v="Aquatabs"/>
    <m/>
    <s v="Nombre"/>
    <n v="11000"/>
    <m/>
    <m/>
    <m/>
    <s v=""/>
    <n v="110"/>
    <s v="Sélection / Priorisation"/>
    <x v="4"/>
    <x v="34"/>
    <s v="La Source"/>
    <m/>
    <m/>
    <m/>
    <m/>
    <s v="FRE20161130OUPOLA"/>
    <x v="0"/>
    <x v="4"/>
    <x v="34"/>
    <e v="#N/A"/>
  </r>
  <r>
    <x v="12"/>
    <s v="Haitian RC"/>
    <m/>
    <s v="Réalisé"/>
    <d v="2016-11-30T00:00:00"/>
    <s v="Distribution Abris"/>
    <s v="Matériaux Abris"/>
    <s v="Bâches"/>
    <m/>
    <s v="Nombre"/>
    <n v="151"/>
    <m/>
    <m/>
    <m/>
    <s v=""/>
    <n v="231"/>
    <s v="Sélection / Priorisation"/>
    <x v="4"/>
    <x v="34"/>
    <s v="Gros Mangle"/>
    <m/>
    <m/>
    <m/>
    <m/>
    <s v="FRE20161130OUPOGR"/>
    <x v="1"/>
    <x v="4"/>
    <x v="34"/>
    <e v="#N/A"/>
  </r>
  <r>
    <x v="12"/>
    <s v="Haitian RC"/>
    <m/>
    <s v="Réalisé"/>
    <d v="2016-11-30T00:00:00"/>
    <s v="Distribution Abris"/>
    <s v="Matériaux Abris"/>
    <s v="Bâches"/>
    <m/>
    <s v="Nombre"/>
    <n v="30"/>
    <m/>
    <m/>
    <m/>
    <s v=""/>
    <n v="110"/>
    <s v="Sélection / Priorisation"/>
    <x v="4"/>
    <x v="34"/>
    <s v="La Source"/>
    <m/>
    <m/>
    <m/>
    <m/>
    <s v="FRE20161130OUPOLA"/>
    <x v="1"/>
    <x v="4"/>
    <x v="34"/>
    <e v="#N/A"/>
  </r>
  <r>
    <x v="12"/>
    <s v="Haitian RC"/>
    <m/>
    <s v="Réalisé"/>
    <d v="2016-11-30T00:00:00"/>
    <s v="Distribution Abris"/>
    <s v="Matériaux Abris"/>
    <s v="Kit Abris"/>
    <m/>
    <s v="Nombre"/>
    <n v="151"/>
    <m/>
    <m/>
    <m/>
    <s v=""/>
    <n v="231"/>
    <s v="Sélection / Priorisation"/>
    <x v="4"/>
    <x v="34"/>
    <s v="Gros Mangle"/>
    <m/>
    <m/>
    <m/>
    <m/>
    <s v="FRE20161130OUPOGR"/>
    <x v="2"/>
    <x v="4"/>
    <x v="34"/>
    <e v="#N/A"/>
  </r>
  <r>
    <x v="12"/>
    <s v="Haitian RC"/>
    <m/>
    <s v="Réalisé"/>
    <d v="2016-11-30T00:00:00"/>
    <s v="Distribution Abris"/>
    <s v="Matériaux Abris"/>
    <s v="Kit Abris"/>
    <m/>
    <s v="Nombre"/>
    <n v="30"/>
    <m/>
    <m/>
    <m/>
    <s v=""/>
    <n v="110"/>
    <s v="Sélection / Priorisation"/>
    <x v="4"/>
    <x v="34"/>
    <s v="La Source"/>
    <m/>
    <m/>
    <m/>
    <m/>
    <s v="FRE20161130OUPOLA"/>
    <x v="2"/>
    <x v="4"/>
    <x v="34"/>
    <e v="#N/A"/>
  </r>
  <r>
    <x v="12"/>
    <s v="Haitian RC"/>
    <m/>
    <s v="Réalisé"/>
    <d v="2016-11-30T00:00:00"/>
    <s v="Distribution NFI"/>
    <s v="Matériaux NFI"/>
    <s v="Kit de cuisine"/>
    <m/>
    <s v="Nombre"/>
    <n v="231"/>
    <m/>
    <m/>
    <m/>
    <s v=""/>
    <n v="231"/>
    <s v="Sélection / Priorisation"/>
    <x v="4"/>
    <x v="34"/>
    <s v="Gros Mangle"/>
    <m/>
    <m/>
    <m/>
    <m/>
    <s v="FRE20161130OUPOGR"/>
    <x v="3"/>
    <x v="4"/>
    <x v="34"/>
    <e v="#N/A"/>
  </r>
  <r>
    <x v="12"/>
    <s v="Haitian RC"/>
    <m/>
    <s v="Réalisé"/>
    <d v="2016-11-30T00:00:00"/>
    <s v="Distribution NFI"/>
    <s v="Matériaux NFI"/>
    <s v="Kit de cuisine"/>
    <m/>
    <s v="Nombre"/>
    <n v="110"/>
    <m/>
    <m/>
    <m/>
    <s v=""/>
    <n v="110"/>
    <s v="Sélection / Priorisation"/>
    <x v="4"/>
    <x v="34"/>
    <s v="La Source"/>
    <m/>
    <m/>
    <m/>
    <m/>
    <s v="FRE20161130OUPOLA"/>
    <x v="3"/>
    <x v="4"/>
    <x v="34"/>
    <e v="#N/A"/>
  </r>
  <r>
    <x v="12"/>
    <s v="Haitian RC"/>
    <m/>
    <s v="Réalisé"/>
    <d v="2016-11-30T00:00:00"/>
    <s v="Distribution NFI"/>
    <s v="Matériaux NFI"/>
    <s v="Kit d'hygiène"/>
    <m/>
    <s v="Nombre"/>
    <n v="231"/>
    <m/>
    <m/>
    <m/>
    <s v=""/>
    <n v="231"/>
    <s v="Sélection / Priorisation"/>
    <x v="4"/>
    <x v="34"/>
    <s v="Gros Mangle"/>
    <m/>
    <m/>
    <m/>
    <m/>
    <s v="FRE20161130OUPOGR"/>
    <x v="4"/>
    <x v="4"/>
    <x v="34"/>
    <e v="#N/A"/>
  </r>
  <r>
    <x v="12"/>
    <s v="Haitian RC"/>
    <m/>
    <s v="Réalisé"/>
    <d v="2016-11-30T00:00:00"/>
    <s v="Distribution NFI"/>
    <s v="Matériaux NFI"/>
    <s v="Kit d'hygiène"/>
    <m/>
    <s v="Nombre"/>
    <n v="110"/>
    <m/>
    <m/>
    <m/>
    <s v=""/>
    <n v="110"/>
    <s v="Sélection / Priorisation"/>
    <x v="4"/>
    <x v="34"/>
    <s v="La Source"/>
    <m/>
    <m/>
    <m/>
    <m/>
    <s v="FRE20161130OUPOLA"/>
    <x v="4"/>
    <x v="4"/>
    <x v="34"/>
    <e v="#N/A"/>
  </r>
  <r>
    <x v="12"/>
    <s v="Haitian RC"/>
    <m/>
    <s v="Réalisé"/>
    <d v="2016-11-30T00:00:00"/>
    <s v="Distribution NFI"/>
    <s v="Matériaux NFI"/>
    <s v="Moustiquaires"/>
    <m/>
    <s v="Nombre"/>
    <n v="231"/>
    <m/>
    <m/>
    <m/>
    <s v=""/>
    <n v="231"/>
    <s v="Sélection / Priorisation"/>
    <x v="4"/>
    <x v="34"/>
    <s v="Gros Mangle"/>
    <m/>
    <m/>
    <m/>
    <m/>
    <s v="FRE20161130OUPOGR"/>
    <x v="5"/>
    <x v="4"/>
    <x v="34"/>
    <e v="#N/A"/>
  </r>
  <r>
    <x v="12"/>
    <s v="Haitian RC"/>
    <m/>
    <s v="Réalisé"/>
    <d v="2016-11-30T00:00:00"/>
    <s v="Distribution NFI"/>
    <s v="Matériaux NFI"/>
    <s v="Moustiquaires"/>
    <m/>
    <s v="Nombre"/>
    <n v="110"/>
    <m/>
    <m/>
    <m/>
    <s v=""/>
    <n v="110"/>
    <s v="Sélection / Priorisation"/>
    <x v="4"/>
    <x v="34"/>
    <s v="La Source"/>
    <m/>
    <m/>
    <m/>
    <m/>
    <s v="FRE20161130OUPOLA"/>
    <x v="5"/>
    <x v="4"/>
    <x v="34"/>
    <e v="#N/A"/>
  </r>
  <r>
    <x v="13"/>
    <s v="Haitian RC"/>
    <m/>
    <s v="Réalisé"/>
    <d v="2016-10-28T00:00:00"/>
    <s v="Distribution NFI"/>
    <s v="Matériaux NFI"/>
    <s v=" Agricultural Cleaning Kits"/>
    <m/>
    <s v="Nombre"/>
    <n v="42"/>
    <m/>
    <m/>
    <m/>
    <m/>
    <n v="252"/>
    <m/>
    <x v="3"/>
    <x v="57"/>
    <s v="4me La Plaine"/>
    <m/>
    <m/>
    <m/>
    <m/>
    <s v="GER20161028NIBA4M"/>
    <x v="5"/>
    <x v="3"/>
    <x v="37"/>
    <e v="#N/A"/>
  </r>
  <r>
    <x v="13"/>
    <s v="Haitian RC"/>
    <m/>
    <s v="Réalisé"/>
    <d v="2016-10-31T00:00:00"/>
    <s v="Distribution NFI"/>
    <s v="Matériaux NFI"/>
    <s v=" Agricultural Cleaning Kits"/>
    <m/>
    <s v="Nombre"/>
    <n v="5"/>
    <m/>
    <m/>
    <m/>
    <m/>
    <n v="30"/>
    <m/>
    <x v="3"/>
    <x v="57"/>
    <s v="La plaine (remainder of previous distributions)"/>
    <m/>
    <m/>
    <m/>
    <m/>
    <s v="GER20161031NIBALA"/>
    <x v="5"/>
    <x v="3"/>
    <x v="37"/>
    <e v="#N/A"/>
  </r>
  <r>
    <x v="13"/>
    <s v="Haitian RC"/>
    <m/>
    <s v="Réalisé"/>
    <d v="2016-11-01T00:00:00"/>
    <s v="Distribution NFI"/>
    <s v="Matériaux NFI"/>
    <s v=" Agricultural Cleaning Kits"/>
    <m/>
    <s v="Nombre"/>
    <n v="40"/>
    <m/>
    <m/>
    <m/>
    <m/>
    <n v="240"/>
    <m/>
    <x v="3"/>
    <x v="58"/>
    <s v="Ti- Francois (16 kits) + Vassale -  localite Dupuy(26 kits)"/>
    <m/>
    <m/>
    <m/>
    <m/>
    <s v="GER2016111NIPLTI"/>
    <x v="5"/>
    <x v="3"/>
    <x v="38"/>
    <e v="#N/A"/>
  </r>
  <r>
    <x v="13"/>
    <s v="Haitian RC"/>
    <m/>
    <s v="Réalisé"/>
    <d v="2016-11-04T00:00:00"/>
    <s v="Distribution NFI"/>
    <s v="Matériaux NFI"/>
    <s v=" Agricultural Cleaning Kits"/>
    <m/>
    <s v="Nombre"/>
    <n v="40"/>
    <m/>
    <m/>
    <m/>
    <m/>
    <n v="240"/>
    <m/>
    <x v="3"/>
    <x v="59"/>
    <s v="Raymond"/>
    <m/>
    <m/>
    <m/>
    <m/>
    <s v="GER2016114NIPERA"/>
    <x v="5"/>
    <x v="3"/>
    <x v="39"/>
    <e v="#N/A"/>
  </r>
  <r>
    <x v="13"/>
    <s v="Haitian RC"/>
    <m/>
    <s v="Réalisé"/>
    <d v="2016-11-07T00:00:00"/>
    <s v="Distribution NFI"/>
    <s v="Matériaux NFI"/>
    <s v=" Agricultural Cleaning Kits"/>
    <m/>
    <s v="Nombre"/>
    <n v="26"/>
    <m/>
    <m/>
    <m/>
    <m/>
    <n v="156"/>
    <m/>
    <x v="3"/>
    <x v="59"/>
    <s v="Tiby"/>
    <m/>
    <m/>
    <m/>
    <m/>
    <s v="GER2016117NIPETI"/>
    <x v="5"/>
    <x v="3"/>
    <x v="39"/>
    <e v="#N/A"/>
  </r>
  <r>
    <x v="13"/>
    <s v="Haitian RC"/>
    <m/>
    <s v="Réalisé"/>
    <d v="2016-11-10T00:00:00"/>
    <s v="Distribution NFI"/>
    <s v="Matériaux NFI"/>
    <s v=" Agricultural Cleaning Kits"/>
    <m/>
    <s v="Nombre"/>
    <n v="60"/>
    <m/>
    <m/>
    <m/>
    <m/>
    <n v="60"/>
    <m/>
    <x v="3"/>
    <x v="58"/>
    <s v="Anse aux Pins (9) + Ti Francois (18) + Vassal/Dupuy  (33)"/>
    <m/>
    <m/>
    <m/>
    <m/>
    <s v="GER20161110NIPLAN"/>
    <x v="5"/>
    <x v="3"/>
    <x v="38"/>
    <e v="#N/A"/>
  </r>
  <r>
    <x v="13"/>
    <s v="Haitian RC"/>
    <m/>
    <s v="Réalisé"/>
    <d v="2016-11-11T00:00:00"/>
    <s v="Distribution NFI"/>
    <s v="Matériaux NFI"/>
    <s v=" Agricultural Cleaning Kits"/>
    <m/>
    <s v="Nombre"/>
    <n v="53"/>
    <m/>
    <m/>
    <m/>
    <m/>
    <n v="318"/>
    <m/>
    <x v="3"/>
    <x v="57"/>
    <s v="Riviere Salee (9)+Ford Tortue (3)+Tete d'eau (4)+Guerin (2)+La plaine (35)"/>
    <m/>
    <m/>
    <m/>
    <m/>
    <s v="GER20161111NIBARI"/>
    <x v="5"/>
    <x v="3"/>
    <x v="37"/>
    <e v="#N/A"/>
  </r>
  <r>
    <x v="13"/>
    <s v="Haitian RC"/>
    <m/>
    <s v="Réalisé"/>
    <d v="2016-11-12T00:00:00"/>
    <s v="Distribution NFI"/>
    <s v="Matériaux NFI"/>
    <s v=" Agricultural Cleaning Kits"/>
    <m/>
    <s v="Nombre"/>
    <n v="34"/>
    <m/>
    <m/>
    <m/>
    <m/>
    <n v="204"/>
    <m/>
    <x v="3"/>
    <x v="59"/>
    <s v="Ti-Morne (15) + Lievre (19)"/>
    <m/>
    <m/>
    <m/>
    <m/>
    <s v="GER20161112NIPETI"/>
    <x v="5"/>
    <x v="3"/>
    <x v="39"/>
    <e v="#N/A"/>
  </r>
  <r>
    <x v="13"/>
    <s v="Haitian RC"/>
    <m/>
    <s v="Réalisé"/>
    <d v="2016-11-17T00:00:00"/>
    <s v="Distribution NFI"/>
    <s v="Matériaux NFI"/>
    <s v="Kit d'hygiène"/>
    <m/>
    <s v="Nombre"/>
    <n v="31"/>
    <m/>
    <m/>
    <m/>
    <s v=""/>
    <n v="31"/>
    <s v="Sélection / Priorisation"/>
    <x v="3"/>
    <x v="59"/>
    <s v="Centre Ville"/>
    <m/>
    <m/>
    <m/>
    <m/>
    <s v="GER20161117NIPECE"/>
    <x v="5"/>
    <x v="3"/>
    <x v="39"/>
    <e v="#N/A"/>
  </r>
  <r>
    <x v="13"/>
    <s v="Haitian RC"/>
    <m/>
    <s v="Réalisé"/>
    <d v="2016-11-22T00:00:00"/>
    <s v="Distribution NFI"/>
    <s v="Matériaux NFI"/>
    <s v="Kit d'hygiène"/>
    <m/>
    <s v="Nombre"/>
    <n v="96"/>
    <m/>
    <m/>
    <m/>
    <m/>
    <n v="271"/>
    <m/>
    <x v="3"/>
    <x v="59"/>
    <s v="Raymond"/>
    <m/>
    <m/>
    <m/>
    <m/>
    <s v="GER20161122NIPERA"/>
    <x v="5"/>
    <x v="3"/>
    <x v="39"/>
    <e v="#N/A"/>
  </r>
  <r>
    <x v="13"/>
    <s v="Haitian RC"/>
    <m/>
    <s v="Réalisé"/>
    <d v="2016-11-23T00:00:00"/>
    <s v="Distribution NFI"/>
    <s v="Matériaux NFI"/>
    <s v="Kit d'hygiène"/>
    <m/>
    <s v="Nombre"/>
    <n v="122"/>
    <m/>
    <m/>
    <m/>
    <m/>
    <n v="238"/>
    <m/>
    <x v="3"/>
    <x v="59"/>
    <s v="Tiby"/>
    <m/>
    <m/>
    <m/>
    <m/>
    <s v="GER20161123NIPETI"/>
    <x v="5"/>
    <x v="3"/>
    <x v="39"/>
    <e v="#N/A"/>
  </r>
  <r>
    <x v="14"/>
    <m/>
    <m/>
    <s v="Réalisé"/>
    <m/>
    <s v="Distribution NFI"/>
    <s v="Matériaux NFI"/>
    <s v="Kit de cuisine"/>
    <m/>
    <s v="Nombre"/>
    <n v="393"/>
    <m/>
    <m/>
    <m/>
    <s v=""/>
    <n v="393"/>
    <m/>
    <x v="4"/>
    <x v="28"/>
    <m/>
    <m/>
    <m/>
    <m/>
    <s v="Kits d'abri : 1 bache, 2 laines, 15m de cordes"/>
    <s v="GOA190010OU"/>
    <x v="4"/>
    <x v="4"/>
    <x v="28"/>
    <e v="#N/A"/>
  </r>
  <r>
    <x v="14"/>
    <m/>
    <m/>
    <s v="Réalisé"/>
    <m/>
    <s v="Distribution NFI"/>
    <s v="Matériaux NFI"/>
    <s v="Kit d'hygiène"/>
    <m/>
    <s v="Nombre"/>
    <n v="393"/>
    <m/>
    <m/>
    <m/>
    <s v=""/>
    <n v="393"/>
    <m/>
    <x v="4"/>
    <x v="28"/>
    <m/>
    <m/>
    <m/>
    <m/>
    <m/>
    <s v="GOA190010OU"/>
    <x v="5"/>
    <x v="4"/>
    <x v="28"/>
    <e v="#N/A"/>
  </r>
  <r>
    <x v="15"/>
    <m/>
    <m/>
    <s v="Réalisé"/>
    <d v="2016-10-04T00:00:00"/>
    <s v="Distribution NFI"/>
    <s v="Matériaux NFI"/>
    <s v="Bidons"/>
    <m/>
    <s v="Nombre"/>
    <n v="100"/>
    <m/>
    <m/>
    <m/>
    <s v=""/>
    <n v="100"/>
    <m/>
    <x v="6"/>
    <x v="60"/>
    <m/>
    <m/>
    <m/>
    <m/>
    <m/>
    <s v="HAI2016104SUCA"/>
    <x v="1"/>
    <x v="6"/>
    <x v="40"/>
    <e v="#N/A"/>
  </r>
  <r>
    <x v="15"/>
    <m/>
    <m/>
    <s v="Réalisé"/>
    <d v="2016-10-04T00:00:00"/>
    <s v="Distribution NFI"/>
    <s v="Matériaux NFI"/>
    <s v="Couvertures"/>
    <m/>
    <s v="Nombre"/>
    <n v="200"/>
    <m/>
    <m/>
    <m/>
    <s v=""/>
    <n v="100"/>
    <m/>
    <x v="6"/>
    <x v="60"/>
    <m/>
    <m/>
    <m/>
    <m/>
    <m/>
    <s v="HAI2016104SUCA"/>
    <x v="2"/>
    <x v="6"/>
    <x v="40"/>
    <e v="#N/A"/>
  </r>
  <r>
    <x v="15"/>
    <m/>
    <m/>
    <s v="Réalisé"/>
    <d v="2016-10-04T00:00:00"/>
    <s v="Distribution Abris"/>
    <s v="Matériaux Abris"/>
    <s v="Kit Abris"/>
    <m/>
    <s v="Nombre"/>
    <n v="100"/>
    <m/>
    <m/>
    <m/>
    <s v=""/>
    <n v="100"/>
    <s v="Sélection / Priorisation"/>
    <x v="6"/>
    <x v="60"/>
    <m/>
    <m/>
    <m/>
    <m/>
    <m/>
    <s v="HAI2016104SUCA"/>
    <x v="3"/>
    <x v="6"/>
    <x v="40"/>
    <e v="#N/A"/>
  </r>
  <r>
    <x v="15"/>
    <m/>
    <m/>
    <s v="Réalisé"/>
    <d v="2016-10-04T00:00:00"/>
    <s v="Distribution NFI"/>
    <s v="Matériaux NFI"/>
    <s v="Kit de cuisine"/>
    <m/>
    <s v="Nombre"/>
    <n v="100"/>
    <m/>
    <m/>
    <m/>
    <s v=""/>
    <n v="100"/>
    <m/>
    <x v="6"/>
    <x v="60"/>
    <m/>
    <m/>
    <m/>
    <m/>
    <m/>
    <s v="HAI2016104SUCA"/>
    <x v="4"/>
    <x v="6"/>
    <x v="40"/>
    <e v="#N/A"/>
  </r>
  <r>
    <x v="15"/>
    <m/>
    <m/>
    <s v="Réalisé"/>
    <d v="2016-10-04T00:00:00"/>
    <s v="Distribution NFI"/>
    <s v="Matériaux NFI"/>
    <s v="Seaux"/>
    <m/>
    <s v="Nombre"/>
    <n v="100"/>
    <m/>
    <m/>
    <m/>
    <s v=""/>
    <n v="100"/>
    <m/>
    <x v="6"/>
    <x v="60"/>
    <m/>
    <m/>
    <m/>
    <m/>
    <m/>
    <s v="HAI2016104SUCA"/>
    <x v="5"/>
    <x v="6"/>
    <x v="40"/>
    <e v="#N/A"/>
  </r>
  <r>
    <x v="15"/>
    <m/>
    <m/>
    <s v="Réalisé"/>
    <d v="2016-10-11T00:00:00"/>
    <s v="Distribution Abris"/>
    <s v="Matériaux Abris"/>
    <s v="Kit Abris"/>
    <m/>
    <s v="Nombre"/>
    <n v="54"/>
    <m/>
    <m/>
    <m/>
    <s v=""/>
    <n v="54"/>
    <s v="Sélection / Priorisation"/>
    <x v="6"/>
    <x v="61"/>
    <m/>
    <m/>
    <m/>
    <m/>
    <m/>
    <s v="HAI20161011SUGR"/>
    <x v="3"/>
    <x v="6"/>
    <x v="41"/>
    <e v="#N/A"/>
  </r>
  <r>
    <x v="15"/>
    <m/>
    <m/>
    <s v="Réalisé"/>
    <d v="2016-10-11T00:00:00"/>
    <s v="Distribution NFI"/>
    <s v="Matériaux NFI"/>
    <s v="Kit de cuisine"/>
    <m/>
    <s v="Nombre"/>
    <n v="54"/>
    <m/>
    <m/>
    <m/>
    <s v=""/>
    <n v="54"/>
    <m/>
    <x v="6"/>
    <x v="61"/>
    <m/>
    <m/>
    <m/>
    <m/>
    <m/>
    <s v="HAI20161011SUGR"/>
    <x v="4"/>
    <x v="6"/>
    <x v="41"/>
    <e v="#N/A"/>
  </r>
  <r>
    <x v="15"/>
    <m/>
    <m/>
    <s v="Réalisé"/>
    <d v="2016-10-11T00:00:00"/>
    <s v="Distribution NFI"/>
    <s v="Matériaux NFI"/>
    <s v="Kit d'hygiène"/>
    <m/>
    <s v="Nombre"/>
    <n v="54"/>
    <m/>
    <m/>
    <m/>
    <s v=""/>
    <n v="54"/>
    <m/>
    <x v="6"/>
    <x v="61"/>
    <m/>
    <m/>
    <m/>
    <m/>
    <m/>
    <s v="HAI20161011SUGR"/>
    <x v="5"/>
    <x v="6"/>
    <x v="41"/>
    <e v="#N/A"/>
  </r>
  <r>
    <x v="15"/>
    <m/>
    <m/>
    <s v="Réalisé"/>
    <d v="2016-10-12T00:00:00"/>
    <s v="Distribution NFI"/>
    <s v="Matériaux NFI"/>
    <s v="Kit de cuisine"/>
    <m/>
    <s v="Nombre"/>
    <n v="79"/>
    <m/>
    <m/>
    <m/>
    <s v=""/>
    <n v="79"/>
    <s v="Sélection / Priorisation"/>
    <x v="1"/>
    <x v="1"/>
    <s v="Parc Larco"/>
    <m/>
    <m/>
    <m/>
    <m/>
    <s v="HAI20161012SULEPA"/>
    <x v="5"/>
    <x v="1"/>
    <x v="1"/>
    <e v="#N/A"/>
  </r>
  <r>
    <x v="15"/>
    <m/>
    <m/>
    <s v="Réalisé"/>
    <d v="2016-10-12T00:00:00"/>
    <s v="Distribution Abris"/>
    <s v="Matériaux Abris"/>
    <s v="Kit Abris"/>
    <m/>
    <s v="Nombre"/>
    <n v="112"/>
    <m/>
    <m/>
    <m/>
    <s v=""/>
    <n v="112"/>
    <s v="Sélection / Priorisation"/>
    <x v="6"/>
    <x v="62"/>
    <m/>
    <m/>
    <m/>
    <m/>
    <m/>
    <s v="HAI20161012SUBA"/>
    <x v="3"/>
    <x v="6"/>
    <x v="42"/>
    <e v="#N/A"/>
  </r>
  <r>
    <x v="15"/>
    <m/>
    <m/>
    <s v="Réalisé"/>
    <d v="2016-10-12T00:00:00"/>
    <s v="Distribution NFI"/>
    <s v="Matériaux NFI"/>
    <s v="Kit de cuisine"/>
    <m/>
    <s v="Nombre"/>
    <n v="112"/>
    <m/>
    <m/>
    <m/>
    <s v=""/>
    <n v="112"/>
    <s v="Sélection / Priorisation"/>
    <x v="6"/>
    <x v="62"/>
    <m/>
    <m/>
    <m/>
    <m/>
    <m/>
    <s v="HAI20161012SUBA"/>
    <x v="4"/>
    <x v="6"/>
    <x v="42"/>
    <e v="#N/A"/>
  </r>
  <r>
    <x v="15"/>
    <m/>
    <m/>
    <s v="Réalisé"/>
    <d v="2016-10-12T00:00:00"/>
    <s v="Distribution NFI"/>
    <s v="Matériaux NFI"/>
    <s v="Kit d'hygiène"/>
    <m/>
    <s v="Nombre"/>
    <n v="112"/>
    <m/>
    <m/>
    <m/>
    <s v=""/>
    <n v="112"/>
    <s v="Sélection / Priorisation"/>
    <x v="6"/>
    <x v="62"/>
    <m/>
    <m/>
    <m/>
    <m/>
    <m/>
    <s v="HAI20161012SUBA"/>
    <x v="5"/>
    <x v="6"/>
    <x v="42"/>
    <e v="#N/A"/>
  </r>
  <r>
    <x v="15"/>
    <m/>
    <m/>
    <s v="Réalisé"/>
    <d v="2016-10-13T00:00:00"/>
    <s v="Distribution NFI"/>
    <s v="Matériaux NFI"/>
    <s v="Kit de cuisine"/>
    <m/>
    <s v="Nombre"/>
    <n v="125"/>
    <m/>
    <m/>
    <m/>
    <s v=""/>
    <n v="125"/>
    <s v="Sélection / Priorisation"/>
    <x v="1"/>
    <x v="1"/>
    <s v="HRC Office_Les Cayes"/>
    <m/>
    <m/>
    <m/>
    <m/>
    <s v="HAI20161013SULEHR"/>
    <x v="5"/>
    <x v="1"/>
    <x v="1"/>
    <e v="#N/A"/>
  </r>
  <r>
    <x v="15"/>
    <m/>
    <m/>
    <s v="Réalisé"/>
    <d v="2016-10-17T00:00:00"/>
    <s v="Distribution NFI"/>
    <s v="Matériaux NFI"/>
    <s v="Couvertures"/>
    <m/>
    <s v="Nombre"/>
    <n v="50"/>
    <m/>
    <m/>
    <m/>
    <s v=""/>
    <n v="25"/>
    <s v="Sélection / Priorisation"/>
    <x v="0"/>
    <x v="2"/>
    <m/>
    <m/>
    <m/>
    <m/>
    <m/>
    <s v="HAI20161017GRAN"/>
    <x v="2"/>
    <x v="0"/>
    <x v="2"/>
    <e v="#N/A"/>
  </r>
  <r>
    <x v="15"/>
    <m/>
    <m/>
    <s v="Réalisé"/>
    <d v="2016-10-17T00:00:00"/>
    <s v="Distribution Abris"/>
    <s v="Matériaux Abris"/>
    <s v="Kit Abris"/>
    <m/>
    <s v="Nombre"/>
    <n v="25"/>
    <m/>
    <m/>
    <m/>
    <s v=""/>
    <n v="25"/>
    <s v="Sélection / Priorisation"/>
    <x v="0"/>
    <x v="2"/>
    <m/>
    <m/>
    <m/>
    <m/>
    <m/>
    <s v="HAI20161017GRAN"/>
    <x v="3"/>
    <x v="0"/>
    <x v="2"/>
    <e v="#N/A"/>
  </r>
  <r>
    <x v="15"/>
    <m/>
    <m/>
    <s v="Réalisé"/>
    <d v="2016-10-17T00:00:00"/>
    <s v="Distribution NFI"/>
    <s v="Matériaux NFI"/>
    <s v="Kit de cuisine"/>
    <m/>
    <s v="Nombre"/>
    <n v="25"/>
    <m/>
    <m/>
    <m/>
    <s v=""/>
    <n v="25"/>
    <s v="Sélection / Priorisation"/>
    <x v="0"/>
    <x v="2"/>
    <m/>
    <m/>
    <m/>
    <m/>
    <m/>
    <s v="HAI20161017GRAN"/>
    <x v="4"/>
    <x v="0"/>
    <x v="2"/>
    <e v="#N/A"/>
  </r>
  <r>
    <x v="15"/>
    <m/>
    <m/>
    <s v="Réalisé"/>
    <d v="2016-10-17T00:00:00"/>
    <s v="Distribution NFI"/>
    <s v="Matériaux NFI"/>
    <s v="Seaux"/>
    <m/>
    <s v="Nombre"/>
    <n v="50"/>
    <m/>
    <m/>
    <m/>
    <s v=""/>
    <n v="25"/>
    <s v="Sélection / Priorisation"/>
    <x v="0"/>
    <x v="2"/>
    <m/>
    <m/>
    <m/>
    <m/>
    <m/>
    <s v="HAI20161017GRAN"/>
    <x v="5"/>
    <x v="0"/>
    <x v="2"/>
    <e v="#N/A"/>
  </r>
  <r>
    <x v="15"/>
    <m/>
    <m/>
    <s v="Réalisé"/>
    <d v="2016-10-17T00:00:00"/>
    <s v="Distribution Abris"/>
    <s v="Matériaux Abris"/>
    <s v="Bâches"/>
    <m/>
    <s v="Nombre"/>
    <n v="50"/>
    <m/>
    <m/>
    <m/>
    <s v=""/>
    <n v="25"/>
    <m/>
    <x v="0"/>
    <x v="63"/>
    <m/>
    <m/>
    <m/>
    <m/>
    <m/>
    <s v="HAI20161017GRBE"/>
    <x v="1"/>
    <x v="0"/>
    <x v="43"/>
    <e v="#N/A"/>
  </r>
  <r>
    <x v="15"/>
    <m/>
    <m/>
    <s v="Réalisé"/>
    <d v="2016-10-17T00:00:00"/>
    <s v="Distribution NFI"/>
    <s v="Matériaux NFI"/>
    <s v="Couvertures"/>
    <m/>
    <s v="Nombre"/>
    <n v="50"/>
    <m/>
    <m/>
    <m/>
    <s v=""/>
    <n v="25"/>
    <m/>
    <x v="0"/>
    <x v="63"/>
    <m/>
    <m/>
    <m/>
    <m/>
    <m/>
    <s v="HAI20161017GRBE"/>
    <x v="2"/>
    <x v="0"/>
    <x v="43"/>
    <e v="#N/A"/>
  </r>
  <r>
    <x v="15"/>
    <m/>
    <m/>
    <s v="Réalisé"/>
    <d v="2016-10-17T00:00:00"/>
    <s v="Distribution Abris"/>
    <s v="Matériaux Abris"/>
    <s v="Kit Abris"/>
    <m/>
    <s v="Nombre"/>
    <n v="25"/>
    <m/>
    <m/>
    <m/>
    <s v=""/>
    <n v="25"/>
    <s v="Sélection / Priorisation"/>
    <x v="0"/>
    <x v="63"/>
    <m/>
    <m/>
    <m/>
    <m/>
    <m/>
    <s v="HAI20161017GRBE"/>
    <x v="3"/>
    <x v="0"/>
    <x v="43"/>
    <e v="#N/A"/>
  </r>
  <r>
    <x v="15"/>
    <m/>
    <m/>
    <s v="Réalisé"/>
    <d v="2016-10-17T00:00:00"/>
    <s v="Distribution NFI"/>
    <s v="Matériaux NFI"/>
    <s v="Kit de cuisine"/>
    <m/>
    <s v="Nombre"/>
    <n v="25"/>
    <m/>
    <m/>
    <m/>
    <s v=""/>
    <n v="25"/>
    <s v="Sélection / Priorisation"/>
    <x v="0"/>
    <x v="63"/>
    <m/>
    <m/>
    <m/>
    <m/>
    <m/>
    <s v="HAI20161017GRBE"/>
    <x v="4"/>
    <x v="0"/>
    <x v="43"/>
    <e v="#N/A"/>
  </r>
  <r>
    <x v="15"/>
    <m/>
    <m/>
    <s v="Réalisé"/>
    <d v="2016-10-17T00:00:00"/>
    <s v="Distribution NFI"/>
    <s v="Matériaux NFI"/>
    <s v="Seaux"/>
    <m/>
    <s v="Nombre"/>
    <n v="50"/>
    <m/>
    <m/>
    <m/>
    <s v=""/>
    <n v="25"/>
    <m/>
    <x v="0"/>
    <x v="63"/>
    <m/>
    <m/>
    <m/>
    <m/>
    <m/>
    <s v="HAI20161017GRBE"/>
    <x v="5"/>
    <x v="0"/>
    <x v="43"/>
    <e v="#N/A"/>
  </r>
  <r>
    <x v="15"/>
    <m/>
    <m/>
    <s v="Réalisé"/>
    <d v="2016-10-17T00:00:00"/>
    <s v="Distribution NFI"/>
    <s v="Matériaux NFI"/>
    <s v="Couvertures"/>
    <m/>
    <s v="Nombre"/>
    <n v="50"/>
    <m/>
    <m/>
    <m/>
    <s v=""/>
    <n v="25"/>
    <m/>
    <x v="0"/>
    <x v="30"/>
    <m/>
    <m/>
    <m/>
    <m/>
    <m/>
    <s v="HAI20161017GRCH"/>
    <x v="2"/>
    <x v="0"/>
    <x v="30"/>
    <e v="#N/A"/>
  </r>
  <r>
    <x v="15"/>
    <m/>
    <m/>
    <s v="Réalisé"/>
    <d v="2016-10-17T00:00:00"/>
    <s v="Distribution Abris"/>
    <s v="Matériaux Abris"/>
    <s v="Kit Abris"/>
    <m/>
    <s v="Nombre"/>
    <n v="25"/>
    <m/>
    <m/>
    <m/>
    <s v=""/>
    <n v="25"/>
    <s v="Sélection / Priorisation"/>
    <x v="0"/>
    <x v="30"/>
    <m/>
    <m/>
    <m/>
    <m/>
    <m/>
    <s v="HAI20161017GRCH"/>
    <x v="3"/>
    <x v="0"/>
    <x v="30"/>
    <e v="#N/A"/>
  </r>
  <r>
    <x v="15"/>
    <m/>
    <m/>
    <s v="Réalisé"/>
    <d v="2016-10-17T00:00:00"/>
    <s v="Distribution NFI"/>
    <s v="Matériaux NFI"/>
    <s v="Kit de cuisine"/>
    <m/>
    <s v="Nombre"/>
    <n v="25"/>
    <m/>
    <m/>
    <m/>
    <s v=""/>
    <n v="25"/>
    <s v="Sélection / Priorisation"/>
    <x v="0"/>
    <x v="30"/>
    <m/>
    <m/>
    <m/>
    <m/>
    <m/>
    <s v="HAI20161017GRCH"/>
    <x v="4"/>
    <x v="0"/>
    <x v="30"/>
    <e v="#N/A"/>
  </r>
  <r>
    <x v="15"/>
    <m/>
    <m/>
    <s v="Réalisé"/>
    <d v="2016-10-17T00:00:00"/>
    <s v="Distribution NFI"/>
    <s v="Matériaux NFI"/>
    <s v="Seaux"/>
    <m/>
    <s v="Nombre"/>
    <n v="50"/>
    <m/>
    <m/>
    <m/>
    <s v=""/>
    <n v="25"/>
    <m/>
    <x v="0"/>
    <x v="30"/>
    <m/>
    <m/>
    <m/>
    <m/>
    <m/>
    <s v="HAI20161017GRCH"/>
    <x v="5"/>
    <x v="0"/>
    <x v="30"/>
    <e v="#N/A"/>
  </r>
  <r>
    <x v="15"/>
    <m/>
    <m/>
    <s v="Réalisé"/>
    <d v="2016-10-17T00:00:00"/>
    <s v="Distribution NFI"/>
    <s v="Matériaux NFI"/>
    <s v="Couvertures"/>
    <m/>
    <s v="Nombre"/>
    <n v="50"/>
    <m/>
    <m/>
    <m/>
    <s v=""/>
    <n v="25"/>
    <m/>
    <x v="0"/>
    <x v="64"/>
    <m/>
    <m/>
    <m/>
    <m/>
    <m/>
    <s v="HAI20161017GRCO"/>
    <x v="2"/>
    <x v="0"/>
    <x v="44"/>
    <e v="#N/A"/>
  </r>
  <r>
    <x v="15"/>
    <m/>
    <m/>
    <s v="Réalisé"/>
    <d v="2016-10-17T00:00:00"/>
    <s v="Distribution Abris"/>
    <s v="Matériaux Abris"/>
    <s v="Kit Abris"/>
    <m/>
    <s v="Nombre"/>
    <n v="25"/>
    <m/>
    <m/>
    <m/>
    <s v=""/>
    <n v="25"/>
    <s v="Sélection / Priorisation"/>
    <x v="0"/>
    <x v="64"/>
    <m/>
    <m/>
    <m/>
    <m/>
    <m/>
    <s v="HAI20161017GRCO"/>
    <x v="3"/>
    <x v="0"/>
    <x v="44"/>
    <e v="#N/A"/>
  </r>
  <r>
    <x v="15"/>
    <m/>
    <m/>
    <s v="Réalisé"/>
    <d v="2016-10-17T00:00:00"/>
    <s v="Distribution NFI"/>
    <s v="Matériaux NFI"/>
    <s v="Kit de cuisine"/>
    <m/>
    <s v="Nombre"/>
    <n v="25"/>
    <m/>
    <m/>
    <m/>
    <s v=""/>
    <n v="25"/>
    <s v="Sélection / Priorisation"/>
    <x v="0"/>
    <x v="64"/>
    <m/>
    <m/>
    <m/>
    <m/>
    <m/>
    <s v="HAI20161017GRCO"/>
    <x v="4"/>
    <x v="0"/>
    <x v="44"/>
    <e v="#N/A"/>
  </r>
  <r>
    <x v="15"/>
    <m/>
    <m/>
    <s v="Réalisé"/>
    <d v="2016-10-17T00:00:00"/>
    <s v="Distribution NFI"/>
    <s v="Matériaux NFI"/>
    <s v="Seaux"/>
    <m/>
    <s v="Nombre"/>
    <n v="50"/>
    <m/>
    <m/>
    <m/>
    <s v=""/>
    <n v="25"/>
    <s v="Sélection / Priorisation"/>
    <x v="0"/>
    <x v="64"/>
    <m/>
    <m/>
    <m/>
    <m/>
    <m/>
    <s v="HAI20161017GRCO"/>
    <x v="5"/>
    <x v="0"/>
    <x v="44"/>
    <e v="#N/A"/>
  </r>
  <r>
    <x v="15"/>
    <m/>
    <m/>
    <s v="Réalisé"/>
    <d v="2016-10-17T00:00:00"/>
    <s v="Distribution NFI"/>
    <s v="Matériaux NFI"/>
    <s v="Couvertures"/>
    <m/>
    <s v="Nombre"/>
    <n v="50"/>
    <m/>
    <m/>
    <m/>
    <s v=""/>
    <n v="25"/>
    <m/>
    <x v="0"/>
    <x v="3"/>
    <m/>
    <m/>
    <m/>
    <m/>
    <m/>
    <s v="HAI20161017GRDA"/>
    <x v="2"/>
    <x v="0"/>
    <x v="3"/>
    <e v="#N/A"/>
  </r>
  <r>
    <x v="15"/>
    <m/>
    <m/>
    <s v="Réalisé"/>
    <d v="2016-10-17T00:00:00"/>
    <s v="Distribution Abris"/>
    <s v="Matériaux Abris"/>
    <s v="Kit Abris"/>
    <m/>
    <s v="Nombre"/>
    <n v="25"/>
    <m/>
    <m/>
    <m/>
    <s v=""/>
    <n v="25"/>
    <s v="Sélection / Priorisation"/>
    <x v="0"/>
    <x v="3"/>
    <m/>
    <m/>
    <m/>
    <m/>
    <m/>
    <s v="HAI20161017GRDA"/>
    <x v="3"/>
    <x v="0"/>
    <x v="3"/>
    <e v="#N/A"/>
  </r>
  <r>
    <x v="15"/>
    <m/>
    <m/>
    <s v="Réalisé"/>
    <d v="2016-10-17T00:00:00"/>
    <s v="Distribution NFI"/>
    <s v="Matériaux NFI"/>
    <s v="Kit de cuisine"/>
    <m/>
    <s v="Nombre"/>
    <n v="25"/>
    <m/>
    <m/>
    <m/>
    <s v=""/>
    <n v="25"/>
    <s v="Sélection / Priorisation"/>
    <x v="0"/>
    <x v="3"/>
    <m/>
    <m/>
    <m/>
    <m/>
    <m/>
    <s v="HAI20161017GRDA"/>
    <x v="4"/>
    <x v="0"/>
    <x v="3"/>
    <e v="#N/A"/>
  </r>
  <r>
    <x v="15"/>
    <m/>
    <m/>
    <s v="Réalisé"/>
    <d v="2016-10-17T00:00:00"/>
    <s v="Distribution NFI"/>
    <s v="Matériaux NFI"/>
    <s v="Seaux"/>
    <m/>
    <s v="Nombre"/>
    <n v="50"/>
    <m/>
    <m/>
    <m/>
    <s v=""/>
    <n v="25"/>
    <s v="Sélection / Priorisation"/>
    <x v="0"/>
    <x v="3"/>
    <m/>
    <m/>
    <m/>
    <m/>
    <m/>
    <s v="HAI20161017GRDA"/>
    <x v="5"/>
    <x v="0"/>
    <x v="3"/>
    <e v="#N/A"/>
  </r>
  <r>
    <x v="15"/>
    <m/>
    <m/>
    <s v="Réalisé"/>
    <d v="2016-10-17T00:00:00"/>
    <s v="Distribution NFI"/>
    <s v="Matériaux NFI"/>
    <s v="Couvertures"/>
    <m/>
    <s v="Nombre"/>
    <n v="150"/>
    <m/>
    <m/>
    <m/>
    <s v=""/>
    <n v="75"/>
    <s v="Sélection / Priorisation"/>
    <x v="0"/>
    <x v="0"/>
    <m/>
    <m/>
    <m/>
    <m/>
    <m/>
    <s v="HAI20161017GRJE"/>
    <x v="2"/>
    <x v="0"/>
    <x v="0"/>
    <e v="#N/A"/>
  </r>
  <r>
    <x v="15"/>
    <m/>
    <m/>
    <s v="Réalisé"/>
    <d v="2016-10-17T00:00:00"/>
    <s v="Distribution Abris"/>
    <s v="Matériaux Abris"/>
    <s v="Kit Abris"/>
    <m/>
    <s v="Nombre"/>
    <n v="25"/>
    <m/>
    <m/>
    <m/>
    <s v=""/>
    <n v="75"/>
    <s v="Sélection / Priorisation"/>
    <x v="0"/>
    <x v="0"/>
    <m/>
    <m/>
    <m/>
    <m/>
    <m/>
    <s v="HAI20161017GRJE"/>
    <x v="3"/>
    <x v="0"/>
    <x v="0"/>
    <e v="#N/A"/>
  </r>
  <r>
    <x v="15"/>
    <m/>
    <m/>
    <s v="Réalisé"/>
    <d v="2016-10-17T00:00:00"/>
    <s v="Distribution NFI"/>
    <s v="Matériaux NFI"/>
    <s v="Kit de cuisine"/>
    <m/>
    <s v="Nombre"/>
    <n v="75"/>
    <m/>
    <m/>
    <m/>
    <s v=""/>
    <n v="75"/>
    <s v="Sélection / Priorisation"/>
    <x v="0"/>
    <x v="0"/>
    <m/>
    <m/>
    <m/>
    <m/>
    <m/>
    <s v="HAI20161017GRJE"/>
    <x v="4"/>
    <x v="0"/>
    <x v="0"/>
    <e v="#N/A"/>
  </r>
  <r>
    <x v="15"/>
    <m/>
    <m/>
    <s v="Réalisé"/>
    <d v="2016-10-17T00:00:00"/>
    <s v="Distribution NFI"/>
    <s v="Matériaux NFI"/>
    <s v="Seaux"/>
    <m/>
    <s v="Nombre"/>
    <n v="50"/>
    <m/>
    <m/>
    <m/>
    <s v=""/>
    <n v="75"/>
    <s v="Sélection / Priorisation"/>
    <x v="0"/>
    <x v="0"/>
    <m/>
    <m/>
    <m/>
    <m/>
    <m/>
    <s v="HAI20161017GRJE"/>
    <x v="5"/>
    <x v="0"/>
    <x v="0"/>
    <e v="#N/A"/>
  </r>
  <r>
    <x v="15"/>
    <m/>
    <m/>
    <s v="Réalisé"/>
    <d v="2016-10-17T00:00:00"/>
    <s v="Distribution NFI"/>
    <s v="Matériaux NFI"/>
    <s v="Couvertures"/>
    <m/>
    <s v="Nombre"/>
    <n v="50"/>
    <m/>
    <m/>
    <m/>
    <s v=""/>
    <n v="25"/>
    <m/>
    <x v="0"/>
    <x v="4"/>
    <m/>
    <m/>
    <m/>
    <m/>
    <m/>
    <s v="HAI20161017GRLE"/>
    <x v="2"/>
    <x v="0"/>
    <x v="4"/>
    <e v="#N/A"/>
  </r>
  <r>
    <x v="15"/>
    <m/>
    <m/>
    <s v="Réalisé"/>
    <d v="2016-10-17T00:00:00"/>
    <s v="Distribution Abris"/>
    <s v="Matériaux Abris"/>
    <s v="Kit Abris"/>
    <m/>
    <s v="Nombre"/>
    <n v="25"/>
    <m/>
    <m/>
    <m/>
    <s v=""/>
    <n v="25"/>
    <s v="Sélection / Priorisation"/>
    <x v="0"/>
    <x v="4"/>
    <m/>
    <m/>
    <m/>
    <m/>
    <m/>
    <s v="HAI20161017GRLE"/>
    <x v="3"/>
    <x v="0"/>
    <x v="4"/>
    <e v="#N/A"/>
  </r>
  <r>
    <x v="15"/>
    <m/>
    <m/>
    <s v="Réalisé"/>
    <d v="2016-10-17T00:00:00"/>
    <s v="Distribution NFI"/>
    <s v="Matériaux NFI"/>
    <s v="Kit de cuisine"/>
    <m/>
    <s v="Nombre"/>
    <n v="25"/>
    <m/>
    <m/>
    <m/>
    <s v=""/>
    <n v="25"/>
    <s v="Sélection / Priorisation"/>
    <x v="0"/>
    <x v="4"/>
    <m/>
    <m/>
    <m/>
    <m/>
    <m/>
    <s v="HAI20161017GRLE"/>
    <x v="4"/>
    <x v="0"/>
    <x v="4"/>
    <e v="#N/A"/>
  </r>
  <r>
    <x v="15"/>
    <m/>
    <m/>
    <s v="Réalisé"/>
    <d v="2016-10-17T00:00:00"/>
    <s v="Distribution NFI"/>
    <s v="Matériaux NFI"/>
    <s v="Seaux"/>
    <m/>
    <s v="Nombre"/>
    <n v="50"/>
    <m/>
    <m/>
    <m/>
    <s v=""/>
    <n v="25"/>
    <s v="Sélection / Priorisation"/>
    <x v="0"/>
    <x v="4"/>
    <m/>
    <m/>
    <m/>
    <m/>
    <m/>
    <s v="HAI20161017GRLE"/>
    <x v="5"/>
    <x v="0"/>
    <x v="4"/>
    <e v="#N/A"/>
  </r>
  <r>
    <x v="15"/>
    <m/>
    <m/>
    <s v="Réalisé"/>
    <d v="2016-10-17T00:00:00"/>
    <s v="Distribution NFI"/>
    <s v="Matériaux NFI"/>
    <s v="Couvertures"/>
    <m/>
    <s v="Nombre"/>
    <n v="25"/>
    <m/>
    <m/>
    <m/>
    <s v=""/>
    <n v="25"/>
    <s v="Sélection / Priorisation"/>
    <x v="0"/>
    <x v="29"/>
    <m/>
    <m/>
    <m/>
    <m/>
    <m/>
    <s v="HAI20161017GRMO"/>
    <x v="2"/>
    <x v="0"/>
    <x v="29"/>
    <e v="#N/A"/>
  </r>
  <r>
    <x v="15"/>
    <m/>
    <m/>
    <s v="Réalisé"/>
    <d v="2016-10-17T00:00:00"/>
    <s v="Distribution Abris"/>
    <s v="Matériaux Abris"/>
    <s v="Kit Abris"/>
    <m/>
    <s v="Nombre"/>
    <n v="25"/>
    <m/>
    <m/>
    <m/>
    <s v=""/>
    <n v="25"/>
    <s v="Sélection / Priorisation"/>
    <x v="0"/>
    <x v="29"/>
    <m/>
    <m/>
    <m/>
    <m/>
    <m/>
    <s v="HAI20161017GRMO"/>
    <x v="3"/>
    <x v="0"/>
    <x v="29"/>
    <e v="#N/A"/>
  </r>
  <r>
    <x v="15"/>
    <m/>
    <m/>
    <s v="Réalisé"/>
    <d v="2016-10-17T00:00:00"/>
    <s v="Distribution NFI"/>
    <s v="Matériaux NFI"/>
    <s v="Kit de cuisine"/>
    <m/>
    <s v="Nombre"/>
    <n v="25"/>
    <m/>
    <m/>
    <m/>
    <s v=""/>
    <n v="25"/>
    <s v="Sélection / Priorisation"/>
    <x v="0"/>
    <x v="29"/>
    <m/>
    <m/>
    <m/>
    <m/>
    <m/>
    <s v="HAI20161017GRMO"/>
    <x v="4"/>
    <x v="0"/>
    <x v="29"/>
    <e v="#N/A"/>
  </r>
  <r>
    <x v="15"/>
    <m/>
    <m/>
    <s v="Réalisé"/>
    <d v="2016-10-17T00:00:00"/>
    <s v="Distribution NFI"/>
    <s v="Matériaux NFI"/>
    <s v="Seaux"/>
    <m/>
    <s v="Nombre"/>
    <n v="25"/>
    <m/>
    <m/>
    <m/>
    <s v=""/>
    <n v="25"/>
    <m/>
    <x v="0"/>
    <x v="29"/>
    <m/>
    <m/>
    <m/>
    <m/>
    <m/>
    <s v="HAI20161017GRMO"/>
    <x v="5"/>
    <x v="0"/>
    <x v="29"/>
    <e v="#N/A"/>
  </r>
  <r>
    <x v="15"/>
    <m/>
    <m/>
    <s v="Réalisé"/>
    <d v="2016-10-17T00:00:00"/>
    <s v="Distribution NFI"/>
    <s v="Matériaux NFI"/>
    <s v="Couvertures"/>
    <m/>
    <s v="Nombre"/>
    <n v="50"/>
    <m/>
    <m/>
    <m/>
    <s v=""/>
    <n v="25"/>
    <s v="Sélection / Priorisation"/>
    <x v="0"/>
    <x v="65"/>
    <m/>
    <m/>
    <m/>
    <m/>
    <m/>
    <s v="HAI20161017GRPE"/>
    <x v="2"/>
    <x v="0"/>
    <x v="45"/>
    <e v="#N/A"/>
  </r>
  <r>
    <x v="15"/>
    <m/>
    <m/>
    <s v="Réalisé"/>
    <d v="2016-10-17T00:00:00"/>
    <s v="Distribution Abris"/>
    <s v="Matériaux Abris"/>
    <s v="Kit Abris"/>
    <m/>
    <s v="Nombre"/>
    <n v="25"/>
    <m/>
    <m/>
    <m/>
    <s v=""/>
    <n v="25"/>
    <s v="Sélection / Priorisation"/>
    <x v="0"/>
    <x v="65"/>
    <m/>
    <m/>
    <m/>
    <m/>
    <m/>
    <s v="HAI20161017GRPE"/>
    <x v="3"/>
    <x v="0"/>
    <x v="45"/>
    <e v="#N/A"/>
  </r>
  <r>
    <x v="15"/>
    <m/>
    <m/>
    <s v="Réalisé"/>
    <d v="2016-10-17T00:00:00"/>
    <s v="Distribution NFI"/>
    <s v="Matériaux NFI"/>
    <s v="Kit de cuisine"/>
    <m/>
    <s v="Nombre"/>
    <n v="25"/>
    <m/>
    <m/>
    <m/>
    <s v=""/>
    <n v="25"/>
    <s v="Sélection / Priorisation"/>
    <x v="0"/>
    <x v="65"/>
    <m/>
    <m/>
    <m/>
    <m/>
    <m/>
    <s v="HAI20161017GRPE"/>
    <x v="4"/>
    <x v="0"/>
    <x v="45"/>
    <e v="#N/A"/>
  </r>
  <r>
    <x v="15"/>
    <m/>
    <m/>
    <s v="Réalisé"/>
    <d v="2016-10-17T00:00:00"/>
    <s v="Distribution NFI"/>
    <s v="Matériaux NFI"/>
    <s v="Seaux"/>
    <m/>
    <s v="Nombre"/>
    <n v="50"/>
    <m/>
    <m/>
    <m/>
    <s v=""/>
    <n v="25"/>
    <m/>
    <x v="0"/>
    <x v="65"/>
    <m/>
    <m/>
    <m/>
    <m/>
    <m/>
    <s v="HAI20161017GRPE"/>
    <x v="5"/>
    <x v="0"/>
    <x v="45"/>
    <e v="#N/A"/>
  </r>
  <r>
    <x v="15"/>
    <m/>
    <m/>
    <s v="Réalisé"/>
    <d v="2016-10-17T00:00:00"/>
    <s v="Distribution NFI"/>
    <s v="Matériaux NFI"/>
    <s v="Couvertures"/>
    <m/>
    <s v="Nombre"/>
    <n v="50"/>
    <m/>
    <m/>
    <m/>
    <s v=""/>
    <n v="25"/>
    <s v="Sélection / Priorisation"/>
    <x v="0"/>
    <x v="66"/>
    <m/>
    <m/>
    <m/>
    <m/>
    <m/>
    <s v="HAI20161017GRRO"/>
    <x v="2"/>
    <x v="0"/>
    <x v="46"/>
    <e v="#N/A"/>
  </r>
  <r>
    <x v="15"/>
    <m/>
    <m/>
    <s v="Réalisé"/>
    <d v="2016-10-17T00:00:00"/>
    <s v="Distribution Abris"/>
    <s v="Matériaux Abris"/>
    <s v="Kit Abris"/>
    <m/>
    <s v="Nombre"/>
    <n v="25"/>
    <m/>
    <m/>
    <m/>
    <s v=""/>
    <n v="25"/>
    <s v="Sélection / Priorisation"/>
    <x v="0"/>
    <x v="66"/>
    <m/>
    <m/>
    <m/>
    <m/>
    <m/>
    <s v="HAI20161017GRRO"/>
    <x v="3"/>
    <x v="0"/>
    <x v="46"/>
    <e v="#N/A"/>
  </r>
  <r>
    <x v="15"/>
    <m/>
    <m/>
    <s v="Réalisé"/>
    <d v="2016-10-17T00:00:00"/>
    <s v="Distribution NFI"/>
    <s v="Matériaux NFI"/>
    <s v="Kit de cuisine"/>
    <m/>
    <s v="Nombre"/>
    <n v="25"/>
    <m/>
    <m/>
    <m/>
    <s v=""/>
    <n v="25"/>
    <s v="Sélection / Priorisation"/>
    <x v="0"/>
    <x v="66"/>
    <m/>
    <m/>
    <m/>
    <m/>
    <m/>
    <s v="HAI20161017GRRO"/>
    <x v="4"/>
    <x v="0"/>
    <x v="46"/>
    <e v="#N/A"/>
  </r>
  <r>
    <x v="15"/>
    <m/>
    <m/>
    <s v="Réalisé"/>
    <d v="2016-10-17T00:00:00"/>
    <s v="Distribution NFI"/>
    <s v="Matériaux NFI"/>
    <s v="Seaux"/>
    <m/>
    <s v="Nombre"/>
    <n v="50"/>
    <m/>
    <m/>
    <m/>
    <s v=""/>
    <n v="25"/>
    <m/>
    <x v="0"/>
    <x v="66"/>
    <m/>
    <m/>
    <m/>
    <m/>
    <m/>
    <s v="HAI20161017GRRO"/>
    <x v="5"/>
    <x v="0"/>
    <x v="46"/>
    <e v="#N/A"/>
  </r>
  <r>
    <x v="15"/>
    <m/>
    <m/>
    <s v="Réalisé"/>
    <d v="2016-10-25T00:00:00"/>
    <s v="Distribution NFI"/>
    <s v="Matériaux NFI"/>
    <s v="Kit de cuisine"/>
    <m/>
    <s v="Nombre"/>
    <n v="200"/>
    <m/>
    <m/>
    <m/>
    <s v=""/>
    <n v="200"/>
    <s v="Sélection / Priorisation"/>
    <x v="4"/>
    <x v="34"/>
    <s v="point a raquette"/>
    <m/>
    <m/>
    <m/>
    <m/>
    <s v="HAI20161025OUPOPO"/>
    <x v="5"/>
    <x v="4"/>
    <x v="34"/>
    <e v="#N/A"/>
  </r>
  <r>
    <x v="15"/>
    <m/>
    <m/>
    <s v="Réalisé"/>
    <d v="2016-10-26T00:00:00"/>
    <s v="Distribution NFI"/>
    <s v="Matériaux NFI"/>
    <s v="Kit de cuisine"/>
    <m/>
    <s v="Nombre"/>
    <n v="195"/>
    <m/>
    <m/>
    <m/>
    <s v=""/>
    <n v="195"/>
    <s v="Sélection / Priorisation"/>
    <x v="4"/>
    <x v="56"/>
    <s v="Plaisance and bois pain"/>
    <m/>
    <m/>
    <m/>
    <m/>
    <s v="HAI20161026OUPLPL"/>
    <x v="5"/>
    <x v="4"/>
    <x v="36"/>
    <e v="#N/A"/>
  </r>
  <r>
    <x v="15"/>
    <s v="Haitian RC"/>
    <m/>
    <s v="Réalisé"/>
    <d v="2016-10-27T00:00:00"/>
    <s v="Distribution NFI"/>
    <s v="Matériaux NFI"/>
    <s v="Kit de cuisine"/>
    <m/>
    <s v="Nombre"/>
    <n v="123"/>
    <m/>
    <m/>
    <m/>
    <s v=""/>
    <n v="123"/>
    <s v="Sélection / Priorisation"/>
    <x v="4"/>
    <x v="34"/>
    <s v="Latorre"/>
    <m/>
    <m/>
    <m/>
    <m/>
    <s v="HAI20161027OUPOLA"/>
    <x v="5"/>
    <x v="4"/>
    <x v="34"/>
    <e v="#N/A"/>
  </r>
  <r>
    <x v="15"/>
    <m/>
    <m/>
    <s v="Réalisé"/>
    <d v="2016-10-29T00:00:00"/>
    <s v="Distribution NFI"/>
    <s v="Matériaux NFI"/>
    <s v="Kit de cuisine"/>
    <m/>
    <s v="Nombre"/>
    <n v="146"/>
    <m/>
    <m/>
    <m/>
    <s v=""/>
    <n v="146"/>
    <s v="Sélection / Priorisation"/>
    <x v="4"/>
    <x v="34"/>
    <s v="POINTE DES LATANIERS"/>
    <m/>
    <m/>
    <m/>
    <m/>
    <s v="HAI20161029OUPOPO"/>
    <x v="5"/>
    <x v="4"/>
    <x v="34"/>
    <e v="#N/A"/>
  </r>
  <r>
    <x v="15"/>
    <m/>
    <m/>
    <s v="Réalisé"/>
    <d v="2016-10-30T00:00:00"/>
    <s v="Distribution NFI"/>
    <s v="Matériaux NFI"/>
    <s v="Kit de cuisine"/>
    <m/>
    <s v="Nombre"/>
    <n v="231"/>
    <m/>
    <m/>
    <m/>
    <s v=""/>
    <n v="231"/>
    <s v="Sélection / Priorisation"/>
    <x v="4"/>
    <x v="34"/>
    <s v="GROS MANGLE"/>
    <m/>
    <m/>
    <m/>
    <m/>
    <s v="HAI20161030OUPOGR"/>
    <x v="5"/>
    <x v="4"/>
    <x v="34"/>
    <e v="#N/A"/>
  </r>
  <r>
    <x v="15"/>
    <m/>
    <m/>
    <s v="Réalisé"/>
    <d v="2016-10-30T00:00:00"/>
    <s v="Distribution NFI"/>
    <s v="Matériaux NFI"/>
    <s v="Kit de cuisine"/>
    <m/>
    <s v="Nombre"/>
    <n v="110"/>
    <m/>
    <m/>
    <m/>
    <s v=""/>
    <n v="110"/>
    <s v="Sélection / Priorisation"/>
    <x v="4"/>
    <x v="34"/>
    <s v="la source"/>
    <m/>
    <m/>
    <m/>
    <m/>
    <s v="HAI20161030OUPOLA"/>
    <x v="5"/>
    <x v="4"/>
    <x v="34"/>
    <e v="#N/A"/>
  </r>
  <r>
    <x v="15"/>
    <m/>
    <m/>
    <s v="Réalisé"/>
    <d v="2016-10-31T00:00:00"/>
    <s v="Distribution NFI"/>
    <s v="Matériaux NFI"/>
    <s v="Kit de cuisine"/>
    <m/>
    <s v="Nombre"/>
    <n v="288"/>
    <m/>
    <m/>
    <m/>
    <s v=""/>
    <n v="288"/>
    <s v="Sélection / Priorisation"/>
    <x v="4"/>
    <x v="34"/>
    <s v="TI PALMISTE"/>
    <m/>
    <m/>
    <m/>
    <m/>
    <s v="HAI20161031OUPOTI"/>
    <x v="5"/>
    <x v="4"/>
    <x v="34"/>
    <e v="#N/A"/>
  </r>
  <r>
    <x v="15"/>
    <m/>
    <m/>
    <s v="Réalisé"/>
    <d v="2016-11-02T00:00:00"/>
    <s v="Distribution NFI"/>
    <s v="Matériaux NFI"/>
    <s v="Kit de cuisine"/>
    <m/>
    <s v="Nombre"/>
    <n v="180"/>
    <m/>
    <m/>
    <m/>
    <s v=""/>
    <n v="241"/>
    <s v="Sélection / Priorisation"/>
    <x v="4"/>
    <x v="34"/>
    <s v="Source Philippe"/>
    <m/>
    <m/>
    <m/>
    <m/>
    <s v="HAI2016112OUPOSO"/>
    <x v="5"/>
    <x v="4"/>
    <x v="34"/>
    <e v="#N/A"/>
  </r>
  <r>
    <x v="15"/>
    <m/>
    <m/>
    <s v="Réalisé"/>
    <d v="2016-11-03T00:00:00"/>
    <s v="Distribution NFI"/>
    <s v="Matériaux NFI"/>
    <s v="Kit de cuisine"/>
    <m/>
    <s v="Nombre"/>
    <n v="65"/>
    <m/>
    <m/>
    <m/>
    <s v=""/>
    <n v="106"/>
    <s v="Sélection / Priorisation"/>
    <x v="4"/>
    <x v="34"/>
    <s v="Morne Ramier"/>
    <m/>
    <m/>
    <m/>
    <m/>
    <s v="HAI2016113OUPOMO"/>
    <x v="5"/>
    <x v="4"/>
    <x v="34"/>
    <e v="#N/A"/>
  </r>
  <r>
    <x v="16"/>
    <s v="Handicap International"/>
    <m/>
    <s v="Planifié (financé)"/>
    <m/>
    <s v="Distribution Abris"/>
    <s v="Matériaux Abris"/>
    <s v="Kit Abris"/>
    <s v="Each shelter kit with be augmented with 2 Sloar lamps 2 Mosquito nets 1 Jerry water can 1 Thirst aid station (water filtration)."/>
    <s v="Nombre"/>
    <n v="500"/>
    <m/>
    <m/>
    <m/>
    <s v=""/>
    <m/>
    <s v="Sélection / Priorisation"/>
    <x v="2"/>
    <x v="67"/>
    <s v="Marie Rouge"/>
    <m/>
    <m/>
    <m/>
    <s v="500 IFRC Shelter kits to be distributed by Handicap International in the area of Maire Rouge."/>
    <s v="HAN190010NOILMA"/>
    <x v="5"/>
    <x v="2"/>
    <x v="28"/>
    <e v="#N/A"/>
  </r>
  <r>
    <x v="16"/>
    <s v="Handicap International"/>
    <m/>
    <s v="Planifié (financé)"/>
    <m/>
    <s v="Distribution Abris"/>
    <s v="Matériaux Abris"/>
    <s v="Kit Abris"/>
    <s v="Each shelter kit with be augmented with 2 Sloar lamps 2 Mosquito nets 1 Jerry water can 1 Thirst aid station (water filtration)."/>
    <s v="Nombre"/>
    <n v="500"/>
    <m/>
    <m/>
    <m/>
    <s v=""/>
    <m/>
    <s v="Sélection / Priorisation"/>
    <x v="2"/>
    <x v="13"/>
    <m/>
    <m/>
    <m/>
    <m/>
    <s v="500 IFRC Shelter Kits to be ditributed by Handicap International in the areas of Jean Rabel. ."/>
    <s v="HAN190010NOJE"/>
    <x v="5"/>
    <x v="2"/>
    <x v="13"/>
    <e v="#N/A"/>
  </r>
  <r>
    <x v="17"/>
    <m/>
    <m/>
    <s v="Réalisé"/>
    <m/>
    <s v="Distribution NFI"/>
    <s v="Matériaux NFI"/>
    <s v="Couvertures"/>
    <m/>
    <s v="Nombre"/>
    <n v="130"/>
    <m/>
    <m/>
    <m/>
    <s v=""/>
    <n v="130"/>
    <m/>
    <x v="4"/>
    <x v="28"/>
    <m/>
    <m/>
    <m/>
    <m/>
    <m/>
    <s v="IBE190010OU"/>
    <x v="4"/>
    <x v="4"/>
    <x v="28"/>
    <e v="#N/A"/>
  </r>
  <r>
    <x v="17"/>
    <m/>
    <m/>
    <s v="Réalisé"/>
    <m/>
    <s v="Distribution NFI"/>
    <s v="Matériaux NFI"/>
    <s v="Kit d'hygiène"/>
    <m/>
    <s v="Nombre"/>
    <n v="30"/>
    <m/>
    <m/>
    <m/>
    <s v=""/>
    <n v="130"/>
    <m/>
    <x v="4"/>
    <x v="28"/>
    <m/>
    <m/>
    <m/>
    <m/>
    <m/>
    <s v="IBE190010OU"/>
    <x v="5"/>
    <x v="4"/>
    <x v="28"/>
    <e v="#N/A"/>
  </r>
  <r>
    <x v="18"/>
    <s v="Haitian RC"/>
    <m/>
    <s v="Réalisé"/>
    <d v="2016-10-20T00:00:00"/>
    <s v="Distribution Abris"/>
    <s v="Matériaux Abris"/>
    <s v="Bâches"/>
    <m/>
    <s v="Nombre"/>
    <n v="598"/>
    <m/>
    <m/>
    <m/>
    <s v=""/>
    <n v="299"/>
    <s v="Sélection / Priorisation"/>
    <x v="0"/>
    <x v="2"/>
    <m/>
    <m/>
    <m/>
    <m/>
    <m/>
    <s v="IFR20161020GRAN"/>
    <x v="18"/>
    <x v="0"/>
    <x v="2"/>
    <e v="#N/A"/>
  </r>
  <r>
    <x v="18"/>
    <s v="Haitian RC"/>
    <m/>
    <s v="Réalisé"/>
    <d v="2016-10-20T00:00:00"/>
    <s v="Distribution Abris"/>
    <s v="Matériaux Abris"/>
    <s v="Bâches"/>
    <m/>
    <s v="Nombre"/>
    <n v="600"/>
    <m/>
    <m/>
    <m/>
    <s v=""/>
    <n v="300"/>
    <m/>
    <x v="0"/>
    <x v="2"/>
    <m/>
    <m/>
    <m/>
    <m/>
    <m/>
    <s v="IFR20161020GRAN"/>
    <x v="19"/>
    <x v="0"/>
    <x v="2"/>
    <e v="#N/A"/>
  </r>
  <r>
    <x v="18"/>
    <s v="Haitian RC"/>
    <m/>
    <s v="Réalisé"/>
    <d v="2016-10-20T00:00:00"/>
    <s v="Distribution NFI"/>
    <s v="Matériaux NFI"/>
    <s v="Bidons"/>
    <m/>
    <s v="Nombre"/>
    <n v="598"/>
    <m/>
    <m/>
    <m/>
    <s v=""/>
    <n v="299"/>
    <s v="Sélection / Priorisation"/>
    <x v="0"/>
    <x v="2"/>
    <m/>
    <m/>
    <m/>
    <m/>
    <m/>
    <s v="IFR20161020GRAN"/>
    <x v="20"/>
    <x v="0"/>
    <x v="2"/>
    <e v="#N/A"/>
  </r>
  <r>
    <x v="18"/>
    <s v="Haitian RC"/>
    <m/>
    <s v="Réalisé"/>
    <d v="2016-10-20T00:00:00"/>
    <s v="Distribution NFI"/>
    <s v="Matériaux NFI"/>
    <s v="Couvertures"/>
    <m/>
    <s v="Nombre"/>
    <n v="598"/>
    <m/>
    <m/>
    <m/>
    <s v=""/>
    <n v="299"/>
    <s v="Sélection / Priorisation"/>
    <x v="0"/>
    <x v="2"/>
    <m/>
    <m/>
    <m/>
    <m/>
    <m/>
    <s v="IFR20161020GRAN"/>
    <x v="21"/>
    <x v="0"/>
    <x v="2"/>
    <e v="#N/A"/>
  </r>
  <r>
    <x v="18"/>
    <s v="Haitian RC"/>
    <m/>
    <s v="Réalisé"/>
    <d v="2016-10-20T00:00:00"/>
    <s v="Distribution NFI"/>
    <s v="Matériaux NFI"/>
    <s v="Couvertures"/>
    <m/>
    <s v="Nombre"/>
    <n v="600"/>
    <m/>
    <m/>
    <m/>
    <s v=""/>
    <n v="300"/>
    <m/>
    <x v="0"/>
    <x v="2"/>
    <m/>
    <m/>
    <m/>
    <m/>
    <m/>
    <s v="IFR20161020GRAN"/>
    <x v="22"/>
    <x v="0"/>
    <x v="2"/>
    <e v="#N/A"/>
  </r>
  <r>
    <x v="18"/>
    <s v="Haitian RC"/>
    <m/>
    <s v="Réalisé"/>
    <d v="2016-10-20T00:00:00"/>
    <s v="Distribution Abris"/>
    <s v="Matériaux Abris"/>
    <s v="Kit Abris"/>
    <m/>
    <s v="Nombre"/>
    <n v="300"/>
    <m/>
    <m/>
    <m/>
    <s v=""/>
    <n v="300"/>
    <m/>
    <x v="0"/>
    <x v="2"/>
    <m/>
    <m/>
    <m/>
    <m/>
    <m/>
    <s v="IFR20161020GRAN"/>
    <x v="23"/>
    <x v="0"/>
    <x v="2"/>
    <e v="#N/A"/>
  </r>
  <r>
    <x v="18"/>
    <s v="Haitian RC"/>
    <m/>
    <s v="Réalisé"/>
    <d v="2016-10-20T00:00:00"/>
    <s v="Distribution NFI"/>
    <s v="Matériaux NFI"/>
    <s v="Kit de cuisine"/>
    <m/>
    <s v="Nombre"/>
    <n v="299"/>
    <m/>
    <m/>
    <m/>
    <s v=""/>
    <n v="299"/>
    <s v="Sélection / Priorisation"/>
    <x v="0"/>
    <x v="2"/>
    <m/>
    <m/>
    <m/>
    <m/>
    <m/>
    <s v="IFR20161020GRAN"/>
    <x v="0"/>
    <x v="0"/>
    <x v="2"/>
    <e v="#N/A"/>
  </r>
  <r>
    <x v="18"/>
    <s v="Haitian RC"/>
    <m/>
    <s v="Réalisé"/>
    <d v="2016-10-20T00:00:00"/>
    <s v="Distribution NFI"/>
    <s v="Matériaux NFI"/>
    <s v="Kit d'hygiène"/>
    <m/>
    <s v="Nombre"/>
    <n v="299"/>
    <m/>
    <m/>
    <m/>
    <s v=""/>
    <n v="299"/>
    <s v="Sélection / Priorisation"/>
    <x v="0"/>
    <x v="2"/>
    <m/>
    <m/>
    <m/>
    <m/>
    <m/>
    <s v="IFR20161020GRAN"/>
    <x v="1"/>
    <x v="0"/>
    <x v="2"/>
    <e v="#N/A"/>
  </r>
  <r>
    <x v="18"/>
    <s v="Haitian RC"/>
    <m/>
    <s v="Réalisé"/>
    <d v="2016-10-20T00:00:00"/>
    <s v="Distribution NFI"/>
    <s v="Matériaux NFI"/>
    <s v="Kit d'hygiène"/>
    <m/>
    <s v="Nombre"/>
    <n v="300"/>
    <m/>
    <m/>
    <m/>
    <s v=""/>
    <n v="300"/>
    <m/>
    <x v="0"/>
    <x v="2"/>
    <m/>
    <m/>
    <m/>
    <m/>
    <m/>
    <s v="IFR20161020GRAN"/>
    <x v="2"/>
    <x v="0"/>
    <x v="2"/>
    <e v="#N/A"/>
  </r>
  <r>
    <x v="18"/>
    <s v="Haitian RC"/>
    <m/>
    <s v="Réalisé"/>
    <d v="2016-10-20T00:00:00"/>
    <s v="Distribution NFI"/>
    <s v="Matériaux NFI"/>
    <s v="Moustiquaires"/>
    <m/>
    <s v="Nombre"/>
    <n v="598"/>
    <m/>
    <m/>
    <m/>
    <s v=""/>
    <n v="299"/>
    <s v="Sélection / Priorisation"/>
    <x v="0"/>
    <x v="2"/>
    <m/>
    <m/>
    <m/>
    <m/>
    <m/>
    <s v="IFR20161020GRAN"/>
    <x v="3"/>
    <x v="0"/>
    <x v="2"/>
    <e v="#N/A"/>
  </r>
  <r>
    <x v="18"/>
    <s v="Haitian RC"/>
    <m/>
    <s v="Réalisé"/>
    <d v="2016-10-20T00:00:00"/>
    <s v="Distribution NFI"/>
    <s v="Matériaux NFI"/>
    <s v="Moustiquaires"/>
    <m/>
    <s v="Nombre"/>
    <n v="600"/>
    <m/>
    <m/>
    <m/>
    <s v=""/>
    <n v="300"/>
    <m/>
    <x v="0"/>
    <x v="2"/>
    <m/>
    <m/>
    <m/>
    <m/>
    <m/>
    <s v="IFR20161020GRAN"/>
    <x v="4"/>
    <x v="0"/>
    <x v="2"/>
    <e v="#N/A"/>
  </r>
  <r>
    <x v="18"/>
    <s v="Haitian RC"/>
    <m/>
    <s v="Réalisé"/>
    <d v="2016-10-20T00:00:00"/>
    <s v="Distribution NFI"/>
    <s v="Matériaux NFI"/>
    <s v="Seaux"/>
    <m/>
    <s v="Nombre"/>
    <n v="299"/>
    <m/>
    <m/>
    <m/>
    <s v=""/>
    <n v="299"/>
    <s v="Sélection / Priorisation"/>
    <x v="0"/>
    <x v="2"/>
    <m/>
    <m/>
    <m/>
    <m/>
    <m/>
    <s v="IFR20161020GRAN"/>
    <x v="5"/>
    <x v="0"/>
    <x v="2"/>
    <e v="#N/A"/>
  </r>
  <r>
    <x v="18"/>
    <s v="Haitian RC"/>
    <m/>
    <s v="Réalisé"/>
    <d v="2016-10-21T00:00:00"/>
    <s v="Distribution Abris"/>
    <s v="Matériaux Abris"/>
    <s v="Bâches"/>
    <m/>
    <s v="Nombre"/>
    <n v="598"/>
    <m/>
    <m/>
    <m/>
    <s v=""/>
    <n v="299"/>
    <m/>
    <x v="0"/>
    <x v="2"/>
    <m/>
    <m/>
    <m/>
    <m/>
    <m/>
    <s v="IFR20161021GRAN"/>
    <x v="16"/>
    <x v="0"/>
    <x v="2"/>
    <e v="#N/A"/>
  </r>
  <r>
    <x v="18"/>
    <s v="Haitian RC"/>
    <m/>
    <s v="Réalisé"/>
    <d v="2016-10-21T00:00:00"/>
    <s v="Distribution Abris"/>
    <s v="Matériaux Abris"/>
    <s v="Bâches"/>
    <m/>
    <s v="Nombre"/>
    <n v="15"/>
    <m/>
    <m/>
    <m/>
    <s v=""/>
    <n v="15"/>
    <m/>
    <x v="0"/>
    <x v="2"/>
    <m/>
    <m/>
    <m/>
    <m/>
    <m/>
    <s v="IFR20161021GRAN"/>
    <x v="17"/>
    <x v="0"/>
    <x v="2"/>
    <e v="#N/A"/>
  </r>
  <r>
    <x v="18"/>
    <s v="Haitian RC"/>
    <m/>
    <s v="Réalisé"/>
    <d v="2016-10-21T00:00:00"/>
    <s v="Distribution Abris"/>
    <s v="Matériaux Abris"/>
    <s v="Bâches"/>
    <m/>
    <s v="Nombre"/>
    <n v="600"/>
    <m/>
    <m/>
    <m/>
    <s v=""/>
    <n v="300"/>
    <m/>
    <x v="0"/>
    <x v="2"/>
    <m/>
    <m/>
    <m/>
    <m/>
    <m/>
    <s v="IFR20161021GRAN"/>
    <x v="18"/>
    <x v="0"/>
    <x v="2"/>
    <e v="#N/A"/>
  </r>
  <r>
    <x v="18"/>
    <s v="Haitian RC"/>
    <m/>
    <s v="Réalisé"/>
    <d v="2016-10-21T00:00:00"/>
    <s v="Distribution NFI"/>
    <s v="Matériaux NFI"/>
    <s v="Bidons"/>
    <m/>
    <s v="Nombre"/>
    <n v="598"/>
    <m/>
    <m/>
    <m/>
    <s v=""/>
    <n v="299"/>
    <s v="Sélection / Priorisation"/>
    <x v="0"/>
    <x v="2"/>
    <m/>
    <m/>
    <m/>
    <m/>
    <m/>
    <s v="IFR20161021GRAN"/>
    <x v="19"/>
    <x v="0"/>
    <x v="2"/>
    <e v="#N/A"/>
  </r>
  <r>
    <x v="18"/>
    <s v="Haitian RC"/>
    <m/>
    <s v="Réalisé"/>
    <d v="2016-10-21T00:00:00"/>
    <s v="Distribution NFI"/>
    <s v="Matériaux NFI"/>
    <s v="Couvertures"/>
    <m/>
    <s v="Nombre"/>
    <n v="598"/>
    <m/>
    <m/>
    <m/>
    <s v=""/>
    <n v="299"/>
    <s v="Sélection / Priorisation"/>
    <x v="0"/>
    <x v="2"/>
    <m/>
    <m/>
    <m/>
    <m/>
    <m/>
    <s v="IFR20161021GRAN"/>
    <x v="20"/>
    <x v="0"/>
    <x v="2"/>
    <e v="#N/A"/>
  </r>
  <r>
    <x v="18"/>
    <s v="Haitian RC"/>
    <m/>
    <s v="Réalisé"/>
    <d v="2016-10-21T00:00:00"/>
    <s v="Distribution NFI"/>
    <s v="Matériaux NFI"/>
    <s v="Couvertures"/>
    <m/>
    <s v="Nombre"/>
    <n v="600"/>
    <m/>
    <m/>
    <m/>
    <s v=""/>
    <n v="300"/>
    <m/>
    <x v="0"/>
    <x v="2"/>
    <m/>
    <m/>
    <m/>
    <m/>
    <m/>
    <s v="IFR20161021GRAN"/>
    <x v="21"/>
    <x v="0"/>
    <x v="2"/>
    <e v="#N/A"/>
  </r>
  <r>
    <x v="18"/>
    <s v="Haitian RC"/>
    <m/>
    <s v="Réalisé"/>
    <d v="2016-10-21T00:00:00"/>
    <s v="Distribution Abris"/>
    <s v="Matériaux Abris"/>
    <s v="Kit Abris"/>
    <m/>
    <s v="Nombre"/>
    <n v="299"/>
    <m/>
    <m/>
    <m/>
    <s v=""/>
    <n v="299"/>
    <s v="Sélection / Priorisation"/>
    <x v="0"/>
    <x v="2"/>
    <m/>
    <m/>
    <m/>
    <m/>
    <m/>
    <s v="IFR20161021GRAN"/>
    <x v="22"/>
    <x v="0"/>
    <x v="2"/>
    <e v="#N/A"/>
  </r>
  <r>
    <x v="18"/>
    <s v="Haitian RC"/>
    <m/>
    <s v="Réalisé"/>
    <d v="2016-10-21T00:00:00"/>
    <s v="Distribution Abris"/>
    <s v="Matériaux Abris"/>
    <s v="Kit Abris"/>
    <m/>
    <s v="Nombre"/>
    <n v="15"/>
    <m/>
    <m/>
    <m/>
    <s v=""/>
    <n v="15"/>
    <s v="Sélection / Priorisation"/>
    <x v="0"/>
    <x v="2"/>
    <m/>
    <m/>
    <m/>
    <m/>
    <m/>
    <s v="IFR20161021GRAN"/>
    <x v="23"/>
    <x v="0"/>
    <x v="2"/>
    <e v="#N/A"/>
  </r>
  <r>
    <x v="18"/>
    <s v="Haitian RC"/>
    <m/>
    <s v="Réalisé"/>
    <d v="2016-10-21T00:00:00"/>
    <s v="Distribution NFI"/>
    <s v="Matériaux NFI"/>
    <s v="Kit de cuisine"/>
    <m/>
    <s v="Nombre"/>
    <n v="299"/>
    <m/>
    <m/>
    <m/>
    <s v=""/>
    <n v="299"/>
    <s v="Sélection / Priorisation"/>
    <x v="0"/>
    <x v="2"/>
    <m/>
    <m/>
    <m/>
    <m/>
    <m/>
    <s v="IFR20161021GRAN"/>
    <x v="0"/>
    <x v="0"/>
    <x v="2"/>
    <e v="#N/A"/>
  </r>
  <r>
    <x v="18"/>
    <s v="Haitian RC"/>
    <m/>
    <s v="Réalisé"/>
    <d v="2016-10-21T00:00:00"/>
    <s v="Distribution NFI"/>
    <s v="Matériaux NFI"/>
    <s v="Kit d'hygiène"/>
    <m/>
    <s v="Nombre"/>
    <n v="286"/>
    <m/>
    <m/>
    <m/>
    <s v=""/>
    <n v="299"/>
    <s v="Sélection / Priorisation"/>
    <x v="0"/>
    <x v="2"/>
    <m/>
    <m/>
    <m/>
    <m/>
    <m/>
    <s v="IFR20161021GRAN"/>
    <x v="1"/>
    <x v="0"/>
    <x v="2"/>
    <e v="#N/A"/>
  </r>
  <r>
    <x v="18"/>
    <s v="Haitian RC"/>
    <m/>
    <s v="Réalisé"/>
    <d v="2016-10-21T00:00:00"/>
    <s v="Distribution NFI"/>
    <s v="Matériaux NFI"/>
    <s v="Kit d'hygiène"/>
    <m/>
    <s v="Nombre"/>
    <n v="300"/>
    <m/>
    <m/>
    <m/>
    <s v=""/>
    <n v="300"/>
    <m/>
    <x v="0"/>
    <x v="2"/>
    <m/>
    <m/>
    <m/>
    <m/>
    <m/>
    <s v="IFR20161021GRAN"/>
    <x v="2"/>
    <x v="0"/>
    <x v="2"/>
    <e v="#N/A"/>
  </r>
  <r>
    <x v="18"/>
    <s v="Haitian RC"/>
    <m/>
    <s v="Réalisé"/>
    <d v="2016-10-21T00:00:00"/>
    <s v="Distribution NFI"/>
    <s v="Matériaux NFI"/>
    <s v="Moustiquaires"/>
    <m/>
    <s v="Nombre"/>
    <n v="572"/>
    <m/>
    <m/>
    <m/>
    <s v=""/>
    <n v="299"/>
    <s v="Sélection / Priorisation"/>
    <x v="0"/>
    <x v="2"/>
    <m/>
    <m/>
    <m/>
    <m/>
    <m/>
    <s v="IFR20161021GRAN"/>
    <x v="3"/>
    <x v="0"/>
    <x v="2"/>
    <e v="#N/A"/>
  </r>
  <r>
    <x v="18"/>
    <s v="Haitian RC"/>
    <m/>
    <s v="Réalisé"/>
    <d v="2016-10-21T00:00:00"/>
    <s v="Distribution NFI"/>
    <s v="Matériaux NFI"/>
    <s v="Moustiquaires"/>
    <m/>
    <s v="Nombre"/>
    <n v="600"/>
    <m/>
    <m/>
    <m/>
    <s v=""/>
    <n v="300"/>
    <m/>
    <x v="0"/>
    <x v="2"/>
    <m/>
    <m/>
    <m/>
    <m/>
    <m/>
    <s v="IFR20161021GRAN"/>
    <x v="4"/>
    <x v="0"/>
    <x v="2"/>
    <e v="#N/A"/>
  </r>
  <r>
    <x v="18"/>
    <s v="Haitian RC"/>
    <m/>
    <s v="Réalisé"/>
    <d v="2016-10-21T00:00:00"/>
    <s v="Distribution NFI"/>
    <s v="Matériaux NFI"/>
    <s v="Seaux"/>
    <m/>
    <s v="Nombre"/>
    <n v="299"/>
    <m/>
    <m/>
    <m/>
    <s v=""/>
    <n v="299"/>
    <s v="Sélection / Priorisation"/>
    <x v="0"/>
    <x v="2"/>
    <m/>
    <m/>
    <m/>
    <m/>
    <m/>
    <s v="IFR20161021GRAN"/>
    <x v="5"/>
    <x v="0"/>
    <x v="2"/>
    <e v="#N/A"/>
  </r>
  <r>
    <x v="18"/>
    <s v="Haitian RC"/>
    <m/>
    <s v="Réalisé"/>
    <d v="2016-10-23T00:00:00"/>
    <s v="Distribution Abris"/>
    <s v="Matériaux Abris"/>
    <s v="Bâches"/>
    <m/>
    <s v="Nombre"/>
    <n v="616"/>
    <m/>
    <m/>
    <m/>
    <s v=""/>
    <n v="308"/>
    <m/>
    <x v="1"/>
    <x v="7"/>
    <m/>
    <m/>
    <m/>
    <m/>
    <m/>
    <s v="IFR20161023SUAR"/>
    <x v="3"/>
    <x v="1"/>
    <x v="7"/>
    <e v="#N/A"/>
  </r>
  <r>
    <x v="18"/>
    <s v="Haitian RC"/>
    <m/>
    <s v="Réalisé"/>
    <d v="2016-10-23T00:00:00"/>
    <s v="Distribution NFI"/>
    <s v="Matériaux NFI"/>
    <s v="Bidons"/>
    <m/>
    <s v="Nombre"/>
    <n v="592"/>
    <m/>
    <m/>
    <m/>
    <s v=""/>
    <n v="592"/>
    <m/>
    <x v="1"/>
    <x v="16"/>
    <m/>
    <m/>
    <m/>
    <m/>
    <m/>
    <s v="IFR20161023SUST"/>
    <x v="3"/>
    <x v="1"/>
    <x v="16"/>
    <e v="#N/A"/>
  </r>
  <r>
    <x v="18"/>
    <s v="Haitian RC"/>
    <m/>
    <s v="Réalisé"/>
    <d v="2016-10-23T00:00:00"/>
    <s v="Distribution NFI"/>
    <s v="Matériaux NFI"/>
    <s v="Couvertures"/>
    <m/>
    <s v="Nombre"/>
    <n v="308"/>
    <m/>
    <m/>
    <m/>
    <s v=""/>
    <n v="308"/>
    <m/>
    <x v="1"/>
    <x v="7"/>
    <m/>
    <m/>
    <m/>
    <m/>
    <m/>
    <s v="IFR20161023SUAR"/>
    <x v="4"/>
    <x v="1"/>
    <x v="7"/>
    <e v="#N/A"/>
  </r>
  <r>
    <x v="18"/>
    <s v="Haitian RC"/>
    <m/>
    <s v="Réalisé"/>
    <d v="2016-10-23T00:00:00"/>
    <s v="Distribution Abris"/>
    <s v="Matériaux Abris"/>
    <s v="Kit Abris"/>
    <m/>
    <s v="Nombre"/>
    <n v="309"/>
    <m/>
    <m/>
    <m/>
    <s v=""/>
    <n v="309"/>
    <m/>
    <x v="1"/>
    <x v="7"/>
    <m/>
    <m/>
    <m/>
    <m/>
    <m/>
    <s v="IFR20161023SUAR"/>
    <x v="5"/>
    <x v="1"/>
    <x v="7"/>
    <e v="#N/A"/>
  </r>
  <r>
    <x v="18"/>
    <s v="Haitian RC"/>
    <m/>
    <s v="Réalisé"/>
    <d v="2016-10-23T00:00:00"/>
    <s v="Distribution NFI"/>
    <s v="Matériaux NFI"/>
    <s v="Kit de cuisine"/>
    <m/>
    <s v="Nombre"/>
    <n v="592"/>
    <m/>
    <m/>
    <m/>
    <s v=""/>
    <n v="592"/>
    <m/>
    <x v="1"/>
    <x v="16"/>
    <m/>
    <m/>
    <m/>
    <m/>
    <m/>
    <s v="IFR20161023SUST"/>
    <x v="4"/>
    <x v="1"/>
    <x v="16"/>
    <e v="#N/A"/>
  </r>
  <r>
    <x v="18"/>
    <s v="Haitian RC"/>
    <m/>
    <s v="Réalisé"/>
    <d v="2016-10-23T00:00:00"/>
    <s v="Distribution NFI"/>
    <s v="Matériaux NFI"/>
    <s v="Kit d'hygiène"/>
    <m/>
    <s v="Nombre"/>
    <n v="592"/>
    <m/>
    <m/>
    <m/>
    <s v=""/>
    <n v="592"/>
    <m/>
    <x v="1"/>
    <x v="16"/>
    <m/>
    <m/>
    <m/>
    <m/>
    <m/>
    <s v="IFR20161023SUST"/>
    <x v="5"/>
    <x v="1"/>
    <x v="16"/>
    <e v="#N/A"/>
  </r>
  <r>
    <x v="18"/>
    <s v="Haitian RC"/>
    <m/>
    <s v="Réalisé"/>
    <d v="2016-10-26T00:00:00"/>
    <s v="Distribution Abris"/>
    <s v="Matériaux Abris"/>
    <s v="Bâches"/>
    <m/>
    <s v="Nombre"/>
    <n v="572"/>
    <m/>
    <m/>
    <m/>
    <s v=""/>
    <n v="300"/>
    <m/>
    <x v="0"/>
    <x v="2"/>
    <s v="Anse d'Hainault"/>
    <m/>
    <m/>
    <m/>
    <m/>
    <s v="IFR20161026GRANAN"/>
    <x v="23"/>
    <x v="0"/>
    <x v="2"/>
    <e v="#N/A"/>
  </r>
  <r>
    <x v="18"/>
    <s v="Haitian RC"/>
    <m/>
    <s v="Réalisé"/>
    <d v="2016-10-26T00:00:00"/>
    <s v="Distribution NFI"/>
    <s v="Matériaux NFI"/>
    <s v="Bidons"/>
    <m/>
    <s v="Nombre"/>
    <n v="600"/>
    <m/>
    <m/>
    <m/>
    <s v=""/>
    <n v="300"/>
    <s v="Sélection / Priorisation"/>
    <x v="0"/>
    <x v="2"/>
    <s v="Anse d'Hainault"/>
    <m/>
    <m/>
    <m/>
    <m/>
    <s v="IFR20161026GRANAN"/>
    <x v="0"/>
    <x v="0"/>
    <x v="2"/>
    <e v="#N/A"/>
  </r>
  <r>
    <x v="18"/>
    <s v="Haitian RC"/>
    <m/>
    <s v="Réalisé"/>
    <d v="2016-10-26T00:00:00"/>
    <s v="Distribution Abris"/>
    <s v="Matériaux Abris"/>
    <s v="Kit Abris"/>
    <m/>
    <s v="Nombre"/>
    <n v="300"/>
    <m/>
    <m/>
    <m/>
    <s v=""/>
    <n v="300"/>
    <s v="Sélection / Priorisation"/>
    <x v="0"/>
    <x v="2"/>
    <s v="Anse d'Hainault"/>
    <m/>
    <m/>
    <m/>
    <m/>
    <s v="IFR20161026GRANAN"/>
    <x v="1"/>
    <x v="0"/>
    <x v="2"/>
    <e v="#N/A"/>
  </r>
  <r>
    <x v="18"/>
    <s v="Haitian RC"/>
    <m/>
    <s v="Réalisé"/>
    <d v="2016-10-26T00:00:00"/>
    <s v="Distribution NFI"/>
    <s v="Matériaux NFI"/>
    <s v="Kit de cuisine"/>
    <m/>
    <s v="Nombre"/>
    <n v="300"/>
    <m/>
    <m/>
    <m/>
    <s v=""/>
    <n v="300"/>
    <m/>
    <x v="0"/>
    <x v="2"/>
    <s v="Anse d'Hainault"/>
    <m/>
    <m/>
    <m/>
    <m/>
    <s v="IFR20161026GRANAN"/>
    <x v="2"/>
    <x v="0"/>
    <x v="2"/>
    <e v="#N/A"/>
  </r>
  <r>
    <x v="18"/>
    <s v="Haitian RC"/>
    <m/>
    <s v="Réalisé"/>
    <d v="2016-10-26T00:00:00"/>
    <s v="Distribution NFI"/>
    <s v="Matériaux NFI"/>
    <s v="Kit d'hygiène"/>
    <m/>
    <s v="Nombre"/>
    <n v="272"/>
    <m/>
    <m/>
    <m/>
    <s v=""/>
    <n v="300"/>
    <s v="Sélection / Priorisation"/>
    <x v="0"/>
    <x v="2"/>
    <s v="Anse d'Hainault"/>
    <m/>
    <m/>
    <m/>
    <m/>
    <s v="IFR20161026GRANAN"/>
    <x v="3"/>
    <x v="0"/>
    <x v="2"/>
    <e v="#N/A"/>
  </r>
  <r>
    <x v="18"/>
    <s v="Haitian RC"/>
    <m/>
    <s v="Réalisé"/>
    <d v="2016-10-26T00:00:00"/>
    <s v="Distribution NFI"/>
    <s v="Matériaux NFI"/>
    <s v="Moustiquaires"/>
    <m/>
    <s v="Nombre"/>
    <n v="544"/>
    <m/>
    <m/>
    <m/>
    <s v=""/>
    <n v="300"/>
    <s v="Sélection / Priorisation"/>
    <x v="0"/>
    <x v="2"/>
    <s v="Anse d'Hainault"/>
    <m/>
    <m/>
    <m/>
    <m/>
    <s v="IFR20161026GRANAN"/>
    <x v="4"/>
    <x v="0"/>
    <x v="2"/>
    <e v="#N/A"/>
  </r>
  <r>
    <x v="18"/>
    <s v="Haitian RC"/>
    <m/>
    <s v="Réalisé"/>
    <d v="2016-10-26T00:00:00"/>
    <s v="Distribution NFI"/>
    <s v="Matériaux NFI"/>
    <s v="Seaux"/>
    <m/>
    <s v="Nombre"/>
    <n v="300"/>
    <m/>
    <m/>
    <m/>
    <s v=""/>
    <n v="300"/>
    <s v="Sélection / Priorisation"/>
    <x v="0"/>
    <x v="2"/>
    <s v="Anse d'Hainault"/>
    <m/>
    <m/>
    <m/>
    <m/>
    <s v="IFR20161026GRANAN"/>
    <x v="5"/>
    <x v="0"/>
    <x v="2"/>
    <e v="#N/A"/>
  </r>
  <r>
    <x v="18"/>
    <s v="Haitian RC"/>
    <m/>
    <s v="Réalisé"/>
    <d v="2016-10-31T00:00:00"/>
    <s v="Distribution Abris"/>
    <s v="Matériaux Abris"/>
    <s v="Bâches"/>
    <m/>
    <s v="Nombre"/>
    <n v="992"/>
    <m/>
    <m/>
    <m/>
    <s v=""/>
    <n v="496"/>
    <s v="Sélection / Priorisation"/>
    <x v="0"/>
    <x v="4"/>
    <s v="All"/>
    <m/>
    <m/>
    <m/>
    <m/>
    <s v="IFR20161031GRLEAL"/>
    <x v="23"/>
    <x v="0"/>
    <x v="4"/>
    <e v="#N/A"/>
  </r>
  <r>
    <x v="18"/>
    <s v="Haitian RC"/>
    <m/>
    <s v="Réalisé"/>
    <d v="2016-10-31T00:00:00"/>
    <s v="Distribution NFI"/>
    <s v="Matériaux NFI"/>
    <s v="Bidons"/>
    <m/>
    <s v="Nombre"/>
    <n v="992"/>
    <m/>
    <m/>
    <m/>
    <s v=""/>
    <n v="496"/>
    <s v="Sélection / Priorisation"/>
    <x v="0"/>
    <x v="4"/>
    <s v="All"/>
    <m/>
    <m/>
    <m/>
    <m/>
    <s v="IFR20161031GRLEAL"/>
    <x v="0"/>
    <x v="0"/>
    <x v="4"/>
    <e v="#N/A"/>
  </r>
  <r>
    <x v="18"/>
    <s v="Haitian RC"/>
    <m/>
    <s v="Réalisé"/>
    <d v="2016-10-31T00:00:00"/>
    <s v="Distribution Abris"/>
    <s v="Matériaux Abris"/>
    <s v="Kit Abris"/>
    <m/>
    <s v="Nombre"/>
    <n v="496"/>
    <m/>
    <m/>
    <m/>
    <s v=""/>
    <n v="496"/>
    <s v="Sélection / Priorisation"/>
    <x v="0"/>
    <x v="4"/>
    <s v="All"/>
    <m/>
    <m/>
    <m/>
    <m/>
    <s v="IFR20161031GRLEAL"/>
    <x v="1"/>
    <x v="0"/>
    <x v="4"/>
    <e v="#N/A"/>
  </r>
  <r>
    <x v="18"/>
    <s v="Haitian RC"/>
    <m/>
    <s v="Réalisé"/>
    <d v="2016-10-31T00:00:00"/>
    <s v="Distribution NFI"/>
    <s v="Matériaux NFI"/>
    <s v="Kit de cuisine"/>
    <m/>
    <s v="Nombre"/>
    <n v="496"/>
    <m/>
    <m/>
    <m/>
    <s v=""/>
    <n v="496"/>
    <s v="Sélection / Priorisation"/>
    <x v="0"/>
    <x v="4"/>
    <s v="All"/>
    <m/>
    <m/>
    <m/>
    <m/>
    <s v="IFR20161031GRLEAL"/>
    <x v="2"/>
    <x v="0"/>
    <x v="4"/>
    <e v="#N/A"/>
  </r>
  <r>
    <x v="18"/>
    <s v="Haitian RC"/>
    <m/>
    <s v="Réalisé"/>
    <d v="2016-10-31T00:00:00"/>
    <s v="Distribution NFI"/>
    <s v="Matériaux NFI"/>
    <s v="Kit d'hygiène"/>
    <m/>
    <s v="Nombre"/>
    <n v="496"/>
    <m/>
    <m/>
    <m/>
    <s v=""/>
    <n v="496"/>
    <s v="Sélection / Priorisation"/>
    <x v="0"/>
    <x v="4"/>
    <s v="All"/>
    <m/>
    <m/>
    <m/>
    <m/>
    <s v="IFR20161031GRLEAL"/>
    <x v="3"/>
    <x v="0"/>
    <x v="4"/>
    <e v="#N/A"/>
  </r>
  <r>
    <x v="18"/>
    <s v="Haitian RC"/>
    <m/>
    <s v="Réalisé"/>
    <d v="2016-10-31T00:00:00"/>
    <s v="Distribution NFI"/>
    <s v="Matériaux NFI"/>
    <s v="Moustiquaires"/>
    <m/>
    <s v="Nombre"/>
    <n v="992"/>
    <m/>
    <m/>
    <m/>
    <s v=""/>
    <n v="496"/>
    <s v="Sélection / Priorisation"/>
    <x v="0"/>
    <x v="4"/>
    <s v="All"/>
    <m/>
    <m/>
    <m/>
    <m/>
    <s v="IFR20161031GRLEAL"/>
    <x v="4"/>
    <x v="0"/>
    <x v="4"/>
    <e v="#N/A"/>
  </r>
  <r>
    <x v="18"/>
    <s v="Haitian RC"/>
    <m/>
    <s v="Réalisé"/>
    <d v="2016-10-31T00:00:00"/>
    <s v="Distribution NFI"/>
    <s v="Matériaux NFI"/>
    <s v="Seaux"/>
    <m/>
    <s v="Nombre"/>
    <n v="496"/>
    <m/>
    <m/>
    <m/>
    <s v=""/>
    <n v="496"/>
    <s v="Sélection / Priorisation"/>
    <x v="0"/>
    <x v="4"/>
    <s v="All"/>
    <m/>
    <m/>
    <m/>
    <m/>
    <s v="IFR20161031GRLEAL"/>
    <x v="5"/>
    <x v="0"/>
    <x v="4"/>
    <e v="#N/A"/>
  </r>
  <r>
    <x v="18"/>
    <s v="Haitian RC"/>
    <m/>
    <s v="Réalisé"/>
    <d v="2016-11-04T00:00:00"/>
    <s v="Distribution Abris"/>
    <s v="Matériaux Abris"/>
    <s v="Bâches"/>
    <m/>
    <s v="Nombre"/>
    <n v="823"/>
    <m/>
    <m/>
    <m/>
    <s v=""/>
    <n v="823"/>
    <m/>
    <x v="0"/>
    <x v="66"/>
    <s v="All"/>
    <m/>
    <m/>
    <m/>
    <m/>
    <s v="IFR2016114GRROAL"/>
    <x v="5"/>
    <x v="0"/>
    <x v="46"/>
    <e v="#N/A"/>
  </r>
  <r>
    <x v="18"/>
    <s v="Haitian RC"/>
    <m/>
    <s v="Réalisé"/>
    <d v="2016-11-12T00:00:00"/>
    <s v="Distribution Abris"/>
    <s v="Matériaux Abris"/>
    <s v="Bâches"/>
    <m/>
    <s v="Nombre"/>
    <n v="1198"/>
    <m/>
    <m/>
    <m/>
    <s v=""/>
    <n v="599"/>
    <m/>
    <x v="0"/>
    <x v="63"/>
    <s v="Centre"/>
    <m/>
    <m/>
    <m/>
    <m/>
    <s v="IFR20161112GRBECE"/>
    <x v="0"/>
    <x v="0"/>
    <x v="43"/>
    <e v="#N/A"/>
  </r>
  <r>
    <x v="18"/>
    <s v="Haitian RC"/>
    <m/>
    <s v="Réalisé"/>
    <d v="2016-11-12T00:00:00"/>
    <s v="Distribution NFI"/>
    <s v="Matériaux NFI"/>
    <s v="Bidons"/>
    <m/>
    <s v="Nombre"/>
    <n v="1198"/>
    <m/>
    <m/>
    <m/>
    <s v=""/>
    <n v="599"/>
    <s v="Sélection / Priorisation"/>
    <x v="0"/>
    <x v="63"/>
    <s v="Centre"/>
    <m/>
    <m/>
    <m/>
    <m/>
    <s v="IFR20161112GRBECE"/>
    <x v="1"/>
    <x v="0"/>
    <x v="43"/>
    <e v="#N/A"/>
  </r>
  <r>
    <x v="18"/>
    <s v="Haitian RC"/>
    <m/>
    <s v="Réalisé"/>
    <d v="2016-11-12T00:00:00"/>
    <s v="Distribution Abris"/>
    <s v="Matériaux Abris"/>
    <s v="Kit Abris"/>
    <m/>
    <s v="Nombre"/>
    <n v="599"/>
    <m/>
    <m/>
    <m/>
    <s v=""/>
    <n v="599"/>
    <s v="Sélection / Priorisation"/>
    <x v="0"/>
    <x v="63"/>
    <s v="Centre"/>
    <m/>
    <m/>
    <m/>
    <m/>
    <s v="IFR20161112GRBECE"/>
    <x v="2"/>
    <x v="0"/>
    <x v="43"/>
    <e v="#N/A"/>
  </r>
  <r>
    <x v="18"/>
    <s v="Haitian RC"/>
    <m/>
    <s v="Réalisé"/>
    <d v="2016-11-12T00:00:00"/>
    <s v="Distribution NFI"/>
    <s v="Matériaux NFI"/>
    <s v="Kit de cuisine"/>
    <m/>
    <s v="Nombre"/>
    <n v="599"/>
    <m/>
    <m/>
    <m/>
    <s v=""/>
    <n v="599"/>
    <s v="Sélection / Priorisation"/>
    <x v="0"/>
    <x v="63"/>
    <s v="Centre"/>
    <m/>
    <m/>
    <m/>
    <m/>
    <s v="IFR20161112GRBECE"/>
    <x v="3"/>
    <x v="0"/>
    <x v="43"/>
    <e v="#N/A"/>
  </r>
  <r>
    <x v="18"/>
    <s v="Haitian RC"/>
    <m/>
    <s v="Réalisé"/>
    <d v="2016-11-12T00:00:00"/>
    <s v="Distribution NFI"/>
    <s v="Matériaux NFI"/>
    <s v="Moustiquaires"/>
    <m/>
    <s v="Nombre"/>
    <n v="1198"/>
    <m/>
    <m/>
    <m/>
    <s v=""/>
    <n v="599"/>
    <s v="Sélection / Priorisation"/>
    <x v="0"/>
    <x v="63"/>
    <s v="Centre"/>
    <m/>
    <m/>
    <m/>
    <m/>
    <s v="IFR20161112GRBECE"/>
    <x v="4"/>
    <x v="0"/>
    <x v="43"/>
    <e v="#N/A"/>
  </r>
  <r>
    <x v="18"/>
    <s v="Haitian RC"/>
    <m/>
    <s v="Réalisé"/>
    <d v="2016-11-12T00:00:00"/>
    <s v="Distribution NFI"/>
    <s v="Matériaux NFI"/>
    <s v="Seaux"/>
    <m/>
    <s v="Nombre"/>
    <n v="599"/>
    <m/>
    <m/>
    <m/>
    <s v=""/>
    <n v="599"/>
    <s v="Sélection / Priorisation"/>
    <x v="0"/>
    <x v="63"/>
    <s v="Centre"/>
    <m/>
    <m/>
    <m/>
    <m/>
    <s v="IFR20161112GRBECE"/>
    <x v="5"/>
    <x v="0"/>
    <x v="43"/>
    <e v="#N/A"/>
  </r>
  <r>
    <x v="18"/>
    <s v="Haitian RC"/>
    <m/>
    <s v="Réalisé"/>
    <d v="2016-11-14T00:00:00"/>
    <s v="Distribution Abris"/>
    <s v="Matériaux Abris"/>
    <s v="Bâches"/>
    <m/>
    <s v="Nombre"/>
    <n v="997"/>
    <m/>
    <m/>
    <m/>
    <s v=""/>
    <n v="997"/>
    <m/>
    <x v="0"/>
    <x v="0"/>
    <s v="Previle"/>
    <m/>
    <m/>
    <m/>
    <m/>
    <s v="IFR20161114GRJEPR"/>
    <x v="5"/>
    <x v="0"/>
    <x v="0"/>
    <e v="#N/A"/>
  </r>
  <r>
    <x v="18"/>
    <s v="Haitian RC"/>
    <m/>
    <s v="Réalisé"/>
    <d v="2016-11-16T00:00:00"/>
    <s v="Distribution Abris"/>
    <s v="Matériaux Abris"/>
    <s v="Bâches"/>
    <m/>
    <s v="Nombre"/>
    <n v="1196"/>
    <m/>
    <m/>
    <m/>
    <s v=""/>
    <n v="598"/>
    <m/>
    <x v="0"/>
    <x v="65"/>
    <s v="Bernagousse"/>
    <m/>
    <m/>
    <m/>
    <m/>
    <s v="IFR20161116GRPEBE"/>
    <x v="0"/>
    <x v="0"/>
    <x v="45"/>
    <e v="#N/A"/>
  </r>
  <r>
    <x v="18"/>
    <s v="Haitian RC"/>
    <m/>
    <s v="Réalisé"/>
    <d v="2016-11-16T00:00:00"/>
    <s v="Distribution NFI"/>
    <s v="Matériaux NFI"/>
    <s v="Bidons"/>
    <m/>
    <s v="Nombre"/>
    <n v="1196"/>
    <m/>
    <m/>
    <m/>
    <s v=""/>
    <n v="598"/>
    <s v="Sélection / Priorisation"/>
    <x v="0"/>
    <x v="65"/>
    <s v="Bernagousse"/>
    <m/>
    <m/>
    <m/>
    <m/>
    <s v="IFR20161116GRPEBE"/>
    <x v="1"/>
    <x v="0"/>
    <x v="45"/>
    <e v="#N/A"/>
  </r>
  <r>
    <x v="18"/>
    <s v="Haitian RC"/>
    <m/>
    <s v="Réalisé"/>
    <d v="2016-11-16T00:00:00"/>
    <s v="Distribution Abris"/>
    <s v="Matériaux Abris"/>
    <s v="Kit Abris"/>
    <m/>
    <s v="Nombre"/>
    <n v="598"/>
    <m/>
    <m/>
    <m/>
    <s v=""/>
    <n v="598"/>
    <s v="Sélection / Priorisation"/>
    <x v="0"/>
    <x v="65"/>
    <s v="Bernagousse"/>
    <m/>
    <m/>
    <m/>
    <m/>
    <s v="IFR20161116GRPEBE"/>
    <x v="2"/>
    <x v="0"/>
    <x v="45"/>
    <e v="#N/A"/>
  </r>
  <r>
    <x v="18"/>
    <s v="Haitian RC"/>
    <m/>
    <s v="Réalisé"/>
    <d v="2016-11-16T00:00:00"/>
    <s v="Distribution NFI"/>
    <s v="Matériaux NFI"/>
    <s v="Kit de cuisine"/>
    <m/>
    <s v="Nombre"/>
    <n v="598"/>
    <m/>
    <m/>
    <m/>
    <s v=""/>
    <n v="598"/>
    <s v="Sélection / Priorisation"/>
    <x v="0"/>
    <x v="65"/>
    <s v="Bernagousse"/>
    <m/>
    <m/>
    <m/>
    <m/>
    <s v="IFR20161116GRPEBE"/>
    <x v="3"/>
    <x v="0"/>
    <x v="45"/>
    <e v="#N/A"/>
  </r>
  <r>
    <x v="18"/>
    <s v="Haitian RC"/>
    <m/>
    <s v="Réalisé"/>
    <d v="2016-11-16T00:00:00"/>
    <s v="Distribution NFI"/>
    <s v="Matériaux NFI"/>
    <s v="Moustiquaires"/>
    <m/>
    <s v="Nombre"/>
    <n v="1196"/>
    <m/>
    <m/>
    <m/>
    <s v=""/>
    <n v="598"/>
    <s v="Sélection / Priorisation"/>
    <x v="0"/>
    <x v="65"/>
    <s v="Bernagousse"/>
    <m/>
    <m/>
    <m/>
    <m/>
    <s v="IFR20161116GRPEBE"/>
    <x v="4"/>
    <x v="0"/>
    <x v="45"/>
    <e v="#N/A"/>
  </r>
  <r>
    <x v="18"/>
    <s v="Haitian RC"/>
    <m/>
    <s v="Réalisé"/>
    <d v="2016-11-16T00:00:00"/>
    <s v="Distribution NFI"/>
    <s v="Matériaux NFI"/>
    <s v="Seaux"/>
    <m/>
    <s v="Nombre"/>
    <n v="598"/>
    <m/>
    <m/>
    <m/>
    <s v=""/>
    <n v="598"/>
    <s v="Sélection / Priorisation"/>
    <x v="0"/>
    <x v="65"/>
    <s v="Bernagousse"/>
    <m/>
    <m/>
    <m/>
    <m/>
    <s v="IFR20161116GRPEBE"/>
    <x v="5"/>
    <x v="0"/>
    <x v="45"/>
    <e v="#N/A"/>
  </r>
  <r>
    <x v="18"/>
    <s v="Haitian RC"/>
    <m/>
    <s v="Réalisé"/>
    <d v="2016-11-19T00:00:00"/>
    <s v="Distribution NFI"/>
    <s v="Matériaux NFI"/>
    <s v="Aquatabs"/>
    <m/>
    <s v="Nombre"/>
    <n v="3060"/>
    <m/>
    <m/>
    <m/>
    <m/>
    <n v="204"/>
    <s v="Sélection / Priorisation"/>
    <x v="7"/>
    <x v="68"/>
    <m/>
    <m/>
    <m/>
    <m/>
    <m/>
    <s v="IFR20161119ARAN"/>
    <x v="23"/>
    <x v="7"/>
    <x v="47"/>
    <e v="#N/A"/>
  </r>
  <r>
    <x v="18"/>
    <s v="Haitian RC"/>
    <m/>
    <s v="Réalisé"/>
    <d v="2016-11-19T00:00:00"/>
    <s v="Distribution Abris"/>
    <s v="Matériaux Abris"/>
    <s v="Bâches"/>
    <m/>
    <s v="Nombre"/>
    <n v="204"/>
    <m/>
    <m/>
    <m/>
    <s v=""/>
    <n v="204"/>
    <s v="Sélection / Priorisation"/>
    <x v="7"/>
    <x v="68"/>
    <m/>
    <m/>
    <m/>
    <m/>
    <m/>
    <s v="IFR20161119ARAN"/>
    <x v="0"/>
    <x v="7"/>
    <x v="47"/>
    <e v="#N/A"/>
  </r>
  <r>
    <x v="18"/>
    <s v="Haitian RC"/>
    <m/>
    <s v="Réalisé"/>
    <d v="2016-11-19T00:00:00"/>
    <s v="Distribution NFI"/>
    <s v="Matériaux NFI"/>
    <s v="Bidons"/>
    <m/>
    <s v="Nombre"/>
    <n v="204"/>
    <m/>
    <m/>
    <m/>
    <s v=""/>
    <n v="204"/>
    <s v="Sélection / Priorisation"/>
    <x v="7"/>
    <x v="68"/>
    <m/>
    <m/>
    <m/>
    <m/>
    <m/>
    <s v="IFR20161119ARAN"/>
    <x v="1"/>
    <x v="7"/>
    <x v="47"/>
    <e v="#N/A"/>
  </r>
  <r>
    <x v="18"/>
    <s v="Haitian RC"/>
    <m/>
    <s v="Réalisé"/>
    <d v="2016-11-19T00:00:00"/>
    <s v="Distribution NFI"/>
    <s v="Matériaux NFI"/>
    <s v="Couvertures"/>
    <m/>
    <s v="Nombre"/>
    <n v="408"/>
    <m/>
    <m/>
    <m/>
    <m/>
    <n v="204"/>
    <s v="Sélection / Priorisation"/>
    <x v="7"/>
    <x v="68"/>
    <m/>
    <m/>
    <m/>
    <m/>
    <m/>
    <s v="IFR20161119ARAN"/>
    <x v="2"/>
    <x v="7"/>
    <x v="47"/>
    <e v="#N/A"/>
  </r>
  <r>
    <x v="18"/>
    <s v="Haitian RC"/>
    <m/>
    <s v="Réalisé"/>
    <d v="2016-11-19T00:00:00"/>
    <s v="Distribution Abris"/>
    <s v="Matériaux Abris"/>
    <s v="Kit Abris"/>
    <m/>
    <s v="Nombre"/>
    <n v="204"/>
    <m/>
    <m/>
    <m/>
    <m/>
    <n v="204"/>
    <s v="Sélection / Priorisation"/>
    <x v="7"/>
    <x v="68"/>
    <m/>
    <m/>
    <m/>
    <m/>
    <m/>
    <s v="IFR20161119ARAN"/>
    <x v="3"/>
    <x v="7"/>
    <x v="47"/>
    <e v="#N/A"/>
  </r>
  <r>
    <x v="18"/>
    <s v="Haitian RC"/>
    <m/>
    <s v="Réalisé"/>
    <d v="2016-11-19T00:00:00"/>
    <s v="Distribution NFI"/>
    <s v="Matériaux NFI"/>
    <s v="Kit de cuisine"/>
    <m/>
    <s v="Nombre"/>
    <n v="204"/>
    <m/>
    <m/>
    <m/>
    <m/>
    <n v="204"/>
    <s v="Sélection / Priorisation"/>
    <x v="7"/>
    <x v="68"/>
    <m/>
    <m/>
    <m/>
    <m/>
    <m/>
    <s v="IFR20161119ARAN"/>
    <x v="4"/>
    <x v="7"/>
    <x v="47"/>
    <e v="#N/A"/>
  </r>
  <r>
    <x v="18"/>
    <s v="Haitian RC"/>
    <m/>
    <s v="Réalisé"/>
    <d v="2016-11-19T00:00:00"/>
    <s v="Distribution NFI"/>
    <s v="Matériaux NFI"/>
    <s v="Kit d'hygiène"/>
    <m/>
    <s v="Nombre"/>
    <n v="204"/>
    <m/>
    <m/>
    <m/>
    <m/>
    <n v="204"/>
    <s v="Sélection / Priorisation"/>
    <x v="7"/>
    <x v="68"/>
    <m/>
    <m/>
    <m/>
    <m/>
    <m/>
    <s v="IFR20161119ARAN"/>
    <x v="5"/>
    <x v="7"/>
    <x v="47"/>
    <e v="#N/A"/>
  </r>
  <r>
    <x v="18"/>
    <s v="Haitian RC"/>
    <m/>
    <s v="Réalisé"/>
    <d v="2016-11-24T00:00:00"/>
    <s v="Distribution Abris"/>
    <s v="Matériaux Abris"/>
    <s v="Bâches"/>
    <m/>
    <s v="Nombre"/>
    <n v="391"/>
    <m/>
    <m/>
    <m/>
    <s v=""/>
    <n v="391"/>
    <s v="Sélection / Priorisation"/>
    <x v="0"/>
    <x v="66"/>
    <m/>
    <m/>
    <m/>
    <m/>
    <m/>
    <s v="IFR20161124GRRO"/>
    <x v="1"/>
    <x v="0"/>
    <x v="46"/>
    <e v="#N/A"/>
  </r>
  <r>
    <x v="18"/>
    <s v="Haitian RC"/>
    <m/>
    <s v="Réalisé"/>
    <d v="2016-11-24T00:00:00"/>
    <s v="Distribution NFI"/>
    <s v="Matériaux NFI"/>
    <s v="Bidons"/>
    <m/>
    <s v="Nombre"/>
    <n v="782"/>
    <m/>
    <m/>
    <m/>
    <s v=""/>
    <n v="391"/>
    <s v="Sélection / Priorisation"/>
    <x v="0"/>
    <x v="66"/>
    <m/>
    <m/>
    <m/>
    <m/>
    <m/>
    <s v="IFR20161124GRRO"/>
    <x v="2"/>
    <x v="0"/>
    <x v="46"/>
    <e v="#N/A"/>
  </r>
  <r>
    <x v="18"/>
    <s v="Haitian RC"/>
    <m/>
    <s v="Réalisé"/>
    <d v="2016-11-24T00:00:00"/>
    <s v="Distribution NFI"/>
    <s v="Matériaux NFI"/>
    <s v="Kit de cuisine"/>
    <m/>
    <s v="Nombre"/>
    <n v="391"/>
    <m/>
    <m/>
    <m/>
    <m/>
    <n v="391"/>
    <s v="Sélection / Priorisation"/>
    <x v="0"/>
    <x v="66"/>
    <m/>
    <m/>
    <m/>
    <m/>
    <m/>
    <s v="IFR20161124GRRO"/>
    <x v="3"/>
    <x v="0"/>
    <x v="46"/>
    <e v="#N/A"/>
  </r>
  <r>
    <x v="18"/>
    <s v="Haitian RC"/>
    <m/>
    <s v="Réalisé"/>
    <d v="2016-11-24T00:00:00"/>
    <s v="Distribution NFI"/>
    <s v="Matériaux NFI"/>
    <s v="Moustiquaires"/>
    <m/>
    <s v="Nombre"/>
    <n v="782"/>
    <m/>
    <m/>
    <m/>
    <m/>
    <n v="391"/>
    <s v="Sélection / Priorisation"/>
    <x v="0"/>
    <x v="66"/>
    <m/>
    <m/>
    <m/>
    <m/>
    <m/>
    <s v="IFR20161124GRRO"/>
    <x v="4"/>
    <x v="0"/>
    <x v="46"/>
    <e v="#N/A"/>
  </r>
  <r>
    <x v="18"/>
    <s v="Haitian RC"/>
    <m/>
    <s v="Réalisé"/>
    <d v="2016-11-24T00:00:00"/>
    <s v="Distribution NFI"/>
    <s v="Matériaux NFI"/>
    <s v="Seaux"/>
    <m/>
    <s v="Nombre"/>
    <n v="391"/>
    <m/>
    <m/>
    <m/>
    <m/>
    <n v="391"/>
    <s v="Sélection / Priorisation"/>
    <x v="0"/>
    <x v="66"/>
    <m/>
    <m/>
    <m/>
    <m/>
    <m/>
    <s v="IFR20161124GRRO"/>
    <x v="5"/>
    <x v="0"/>
    <x v="46"/>
    <e v="#N/A"/>
  </r>
  <r>
    <x v="18"/>
    <s v="Haitian RC"/>
    <m/>
    <s v="Planifié (financé)"/>
    <d v="2016-11-28T00:00:00"/>
    <s v="Distribution Abris"/>
    <s v="Matériaux Abris"/>
    <s v="Bâches"/>
    <m/>
    <s v="Nombre"/>
    <n v="1200"/>
    <m/>
    <m/>
    <m/>
    <s v=""/>
    <n v="600"/>
    <s v="Sélection / Priorisation"/>
    <x v="0"/>
    <x v="4"/>
    <m/>
    <m/>
    <m/>
    <m/>
    <m/>
    <s v="IFR20161128GRLE"/>
    <x v="1"/>
    <x v="0"/>
    <x v="4"/>
    <e v="#N/A"/>
  </r>
  <r>
    <x v="18"/>
    <s v="Haitian RC"/>
    <m/>
    <s v="Planifié (financé)"/>
    <d v="2016-11-28T00:00:00"/>
    <s v="Distribution NFI"/>
    <s v="Matériaux NFI"/>
    <s v="Bidons"/>
    <m/>
    <s v="Nombre"/>
    <n v="1200"/>
    <m/>
    <m/>
    <m/>
    <s v=""/>
    <n v="600"/>
    <s v="Sélection / Priorisation"/>
    <x v="0"/>
    <x v="4"/>
    <m/>
    <m/>
    <m/>
    <m/>
    <m/>
    <s v="IFR20161128GRLE"/>
    <x v="2"/>
    <x v="0"/>
    <x v="4"/>
    <e v="#N/A"/>
  </r>
  <r>
    <x v="18"/>
    <s v="Haitian RC"/>
    <m/>
    <s v="Planifié (financé)"/>
    <d v="2016-11-28T00:00:00"/>
    <s v="Distribution NFI"/>
    <s v="Matériaux NFI"/>
    <s v="Kit de cuisine"/>
    <m/>
    <s v="Nombre"/>
    <n v="600"/>
    <m/>
    <m/>
    <m/>
    <m/>
    <n v="600"/>
    <s v="Sélection / Priorisation"/>
    <x v="0"/>
    <x v="4"/>
    <m/>
    <m/>
    <m/>
    <m/>
    <m/>
    <s v="IFR20161128GRLE"/>
    <x v="3"/>
    <x v="0"/>
    <x v="4"/>
    <e v="#N/A"/>
  </r>
  <r>
    <x v="18"/>
    <s v="Haitian RC"/>
    <m/>
    <s v="Planifié (financé)"/>
    <d v="2016-11-28T00:00:00"/>
    <s v="Distribution NFI"/>
    <s v="Matériaux NFI"/>
    <s v="Moustiquaires"/>
    <m/>
    <s v="Nombre"/>
    <n v="1200"/>
    <m/>
    <m/>
    <m/>
    <m/>
    <n v="600"/>
    <s v="Sélection / Priorisation"/>
    <x v="0"/>
    <x v="4"/>
    <m/>
    <m/>
    <m/>
    <m/>
    <m/>
    <s v="IFR20161128GRLE"/>
    <x v="4"/>
    <x v="0"/>
    <x v="4"/>
    <e v="#N/A"/>
  </r>
  <r>
    <x v="18"/>
    <s v="Haitian RC"/>
    <m/>
    <s v="Planifié (financé)"/>
    <d v="2016-11-28T00:00:00"/>
    <s v="Distribution NFI"/>
    <s v="Matériaux NFI"/>
    <s v="Seaux"/>
    <m/>
    <s v="Nombre"/>
    <n v="600"/>
    <m/>
    <m/>
    <m/>
    <m/>
    <n v="600"/>
    <s v="Sélection / Priorisation"/>
    <x v="0"/>
    <x v="4"/>
    <m/>
    <m/>
    <m/>
    <m/>
    <m/>
    <s v="IFR20161128GRLE"/>
    <x v="5"/>
    <x v="0"/>
    <x v="4"/>
    <e v="#N/A"/>
  </r>
  <r>
    <x v="18"/>
    <s v="Haitian RC"/>
    <m/>
    <s v="Planifié (financé)"/>
    <d v="2016-11-29T00:00:00"/>
    <s v="Distribution Abris"/>
    <s v="Matériaux Abris"/>
    <s v="Bâches"/>
    <m/>
    <s v="Nombre"/>
    <n v="800"/>
    <m/>
    <m/>
    <m/>
    <s v=""/>
    <n v="400"/>
    <s v="Sélection / Priorisation"/>
    <x v="0"/>
    <x v="2"/>
    <m/>
    <m/>
    <m/>
    <m/>
    <m/>
    <s v="IFR20161129GRAN"/>
    <x v="0"/>
    <x v="0"/>
    <x v="2"/>
    <e v="#N/A"/>
  </r>
  <r>
    <x v="18"/>
    <s v="Haitian RC"/>
    <m/>
    <s v="Planifié (financé)"/>
    <d v="2016-11-29T00:00:00"/>
    <s v="Distribution Abris"/>
    <s v="Matériaux Abris"/>
    <s v="Bâches"/>
    <m/>
    <s v="Nombre"/>
    <n v="600"/>
    <m/>
    <m/>
    <m/>
    <s v=""/>
    <n v="300"/>
    <s v="Sélection / Priorisation"/>
    <x v="0"/>
    <x v="63"/>
    <m/>
    <m/>
    <m/>
    <m/>
    <m/>
    <s v="IFR20161129GRBE"/>
    <x v="1"/>
    <x v="0"/>
    <x v="43"/>
    <e v="#N/A"/>
  </r>
  <r>
    <x v="18"/>
    <s v="Haitian RC"/>
    <m/>
    <s v="Planifié (financé)"/>
    <d v="2016-11-29T00:00:00"/>
    <s v="Distribution NFI"/>
    <s v="Matériaux NFI"/>
    <s v="Bidons"/>
    <m/>
    <s v="Nombre"/>
    <n v="800"/>
    <m/>
    <m/>
    <m/>
    <s v=""/>
    <n v="400"/>
    <s v="Sélection / Priorisation"/>
    <x v="0"/>
    <x v="2"/>
    <m/>
    <m/>
    <m/>
    <m/>
    <m/>
    <s v="IFR20161129GRAN"/>
    <x v="1"/>
    <x v="0"/>
    <x v="2"/>
    <e v="#N/A"/>
  </r>
  <r>
    <x v="18"/>
    <s v="Haitian RC"/>
    <m/>
    <s v="Planifié (financé)"/>
    <d v="2016-11-29T00:00:00"/>
    <s v="Distribution NFI"/>
    <s v="Matériaux NFI"/>
    <s v="Bidons"/>
    <m/>
    <s v="Nombre"/>
    <n v="600"/>
    <m/>
    <m/>
    <m/>
    <s v=""/>
    <n v="300"/>
    <s v="Sélection / Priorisation"/>
    <x v="0"/>
    <x v="63"/>
    <m/>
    <m/>
    <m/>
    <m/>
    <m/>
    <s v="IFR20161129GRBE"/>
    <x v="2"/>
    <x v="0"/>
    <x v="43"/>
    <e v="#N/A"/>
  </r>
  <r>
    <x v="18"/>
    <s v="Haitian RC"/>
    <m/>
    <s v="Planifié (financé)"/>
    <d v="2016-11-29T00:00:00"/>
    <s v="Distribution Abris"/>
    <s v="Matériaux Abris"/>
    <s v="Kit Abris"/>
    <m/>
    <s v="Nombre"/>
    <n v="400"/>
    <m/>
    <m/>
    <m/>
    <m/>
    <n v="400"/>
    <s v="Sélection / Priorisation"/>
    <x v="0"/>
    <x v="2"/>
    <m/>
    <m/>
    <m/>
    <m/>
    <m/>
    <s v="IFR20161129GRAN"/>
    <x v="2"/>
    <x v="0"/>
    <x v="2"/>
    <e v="#N/A"/>
  </r>
  <r>
    <x v="18"/>
    <s v="Haitian RC"/>
    <m/>
    <s v="Planifié (financé)"/>
    <d v="2016-11-29T00:00:00"/>
    <s v="Distribution Abris"/>
    <s v="Matériaux Abris"/>
    <s v="Kit Abris"/>
    <m/>
    <s v="Nombre"/>
    <n v="400"/>
    <m/>
    <m/>
    <m/>
    <m/>
    <n v="600"/>
    <s v="Sélection / Priorisation"/>
    <x v="0"/>
    <x v="4"/>
    <m/>
    <m/>
    <m/>
    <m/>
    <m/>
    <s v="IFR20161129GRLE"/>
    <x v="5"/>
    <x v="0"/>
    <x v="4"/>
    <e v="#N/A"/>
  </r>
  <r>
    <x v="18"/>
    <s v="Haitian RC"/>
    <m/>
    <s v="Planifié (financé)"/>
    <d v="2016-11-29T00:00:00"/>
    <s v="Distribution NFI"/>
    <s v="Matériaux NFI"/>
    <s v="Kit de cuisine"/>
    <m/>
    <s v="Nombre"/>
    <n v="400"/>
    <m/>
    <m/>
    <m/>
    <m/>
    <n v="400"/>
    <s v="Sélection / Priorisation"/>
    <x v="0"/>
    <x v="2"/>
    <m/>
    <m/>
    <m/>
    <m/>
    <m/>
    <s v="IFR20161129GRAN"/>
    <x v="3"/>
    <x v="0"/>
    <x v="2"/>
    <e v="#N/A"/>
  </r>
  <r>
    <x v="18"/>
    <s v="Haitian RC"/>
    <m/>
    <s v="Planifié (financé)"/>
    <d v="2016-11-29T00:00:00"/>
    <s v="Distribution NFI"/>
    <s v="Matériaux NFI"/>
    <s v="Kit de cuisine"/>
    <m/>
    <s v="Nombre"/>
    <n v="300"/>
    <m/>
    <m/>
    <m/>
    <m/>
    <n v="300"/>
    <s v="Sélection / Priorisation"/>
    <x v="0"/>
    <x v="63"/>
    <m/>
    <m/>
    <m/>
    <m/>
    <m/>
    <s v="IFR20161129GRBE"/>
    <x v="3"/>
    <x v="0"/>
    <x v="43"/>
    <e v="#N/A"/>
  </r>
  <r>
    <x v="18"/>
    <s v="Haitian RC"/>
    <m/>
    <s v="Planifié (financé)"/>
    <d v="2016-11-29T00:00:00"/>
    <s v="Distribution NFI"/>
    <s v="Matériaux NFI"/>
    <s v="Moustiquaires"/>
    <m/>
    <s v="Nombre"/>
    <n v="800"/>
    <m/>
    <m/>
    <m/>
    <m/>
    <n v="400"/>
    <s v="Sélection / Priorisation"/>
    <x v="0"/>
    <x v="2"/>
    <m/>
    <m/>
    <m/>
    <m/>
    <m/>
    <s v="IFR20161129GRAN"/>
    <x v="4"/>
    <x v="0"/>
    <x v="2"/>
    <e v="#N/A"/>
  </r>
  <r>
    <x v="18"/>
    <s v="Haitian RC"/>
    <m/>
    <s v="Planifié (financé)"/>
    <d v="2016-11-29T00:00:00"/>
    <s v="Distribution NFI"/>
    <s v="Matériaux NFI"/>
    <s v="Moustiquaires"/>
    <m/>
    <s v="Nombre"/>
    <n v="600"/>
    <m/>
    <m/>
    <m/>
    <m/>
    <n v="300"/>
    <s v="Sélection / Priorisation"/>
    <x v="0"/>
    <x v="63"/>
    <m/>
    <m/>
    <m/>
    <m/>
    <m/>
    <s v="IFR20161129GRBE"/>
    <x v="4"/>
    <x v="0"/>
    <x v="43"/>
    <e v="#N/A"/>
  </r>
  <r>
    <x v="18"/>
    <s v="Haitian RC"/>
    <m/>
    <s v="Planifié (financé)"/>
    <d v="2016-11-29T00:00:00"/>
    <s v="Distribution NFI"/>
    <s v="Matériaux NFI"/>
    <s v="Seaux"/>
    <m/>
    <s v="Nombre"/>
    <n v="400"/>
    <m/>
    <m/>
    <m/>
    <m/>
    <n v="400"/>
    <s v="Sélection / Priorisation"/>
    <x v="0"/>
    <x v="2"/>
    <m/>
    <m/>
    <m/>
    <m/>
    <m/>
    <s v="IFR20161129GRAN"/>
    <x v="5"/>
    <x v="0"/>
    <x v="2"/>
    <e v="#N/A"/>
  </r>
  <r>
    <x v="18"/>
    <s v="Haitian RC"/>
    <m/>
    <s v="Planifié (financé)"/>
    <d v="2016-11-29T00:00:00"/>
    <s v="Distribution NFI"/>
    <s v="Matériaux NFI"/>
    <s v="Seaux"/>
    <m/>
    <s v="Nombre"/>
    <n v="300"/>
    <m/>
    <m/>
    <m/>
    <m/>
    <n v="300"/>
    <s v="Sélection / Priorisation"/>
    <x v="0"/>
    <x v="63"/>
    <m/>
    <m/>
    <m/>
    <m/>
    <m/>
    <s v="IFR20161129GRBE"/>
    <x v="5"/>
    <x v="0"/>
    <x v="43"/>
    <e v="#N/A"/>
  </r>
  <r>
    <x v="18"/>
    <s v="Haitian RC"/>
    <m/>
    <s v="Planifié (financé)"/>
    <d v="2016-12-01T00:00:00"/>
    <s v="Distribution Abris"/>
    <s v="Matériaux Abris"/>
    <s v="Bâches"/>
    <m/>
    <s v="Nombre"/>
    <n v="600"/>
    <m/>
    <m/>
    <m/>
    <s v=""/>
    <n v="300"/>
    <s v="Sélection / Priorisation"/>
    <x v="0"/>
    <x v="65"/>
    <m/>
    <m/>
    <m/>
    <m/>
    <m/>
    <s v="IFR2016121GRPE"/>
    <x v="1"/>
    <x v="0"/>
    <x v="45"/>
    <e v="#N/A"/>
  </r>
  <r>
    <x v="18"/>
    <s v="Haitian RC"/>
    <m/>
    <s v="Planifié (financé)"/>
    <d v="2016-12-01T00:00:00"/>
    <s v="Distribution NFI"/>
    <s v="Matériaux NFI"/>
    <s v="Bidons"/>
    <m/>
    <s v="Nombre"/>
    <n v="600"/>
    <m/>
    <m/>
    <m/>
    <s v=""/>
    <n v="300"/>
    <s v="Sélection / Priorisation"/>
    <x v="0"/>
    <x v="65"/>
    <m/>
    <m/>
    <m/>
    <m/>
    <m/>
    <s v="IFR2016121GRPE"/>
    <x v="2"/>
    <x v="0"/>
    <x v="45"/>
    <e v="#N/A"/>
  </r>
  <r>
    <x v="18"/>
    <s v="Haitian RC"/>
    <m/>
    <s v="Planifié (financé)"/>
    <d v="2016-12-01T00:00:00"/>
    <s v="Distribution NFI"/>
    <s v="Matériaux NFI"/>
    <s v="Kit de cuisine"/>
    <m/>
    <s v="Nombre"/>
    <n v="300"/>
    <m/>
    <m/>
    <m/>
    <m/>
    <n v="300"/>
    <s v="Sélection / Priorisation"/>
    <x v="0"/>
    <x v="65"/>
    <m/>
    <m/>
    <m/>
    <m/>
    <m/>
    <s v="IFR2016121GRPE"/>
    <x v="3"/>
    <x v="0"/>
    <x v="45"/>
    <e v="#N/A"/>
  </r>
  <r>
    <x v="18"/>
    <s v="Haitian RC"/>
    <m/>
    <s v="Planifié (financé)"/>
    <d v="2016-12-01T00:00:00"/>
    <s v="Distribution NFI"/>
    <s v="Matériaux NFI"/>
    <s v="Moustiquaires"/>
    <m/>
    <s v="Nombre"/>
    <n v="600"/>
    <m/>
    <m/>
    <m/>
    <m/>
    <n v="300"/>
    <s v="Sélection / Priorisation"/>
    <x v="0"/>
    <x v="65"/>
    <m/>
    <m/>
    <m/>
    <m/>
    <m/>
    <s v="IFR2016121GRPE"/>
    <x v="4"/>
    <x v="0"/>
    <x v="45"/>
    <e v="#N/A"/>
  </r>
  <r>
    <x v="18"/>
    <s v="Haitian RC"/>
    <m/>
    <s v="Planifié (financé)"/>
    <d v="2016-12-01T00:00:00"/>
    <s v="Distribution NFI"/>
    <s v="Matériaux NFI"/>
    <s v="Seaux"/>
    <m/>
    <s v="Nombre"/>
    <n v="300"/>
    <m/>
    <m/>
    <m/>
    <m/>
    <n v="300"/>
    <s v="Sélection / Priorisation"/>
    <x v="0"/>
    <x v="65"/>
    <m/>
    <m/>
    <m/>
    <m/>
    <m/>
    <s v="IFR2016121GRPE"/>
    <x v="5"/>
    <x v="0"/>
    <x v="45"/>
    <e v="#N/A"/>
  </r>
  <r>
    <x v="19"/>
    <s v="Haitian RC"/>
    <m/>
    <s v="Réalisé"/>
    <d v="2016-11-24T00:00:00"/>
    <s v="Distribution Abris"/>
    <s v="Matériaux Abris"/>
    <s v="Bâches"/>
    <m/>
    <s v="Nombre"/>
    <n v="558"/>
    <m/>
    <m/>
    <m/>
    <m/>
    <n v="558"/>
    <m/>
    <x v="0"/>
    <x v="0"/>
    <m/>
    <s v="Prévilé"/>
    <m/>
    <m/>
    <m/>
    <s v="IFR20161124GRJE"/>
    <x v="0"/>
    <x v="0"/>
    <x v="0"/>
    <e v="#N/A"/>
  </r>
  <r>
    <x v="19"/>
    <s v="Haitian RC"/>
    <m/>
    <s v="Réalisé"/>
    <d v="2016-11-24T00:00:00"/>
    <s v="Distribution NFI"/>
    <s v="Matériaux NFI"/>
    <s v="Bidons"/>
    <m/>
    <s v="Nombre"/>
    <n v="1116"/>
    <m/>
    <m/>
    <m/>
    <m/>
    <n v="558"/>
    <m/>
    <x v="0"/>
    <x v="0"/>
    <m/>
    <s v="Prévilé"/>
    <m/>
    <m/>
    <m/>
    <s v="IFR20161124GRJE"/>
    <x v="1"/>
    <x v="0"/>
    <x v="0"/>
    <e v="#N/A"/>
  </r>
  <r>
    <x v="19"/>
    <s v="Haitian RC"/>
    <m/>
    <s v="Réalisé"/>
    <d v="2016-11-24T00:00:00"/>
    <s v="Distribution NFI"/>
    <s v="Matériaux NFI"/>
    <s v="Kit de cuisine"/>
    <m/>
    <s v="Nombre"/>
    <n v="558"/>
    <m/>
    <m/>
    <m/>
    <m/>
    <n v="558"/>
    <m/>
    <x v="0"/>
    <x v="0"/>
    <m/>
    <s v="Prévilé"/>
    <m/>
    <m/>
    <m/>
    <s v="IFR20161124GRJE"/>
    <x v="2"/>
    <x v="0"/>
    <x v="0"/>
    <e v="#N/A"/>
  </r>
  <r>
    <x v="19"/>
    <s v="Haitian RC"/>
    <m/>
    <s v="Réalisé"/>
    <d v="2016-11-24T00:00:00"/>
    <s v="Distribution NFI"/>
    <s v="Matériaux NFI"/>
    <s v="Kit d'hygiène"/>
    <m/>
    <s v="Nombre"/>
    <n v="558"/>
    <m/>
    <m/>
    <m/>
    <m/>
    <n v="558"/>
    <m/>
    <x v="0"/>
    <x v="0"/>
    <m/>
    <s v="Prévilé"/>
    <m/>
    <m/>
    <m/>
    <s v="IFR20161124GRJE"/>
    <x v="3"/>
    <x v="0"/>
    <x v="0"/>
    <e v="#N/A"/>
  </r>
  <r>
    <x v="19"/>
    <s v="Haitian RC"/>
    <m/>
    <s v="Réalisé"/>
    <d v="2016-11-24T00:00:00"/>
    <s v="Distribution NFI"/>
    <s v="Matériaux NFI"/>
    <s v="Moustiquaires"/>
    <m/>
    <s v="Nombre"/>
    <n v="1116"/>
    <m/>
    <m/>
    <m/>
    <m/>
    <n v="558"/>
    <m/>
    <x v="0"/>
    <x v="0"/>
    <m/>
    <s v="Prévilé"/>
    <m/>
    <m/>
    <m/>
    <s v="IFR20161124GRJE"/>
    <x v="4"/>
    <x v="0"/>
    <x v="0"/>
    <e v="#N/A"/>
  </r>
  <r>
    <x v="19"/>
    <s v="Haitian RC"/>
    <m/>
    <s v="Réalisé"/>
    <d v="2016-11-24T00:00:00"/>
    <s v="Distribution NFI"/>
    <s v="Matériaux NFI"/>
    <s v="Seaux"/>
    <m/>
    <s v="Nombre"/>
    <n v="558"/>
    <m/>
    <m/>
    <m/>
    <m/>
    <n v="558"/>
    <m/>
    <x v="0"/>
    <x v="0"/>
    <m/>
    <s v="Prévilé"/>
    <m/>
    <m/>
    <m/>
    <s v="IFR20161124GRJE"/>
    <x v="5"/>
    <x v="0"/>
    <x v="0"/>
    <e v="#N/A"/>
  </r>
  <r>
    <x v="20"/>
    <m/>
    <s v="OFDA"/>
    <s v="Réalisé"/>
    <m/>
    <s v="Distribution Abris"/>
    <s v="Matériaux Abris"/>
    <s v="Bâches"/>
    <m/>
    <s v="Nombre"/>
    <n v="2577"/>
    <m/>
    <m/>
    <m/>
    <s v=""/>
    <n v="2577"/>
    <m/>
    <x v="0"/>
    <x v="28"/>
    <m/>
    <m/>
    <m/>
    <m/>
    <m/>
    <s v="IOM190010GR"/>
    <x v="4"/>
    <x v="0"/>
    <x v="28"/>
    <e v="#N/A"/>
  </r>
  <r>
    <x v="20"/>
    <m/>
    <s v="OFDA"/>
    <s v="Réalisé"/>
    <m/>
    <s v="Distribution NFI"/>
    <s v="Matériaux NFI"/>
    <s v="Kit de cuisine"/>
    <m/>
    <s v="Nombre"/>
    <n v="1817"/>
    <m/>
    <m/>
    <m/>
    <s v=""/>
    <n v="2577"/>
    <m/>
    <x v="0"/>
    <x v="28"/>
    <m/>
    <m/>
    <m/>
    <m/>
    <m/>
    <s v="IOM190010GR"/>
    <x v="5"/>
    <x v="0"/>
    <x v="28"/>
    <e v="#N/A"/>
  </r>
  <r>
    <x v="21"/>
    <s v="Haitian RC"/>
    <m/>
    <s v="Réalisé"/>
    <d v="2016-10-14T00:00:00"/>
    <s v="Distribution NFI"/>
    <s v="Matériaux NFI"/>
    <s v="Aquatabs"/>
    <m/>
    <s v="Nombre"/>
    <n v="7000"/>
    <m/>
    <m/>
    <m/>
    <s v=""/>
    <n v="100"/>
    <s v="Sélection / Priorisation"/>
    <x v="4"/>
    <x v="25"/>
    <m/>
    <m/>
    <m/>
    <m/>
    <m/>
    <s v="ITA20161014OUCR"/>
    <x v="5"/>
    <x v="4"/>
    <x v="25"/>
    <e v="#N/A"/>
  </r>
  <r>
    <x v="21"/>
    <s v="Haitian RC"/>
    <m/>
    <s v="Réalisé"/>
    <d v="2016-10-15T00:00:00"/>
    <s v="Distribution NFI"/>
    <s v="Matériaux NFI"/>
    <s v="Aquatabs"/>
    <m/>
    <s v="Nombre"/>
    <n v="3000"/>
    <m/>
    <m/>
    <m/>
    <s v=""/>
    <n v="77"/>
    <s v="Sélection / Priorisation"/>
    <x v="4"/>
    <x v="25"/>
    <m/>
    <m/>
    <m/>
    <m/>
    <m/>
    <s v="ITA20161015OUCR"/>
    <x v="5"/>
    <x v="4"/>
    <x v="25"/>
    <e v="#N/A"/>
  </r>
  <r>
    <x v="22"/>
    <s v="Chefs de ménage,membres des organisations locales."/>
    <s v="USAID-OFDA"/>
    <s v="Réalisé"/>
    <d v="2016-12-05T00:00:00"/>
    <s v="Distribution Abris"/>
    <s v="Matériaux Abris"/>
    <s v="Bâches"/>
    <m/>
    <s v="Nombre"/>
    <n v="14"/>
    <m/>
    <n v="43"/>
    <n v="34"/>
    <n v="77"/>
    <n v="14"/>
    <s v="Sélection / Priorisation"/>
    <x v="0"/>
    <x v="0"/>
    <m/>
    <s v="Sainte Hélène"/>
    <s v="Peri urbain"/>
    <s v="Ménage"/>
    <s v="nous avons aussi installé ces bâches pour les familles."/>
    <s v="JPH2016125GRJE"/>
    <x v="5"/>
    <x v="0"/>
    <x v="0"/>
    <e v="#N/A"/>
  </r>
  <r>
    <x v="22"/>
    <s v="Chefs de ménage,membres des organisations locales."/>
    <s v="USAID-OFDA"/>
    <s v="Réalisé"/>
    <d v="2016-12-07T00:00:00"/>
    <s v="Distribution Abris"/>
    <s v="Matériaux Abris"/>
    <s v="Bâches"/>
    <m/>
    <s v="Nombre"/>
    <n v="73"/>
    <m/>
    <n v="119"/>
    <n v="142"/>
    <n v="261"/>
    <n v="73"/>
    <s v="Sélection / Priorisation"/>
    <x v="0"/>
    <x v="0"/>
    <m/>
    <s v="Sainte Hélène"/>
    <s v="Peri urbain"/>
    <s v="Quartier"/>
    <s v="nous avons aussi installé ces bâches pour les familles."/>
    <s v="JPH2016127GRJE"/>
    <x v="5"/>
    <x v="0"/>
    <x v="0"/>
    <e v="#N/A"/>
  </r>
  <r>
    <x v="22"/>
    <s v="Chefs de ménage,membres des organisations locales."/>
    <s v="USAID-OFDA"/>
    <s v="Réalisé"/>
    <d v="2016-12-07T00:00:00"/>
    <s v="Distribution Abris"/>
    <s v="Matériaux Abris"/>
    <s v="Bâches"/>
    <m/>
    <s v="Nombre"/>
    <n v="95"/>
    <m/>
    <n v="264"/>
    <n v="289"/>
    <n v="553"/>
    <n v="95"/>
    <s v="Sélection / Priorisation"/>
    <x v="0"/>
    <x v="0"/>
    <s v="Marfranc / Grande Ri"/>
    <s v="Gélin"/>
    <s v="Rural"/>
    <s v="Quartier"/>
    <m/>
    <s v="JPH2016127GRJEMA"/>
    <x v="5"/>
    <x v="0"/>
    <x v="0"/>
    <e v="#N/A"/>
  </r>
  <r>
    <x v="23"/>
    <s v="RODEP"/>
    <m/>
    <s v="Réalisé"/>
    <s v="08.10.2016 - 10.10.2016"/>
    <s v="Distribution NFI"/>
    <s v="Matériaux NFI"/>
    <s v="Aquatabs"/>
    <m/>
    <s v="Nombre"/>
    <n v="30"/>
    <m/>
    <m/>
    <m/>
    <s v=""/>
    <m/>
    <m/>
    <x v="4"/>
    <x v="69"/>
    <s v="1e section Icondo"/>
    <m/>
    <m/>
    <m/>
    <m/>
    <e v="#VALUE!"/>
    <x v="67"/>
    <x v="4"/>
    <x v="48"/>
    <e v="#N/A"/>
  </r>
  <r>
    <x v="23"/>
    <s v="RODEP"/>
    <m/>
    <s v="Réalisé"/>
    <s v="08.10.2016 - 10.10.2016"/>
    <s v="Distribution NFI"/>
    <s v="Matériaux NFI"/>
    <s v="Aquatabs"/>
    <m/>
    <s v="Nombre"/>
    <n v="30"/>
    <m/>
    <m/>
    <m/>
    <s v=""/>
    <m/>
    <m/>
    <x v="4"/>
    <x v="69"/>
    <s v="7e section Fauche"/>
    <m/>
    <m/>
    <m/>
    <m/>
    <e v="#VALUE!"/>
    <x v="68"/>
    <x v="4"/>
    <x v="48"/>
    <e v="#N/A"/>
  </r>
  <r>
    <x v="23"/>
    <s v="RODEP"/>
    <m/>
    <s v="Réalisé"/>
    <s v="11.10.2016 - 25.10.2016"/>
    <s v="Distribution NFI"/>
    <s v="Matériaux NFI"/>
    <s v="Aquatabs"/>
    <m/>
    <s v="Nombre"/>
    <n v="400"/>
    <m/>
    <m/>
    <m/>
    <s v=""/>
    <m/>
    <m/>
    <x v="4"/>
    <x v="69"/>
    <s v="10e Palmes"/>
    <m/>
    <m/>
    <m/>
    <m/>
    <e v="#VALUE!"/>
    <x v="69"/>
    <x v="4"/>
    <x v="48"/>
    <e v="#N/A"/>
  </r>
  <r>
    <x v="23"/>
    <s v="RODEP"/>
    <m/>
    <s v="Réalisé"/>
    <s v="11.10.2016 - 25.10.2016"/>
    <s v="Distribution NFI"/>
    <s v="Matériaux NFI"/>
    <s v="Aquatabs"/>
    <m/>
    <s v="Nombre"/>
    <n v="250"/>
    <m/>
    <m/>
    <m/>
    <s v=""/>
    <m/>
    <m/>
    <x v="4"/>
    <x v="69"/>
    <s v="12e Palmes"/>
    <m/>
    <m/>
    <m/>
    <m/>
    <e v="#VALUE!"/>
    <x v="70"/>
    <x v="4"/>
    <x v="48"/>
    <e v="#N/A"/>
  </r>
  <r>
    <x v="23"/>
    <s v="RODEP"/>
    <m/>
    <s v="Réalisé"/>
    <s v="11.10.2016 - 25.10.2016"/>
    <s v="Distribution NFI"/>
    <s v="Matériaux NFI"/>
    <s v="Aquatabs"/>
    <m/>
    <s v="Nombre"/>
    <n v="600"/>
    <m/>
    <m/>
    <m/>
    <s v=""/>
    <m/>
    <m/>
    <x v="4"/>
    <x v="69"/>
    <s v="9e Palmes"/>
    <m/>
    <m/>
    <m/>
    <m/>
    <e v="#VALUE!"/>
    <x v="71"/>
    <x v="4"/>
    <x v="48"/>
    <e v="#N/A"/>
  </r>
  <r>
    <x v="23"/>
    <s v="FNGA"/>
    <m/>
    <s v="Planifié (financé)"/>
    <s v="15.11.2016 - 16.11.2016"/>
    <s v="Distribution NFI"/>
    <s v="Matériaux NFI"/>
    <s v="Aquatabs"/>
    <m/>
    <s v="Nombre"/>
    <n v="200"/>
    <m/>
    <m/>
    <m/>
    <s v=""/>
    <m/>
    <m/>
    <x v="0"/>
    <x v="66"/>
    <s v="2e Fonds Cochon"/>
    <m/>
    <m/>
    <m/>
    <m/>
    <e v="#VALUE!"/>
    <x v="72"/>
    <x v="0"/>
    <x v="46"/>
    <s v="HT08832-02"/>
  </r>
  <r>
    <x v="23"/>
    <s v="FNGA"/>
    <m/>
    <s v="Planifié (financé)"/>
    <s v="15.11.2016 - 16.11.2016"/>
    <s v="Intervention Abris"/>
    <s v="Formation"/>
    <s v="Formation"/>
    <m/>
    <s v=""/>
    <n v="200"/>
    <m/>
    <m/>
    <m/>
    <s v=""/>
    <n v="200"/>
    <s v="Sélection / Priorisation"/>
    <x v="0"/>
    <x v="66"/>
    <s v="2e Fonds Cochon"/>
    <m/>
    <m/>
    <m/>
    <m/>
    <e v="#VALUE!"/>
    <x v="73"/>
    <x v="0"/>
    <x v="46"/>
    <s v="HT08832-02"/>
  </r>
  <r>
    <x v="23"/>
    <s v="FNGA"/>
    <m/>
    <s v="En cours"/>
    <s v="4.11.2016 - 16.11.2016"/>
    <s v="Distribution NFI"/>
    <s v="Matériaux NFI"/>
    <s v="Aquatabs"/>
    <m/>
    <s v="Nombre"/>
    <n v="800"/>
    <m/>
    <m/>
    <m/>
    <s v=""/>
    <m/>
    <m/>
    <x v="0"/>
    <x v="0"/>
    <s v="2ème Haute Voldrogue"/>
    <m/>
    <m/>
    <m/>
    <m/>
    <e v="#VALUE!"/>
    <x v="74"/>
    <x v="0"/>
    <x v="0"/>
    <s v="HT08811-02"/>
  </r>
  <r>
    <x v="23"/>
    <s v="FNGA"/>
    <m/>
    <s v="En cours"/>
    <s v="4.11.2016 - 16.11.2016"/>
    <s v="Intervention Abris"/>
    <s v="Formation"/>
    <s v="Formation"/>
    <m/>
    <s v=""/>
    <n v="800"/>
    <m/>
    <m/>
    <m/>
    <s v=""/>
    <n v="800"/>
    <s v="Sélection / Priorisation"/>
    <x v="0"/>
    <x v="0"/>
    <s v="2ème Haute Voldrogue"/>
    <m/>
    <m/>
    <m/>
    <m/>
    <e v="#VALUE!"/>
    <x v="12"/>
    <x v="0"/>
    <x v="0"/>
    <s v="HT08811-02"/>
  </r>
  <r>
    <x v="23"/>
    <s v="FNGA"/>
    <m/>
    <s v="En cours"/>
    <s v="7.11.2016 - 16.11.2016"/>
    <s v="Intervention Abris"/>
    <s v="Formation"/>
    <s v="Formation"/>
    <m/>
    <s v=""/>
    <n v="600"/>
    <m/>
    <m/>
    <m/>
    <s v=""/>
    <m/>
    <s v="Sélection / Priorisation"/>
    <x v="0"/>
    <x v="0"/>
    <s v="2ème Haute Voldrogue"/>
    <m/>
    <m/>
    <m/>
    <m/>
    <e v="#VALUE!"/>
    <x v="13"/>
    <x v="0"/>
    <x v="0"/>
    <s v="HT08811-02"/>
  </r>
  <r>
    <x v="23"/>
    <s v="FNGA"/>
    <m/>
    <s v="En cours"/>
    <s v="7.11.2016 - 16.11.2016"/>
    <s v="Distribution NFI"/>
    <s v="Matériaux NFI"/>
    <s v="Kit de cuisine"/>
    <m/>
    <s v="Nombre"/>
    <n v="600"/>
    <m/>
    <m/>
    <m/>
    <s v=""/>
    <m/>
    <m/>
    <x v="0"/>
    <x v="0"/>
    <s v="2ème Haute Voldrogue"/>
    <m/>
    <m/>
    <m/>
    <m/>
    <e v="#VALUE!"/>
    <x v="14"/>
    <x v="0"/>
    <x v="0"/>
    <s v="HT08811-02"/>
  </r>
  <r>
    <x v="24"/>
    <m/>
    <s v="OFDA"/>
    <s v="Réalisé"/>
    <d v="2016-10-30T00:00:00"/>
    <s v="Distribution Abris"/>
    <s v="Matériaux Abris"/>
    <s v="Bâches"/>
    <m/>
    <s v="Nombre"/>
    <n v="511"/>
    <m/>
    <m/>
    <m/>
    <s v=""/>
    <n v="511"/>
    <m/>
    <x v="1"/>
    <x v="19"/>
    <s v="Blactote"/>
    <m/>
    <m/>
    <m/>
    <s v="Distribution of rope with tarp. The reason numbers are off, we run out of hygiene kits and mousqito nets."/>
    <s v="MED20161030SUTIBL"/>
    <x v="1"/>
    <x v="1"/>
    <x v="19"/>
    <e v="#N/A"/>
  </r>
  <r>
    <x v="24"/>
    <m/>
    <s v="OFDA"/>
    <s v="Réalisé"/>
    <d v="2016-10-30T00:00:00"/>
    <s v="Distribution NFI"/>
    <s v="Matériaux NFI"/>
    <s v="Moustiquaires"/>
    <m/>
    <s v="Nombre"/>
    <n v="511"/>
    <m/>
    <m/>
    <m/>
    <s v=""/>
    <n v="511"/>
    <s v="Distribution générale"/>
    <x v="1"/>
    <x v="19"/>
    <s v="Blactote"/>
    <m/>
    <m/>
    <m/>
    <s v="Distribution of rope with tarp. The reason numbers are off, we run out of hygiene kits and mousqito nets."/>
    <s v="MED20161030SUTIBL"/>
    <x v="2"/>
    <x v="1"/>
    <x v="19"/>
    <e v="#N/A"/>
  </r>
  <r>
    <x v="24"/>
    <m/>
    <s v="OFDA"/>
    <s v="Réalisé"/>
    <d v="2016-10-30T00:00:00"/>
    <s v="Distribution NFI"/>
    <s v="Matériaux NFI"/>
    <s v="Aquatabs"/>
    <m/>
    <s v="Nombre"/>
    <n v="511"/>
    <m/>
    <m/>
    <m/>
    <s v=""/>
    <n v="511"/>
    <s v="Distribution générale"/>
    <x v="1"/>
    <x v="19"/>
    <s v="Blactote"/>
    <m/>
    <m/>
    <m/>
    <s v="Distribution of rope with tarp. The reason numbers are off, we run out of hygiene kits and mousqito nets."/>
    <s v="MED20161030SUTIBL"/>
    <x v="3"/>
    <x v="1"/>
    <x v="19"/>
    <e v="#N/A"/>
  </r>
  <r>
    <x v="24"/>
    <m/>
    <s v="OFDA"/>
    <s v="Réalisé"/>
    <d v="2016-10-30T00:00:00"/>
    <s v="Distribution NFI"/>
    <s v="Matériaux NFI"/>
    <s v="Kit d'hygiène"/>
    <m/>
    <s v="Nombre"/>
    <n v="511"/>
    <m/>
    <m/>
    <m/>
    <s v=""/>
    <n v="511"/>
    <s v="Distribution générale"/>
    <x v="1"/>
    <x v="19"/>
    <s v="Blactote"/>
    <m/>
    <m/>
    <m/>
    <s v="Distribution of rope with tarp. The reason numbers are off, we run out of hygiene kits and mousqito nets."/>
    <s v="MED20161030SUTIBL"/>
    <x v="4"/>
    <x v="1"/>
    <x v="19"/>
    <e v="#N/A"/>
  </r>
  <r>
    <x v="24"/>
    <m/>
    <s v="OFDA"/>
    <s v="Réalisé"/>
    <d v="2016-10-30T00:00:00"/>
    <s v="Intervention Abris"/>
    <s v="Formation"/>
    <s v="Formation"/>
    <m/>
    <s v="Nombre de personnes"/>
    <n v="511"/>
    <m/>
    <m/>
    <m/>
    <s v=""/>
    <n v="511"/>
    <s v="Sélection / Priorisation"/>
    <x v="1"/>
    <x v="19"/>
    <s v="Blactote"/>
    <m/>
    <m/>
    <m/>
    <s v="Distribution of rope with tarp. The reason numbers are off, we run out of hygiene kits and mousqito nets."/>
    <s v="MED20161030SUTIBL"/>
    <x v="5"/>
    <x v="1"/>
    <x v="19"/>
    <e v="#N/A"/>
  </r>
  <r>
    <x v="24"/>
    <m/>
    <s v="OFDA"/>
    <s v="Réalisé"/>
    <d v="2016-10-31T00:00:00"/>
    <s v="Distribution Abris"/>
    <s v="Matériaux Abris"/>
    <s v="Bâches"/>
    <m/>
    <s v="Nombre"/>
    <n v="694"/>
    <m/>
    <m/>
    <m/>
    <s v=""/>
    <n v="694"/>
    <m/>
    <x v="1"/>
    <x v="19"/>
    <s v="Dalmette"/>
    <m/>
    <m/>
    <m/>
    <s v="Distribution of rope with tarp. The reason numbers are off, we run out of hygiene kits and mousqito nets."/>
    <s v="MED20161031SUTIDA"/>
    <x v="0"/>
    <x v="1"/>
    <x v="19"/>
    <e v="#N/A"/>
  </r>
  <r>
    <x v="24"/>
    <m/>
    <s v="OFDA"/>
    <s v="Réalisé"/>
    <d v="2016-10-31T00:00:00"/>
    <s v="Distribution NFI"/>
    <s v="Matériaux NFI"/>
    <s v="Seaux"/>
    <m/>
    <s v="Nombre"/>
    <n v="667"/>
    <m/>
    <m/>
    <m/>
    <s v=""/>
    <n v="694"/>
    <s v="Distribution générale"/>
    <x v="1"/>
    <x v="19"/>
    <s v="Dalmette"/>
    <m/>
    <m/>
    <m/>
    <s v="Distribution of rope with tarp. The reason numbers are off, we run out of hygiene kits and mousqito nets."/>
    <s v="MED20161031SUTIDA"/>
    <x v="1"/>
    <x v="1"/>
    <x v="19"/>
    <e v="#N/A"/>
  </r>
  <r>
    <x v="24"/>
    <m/>
    <s v="OFDA"/>
    <s v="Réalisé"/>
    <d v="2016-10-31T00:00:00"/>
    <s v="Distribution NFI"/>
    <s v="Matériaux NFI"/>
    <s v="Moustiquaires"/>
    <m/>
    <s v="Nombre"/>
    <n v="667"/>
    <m/>
    <m/>
    <m/>
    <s v=""/>
    <n v="694"/>
    <s v="Distribution générale"/>
    <x v="1"/>
    <x v="19"/>
    <s v="Dalmette"/>
    <m/>
    <m/>
    <m/>
    <s v="Distribution of rope with tarp. The reason numbers are off, we run out of hygiene kits and mousqito nets."/>
    <s v="MED20161031SUTIDA"/>
    <x v="2"/>
    <x v="1"/>
    <x v="19"/>
    <e v="#N/A"/>
  </r>
  <r>
    <x v="24"/>
    <m/>
    <s v="OFDA"/>
    <s v="Réalisé"/>
    <d v="2016-10-31T00:00:00"/>
    <s v="Distribution NFI"/>
    <s v="Matériaux NFI"/>
    <s v="Aquatabs"/>
    <m/>
    <s v="Nombre"/>
    <n v="694"/>
    <m/>
    <m/>
    <m/>
    <s v=""/>
    <n v="694"/>
    <s v="Distribution générale"/>
    <x v="1"/>
    <x v="19"/>
    <s v="Dalmette"/>
    <m/>
    <m/>
    <m/>
    <s v="Distribution of rope with tarp. The reason numbers are off, we run out of hygiene kits and mousqito nets."/>
    <s v="MED20161031SUTIDA"/>
    <x v="3"/>
    <x v="1"/>
    <x v="19"/>
    <e v="#N/A"/>
  </r>
  <r>
    <x v="24"/>
    <m/>
    <s v="OFDA"/>
    <s v="Réalisé"/>
    <d v="2016-10-31T00:00:00"/>
    <s v="Distribution NFI"/>
    <s v="Matériaux NFI"/>
    <s v="Kit d'hygiène"/>
    <m/>
    <s v="Nombre"/>
    <n v="667"/>
    <m/>
    <m/>
    <m/>
    <s v=""/>
    <n v="694"/>
    <s v="Distribution générale"/>
    <x v="1"/>
    <x v="19"/>
    <s v="Dalmette"/>
    <m/>
    <m/>
    <m/>
    <s v="Distribution of rope with tarp. The reason numbers are off, we run out of hygiene kits and mousqito nets."/>
    <s v="MED20161031SUTIDA"/>
    <x v="4"/>
    <x v="1"/>
    <x v="19"/>
    <e v="#N/A"/>
  </r>
  <r>
    <x v="24"/>
    <m/>
    <s v="OFDA"/>
    <s v="Réalisé"/>
    <d v="2016-10-31T00:00:00"/>
    <s v="Intervention Abris"/>
    <s v="Formation"/>
    <s v="Formation"/>
    <m/>
    <s v="Nombre de personnes"/>
    <n v="694"/>
    <m/>
    <m/>
    <m/>
    <s v=""/>
    <n v="694"/>
    <s v="Sélection / Priorisation"/>
    <x v="1"/>
    <x v="19"/>
    <s v="Dalmette"/>
    <m/>
    <m/>
    <m/>
    <s v="Distribution of rope with tarp. The reason numbers are off, we run out of hygiene kits and mousqito nets."/>
    <s v="MED20161031SUTIDA"/>
    <x v="5"/>
    <x v="1"/>
    <x v="19"/>
    <e v="#N/A"/>
  </r>
  <r>
    <x v="24"/>
    <m/>
    <s v="OFDA"/>
    <s v="Réalisé"/>
    <d v="2016-11-12T00:00:00"/>
    <s v="Distribution Abris"/>
    <s v="Matériaux Abris"/>
    <s v="Bâches"/>
    <m/>
    <s v="Nombre"/>
    <n v="250"/>
    <m/>
    <m/>
    <m/>
    <s v=""/>
    <n v="198"/>
    <s v="Distribution générale"/>
    <x v="1"/>
    <x v="19"/>
    <s v="Loby"/>
    <m/>
    <m/>
    <m/>
    <s v="Shelter box: 198, 52 distributed in shools. Remaining were targetted to the most vulnerable in Lager."/>
    <s v="MED20161112SUTILO"/>
    <x v="2"/>
    <x v="1"/>
    <x v="19"/>
    <e v="#N/A"/>
  </r>
  <r>
    <x v="24"/>
    <m/>
    <s v="OFDA"/>
    <s v="Réalisé"/>
    <d v="2016-11-12T00:00:00"/>
    <s v="Distribution NFI"/>
    <s v="Matériaux NFI"/>
    <s v="Aquatabs"/>
    <m/>
    <s v="Nombre"/>
    <n v="52"/>
    <m/>
    <m/>
    <m/>
    <s v=""/>
    <n v="198"/>
    <s v="Sélection / Priorisation"/>
    <x v="1"/>
    <x v="19"/>
    <s v="Loby"/>
    <m/>
    <m/>
    <m/>
    <s v="Shelter box: 198, 52 distributed in shools. Remaining were targetted to the most vulnerable in Lager."/>
    <s v="MED20161112SUTILO"/>
    <x v="3"/>
    <x v="1"/>
    <x v="19"/>
    <e v="#N/A"/>
  </r>
  <r>
    <x v="24"/>
    <m/>
    <s v="OFDA"/>
    <s v="Réalisé"/>
    <d v="2016-11-12T00:00:00"/>
    <s v="Distribution Abris"/>
    <s v="Matériaux Abris"/>
    <s v="Kit Abris"/>
    <m/>
    <s v="Nombre"/>
    <n v="198"/>
    <m/>
    <m/>
    <m/>
    <s v=""/>
    <n v="198"/>
    <s v="Sélection / Priorisation"/>
    <x v="1"/>
    <x v="19"/>
    <s v="Loby"/>
    <m/>
    <m/>
    <m/>
    <s v="Shelter box: 198, 52 distributed in shools. Remaining were targetted to the most vulnerable in Lager."/>
    <s v="MED20161112SUTILO"/>
    <x v="4"/>
    <x v="1"/>
    <x v="19"/>
    <e v="#N/A"/>
  </r>
  <r>
    <x v="24"/>
    <m/>
    <s v="OFDA"/>
    <s v="Réalisé"/>
    <d v="2016-11-12T00:00:00"/>
    <s v="Intervention Abris"/>
    <s v="Formation"/>
    <s v="Formation"/>
    <m/>
    <s v="Nombre de personnes"/>
    <n v="198"/>
    <m/>
    <m/>
    <m/>
    <s v=""/>
    <n v="198"/>
    <s v="Sélection / Priorisation"/>
    <x v="1"/>
    <x v="19"/>
    <s v="Loby"/>
    <m/>
    <m/>
    <m/>
    <s v="Shelter box: 198, 52 distributed in shools. Remaining were targetted to the most vulnerable in Lager."/>
    <s v="MED20161112SUTILO"/>
    <x v="5"/>
    <x v="1"/>
    <x v="19"/>
    <e v="#N/A"/>
  </r>
  <r>
    <x v="24"/>
    <m/>
    <s v="OFDA"/>
    <s v="Réalisé"/>
    <d v="2016-11-16T00:00:00"/>
    <s v="Distribution Abris"/>
    <s v="Matériaux Abris"/>
    <s v="Bâches"/>
    <m/>
    <s v="Nombre"/>
    <n v="334"/>
    <m/>
    <m/>
    <m/>
    <s v=""/>
    <n v="367"/>
    <s v="Distribution générale"/>
    <x v="1"/>
    <x v="19"/>
    <s v="Dalmette"/>
    <m/>
    <m/>
    <m/>
    <s v="Sawyer filters including bucket distributed instead of aquatabs. The reason that numbers are off, people came from different communities to recuperate missing items."/>
    <s v="MED20161116SUTIDA"/>
    <x v="0"/>
    <x v="1"/>
    <x v="19"/>
    <e v="#N/A"/>
  </r>
  <r>
    <x v="24"/>
    <m/>
    <s v="OFDA"/>
    <s v="Réalisé"/>
    <d v="2016-11-16T00:00:00"/>
    <s v="Distribution NFI"/>
    <s v="Matériaux NFI"/>
    <s v="Seaux"/>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x v="1"/>
    <x v="1"/>
    <x v="19"/>
    <e v="#N/A"/>
  </r>
  <r>
    <x v="24"/>
    <m/>
    <s v="OFDA"/>
    <s v="Réalisé"/>
    <d v="2016-11-16T00:00:00"/>
    <s v="Distribution NFI"/>
    <s v="Matériaux NFI"/>
    <s v="Moustiquaires"/>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x v="2"/>
    <x v="1"/>
    <x v="19"/>
    <e v="#N/A"/>
  </r>
  <r>
    <x v="24"/>
    <m/>
    <s v="OFDA"/>
    <s v="Réalisé"/>
    <d v="2016-11-16T00:00:00"/>
    <s v="Distribution NFI"/>
    <s v="Matériaux NFI"/>
    <s v="Kit d'hygiène"/>
    <m/>
    <s v="Nombre"/>
    <n v="367"/>
    <m/>
    <m/>
    <m/>
    <s v=""/>
    <n v="367"/>
    <s v="Distribution générale"/>
    <x v="1"/>
    <x v="19"/>
    <s v="Dalmette"/>
    <m/>
    <m/>
    <m/>
    <s v="Sawyer filters including bucket distributed instead of aquatabs. The reason that numbers are off, people came from different communities to recuperate missing items."/>
    <s v="MED20161116SUTIDA"/>
    <x v="3"/>
    <x v="1"/>
    <x v="19"/>
    <e v="#N/A"/>
  </r>
  <r>
    <x v="24"/>
    <m/>
    <s v="OFDA"/>
    <s v="Réalisé"/>
    <d v="2016-11-16T00:00:00"/>
    <s v="Distribution Abris"/>
    <s v="Matériaux Abris"/>
    <s v="Kit Abris"/>
    <s v="Needs to be confirmed"/>
    <s v="Nombre"/>
    <n v="302"/>
    <m/>
    <m/>
    <m/>
    <s v=""/>
    <n v="367"/>
    <s v="Distribution générale"/>
    <x v="1"/>
    <x v="19"/>
    <s v="Dalmette"/>
    <m/>
    <m/>
    <m/>
    <s v="Sawyer filters including bucket distributed instead of aquatabs. The reason that numbers are off, people came from different communities to recuperate missing items."/>
    <s v="MED20161116SUTIDA"/>
    <x v="4"/>
    <x v="1"/>
    <x v="19"/>
    <e v="#N/A"/>
  </r>
  <r>
    <x v="24"/>
    <m/>
    <s v="OFDA"/>
    <s v="Réalisé"/>
    <d v="2016-11-16T00:00:00"/>
    <s v="Intervention Abris"/>
    <s v="Formation"/>
    <s v="Formation"/>
    <m/>
    <s v="Nombre de personnes"/>
    <n v="302"/>
    <m/>
    <m/>
    <m/>
    <s v=""/>
    <n v="302"/>
    <s v="Sélection / Priorisation"/>
    <x v="1"/>
    <x v="19"/>
    <s v="Dalmette"/>
    <m/>
    <m/>
    <m/>
    <s v="Sawyer filters including bucket distributed instead of aquatabs. The reason that numbers are off, people came from different communities to recuperate missing items."/>
    <s v="MED20161116SUTIDA"/>
    <x v="5"/>
    <x v="1"/>
    <x v="19"/>
    <e v="#N/A"/>
  </r>
  <r>
    <x v="24"/>
    <m/>
    <s v="OFDA"/>
    <s v="Réalisé"/>
    <d v="2016-12-01T00:00:00"/>
    <s v="Distribution Abris"/>
    <s v="Matériaux Abris"/>
    <s v="Kit d'outils"/>
    <m/>
    <s v="Nombre"/>
    <n v="520"/>
    <m/>
    <m/>
    <m/>
    <s v=""/>
    <n v="520"/>
    <s v="Distribution générale"/>
    <x v="1"/>
    <x v="19"/>
    <s v="Blactote"/>
    <m/>
    <m/>
    <m/>
    <s v="Sawyer filters including bucket distributed instead of aquatabs and shelter toolkits."/>
    <s v="MED2016121SUTIBL"/>
    <x v="5"/>
    <x v="1"/>
    <x v="19"/>
    <e v="#N/A"/>
  </r>
  <r>
    <x v="24"/>
    <m/>
    <m/>
    <s v="Planifié (financé)"/>
    <m/>
    <s v="Distribution Abris"/>
    <s v="Matériaux Abris"/>
    <s v="Kit Abris"/>
    <m/>
    <s v="Nombre"/>
    <n v="660"/>
    <m/>
    <m/>
    <m/>
    <s v=""/>
    <n v="660"/>
    <m/>
    <x v="1"/>
    <x v="19"/>
    <s v="Dalmette"/>
    <m/>
    <m/>
    <m/>
    <m/>
    <s v="MED190010SUTIDA"/>
    <x v="2"/>
    <x v="1"/>
    <x v="19"/>
    <e v="#N/A"/>
  </r>
  <r>
    <x v="24"/>
    <m/>
    <m/>
    <s v="Planifié (financé)"/>
    <m/>
    <s v="Distribution Abris"/>
    <s v="Matériaux Abris"/>
    <s v="Kit Abris"/>
    <m/>
    <s v="Nombre"/>
    <n v="305"/>
    <m/>
    <m/>
    <m/>
    <s v=""/>
    <n v="305"/>
    <m/>
    <x v="1"/>
    <x v="19"/>
    <s v="Dalmette"/>
    <m/>
    <m/>
    <m/>
    <m/>
    <s v="MED190010SUTIDA"/>
    <x v="3"/>
    <x v="1"/>
    <x v="19"/>
    <e v="#N/A"/>
  </r>
  <r>
    <x v="24"/>
    <m/>
    <m/>
    <s v="Planifié (financé)"/>
    <m/>
    <s v="Intervention Abris"/>
    <s v="Formation"/>
    <s v="Formation"/>
    <m/>
    <s v="Nombre de personnes"/>
    <n v="275"/>
    <m/>
    <m/>
    <m/>
    <s v=""/>
    <n v="275"/>
    <m/>
    <x v="1"/>
    <x v="19"/>
    <s v="Blactote"/>
    <m/>
    <m/>
    <m/>
    <s v="We distributed to those who previously received above. However, the shelter kit was not completed at the time, so we have returned to give the remainder of the kit which includes nails and wire"/>
    <s v="MED190010SUTIBL"/>
    <x v="5"/>
    <x v="1"/>
    <x v="19"/>
    <e v="#N/A"/>
  </r>
  <r>
    <x v="24"/>
    <m/>
    <m/>
    <s v="Planifié (financé)"/>
    <m/>
    <s v="Intervention Abris"/>
    <s v="Formation"/>
    <s v="Formation"/>
    <m/>
    <s v="Nombre de personnes"/>
    <n v="660"/>
    <m/>
    <m/>
    <m/>
    <s v=""/>
    <n v="660"/>
    <m/>
    <x v="1"/>
    <x v="19"/>
    <s v="Dalmette"/>
    <m/>
    <m/>
    <m/>
    <s v="We distributed to those who previously received above. However, the shelter kit was not completed at the time, so we have returned to give the remainder of the kit which includes nails and wire"/>
    <s v="MED190010SUTIDA"/>
    <x v="4"/>
    <x v="1"/>
    <x v="19"/>
    <e v="#N/A"/>
  </r>
  <r>
    <x v="24"/>
    <m/>
    <m/>
    <s v="Planifié (financé)"/>
    <m/>
    <s v="Intervention Abris"/>
    <s v="Formation"/>
    <s v="Formation"/>
    <m/>
    <s v="Nombre de personnes"/>
    <n v="305"/>
    <m/>
    <m/>
    <m/>
    <s v=""/>
    <n v="305"/>
    <m/>
    <x v="1"/>
    <x v="19"/>
    <s v="Dalmette"/>
    <m/>
    <m/>
    <m/>
    <s v="We distributed to those who previously received above. However, the shelter kit was not completed at the time, so we have returned to give the remainder of the kit which includes nails and wire"/>
    <s v="MED190010SUTIDA"/>
    <x v="5"/>
    <x v="1"/>
    <x v="19"/>
    <e v="#N/A"/>
  </r>
  <r>
    <x v="24"/>
    <m/>
    <s v="OFDA"/>
    <s v="Réalisé"/>
    <d v="2016-10-30T00:00:00"/>
    <s v="Distribution Abris"/>
    <s v="Matériaux Abris"/>
    <s v="Autre, à préciser dans &quot;Commentaires&quot;"/>
    <m/>
    <s v="N/A"/>
    <n v="511"/>
    <m/>
    <m/>
    <m/>
    <m/>
    <n v="511"/>
    <s v="Distribution générale"/>
    <x v="1"/>
    <x v="19"/>
    <s v="Blactote"/>
    <m/>
    <m/>
    <m/>
    <s v="Baches, Moustiquaires, Aquatabs, Kit hygienique"/>
    <m/>
    <x v="25"/>
    <x v="1"/>
    <x v="19"/>
    <e v="#N/A"/>
  </r>
  <r>
    <x v="24"/>
    <m/>
    <s v="OFDA"/>
    <s v="Réalisé"/>
    <d v="2016-10-31T00:00:00"/>
    <s v="Distribution Abris"/>
    <s v="Matériaux Abris"/>
    <s v="Autre, à préciser dans &quot;Commentaires&quot;"/>
    <m/>
    <s v="N/A"/>
    <n v="694"/>
    <m/>
    <m/>
    <m/>
    <m/>
    <n v="694"/>
    <s v="Distribution générale"/>
    <x v="1"/>
    <x v="19"/>
    <s v="Dalmette"/>
    <m/>
    <m/>
    <m/>
    <s v="Baches, Moustiquaires, Aquatabs, Kit hygienique, seaux"/>
    <m/>
    <x v="25"/>
    <x v="1"/>
    <x v="19"/>
    <e v="#N/A"/>
  </r>
  <r>
    <x v="24"/>
    <m/>
    <s v="OFDA"/>
    <s v="Réalisé"/>
    <d v="2016-11-12T00:00:00"/>
    <s v="Distribution Abris"/>
    <s v="Matériaux Abris"/>
    <s v="Autre, à préciser dans &quot;Commentaires&quot;"/>
    <m/>
    <s v="N/A"/>
    <n v="250"/>
    <m/>
    <m/>
    <m/>
    <m/>
    <n v="198"/>
    <s v="Distribution générale"/>
    <x v="1"/>
    <x v="19"/>
    <s v="Loby"/>
    <m/>
    <m/>
    <m/>
    <s v="Baches: 250, Shelter box: 198, Aquatabs: 52. 52 sont distribué dans les écoles et le reste sont distribué aux plus vulnerables dans Lager. Les chiffres sont differents parce que les bénéficiaires sont venu des autres endroits pour récuperer leurs articles manquants. "/>
    <m/>
    <x v="25"/>
    <x v="1"/>
    <x v="19"/>
    <e v="#N/A"/>
  </r>
  <r>
    <x v="24"/>
    <m/>
    <s v="OFDA"/>
    <s v="Réalisé"/>
    <d v="2016-11-16T00:00:00"/>
    <s v="Distribution Abris"/>
    <s v="Matériaux Abris"/>
    <s v="Autre, à préciser dans &quot;Commentaires&quot;"/>
    <m/>
    <s v="N/A"/>
    <n v="367"/>
    <m/>
    <m/>
    <m/>
    <m/>
    <n v="367"/>
    <s v="Distribution générale"/>
    <x v="1"/>
    <x v="19"/>
    <s v="Dalmette"/>
    <m/>
    <m/>
    <m/>
    <s v="Baches: 334, Sawyer filter et seaux: 367, Moustiquaires: 367, Kit hygienique: 367, Kit abri: 302. Sawyer filters inclusive seaux sont distribué à la place de aquatabs. Les chiffres sont differents parce que les bénéficiaires sont venu des autres endroits pour récuperer leurs articles manquants. "/>
    <m/>
    <x v="25"/>
    <x v="1"/>
    <x v="19"/>
    <e v="#N/A"/>
  </r>
  <r>
    <x v="24"/>
    <m/>
    <s v="OFDA"/>
    <s v="Réalisé"/>
    <d v="2016-12-01T00:00:00"/>
    <s v="Distribution Abris"/>
    <s v="Matériaux Abris"/>
    <s v="Autre, à préciser dans &quot;Commentaires&quot;"/>
    <m/>
    <s v="N/A"/>
    <n v="520"/>
    <m/>
    <m/>
    <m/>
    <m/>
    <n v="520"/>
    <s v="Distribution générale"/>
    <x v="1"/>
    <x v="19"/>
    <s v="Blactote"/>
    <m/>
    <m/>
    <m/>
    <s v="Sawyer filters et seaux sont distribué à la place d'aquatabs et l'outils d'abri."/>
    <m/>
    <x v="25"/>
    <x v="1"/>
    <x v="19"/>
    <e v="#N/A"/>
  </r>
  <r>
    <x v="24"/>
    <m/>
    <s v="OFDA"/>
    <s v="Réalisé"/>
    <d v="2016-12-08T00:00:00"/>
    <s v="Distribution Abris"/>
    <s v="Matériaux Abris"/>
    <s v="Autre, à préciser dans &quot;Commentaires&quot;"/>
    <m/>
    <s v="N/A"/>
    <n v="628"/>
    <m/>
    <m/>
    <m/>
    <m/>
    <n v="628"/>
    <s v="Distribution générale"/>
    <x v="1"/>
    <x v="19"/>
    <s v="Dalmette"/>
    <m/>
    <m/>
    <m/>
    <s v="Shelter fixing kits. Sawyer filter."/>
    <m/>
    <x v="25"/>
    <x v="1"/>
    <x v="19"/>
    <e v="#N/A"/>
  </r>
  <r>
    <x v="24"/>
    <m/>
    <s v="OFDA"/>
    <s v="Réalisé"/>
    <d v="2016-12-15T00:00:00"/>
    <s v="Distribution Abris"/>
    <s v="Matériaux Abris"/>
    <s v="Autre, à préciser dans &quot;Commentaires&quot;"/>
    <m/>
    <s v="N/A"/>
    <n v="268"/>
    <m/>
    <m/>
    <m/>
    <m/>
    <n v="268"/>
    <s v="Distribution générale"/>
    <x v="1"/>
    <x v="19"/>
    <s v="Loby"/>
    <m/>
    <m/>
    <m/>
    <s v="Shelter kits. Sawyer filter. Hygiene kits. Mosidomes."/>
    <m/>
    <x v="25"/>
    <x v="1"/>
    <x v="19"/>
    <e v="#N/A"/>
  </r>
  <r>
    <x v="24"/>
    <m/>
    <s v="OFDA"/>
    <s v="Planifié (financé)"/>
    <d v="2016-12-19T00:00:00"/>
    <s v="Distribution Abris"/>
    <s v="Matériaux Abris"/>
    <s v="Autre, à préciser dans &quot;Commentaires&quot;"/>
    <m/>
    <s v="Nombre"/>
    <n v="524"/>
    <m/>
    <m/>
    <m/>
    <m/>
    <n v="524"/>
    <s v="Distribution générale"/>
    <x v="1"/>
    <x v="19"/>
    <s v="Loby"/>
    <m/>
    <m/>
    <m/>
    <s v="Shelter kits. Sawyer filter. Hygiene kits. Mosidomes."/>
    <m/>
    <x v="25"/>
    <x v="1"/>
    <x v="19"/>
    <e v="#N/A"/>
  </r>
  <r>
    <x v="25"/>
    <m/>
    <s v="World Vision"/>
    <s v="Réalisé"/>
    <d v="2016-10-10T00:00:00"/>
    <s v="Distribution Abris"/>
    <s v="Matériaux Abris"/>
    <s v="Bâches"/>
    <m/>
    <s v="Nombre"/>
    <n v="1"/>
    <m/>
    <m/>
    <m/>
    <s v=""/>
    <n v="200"/>
    <m/>
    <x v="3"/>
    <x v="70"/>
    <m/>
    <m/>
    <m/>
    <m/>
    <m/>
    <s v="MER20161010NIL'"/>
    <x v="2"/>
    <x v="3"/>
    <x v="49"/>
    <e v="#N/A"/>
  </r>
  <r>
    <x v="25"/>
    <m/>
    <s v="World Vision"/>
    <s v="Réalisé"/>
    <d v="2016-10-10T00:00:00"/>
    <s v="Distribution NFI"/>
    <s v="Matériaux NFI"/>
    <s v="Bidons"/>
    <m/>
    <s v="Nombre"/>
    <n v="2"/>
    <m/>
    <m/>
    <m/>
    <s v=""/>
    <n v="200"/>
    <m/>
    <x v="3"/>
    <x v="70"/>
    <m/>
    <m/>
    <m/>
    <m/>
    <m/>
    <s v="MER20161010NIL'"/>
    <x v="3"/>
    <x v="3"/>
    <x v="49"/>
    <e v="#N/A"/>
  </r>
  <r>
    <x v="25"/>
    <m/>
    <s v="World Vision"/>
    <s v="Réalisé"/>
    <d v="2016-10-10T00:00:00"/>
    <s v="Distribution NFI"/>
    <s v="Matériaux NFI"/>
    <s v="Couvertures"/>
    <m/>
    <s v="Nombre"/>
    <n v="1"/>
    <m/>
    <m/>
    <m/>
    <s v=""/>
    <n v="200"/>
    <m/>
    <x v="3"/>
    <x v="70"/>
    <m/>
    <m/>
    <m/>
    <m/>
    <m/>
    <s v="MER20161010NIL'"/>
    <x v="4"/>
    <x v="3"/>
    <x v="49"/>
    <e v="#N/A"/>
  </r>
  <r>
    <x v="25"/>
    <m/>
    <s v="World Vision"/>
    <s v="Réalisé"/>
    <d v="2016-10-10T00:00:00"/>
    <s v="Distribution NFI"/>
    <s v="Matériaux NFI"/>
    <s v="Lampes solaires"/>
    <m/>
    <s v="Nombre"/>
    <n v="1"/>
    <m/>
    <m/>
    <m/>
    <s v=""/>
    <n v="200"/>
    <m/>
    <x v="3"/>
    <x v="70"/>
    <m/>
    <m/>
    <m/>
    <m/>
    <m/>
    <s v="MER20161010NIL'"/>
    <x v="5"/>
    <x v="3"/>
    <x v="49"/>
    <e v="#N/A"/>
  </r>
  <r>
    <x v="25"/>
    <m/>
    <s v="World Vision"/>
    <s v="Réalisé"/>
    <s v="08-Oct-2016 - 09-Oct-2016"/>
    <s v="Distribution Abris"/>
    <s v="Matériaux Abris"/>
    <s v="Bâches"/>
    <m/>
    <s v="Nombre"/>
    <n v="1"/>
    <m/>
    <m/>
    <m/>
    <s v=""/>
    <n v="200"/>
    <m/>
    <x v="3"/>
    <x v="27"/>
    <m/>
    <m/>
    <m/>
    <m/>
    <m/>
    <e v="#VALUE!"/>
    <x v="15"/>
    <x v="3"/>
    <x v="27"/>
    <e v="#N/A"/>
  </r>
  <r>
    <x v="25"/>
    <m/>
    <s v="World Vision"/>
    <s v="Réalisé"/>
    <s v="08-Oct-2016 - 09-Oct-2016"/>
    <s v="Distribution NFI"/>
    <s v="Matériaux NFI"/>
    <s v="Bidons"/>
    <m/>
    <s v="Nombre"/>
    <n v="2"/>
    <m/>
    <m/>
    <m/>
    <s v=""/>
    <n v="200"/>
    <m/>
    <x v="3"/>
    <x v="27"/>
    <m/>
    <m/>
    <m/>
    <m/>
    <m/>
    <e v="#VALUE!"/>
    <x v="16"/>
    <x v="3"/>
    <x v="27"/>
    <e v="#N/A"/>
  </r>
  <r>
    <x v="25"/>
    <m/>
    <s v="World Vision"/>
    <s v="Réalisé"/>
    <s v="08-Oct-2016 - 09-Oct-2016"/>
    <s v="Distribution NFI"/>
    <s v="Matériaux NFI"/>
    <s v="Couvertures"/>
    <m/>
    <s v="Nombre"/>
    <n v="1"/>
    <m/>
    <m/>
    <m/>
    <s v=""/>
    <n v="200"/>
    <m/>
    <x v="3"/>
    <x v="27"/>
    <m/>
    <m/>
    <m/>
    <m/>
    <m/>
    <e v="#VALUE!"/>
    <x v="17"/>
    <x v="3"/>
    <x v="27"/>
    <e v="#N/A"/>
  </r>
  <r>
    <x v="25"/>
    <m/>
    <s v="World Vision"/>
    <s v="Réalisé"/>
    <s v="08-Oct-2016 - 09-Oct-2016"/>
    <s v="Distribution NFI"/>
    <s v="Matériaux NFI"/>
    <s v="Lampes solaires"/>
    <m/>
    <s v="Nombre"/>
    <n v="1"/>
    <m/>
    <m/>
    <m/>
    <s v=""/>
    <n v="200"/>
    <m/>
    <x v="3"/>
    <x v="27"/>
    <m/>
    <m/>
    <m/>
    <m/>
    <m/>
    <e v="#VALUE!"/>
    <x v="18"/>
    <x v="3"/>
    <x v="27"/>
    <e v="#N/A"/>
  </r>
  <r>
    <x v="25"/>
    <m/>
    <s v="OFDA"/>
    <s v="Planifié (non financé)"/>
    <m/>
    <s v="Distribution Abris"/>
    <s v="Matériaux Abris"/>
    <s v="Bâches"/>
    <m/>
    <s v="Nombre"/>
    <n v="1"/>
    <m/>
    <m/>
    <m/>
    <s v=""/>
    <n v="750"/>
    <m/>
    <x v="3"/>
    <x v="71"/>
    <m/>
    <m/>
    <m/>
    <m/>
    <s v="750 planned target, pending funding"/>
    <s v="MER190010NIAN"/>
    <x v="21"/>
    <x v="3"/>
    <x v="50"/>
    <e v="#N/A"/>
  </r>
  <r>
    <x v="25"/>
    <m/>
    <s v="World Vision"/>
    <s v="Planifié (non financé)"/>
    <m/>
    <s v="Distribution Abris"/>
    <s v="Matériaux Abris"/>
    <s v="Bâches"/>
    <m/>
    <s v="Nombre"/>
    <n v="1"/>
    <m/>
    <m/>
    <m/>
    <s v=""/>
    <n v="550"/>
    <m/>
    <x v="3"/>
    <x v="71"/>
    <m/>
    <m/>
    <m/>
    <m/>
    <s v="550 planned target, pending funding"/>
    <s v="MER190010NIAN"/>
    <x v="22"/>
    <x v="3"/>
    <x v="50"/>
    <e v="#N/A"/>
  </r>
  <r>
    <x v="25"/>
    <m/>
    <s v="World Vision"/>
    <s v="Planifié (financé)"/>
    <m/>
    <s v="Distribution Abris"/>
    <s v="Matériaux Abris"/>
    <s v="Bâches"/>
    <m/>
    <s v="Nombre"/>
    <n v="1"/>
    <m/>
    <m/>
    <m/>
    <s v=""/>
    <n v="500"/>
    <m/>
    <x v="3"/>
    <x v="72"/>
    <m/>
    <m/>
    <m/>
    <m/>
    <s v="500 planned target"/>
    <s v="MER190010NIAR"/>
    <x v="2"/>
    <x v="3"/>
    <x v="51"/>
    <e v="#N/A"/>
  </r>
  <r>
    <x v="25"/>
    <m/>
    <s v="OFDA"/>
    <s v="Planifié (non financé)"/>
    <m/>
    <s v="Distribution Abris"/>
    <s v="Matériaux Abris"/>
    <s v="Bâches"/>
    <m/>
    <s v="Nombre"/>
    <n v="1"/>
    <m/>
    <m/>
    <m/>
    <s v=""/>
    <n v="750"/>
    <m/>
    <x v="3"/>
    <x v="59"/>
    <m/>
    <m/>
    <m/>
    <m/>
    <s v="750 planned target, pending funding"/>
    <s v="MER190010NIPE"/>
    <x v="21"/>
    <x v="3"/>
    <x v="39"/>
    <e v="#N/A"/>
  </r>
  <r>
    <x v="25"/>
    <m/>
    <s v="World Vision"/>
    <s v="Planifié (non financé)"/>
    <m/>
    <s v="Distribution Abris"/>
    <s v="Matériaux Abris"/>
    <s v="Bâches"/>
    <m/>
    <s v="Nombre"/>
    <n v="1"/>
    <m/>
    <m/>
    <m/>
    <s v=""/>
    <n v="550"/>
    <m/>
    <x v="3"/>
    <x v="59"/>
    <m/>
    <m/>
    <m/>
    <m/>
    <s v="550 planned target, pending funding"/>
    <s v="MER190010NIPE"/>
    <x v="22"/>
    <x v="3"/>
    <x v="39"/>
    <e v="#N/A"/>
  </r>
  <r>
    <x v="25"/>
    <m/>
    <s v="World Vision"/>
    <s v="Planifié (financé)"/>
    <m/>
    <s v="Distribution Abris"/>
    <s v="Matériaux Abris"/>
    <s v="Bâches"/>
    <m/>
    <s v="Nombre"/>
    <n v="1"/>
    <m/>
    <m/>
    <m/>
    <s v=""/>
    <n v="500"/>
    <m/>
    <x v="3"/>
    <x v="58"/>
    <m/>
    <m/>
    <m/>
    <m/>
    <s v="500 planned target"/>
    <s v="MER190010NIPL"/>
    <x v="2"/>
    <x v="3"/>
    <x v="38"/>
    <e v="#N/A"/>
  </r>
  <r>
    <x v="25"/>
    <m/>
    <s v="OFDA"/>
    <s v="Planifié (non financé)"/>
    <m/>
    <s v="Distribution NFI"/>
    <s v="Matériaux NFI"/>
    <s v="Bidons"/>
    <m/>
    <s v="Nombre"/>
    <n v="2"/>
    <m/>
    <m/>
    <m/>
    <s v=""/>
    <n v="750"/>
    <m/>
    <x v="3"/>
    <x v="71"/>
    <m/>
    <m/>
    <m/>
    <m/>
    <s v="750 planned target, pending funding"/>
    <s v="MER190010NIAN"/>
    <x v="23"/>
    <x v="3"/>
    <x v="50"/>
    <e v="#N/A"/>
  </r>
  <r>
    <x v="25"/>
    <m/>
    <s v="World Vision"/>
    <s v="Planifié (non financé)"/>
    <m/>
    <s v="Distribution NFI"/>
    <s v="Matériaux NFI"/>
    <s v="Bidons"/>
    <m/>
    <s v="Nombre"/>
    <n v="2"/>
    <m/>
    <m/>
    <m/>
    <s v=""/>
    <n v="550"/>
    <m/>
    <x v="3"/>
    <x v="71"/>
    <m/>
    <m/>
    <m/>
    <m/>
    <s v="550 planned target, pending funding"/>
    <s v="MER190010NIAN"/>
    <x v="0"/>
    <x v="3"/>
    <x v="50"/>
    <e v="#N/A"/>
  </r>
  <r>
    <x v="25"/>
    <m/>
    <s v="World Vision"/>
    <s v="Planifié (financé)"/>
    <m/>
    <s v="Distribution NFI"/>
    <s v="Matériaux NFI"/>
    <s v="Bidons"/>
    <m/>
    <s v="Nombre"/>
    <n v="2"/>
    <m/>
    <m/>
    <m/>
    <s v=""/>
    <n v="500"/>
    <m/>
    <x v="3"/>
    <x v="72"/>
    <m/>
    <m/>
    <m/>
    <m/>
    <s v="500 planned target"/>
    <s v="MER190010NIAR"/>
    <x v="3"/>
    <x v="3"/>
    <x v="51"/>
    <e v="#N/A"/>
  </r>
  <r>
    <x v="25"/>
    <m/>
    <s v="OFDA"/>
    <s v="Planifié (non financé)"/>
    <m/>
    <s v="Distribution NFI"/>
    <s v="Matériaux NFI"/>
    <s v="Bidons"/>
    <m/>
    <s v="Nombre"/>
    <n v="2"/>
    <m/>
    <m/>
    <m/>
    <s v=""/>
    <n v="750"/>
    <m/>
    <x v="3"/>
    <x v="59"/>
    <m/>
    <m/>
    <m/>
    <m/>
    <s v="750 planned target, pending funding"/>
    <s v="MER190010NIPE"/>
    <x v="23"/>
    <x v="3"/>
    <x v="39"/>
    <e v="#N/A"/>
  </r>
  <r>
    <x v="25"/>
    <m/>
    <s v="World Vision"/>
    <s v="Planifié (non financé)"/>
    <m/>
    <s v="Distribution NFI"/>
    <s v="Matériaux NFI"/>
    <s v="Bidons"/>
    <m/>
    <s v="Nombre"/>
    <n v="2"/>
    <m/>
    <m/>
    <m/>
    <s v=""/>
    <n v="550"/>
    <m/>
    <x v="3"/>
    <x v="59"/>
    <m/>
    <m/>
    <m/>
    <m/>
    <s v="550 planned target, pending funding"/>
    <s v="MER190010NIPE"/>
    <x v="0"/>
    <x v="3"/>
    <x v="39"/>
    <e v="#N/A"/>
  </r>
  <r>
    <x v="25"/>
    <m/>
    <s v="World Vision"/>
    <s v="Planifié (financé)"/>
    <m/>
    <s v="Distribution NFI"/>
    <s v="Matériaux NFI"/>
    <s v="Bidons"/>
    <m/>
    <s v="Nombre"/>
    <n v="2"/>
    <m/>
    <m/>
    <m/>
    <s v=""/>
    <n v="500"/>
    <m/>
    <x v="3"/>
    <x v="58"/>
    <m/>
    <m/>
    <m/>
    <m/>
    <s v="500 planned target"/>
    <s v="MER190010NIPL"/>
    <x v="3"/>
    <x v="3"/>
    <x v="38"/>
    <e v="#N/A"/>
  </r>
  <r>
    <x v="25"/>
    <m/>
    <s v="OFDA"/>
    <s v="Planifié (non financé)"/>
    <m/>
    <s v="Distribution NFI"/>
    <s v="Matériaux NFI"/>
    <s v="Couvertures"/>
    <m/>
    <s v="Nombre"/>
    <n v="1"/>
    <m/>
    <m/>
    <m/>
    <s v=""/>
    <n v="750"/>
    <m/>
    <x v="3"/>
    <x v="71"/>
    <m/>
    <m/>
    <m/>
    <m/>
    <s v="750 planned target, pending funding"/>
    <s v="MER190010NIAN"/>
    <x v="1"/>
    <x v="3"/>
    <x v="50"/>
    <e v="#N/A"/>
  </r>
  <r>
    <x v="25"/>
    <m/>
    <s v="World Vision"/>
    <s v="Planifié (non financé)"/>
    <m/>
    <s v="Distribution NFI"/>
    <s v="Matériaux NFI"/>
    <s v="Couvertures"/>
    <m/>
    <s v="Nombre"/>
    <n v="1"/>
    <m/>
    <m/>
    <m/>
    <s v=""/>
    <n v="550"/>
    <m/>
    <x v="3"/>
    <x v="71"/>
    <m/>
    <m/>
    <m/>
    <m/>
    <s v="550 planned target, pending funding"/>
    <s v="MER190010NIAN"/>
    <x v="2"/>
    <x v="3"/>
    <x v="50"/>
    <e v="#N/A"/>
  </r>
  <r>
    <x v="25"/>
    <m/>
    <s v="World Vision"/>
    <s v="Planifié (financé)"/>
    <m/>
    <s v="Distribution NFI"/>
    <s v="Matériaux NFI"/>
    <s v="Couvertures"/>
    <m/>
    <s v="Nombre"/>
    <n v="1"/>
    <m/>
    <m/>
    <m/>
    <s v=""/>
    <n v="500"/>
    <m/>
    <x v="3"/>
    <x v="72"/>
    <m/>
    <m/>
    <m/>
    <m/>
    <s v="500 planned target"/>
    <s v="MER190010NIAR"/>
    <x v="4"/>
    <x v="3"/>
    <x v="51"/>
    <e v="#N/A"/>
  </r>
  <r>
    <x v="25"/>
    <m/>
    <s v="OFDA"/>
    <s v="Planifié (non financé)"/>
    <m/>
    <s v="Distribution NFI"/>
    <s v="Matériaux NFI"/>
    <s v="Couvertures"/>
    <m/>
    <s v="Nombre"/>
    <n v="1"/>
    <m/>
    <m/>
    <m/>
    <s v=""/>
    <n v="750"/>
    <m/>
    <x v="3"/>
    <x v="59"/>
    <m/>
    <m/>
    <m/>
    <m/>
    <s v="750 planned target, pending funding"/>
    <s v="MER190010NIPE"/>
    <x v="1"/>
    <x v="3"/>
    <x v="39"/>
    <e v="#N/A"/>
  </r>
  <r>
    <x v="25"/>
    <m/>
    <s v="World Vision"/>
    <s v="Planifié (non financé)"/>
    <m/>
    <s v="Distribution NFI"/>
    <s v="Matériaux NFI"/>
    <s v="Couvertures"/>
    <m/>
    <s v="Nombre"/>
    <n v="1"/>
    <m/>
    <m/>
    <m/>
    <s v=""/>
    <n v="550"/>
    <m/>
    <x v="3"/>
    <x v="59"/>
    <m/>
    <m/>
    <m/>
    <m/>
    <s v="550 planned target, pending funding"/>
    <s v="MER190010NIPE"/>
    <x v="2"/>
    <x v="3"/>
    <x v="39"/>
    <e v="#N/A"/>
  </r>
  <r>
    <x v="25"/>
    <m/>
    <s v="World Vision"/>
    <s v="Planifié (financé)"/>
    <m/>
    <s v="Distribution NFI"/>
    <s v="Matériaux NFI"/>
    <s v="Couvertures"/>
    <m/>
    <s v="Nombre"/>
    <n v="1"/>
    <m/>
    <m/>
    <m/>
    <s v=""/>
    <n v="500"/>
    <m/>
    <x v="3"/>
    <x v="58"/>
    <m/>
    <m/>
    <m/>
    <m/>
    <s v="500 planned target"/>
    <s v="MER190010NIPL"/>
    <x v="4"/>
    <x v="3"/>
    <x v="38"/>
    <e v="#N/A"/>
  </r>
  <r>
    <x v="25"/>
    <m/>
    <s v="OFDA"/>
    <s v="Planifié (non financé)"/>
    <m/>
    <s v="Distribution NFI"/>
    <s v="Matériaux NFI"/>
    <s v="Lampes solaires"/>
    <m/>
    <s v="Nombre"/>
    <n v="1"/>
    <m/>
    <m/>
    <m/>
    <s v=""/>
    <n v="750"/>
    <m/>
    <x v="3"/>
    <x v="71"/>
    <m/>
    <m/>
    <m/>
    <m/>
    <s v="750 planned target, pending funding"/>
    <s v="MER190010NIAN"/>
    <x v="3"/>
    <x v="3"/>
    <x v="50"/>
    <e v="#N/A"/>
  </r>
  <r>
    <x v="25"/>
    <m/>
    <s v="World Vision"/>
    <s v="Planifié (non financé)"/>
    <m/>
    <s v="Distribution NFI"/>
    <s v="Matériaux NFI"/>
    <s v="Lampes solaires"/>
    <m/>
    <s v="Nombre"/>
    <n v="1"/>
    <m/>
    <m/>
    <m/>
    <s v=""/>
    <n v="550"/>
    <m/>
    <x v="3"/>
    <x v="71"/>
    <m/>
    <m/>
    <m/>
    <m/>
    <s v="550 planned target, pending funding"/>
    <s v="MER190010NIAN"/>
    <x v="4"/>
    <x v="3"/>
    <x v="50"/>
    <e v="#N/A"/>
  </r>
  <r>
    <x v="25"/>
    <m/>
    <s v="World Vision"/>
    <s v="Planifié (financé)"/>
    <m/>
    <s v="Distribution NFI"/>
    <s v="Matériaux NFI"/>
    <s v="Lampes solaires"/>
    <m/>
    <s v="Nombre"/>
    <n v="1"/>
    <m/>
    <m/>
    <m/>
    <s v=""/>
    <n v="500"/>
    <m/>
    <x v="3"/>
    <x v="72"/>
    <m/>
    <m/>
    <m/>
    <m/>
    <s v="500 planned target"/>
    <s v="MER190010NIAR"/>
    <x v="5"/>
    <x v="3"/>
    <x v="51"/>
    <e v="#N/A"/>
  </r>
  <r>
    <x v="25"/>
    <m/>
    <s v="OFDA"/>
    <s v="Planifié (non financé)"/>
    <m/>
    <s v="Distribution NFI"/>
    <s v="Matériaux NFI"/>
    <s v="Lampes solaires"/>
    <m/>
    <s v="Nombre"/>
    <n v="1"/>
    <m/>
    <m/>
    <m/>
    <s v=""/>
    <n v="750"/>
    <m/>
    <x v="3"/>
    <x v="59"/>
    <m/>
    <m/>
    <m/>
    <m/>
    <s v="750 planned target, pending funding"/>
    <s v="MER190010NIPE"/>
    <x v="3"/>
    <x v="3"/>
    <x v="39"/>
    <e v="#N/A"/>
  </r>
  <r>
    <x v="25"/>
    <m/>
    <s v="World Vision"/>
    <s v="Planifié (non financé)"/>
    <m/>
    <s v="Distribution NFI"/>
    <s v="Matériaux NFI"/>
    <s v="Lampes solaires"/>
    <m/>
    <s v="Nombre"/>
    <n v="1"/>
    <m/>
    <m/>
    <m/>
    <s v=""/>
    <n v="550"/>
    <m/>
    <x v="3"/>
    <x v="59"/>
    <m/>
    <m/>
    <m/>
    <m/>
    <s v="550 planned target, pending funding"/>
    <s v="MER190010NIPE"/>
    <x v="4"/>
    <x v="3"/>
    <x v="39"/>
    <e v="#N/A"/>
  </r>
  <r>
    <x v="25"/>
    <m/>
    <s v="World Vision"/>
    <s v="Planifié (financé)"/>
    <m/>
    <s v="Distribution NFI"/>
    <s v="Matériaux NFI"/>
    <s v="Lampes solaires"/>
    <m/>
    <s v="Nombre"/>
    <n v="1"/>
    <m/>
    <m/>
    <m/>
    <s v=""/>
    <n v="500"/>
    <m/>
    <x v="3"/>
    <x v="58"/>
    <m/>
    <m/>
    <m/>
    <m/>
    <s v="500 planned target"/>
    <s v="MER190010NIPL"/>
    <x v="5"/>
    <x v="3"/>
    <x v="38"/>
    <e v="#N/A"/>
  </r>
  <r>
    <x v="25"/>
    <m/>
    <s v="Mercy Corps"/>
    <s v="Planifié (financé)"/>
    <m/>
    <s v="Distribution Abris"/>
    <s v="Cash en USD"/>
    <s v="Non conditionel "/>
    <m/>
    <s v="Valeur en USD"/>
    <n v="50"/>
    <m/>
    <m/>
    <m/>
    <s v=""/>
    <n v="750"/>
    <m/>
    <x v="3"/>
    <x v="71"/>
    <m/>
    <m/>
    <m/>
    <m/>
    <s v="750 planned target"/>
    <s v="MER190010NIAN"/>
    <x v="5"/>
    <x v="3"/>
    <x v="50"/>
    <e v="#N/A"/>
  </r>
  <r>
    <x v="25"/>
    <m/>
    <s v="Mercy Corps"/>
    <s v="Planifié (financé)"/>
    <m/>
    <s v="Distribution Abris"/>
    <s v="Cash en USD"/>
    <s v="Non conditionel "/>
    <m/>
    <s v="Valeur en USD"/>
    <n v="50"/>
    <m/>
    <m/>
    <m/>
    <s v=""/>
    <n v="750"/>
    <m/>
    <x v="3"/>
    <x v="59"/>
    <m/>
    <m/>
    <m/>
    <m/>
    <s v="750 planned target"/>
    <s v="MER190010NIPE"/>
    <x v="5"/>
    <x v="3"/>
    <x v="39"/>
    <e v="#N/A"/>
  </r>
  <r>
    <x v="26"/>
    <m/>
    <s v="OFDA"/>
    <s v="Réalisé"/>
    <m/>
    <s v="Distribution Abris"/>
    <s v="Matériaux Abris"/>
    <s v="Bâches"/>
    <m/>
    <s v="Nombre"/>
    <n v="2639"/>
    <m/>
    <m/>
    <m/>
    <s v=""/>
    <n v="2639"/>
    <m/>
    <x v="1"/>
    <x v="28"/>
    <m/>
    <m/>
    <m/>
    <m/>
    <m/>
    <s v="MIS190010SU"/>
    <x v="5"/>
    <x v="1"/>
    <x v="28"/>
    <e v="#N/A"/>
  </r>
  <r>
    <x v="26"/>
    <m/>
    <s v="OFDA"/>
    <s v="Réalisé"/>
    <m/>
    <s v="Distribution NFI"/>
    <s v="Matériaux NFI"/>
    <s v="Couvertures"/>
    <m/>
    <s v="Nombre"/>
    <n v="2000"/>
    <m/>
    <m/>
    <m/>
    <s v=""/>
    <n v="7500"/>
    <m/>
    <x v="0"/>
    <x v="28"/>
    <m/>
    <m/>
    <m/>
    <m/>
    <m/>
    <s v="MIS190010GR"/>
    <x v="4"/>
    <x v="0"/>
    <x v="28"/>
    <e v="#N/A"/>
  </r>
  <r>
    <x v="26"/>
    <m/>
    <s v="OFDA"/>
    <s v="Réalisé"/>
    <m/>
    <s v="Distribution NFI"/>
    <s v="Matériaux NFI"/>
    <s v="Kit de cuisine"/>
    <m/>
    <s v="Nombre"/>
    <n v="5500"/>
    <m/>
    <m/>
    <m/>
    <s v=""/>
    <n v="7500"/>
    <m/>
    <x v="0"/>
    <x v="28"/>
    <m/>
    <m/>
    <m/>
    <m/>
    <m/>
    <s v="MIS190010GR"/>
    <x v="5"/>
    <x v="0"/>
    <x v="28"/>
    <e v="#N/A"/>
  </r>
  <r>
    <x v="27"/>
    <m/>
    <s v="IOM"/>
    <s v="Planifié (financé)"/>
    <d v="2016-11-28T00:00:00"/>
    <s v="Distribution NFI"/>
    <s v="Matériaux NFI"/>
    <s v="Couvertures"/>
    <m/>
    <s v="Nombre"/>
    <n v="2500"/>
    <m/>
    <m/>
    <m/>
    <s v=""/>
    <n v="2500"/>
    <m/>
    <x v="3"/>
    <x v="58"/>
    <s v="Plaissance"/>
    <m/>
    <m/>
    <m/>
    <s v="nous allons assitee 2500 familles  ,mais snous avons 3000 autre familles qui ont besoins de ces articles"/>
    <s v="MOF20161128NIPLPL"/>
    <x v="2"/>
    <x v="3"/>
    <x v="38"/>
    <e v="#N/A"/>
  </r>
  <r>
    <x v="27"/>
    <m/>
    <s v="IOM"/>
    <s v="Planifié (financé)"/>
    <d v="2016-11-28T00:00:00"/>
    <s v="Distribution NFI"/>
    <s v="Matériaux NFI"/>
    <s v="Kit de cuisine"/>
    <m/>
    <s v="Nombre"/>
    <n v="2500"/>
    <m/>
    <m/>
    <m/>
    <s v=""/>
    <n v="2500"/>
    <m/>
    <x v="3"/>
    <x v="58"/>
    <s v="Plaissance"/>
    <m/>
    <m/>
    <m/>
    <s v="nous allons assitee 2500 familles  ,mais snous avons 3000 autre familles qui ont besoins de ces articles"/>
    <s v="MOF20161128NIPLPL"/>
    <x v="3"/>
    <x v="3"/>
    <x v="38"/>
    <e v="#N/A"/>
  </r>
  <r>
    <x v="27"/>
    <m/>
    <s v="IOM"/>
    <s v="Planifié (financé)"/>
    <d v="2016-11-28T00:00:00"/>
    <s v="Distribution NFI"/>
    <s v="Matériaux NFI"/>
    <s v="Kit d'hygiène"/>
    <m/>
    <s v="Nombre"/>
    <n v="2500"/>
    <m/>
    <m/>
    <m/>
    <s v=""/>
    <n v="2500"/>
    <m/>
    <x v="3"/>
    <x v="58"/>
    <s v="Plaissance"/>
    <m/>
    <m/>
    <m/>
    <s v="nous allons assitee 2500 familles  ,mais snous avons 3000 autre familles qui ont besoins de ces articles"/>
    <s v="MOF20161128NIPLPL"/>
    <x v="4"/>
    <x v="3"/>
    <x v="38"/>
    <e v="#N/A"/>
  </r>
  <r>
    <x v="27"/>
    <m/>
    <s v="IOM"/>
    <s v="Planifié (financé)"/>
    <d v="2016-11-28T00:00:00"/>
    <s v="Distribution NFI"/>
    <s v="Matériaux NFI"/>
    <s v="Seaux"/>
    <m/>
    <s v="Nombre"/>
    <n v="2500"/>
    <m/>
    <m/>
    <m/>
    <s v=""/>
    <n v="2500"/>
    <m/>
    <x v="3"/>
    <x v="58"/>
    <s v="Plaissance"/>
    <m/>
    <m/>
    <m/>
    <s v="nous allons assitee 2500 familles  ,mais snous avons 3000 autre familles qui ont besoins de ces articles"/>
    <s v="MOF20161128NIPLPL"/>
    <x v="5"/>
    <x v="3"/>
    <x v="38"/>
    <e v="#N/A"/>
  </r>
  <r>
    <x v="28"/>
    <m/>
    <s v="OFDA"/>
    <s v="Réalisé"/>
    <m/>
    <s v="Distribution Abris"/>
    <s v="Matériaux Abris"/>
    <s v="Bâches"/>
    <m/>
    <s v="Nombre"/>
    <n v="1500"/>
    <m/>
    <m/>
    <m/>
    <s v=""/>
    <n v="1500"/>
    <m/>
    <x v="2"/>
    <x v="28"/>
    <m/>
    <m/>
    <m/>
    <m/>
    <m/>
    <s v="OIH190010NO"/>
    <x v="1"/>
    <x v="2"/>
    <x v="28"/>
    <e v="#N/A"/>
  </r>
  <r>
    <x v="28"/>
    <m/>
    <s v="OFDA"/>
    <s v="Réalisé"/>
    <m/>
    <s v="Distribution NFI"/>
    <s v="Matériaux NFI"/>
    <s v="Bidons"/>
    <m/>
    <s v="Nombre"/>
    <n v="500"/>
    <m/>
    <m/>
    <m/>
    <s v=""/>
    <n v="1500"/>
    <m/>
    <x v="2"/>
    <x v="28"/>
    <m/>
    <m/>
    <m/>
    <m/>
    <m/>
    <s v="OIH190010NO"/>
    <x v="2"/>
    <x v="2"/>
    <x v="28"/>
    <e v="#N/A"/>
  </r>
  <r>
    <x v="28"/>
    <m/>
    <s v="OFDA"/>
    <s v="Réalisé"/>
    <m/>
    <s v="Distribution NFI"/>
    <s v="Matériaux NFI"/>
    <s v="Couvertures"/>
    <m/>
    <s v="Nombre"/>
    <n v="1500"/>
    <m/>
    <m/>
    <m/>
    <s v=""/>
    <n v="1500"/>
    <m/>
    <x v="2"/>
    <x v="28"/>
    <m/>
    <m/>
    <m/>
    <m/>
    <m/>
    <s v="OIH190010NO"/>
    <x v="3"/>
    <x v="2"/>
    <x v="28"/>
    <e v="#N/A"/>
  </r>
  <r>
    <x v="28"/>
    <m/>
    <s v="OFDA"/>
    <s v="Réalisé"/>
    <m/>
    <s v="Distribution NFI"/>
    <s v="Matériaux NFI"/>
    <s v="Kit de cuisine"/>
    <m/>
    <s v="Nombre"/>
    <n v="293"/>
    <m/>
    <m/>
    <m/>
    <s v=""/>
    <n v="1500"/>
    <m/>
    <x v="2"/>
    <x v="28"/>
    <m/>
    <m/>
    <m/>
    <m/>
    <m/>
    <s v="OIH190010NO"/>
    <x v="4"/>
    <x v="2"/>
    <x v="28"/>
    <e v="#N/A"/>
  </r>
  <r>
    <x v="28"/>
    <m/>
    <s v="OFDA"/>
    <s v="Réalisé"/>
    <m/>
    <s v="Distribution NFI"/>
    <s v="Matériaux NFI"/>
    <s v="Kit d'hygiène"/>
    <m/>
    <s v="Nombre"/>
    <n v="1500"/>
    <m/>
    <m/>
    <m/>
    <s v=""/>
    <n v="1500"/>
    <m/>
    <x v="2"/>
    <x v="28"/>
    <m/>
    <m/>
    <m/>
    <m/>
    <m/>
    <s v="OIH190010NO"/>
    <x v="5"/>
    <x v="2"/>
    <x v="28"/>
    <e v="#N/A"/>
  </r>
  <r>
    <x v="29"/>
    <m/>
    <s v="People of Japan"/>
    <s v="Planifié (financé)"/>
    <d v="2016-10-27T00:00:00"/>
    <s v="Distribution Abris"/>
    <s v="Matériaux Abris"/>
    <s v="Bâches"/>
    <m/>
    <s v="Nombre"/>
    <n v="500"/>
    <m/>
    <m/>
    <m/>
    <s v=""/>
    <n v="500"/>
    <m/>
    <x v="1"/>
    <x v="8"/>
    <s v="Boury"/>
    <m/>
    <m/>
    <m/>
    <s v="distribute 3000hh with hand soaps, laundry soaps."/>
    <s v="PEA20161027SUTOBO"/>
    <x v="3"/>
    <x v="1"/>
    <x v="8"/>
    <e v="#N/A"/>
  </r>
  <r>
    <x v="29"/>
    <m/>
    <s v="People of Japan"/>
    <s v="Planifié (financé)"/>
    <d v="2016-10-27T00:00:00"/>
    <s v="Distribution NFI"/>
    <s v="Matériaux NFI"/>
    <s v="Couvertures"/>
    <m/>
    <s v="Nombre"/>
    <n v="500"/>
    <m/>
    <m/>
    <m/>
    <s v=""/>
    <n v="500"/>
    <s v="Sélection / Priorisation"/>
    <x v="1"/>
    <x v="8"/>
    <s v="Boury"/>
    <m/>
    <m/>
    <m/>
    <s v="distribute 3000hh with hand soaps, laundry soaps."/>
    <s v="PEA20161027SUTOBO"/>
    <x v="4"/>
    <x v="1"/>
    <x v="8"/>
    <e v="#N/A"/>
  </r>
  <r>
    <x v="29"/>
    <m/>
    <s v="People of Japan"/>
    <s v="Planifié (financé)"/>
    <d v="2016-10-27T00:00:00"/>
    <s v="Distribution Abris"/>
    <s v="Matériaux Abris"/>
    <s v="Kit Abris"/>
    <s v="tarpauline, rope (30m), blanket"/>
    <s v="Nombre"/>
    <n v="500"/>
    <m/>
    <m/>
    <m/>
    <s v=""/>
    <n v="500"/>
    <s v="Sélection / Priorisation"/>
    <x v="1"/>
    <x v="8"/>
    <s v="Boury"/>
    <m/>
    <m/>
    <m/>
    <s v="distribute 3000hh with hand soaps, laundry soaps."/>
    <s v="PEA20161027SUTOBO"/>
    <x v="5"/>
    <x v="1"/>
    <x v="8"/>
    <e v="#N/A"/>
  </r>
  <r>
    <x v="29"/>
    <m/>
    <m/>
    <s v="Planifié (financé)"/>
    <m/>
    <s v="Distribution Abris"/>
    <s v="Matériaux Abris"/>
    <s v="Kit Abris"/>
    <m/>
    <s v="Nombre"/>
    <n v="1700"/>
    <m/>
    <m/>
    <m/>
    <m/>
    <m/>
    <m/>
    <x v="1"/>
    <x v="16"/>
    <s v="2ème Débouchette"/>
    <m/>
    <m/>
    <m/>
    <m/>
    <s v="PEA190010SUST2È"/>
    <x v="5"/>
    <x v="1"/>
    <x v="16"/>
    <s v="HT07722-02"/>
  </r>
  <r>
    <x v="30"/>
    <m/>
    <m/>
    <s v="Réalisé"/>
    <d v="2016-10-07T00:00:00"/>
    <s v="Distribution Abris"/>
    <s v="Matériaux Abris"/>
    <s v="Bâches"/>
    <m/>
    <s v="Nombre"/>
    <n v="17"/>
    <m/>
    <m/>
    <m/>
    <s v=""/>
    <n v="400"/>
    <m/>
    <x v="5"/>
    <x v="28"/>
    <m/>
    <s v="Coastal road"/>
    <m/>
    <m/>
    <m/>
    <s v="SAM2016107"/>
    <x v="5"/>
    <x v="5"/>
    <x v="28"/>
    <e v="#N/A"/>
  </r>
  <r>
    <x v="30"/>
    <m/>
    <m/>
    <s v="Réalisé"/>
    <d v="2016-10-09T00:00:00"/>
    <s v="Distribution Abris"/>
    <s v="Matériaux Abris"/>
    <s v="Bâches"/>
    <m/>
    <s v="Nombre"/>
    <n v="400"/>
    <m/>
    <m/>
    <m/>
    <s v=""/>
    <n v="400"/>
    <m/>
    <x v="1"/>
    <x v="15"/>
    <m/>
    <s v="Mourne Brille"/>
    <m/>
    <m/>
    <m/>
    <s v="SAM2016109SUPO"/>
    <x v="3"/>
    <x v="1"/>
    <x v="15"/>
    <e v="#N/A"/>
  </r>
  <r>
    <x v="30"/>
    <m/>
    <m/>
    <s v="Réalisé"/>
    <d v="2016-10-09T00:00:00"/>
    <s v="Distribution NFI"/>
    <s v="Matériaux NFI"/>
    <s v="Couvertures"/>
    <m/>
    <s v="Nombre"/>
    <n v="800"/>
    <m/>
    <m/>
    <m/>
    <s v=""/>
    <n v="400"/>
    <s v="Distribution générale"/>
    <x v="1"/>
    <x v="15"/>
    <m/>
    <s v="Mourne Brille"/>
    <m/>
    <m/>
    <m/>
    <s v="SAM2016109SUPO"/>
    <x v="4"/>
    <x v="1"/>
    <x v="15"/>
    <e v="#N/A"/>
  </r>
  <r>
    <x v="30"/>
    <m/>
    <m/>
    <s v="Réalisé"/>
    <d v="2016-10-09T00:00:00"/>
    <s v="Distribution NFI"/>
    <s v="Matériaux NFI"/>
    <s v="Kit d'hygiène"/>
    <m/>
    <s v="Nombre"/>
    <n v="400"/>
    <m/>
    <m/>
    <m/>
    <s v=""/>
    <n v="400"/>
    <s v="Distribution générale"/>
    <x v="1"/>
    <x v="15"/>
    <m/>
    <s v="Mourne Brille"/>
    <m/>
    <m/>
    <m/>
    <s v="SAM2016109SUPO"/>
    <x v="5"/>
    <x v="1"/>
    <x v="15"/>
    <e v="#N/A"/>
  </r>
  <r>
    <x v="30"/>
    <m/>
    <m/>
    <s v="Réalisé"/>
    <d v="2016-10-10T00:00:00"/>
    <s v="Distribution Abris"/>
    <s v="Matériaux Abris"/>
    <s v="Bâches"/>
    <m/>
    <s v="Nombre"/>
    <n v="520"/>
    <m/>
    <m/>
    <m/>
    <m/>
    <m/>
    <m/>
    <x v="1"/>
    <x v="1"/>
    <m/>
    <s v="Caracolie 2"/>
    <m/>
    <m/>
    <m/>
    <s v="SAM20161010SULE"/>
    <x v="3"/>
    <x v="1"/>
    <x v="1"/>
    <e v="#N/A"/>
  </r>
  <r>
    <x v="30"/>
    <m/>
    <m/>
    <s v="Réalisé"/>
    <d v="2016-10-10T00:00:00"/>
    <s v="Distribution NFI"/>
    <s v="Matériaux NFI"/>
    <s v="Couvertures"/>
    <m/>
    <s v="Nombre"/>
    <n v="528"/>
    <m/>
    <m/>
    <m/>
    <m/>
    <m/>
    <m/>
    <x v="1"/>
    <x v="1"/>
    <m/>
    <s v="Caracolie 2"/>
    <m/>
    <m/>
    <m/>
    <s v="SAM20161010SULE"/>
    <x v="4"/>
    <x v="1"/>
    <x v="1"/>
    <e v="#N/A"/>
  </r>
  <r>
    <x v="30"/>
    <m/>
    <m/>
    <s v="Réalisé"/>
    <d v="2016-10-10T00:00:00"/>
    <s v="Distribution NFI"/>
    <s v="Matériaux NFI"/>
    <s v="Kit d'hygiène"/>
    <m/>
    <s v="Nombre"/>
    <n v="522"/>
    <m/>
    <m/>
    <m/>
    <m/>
    <m/>
    <m/>
    <x v="1"/>
    <x v="1"/>
    <m/>
    <s v="Caracolie 2"/>
    <m/>
    <m/>
    <m/>
    <s v="SAM20161010SULE"/>
    <x v="5"/>
    <x v="1"/>
    <x v="1"/>
    <e v="#N/A"/>
  </r>
  <r>
    <x v="30"/>
    <m/>
    <m/>
    <s v="Réalisé"/>
    <d v="2016-10-11T00:00:00"/>
    <s v="Distribution Abris"/>
    <s v="Matériaux Abris"/>
    <s v="Bâches"/>
    <m/>
    <s v="Nombre"/>
    <n v="325"/>
    <m/>
    <m/>
    <m/>
    <s v=""/>
    <n v="325"/>
    <m/>
    <x v="0"/>
    <x v="66"/>
    <s v="Les Gommiers"/>
    <m/>
    <m/>
    <m/>
    <m/>
    <s v="SAM20161011GRROLE"/>
    <x v="3"/>
    <x v="0"/>
    <x v="46"/>
    <e v="#N/A"/>
  </r>
  <r>
    <x v="30"/>
    <m/>
    <m/>
    <s v="Réalisé"/>
    <d v="2016-10-11T00:00:00"/>
    <s v="Distribution NFI"/>
    <s v="Matériaux NFI"/>
    <s v="Couvertures"/>
    <m/>
    <s v="Nombre"/>
    <n v="300"/>
    <m/>
    <m/>
    <m/>
    <s v=""/>
    <n v="325"/>
    <s v="Distribution générale"/>
    <x v="0"/>
    <x v="66"/>
    <s v="Les Gommiers"/>
    <m/>
    <m/>
    <m/>
    <m/>
    <s v="SAM20161011GRROLE"/>
    <x v="4"/>
    <x v="0"/>
    <x v="46"/>
    <e v="#N/A"/>
  </r>
  <r>
    <x v="30"/>
    <m/>
    <m/>
    <s v="Réalisé"/>
    <d v="2016-10-11T00:00:00"/>
    <s v="Distribution NFI"/>
    <s v="Matériaux NFI"/>
    <s v="Kit d'hygiène"/>
    <m/>
    <s v="Nombre"/>
    <n v="318"/>
    <m/>
    <m/>
    <m/>
    <s v=""/>
    <n v="325"/>
    <s v="Distribution générale"/>
    <x v="0"/>
    <x v="66"/>
    <s v="Les Gommiers"/>
    <m/>
    <m/>
    <m/>
    <m/>
    <s v="SAM20161011GRROLE"/>
    <x v="5"/>
    <x v="0"/>
    <x v="46"/>
    <e v="#N/A"/>
  </r>
  <r>
    <x v="30"/>
    <m/>
    <m/>
    <s v="Réalisé"/>
    <d v="2016-10-11T00:00:00"/>
    <s v="Distribution Abris"/>
    <s v="Matériaux Abris"/>
    <s v="Bâches"/>
    <m/>
    <s v="Nombre"/>
    <n v="1105"/>
    <m/>
    <m/>
    <m/>
    <s v=""/>
    <n v="1255"/>
    <m/>
    <x v="1"/>
    <x v="15"/>
    <s v="Dumont"/>
    <m/>
    <m/>
    <m/>
    <m/>
    <s v="SAM20161011SUPODU"/>
    <x v="3"/>
    <x v="1"/>
    <x v="15"/>
    <e v="#N/A"/>
  </r>
  <r>
    <x v="30"/>
    <m/>
    <m/>
    <s v="Réalisé"/>
    <d v="2016-10-11T00:00:00"/>
    <s v="Distribution NFI"/>
    <s v="Matériaux NFI"/>
    <s v="Couvertures"/>
    <m/>
    <s v="Nombre"/>
    <n v="1705"/>
    <m/>
    <m/>
    <m/>
    <s v=""/>
    <n v="1255"/>
    <s v="Distribution générale"/>
    <x v="1"/>
    <x v="15"/>
    <s v="Dumont"/>
    <m/>
    <m/>
    <m/>
    <m/>
    <s v="SAM20161011SUPODU"/>
    <x v="4"/>
    <x v="1"/>
    <x v="15"/>
    <e v="#N/A"/>
  </r>
  <r>
    <x v="30"/>
    <m/>
    <m/>
    <s v="Réalisé"/>
    <d v="2016-10-11T00:00:00"/>
    <s v="Distribution NFI"/>
    <s v="Matériaux NFI"/>
    <s v="Kit d'hygiène"/>
    <m/>
    <s v="Nombre"/>
    <n v="1105"/>
    <m/>
    <m/>
    <m/>
    <s v=""/>
    <n v="1255"/>
    <s v="Distribution générale"/>
    <x v="1"/>
    <x v="15"/>
    <s v="Dumont"/>
    <m/>
    <m/>
    <m/>
    <m/>
    <s v="SAM20161011SUPODU"/>
    <x v="5"/>
    <x v="1"/>
    <x v="15"/>
    <e v="#N/A"/>
  </r>
  <r>
    <x v="30"/>
    <m/>
    <m/>
    <s v="Réalisé"/>
    <d v="2016-10-13T00:00:00"/>
    <s v="Distribution Abris"/>
    <s v="Matériaux Abris"/>
    <s v="Bâches"/>
    <m/>
    <s v="Nombre"/>
    <n v="735"/>
    <m/>
    <m/>
    <m/>
    <s v=""/>
    <n v="850"/>
    <m/>
    <x v="1"/>
    <x v="5"/>
    <s v="Beaulieu"/>
    <m/>
    <m/>
    <m/>
    <m/>
    <s v="SAM20161013SUROBE"/>
    <x v="3"/>
    <x v="1"/>
    <x v="5"/>
    <e v="#N/A"/>
  </r>
  <r>
    <x v="30"/>
    <m/>
    <m/>
    <s v="Réalisé"/>
    <d v="2016-10-13T00:00:00"/>
    <s v="Distribution NFI"/>
    <s v="Matériaux NFI"/>
    <s v="Couvertures"/>
    <m/>
    <s v="Nombre"/>
    <n v="300"/>
    <m/>
    <m/>
    <m/>
    <s v=""/>
    <n v="850"/>
    <s v="Distribution générale"/>
    <x v="1"/>
    <x v="5"/>
    <s v="Beaulieu"/>
    <m/>
    <m/>
    <m/>
    <m/>
    <s v="SAM20161013SUROBE"/>
    <x v="4"/>
    <x v="1"/>
    <x v="5"/>
    <e v="#N/A"/>
  </r>
  <r>
    <x v="30"/>
    <m/>
    <m/>
    <s v="Réalisé"/>
    <d v="2016-10-13T00:00:00"/>
    <s v="Distribution NFI"/>
    <s v="Matériaux NFI"/>
    <s v="Kit d'hygiène"/>
    <m/>
    <s v="Nombre"/>
    <n v="300"/>
    <m/>
    <m/>
    <m/>
    <s v=""/>
    <n v="850"/>
    <s v="Distribution générale"/>
    <x v="1"/>
    <x v="5"/>
    <s v="Beaulieu"/>
    <m/>
    <m/>
    <m/>
    <m/>
    <s v="SAM20161013SUROBE"/>
    <x v="5"/>
    <x v="1"/>
    <x v="5"/>
    <e v="#N/A"/>
  </r>
  <r>
    <x v="30"/>
    <m/>
    <m/>
    <s v="Réalisé"/>
    <d v="2016-10-14T00:00:00"/>
    <s v="Distribution NFI"/>
    <s v="Matériaux NFI"/>
    <s v="Couvertures"/>
    <m/>
    <s v="Nombre"/>
    <n v="340"/>
    <m/>
    <m/>
    <m/>
    <s v=""/>
    <n v="636"/>
    <s v="Distribution générale"/>
    <x v="0"/>
    <x v="0"/>
    <s v="Fond Rouge De Torbec"/>
    <m/>
    <m/>
    <m/>
    <m/>
    <s v="SAM20161014GRJEFO"/>
    <x v="4"/>
    <x v="0"/>
    <x v="0"/>
    <e v="#N/A"/>
  </r>
  <r>
    <x v="30"/>
    <m/>
    <m/>
    <s v="Réalisé"/>
    <d v="2016-10-14T00:00:00"/>
    <s v="Distribution NFI"/>
    <s v="Matériaux NFI"/>
    <s v="Kit d'hygiène"/>
    <m/>
    <s v="Nombre"/>
    <n v="340"/>
    <m/>
    <m/>
    <m/>
    <s v=""/>
    <n v="636"/>
    <s v="Distribution générale"/>
    <x v="0"/>
    <x v="0"/>
    <s v="Fond Rouge De Torbec"/>
    <m/>
    <m/>
    <m/>
    <m/>
    <s v="SAM20161014GRJEFO"/>
    <x v="5"/>
    <x v="0"/>
    <x v="0"/>
    <e v="#N/A"/>
  </r>
  <r>
    <x v="30"/>
    <m/>
    <m/>
    <s v="Réalisé"/>
    <d v="2016-10-15T00:00:00"/>
    <s v="Distribution Abris"/>
    <s v="Matériaux Abris"/>
    <s v="Bâches"/>
    <m/>
    <s v="Nombre"/>
    <n v="200"/>
    <m/>
    <m/>
    <m/>
    <s v=""/>
    <n v="200"/>
    <m/>
    <x v="1"/>
    <x v="1"/>
    <s v="Bourdet"/>
    <m/>
    <m/>
    <m/>
    <m/>
    <s v="SAM20161015SULEBO"/>
    <x v="5"/>
    <x v="1"/>
    <x v="1"/>
    <e v="#N/A"/>
  </r>
  <r>
    <x v="30"/>
    <m/>
    <m/>
    <s v="Réalisé"/>
    <d v="2016-10-16T00:00:00"/>
    <s v="Distribution Abris"/>
    <s v="Matériaux Abris"/>
    <s v="Bâches"/>
    <m/>
    <s v="Nombre"/>
    <n v="250"/>
    <m/>
    <m/>
    <m/>
    <s v=""/>
    <n v="250"/>
    <m/>
    <x v="1"/>
    <x v="5"/>
    <s v="Renaudin"/>
    <m/>
    <m/>
    <m/>
    <m/>
    <s v="SAM20161016SURORE"/>
    <x v="5"/>
    <x v="1"/>
    <x v="5"/>
    <e v="#N/A"/>
  </r>
  <r>
    <x v="30"/>
    <m/>
    <m/>
    <s v="Réalisé"/>
    <d v="2016-10-16T00:00:00"/>
    <s v="Distribution Abris"/>
    <s v="Matériaux Abris"/>
    <s v="Bâches"/>
    <m/>
    <s v="Nombre"/>
    <n v="200"/>
    <m/>
    <m/>
    <m/>
    <m/>
    <m/>
    <m/>
    <x v="1"/>
    <x v="5"/>
    <s v="1ère Beaulieu"/>
    <m/>
    <m/>
    <m/>
    <m/>
    <s v="SAM20161016SURO1È"/>
    <x v="5"/>
    <x v="1"/>
    <x v="5"/>
    <s v="HT07743-01"/>
  </r>
  <r>
    <x v="30"/>
    <m/>
    <m/>
    <s v="Réalisé"/>
    <d v="2016-10-16T00:00:00"/>
    <s v="Distribution Abris"/>
    <s v="Matériaux Abris"/>
    <s v="Bâches"/>
    <m/>
    <s v="Nombre"/>
    <n v="106"/>
    <m/>
    <m/>
    <m/>
    <m/>
    <m/>
    <m/>
    <x v="0"/>
    <x v="0"/>
    <m/>
    <s v="Martino"/>
    <m/>
    <m/>
    <m/>
    <s v="SAM20161016GRJE"/>
    <x v="0"/>
    <x v="0"/>
    <x v="0"/>
    <e v="#N/A"/>
  </r>
  <r>
    <x v="30"/>
    <m/>
    <m/>
    <s v="Réalisé"/>
    <d v="2016-10-16T00:00:00"/>
    <s v="Distribution NFI"/>
    <s v="Matériaux NFI"/>
    <s v="Couvertures"/>
    <m/>
    <s v="Nombre"/>
    <n v="106"/>
    <m/>
    <m/>
    <m/>
    <m/>
    <m/>
    <m/>
    <x v="0"/>
    <x v="0"/>
    <m/>
    <s v="Martino"/>
    <m/>
    <m/>
    <m/>
    <s v="SAM20161016GRJE"/>
    <x v="1"/>
    <x v="0"/>
    <x v="0"/>
    <e v="#N/A"/>
  </r>
  <r>
    <x v="30"/>
    <m/>
    <m/>
    <s v="Réalisé"/>
    <d v="2016-10-16T00:00:00"/>
    <s v="Distribution NFI"/>
    <s v="Matériaux NFI"/>
    <s v="Kit d'hygiène"/>
    <m/>
    <s v="Nombre"/>
    <n v="106"/>
    <m/>
    <m/>
    <m/>
    <m/>
    <m/>
    <m/>
    <x v="0"/>
    <x v="0"/>
    <m/>
    <s v="Martino"/>
    <m/>
    <m/>
    <m/>
    <s v="SAM20161016GRJE"/>
    <x v="2"/>
    <x v="0"/>
    <x v="0"/>
    <e v="#N/A"/>
  </r>
  <r>
    <x v="30"/>
    <m/>
    <m/>
    <s v="Réalisé"/>
    <d v="2016-10-16T00:00:00"/>
    <s v="Distribution Abris"/>
    <s v="Matériaux Abris"/>
    <s v="Bâches"/>
    <m/>
    <s v="Nombre"/>
    <n v="50"/>
    <m/>
    <m/>
    <m/>
    <m/>
    <m/>
    <m/>
    <x v="0"/>
    <x v="0"/>
    <m/>
    <s v="El Shaddei"/>
    <m/>
    <m/>
    <m/>
    <s v="SAM20161016GRJE"/>
    <x v="3"/>
    <x v="0"/>
    <x v="0"/>
    <e v="#N/A"/>
  </r>
  <r>
    <x v="30"/>
    <m/>
    <m/>
    <s v="Réalisé"/>
    <d v="2016-10-16T00:00:00"/>
    <s v="Distribution NFI"/>
    <s v="Matériaux NFI"/>
    <s v="Couvertures"/>
    <m/>
    <s v="Nombre"/>
    <n v="50"/>
    <m/>
    <m/>
    <m/>
    <m/>
    <m/>
    <m/>
    <x v="0"/>
    <x v="0"/>
    <m/>
    <s v="El Shaddei"/>
    <m/>
    <m/>
    <m/>
    <s v="SAM20161016GRJE"/>
    <x v="4"/>
    <x v="0"/>
    <x v="0"/>
    <e v="#N/A"/>
  </r>
  <r>
    <x v="30"/>
    <m/>
    <m/>
    <s v="Réalisé"/>
    <d v="2016-10-16T00:00:00"/>
    <s v="Distribution NFI"/>
    <s v="Matériaux NFI"/>
    <s v="Kit d'hygiène"/>
    <m/>
    <s v="Nombre"/>
    <n v="50"/>
    <m/>
    <m/>
    <m/>
    <m/>
    <m/>
    <m/>
    <x v="0"/>
    <x v="0"/>
    <m/>
    <s v="El Shaddei"/>
    <m/>
    <m/>
    <m/>
    <s v="SAM20161016GRJE"/>
    <x v="5"/>
    <x v="0"/>
    <x v="0"/>
    <e v="#N/A"/>
  </r>
  <r>
    <x v="30"/>
    <m/>
    <m/>
    <s v="Réalisé"/>
    <d v="2016-10-16T00:00:00"/>
    <s v="Distribution Abris"/>
    <s v="Matériaux Abris"/>
    <s v="Bâches"/>
    <m/>
    <s v="Nombre"/>
    <n v="350"/>
    <m/>
    <m/>
    <m/>
    <m/>
    <m/>
    <m/>
    <x v="1"/>
    <x v="5"/>
    <m/>
    <m/>
    <m/>
    <m/>
    <m/>
    <s v="SAM20161016SURO"/>
    <x v="5"/>
    <x v="1"/>
    <x v="5"/>
    <e v="#N/A"/>
  </r>
  <r>
    <x v="30"/>
    <m/>
    <m/>
    <s v="Réalisé"/>
    <d v="2016-10-17T00:00:00"/>
    <s v="Distribution Abris"/>
    <s v="Matériaux Abris"/>
    <s v="Bâches"/>
    <m/>
    <s v="Nombre"/>
    <n v="700"/>
    <m/>
    <m/>
    <m/>
    <s v=""/>
    <n v="700"/>
    <m/>
    <x v="1"/>
    <x v="14"/>
    <s v="Des Pas"/>
    <m/>
    <m/>
    <m/>
    <m/>
    <s v="SAM20161017SUCODE"/>
    <x v="5"/>
    <x v="1"/>
    <x v="14"/>
    <e v="#N/A"/>
  </r>
  <r>
    <x v="30"/>
    <m/>
    <m/>
    <s v="Réalisé"/>
    <d v="2016-10-17T00:00:00"/>
    <s v="Distribution Abris"/>
    <s v="Matériaux Abris"/>
    <s v="Bâches"/>
    <m/>
    <s v="Nombre"/>
    <n v="500"/>
    <m/>
    <m/>
    <m/>
    <m/>
    <m/>
    <m/>
    <x v="1"/>
    <x v="1"/>
    <m/>
    <s v="Les Cayes Airport"/>
    <m/>
    <m/>
    <m/>
    <s v="SAM20161017SULE"/>
    <x v="5"/>
    <x v="1"/>
    <x v="1"/>
    <e v="#N/A"/>
  </r>
  <r>
    <x v="30"/>
    <m/>
    <m/>
    <s v="Réalisé"/>
    <d v="2016-10-17T00:00:00"/>
    <s v="Distribution Abris"/>
    <s v="Matériaux Abris"/>
    <s v="Bâches"/>
    <m/>
    <s v="Nombre"/>
    <n v="110"/>
    <m/>
    <m/>
    <m/>
    <m/>
    <m/>
    <m/>
    <x v="0"/>
    <x v="0"/>
    <m/>
    <s v="Claisant"/>
    <m/>
    <m/>
    <m/>
    <s v="SAM20161017GRJE"/>
    <x v="4"/>
    <x v="0"/>
    <x v="0"/>
    <e v="#N/A"/>
  </r>
  <r>
    <x v="30"/>
    <m/>
    <m/>
    <s v="Réalisé"/>
    <d v="2016-10-17T00:00:00"/>
    <s v="Distribution NFI"/>
    <s v="Matériaux NFI"/>
    <s v="Couvertures"/>
    <m/>
    <s v="Nombre"/>
    <n v="110"/>
    <m/>
    <m/>
    <m/>
    <m/>
    <m/>
    <m/>
    <x v="0"/>
    <x v="0"/>
    <m/>
    <s v="Claisant"/>
    <m/>
    <m/>
    <m/>
    <s v="SAM20161017GRJE"/>
    <x v="5"/>
    <x v="0"/>
    <x v="0"/>
    <e v="#N/A"/>
  </r>
  <r>
    <x v="30"/>
    <m/>
    <m/>
    <s v="Réalisé"/>
    <d v="2016-10-18T00:00:00"/>
    <s v="Distribution Abris"/>
    <s v="Matériaux Abris"/>
    <s v="Bâches"/>
    <m/>
    <s v="Nombre"/>
    <n v="1008"/>
    <m/>
    <m/>
    <m/>
    <s v=""/>
    <n v="1008"/>
    <m/>
    <x v="1"/>
    <x v="14"/>
    <s v="Conde"/>
    <m/>
    <m/>
    <m/>
    <m/>
    <s v="SAM20161018SUCOCO"/>
    <x v="5"/>
    <x v="1"/>
    <x v="14"/>
    <e v="#N/A"/>
  </r>
  <r>
    <x v="30"/>
    <m/>
    <m/>
    <s v="Réalisé"/>
    <d v="2016-10-18T00:00:00"/>
    <s v="Distribution Abris"/>
    <s v="Matériaux Abris"/>
    <s v="Bâches"/>
    <m/>
    <s v="Nombre"/>
    <n v="2310"/>
    <m/>
    <m/>
    <m/>
    <s v=""/>
    <n v="2300"/>
    <m/>
    <x v="0"/>
    <x v="73"/>
    <s v="Desormeau (Bonbon)"/>
    <m/>
    <m/>
    <m/>
    <m/>
    <s v="SAM20161018GRBODE"/>
    <x v="3"/>
    <x v="0"/>
    <x v="52"/>
    <e v="#N/A"/>
  </r>
  <r>
    <x v="30"/>
    <m/>
    <m/>
    <s v="Réalisé"/>
    <d v="2016-10-18T00:00:00"/>
    <s v="Distribution NFI"/>
    <s v="Matériaux NFI"/>
    <s v="Couvertures"/>
    <m/>
    <s v="Nombre"/>
    <n v="850"/>
    <m/>
    <m/>
    <m/>
    <s v=""/>
    <n v="2300"/>
    <s v="Distribution générale"/>
    <x v="0"/>
    <x v="73"/>
    <s v="Desormeau (Bonbon)"/>
    <m/>
    <m/>
    <m/>
    <m/>
    <s v="SAM20161018GRBODE"/>
    <x v="4"/>
    <x v="0"/>
    <x v="52"/>
    <e v="#N/A"/>
  </r>
  <r>
    <x v="30"/>
    <m/>
    <m/>
    <s v="Réalisé"/>
    <d v="2016-10-18T00:00:00"/>
    <s v="Distribution NFI"/>
    <s v="Matériaux NFI"/>
    <s v="Kit d'hygiène"/>
    <m/>
    <s v="Nombre"/>
    <n v="850"/>
    <m/>
    <m/>
    <m/>
    <s v=""/>
    <n v="2300"/>
    <s v="Distribution générale"/>
    <x v="0"/>
    <x v="73"/>
    <s v="Desormeau (Bonbon)"/>
    <m/>
    <m/>
    <m/>
    <m/>
    <s v="SAM20161018GRBODE"/>
    <x v="5"/>
    <x v="0"/>
    <x v="52"/>
    <e v="#N/A"/>
  </r>
  <r>
    <x v="30"/>
    <m/>
    <m/>
    <s v="Réalisé"/>
    <d v="2016-10-20T00:00:00"/>
    <s v="Distribution Abris"/>
    <s v="Matériaux Abris"/>
    <s v="Bâches"/>
    <m/>
    <s v="Nombre"/>
    <n v="1403"/>
    <m/>
    <m/>
    <m/>
    <s v=""/>
    <n v="1418"/>
    <m/>
    <x v="1"/>
    <x v="14"/>
    <s v="Quantin"/>
    <m/>
    <m/>
    <m/>
    <m/>
    <s v="SAM20161020SUCOQU"/>
    <x v="5"/>
    <x v="1"/>
    <x v="14"/>
    <e v="#N/A"/>
  </r>
  <r>
    <x v="30"/>
    <m/>
    <m/>
    <s v="Réalisé"/>
    <d v="2016-10-20T00:00:00"/>
    <s v="Distribution NFI"/>
    <s v="Matériaux NFI"/>
    <s v="Kit d'hygiène"/>
    <m/>
    <s v="Nombre"/>
    <n v="80"/>
    <m/>
    <m/>
    <m/>
    <m/>
    <m/>
    <m/>
    <x v="1"/>
    <x v="14"/>
    <s v="6ème Quentin"/>
    <m/>
    <m/>
    <m/>
    <m/>
    <s v="SAM20161020SUCO6È"/>
    <x v="5"/>
    <x v="1"/>
    <x v="14"/>
    <s v="HT07741-03"/>
  </r>
  <r>
    <x v="30"/>
    <m/>
    <m/>
    <s v="Réalisé"/>
    <d v="2016-10-21T00:00:00"/>
    <s v="Distribution Abris"/>
    <s v="Matériaux Abris"/>
    <s v="Bâches"/>
    <m/>
    <s v="Nombre"/>
    <n v="65"/>
    <m/>
    <m/>
    <m/>
    <m/>
    <m/>
    <m/>
    <x v="0"/>
    <x v="0"/>
    <m/>
    <s v="Detrie"/>
    <m/>
    <m/>
    <m/>
    <s v="SAM20161021GRJE"/>
    <x v="2"/>
    <x v="0"/>
    <x v="0"/>
    <e v="#N/A"/>
  </r>
  <r>
    <x v="30"/>
    <m/>
    <m/>
    <s v="Réalisé"/>
    <d v="2016-10-21T00:00:00"/>
    <s v="Distribution Abris"/>
    <s v="Matériaux Abris"/>
    <s v="Bâches"/>
    <m/>
    <s v="Nombre"/>
    <n v="160"/>
    <m/>
    <m/>
    <m/>
    <m/>
    <m/>
    <m/>
    <x v="0"/>
    <x v="0"/>
    <m/>
    <s v="Ravine Sabel"/>
    <m/>
    <m/>
    <m/>
    <s v="SAM20161021GRJE"/>
    <x v="3"/>
    <x v="0"/>
    <x v="0"/>
    <e v="#N/A"/>
  </r>
  <r>
    <x v="30"/>
    <m/>
    <m/>
    <s v="Réalisé"/>
    <d v="2016-10-21T00:00:00"/>
    <s v="Distribution Abris"/>
    <s v="Matériaux Abris"/>
    <s v="Bâches"/>
    <m/>
    <s v="Nombre"/>
    <n v="75"/>
    <m/>
    <m/>
    <m/>
    <m/>
    <m/>
    <m/>
    <x v="0"/>
    <x v="0"/>
    <m/>
    <s v="Carrefour Carton"/>
    <m/>
    <m/>
    <m/>
    <s v="SAM20161021GRJE"/>
    <x v="4"/>
    <x v="0"/>
    <x v="0"/>
    <e v="#N/A"/>
  </r>
  <r>
    <x v="30"/>
    <m/>
    <m/>
    <s v="Réalisé"/>
    <d v="2016-10-21T00:00:00"/>
    <s v="Distribution Abris"/>
    <s v="Matériaux Abris"/>
    <s v="Bâches"/>
    <m/>
    <s v="Nombre"/>
    <n v="137"/>
    <m/>
    <m/>
    <m/>
    <m/>
    <m/>
    <m/>
    <x v="0"/>
    <x v="0"/>
    <m/>
    <s v="Aviation Community"/>
    <m/>
    <m/>
    <m/>
    <s v="SAM20161021GRJE"/>
    <x v="5"/>
    <x v="0"/>
    <x v="0"/>
    <e v="#N/A"/>
  </r>
  <r>
    <x v="30"/>
    <m/>
    <m/>
    <s v="Réalisé"/>
    <d v="2016-10-22T00:00:00"/>
    <s v="Distribution Abris"/>
    <s v="Matériaux Abris"/>
    <s v="Bâches"/>
    <m/>
    <s v="Nombre"/>
    <n v="50"/>
    <m/>
    <m/>
    <m/>
    <m/>
    <m/>
    <m/>
    <x v="1"/>
    <x v="15"/>
    <m/>
    <s v="Kachoukette"/>
    <m/>
    <m/>
    <m/>
    <s v="SAM20161022SUPO"/>
    <x v="5"/>
    <x v="1"/>
    <x v="15"/>
    <e v="#N/A"/>
  </r>
  <r>
    <x v="30"/>
    <m/>
    <m/>
    <s v="Réalisé"/>
    <d v="2016-10-22T00:00:00"/>
    <s v="Distribution Abris"/>
    <s v="Matériaux Abris"/>
    <s v="Bâches"/>
    <m/>
    <s v="Nombre"/>
    <n v="1075"/>
    <m/>
    <m/>
    <m/>
    <s v=""/>
    <n v="1075"/>
    <m/>
    <x v="1"/>
    <x v="9"/>
    <s v="Paricot"/>
    <m/>
    <m/>
    <m/>
    <m/>
    <s v="SAM20161022SUPOPA"/>
    <x v="5"/>
    <x v="1"/>
    <x v="9"/>
    <e v="#N/A"/>
  </r>
  <r>
    <x v="30"/>
    <m/>
    <m/>
    <s v="Réalisé"/>
    <d v="2016-10-23T00:00:00"/>
    <s v="Distribution Abris"/>
    <s v="Matériaux Abris"/>
    <s v="Bâches"/>
    <m/>
    <s v="Nombre"/>
    <n v="200"/>
    <m/>
    <m/>
    <m/>
    <m/>
    <m/>
    <m/>
    <x v="1"/>
    <x v="8"/>
    <m/>
    <s v="Houck"/>
    <m/>
    <m/>
    <m/>
    <s v="SAM20161023SUTO"/>
    <x v="5"/>
    <x v="1"/>
    <x v="8"/>
    <e v="#N/A"/>
  </r>
  <r>
    <x v="30"/>
    <m/>
    <m/>
    <s v="Réalisé"/>
    <d v="2016-10-24T00:00:00"/>
    <s v="Distribution Abris"/>
    <s v="Matériaux Abris"/>
    <s v="Bâches"/>
    <m/>
    <s v="Nombre"/>
    <n v="840"/>
    <m/>
    <m/>
    <m/>
    <m/>
    <m/>
    <m/>
    <x v="1"/>
    <x v="5"/>
    <m/>
    <m/>
    <m/>
    <m/>
    <m/>
    <s v="SAM20161024SURO"/>
    <x v="5"/>
    <x v="1"/>
    <x v="5"/>
    <e v="#N/A"/>
  </r>
  <r>
    <x v="30"/>
    <m/>
    <m/>
    <s v="Réalisé"/>
    <d v="2016-10-26T00:00:00"/>
    <s v="Distribution Abris"/>
    <s v="Matériaux Abris"/>
    <s v="Bâches"/>
    <m/>
    <s v="Nombre"/>
    <n v="630"/>
    <m/>
    <m/>
    <m/>
    <s v=""/>
    <n v="630"/>
    <m/>
    <x v="1"/>
    <x v="74"/>
    <s v="Chantal"/>
    <m/>
    <m/>
    <m/>
    <m/>
    <s v="SAM20161026SULECH"/>
    <x v="5"/>
    <x v="1"/>
    <x v="28"/>
    <e v="#N/A"/>
  </r>
  <r>
    <x v="30"/>
    <m/>
    <m/>
    <s v="Réalisé"/>
    <d v="2016-10-27T00:00:00"/>
    <s v="Distribution Abris"/>
    <s v="Matériaux Abris"/>
    <s v="Bâches"/>
    <m/>
    <s v="Nombre"/>
    <n v="1572"/>
    <m/>
    <m/>
    <m/>
    <s v=""/>
    <n v="1572"/>
    <m/>
    <x v="1"/>
    <x v="1"/>
    <s v="Chardonnières"/>
    <m/>
    <m/>
    <m/>
    <m/>
    <s v="SAM20161027SULECH"/>
    <x v="4"/>
    <x v="1"/>
    <x v="1"/>
    <e v="#N/A"/>
  </r>
  <r>
    <x v="30"/>
    <m/>
    <m/>
    <s v="Réalisé"/>
    <d v="2016-10-27T00:00:00"/>
    <s v="Distribution NFI"/>
    <s v="Matériaux NFI"/>
    <s v="Couvertures"/>
    <m/>
    <s v="Nombre"/>
    <n v="400"/>
    <m/>
    <m/>
    <m/>
    <s v=""/>
    <n v="1572"/>
    <s v="Distribution générale"/>
    <x v="1"/>
    <x v="1"/>
    <s v="Chardonnières"/>
    <m/>
    <m/>
    <m/>
    <m/>
    <s v="SAM20161027SULECH"/>
    <x v="5"/>
    <x v="1"/>
    <x v="1"/>
    <e v="#N/A"/>
  </r>
  <r>
    <x v="30"/>
    <m/>
    <s v="IOM/USAID"/>
    <s v="Réalisé"/>
    <d v="2016-10-28T00:00:00"/>
    <s v="Distribution Abris"/>
    <s v="Matériaux Abris"/>
    <s v="Bâches"/>
    <m/>
    <s v="Nombre"/>
    <n v="49"/>
    <m/>
    <m/>
    <m/>
    <s v=""/>
    <n v="249"/>
    <m/>
    <x v="0"/>
    <x v="0"/>
    <s v="Jeremie"/>
    <m/>
    <m/>
    <m/>
    <m/>
    <s v="SAM20161028GRJEJE"/>
    <x v="3"/>
    <x v="0"/>
    <x v="0"/>
    <e v="#N/A"/>
  </r>
  <r>
    <x v="30"/>
    <m/>
    <m/>
    <s v="Réalisé"/>
    <d v="2016-10-28T00:00:00"/>
    <s v="Distribution Abris"/>
    <s v="Matériaux Abris"/>
    <s v="Bâches"/>
    <m/>
    <s v="Nombre"/>
    <n v="2550"/>
    <m/>
    <m/>
    <m/>
    <s v=""/>
    <n v="2550"/>
    <m/>
    <x v="1"/>
    <x v="74"/>
    <s v="Chardonnières"/>
    <m/>
    <m/>
    <m/>
    <m/>
    <s v="SAM20161028SULECH"/>
    <x v="5"/>
    <x v="1"/>
    <x v="28"/>
    <e v="#N/A"/>
  </r>
  <r>
    <x v="30"/>
    <m/>
    <m/>
    <s v="Réalisé"/>
    <d v="2016-10-28T00:00:00"/>
    <s v="Distribution NFI"/>
    <s v="Matériaux NFI"/>
    <s v="Couvertures"/>
    <m/>
    <s v="Nombre"/>
    <n v="200"/>
    <m/>
    <m/>
    <m/>
    <s v=""/>
    <n v="249"/>
    <s v="Distribution générale"/>
    <x v="0"/>
    <x v="0"/>
    <s v="Jeremie"/>
    <m/>
    <m/>
    <m/>
    <m/>
    <s v="SAM20161028GRJEJE"/>
    <x v="4"/>
    <x v="0"/>
    <x v="0"/>
    <e v="#N/A"/>
  </r>
  <r>
    <x v="30"/>
    <m/>
    <m/>
    <s v="Réalisé"/>
    <d v="2016-10-28T00:00:00"/>
    <s v="Distribution NFI"/>
    <s v="Matériaux NFI"/>
    <s v="Kit d'hygiène"/>
    <m/>
    <s v="Nombre"/>
    <n v="49"/>
    <m/>
    <m/>
    <m/>
    <s v=""/>
    <n v="249"/>
    <s v="Distribution générale"/>
    <x v="0"/>
    <x v="0"/>
    <s v="Jeremie"/>
    <m/>
    <m/>
    <m/>
    <m/>
    <s v="SAM20161028GRJEJE"/>
    <x v="5"/>
    <x v="0"/>
    <x v="0"/>
    <e v="#N/A"/>
  </r>
  <r>
    <x v="30"/>
    <m/>
    <m/>
    <s v="Réalisé"/>
    <d v="2016-10-29T00:00:00"/>
    <s v="Distribution Abris"/>
    <s v="Matériaux Abris"/>
    <s v="Bâches"/>
    <m/>
    <s v="Nombre"/>
    <n v="155"/>
    <m/>
    <m/>
    <m/>
    <s v=""/>
    <n v="155"/>
    <m/>
    <x v="1"/>
    <x v="1"/>
    <s v="Melonniene"/>
    <m/>
    <m/>
    <m/>
    <m/>
    <s v="SAM20161029SULEME"/>
    <x v="5"/>
    <x v="1"/>
    <x v="1"/>
    <e v="#N/A"/>
  </r>
  <r>
    <x v="30"/>
    <m/>
    <m/>
    <s v="Réalisé"/>
    <d v="2016-10-29T00:00:00"/>
    <s v="Distribution Abris"/>
    <s v="Matériaux Abris"/>
    <s v="Bâches"/>
    <m/>
    <s v="Nombre"/>
    <n v="120"/>
    <m/>
    <m/>
    <m/>
    <s v=""/>
    <n v="120"/>
    <m/>
    <x v="1"/>
    <x v="1"/>
    <s v="Ducis"/>
    <m/>
    <m/>
    <m/>
    <m/>
    <s v="SAM20161029SULEDU"/>
    <x v="5"/>
    <x v="1"/>
    <x v="1"/>
    <e v="#N/A"/>
  </r>
  <r>
    <x v="30"/>
    <m/>
    <m/>
    <s v="Réalisé"/>
    <d v="2016-10-29T00:00:00"/>
    <s v="Distribution Abris"/>
    <s v="Matériaux Abris"/>
    <s v="Bâches"/>
    <m/>
    <s v="Nombre"/>
    <n v="180"/>
    <m/>
    <m/>
    <m/>
    <s v=""/>
    <n v="180"/>
    <m/>
    <x v="1"/>
    <x v="1"/>
    <s v="Fon Fred"/>
    <m/>
    <m/>
    <m/>
    <m/>
    <s v="SAM20161029SULEFO"/>
    <x v="5"/>
    <x v="1"/>
    <x v="1"/>
    <e v="#N/A"/>
  </r>
  <r>
    <x v="30"/>
    <m/>
    <m/>
    <s v="Réalisé"/>
    <d v="2016-10-30T00:00:00"/>
    <s v="Distribution Abris"/>
    <s v="Matériaux Abris"/>
    <s v="Bâches"/>
    <m/>
    <s v="Nombre"/>
    <n v="119"/>
    <m/>
    <m/>
    <m/>
    <s v=""/>
    <n v="119"/>
    <m/>
    <x v="1"/>
    <x v="15"/>
    <s v="Scipion"/>
    <m/>
    <m/>
    <m/>
    <m/>
    <s v="SAM20161030SUPOSC"/>
    <x v="4"/>
    <x v="1"/>
    <x v="15"/>
    <e v="#N/A"/>
  </r>
  <r>
    <x v="30"/>
    <m/>
    <m/>
    <s v="Réalisé"/>
    <d v="2016-10-30T00:00:00"/>
    <s v="Distribution Abris"/>
    <s v="Matériaux Abris"/>
    <s v="Bâches"/>
    <m/>
    <s v="Nombre"/>
    <n v="220"/>
    <m/>
    <m/>
    <m/>
    <s v=""/>
    <n v="220"/>
    <m/>
    <x v="1"/>
    <x v="15"/>
    <s v="Saint Helene"/>
    <m/>
    <m/>
    <m/>
    <m/>
    <s v="SAM20161030SUPOSA"/>
    <x v="4"/>
    <x v="1"/>
    <x v="15"/>
    <e v="#N/A"/>
  </r>
  <r>
    <x v="30"/>
    <m/>
    <m/>
    <s v="Réalisé"/>
    <d v="2016-10-30T00:00:00"/>
    <s v="Distribution Abris"/>
    <s v="Matériaux Abris"/>
    <s v="Bâches"/>
    <m/>
    <s v="Nombre"/>
    <n v="100"/>
    <m/>
    <m/>
    <m/>
    <s v=""/>
    <n v="100"/>
    <m/>
    <x v="1"/>
    <x v="15"/>
    <s v="Barbois"/>
    <m/>
    <m/>
    <m/>
    <m/>
    <s v="SAM20161030SUPOBA"/>
    <x v="5"/>
    <x v="1"/>
    <x v="15"/>
    <e v="#N/A"/>
  </r>
  <r>
    <x v="30"/>
    <m/>
    <m/>
    <s v="Réalisé"/>
    <d v="2016-10-30T00:00:00"/>
    <s v="Distribution Abris"/>
    <s v="Matériaux Abris"/>
    <s v="Bâches"/>
    <m/>
    <s v="Nombre"/>
    <n v="1400"/>
    <m/>
    <m/>
    <m/>
    <s v=""/>
    <n v="1400"/>
    <m/>
    <x v="0"/>
    <x v="0"/>
    <s v="Ans Du Clerq"/>
    <m/>
    <m/>
    <m/>
    <m/>
    <s v="SAM20161030GRJEAN"/>
    <x v="5"/>
    <x v="0"/>
    <x v="0"/>
    <e v="#N/A"/>
  </r>
  <r>
    <x v="30"/>
    <m/>
    <m/>
    <s v="Réalisé"/>
    <d v="2016-10-30T00:00:00"/>
    <s v="Distribution NFI"/>
    <s v="Matériaux NFI"/>
    <s v="Kit d'hygiène"/>
    <m/>
    <s v="Nombre"/>
    <n v="100"/>
    <m/>
    <m/>
    <m/>
    <s v=""/>
    <n v="119"/>
    <s v="Distribution générale"/>
    <x v="1"/>
    <x v="15"/>
    <s v="Scipion"/>
    <m/>
    <m/>
    <m/>
    <m/>
    <s v="SAM20161030SUPOSC"/>
    <x v="5"/>
    <x v="1"/>
    <x v="15"/>
    <e v="#N/A"/>
  </r>
  <r>
    <x v="30"/>
    <m/>
    <m/>
    <s v="Réalisé"/>
    <d v="2016-10-30T00:00:00"/>
    <s v="Distribution NFI"/>
    <s v="Matériaux NFI"/>
    <s v="Kit d'hygiène"/>
    <m/>
    <s v="Nombre"/>
    <n v="100"/>
    <m/>
    <m/>
    <m/>
    <s v=""/>
    <n v="220"/>
    <s v="Distribution générale"/>
    <x v="1"/>
    <x v="15"/>
    <s v="Saint Helene"/>
    <m/>
    <m/>
    <m/>
    <m/>
    <s v="SAM20161030SUPOSA"/>
    <x v="5"/>
    <x v="1"/>
    <x v="15"/>
    <e v="#N/A"/>
  </r>
  <r>
    <x v="30"/>
    <m/>
    <m/>
    <s v="Réalisé"/>
    <d v="2016-10-31T00:00:00"/>
    <s v="Distribution Abris"/>
    <s v="Matériaux Abris"/>
    <s v="Bâches"/>
    <m/>
    <s v="Nombre"/>
    <n v="180"/>
    <m/>
    <m/>
    <m/>
    <s v=""/>
    <n v="180"/>
    <m/>
    <x v="1"/>
    <x v="1"/>
    <s v="Chantal"/>
    <m/>
    <m/>
    <m/>
    <m/>
    <s v="SAM20161031SULECH"/>
    <x v="5"/>
    <x v="1"/>
    <x v="1"/>
    <e v="#N/A"/>
  </r>
  <r>
    <x v="30"/>
    <m/>
    <m/>
    <s v="Réalisé"/>
    <d v="2016-10-31T00:00:00"/>
    <s v="Distribution NFI"/>
    <s v="Matériaux NFI"/>
    <s v="Kit d'hygiène"/>
    <m/>
    <s v="Nombre"/>
    <n v="150"/>
    <m/>
    <m/>
    <m/>
    <s v=""/>
    <n v="150"/>
    <s v="Distribution générale"/>
    <x v="1"/>
    <x v="1"/>
    <s v="Cayes"/>
    <m/>
    <m/>
    <m/>
    <m/>
    <s v="SAM20161031SULECA"/>
    <x v="5"/>
    <x v="1"/>
    <x v="1"/>
    <e v="#N/A"/>
  </r>
  <r>
    <x v="30"/>
    <m/>
    <m/>
    <s v="Réalisé"/>
    <d v="2016-10-31T00:00:00"/>
    <s v="Distribution Abris"/>
    <s v="Matériaux Abris"/>
    <s v="Bâches"/>
    <m/>
    <s v="Nombre"/>
    <n v="110"/>
    <m/>
    <m/>
    <m/>
    <m/>
    <m/>
    <m/>
    <x v="1"/>
    <x v="1"/>
    <m/>
    <s v="Colte"/>
    <m/>
    <m/>
    <m/>
    <s v="SAM20161031SULE"/>
    <x v="4"/>
    <x v="1"/>
    <x v="1"/>
    <e v="#N/A"/>
  </r>
  <r>
    <x v="30"/>
    <m/>
    <m/>
    <s v="Réalisé"/>
    <d v="2016-10-31T00:00:00"/>
    <s v="Distribution NFI"/>
    <s v="Matériaux NFI"/>
    <s v="Kit d'hygiène"/>
    <m/>
    <s v="Nombre"/>
    <n v="110"/>
    <m/>
    <m/>
    <m/>
    <m/>
    <m/>
    <m/>
    <x v="1"/>
    <x v="1"/>
    <m/>
    <s v="Colte"/>
    <m/>
    <m/>
    <m/>
    <s v="SAM20161031SULE"/>
    <x v="5"/>
    <x v="1"/>
    <x v="1"/>
    <e v="#N/A"/>
  </r>
  <r>
    <x v="30"/>
    <m/>
    <m/>
    <s v="Réalisé"/>
    <d v="2016-11-02T00:00:00"/>
    <s v="Distribution Abris"/>
    <s v="Matériaux Abris"/>
    <s v="Bâches"/>
    <m/>
    <s v="Nombre"/>
    <n v="100"/>
    <m/>
    <m/>
    <m/>
    <s v=""/>
    <n v="300"/>
    <m/>
    <x v="1"/>
    <x v="1"/>
    <s v="Maniche"/>
    <m/>
    <m/>
    <m/>
    <m/>
    <s v="SAM2016112SULEMA"/>
    <x v="4"/>
    <x v="1"/>
    <x v="1"/>
    <e v="#N/A"/>
  </r>
  <r>
    <x v="30"/>
    <m/>
    <m/>
    <s v="Réalisé"/>
    <d v="2016-11-02T00:00:00"/>
    <s v="Distribution NFI"/>
    <s v="Matériaux NFI"/>
    <s v="Kit d'hygiène"/>
    <m/>
    <s v="Nombre"/>
    <n v="300"/>
    <m/>
    <m/>
    <m/>
    <s v=""/>
    <n v="300"/>
    <s v="Distribution générale"/>
    <x v="1"/>
    <x v="1"/>
    <s v="Maniche"/>
    <m/>
    <m/>
    <m/>
    <m/>
    <s v="SAM2016112SULEMA"/>
    <x v="5"/>
    <x v="1"/>
    <x v="1"/>
    <e v="#N/A"/>
  </r>
  <r>
    <x v="30"/>
    <m/>
    <m/>
    <s v="Réalisé"/>
    <d v="2016-11-02T00:00:00"/>
    <s v="Distribution NFI"/>
    <s v="Matériaux NFI"/>
    <s v="Kit d'hygiène"/>
    <m/>
    <s v="Nombre"/>
    <n v="300"/>
    <m/>
    <m/>
    <m/>
    <s v=""/>
    <n v="300"/>
    <s v="Distribution générale"/>
    <x v="1"/>
    <x v="74"/>
    <s v="Anglais"/>
    <m/>
    <m/>
    <m/>
    <m/>
    <s v="SAM2016112SULEAN"/>
    <x v="5"/>
    <x v="1"/>
    <x v="28"/>
    <e v="#N/A"/>
  </r>
  <r>
    <x v="30"/>
    <m/>
    <m/>
    <s v="Réalisé"/>
    <d v="2016-11-03T00:00:00"/>
    <s v="Distribution Abris"/>
    <s v="Matériaux Abris"/>
    <s v="Bâches"/>
    <m/>
    <s v="Nombre"/>
    <n v="140"/>
    <m/>
    <m/>
    <m/>
    <s v=""/>
    <n v="140"/>
    <m/>
    <x v="1"/>
    <x v="1"/>
    <s v="Cayes"/>
    <m/>
    <m/>
    <m/>
    <m/>
    <s v="SAM2016113SULECA"/>
    <x v="5"/>
    <x v="1"/>
    <x v="1"/>
    <e v="#N/A"/>
  </r>
  <r>
    <x v="30"/>
    <m/>
    <m/>
    <s v="Réalisé"/>
    <d v="2016-11-03T00:00:00"/>
    <s v="Distribution Abris"/>
    <s v="Matériaux Abris"/>
    <s v="Bâches"/>
    <m/>
    <s v="Nombre"/>
    <n v="817"/>
    <m/>
    <m/>
    <m/>
    <m/>
    <m/>
    <m/>
    <x v="0"/>
    <x v="73"/>
    <m/>
    <m/>
    <m/>
    <m/>
    <m/>
    <s v="SAM2016113GRBO"/>
    <x v="5"/>
    <x v="0"/>
    <x v="52"/>
    <e v="#N/A"/>
  </r>
  <r>
    <x v="30"/>
    <m/>
    <m/>
    <s v="Réalisé"/>
    <d v="2016-11-04T00:00:00"/>
    <s v="Distribution Abris"/>
    <s v="Matériaux Abris"/>
    <s v="Bâches"/>
    <m/>
    <s v="Nombre"/>
    <n v="1980"/>
    <m/>
    <m/>
    <m/>
    <s v=""/>
    <n v="1200"/>
    <m/>
    <x v="1"/>
    <x v="11"/>
    <s v="Verone"/>
    <m/>
    <m/>
    <m/>
    <m/>
    <s v="SAM2016114SULEVE"/>
    <x v="5"/>
    <x v="1"/>
    <x v="11"/>
    <e v="#N/A"/>
  </r>
  <r>
    <x v="30"/>
    <m/>
    <m/>
    <s v="Réalisé"/>
    <d v="2016-11-05T00:00:00"/>
    <s v="Distribution Abris"/>
    <s v="Matériaux Abris"/>
    <s v="Bâches"/>
    <m/>
    <s v="Nombre"/>
    <n v="176"/>
    <m/>
    <m/>
    <m/>
    <s v=""/>
    <n v="176"/>
    <m/>
    <x v="1"/>
    <x v="8"/>
    <s v="Bourdet"/>
    <m/>
    <m/>
    <m/>
    <m/>
    <s v="SAM2016115SUTOBO"/>
    <x v="5"/>
    <x v="1"/>
    <x v="8"/>
    <e v="#N/A"/>
  </r>
  <r>
    <x v="30"/>
    <m/>
    <m/>
    <s v="Réalisé"/>
    <d v="2016-11-05T00:00:00"/>
    <s v="Distribution Abris"/>
    <s v="Matériaux Abris"/>
    <s v="Bâches"/>
    <m/>
    <s v="Nombre"/>
    <n v="100"/>
    <m/>
    <m/>
    <m/>
    <s v=""/>
    <n v="100"/>
    <m/>
    <x v="1"/>
    <x v="31"/>
    <s v="Levy Mersan"/>
    <m/>
    <m/>
    <m/>
    <m/>
    <s v="SAM2016115SUCALE"/>
    <x v="5"/>
    <x v="1"/>
    <x v="31"/>
    <e v="#N/A"/>
  </r>
  <r>
    <x v="30"/>
    <m/>
    <m/>
    <s v="Réalisé"/>
    <d v="2016-11-06T00:00:00"/>
    <s v="Distribution Abris"/>
    <s v="Matériaux Abris"/>
    <s v="Bâches"/>
    <m/>
    <s v="Nombre"/>
    <n v="48"/>
    <m/>
    <m/>
    <m/>
    <s v=""/>
    <n v="48"/>
    <m/>
    <x v="1"/>
    <x v="75"/>
    <s v="Boileau"/>
    <m/>
    <m/>
    <m/>
    <m/>
    <s v="SAM2016116SUCABO"/>
    <x v="5"/>
    <x v="1"/>
    <x v="28"/>
    <e v="#N/A"/>
  </r>
  <r>
    <x v="30"/>
    <m/>
    <m/>
    <s v="Réalisé"/>
    <d v="2016-11-13T00:00:00"/>
    <s v="Distribution Abris"/>
    <s v="Matériaux Abris"/>
    <s v="Bâches"/>
    <m/>
    <s v="Nombre"/>
    <n v="2900"/>
    <m/>
    <m/>
    <m/>
    <m/>
    <m/>
    <m/>
    <x v="0"/>
    <x v="76"/>
    <s v="2e Balisiers"/>
    <m/>
    <m/>
    <m/>
    <m/>
    <s v="SAM20161113GRAB2E"/>
    <x v="5"/>
    <x v="0"/>
    <x v="53"/>
    <s v="HT08812-02"/>
  </r>
  <r>
    <x v="30"/>
    <m/>
    <m/>
    <s v="Réalisé"/>
    <d v="2016-11-15T00:00:00"/>
    <s v="Distribution Abris"/>
    <s v="Matériaux Abris"/>
    <s v="Bâches"/>
    <m/>
    <s v="Nombre"/>
    <n v="100"/>
    <m/>
    <m/>
    <m/>
    <m/>
    <m/>
    <m/>
    <x v="0"/>
    <x v="76"/>
    <s v="2e Balisiers"/>
    <m/>
    <m/>
    <m/>
    <m/>
    <s v="SAM20161115GRAB2E"/>
    <x v="5"/>
    <x v="0"/>
    <x v="53"/>
    <s v="HT08812-02"/>
  </r>
  <r>
    <x v="30"/>
    <m/>
    <m/>
    <s v="Réalisé"/>
    <d v="2016-11-15T00:00:00"/>
    <s v="Distribution Abris"/>
    <s v="Matériaux Abris"/>
    <s v="Bâches"/>
    <m/>
    <s v="Nombre"/>
    <n v="500"/>
    <m/>
    <m/>
    <m/>
    <m/>
    <m/>
    <m/>
    <x v="0"/>
    <x v="76"/>
    <s v="3e Danglise"/>
    <m/>
    <m/>
    <m/>
    <m/>
    <s v="SAM20161115GRAB3E"/>
    <x v="5"/>
    <x v="0"/>
    <x v="53"/>
    <s v="HT08812-03"/>
  </r>
  <r>
    <x v="30"/>
    <m/>
    <m/>
    <s v="Réalisé"/>
    <d v="2016-11-15T00:00:00"/>
    <s v="Distribution Abris"/>
    <s v="Matériaux Abris"/>
    <s v="Bâches"/>
    <m/>
    <s v="Nombre"/>
    <n v="550"/>
    <m/>
    <m/>
    <m/>
    <m/>
    <m/>
    <m/>
    <x v="0"/>
    <x v="76"/>
    <s v="4e La Seringue"/>
    <m/>
    <m/>
    <m/>
    <m/>
    <s v="SAM20161115GRAB4E"/>
    <x v="5"/>
    <x v="0"/>
    <x v="53"/>
    <s v="HT08812-04"/>
  </r>
  <r>
    <x v="30"/>
    <m/>
    <m/>
    <s v="Réalisé"/>
    <d v="2016-11-15T00:00:00"/>
    <s v="Distribution Abris"/>
    <s v="Matériaux Abris"/>
    <s v="Bâches"/>
    <m/>
    <s v="Nombre"/>
    <n v="150"/>
    <m/>
    <m/>
    <m/>
    <m/>
    <m/>
    <m/>
    <x v="0"/>
    <x v="76"/>
    <m/>
    <s v="David Willett"/>
    <m/>
    <m/>
    <m/>
    <s v="SAM20161115GRAB"/>
    <x v="5"/>
    <x v="0"/>
    <x v="53"/>
    <e v="#N/A"/>
  </r>
  <r>
    <x v="30"/>
    <m/>
    <s v="OFDA"/>
    <s v="Planifié (financé)"/>
    <d v="2016-12-10T00:00:00"/>
    <s v="Distribution Abris"/>
    <s v="Matériaux Abris"/>
    <s v="Bâches"/>
    <m/>
    <s v="Nombre"/>
    <n v="1500"/>
    <m/>
    <m/>
    <m/>
    <s v=""/>
    <n v="1500"/>
    <s v="Sélection / Priorisation"/>
    <x v="0"/>
    <x v="66"/>
    <s v="Les Gommiers"/>
    <m/>
    <m/>
    <m/>
    <m/>
    <s v="SAM20161210GRROLE"/>
    <x v="2"/>
    <x v="0"/>
    <x v="46"/>
    <e v="#N/A"/>
  </r>
  <r>
    <x v="30"/>
    <m/>
    <s v="OFDA"/>
    <s v="Planifié (financé)"/>
    <d v="2016-12-10T00:00:00"/>
    <s v="Distribution Abris"/>
    <s v="Matériaux Abris"/>
    <s v="Bâches"/>
    <m/>
    <s v="Nombre"/>
    <n v="1250"/>
    <m/>
    <m/>
    <m/>
    <s v=""/>
    <n v="1250"/>
    <s v="Sélection / Priorisation"/>
    <x v="0"/>
    <x v="66"/>
    <s v="Grande Vicent"/>
    <m/>
    <m/>
    <m/>
    <m/>
    <s v="SAM20161210GRROGR"/>
    <x v="2"/>
    <x v="0"/>
    <x v="46"/>
    <e v="#N/A"/>
  </r>
  <r>
    <x v="30"/>
    <m/>
    <s v="OFDA"/>
    <s v="Planifié (financé)"/>
    <d v="2016-12-10T00:00:00"/>
    <s v="Distribution Abris"/>
    <s v="Matériaux Abris"/>
    <s v="Bâches"/>
    <m/>
    <s v="Nombre"/>
    <n v="800"/>
    <m/>
    <m/>
    <m/>
    <s v=""/>
    <n v="800"/>
    <s v="Sélection / Priorisation"/>
    <x v="0"/>
    <x v="29"/>
    <s v="Anote/Tapion"/>
    <m/>
    <m/>
    <m/>
    <m/>
    <s v="SAM20161210GRMOAN"/>
    <x v="2"/>
    <x v="0"/>
    <x v="29"/>
    <e v="#N/A"/>
  </r>
  <r>
    <x v="30"/>
    <m/>
    <s v="OFDA"/>
    <s v="Planifié (financé)"/>
    <d v="2016-12-10T00:00:00"/>
    <s v="Distribution Abris"/>
    <s v="Matériaux Abris"/>
    <s v="Bâches"/>
    <m/>
    <s v="Nombre"/>
    <n v="200"/>
    <m/>
    <m/>
    <m/>
    <s v=""/>
    <n v="200"/>
    <s v="Sélection / Priorisation"/>
    <x v="0"/>
    <x v="29"/>
    <s v="L'Assive/Chaumeau"/>
    <m/>
    <m/>
    <m/>
    <m/>
    <s v="SAM20161210GRMOL'"/>
    <x v="2"/>
    <x v="0"/>
    <x v="29"/>
    <e v="#N/A"/>
  </r>
  <r>
    <x v="30"/>
    <m/>
    <s v="OFDA"/>
    <s v="Planifié (financé)"/>
    <d v="2016-12-10T00:00:00"/>
    <s v="Distribution Abris"/>
    <s v="Matériaux Abris"/>
    <s v="Bâches"/>
    <m/>
    <s v="Nombre"/>
    <n v="300"/>
    <m/>
    <m/>
    <m/>
    <s v=""/>
    <n v="300"/>
    <s v="Sélection / Priorisation"/>
    <x v="0"/>
    <x v="30"/>
    <s v="Dejean"/>
    <m/>
    <m/>
    <m/>
    <m/>
    <s v="SAM20161210GRCHDE"/>
    <x v="2"/>
    <x v="0"/>
    <x v="30"/>
    <e v="#N/A"/>
  </r>
  <r>
    <x v="30"/>
    <m/>
    <s v="OFDA"/>
    <s v="Planifié (financé)"/>
    <d v="2016-12-10T00:00:00"/>
    <s v="Distribution Abris"/>
    <s v="Matériaux Abris"/>
    <s v="Bâches"/>
    <m/>
    <s v="Nombre"/>
    <n v="1050"/>
    <m/>
    <m/>
    <m/>
    <s v=""/>
    <n v="1050"/>
    <s v="Sélection / Priorisation"/>
    <x v="0"/>
    <x v="30"/>
    <s v="Boucan"/>
    <m/>
    <m/>
    <m/>
    <m/>
    <s v="SAM20161210GRCHBO"/>
    <x v="2"/>
    <x v="0"/>
    <x v="30"/>
    <e v="#N/A"/>
  </r>
  <r>
    <x v="30"/>
    <m/>
    <s v="OFDA"/>
    <s v="Planifié (financé)"/>
    <d v="2016-12-10T00:00:00"/>
    <s v="Distribution Abris"/>
    <s v="Matériaux Abris"/>
    <s v="Kit d'outils"/>
    <m/>
    <s v="Nombre"/>
    <n v="300"/>
    <m/>
    <m/>
    <m/>
    <s v=""/>
    <n v="1500"/>
    <s v="Sélection / Priorisation"/>
    <x v="0"/>
    <x v="66"/>
    <s v="Les Gommiers"/>
    <m/>
    <m/>
    <m/>
    <m/>
    <s v="SAM20161210GRROLE"/>
    <x v="3"/>
    <x v="0"/>
    <x v="46"/>
    <e v="#N/A"/>
  </r>
  <r>
    <x v="30"/>
    <m/>
    <s v="OFDA"/>
    <s v="Planifié (financé)"/>
    <d v="2016-12-10T00:00:00"/>
    <s v="Distribution Abris"/>
    <s v="Matériaux Abris"/>
    <s v="Kit d'outils"/>
    <m/>
    <s v="Nombre"/>
    <n v="250"/>
    <m/>
    <m/>
    <m/>
    <s v=""/>
    <n v="1250"/>
    <s v="Sélection / Priorisation"/>
    <x v="0"/>
    <x v="66"/>
    <s v="Grande Vicent"/>
    <m/>
    <m/>
    <m/>
    <m/>
    <s v="SAM20161210GRROGR"/>
    <x v="3"/>
    <x v="0"/>
    <x v="46"/>
    <e v="#N/A"/>
  </r>
  <r>
    <x v="30"/>
    <m/>
    <s v="OFDA"/>
    <s v="Planifié (financé)"/>
    <d v="2016-12-10T00:00:00"/>
    <s v="Distribution Abris"/>
    <s v="Matériaux Abris"/>
    <s v="Kit d'outils"/>
    <m/>
    <s v="Nombre"/>
    <n v="160"/>
    <m/>
    <m/>
    <m/>
    <s v=""/>
    <n v="800"/>
    <s v="Sélection / Priorisation"/>
    <x v="0"/>
    <x v="29"/>
    <s v="Anote/Tapion"/>
    <m/>
    <m/>
    <m/>
    <m/>
    <s v="SAM20161210GRMOAN"/>
    <x v="3"/>
    <x v="0"/>
    <x v="29"/>
    <e v="#N/A"/>
  </r>
  <r>
    <x v="30"/>
    <m/>
    <s v="OFDA"/>
    <s v="Planifié (financé)"/>
    <d v="2016-12-10T00:00:00"/>
    <s v="Distribution Abris"/>
    <s v="Matériaux Abris"/>
    <s v="Kit d'outils"/>
    <m/>
    <s v="Nombre"/>
    <n v="40"/>
    <m/>
    <m/>
    <m/>
    <s v=""/>
    <n v="200"/>
    <s v="Sélection / Priorisation"/>
    <x v="0"/>
    <x v="29"/>
    <s v="L'Assive/Chaumeau"/>
    <m/>
    <m/>
    <m/>
    <m/>
    <s v="SAM20161210GRMOL'"/>
    <x v="3"/>
    <x v="0"/>
    <x v="29"/>
    <e v="#N/A"/>
  </r>
  <r>
    <x v="30"/>
    <m/>
    <s v="OFDA"/>
    <s v="Planifié (financé)"/>
    <d v="2016-12-10T00:00:00"/>
    <s v="Distribution Abris"/>
    <s v="Matériaux Abris"/>
    <s v="Kit d'outils"/>
    <m/>
    <s v="Nombre"/>
    <n v="60"/>
    <m/>
    <m/>
    <m/>
    <s v=""/>
    <n v="300"/>
    <s v="Sélection / Priorisation"/>
    <x v="0"/>
    <x v="30"/>
    <s v="Dejean"/>
    <m/>
    <m/>
    <m/>
    <m/>
    <s v="SAM20161210GRCHDE"/>
    <x v="3"/>
    <x v="0"/>
    <x v="30"/>
    <e v="#N/A"/>
  </r>
  <r>
    <x v="30"/>
    <m/>
    <s v="OFDA"/>
    <s v="Planifié (financé)"/>
    <d v="2016-12-10T00:00:00"/>
    <s v="Distribution Abris"/>
    <s v="Matériaux Abris"/>
    <s v="Kit d'outils"/>
    <m/>
    <s v="Nombre"/>
    <n v="210"/>
    <m/>
    <m/>
    <m/>
    <s v=""/>
    <n v="1050"/>
    <s v="Sélection / Priorisation"/>
    <x v="0"/>
    <x v="30"/>
    <s v="Boucan"/>
    <m/>
    <m/>
    <m/>
    <m/>
    <s v="SAM20161210GRCHBO"/>
    <x v="3"/>
    <x v="0"/>
    <x v="30"/>
    <e v="#N/A"/>
  </r>
  <r>
    <x v="30"/>
    <m/>
    <s v="OFDA"/>
    <s v="Planifié (financé)"/>
    <d v="2016-12-10T00:00:00"/>
    <s v="Distribution Abris"/>
    <s v="Matériaux Abris"/>
    <s v="Kit Abris"/>
    <m/>
    <s v="Nombre"/>
    <n v="1500"/>
    <m/>
    <m/>
    <m/>
    <s v=""/>
    <n v="1500"/>
    <s v="Sélection / Priorisation"/>
    <x v="0"/>
    <x v="66"/>
    <s v="Les Gommiers"/>
    <m/>
    <m/>
    <m/>
    <m/>
    <s v="SAM20161210GRROLE"/>
    <x v="4"/>
    <x v="0"/>
    <x v="46"/>
    <e v="#N/A"/>
  </r>
  <r>
    <x v="30"/>
    <m/>
    <s v="OFDA"/>
    <s v="Planifié (financé)"/>
    <d v="2016-12-10T00:00:00"/>
    <s v="Distribution Abris"/>
    <s v="Matériaux Abris"/>
    <s v="Kit Abris"/>
    <m/>
    <s v="Nombre"/>
    <n v="1250"/>
    <m/>
    <m/>
    <m/>
    <s v=""/>
    <n v="1250"/>
    <s v="Sélection / Priorisation"/>
    <x v="0"/>
    <x v="66"/>
    <s v="Grande Vicent"/>
    <m/>
    <m/>
    <m/>
    <m/>
    <s v="SAM20161210GRROGR"/>
    <x v="4"/>
    <x v="0"/>
    <x v="46"/>
    <e v="#N/A"/>
  </r>
  <r>
    <x v="30"/>
    <m/>
    <s v="OFDA"/>
    <s v="Planifié (financé)"/>
    <d v="2016-12-10T00:00:00"/>
    <s v="Distribution Abris"/>
    <s v="Matériaux Abris"/>
    <s v="Kit Abris"/>
    <m/>
    <s v="Nombre"/>
    <n v="800"/>
    <m/>
    <m/>
    <m/>
    <s v=""/>
    <n v="800"/>
    <s v="Sélection / Priorisation"/>
    <x v="0"/>
    <x v="29"/>
    <s v="Anote/Tapion"/>
    <m/>
    <m/>
    <m/>
    <m/>
    <s v="SAM20161210GRMOAN"/>
    <x v="4"/>
    <x v="0"/>
    <x v="29"/>
    <e v="#N/A"/>
  </r>
  <r>
    <x v="30"/>
    <m/>
    <s v="OFDA"/>
    <s v="Planifié (financé)"/>
    <d v="2016-12-10T00:00:00"/>
    <s v="Distribution Abris"/>
    <s v="Matériaux Abris"/>
    <s v="Kit Abris"/>
    <m/>
    <s v="Nombre"/>
    <n v="200"/>
    <m/>
    <m/>
    <m/>
    <s v=""/>
    <n v="200"/>
    <s v="Sélection / Priorisation"/>
    <x v="0"/>
    <x v="29"/>
    <s v="L'Assive/Chaumeau"/>
    <m/>
    <m/>
    <m/>
    <m/>
    <s v="SAM20161210GRMOL'"/>
    <x v="4"/>
    <x v="0"/>
    <x v="29"/>
    <e v="#N/A"/>
  </r>
  <r>
    <x v="30"/>
    <m/>
    <s v="OFDA"/>
    <s v="Planifié (financé)"/>
    <d v="2016-12-10T00:00:00"/>
    <s v="Distribution Abris"/>
    <s v="Matériaux Abris"/>
    <s v="Kit Abris"/>
    <m/>
    <s v="Nombre"/>
    <n v="300"/>
    <m/>
    <m/>
    <m/>
    <s v=""/>
    <n v="300"/>
    <s v="Sélection / Priorisation"/>
    <x v="0"/>
    <x v="30"/>
    <s v="Dejean"/>
    <m/>
    <m/>
    <m/>
    <m/>
    <s v="SAM20161210GRCHDE"/>
    <x v="4"/>
    <x v="0"/>
    <x v="30"/>
    <e v="#N/A"/>
  </r>
  <r>
    <x v="30"/>
    <m/>
    <s v="OFDA"/>
    <s v="Planifié (financé)"/>
    <d v="2016-12-10T00:00:00"/>
    <s v="Distribution Abris"/>
    <s v="Matériaux Abris"/>
    <s v="Kit Abris"/>
    <m/>
    <s v="Nombre"/>
    <n v="1050"/>
    <m/>
    <m/>
    <m/>
    <s v=""/>
    <n v="1050"/>
    <s v="Sélection / Priorisation"/>
    <x v="0"/>
    <x v="30"/>
    <s v="Boucan"/>
    <m/>
    <m/>
    <m/>
    <m/>
    <s v="SAM20161210GRCHBO"/>
    <x v="4"/>
    <x v="0"/>
    <x v="30"/>
    <e v="#N/A"/>
  </r>
  <r>
    <x v="30"/>
    <m/>
    <s v="OFDA"/>
    <s v="Planifié (financé)"/>
    <d v="2016-12-10T00:00:00"/>
    <s v="Intervention Abris"/>
    <s v="Formation"/>
    <s v="Formation"/>
    <m/>
    <s v="Nombre"/>
    <n v="1500"/>
    <m/>
    <m/>
    <m/>
    <s v=""/>
    <n v="1500"/>
    <s v="Sélection / Priorisation"/>
    <x v="0"/>
    <x v="66"/>
    <s v="Les Gommiers"/>
    <m/>
    <m/>
    <m/>
    <m/>
    <s v="SAM20161210GRROLE"/>
    <x v="5"/>
    <x v="0"/>
    <x v="46"/>
    <e v="#N/A"/>
  </r>
  <r>
    <x v="30"/>
    <m/>
    <s v="OFDA"/>
    <s v="Planifié (financé)"/>
    <d v="2016-12-10T00:00:00"/>
    <s v="Intervention Abris"/>
    <s v="Formation"/>
    <s v="Formation"/>
    <m/>
    <s v="Nombre"/>
    <n v="1250"/>
    <m/>
    <m/>
    <m/>
    <s v=""/>
    <n v="1250"/>
    <s v="Sélection / Priorisation"/>
    <x v="0"/>
    <x v="66"/>
    <s v="Grande Vicent"/>
    <m/>
    <m/>
    <m/>
    <m/>
    <s v="SAM20161210GRROGR"/>
    <x v="5"/>
    <x v="0"/>
    <x v="46"/>
    <e v="#N/A"/>
  </r>
  <r>
    <x v="30"/>
    <m/>
    <s v="OFDA"/>
    <s v="Planifié (financé)"/>
    <d v="2016-12-10T00:00:00"/>
    <s v="Intervention Abris"/>
    <s v="Formation"/>
    <s v="Formation"/>
    <m/>
    <s v="Nombre"/>
    <n v="800"/>
    <m/>
    <m/>
    <m/>
    <s v=""/>
    <n v="800"/>
    <s v="Sélection / Priorisation"/>
    <x v="0"/>
    <x v="29"/>
    <s v="Anote/Tapion"/>
    <m/>
    <m/>
    <m/>
    <m/>
    <s v="SAM20161210GRMOAN"/>
    <x v="5"/>
    <x v="0"/>
    <x v="29"/>
    <e v="#N/A"/>
  </r>
  <r>
    <x v="30"/>
    <m/>
    <s v="OFDA"/>
    <s v="Planifié (financé)"/>
    <d v="2016-12-10T00:00:00"/>
    <s v="Intervention Abris"/>
    <s v="Formation"/>
    <s v="Formation"/>
    <m/>
    <s v="Nombre"/>
    <n v="200"/>
    <m/>
    <m/>
    <m/>
    <s v=""/>
    <n v="200"/>
    <s v="Sélection / Priorisation"/>
    <x v="0"/>
    <x v="29"/>
    <s v="L'Assive/Chaumeau"/>
    <m/>
    <m/>
    <m/>
    <m/>
    <s v="SAM20161210GRMOL'"/>
    <x v="5"/>
    <x v="0"/>
    <x v="29"/>
    <e v="#N/A"/>
  </r>
  <r>
    <x v="30"/>
    <m/>
    <s v="OFDA"/>
    <s v="Planifié (financé)"/>
    <d v="2016-12-10T00:00:00"/>
    <s v="Intervention Abris"/>
    <s v="Formation"/>
    <s v="Formation"/>
    <m/>
    <s v="Nombre"/>
    <n v="300"/>
    <m/>
    <m/>
    <m/>
    <s v=""/>
    <n v="300"/>
    <s v="Sélection / Priorisation"/>
    <x v="0"/>
    <x v="30"/>
    <s v="Dejean"/>
    <m/>
    <m/>
    <m/>
    <m/>
    <s v="SAM20161210GRCHDE"/>
    <x v="5"/>
    <x v="0"/>
    <x v="30"/>
    <e v="#N/A"/>
  </r>
  <r>
    <x v="30"/>
    <m/>
    <s v="OFDA"/>
    <s v="Planifié (financé)"/>
    <d v="2016-12-10T00:00:00"/>
    <s v="Intervention Abris"/>
    <s v="Formation"/>
    <s v="Formation"/>
    <m/>
    <s v="Nombre"/>
    <n v="1050"/>
    <m/>
    <m/>
    <m/>
    <s v=""/>
    <n v="1050"/>
    <s v="Sélection / Priorisation"/>
    <x v="0"/>
    <x v="30"/>
    <s v="Boucan"/>
    <m/>
    <m/>
    <m/>
    <m/>
    <s v="SAM20161210GRCHBO"/>
    <x v="5"/>
    <x v="0"/>
    <x v="30"/>
    <e v="#N/A"/>
  </r>
  <r>
    <x v="30"/>
    <m/>
    <m/>
    <s v="Réalisé"/>
    <d v="2017-10-17T00:00:00"/>
    <s v="Distribution NFI"/>
    <s v="Matériaux NFI"/>
    <s v="Kit d'hygiène"/>
    <m/>
    <s v="Nombre"/>
    <n v="110"/>
    <m/>
    <m/>
    <m/>
    <m/>
    <m/>
    <m/>
    <x v="0"/>
    <x v="0"/>
    <m/>
    <s v="Claisant"/>
    <m/>
    <m/>
    <m/>
    <s v="SAM20171017GRJE"/>
    <x v="2"/>
    <x v="0"/>
    <x v="0"/>
    <e v="#N/A"/>
  </r>
  <r>
    <x v="30"/>
    <m/>
    <m/>
    <s v="Réalisé"/>
    <d v="2017-10-17T00:00:00"/>
    <s v="Distribution Abris"/>
    <s v="Matériaux Abris"/>
    <s v="Bâches"/>
    <m/>
    <s v="Nombre"/>
    <n v="40"/>
    <m/>
    <m/>
    <m/>
    <m/>
    <m/>
    <m/>
    <x v="0"/>
    <x v="0"/>
    <m/>
    <s v="near El Shaddei"/>
    <m/>
    <m/>
    <m/>
    <s v="SAM20171017GRJE"/>
    <x v="3"/>
    <x v="0"/>
    <x v="0"/>
    <e v="#N/A"/>
  </r>
  <r>
    <x v="30"/>
    <m/>
    <m/>
    <s v="Réalisé"/>
    <d v="2017-10-17T00:00:00"/>
    <s v="Distribution NFI"/>
    <s v="Matériaux NFI"/>
    <s v="Couvertures"/>
    <m/>
    <s v="Nombre"/>
    <n v="40"/>
    <m/>
    <m/>
    <m/>
    <m/>
    <m/>
    <m/>
    <x v="0"/>
    <x v="0"/>
    <m/>
    <s v="near El Shaddei"/>
    <m/>
    <m/>
    <m/>
    <s v="SAM20171017GRJE"/>
    <x v="4"/>
    <x v="0"/>
    <x v="0"/>
    <e v="#N/A"/>
  </r>
  <r>
    <x v="30"/>
    <m/>
    <m/>
    <s v="Réalisé"/>
    <d v="2017-10-17T00:00:00"/>
    <s v="Distribution NFI"/>
    <s v="Matériaux NFI"/>
    <s v="Kit d'hygiène"/>
    <m/>
    <s v="Nombre"/>
    <n v="40"/>
    <m/>
    <m/>
    <m/>
    <m/>
    <m/>
    <m/>
    <x v="0"/>
    <x v="0"/>
    <m/>
    <s v="near El Shaddei"/>
    <m/>
    <m/>
    <m/>
    <s v="SAM20171017GRJE"/>
    <x v="5"/>
    <x v="0"/>
    <x v="0"/>
    <e v="#N/A"/>
  </r>
  <r>
    <x v="31"/>
    <m/>
    <s v="OFDA"/>
    <s v="Réalisé"/>
    <d v="2016-10-29T00:00:00"/>
    <s v="Distribution Abris"/>
    <s v="Matériaux Abris"/>
    <s v="Kit Abris"/>
    <s v="bache 4*6, 1 corde"/>
    <s v="Nombre"/>
    <n v="200"/>
    <n v="1000"/>
    <m/>
    <m/>
    <n v="1400"/>
    <n v="200"/>
    <s v="Distribution générale"/>
    <x v="0"/>
    <x v="63"/>
    <s v="Beaumont"/>
    <s v="Dumois"/>
    <s v="Rural"/>
    <s v="Ménage"/>
    <s v="Chaque bache avec 20 metres de corde et guide technique"/>
    <s v="SAV20161029GRBEBE"/>
    <x v="5"/>
    <x v="0"/>
    <x v="43"/>
    <e v="#N/A"/>
  </r>
  <r>
    <x v="31"/>
    <m/>
    <s v="OFDA"/>
    <s v="Réalisé"/>
    <d v="2016-10-31T00:00:00"/>
    <s v="Distribution Abris"/>
    <s v="Matériaux Abris"/>
    <s v="Kit Abris"/>
    <s v="bache 4*6, 1 corde"/>
    <s v="Nombre"/>
    <n v="300"/>
    <n v="1500"/>
    <m/>
    <m/>
    <n v="2100"/>
    <n v="300"/>
    <s v="Distribution générale"/>
    <x v="0"/>
    <x v="63"/>
    <s v="Beaumont"/>
    <s v="Au centre"/>
    <s v="Rural"/>
    <s v="Ménage"/>
    <s v="Chaque bache avec 20 metres de corde et guide technique"/>
    <s v="SAV20161031GRBEBE"/>
    <x v="5"/>
    <x v="0"/>
    <x v="43"/>
    <e v="#N/A"/>
  </r>
  <r>
    <x v="31"/>
    <m/>
    <s v="OFDA"/>
    <s v="Réalisé"/>
    <d v="2016-11-01T00:00:00"/>
    <s v="Distribution Abris"/>
    <s v="Matériaux Abris"/>
    <s v="Kit Abris"/>
    <s v="bache 4*6, 1 corde"/>
    <s v="Nombre"/>
    <n v="300"/>
    <n v="1500"/>
    <m/>
    <m/>
    <n v="2100"/>
    <n v="300"/>
    <s v="Distribution générale"/>
    <x v="0"/>
    <x v="63"/>
    <s v="Beaumont"/>
    <s v="Cassanette"/>
    <s v="Peri urbain"/>
    <s v="Ménage"/>
    <s v="Chaque bache avec 20 metres de corde et guide technique"/>
    <s v="SAV2016111GRBEBE"/>
    <x v="5"/>
    <x v="0"/>
    <x v="43"/>
    <e v="#N/A"/>
  </r>
  <r>
    <x v="31"/>
    <m/>
    <s v="OFDA"/>
    <s v="Réalisé"/>
    <d v="2016-11-02T00:00:00"/>
    <s v="Distribution Abris"/>
    <s v="Matériaux Abris"/>
    <s v="Kit Abris"/>
    <s v="bache 4*6, 1 corde"/>
    <s v="Nombre"/>
    <n v="450"/>
    <n v="2250"/>
    <m/>
    <m/>
    <n v="3150"/>
    <n v="450"/>
    <s v="Distribution générale"/>
    <x v="0"/>
    <x v="63"/>
    <s v="Mouline"/>
    <s v="Garnier"/>
    <s v="Rural"/>
    <s v="Ménage"/>
    <s v="Chaque bache avec 20 metres de corde et guide technique"/>
    <s v="SAV2016112GRBEMO"/>
    <x v="5"/>
    <x v="0"/>
    <x v="43"/>
    <e v="#N/A"/>
  </r>
  <r>
    <x v="31"/>
    <m/>
    <s v="OFDA"/>
    <s v="Réalisé"/>
    <d v="2016-11-04T00:00:00"/>
    <s v="Distribution Abris"/>
    <s v="Matériaux Abris"/>
    <s v="Kit Abris"/>
    <s v="bache 4*6, 1 corde"/>
    <s v="Nombre"/>
    <n v="300"/>
    <n v="1500"/>
    <m/>
    <m/>
    <n v="2100"/>
    <n v="300"/>
    <s v="Distribution générale"/>
    <x v="0"/>
    <x v="63"/>
    <s v="Mouline"/>
    <s v="Mouline"/>
    <s v="Rural"/>
    <s v="Ménage"/>
    <s v="Chaque bache avec 20 metres de corde et guide technique"/>
    <s v="SAV2016114GRBEMO"/>
    <x v="5"/>
    <x v="0"/>
    <x v="43"/>
    <e v="#N/A"/>
  </r>
  <r>
    <x v="31"/>
    <m/>
    <s v="OFDA"/>
    <s v="Réalisé"/>
    <d v="2016-11-05T00:00:00"/>
    <s v="Distribution Abris"/>
    <s v="Matériaux Abris"/>
    <s v="Kit Abris"/>
    <s v="bache 4*6, 1 corde"/>
    <s v="Nombre"/>
    <n v="150"/>
    <n v="750"/>
    <m/>
    <m/>
    <n v="1050"/>
    <n v="150"/>
    <s v="Distribution générale"/>
    <x v="0"/>
    <x v="63"/>
    <s v="Beaumont"/>
    <s v="Fond Deron"/>
    <s v="Rural"/>
    <s v="Quartier"/>
    <s v="Chaque bache avec 20 metres de corde et guide technique"/>
    <s v="SAV2016115GRBEBE"/>
    <x v="5"/>
    <x v="0"/>
    <x v="43"/>
    <e v="#N/A"/>
  </r>
  <r>
    <x v="31"/>
    <m/>
    <s v="OFDA"/>
    <s v="Réalisé"/>
    <d v="2016-11-14T00:00:00"/>
    <s v="Distribution Abris"/>
    <s v="Matériaux Abris"/>
    <s v="Kit Abris"/>
    <s v="bache 4*6, 1 corde"/>
    <s v="Nombre"/>
    <n v="550"/>
    <n v="2750"/>
    <m/>
    <m/>
    <n v="3850"/>
    <n v="550"/>
    <s v="Distribution générale"/>
    <x v="1"/>
    <x v="8"/>
    <s v="Berreault"/>
    <s v="Ferme Le Blanc"/>
    <s v="Rural"/>
    <s v="Ménage"/>
    <s v="Chaque bache avec 20 metres de corde et guide technique"/>
    <s v="SAV20161114SUTOBE"/>
    <x v="5"/>
    <x v="1"/>
    <x v="8"/>
    <e v="#N/A"/>
  </r>
  <r>
    <x v="31"/>
    <m/>
    <s v="OFDA"/>
    <s v="Réalisé"/>
    <d v="2016-11-24T00:00:00"/>
    <s v="Distribution Abris"/>
    <s v="Matériaux Abris"/>
    <s v="Kit Abris"/>
    <s v="bache 4*6, 1 corde"/>
    <s v="Nombre"/>
    <n v="210"/>
    <n v="1050"/>
    <m/>
    <m/>
    <n v="1470"/>
    <n v="210"/>
    <s v="Distribution générale"/>
    <x v="1"/>
    <x v="8"/>
    <s v="Berreault"/>
    <s v="Pean"/>
    <s v="Rural"/>
    <s v="Ménage"/>
    <s v="Chaque bache avec 20 metres de corde et guide technique"/>
    <s v="SAV20161124SUTOBE"/>
    <x v="4"/>
    <x v="1"/>
    <x v="8"/>
    <e v="#N/A"/>
  </r>
  <r>
    <x v="31"/>
    <m/>
    <s v="OFDA"/>
    <s v="Réalisé"/>
    <d v="2016-11-24T00:00:00"/>
    <s v="Distribution Abris"/>
    <s v="Matériaux Abris"/>
    <s v="Kit Abris"/>
    <s v="bache 4*6, 1 corde"/>
    <s v="Nombre"/>
    <n v="250"/>
    <n v="1250"/>
    <m/>
    <m/>
    <n v="1750"/>
    <n v="250"/>
    <s v="Distribution générale"/>
    <x v="1"/>
    <x v="8"/>
    <s v="Berreault"/>
    <s v="Proux"/>
    <s v="Rural"/>
    <s v="Ménage"/>
    <s v="Chaque bache avec 20 metres de corde et guide technique"/>
    <s v="SAV20161124SUTOBE"/>
    <x v="5"/>
    <x v="1"/>
    <x v="8"/>
    <e v="#N/A"/>
  </r>
  <r>
    <x v="31"/>
    <m/>
    <s v="OFDA"/>
    <s v="Réalisé"/>
    <d v="2016-11-26T00:00:00"/>
    <s v="Distribution Abris"/>
    <s v="Matériaux Abris"/>
    <s v="Kit Abris"/>
    <s v="bache 4*6, 1 corde"/>
    <s v="Nombre"/>
    <n v="644"/>
    <n v="3220"/>
    <m/>
    <m/>
    <n v="4508"/>
    <n v="644"/>
    <s v="Distribution générale"/>
    <x v="1"/>
    <x v="31"/>
    <s v="Tibi Daveza"/>
    <s v="Tiby-Rhe"/>
    <s v="Rural"/>
    <s v="Ménage"/>
    <s v="Chaque bache avec 20 metres de corde et guide technique"/>
    <s v="SAV20161126SUCATI"/>
    <x v="5"/>
    <x v="1"/>
    <x v="31"/>
    <e v="#N/A"/>
  </r>
  <r>
    <x v="31"/>
    <m/>
    <s v="OFDA"/>
    <s v="Planifié (financé)"/>
    <d v="2016-12-14T00:00:00"/>
    <s v="Intervention Abris"/>
    <s v="Autre"/>
    <s v="Autre"/>
    <s v="Recovery Support"/>
    <s v="N/A"/>
    <n v="2200"/>
    <m/>
    <m/>
    <m/>
    <m/>
    <n v="2200"/>
    <s v="Sélection / Priorisation"/>
    <x v="5"/>
    <x v="28"/>
    <m/>
    <m/>
    <s v="Rural"/>
    <s v="Ménage"/>
    <s v="TBD between Beaumont in GA, and Torbek and Camp Perrin in Sud. "/>
    <s v="SAV20161214"/>
    <x v="5"/>
    <x v="5"/>
    <x v="28"/>
    <e v="#N/A"/>
  </r>
  <r>
    <x v="31"/>
    <m/>
    <s v="OFDA"/>
    <s v="Planifié (financé)"/>
    <m/>
    <s v="Distribution Abris"/>
    <s v="Cash en USD"/>
    <s v="Conditionel "/>
    <m/>
    <s v="Valeur en USD"/>
    <n v="550"/>
    <m/>
    <m/>
    <m/>
    <m/>
    <n v="550"/>
    <s v="Sélection / Priorisation"/>
    <x v="5"/>
    <x v="28"/>
    <m/>
    <m/>
    <s v="Rural"/>
    <s v="Ménage"/>
    <s v="TBD between Beaumont in GA, and Torbek and Camp Perrin in Sud. "/>
    <s v="SAV190010"/>
    <x v="4"/>
    <x v="5"/>
    <x v="28"/>
    <e v="#N/A"/>
  </r>
  <r>
    <x v="31"/>
    <m/>
    <s v="OFDA"/>
    <s v="Planifié (financé)"/>
    <m/>
    <s v="Intervention Abris"/>
    <s v="Communication avec les communautés (CwC)"/>
    <s v="IEC"/>
    <m/>
    <s v="Nombre de campagne"/>
    <m/>
    <m/>
    <m/>
    <m/>
    <s v=""/>
    <n v="4400"/>
    <s v="Distribution générale"/>
    <x v="5"/>
    <x v="28"/>
    <m/>
    <m/>
    <s v="Rural"/>
    <s v="Ménage"/>
    <s v="In Beaumont in GA, and Torbek and Camp Perrin in Sud. "/>
    <s v="SAV190010"/>
    <x v="5"/>
    <x v="5"/>
    <x v="28"/>
    <e v="#N/A"/>
  </r>
  <r>
    <x v="32"/>
    <m/>
    <m/>
    <m/>
    <d v="2016-10-11T00:00:00"/>
    <s v="Distribution NFI"/>
    <s v="Matériaux NFI"/>
    <s v="Kit d'hygiène"/>
    <m/>
    <s v="Nombre"/>
    <s v="1’000"/>
    <m/>
    <m/>
    <m/>
    <s v=""/>
    <m/>
    <m/>
    <x v="1"/>
    <x v="9"/>
    <m/>
    <m/>
    <m/>
    <m/>
    <m/>
    <s v="SDC20161011SUPO"/>
    <x v="5"/>
    <x v="1"/>
    <x v="9"/>
    <e v="#N/A"/>
  </r>
  <r>
    <x v="32"/>
    <m/>
    <m/>
    <m/>
    <d v="2016-11-05T00:00:00"/>
    <s v="Distribution Abris"/>
    <s v="Matériaux Abris"/>
    <s v="Kit Abris"/>
    <m/>
    <s v="Nombre"/>
    <n v="640"/>
    <m/>
    <m/>
    <m/>
    <s v=""/>
    <m/>
    <m/>
    <x v="1"/>
    <x v="14"/>
    <m/>
    <m/>
    <m/>
    <m/>
    <m/>
    <s v="SDC2016115SUCO"/>
    <x v="5"/>
    <x v="1"/>
    <x v="14"/>
    <e v="#N/A"/>
  </r>
  <r>
    <x v="32"/>
    <m/>
    <m/>
    <m/>
    <d v="2016-11-05T00:00:00"/>
    <s v="Distribution Abris"/>
    <s v="Matériaux Abris"/>
    <s v="Kit Abris"/>
    <m/>
    <s v="Nombre"/>
    <n v="640"/>
    <m/>
    <m/>
    <m/>
    <s v=""/>
    <m/>
    <m/>
    <x v="1"/>
    <x v="11"/>
    <m/>
    <m/>
    <m/>
    <m/>
    <m/>
    <s v="SDC2016115SULE"/>
    <x v="5"/>
    <x v="1"/>
    <x v="11"/>
    <e v="#N/A"/>
  </r>
  <r>
    <x v="32"/>
    <m/>
    <m/>
    <m/>
    <d v="2016-11-05T00:00:00"/>
    <s v="Distribution Abris"/>
    <s v="Matériaux Abris"/>
    <s v="Kit Abris"/>
    <m/>
    <s v="Nombre"/>
    <n v="650"/>
    <m/>
    <m/>
    <m/>
    <s v=""/>
    <m/>
    <m/>
    <x v="1"/>
    <x v="5"/>
    <m/>
    <m/>
    <m/>
    <m/>
    <m/>
    <s v="SDC2016115SURO"/>
    <x v="5"/>
    <x v="1"/>
    <x v="5"/>
    <e v="#N/A"/>
  </r>
  <r>
    <x v="32"/>
    <m/>
    <m/>
    <m/>
    <d v="2016-11-07T00:00:00"/>
    <s v="Distribution Abris"/>
    <s v="Matériaux Abris"/>
    <s v="Kit Abris"/>
    <m/>
    <s v="Nombre"/>
    <n v="640"/>
    <m/>
    <m/>
    <m/>
    <s v=""/>
    <m/>
    <m/>
    <x v="1"/>
    <x v="18"/>
    <m/>
    <m/>
    <m/>
    <m/>
    <m/>
    <s v="SDC2016117SUCH"/>
    <x v="5"/>
    <x v="1"/>
    <x v="18"/>
    <e v="#N/A"/>
  </r>
  <r>
    <x v="32"/>
    <m/>
    <m/>
    <m/>
    <d v="2016-11-07T00:00:00"/>
    <s v="Distribution Abris"/>
    <s v="Matériaux Abris"/>
    <s v="Kit Abris"/>
    <m/>
    <s v="Nombre"/>
    <n v="800"/>
    <m/>
    <m/>
    <m/>
    <s v=""/>
    <m/>
    <m/>
    <x v="1"/>
    <x v="18"/>
    <s v="Dejoie"/>
    <m/>
    <m/>
    <m/>
    <m/>
    <s v="SDC2016117SUCHDE"/>
    <x v="5"/>
    <x v="1"/>
    <x v="18"/>
    <e v="#N/A"/>
  </r>
  <r>
    <x v="32"/>
    <m/>
    <m/>
    <m/>
    <d v="2016-11-07T00:00:00"/>
    <s v="Distribution Abris"/>
    <s v="Matériaux Abris"/>
    <s v="Kit Abris"/>
    <m/>
    <s v="Nombre"/>
    <n v="800"/>
    <m/>
    <m/>
    <m/>
    <s v=""/>
    <m/>
    <m/>
    <x v="1"/>
    <x v="18"/>
    <s v="Rendel"/>
    <m/>
    <m/>
    <m/>
    <m/>
    <s v="SDC2016117SUCHRE"/>
    <x v="5"/>
    <x v="1"/>
    <x v="18"/>
    <e v="#N/A"/>
  </r>
  <r>
    <x v="32"/>
    <m/>
    <m/>
    <m/>
    <d v="2016-11-07T00:00:00"/>
    <s v="Distribution Abris"/>
    <s v="Matériaux Abris"/>
    <s v="Kit Abris"/>
    <m/>
    <s v="Nombre"/>
    <n v="400"/>
    <m/>
    <m/>
    <m/>
    <s v=""/>
    <m/>
    <m/>
    <x v="1"/>
    <x v="9"/>
    <s v="Balais"/>
    <m/>
    <m/>
    <m/>
    <m/>
    <s v="SDC2016117SUPOBA"/>
    <x v="5"/>
    <x v="1"/>
    <x v="9"/>
    <e v="#N/A"/>
  </r>
  <r>
    <x v="32"/>
    <m/>
    <m/>
    <m/>
    <d v="2016-11-07T00:00:00"/>
    <s v="Distribution Abris"/>
    <s v="Matériaux Abris"/>
    <s v="Kit Abris"/>
    <m/>
    <s v="Nombre"/>
    <n v="400"/>
    <m/>
    <m/>
    <m/>
    <s v=""/>
    <m/>
    <m/>
    <x v="1"/>
    <x v="9"/>
    <s v="Paricot"/>
    <m/>
    <m/>
    <m/>
    <m/>
    <s v="SDC2016117SUPOPA"/>
    <x v="5"/>
    <x v="1"/>
    <x v="9"/>
    <e v="#N/A"/>
  </r>
  <r>
    <x v="32"/>
    <m/>
    <m/>
    <m/>
    <s v="22.-25.10, 12.11.16"/>
    <s v="Distribution Abris"/>
    <s v="Matériaux Abris"/>
    <s v="Kit Abris"/>
    <m/>
    <s v="Nombre"/>
    <n v="5900"/>
    <m/>
    <m/>
    <m/>
    <s v=""/>
    <m/>
    <m/>
    <x v="1"/>
    <x v="15"/>
    <m/>
    <m/>
    <m/>
    <m/>
    <m/>
    <e v="#VALUE!"/>
    <x v="19"/>
    <x v="1"/>
    <x v="15"/>
    <e v="#N/A"/>
  </r>
  <r>
    <x v="32"/>
    <m/>
    <m/>
    <m/>
    <s v="29.10., 07.11.16"/>
    <s v="Distribution Abris"/>
    <s v="Matériaux Abris"/>
    <s v="Kit Abris"/>
    <m/>
    <s v="Nombre"/>
    <n v="640"/>
    <m/>
    <m/>
    <m/>
    <s v=""/>
    <m/>
    <m/>
    <x v="1"/>
    <x v="9"/>
    <m/>
    <m/>
    <m/>
    <m/>
    <m/>
    <e v="#VALUE!"/>
    <x v="20"/>
    <x v="1"/>
    <x v="9"/>
    <e v="#N/A"/>
  </r>
  <r>
    <x v="33"/>
    <s v="410 Bridge - La Croix"/>
    <m/>
    <s v="Réalisé"/>
    <d v="2016-11-23T00:00:00"/>
    <s v="Distribution NFI"/>
    <s v="Matériaux NFI"/>
    <s v="Moustiquaires"/>
    <s v="2 per HH"/>
    <s v="Nombre"/>
    <n v="200"/>
    <m/>
    <m/>
    <m/>
    <s v=""/>
    <n v="100"/>
    <s v="Sélection / Priorisation"/>
    <x v="1"/>
    <x v="1"/>
    <s v="Bourdet"/>
    <m/>
    <m/>
    <m/>
    <s v="Distributed in conjunction with Shelterkits and other NFI"/>
    <s v="SHE20161123SULEBO"/>
    <x v="1"/>
    <x v="1"/>
    <x v="1"/>
    <e v="#N/A"/>
  </r>
  <r>
    <x v="33"/>
    <s v="410 Bridge - La Croix"/>
    <m/>
    <s v="Réalisé"/>
    <d v="2016-11-23T00:00:00"/>
    <s v="Distribution NFI"/>
    <s v="Matériaux NFI"/>
    <s v="Lampes solaires"/>
    <s v="2 per HH"/>
    <s v="Nombre"/>
    <n v="200"/>
    <m/>
    <m/>
    <m/>
    <s v=""/>
    <n v="100"/>
    <s v="Sélection / Priorisation"/>
    <x v="1"/>
    <x v="1"/>
    <s v="Bourdet"/>
    <m/>
    <m/>
    <m/>
    <s v="Distributed in conjunction with Shelterkits and other NFI"/>
    <s v="SHE20161123SULEBO"/>
    <x v="2"/>
    <x v="1"/>
    <x v="1"/>
    <e v="#N/A"/>
  </r>
  <r>
    <x v="33"/>
    <s v="410 Bridge - La Croix"/>
    <m/>
    <s v="Réalisé"/>
    <d v="2016-11-23T00:00:00"/>
    <s v="Distribution NFI"/>
    <s v="Matériaux NFI"/>
    <s v="Bidons"/>
    <s v="1 per HH"/>
    <s v="Nombre"/>
    <n v="100"/>
    <m/>
    <m/>
    <m/>
    <s v=""/>
    <n v="100"/>
    <s v="Sélection / Priorisation"/>
    <x v="1"/>
    <x v="1"/>
    <s v="Bourdet"/>
    <m/>
    <m/>
    <m/>
    <s v="Distributed in conjunction with Shelterkits and other NFI"/>
    <s v="SHE20161123SULEBO"/>
    <x v="3"/>
    <x v="1"/>
    <x v="1"/>
    <e v="#N/A"/>
  </r>
  <r>
    <x v="33"/>
    <s v="410 Bridge - La Croix"/>
    <m/>
    <s v="Réalisé"/>
    <d v="2016-11-23T00:00:00"/>
    <s v="Distribution NFI"/>
    <s v="Matériaux NFI"/>
    <s v="Aquatabs"/>
    <s v="1 per HH"/>
    <s v="Nombre"/>
    <n v="100"/>
    <m/>
    <m/>
    <m/>
    <s v=""/>
    <n v="100"/>
    <s v="Sélection / Priorisation"/>
    <x v="1"/>
    <x v="1"/>
    <s v="Bourdet"/>
    <m/>
    <m/>
    <m/>
    <s v="Thirst Aid Station' Distributed in conjunction with Shelterkits and other NFI"/>
    <s v="SHE20161123SULEBO"/>
    <x v="4"/>
    <x v="1"/>
    <x v="1"/>
    <e v="#N/A"/>
  </r>
  <r>
    <x v="33"/>
    <s v="410 Bridge - La Croix"/>
    <m/>
    <s v="Réalisé"/>
    <d v="2016-11-23T00:00:00"/>
    <s v="Distribution Abris"/>
    <s v="Matériaux Abris"/>
    <s v="Kit Abris"/>
    <s v="1 per HH"/>
    <s v="Nombre"/>
    <n v="100"/>
    <m/>
    <m/>
    <m/>
    <s v=""/>
    <n v="100"/>
    <s v="Sélection / Priorisation"/>
    <x v="1"/>
    <x v="1"/>
    <s v="Bourdet"/>
    <m/>
    <m/>
    <m/>
    <s v="Distributed in conjunction with NFI kits of solar lights, water filter, water container and mosquito nets"/>
    <s v="SHE20161123SULEBO"/>
    <x v="5"/>
    <x v="1"/>
    <x v="1"/>
    <e v="#N/A"/>
  </r>
  <r>
    <x v="33"/>
    <s v="410 Bridge  - Maniche"/>
    <m/>
    <s v="Réalisé"/>
    <d v="2016-11-25T00:00:00"/>
    <s v="Distribution NFI"/>
    <s v="Matériaux NFI"/>
    <s v="Moustiquaires"/>
    <s v="2 per HH"/>
    <s v="Nombre"/>
    <n v="200"/>
    <m/>
    <m/>
    <m/>
    <n v="560"/>
    <n v="100"/>
    <s v="Sélection / Priorisation"/>
    <x v="1"/>
    <x v="6"/>
    <s v="Maniche"/>
    <s v="Maniche"/>
    <s v="Peri urbain"/>
    <m/>
    <s v="Distributed in conjunction with Shelterkits and other NFI"/>
    <s v="SHE20161125SUMAMA"/>
    <x v="1"/>
    <x v="1"/>
    <x v="6"/>
    <e v="#N/A"/>
  </r>
  <r>
    <x v="33"/>
    <s v="410 Bridge"/>
    <m/>
    <s v="Réalisé"/>
    <d v="2016-11-25T00:00:00"/>
    <s v="Distribution NFI"/>
    <s v="Matériaux NFI"/>
    <s v="Lampes solaires"/>
    <s v="2 per HH"/>
    <s v="Nombre"/>
    <n v="200"/>
    <m/>
    <m/>
    <m/>
    <n v="560"/>
    <n v="100"/>
    <s v="Sélection / Priorisation"/>
    <x v="1"/>
    <x v="6"/>
    <s v="Maniche"/>
    <s v="Maniche"/>
    <s v="Peri urbain"/>
    <m/>
    <s v="Distributed in conjunction with Shelterkits and other NFI"/>
    <s v="SHE20161125SUMAMA"/>
    <x v="2"/>
    <x v="1"/>
    <x v="6"/>
    <e v="#N/A"/>
  </r>
  <r>
    <x v="33"/>
    <s v="412 Bridge"/>
    <m/>
    <s v="Réalisé"/>
    <d v="2016-11-25T00:00:00"/>
    <s v="Distribution NFI"/>
    <s v="Matériaux NFI"/>
    <s v="Bidons"/>
    <s v="1 per HH"/>
    <s v="Nombre"/>
    <n v="100"/>
    <m/>
    <m/>
    <m/>
    <n v="560"/>
    <n v="100"/>
    <s v="Sélection / Priorisation"/>
    <x v="1"/>
    <x v="6"/>
    <s v="Maniche"/>
    <s v="Maniche"/>
    <s v="Peri urbain"/>
    <m/>
    <s v="Distributed in conjunction with Shelterkits and other NFI"/>
    <s v="SHE20161125SUMAMA"/>
    <x v="3"/>
    <x v="1"/>
    <x v="6"/>
    <e v="#N/A"/>
  </r>
  <r>
    <x v="33"/>
    <s v="413 Bridge"/>
    <m/>
    <s v="Réalisé"/>
    <d v="2016-11-25T00:00:00"/>
    <s v="Distribution NFI"/>
    <s v="Matériaux NFI"/>
    <s v="Aquatabs"/>
    <s v="1 per HH"/>
    <s v="Nombre"/>
    <n v="100"/>
    <m/>
    <m/>
    <m/>
    <n v="560"/>
    <n v="100"/>
    <s v="Sélection / Priorisation"/>
    <x v="1"/>
    <x v="6"/>
    <s v="Maniche"/>
    <s v="Maniche"/>
    <s v="Peri urbain"/>
    <m/>
    <s v="Thirst Aid Station' Distributed in conjunction with Shelterkits and other NFI"/>
    <s v="SHE20161125SUMAMA"/>
    <x v="4"/>
    <x v="1"/>
    <x v="6"/>
    <e v="#N/A"/>
  </r>
  <r>
    <x v="33"/>
    <s v="414 Bridge"/>
    <m/>
    <s v="Réalisé"/>
    <d v="2016-11-25T00:00:00"/>
    <s v="Distribution Abris"/>
    <s v="Matériaux Abris"/>
    <s v="Kit Abris"/>
    <s v="1 per HH"/>
    <s v="Nombre"/>
    <n v="100"/>
    <m/>
    <m/>
    <m/>
    <n v="560"/>
    <n v="100"/>
    <s v="Sélection / Priorisation"/>
    <x v="1"/>
    <x v="6"/>
    <s v="Maniche"/>
    <s v="Maniche"/>
    <s v="Peri urbain"/>
    <m/>
    <s v="Distributed in conjunction with NFI kits of solar lights, water filter, water container and mosquito nets"/>
    <s v="SHE20161125SUMAMA"/>
    <x v="5"/>
    <x v="1"/>
    <x v="6"/>
    <e v="#N/A"/>
  </r>
  <r>
    <x v="33"/>
    <s v="Haven"/>
    <m/>
    <s v="Réalisé"/>
    <d v="2016-11-25T00:00:00"/>
    <s v="Distribution NFI"/>
    <s v="Matériaux NFI"/>
    <s v="Kit de cuisine"/>
    <s v="1 per HH"/>
    <s v="Nombre"/>
    <n v="75"/>
    <m/>
    <m/>
    <m/>
    <s v=""/>
    <n v="75"/>
    <s v="Sélection / Priorisation"/>
    <x v="1"/>
    <x v="77"/>
    <m/>
    <m/>
    <s v="Rural"/>
    <m/>
    <m/>
    <s v="SHE20161125SUIL"/>
    <x v="23"/>
    <x v="1"/>
    <x v="54"/>
    <e v="#N/A"/>
  </r>
  <r>
    <x v="33"/>
    <s v="Haven"/>
    <m/>
    <s v="Réalisé"/>
    <d v="2016-11-25T00:00:00"/>
    <s v="Distribution NFI"/>
    <s v="Matériaux NFI"/>
    <s v="Couvertures"/>
    <s v="5 per HH"/>
    <s v="Nombre"/>
    <n v="375"/>
    <m/>
    <m/>
    <m/>
    <s v=""/>
    <n v="75"/>
    <s v="Sélection / Priorisation"/>
    <x v="1"/>
    <x v="77"/>
    <m/>
    <m/>
    <s v="Rural"/>
    <m/>
    <m/>
    <s v="SHE20161125SUIL"/>
    <x v="0"/>
    <x v="1"/>
    <x v="54"/>
    <e v="#N/A"/>
  </r>
  <r>
    <x v="33"/>
    <s v="Haven"/>
    <m/>
    <s v="Réalisé"/>
    <d v="2016-11-25T00:00:00"/>
    <s v="Distribution NFI"/>
    <s v="Matériaux NFI"/>
    <s v="Lampes solaires"/>
    <s v="2 per HH"/>
    <s v="Nombre"/>
    <n v="150"/>
    <m/>
    <m/>
    <m/>
    <s v=""/>
    <n v="75"/>
    <s v="Sélection / Priorisation"/>
    <x v="1"/>
    <x v="77"/>
    <m/>
    <m/>
    <s v="Rural"/>
    <m/>
    <m/>
    <s v="SHE20161125SUIL"/>
    <x v="1"/>
    <x v="1"/>
    <x v="54"/>
    <e v="#N/A"/>
  </r>
  <r>
    <x v="33"/>
    <s v="Haven"/>
    <m/>
    <s v="Réalisé"/>
    <d v="2016-11-25T00:00:00"/>
    <s v="Distribution NFI"/>
    <s v="Matériaux NFI"/>
    <s v="Autre, à préciser dans &quot;Commentaires&quot;"/>
    <m/>
    <s v="N/A"/>
    <n v="75"/>
    <m/>
    <m/>
    <m/>
    <s v=""/>
    <n v="75"/>
    <s v="Sélection / Priorisation"/>
    <x v="1"/>
    <x v="77"/>
    <m/>
    <m/>
    <s v="Rural"/>
    <m/>
    <s v="Basic tool kit"/>
    <s v="SHE20161125SUIL"/>
    <x v="2"/>
    <x v="1"/>
    <x v="54"/>
    <e v="#N/A"/>
  </r>
  <r>
    <x v="33"/>
    <s v="Haven"/>
    <m/>
    <s v="Réalisé"/>
    <d v="2016-11-25T00:00:00"/>
    <s v="Distribution NFI"/>
    <s v="Matériaux NFI"/>
    <s v="Moustiquaires"/>
    <s v="2 per HH"/>
    <s v="Nombre"/>
    <n v="150"/>
    <m/>
    <m/>
    <m/>
    <s v=""/>
    <n v="75"/>
    <s v="Sélection / Priorisation"/>
    <x v="1"/>
    <x v="77"/>
    <m/>
    <m/>
    <s v="Rural"/>
    <m/>
    <m/>
    <s v="SHE20161125SUIL"/>
    <x v="3"/>
    <x v="1"/>
    <x v="54"/>
    <e v="#N/A"/>
  </r>
  <r>
    <x v="33"/>
    <s v="Haven"/>
    <m/>
    <s v="Réalisé"/>
    <d v="2016-11-25T00:00:00"/>
    <s v="Distribution NFI"/>
    <s v="Matériaux NFI"/>
    <s v="Bidons"/>
    <s v="1 per HH"/>
    <s v="Nombre"/>
    <n v="75"/>
    <m/>
    <m/>
    <m/>
    <s v=""/>
    <n v="75"/>
    <s v="Sélection / Priorisation"/>
    <x v="1"/>
    <x v="77"/>
    <m/>
    <m/>
    <s v="Rural"/>
    <m/>
    <m/>
    <s v="SHE20161125SUIL"/>
    <x v="4"/>
    <x v="1"/>
    <x v="54"/>
    <e v="#N/A"/>
  </r>
  <r>
    <x v="33"/>
    <s v="Haven"/>
    <m/>
    <s v="Planifié (financé)"/>
    <d v="2016-11-25T00:00:00"/>
    <s v="Distribution NFI"/>
    <s v="Matériaux NFI"/>
    <s v="Tapis de sol"/>
    <s v="2 per HH"/>
    <s v="Nombre"/>
    <n v="150"/>
    <m/>
    <m/>
    <m/>
    <s v=""/>
    <n v="75"/>
    <s v="Sélection / Priorisation"/>
    <x v="1"/>
    <x v="77"/>
    <m/>
    <m/>
    <s v="Rural"/>
    <m/>
    <m/>
    <s v="SHE20161125SUIL"/>
    <x v="5"/>
    <x v="1"/>
    <x v="54"/>
    <e v="#N/A"/>
  </r>
  <r>
    <x v="33"/>
    <s v="Haven"/>
    <m/>
    <s v="En cours"/>
    <d v="2016-12-02T00:00:00"/>
    <s v="Distribution NFI"/>
    <s v="Matériaux NFI"/>
    <s v="Moustiquaires"/>
    <s v="2 per HH"/>
    <s v="Nombre"/>
    <n v="628"/>
    <m/>
    <m/>
    <m/>
    <s v=""/>
    <n v="314"/>
    <s v="Sélection / Priorisation"/>
    <x v="1"/>
    <x v="77"/>
    <s v="Ile A Vache"/>
    <m/>
    <s v="Rural"/>
    <m/>
    <s v="Distributed in conjunction with Shelterkits and other NFI"/>
    <s v="SHE2016122SUILIL"/>
    <x v="2"/>
    <x v="1"/>
    <x v="54"/>
    <e v="#N/A"/>
  </r>
  <r>
    <x v="33"/>
    <s v="Haven"/>
    <m/>
    <s v="En cours"/>
    <d v="2016-12-02T00:00:00"/>
    <s v="Distribution NFI"/>
    <s v="Matériaux NFI"/>
    <s v="Lampes solaires"/>
    <s v="2 per HH"/>
    <s v="Nombre"/>
    <n v="628"/>
    <m/>
    <m/>
    <m/>
    <s v=""/>
    <n v="314"/>
    <s v="Sélection / Priorisation"/>
    <x v="1"/>
    <x v="77"/>
    <s v="Ile A Vache"/>
    <m/>
    <s v="Rural"/>
    <m/>
    <s v="Distributed in conjunction with Shelterkits and other NFI"/>
    <s v="SHE2016122SUILIL"/>
    <x v="3"/>
    <x v="1"/>
    <x v="54"/>
    <e v="#N/A"/>
  </r>
  <r>
    <x v="33"/>
    <s v="Haven"/>
    <m/>
    <s v="En cours"/>
    <d v="2016-12-02T00:00:00"/>
    <s v="Distribution NFI"/>
    <s v="Matériaux NFI"/>
    <s v="Bidons"/>
    <s v="1 per HH"/>
    <s v="Nombre"/>
    <n v="314"/>
    <m/>
    <m/>
    <m/>
    <s v=""/>
    <n v="314"/>
    <s v="Sélection / Priorisation"/>
    <x v="1"/>
    <x v="77"/>
    <s v="Ile A Vache"/>
    <m/>
    <s v="Rural"/>
    <m/>
    <s v="Distributed in conjunction with Shelterkits and other NFI"/>
    <s v="SHE2016122SUILIL"/>
    <x v="4"/>
    <x v="1"/>
    <x v="54"/>
    <e v="#N/A"/>
  </r>
  <r>
    <x v="33"/>
    <s v="Haven"/>
    <m/>
    <s v="En cours"/>
    <d v="2016-12-02T00:00:00"/>
    <s v="Distribution NFI"/>
    <s v="Matériaux NFI"/>
    <s v="Aquatabs"/>
    <s v="1 per HH"/>
    <s v="Nombre"/>
    <n v="314"/>
    <m/>
    <m/>
    <m/>
    <s v=""/>
    <n v="314"/>
    <s v="Sélection / Priorisation"/>
    <x v="1"/>
    <x v="77"/>
    <s v="Ile A Vache"/>
    <m/>
    <s v="Rural"/>
    <m/>
    <s v="Thirst Aid Station' Distributed in conjunction with Shelterkits and other NFI"/>
    <s v="SHE2016122SUILIL"/>
    <x v="5"/>
    <x v="1"/>
    <x v="54"/>
    <e v="#N/A"/>
  </r>
  <r>
    <x v="33"/>
    <s v="(BSEIPH) Bureau du Secrétaire d’Etat à l’Intégration des Personnes Handicapées"/>
    <m/>
    <s v="En cours"/>
    <d v="2016-12-02T00:00:00"/>
    <s v="Distribution NFI"/>
    <s v="Matériaux NFI"/>
    <s v="Moustiquaires"/>
    <s v="2 per HH"/>
    <s v="Nombre"/>
    <n v="308"/>
    <m/>
    <m/>
    <m/>
    <s v=""/>
    <n v="154"/>
    <s v="Sélection / Priorisation"/>
    <x v="1"/>
    <x v="1"/>
    <s v="Bourdet"/>
    <m/>
    <s v="Peri urbain"/>
    <m/>
    <s v="Distributed in conjunction with Shelterkits and other NFI"/>
    <s v="SHE2016122SULEBO"/>
    <x v="22"/>
    <x v="1"/>
    <x v="1"/>
    <e v="#N/A"/>
  </r>
  <r>
    <x v="33"/>
    <s v="(BSEIPH) Bureau du Secrétaire d’Etat à l’Intégration des Personnes Handicapées"/>
    <m/>
    <s v="En cours"/>
    <d v="2016-12-02T00:00:00"/>
    <s v="Distribution NFI"/>
    <s v="Matériaux NFI"/>
    <s v="Lampes solaires"/>
    <s v="2 per HH"/>
    <s v="Nombre"/>
    <n v="308"/>
    <m/>
    <m/>
    <m/>
    <s v=""/>
    <n v="154"/>
    <s v="Sélection / Priorisation"/>
    <x v="1"/>
    <x v="1"/>
    <s v="Bourdet"/>
    <m/>
    <s v="Peri urbain"/>
    <m/>
    <s v="Distributed in conjunction with Shelterkits and other NFI"/>
    <s v="SHE2016122SULEBO"/>
    <x v="23"/>
    <x v="1"/>
    <x v="1"/>
    <e v="#N/A"/>
  </r>
  <r>
    <x v="33"/>
    <s v="(BSEIPH) Bureau du Secrétaire d’Etat à l’Intégration des Personnes Handicapées"/>
    <m/>
    <s v="En cours"/>
    <d v="2016-12-02T00:00:00"/>
    <s v="Distribution NFI"/>
    <s v="Matériaux NFI"/>
    <s v="Bidons"/>
    <s v="1 per HH"/>
    <s v="Nombre"/>
    <n v="154"/>
    <m/>
    <m/>
    <m/>
    <s v=""/>
    <n v="154"/>
    <s v="Sélection / Priorisation"/>
    <x v="1"/>
    <x v="1"/>
    <s v="Bourdet"/>
    <m/>
    <s v="Peri urbain"/>
    <m/>
    <s v="Distributed in conjunction with Shelterkits and other NFI"/>
    <s v="SHE2016122SULEBO"/>
    <x v="0"/>
    <x v="1"/>
    <x v="1"/>
    <e v="#N/A"/>
  </r>
  <r>
    <x v="33"/>
    <s v="(BSEIPH) Bureau du Secrétaire d’Etat à l’Intégration des Personnes Handicapées"/>
    <m/>
    <s v="En cours"/>
    <d v="2016-12-02T00:00:00"/>
    <s v="Distribution NFI"/>
    <s v="Matériaux NFI"/>
    <s v="Aquatabs"/>
    <s v="1 per HH"/>
    <s v="Nombre"/>
    <n v="154"/>
    <m/>
    <m/>
    <m/>
    <s v=""/>
    <n v="154"/>
    <s v="Sélection / Priorisation"/>
    <x v="1"/>
    <x v="1"/>
    <s v="Bourdet"/>
    <m/>
    <s v="Peri urbain"/>
    <m/>
    <s v="Thirst Aid Station' Distributed in conjunction with Shelterkits and other NFI"/>
    <s v="SHE2016122SULEBO"/>
    <x v="1"/>
    <x v="1"/>
    <x v="1"/>
    <e v="#N/A"/>
  </r>
  <r>
    <x v="33"/>
    <s v="Rotary Clube Les Cayes"/>
    <m/>
    <s v="En cours"/>
    <d v="2016-12-02T00:00:00"/>
    <s v="Distribution NFI"/>
    <s v="Matériaux NFI"/>
    <s v="Moustiquaires"/>
    <s v="2 per HH"/>
    <s v="Nombre"/>
    <n v="600"/>
    <m/>
    <m/>
    <m/>
    <s v=""/>
    <n v="300"/>
    <s v="Sélection / Priorisation"/>
    <x v="1"/>
    <x v="1"/>
    <s v="Bourdet"/>
    <m/>
    <s v="Urbain"/>
    <m/>
    <s v="Distributed in conjunction with Shelterkits and other NFI"/>
    <s v="SHE2016122SULEBO"/>
    <x v="2"/>
    <x v="1"/>
    <x v="1"/>
    <e v="#N/A"/>
  </r>
  <r>
    <x v="33"/>
    <s v="Rotary Clube Les Cayes"/>
    <m/>
    <s v="En cours"/>
    <d v="2016-12-02T00:00:00"/>
    <s v="Distribution NFI"/>
    <s v="Matériaux NFI"/>
    <s v="Lampes solaires"/>
    <s v="2 per HH"/>
    <s v="Nombre"/>
    <n v="600"/>
    <m/>
    <m/>
    <m/>
    <s v=""/>
    <n v="300"/>
    <s v="Sélection / Priorisation"/>
    <x v="1"/>
    <x v="1"/>
    <s v="Bourdet"/>
    <m/>
    <s v="Urbain"/>
    <m/>
    <s v="Distributed in conjunction with Shelterkits and other NFI"/>
    <s v="SHE2016122SULEBO"/>
    <x v="3"/>
    <x v="1"/>
    <x v="1"/>
    <e v="#N/A"/>
  </r>
  <r>
    <x v="33"/>
    <s v="Rotary Clube Les Cayes"/>
    <m/>
    <s v="En cours"/>
    <d v="2016-12-02T00:00:00"/>
    <s v="Distribution NFI"/>
    <s v="Matériaux NFI"/>
    <s v="Bidons"/>
    <s v="1 per HH"/>
    <s v="Nombre"/>
    <n v="300"/>
    <m/>
    <m/>
    <m/>
    <s v=""/>
    <n v="300"/>
    <s v="Sélection / Priorisation"/>
    <x v="1"/>
    <x v="1"/>
    <s v="Bourdet"/>
    <m/>
    <s v="Urbain"/>
    <m/>
    <s v="Distributed in conjunction with Shelterkits and other NFI"/>
    <s v="SHE2016122SULEBO"/>
    <x v="4"/>
    <x v="1"/>
    <x v="1"/>
    <e v="#N/A"/>
  </r>
  <r>
    <x v="33"/>
    <s v="Rotary Clube Les Cayes"/>
    <m/>
    <s v="En cours"/>
    <d v="2016-12-02T00:00:00"/>
    <s v="Distribution NFI"/>
    <s v="Matériaux NFI"/>
    <s v="Aquatabs"/>
    <s v="1 per HH"/>
    <s v="Nombre"/>
    <n v="300"/>
    <m/>
    <m/>
    <m/>
    <s v=""/>
    <n v="300"/>
    <s v="Sélection / Priorisation"/>
    <x v="1"/>
    <x v="1"/>
    <s v="Bourdet"/>
    <m/>
    <s v="Urbain"/>
    <m/>
    <s v="Thirst Aid Station' Distributed in conjunction with Shelterkits and other NFI"/>
    <s v="SHE2016122SULEBO"/>
    <x v="5"/>
    <x v="1"/>
    <x v="1"/>
    <e v="#N/A"/>
  </r>
  <r>
    <x v="33"/>
    <s v="Handicap International"/>
    <m/>
    <s v="Planifié (financé)"/>
    <d v="2016-12-06T00:00:00"/>
    <s v="Distribution NFI"/>
    <s v="Matériaux NFI"/>
    <s v="Moustiquaires"/>
    <s v="2 per HH"/>
    <s v="Nombre"/>
    <n v="1000"/>
    <m/>
    <m/>
    <m/>
    <s v=""/>
    <n v="500"/>
    <s v="Sélection / Priorisation"/>
    <x v="3"/>
    <x v="71"/>
    <m/>
    <s v="Not yet confirmed"/>
    <s v="Rural"/>
    <m/>
    <s v="Distributed in conjunction with Shelterkits and other NFI"/>
    <s v="SHE2016126NIAN"/>
    <x v="1"/>
    <x v="3"/>
    <x v="50"/>
    <e v="#N/A"/>
  </r>
  <r>
    <x v="33"/>
    <s v="Handicap International"/>
    <m/>
    <s v="Planifié (financé)"/>
    <d v="2016-12-06T00:00:00"/>
    <s v="Distribution NFI"/>
    <s v="Matériaux NFI"/>
    <s v="Lampes solaires"/>
    <s v="2 per HH"/>
    <s v="Nombre"/>
    <n v="1000"/>
    <m/>
    <m/>
    <m/>
    <s v=""/>
    <n v="500"/>
    <s v="Sélection / Priorisation"/>
    <x v="3"/>
    <x v="71"/>
    <m/>
    <s v="Not yet confirmed"/>
    <s v="Rural"/>
    <m/>
    <s v="Distributed in conjunction with Shelterkits and other NFI"/>
    <s v="SHE2016126NIAN"/>
    <x v="2"/>
    <x v="3"/>
    <x v="50"/>
    <e v="#N/A"/>
  </r>
  <r>
    <x v="33"/>
    <s v="Handicap International"/>
    <m/>
    <s v="Planifié (financé)"/>
    <d v="2016-12-06T00:00:00"/>
    <s v="Distribution NFI"/>
    <s v="Matériaux NFI"/>
    <s v="Bidons"/>
    <s v="1 per HH"/>
    <s v="Nombre"/>
    <n v="500"/>
    <m/>
    <m/>
    <m/>
    <s v=""/>
    <n v="500"/>
    <s v="Sélection / Priorisation"/>
    <x v="3"/>
    <x v="71"/>
    <m/>
    <s v="Not yet confirmed"/>
    <s v="Rural"/>
    <m/>
    <s v="Distributed in conjunction with Shelterkits and other NFI"/>
    <s v="SHE2016126NIAN"/>
    <x v="3"/>
    <x v="3"/>
    <x v="50"/>
    <e v="#N/A"/>
  </r>
  <r>
    <x v="33"/>
    <s v="Handicap International"/>
    <m/>
    <s v="Planifié (financé)"/>
    <d v="2016-12-06T00:00:00"/>
    <s v="Distribution NFI"/>
    <s v="Matériaux NFI"/>
    <s v="Aquatabs"/>
    <s v="1 per HH"/>
    <s v="Nombre"/>
    <n v="500"/>
    <m/>
    <m/>
    <m/>
    <s v=""/>
    <n v="500"/>
    <s v="Sélection / Priorisation"/>
    <x v="3"/>
    <x v="71"/>
    <m/>
    <s v="Not yet confirmed"/>
    <s v="Rural"/>
    <m/>
    <s v="Thirst Aid Station' Distributed in conjunction with Shelterkits and other NFI"/>
    <s v="SHE2016126NIAN"/>
    <x v="4"/>
    <x v="3"/>
    <x v="50"/>
    <e v="#N/A"/>
  </r>
  <r>
    <x v="33"/>
    <s v="Handicap International"/>
    <m/>
    <s v="Planifié (financé)"/>
    <d v="2016-12-06T00:00:00"/>
    <s v="Distribution Abris"/>
    <s v="Matériaux Abris"/>
    <s v="Kit Abris"/>
    <s v="1 per HH"/>
    <s v="Nombre"/>
    <n v="500"/>
    <m/>
    <m/>
    <m/>
    <s v=""/>
    <n v="500"/>
    <s v="Sélection / Priorisation"/>
    <x v="3"/>
    <x v="71"/>
    <m/>
    <s v="Not yet confirmed"/>
    <s v="Rural"/>
    <m/>
    <s v="Distributed in conjunction with NFI kits of solar lights, water filter, water container and mosquito nets"/>
    <s v="SHE2016126NIAN"/>
    <x v="5"/>
    <x v="3"/>
    <x v="50"/>
    <e v="#N/A"/>
  </r>
  <r>
    <x v="33"/>
    <s v="Handicap International"/>
    <m/>
    <s v="Planifié (financé)"/>
    <d v="2016-12-06T00:00:00"/>
    <s v="Distribution NFI"/>
    <s v="Matériaux NFI"/>
    <s v="Moustiquaires"/>
    <s v="2 per HH"/>
    <s v="Nombre"/>
    <n v="1000"/>
    <m/>
    <m/>
    <m/>
    <s v=""/>
    <n v="500"/>
    <s v="Sélection / Priorisation"/>
    <x v="3"/>
    <x v="70"/>
    <m/>
    <s v="Not yet confirmed"/>
    <s v="Rural"/>
    <m/>
    <s v="Distributed in conjunction with Shelterkits and other NFI"/>
    <s v="SHE2016126NIL'"/>
    <x v="1"/>
    <x v="3"/>
    <x v="49"/>
    <e v="#N/A"/>
  </r>
  <r>
    <x v="33"/>
    <s v="Handicap International"/>
    <m/>
    <s v="Planifié (financé)"/>
    <d v="2016-12-06T00:00:00"/>
    <s v="Distribution NFI"/>
    <s v="Matériaux NFI"/>
    <s v="Lampes solaires"/>
    <s v="2 per HH"/>
    <s v="Nombre"/>
    <n v="1000"/>
    <m/>
    <m/>
    <m/>
    <s v=""/>
    <n v="500"/>
    <s v="Sélection / Priorisation"/>
    <x v="3"/>
    <x v="70"/>
    <m/>
    <s v="Not yet confirmed"/>
    <s v="Rural"/>
    <m/>
    <s v="Distributed in conjunction with Shelterkits and other NFI"/>
    <s v="SHE2016126NIL'"/>
    <x v="2"/>
    <x v="3"/>
    <x v="49"/>
    <e v="#N/A"/>
  </r>
  <r>
    <x v="33"/>
    <s v="Handicap International"/>
    <m/>
    <s v="Planifié (financé)"/>
    <d v="2016-12-06T00:00:00"/>
    <s v="Distribution NFI"/>
    <s v="Matériaux NFI"/>
    <s v="Bidons"/>
    <s v="1 per HH"/>
    <s v="Nombre"/>
    <n v="500"/>
    <m/>
    <m/>
    <m/>
    <s v=""/>
    <n v="500"/>
    <s v="Sélection / Priorisation"/>
    <x v="3"/>
    <x v="70"/>
    <m/>
    <s v="Not yet confirmed"/>
    <s v="Rural"/>
    <m/>
    <s v="Distributed in conjunction with Shelterkits and other NFI"/>
    <s v="SHE2016126NIL'"/>
    <x v="3"/>
    <x v="3"/>
    <x v="49"/>
    <e v="#N/A"/>
  </r>
  <r>
    <x v="33"/>
    <s v="Handicap International"/>
    <m/>
    <s v="Planifié (financé)"/>
    <d v="2016-12-06T00:00:00"/>
    <s v="Distribution NFI"/>
    <s v="Matériaux NFI"/>
    <s v="Aquatabs"/>
    <s v="1 per HH"/>
    <s v="Nombre"/>
    <n v="500"/>
    <m/>
    <m/>
    <m/>
    <s v=""/>
    <n v="500"/>
    <s v="Sélection / Priorisation"/>
    <x v="3"/>
    <x v="70"/>
    <m/>
    <s v="Not yet confirmed"/>
    <s v="Rural"/>
    <m/>
    <s v="Thirst Aid Station' Distributed in conjunction with Shelterkits and other NFI"/>
    <s v="SHE2016126NIL'"/>
    <x v="4"/>
    <x v="3"/>
    <x v="49"/>
    <e v="#N/A"/>
  </r>
  <r>
    <x v="33"/>
    <s v="Handicap International"/>
    <m/>
    <s v="Planifié (financé)"/>
    <d v="2016-12-06T00:00:00"/>
    <s v="Distribution Abris"/>
    <s v="Matériaux Abris"/>
    <s v="Kit Abris"/>
    <s v="1 per HH"/>
    <s v="Nombre"/>
    <n v="500"/>
    <m/>
    <m/>
    <m/>
    <s v=""/>
    <n v="500"/>
    <s v="Sélection / Priorisation"/>
    <x v="3"/>
    <x v="70"/>
    <m/>
    <s v="Not yet confirmed"/>
    <s v="Rural"/>
    <m/>
    <s v="Distributed in conjunction with NFI kits of solar lights, water filter, water container and mosquito nets"/>
    <s v="SHE2016126NIL'"/>
    <x v="5"/>
    <x v="3"/>
    <x v="49"/>
    <e v="#N/A"/>
  </r>
  <r>
    <x v="33"/>
    <s v="Haven"/>
    <m/>
    <s v="Planifié (financé)"/>
    <d v="2016-12-09T00:00:00"/>
    <s v="Distribution Abris"/>
    <s v="Matériaux Abris"/>
    <s v="Kit Abris"/>
    <s v="1 per HH"/>
    <s v="Nombre"/>
    <n v="314"/>
    <m/>
    <m/>
    <m/>
    <s v=""/>
    <n v="314"/>
    <s v="Sélection / Priorisation"/>
    <x v="1"/>
    <x v="77"/>
    <s v="Ile A Vache"/>
    <m/>
    <s v="Rural"/>
    <m/>
    <s v="Distributed in conjunction with NFI kits of solar lights, water filter, water container and mosquito nets"/>
    <s v="SHE2016129SUILIL"/>
    <x v="5"/>
    <x v="1"/>
    <x v="54"/>
    <e v="#N/A"/>
  </r>
  <r>
    <x v="33"/>
    <s v="(BSEIPH) Bureau du Secrétaire d’Etat à l’Intégration des Personnes Handicapées"/>
    <m/>
    <s v="Planifié (financé)"/>
    <d v="2016-12-09T00:00:00"/>
    <s v="Distribution Abris"/>
    <s v="Matériaux Abris"/>
    <s v="Kit Abris"/>
    <s v="1 per HH"/>
    <s v="Nombre"/>
    <n v="154"/>
    <m/>
    <m/>
    <m/>
    <s v=""/>
    <n v="154"/>
    <s v="Sélection / Priorisation"/>
    <x v="1"/>
    <x v="1"/>
    <s v="Bourdet"/>
    <m/>
    <s v="Peri urbain"/>
    <m/>
    <s v="Distributed in conjunction with NFI kits of solar lights, water filter, water container and mosquito nets"/>
    <s v="SHE2016129SULEBO"/>
    <x v="4"/>
    <x v="1"/>
    <x v="1"/>
    <e v="#N/A"/>
  </r>
  <r>
    <x v="33"/>
    <s v="Rotary Clube Les Cayes"/>
    <m/>
    <s v="Planifié (financé)"/>
    <d v="2016-12-09T00:00:00"/>
    <s v="Distribution Abris"/>
    <s v="Matériaux Abris"/>
    <s v="Kit Abris"/>
    <s v="1 per HH"/>
    <s v="Nombre"/>
    <n v="300"/>
    <m/>
    <m/>
    <m/>
    <s v=""/>
    <n v="300"/>
    <s v="Sélection / Priorisation"/>
    <x v="1"/>
    <x v="1"/>
    <s v="Bourdet"/>
    <m/>
    <s v="Urbain"/>
    <m/>
    <s v="Distributed in conjunction with NFI kits of solar lights, water filter, water container and mosquito nets"/>
    <s v="SHE2016129SULEBO"/>
    <x v="5"/>
    <x v="1"/>
    <x v="1"/>
    <e v="#N/A"/>
  </r>
  <r>
    <x v="33"/>
    <s v="410 Bridge - Morency"/>
    <m/>
    <s v="Planifié (financé)"/>
    <d v="2016-12-12T00:00:00"/>
    <s v="Distribution NFI"/>
    <s v="Matériaux NFI"/>
    <s v="Moustiquaires"/>
    <s v="2 per HH"/>
    <s v="Nombre"/>
    <n v="600"/>
    <m/>
    <m/>
    <m/>
    <s v=""/>
    <n v="300"/>
    <s v="Sélection / Priorisation"/>
    <x v="1"/>
    <x v="1"/>
    <s v="Doulmier"/>
    <s v="Morency"/>
    <m/>
    <m/>
    <s v="Distributed in conjunction with Shelterkits and other NFI"/>
    <s v="SHE20161212SULEDO"/>
    <x v="1"/>
    <x v="1"/>
    <x v="1"/>
    <e v="#N/A"/>
  </r>
  <r>
    <x v="33"/>
    <s v="411 Bridge"/>
    <m/>
    <s v="Planifié (financé)"/>
    <d v="2016-12-12T00:00:00"/>
    <s v="Distribution NFI"/>
    <s v="Matériaux NFI"/>
    <s v="Lampes solaires"/>
    <s v="2 per HH"/>
    <s v="Nombre"/>
    <n v="600"/>
    <m/>
    <m/>
    <m/>
    <s v=""/>
    <n v="300"/>
    <s v="Sélection / Priorisation"/>
    <x v="1"/>
    <x v="1"/>
    <s v="Doulmier"/>
    <s v="Morency"/>
    <m/>
    <m/>
    <s v="Distributed in conjunction with Shelterkits and other NFI"/>
    <s v="SHE20161212SULEDO"/>
    <x v="2"/>
    <x v="1"/>
    <x v="1"/>
    <e v="#N/A"/>
  </r>
  <r>
    <x v="33"/>
    <s v="412 Bridge"/>
    <m/>
    <s v="Planifié (financé)"/>
    <d v="2016-12-12T00:00:00"/>
    <s v="Distribution NFI"/>
    <s v="Matériaux NFI"/>
    <s v="Bidons"/>
    <s v="1 per HH"/>
    <s v="Nombre"/>
    <n v="300"/>
    <m/>
    <m/>
    <m/>
    <s v=""/>
    <n v="300"/>
    <s v="Sélection / Priorisation"/>
    <x v="1"/>
    <x v="1"/>
    <s v="Doulmier"/>
    <s v="Morency"/>
    <m/>
    <m/>
    <s v="Distributed in conjunction with Shelterkits and other NFI"/>
    <s v="SHE20161212SULEDO"/>
    <x v="3"/>
    <x v="1"/>
    <x v="1"/>
    <e v="#N/A"/>
  </r>
  <r>
    <x v="33"/>
    <s v="413 Bridge"/>
    <m/>
    <s v="Planifié (financé)"/>
    <d v="2016-12-12T00:00:00"/>
    <s v="Distribution NFI"/>
    <s v="Matériaux NFI"/>
    <s v="Aquatabs"/>
    <s v="1 per HH"/>
    <s v="Nombre"/>
    <n v="300"/>
    <m/>
    <m/>
    <m/>
    <s v=""/>
    <n v="300"/>
    <s v="Sélection / Priorisation"/>
    <x v="1"/>
    <x v="1"/>
    <s v="Doulmier"/>
    <s v="Morency"/>
    <m/>
    <m/>
    <s v="Thirst Aid Station' Distributed in conjunction with Shelterkits and other NFI"/>
    <s v="SHE20161212SULEDO"/>
    <x v="4"/>
    <x v="1"/>
    <x v="1"/>
    <e v="#N/A"/>
  </r>
  <r>
    <x v="33"/>
    <s v="414 Bridge"/>
    <m/>
    <s v="Planifié (financé)"/>
    <d v="2016-12-12T00:00:00"/>
    <s v="Distribution Abris"/>
    <s v="Matériaux Abris"/>
    <s v="Kit Abris"/>
    <s v="1 per HH"/>
    <s v="Nombre"/>
    <n v="300"/>
    <m/>
    <m/>
    <m/>
    <s v=""/>
    <n v="300"/>
    <s v="Sélection / Priorisation"/>
    <x v="1"/>
    <x v="1"/>
    <s v="Doulmier"/>
    <s v="Morency"/>
    <m/>
    <m/>
    <s v="Distributed in conjunction with NFI kits of solar lights, water filter, water container and mosquito nets"/>
    <s v="SHE20161212SULEDO"/>
    <x v="5"/>
    <x v="1"/>
    <x v="1"/>
    <e v="#N/A"/>
  </r>
  <r>
    <x v="33"/>
    <s v="410 Bridge - Calapa"/>
    <m/>
    <s v="Planifié (financé)"/>
    <d v="2016-12-12T00:00:00"/>
    <s v="Distribution NFI"/>
    <s v="Matériaux NFI"/>
    <s v="Moustiquaires"/>
    <s v="2 per HH"/>
    <s v="Nombre"/>
    <n v="300"/>
    <m/>
    <m/>
    <m/>
    <s v=""/>
    <n v="150"/>
    <s v="Sélection / Priorisation"/>
    <x v="1"/>
    <x v="18"/>
    <s v="Bony"/>
    <s v="Calapa"/>
    <m/>
    <m/>
    <s v="Distributed in conjunction with Shelterkits and other NFI"/>
    <s v="SHE20161212SUCHBO"/>
    <x v="1"/>
    <x v="1"/>
    <x v="18"/>
    <e v="#N/A"/>
  </r>
  <r>
    <x v="33"/>
    <s v="410 Bridge"/>
    <m/>
    <s v="Planifié (financé)"/>
    <d v="2016-12-12T00:00:00"/>
    <s v="Distribution NFI"/>
    <s v="Matériaux NFI"/>
    <s v="Lampes solaires"/>
    <s v="2 per HH"/>
    <s v="Nombre"/>
    <n v="300"/>
    <m/>
    <m/>
    <m/>
    <s v=""/>
    <n v="150"/>
    <s v="Sélection / Priorisation"/>
    <x v="1"/>
    <x v="18"/>
    <s v="Bony"/>
    <s v="Calapa"/>
    <m/>
    <m/>
    <s v="Distributed in conjunction with Shelterkits and other NFI"/>
    <s v="SHE20161212SUCHBO"/>
    <x v="2"/>
    <x v="1"/>
    <x v="18"/>
    <e v="#N/A"/>
  </r>
  <r>
    <x v="33"/>
    <s v="410 Bridge"/>
    <m/>
    <s v="Planifié (financé)"/>
    <d v="2016-12-12T00:00:00"/>
    <s v="Distribution NFI"/>
    <s v="Matériaux NFI"/>
    <s v="Bidons"/>
    <s v="1 per HH"/>
    <s v="Nombre"/>
    <n v="150"/>
    <m/>
    <m/>
    <m/>
    <s v=""/>
    <n v="150"/>
    <s v="Sélection / Priorisation"/>
    <x v="1"/>
    <x v="18"/>
    <s v="Bony"/>
    <s v="Calapa"/>
    <m/>
    <m/>
    <s v="Distributed in conjunction with Shelterkits and other NFI"/>
    <s v="SHE20161212SUCHBO"/>
    <x v="3"/>
    <x v="1"/>
    <x v="18"/>
    <e v="#N/A"/>
  </r>
  <r>
    <x v="33"/>
    <s v="410 Bridge"/>
    <m/>
    <s v="Planifié (financé)"/>
    <d v="2016-12-12T00:00:00"/>
    <s v="Distribution NFI"/>
    <s v="Matériaux NFI"/>
    <s v="Aquatabs"/>
    <s v="1 per HH"/>
    <s v="Nombre"/>
    <n v="150"/>
    <m/>
    <m/>
    <m/>
    <s v=""/>
    <n v="150"/>
    <s v="Sélection / Priorisation"/>
    <x v="1"/>
    <x v="18"/>
    <s v="Bony"/>
    <s v="Calapa"/>
    <m/>
    <m/>
    <s v="Thirst Aid Station' Distributed in conjunction with Shelterkits and other NFI"/>
    <s v="SHE20161212SUCHBO"/>
    <x v="4"/>
    <x v="1"/>
    <x v="18"/>
    <e v="#N/A"/>
  </r>
  <r>
    <x v="33"/>
    <s v="410 Bridge"/>
    <m/>
    <s v="Planifié (financé)"/>
    <d v="2016-12-12T00:00:00"/>
    <s v="Distribution Abris"/>
    <s v="Matériaux Abris"/>
    <s v="Kit Abris"/>
    <s v="1 per HH"/>
    <s v="Nombre"/>
    <n v="150"/>
    <m/>
    <m/>
    <m/>
    <s v=""/>
    <n v="150"/>
    <s v="Sélection / Priorisation"/>
    <x v="1"/>
    <x v="18"/>
    <s v="Bony"/>
    <s v="Calapa"/>
    <m/>
    <m/>
    <s v="Distributed in conjunction with NFI kits of solar lights, water filter, water container and mosquito nets"/>
    <s v="SHE20161212SUCHBO"/>
    <x v="5"/>
    <x v="1"/>
    <x v="18"/>
    <e v="#N/A"/>
  </r>
  <r>
    <x v="33"/>
    <s v="410 Bridge - Lebeye"/>
    <m/>
    <s v="Planifié (financé)"/>
    <d v="2016-12-15T00:00:00"/>
    <s v="Distribution NFI"/>
    <s v="Matériaux NFI"/>
    <s v="Moustiquaires"/>
    <s v="2 per HH"/>
    <s v="Nombre"/>
    <n v="100"/>
    <m/>
    <m/>
    <m/>
    <s v=""/>
    <n v="50"/>
    <s v="Sélection / Priorisation"/>
    <x v="1"/>
    <x v="18"/>
    <s v="Dejoie"/>
    <s v="Lebeye"/>
    <m/>
    <m/>
    <s v="Distributed in conjunction with Shelterkits and other NFI"/>
    <s v="SHE20161215SUCHDE"/>
    <x v="1"/>
    <x v="1"/>
    <x v="18"/>
    <e v="#N/A"/>
  </r>
  <r>
    <x v="33"/>
    <s v="410 Bridge"/>
    <m/>
    <s v="Planifié (financé)"/>
    <d v="2016-12-15T00:00:00"/>
    <s v="Distribution NFI"/>
    <s v="Matériaux NFI"/>
    <s v="Lampes solaires"/>
    <s v="2 per HH"/>
    <s v="Nombre"/>
    <n v="100"/>
    <m/>
    <m/>
    <m/>
    <s v=""/>
    <n v="50"/>
    <s v="Sélection / Priorisation"/>
    <x v="1"/>
    <x v="18"/>
    <s v="Dejoie"/>
    <s v="Lebeye"/>
    <m/>
    <m/>
    <s v="Distributed in conjunction with Shelterkits and other NFI"/>
    <s v="SHE20161215SUCHDE"/>
    <x v="2"/>
    <x v="1"/>
    <x v="18"/>
    <e v="#N/A"/>
  </r>
  <r>
    <x v="33"/>
    <s v="410 Bridge"/>
    <m/>
    <s v="Planifié (financé)"/>
    <d v="2016-12-15T00:00:00"/>
    <s v="Distribution NFI"/>
    <s v="Matériaux NFI"/>
    <s v="Bidons"/>
    <s v="1 per HH"/>
    <s v="Nombre"/>
    <n v="50"/>
    <m/>
    <m/>
    <m/>
    <s v=""/>
    <n v="50"/>
    <s v="Sélection / Priorisation"/>
    <x v="1"/>
    <x v="18"/>
    <s v="Dejoie"/>
    <s v="Lebeye"/>
    <m/>
    <m/>
    <s v="Distributed in conjunction with Shelterkits and other NFI"/>
    <s v="SHE20161215SUCHDE"/>
    <x v="3"/>
    <x v="1"/>
    <x v="18"/>
    <e v="#N/A"/>
  </r>
  <r>
    <x v="33"/>
    <s v="410 Bridge"/>
    <m/>
    <s v="Planifié (financé)"/>
    <d v="2016-12-15T00:00:00"/>
    <s v="Distribution NFI"/>
    <s v="Matériaux NFI"/>
    <s v="Aquatabs"/>
    <s v="1 per HH"/>
    <s v="Nombre"/>
    <n v="50"/>
    <m/>
    <m/>
    <m/>
    <s v=""/>
    <n v="50"/>
    <s v="Sélection / Priorisation"/>
    <x v="1"/>
    <x v="18"/>
    <s v="Dejoie"/>
    <s v="Lebeye"/>
    <m/>
    <m/>
    <s v="Thirst Aid Station' Distributed in conjunction with Shelterkits and other NFI"/>
    <s v="SHE20161215SUCHDE"/>
    <x v="4"/>
    <x v="1"/>
    <x v="18"/>
    <e v="#N/A"/>
  </r>
  <r>
    <x v="33"/>
    <s v="410 Bridge"/>
    <m/>
    <s v="Planifié (financé)"/>
    <d v="2016-12-15T00:00:00"/>
    <s v="Distribution Abris"/>
    <s v="Matériaux Abris"/>
    <s v="Kit Abris"/>
    <s v="1 per HH"/>
    <s v="Nombre"/>
    <n v="50"/>
    <m/>
    <m/>
    <m/>
    <s v=""/>
    <n v="50"/>
    <s v="Sélection / Priorisation"/>
    <x v="1"/>
    <x v="18"/>
    <s v="Dejoie"/>
    <s v="Lebeye"/>
    <m/>
    <m/>
    <s v="Distributed in conjunction with NFI kits of solar lights, water filter, water container and mosquito nets"/>
    <s v="SHE20161215SUCHDE"/>
    <x v="5"/>
    <x v="1"/>
    <x v="18"/>
    <e v="#N/A"/>
  </r>
  <r>
    <x v="33"/>
    <s v="410 Bridge - Bousquet"/>
    <m/>
    <s v="Planifié (financé)"/>
    <d v="2016-12-20T00:00:00"/>
    <s v="Distribution NFI"/>
    <s v="Matériaux NFI"/>
    <s v="Moustiquaires"/>
    <s v="2 per HH"/>
    <s v="Nombre"/>
    <n v="200"/>
    <m/>
    <m/>
    <m/>
    <s v=""/>
    <n v="100"/>
    <s v="Sélection / Priorisation"/>
    <x v="1"/>
    <x v="18"/>
    <s v="Dejoie"/>
    <s v="Bousquet"/>
    <m/>
    <m/>
    <s v="Distributed in conjunction with Shelterkits and other NFI"/>
    <s v="SHE20161220SUCHDE"/>
    <x v="1"/>
    <x v="1"/>
    <x v="18"/>
    <e v="#N/A"/>
  </r>
  <r>
    <x v="33"/>
    <s v="410 Bridge"/>
    <m/>
    <s v="Planifié (financé)"/>
    <d v="2016-12-20T00:00:00"/>
    <s v="Distribution NFI"/>
    <s v="Matériaux NFI"/>
    <s v="Lampes solaires"/>
    <s v="2 per HH"/>
    <s v="Nombre"/>
    <n v="200"/>
    <m/>
    <m/>
    <m/>
    <s v=""/>
    <n v="100"/>
    <s v="Sélection / Priorisation"/>
    <x v="1"/>
    <x v="18"/>
    <s v="Dejoie"/>
    <s v="Bousquet"/>
    <m/>
    <m/>
    <s v="Distributed in conjunction with Shelterkits and other NFI"/>
    <s v="SHE20161220SUCHDE"/>
    <x v="2"/>
    <x v="1"/>
    <x v="18"/>
    <e v="#N/A"/>
  </r>
  <r>
    <x v="33"/>
    <s v="410 Bridge"/>
    <m/>
    <s v="Planifié (financé)"/>
    <d v="2016-12-20T00:00:00"/>
    <s v="Distribution NFI"/>
    <s v="Matériaux NFI"/>
    <s v="Bidons"/>
    <s v="1 per HH"/>
    <s v="Nombre"/>
    <n v="100"/>
    <m/>
    <m/>
    <m/>
    <s v=""/>
    <n v="100"/>
    <s v="Sélection / Priorisation"/>
    <x v="1"/>
    <x v="18"/>
    <s v="Dejoie"/>
    <s v="Bousquet"/>
    <m/>
    <m/>
    <s v="Distributed in conjunction with Shelterkits and other NFI"/>
    <s v="SHE20161220SUCHDE"/>
    <x v="3"/>
    <x v="1"/>
    <x v="18"/>
    <e v="#N/A"/>
  </r>
  <r>
    <x v="33"/>
    <s v="410 Bridge"/>
    <m/>
    <s v="Planifié (financé)"/>
    <d v="2016-12-20T00:00:00"/>
    <s v="Distribution NFI"/>
    <s v="Matériaux NFI"/>
    <s v="Aquatabs"/>
    <s v="1 per HH"/>
    <s v="Nombre"/>
    <n v="100"/>
    <m/>
    <m/>
    <m/>
    <s v=""/>
    <n v="100"/>
    <s v="Sélection / Priorisation"/>
    <x v="1"/>
    <x v="18"/>
    <s v="Dejoie"/>
    <s v="Bousquet"/>
    <m/>
    <m/>
    <s v="Thirst Aid Station' Distributed in conjunction with Shelterkits and other NFI"/>
    <s v="SHE20161220SUCHDE"/>
    <x v="4"/>
    <x v="1"/>
    <x v="18"/>
    <e v="#N/A"/>
  </r>
  <r>
    <x v="33"/>
    <s v="410 Bridge"/>
    <m/>
    <s v="Planifié (financé)"/>
    <d v="2016-12-20T00:00:00"/>
    <s v="Distribution Abris"/>
    <s v="Matériaux Abris"/>
    <s v="Kit Abris"/>
    <s v="1 per HH"/>
    <s v="Nombre"/>
    <n v="100"/>
    <m/>
    <m/>
    <m/>
    <s v=""/>
    <n v="100"/>
    <s v="Sélection / Priorisation"/>
    <x v="1"/>
    <x v="18"/>
    <s v="Dejoie"/>
    <s v="Bousquet"/>
    <m/>
    <m/>
    <s v="Distributed in conjunction with NFI kits of solar lights, water filter, water container and mosquito nets"/>
    <s v="SHE20161220SUCHDE"/>
    <x v="5"/>
    <x v="1"/>
    <x v="18"/>
    <e v="#N/A"/>
  </r>
  <r>
    <x v="33"/>
    <s v="410 Bridge - Figuier"/>
    <m/>
    <s v="Planifié (financé)"/>
    <d v="2016-12-24T00:00:00"/>
    <s v="Distribution NFI"/>
    <s v="Matériaux NFI"/>
    <s v="Moustiquaires"/>
    <s v="2 per HH"/>
    <s v="Nombre"/>
    <n v="800"/>
    <m/>
    <m/>
    <m/>
    <s v=""/>
    <n v="400"/>
    <s v="Sélection / Priorisation"/>
    <x v="1"/>
    <x v="9"/>
    <s v="Paricot"/>
    <s v="Figueir"/>
    <m/>
    <m/>
    <s v="Distributed in conjunction with Shelterkits and other NFI"/>
    <s v="SHE20161224SUPOPA"/>
    <x v="1"/>
    <x v="1"/>
    <x v="9"/>
    <e v="#N/A"/>
  </r>
  <r>
    <x v="33"/>
    <s v="410 Bridge"/>
    <m/>
    <s v="Planifié (financé)"/>
    <d v="2016-12-24T00:00:00"/>
    <s v="Distribution NFI"/>
    <s v="Matériaux NFI"/>
    <s v="Lampes solaires"/>
    <s v="2 per HH"/>
    <s v="Nombre"/>
    <n v="800"/>
    <m/>
    <m/>
    <m/>
    <s v=""/>
    <n v="400"/>
    <s v="Sélection / Priorisation"/>
    <x v="1"/>
    <x v="9"/>
    <s v="Paricot"/>
    <s v="Figueir"/>
    <m/>
    <m/>
    <s v="Distributed in conjunction with Shelterkits and other NFI"/>
    <s v="SHE20161224SUPOPA"/>
    <x v="2"/>
    <x v="1"/>
    <x v="9"/>
    <e v="#N/A"/>
  </r>
  <r>
    <x v="33"/>
    <s v="410 Bridge"/>
    <m/>
    <s v="Planifié (financé)"/>
    <d v="2016-12-24T00:00:00"/>
    <s v="Distribution NFI"/>
    <s v="Matériaux NFI"/>
    <s v="Bidons"/>
    <s v="1 per HH"/>
    <s v="Nombre"/>
    <n v="400"/>
    <m/>
    <m/>
    <m/>
    <s v=""/>
    <n v="400"/>
    <s v="Sélection / Priorisation"/>
    <x v="1"/>
    <x v="9"/>
    <s v="Paricot"/>
    <s v="Figueir"/>
    <m/>
    <m/>
    <s v="Distributed in conjunction with Shelterkits and other NFI"/>
    <s v="SHE20161224SUPOPA"/>
    <x v="3"/>
    <x v="1"/>
    <x v="9"/>
    <e v="#N/A"/>
  </r>
  <r>
    <x v="33"/>
    <s v="410 Bridge"/>
    <m/>
    <s v="Planifié (financé)"/>
    <d v="2016-12-24T00:00:00"/>
    <s v="Distribution NFI"/>
    <s v="Matériaux NFI"/>
    <s v="Aquatabs"/>
    <s v="1 per HH"/>
    <s v="Nombre"/>
    <n v="400"/>
    <m/>
    <m/>
    <m/>
    <s v=""/>
    <n v="400"/>
    <s v="Sélection / Priorisation"/>
    <x v="1"/>
    <x v="9"/>
    <s v="Paricot"/>
    <s v="Figueir"/>
    <m/>
    <m/>
    <s v="Thirst Aid Station' Distributed in conjunction with Shelterkits and other NFI"/>
    <s v="SHE20161224SUPOPA"/>
    <x v="4"/>
    <x v="1"/>
    <x v="9"/>
    <e v="#N/A"/>
  </r>
  <r>
    <x v="33"/>
    <s v="410 Bridge"/>
    <m/>
    <s v="Planifié (financé)"/>
    <d v="2016-12-24T00:00:00"/>
    <s v="Distribution Abris"/>
    <s v="Matériaux Abris"/>
    <s v="Kit Abris"/>
    <s v="1 per HH"/>
    <s v="Nombre"/>
    <n v="400"/>
    <m/>
    <m/>
    <m/>
    <s v=""/>
    <n v="400"/>
    <s v="Sélection / Priorisation"/>
    <x v="1"/>
    <x v="9"/>
    <s v="Paricot"/>
    <s v="Figueir"/>
    <m/>
    <m/>
    <s v="Distributed in conjunction with NFI kits of solar lights, water filter, water container and mosquito nets"/>
    <s v="SHE20161224SUPOPA"/>
    <x v="5"/>
    <x v="1"/>
    <x v="9"/>
    <e v="#N/A"/>
  </r>
  <r>
    <x v="33"/>
    <s v="410 Bridge -Grande Passe"/>
    <m/>
    <s v="Planifié (financé)"/>
    <d v="2017-01-15T00:00:00"/>
    <s v="Distribution NFI"/>
    <s v="Matériaux NFI"/>
    <s v="Moustiquaires"/>
    <s v="2 per HH"/>
    <s v="Nombre"/>
    <n v="800"/>
    <m/>
    <m/>
    <m/>
    <s v=""/>
    <n v="400"/>
    <s v="Sélection / Priorisation"/>
    <x v="1"/>
    <x v="9"/>
    <s v="Paricot"/>
    <s v="Grande Passe"/>
    <m/>
    <m/>
    <s v="Distributed in conjunction with Shelterkits and other NFI"/>
    <s v="SHE2017115SUPOPA"/>
    <x v="1"/>
    <x v="1"/>
    <x v="9"/>
    <e v="#N/A"/>
  </r>
  <r>
    <x v="33"/>
    <s v="410 Bridge"/>
    <m/>
    <s v="Planifié (financé)"/>
    <d v="2017-01-15T00:00:00"/>
    <s v="Distribution NFI"/>
    <s v="Matériaux NFI"/>
    <s v="Lampes solaires"/>
    <s v="2 per HH"/>
    <s v="Nombre"/>
    <n v="800"/>
    <m/>
    <m/>
    <m/>
    <s v=""/>
    <n v="400"/>
    <s v="Sélection / Priorisation"/>
    <x v="1"/>
    <x v="9"/>
    <s v="Paricot"/>
    <s v="Grande Passe"/>
    <m/>
    <m/>
    <s v="Distributed in conjunction with Shelterkits and other NFI"/>
    <s v="SHE2017115SUPOPA"/>
    <x v="2"/>
    <x v="1"/>
    <x v="9"/>
    <e v="#N/A"/>
  </r>
  <r>
    <x v="33"/>
    <s v="410 Bridge"/>
    <m/>
    <s v="Planifié (financé)"/>
    <d v="2017-01-15T00:00:00"/>
    <s v="Distribution NFI"/>
    <s v="Matériaux NFI"/>
    <s v="Bidons"/>
    <s v="1 per HH"/>
    <s v="Nombre"/>
    <n v="400"/>
    <m/>
    <m/>
    <m/>
    <s v=""/>
    <n v="400"/>
    <s v="Sélection / Priorisation"/>
    <x v="1"/>
    <x v="9"/>
    <s v="Paricot"/>
    <s v="Grande Passe"/>
    <m/>
    <m/>
    <s v="Distributed in conjunction with Shelterkits and other NFI"/>
    <s v="SHE2017115SUPOPA"/>
    <x v="3"/>
    <x v="1"/>
    <x v="9"/>
    <e v="#N/A"/>
  </r>
  <r>
    <x v="33"/>
    <s v="410 Bridge"/>
    <m/>
    <s v="Planifié (financé)"/>
    <d v="2017-01-15T00:00:00"/>
    <s v="Distribution NFI"/>
    <s v="Matériaux NFI"/>
    <s v="Aquatabs"/>
    <s v="1 per HH"/>
    <s v="Nombre"/>
    <n v="400"/>
    <m/>
    <m/>
    <m/>
    <s v=""/>
    <n v="400"/>
    <s v="Sélection / Priorisation"/>
    <x v="1"/>
    <x v="9"/>
    <s v="Paricot"/>
    <s v="Grande Passe"/>
    <m/>
    <m/>
    <s v="Thirst Aid Station' Distributed in conjunction with Shelterkits and other NFI"/>
    <s v="SHE2017115SUPOPA"/>
    <x v="4"/>
    <x v="1"/>
    <x v="9"/>
    <e v="#N/A"/>
  </r>
  <r>
    <x v="33"/>
    <s v="410 Bridge"/>
    <m/>
    <s v="Planifié (financé)"/>
    <d v="2017-01-15T00:00:00"/>
    <s v="Distribution Abris"/>
    <s v="Matériaux Abris"/>
    <s v="Kit Abris"/>
    <s v="1 per HH"/>
    <s v="Nombre"/>
    <n v="400"/>
    <m/>
    <m/>
    <m/>
    <s v=""/>
    <n v="400"/>
    <s v="Sélection / Priorisation"/>
    <x v="1"/>
    <x v="9"/>
    <s v="Paricot"/>
    <s v="Grande Passe"/>
    <m/>
    <m/>
    <s v="Distributed in conjunction with NFI kits of solar lights, water filter, water container and mosquito nets"/>
    <s v="SHE2017115SUPOPA"/>
    <x v="5"/>
    <x v="1"/>
    <x v="9"/>
    <e v="#N/A"/>
  </r>
  <r>
    <x v="33"/>
    <s v="410 Bridge - Awgo Mango"/>
    <m/>
    <s v="Planifié (financé)"/>
    <d v="2017-01-20T00:00:00"/>
    <s v="Distribution NFI"/>
    <s v="Matériaux NFI"/>
    <s v="Moustiquaires"/>
    <s v="2 per HH"/>
    <s v="Nombre"/>
    <n v="800"/>
    <m/>
    <m/>
    <m/>
    <s v=""/>
    <n v="400"/>
    <s v="Sélection / Priorisation"/>
    <x v="1"/>
    <x v="9"/>
    <m/>
    <s v="Awgo Mango"/>
    <m/>
    <m/>
    <s v="Distributed in conjunction with Shelterkits and other NFI"/>
    <s v="SHE2017120SUPO"/>
    <x v="1"/>
    <x v="1"/>
    <x v="9"/>
    <e v="#N/A"/>
  </r>
  <r>
    <x v="33"/>
    <s v="410 Bridge"/>
    <m/>
    <s v="Planifié (financé)"/>
    <d v="2017-01-20T00:00:00"/>
    <s v="Distribution NFI"/>
    <s v="Matériaux NFI"/>
    <s v="Lampes solaires"/>
    <s v="2 per HH"/>
    <s v="Nombre"/>
    <n v="800"/>
    <m/>
    <m/>
    <m/>
    <s v=""/>
    <n v="400"/>
    <s v="Sélection / Priorisation"/>
    <x v="1"/>
    <x v="9"/>
    <m/>
    <s v="Awgo Mango"/>
    <m/>
    <m/>
    <s v="Distributed in conjunction with Shelterkits and other NFI"/>
    <s v="SHE2017120SUPO"/>
    <x v="2"/>
    <x v="1"/>
    <x v="9"/>
    <e v="#N/A"/>
  </r>
  <r>
    <x v="33"/>
    <s v="410 Bridge"/>
    <m/>
    <s v="Planifié (financé)"/>
    <d v="2017-01-20T00:00:00"/>
    <s v="Distribution NFI"/>
    <s v="Matériaux NFI"/>
    <s v="Bidons"/>
    <s v="1 per HH"/>
    <s v="Nombre"/>
    <n v="400"/>
    <m/>
    <m/>
    <m/>
    <s v=""/>
    <n v="400"/>
    <s v="Sélection / Priorisation"/>
    <x v="1"/>
    <x v="9"/>
    <m/>
    <s v="Awgo Mango"/>
    <m/>
    <m/>
    <s v="Distributed in conjunction with Shelterkits and other NFI"/>
    <s v="SHE2017120SUPO"/>
    <x v="3"/>
    <x v="1"/>
    <x v="9"/>
    <e v="#N/A"/>
  </r>
  <r>
    <x v="33"/>
    <s v="410 Bridge"/>
    <m/>
    <s v="Planifié (financé)"/>
    <d v="2017-01-20T00:00:00"/>
    <s v="Distribution NFI"/>
    <s v="Matériaux NFI"/>
    <s v="Aquatabs"/>
    <s v="1 per HH"/>
    <s v="Nombre"/>
    <n v="400"/>
    <m/>
    <m/>
    <m/>
    <s v=""/>
    <n v="400"/>
    <s v="Sélection / Priorisation"/>
    <x v="1"/>
    <x v="9"/>
    <m/>
    <s v="Awgo Mango"/>
    <m/>
    <m/>
    <s v="Thirst Aid Station' Distributed in conjunction with Shelterkits and other NFI"/>
    <s v="SHE2017120SUPO"/>
    <x v="4"/>
    <x v="1"/>
    <x v="9"/>
    <e v="#N/A"/>
  </r>
  <r>
    <x v="33"/>
    <s v="410 Bridge"/>
    <m/>
    <s v="Planifié (financé)"/>
    <d v="2017-01-20T00:00:00"/>
    <s v="Distribution Abris"/>
    <s v="Matériaux Abris"/>
    <s v="Kit Abris"/>
    <s v="1 per HH"/>
    <s v="Nombre"/>
    <n v="400"/>
    <m/>
    <m/>
    <m/>
    <s v=""/>
    <n v="400"/>
    <s v="Sélection / Priorisation"/>
    <x v="1"/>
    <x v="9"/>
    <m/>
    <s v="Awgo Mango"/>
    <m/>
    <m/>
    <s v="Distributed in conjunction with NFI kits of solar lights, water filter, water container and mosquito nets"/>
    <s v="SHE2017120SUPO"/>
    <x v="5"/>
    <x v="1"/>
    <x v="9"/>
    <e v="#N/A"/>
  </r>
  <r>
    <x v="34"/>
    <m/>
    <s v="Unicef et Chaine du Bonheur"/>
    <s v="Planifié (financé)"/>
    <s v="Semaine du 2 ou du 9 janvier"/>
    <s v="Distribution Abris"/>
    <s v="Matériaux Abris"/>
    <s v="Kit Abris"/>
    <s v="tôles, bois, clous, kit outils"/>
    <s v="Nombre"/>
    <n v="400"/>
    <m/>
    <m/>
    <m/>
    <m/>
    <m/>
    <m/>
    <x v="1"/>
    <x v="5"/>
    <s v="1ère Beaulieu"/>
    <s v="et centre ville"/>
    <m/>
    <m/>
    <m/>
    <e v="#VALUE!"/>
    <x v="21"/>
    <x v="1"/>
    <x v="5"/>
    <s v="HT07743-01"/>
  </r>
  <r>
    <x v="34"/>
    <m/>
    <m/>
    <s v="Réalisé"/>
    <m/>
    <s v="Distribution NFI"/>
    <s v="Matériaux NFI"/>
    <s v="Kit de cuisine"/>
    <m/>
    <s v="Nombre"/>
    <n v="500"/>
    <m/>
    <m/>
    <m/>
    <s v=""/>
    <n v="500"/>
    <m/>
    <x v="1"/>
    <x v="1"/>
    <m/>
    <m/>
    <m/>
    <m/>
    <m/>
    <s v="TER190010SULE"/>
    <x v="4"/>
    <x v="1"/>
    <x v="1"/>
    <e v="#N/A"/>
  </r>
  <r>
    <x v="34"/>
    <m/>
    <m/>
    <s v="Réalisé"/>
    <m/>
    <s v="Distribution NFI"/>
    <s v="Matériaux NFI"/>
    <s v="Kit d'hygiène"/>
    <m/>
    <s v="Nombre"/>
    <n v="500"/>
    <m/>
    <m/>
    <m/>
    <s v=""/>
    <n v="500"/>
    <m/>
    <x v="1"/>
    <x v="1"/>
    <m/>
    <m/>
    <m/>
    <m/>
    <m/>
    <s v="TER190010SULE"/>
    <x v="5"/>
    <x v="1"/>
    <x v="1"/>
    <e v="#N/A"/>
  </r>
  <r>
    <x v="34"/>
    <m/>
    <m/>
    <s v="Réalisé"/>
    <m/>
    <s v="Distribution NFI"/>
    <s v="Matériaux NFI"/>
    <s v="Kit d'hygiène"/>
    <m/>
    <s v="Nombre"/>
    <n v="500"/>
    <m/>
    <m/>
    <m/>
    <s v=""/>
    <n v="500"/>
    <m/>
    <x v="1"/>
    <x v="9"/>
    <m/>
    <m/>
    <m/>
    <m/>
    <m/>
    <s v="TER190010SUPO"/>
    <x v="5"/>
    <x v="1"/>
    <x v="9"/>
    <e v="#N/A"/>
  </r>
  <r>
    <x v="34"/>
    <m/>
    <m/>
    <s v="Réalisé"/>
    <m/>
    <s v="Distribution NFI"/>
    <s v="Matériaux NFI"/>
    <s v="Kit d'hygiène"/>
    <m/>
    <s v="Nombre"/>
    <n v="500"/>
    <m/>
    <m/>
    <m/>
    <s v=""/>
    <n v="500"/>
    <m/>
    <x v="1"/>
    <x v="5"/>
    <m/>
    <m/>
    <m/>
    <m/>
    <m/>
    <s v="TER190010SURO"/>
    <x v="5"/>
    <x v="1"/>
    <x v="5"/>
    <e v="#N/A"/>
  </r>
  <r>
    <x v="35"/>
    <m/>
    <s v="OFDA"/>
    <s v="Réalisé"/>
    <m/>
    <s v="Distribution Abris"/>
    <s v="Matériaux Abris"/>
    <s v="Bâches"/>
    <m/>
    <s v="Nombre"/>
    <n v="20"/>
    <m/>
    <m/>
    <m/>
    <s v=""/>
    <m/>
    <m/>
    <x v="3"/>
    <x v="28"/>
    <m/>
    <m/>
    <m/>
    <m/>
    <m/>
    <s v="UCL190010NI"/>
    <x v="1"/>
    <x v="3"/>
    <x v="28"/>
    <e v="#N/A"/>
  </r>
  <r>
    <x v="35"/>
    <m/>
    <s v="OFDA"/>
    <s v="Réalisé"/>
    <m/>
    <s v="Distribution Abris"/>
    <s v="Matériaux Abris"/>
    <s v="Bâches"/>
    <m/>
    <s v="Nombre"/>
    <n v="20"/>
    <m/>
    <m/>
    <m/>
    <s v=""/>
    <m/>
    <m/>
    <x v="1"/>
    <x v="28"/>
    <m/>
    <m/>
    <m/>
    <m/>
    <m/>
    <s v="UCL190010SU"/>
    <x v="1"/>
    <x v="1"/>
    <x v="28"/>
    <e v="#N/A"/>
  </r>
  <r>
    <x v="35"/>
    <m/>
    <s v="OFDA"/>
    <s v="Réalisé"/>
    <m/>
    <s v="Distribution NFI"/>
    <s v="Matériaux NFI"/>
    <s v="Bidons"/>
    <m/>
    <s v="Nombre"/>
    <n v="20"/>
    <m/>
    <m/>
    <m/>
    <s v=""/>
    <m/>
    <m/>
    <x v="3"/>
    <x v="28"/>
    <m/>
    <m/>
    <m/>
    <m/>
    <m/>
    <s v="UCL190010NI"/>
    <x v="2"/>
    <x v="3"/>
    <x v="28"/>
    <e v="#N/A"/>
  </r>
  <r>
    <x v="35"/>
    <m/>
    <s v="OFDA"/>
    <s v="Réalisé"/>
    <m/>
    <s v="Distribution NFI"/>
    <s v="Matériaux NFI"/>
    <s v="Bidons"/>
    <m/>
    <s v="Nombre"/>
    <n v="20"/>
    <m/>
    <m/>
    <m/>
    <s v=""/>
    <m/>
    <m/>
    <x v="1"/>
    <x v="28"/>
    <m/>
    <m/>
    <m/>
    <m/>
    <m/>
    <s v="UCL190010SU"/>
    <x v="2"/>
    <x v="1"/>
    <x v="28"/>
    <e v="#N/A"/>
  </r>
  <r>
    <x v="35"/>
    <m/>
    <s v="OFDA"/>
    <s v="Réalisé"/>
    <m/>
    <s v="Distribution NFI"/>
    <s v="Matériaux NFI"/>
    <s v="Couvertures"/>
    <m/>
    <s v="Nombre"/>
    <n v="20"/>
    <m/>
    <m/>
    <m/>
    <s v=""/>
    <m/>
    <m/>
    <x v="3"/>
    <x v="28"/>
    <m/>
    <m/>
    <m/>
    <m/>
    <m/>
    <s v="UCL190010NI"/>
    <x v="3"/>
    <x v="3"/>
    <x v="28"/>
    <e v="#N/A"/>
  </r>
  <r>
    <x v="35"/>
    <m/>
    <s v="OFDA"/>
    <s v="Réalisé"/>
    <m/>
    <s v="Distribution NFI"/>
    <s v="Matériaux NFI"/>
    <s v="Couvertures"/>
    <m/>
    <s v="Nombre"/>
    <n v="20"/>
    <m/>
    <m/>
    <m/>
    <s v=""/>
    <m/>
    <m/>
    <x v="1"/>
    <x v="28"/>
    <m/>
    <m/>
    <m/>
    <m/>
    <m/>
    <s v="UCL190010SU"/>
    <x v="3"/>
    <x v="1"/>
    <x v="28"/>
    <e v="#N/A"/>
  </r>
  <r>
    <x v="35"/>
    <m/>
    <s v="OFDA"/>
    <s v="Réalisé"/>
    <m/>
    <s v="Distribution NFI"/>
    <s v="Matériaux NFI"/>
    <s v="Kit de cuisine"/>
    <m/>
    <s v="Nombre"/>
    <n v="20"/>
    <m/>
    <m/>
    <m/>
    <s v=""/>
    <m/>
    <m/>
    <x v="3"/>
    <x v="28"/>
    <m/>
    <m/>
    <m/>
    <m/>
    <m/>
    <s v="UCL190010NI"/>
    <x v="4"/>
    <x v="3"/>
    <x v="28"/>
    <e v="#N/A"/>
  </r>
  <r>
    <x v="35"/>
    <m/>
    <s v="OFDA"/>
    <s v="Réalisé"/>
    <m/>
    <s v="Distribution NFI"/>
    <s v="Matériaux NFI"/>
    <s v="Kit de cuisine"/>
    <m/>
    <s v="Nombre"/>
    <n v="20"/>
    <m/>
    <m/>
    <m/>
    <s v=""/>
    <m/>
    <m/>
    <x v="1"/>
    <x v="28"/>
    <m/>
    <m/>
    <m/>
    <m/>
    <m/>
    <s v="UCL190010SU"/>
    <x v="4"/>
    <x v="1"/>
    <x v="28"/>
    <e v="#N/A"/>
  </r>
  <r>
    <x v="35"/>
    <m/>
    <s v="OFDA"/>
    <s v="Réalisé"/>
    <m/>
    <s v="Distribution NFI"/>
    <s v="Matériaux NFI"/>
    <s v="Kit d'hygiène"/>
    <m/>
    <s v="Nombre"/>
    <n v="20"/>
    <m/>
    <m/>
    <m/>
    <s v=""/>
    <m/>
    <m/>
    <x v="3"/>
    <x v="28"/>
    <m/>
    <m/>
    <m/>
    <m/>
    <m/>
    <s v="UCL190010NI"/>
    <x v="5"/>
    <x v="3"/>
    <x v="28"/>
    <e v="#N/A"/>
  </r>
  <r>
    <x v="35"/>
    <m/>
    <s v="OFDA"/>
    <s v="Réalisé"/>
    <m/>
    <s v="Distribution NFI"/>
    <s v="Matériaux NFI"/>
    <s v="Kit d'hygiène"/>
    <m/>
    <s v="Nombre"/>
    <n v="20"/>
    <m/>
    <m/>
    <m/>
    <s v=""/>
    <m/>
    <m/>
    <x v="1"/>
    <x v="28"/>
    <m/>
    <m/>
    <m/>
    <m/>
    <m/>
    <s v="UCL190010SU"/>
    <x v="5"/>
    <x v="1"/>
    <x v="28"/>
    <e v="#N/A"/>
  </r>
  <r>
    <x v="36"/>
    <m/>
    <s v="OFDA"/>
    <s v="Réalisé"/>
    <m/>
    <s v="Distribution Abris"/>
    <s v="Matériaux Abris"/>
    <s v="Bâches"/>
    <m/>
    <s v="Nombre"/>
    <n v="50"/>
    <m/>
    <m/>
    <m/>
    <s v=""/>
    <n v="200"/>
    <m/>
    <x v="5"/>
    <x v="28"/>
    <m/>
    <m/>
    <m/>
    <m/>
    <m/>
    <s v="VIS190010"/>
    <x v="3"/>
    <x v="5"/>
    <x v="28"/>
    <e v="#N/A"/>
  </r>
  <r>
    <x v="36"/>
    <m/>
    <s v="OFDA"/>
    <s v="Réalisé"/>
    <m/>
    <s v="Distribution NFI"/>
    <s v="Matériaux NFI"/>
    <s v="Kit de cuisine"/>
    <m/>
    <s v="Nombre"/>
    <n v="200"/>
    <m/>
    <m/>
    <m/>
    <s v=""/>
    <n v="200"/>
    <m/>
    <x v="5"/>
    <x v="28"/>
    <m/>
    <m/>
    <m/>
    <m/>
    <m/>
    <s v="VIS190010"/>
    <x v="4"/>
    <x v="5"/>
    <x v="28"/>
    <e v="#N/A"/>
  </r>
  <r>
    <x v="36"/>
    <m/>
    <s v="OFDA"/>
    <s v="Réalisé"/>
    <m/>
    <s v="Distribution NFI"/>
    <s v="Matériaux NFI"/>
    <s v="Kit d'hygiène"/>
    <m/>
    <s v="Nombre"/>
    <n v="200"/>
    <m/>
    <m/>
    <m/>
    <s v=""/>
    <n v="200"/>
    <m/>
    <x v="5"/>
    <x v="28"/>
    <m/>
    <m/>
    <m/>
    <m/>
    <m/>
    <s v="VIS190010"/>
    <x v="5"/>
    <x v="5"/>
    <x v="28"/>
    <e v="#N/A"/>
  </r>
  <r>
    <x v="37"/>
    <m/>
    <s v="Tearfund"/>
    <s v="Réalisé"/>
    <d v="2016-10-05T00:00:00"/>
    <s v="Distribution NFI"/>
    <s v="Matériaux NFI"/>
    <s v="Kit de cuisine"/>
    <s v="Kits de cuisine"/>
    <s v="Nombre"/>
    <n v="34"/>
    <m/>
    <m/>
    <m/>
    <m/>
    <n v="34"/>
    <s v="Sélection / Priorisation"/>
    <x v="6"/>
    <x v="78"/>
    <s v="Bois D'Orme"/>
    <m/>
    <s v="Rural"/>
    <s v="Ménage"/>
    <m/>
    <s v="WOR2016105SUANBO"/>
    <x v="2"/>
    <x v="6"/>
    <x v="55"/>
    <e v="#N/A"/>
  </r>
  <r>
    <x v="37"/>
    <m/>
    <s v="Tearfund"/>
    <s v="Réalisé"/>
    <d v="2016-10-05T00:00:00"/>
    <s v="Distribution NFI"/>
    <s v="Matériaux NFI"/>
    <s v="Kit d'hygiène"/>
    <s v="kits d'hygiene"/>
    <s v="Nombre"/>
    <n v="26"/>
    <m/>
    <m/>
    <m/>
    <s v=""/>
    <n v="26"/>
    <s v="Sélection / Priorisation"/>
    <x v="6"/>
    <x v="78"/>
    <s v="Bois D'Orme"/>
    <m/>
    <s v="Rural"/>
    <s v="Ménage"/>
    <m/>
    <s v="WOR2016105SUANBO"/>
    <x v="3"/>
    <x v="6"/>
    <x v="55"/>
    <e v="#N/A"/>
  </r>
  <r>
    <x v="37"/>
    <m/>
    <s v="Tearfund"/>
    <s v="Réalisé"/>
    <d v="2016-10-05T00:00:00"/>
    <s v="Distribution NFI"/>
    <s v="Matériaux NFI"/>
    <s v="Autre, à préciser dans &quot;Commentaires&quot;"/>
    <s v="Matelas"/>
    <s v="N/A"/>
    <n v="18"/>
    <m/>
    <m/>
    <m/>
    <s v=""/>
    <n v="18"/>
    <s v="Sélection / Priorisation"/>
    <x v="6"/>
    <x v="78"/>
    <s v="Bois D'Orme"/>
    <m/>
    <s v="Rural"/>
    <s v="Ménage"/>
    <m/>
    <s v="WOR2016105SUANBO"/>
    <x v="4"/>
    <x v="6"/>
    <x v="55"/>
    <e v="#N/A"/>
  </r>
  <r>
    <x v="37"/>
    <m/>
    <s v="Tearfund"/>
    <s v="Réalisé"/>
    <d v="2016-10-05T00:00:00"/>
    <s v="Distribution NFI"/>
    <s v="Matériaux NFI"/>
    <s v="Couvertures"/>
    <s v="Prelats"/>
    <s v="Nombre"/>
    <n v="22"/>
    <m/>
    <m/>
    <m/>
    <s v=""/>
    <n v="22"/>
    <s v="Sélection / Priorisation"/>
    <x v="6"/>
    <x v="78"/>
    <s v="Bois D'Orme"/>
    <m/>
    <s v="Rural"/>
    <s v="Ménage"/>
    <m/>
    <s v="WOR2016105SUANBO"/>
    <x v="5"/>
    <x v="6"/>
    <x v="55"/>
    <e v="#N/A"/>
  </r>
  <r>
    <x v="37"/>
    <m/>
    <s v="Tearfund"/>
    <s v="Réalisé"/>
    <d v="2016-10-06T00:00:00"/>
    <s v="Distribution NFI"/>
    <s v="Matériaux NFI"/>
    <s v="Kit de cuisine"/>
    <s v="Kits de cuisine"/>
    <s v="Nombre"/>
    <n v="40"/>
    <m/>
    <m/>
    <m/>
    <s v=""/>
    <n v="40"/>
    <s v="Sélection / Priorisation"/>
    <x v="6"/>
    <x v="79"/>
    <s v="Thiotte"/>
    <m/>
    <s v="Peri urbain"/>
    <s v="Ménage"/>
    <m/>
    <s v="WOR2016106SUTHTH"/>
    <x v="2"/>
    <x v="6"/>
    <x v="56"/>
    <e v="#N/A"/>
  </r>
  <r>
    <x v="37"/>
    <m/>
    <s v="Tearfund"/>
    <s v="Réalisé"/>
    <d v="2016-10-06T00:00:00"/>
    <s v="Distribution NFI"/>
    <s v="Matériaux NFI"/>
    <s v="Kit d'hygiène"/>
    <s v="Kites d'hygiene"/>
    <s v="Nombre"/>
    <n v="50"/>
    <m/>
    <m/>
    <m/>
    <s v=""/>
    <n v="50"/>
    <s v="Sélection / Priorisation"/>
    <x v="6"/>
    <x v="79"/>
    <s v="Thiotte"/>
    <m/>
    <s v="Peri urbain"/>
    <s v="Ménage"/>
    <m/>
    <s v="WOR2016106SUTHTH"/>
    <x v="3"/>
    <x v="6"/>
    <x v="56"/>
    <e v="#N/A"/>
  </r>
  <r>
    <x v="37"/>
    <m/>
    <s v="Tearfund"/>
    <s v="Réalisé"/>
    <d v="2016-10-06T00:00:00"/>
    <s v="Distribution NFI"/>
    <s v="Matériaux NFI"/>
    <s v="Couvertures"/>
    <s v="Prelats"/>
    <s v="Nombre"/>
    <n v="26"/>
    <m/>
    <m/>
    <m/>
    <s v=""/>
    <n v="26"/>
    <s v="Sélection / Priorisation"/>
    <x v="6"/>
    <x v="79"/>
    <s v="Thiotte"/>
    <m/>
    <s v="Peri urbain"/>
    <s v="Ménage"/>
    <m/>
    <s v="WOR2016106SUTHTH"/>
    <x v="4"/>
    <x v="6"/>
    <x v="56"/>
    <e v="#N/A"/>
  </r>
  <r>
    <x v="37"/>
    <m/>
    <s v="Tearfund"/>
    <s v="Réalisé"/>
    <d v="2016-10-06T00:00:00"/>
    <s v="Distribution NFI"/>
    <s v="Matériaux NFI"/>
    <s v="Autre, à préciser dans &quot;Commentaires&quot;"/>
    <s v="Matelas"/>
    <s v="N/A"/>
    <n v="15"/>
    <m/>
    <m/>
    <m/>
    <s v=""/>
    <n v="15"/>
    <s v="Sélection / Priorisation"/>
    <x v="6"/>
    <x v="79"/>
    <s v="Thiotte"/>
    <m/>
    <s v="Peri urbain"/>
    <s v="Ménage"/>
    <m/>
    <s v="WOR2016106SUTHTH"/>
    <x v="5"/>
    <x v="6"/>
    <x v="56"/>
    <e v="#N/A"/>
  </r>
  <r>
    <x v="37"/>
    <m/>
    <s v="Tearfund"/>
    <s v="Réalisé"/>
    <d v="2016-11-25T00:00:00"/>
    <s v="Distribution Abris"/>
    <s v="Cash en HTG"/>
    <s v="Non conditionel"/>
    <s v="Cash"/>
    <s v="Valeur en HTG"/>
    <n v="61"/>
    <m/>
    <m/>
    <m/>
    <s v=""/>
    <n v="61"/>
    <s v="Sélection / Priorisation"/>
    <x v="6"/>
    <x v="78"/>
    <s v="Bois D'Orme"/>
    <m/>
    <s v="Rural"/>
    <s v="Ménage"/>
    <m/>
    <s v="WOR20161125SUANBO"/>
    <x v="5"/>
    <x v="6"/>
    <x v="55"/>
    <e v="#N/A"/>
  </r>
  <r>
    <x v="37"/>
    <m/>
    <s v="Tearfund"/>
    <s v="Réalisé"/>
    <d v="2016-11-25T00:00:00"/>
    <s v="Distribution Abris"/>
    <s v="Cash en HTG"/>
    <s v="Non conditionel"/>
    <s v="Cash"/>
    <s v="Valeur en HTG"/>
    <n v="84"/>
    <m/>
    <m/>
    <m/>
    <s v=""/>
    <n v="84"/>
    <s v="Sélection / Priorisation"/>
    <x v="6"/>
    <x v="79"/>
    <s v="Thiotte"/>
    <m/>
    <s v="Urbain"/>
    <s v="Ménage"/>
    <m/>
    <s v="WOR20161125SUTHTH"/>
    <x v="5"/>
    <x v="6"/>
    <x v="56"/>
    <e v="#N/A"/>
  </r>
  <r>
    <x v="37"/>
    <m/>
    <s v="Tearfund"/>
    <s v="Réalisé"/>
    <d v="2016-11-26T00:00:00"/>
    <s v="Distribution Abris"/>
    <s v="Cash en HTG"/>
    <s v="Non conditionel"/>
    <s v="Cash"/>
    <s v="Valeur en HTG"/>
    <n v="77"/>
    <m/>
    <m/>
    <m/>
    <s v=""/>
    <n v="77"/>
    <s v="Sélection / Priorisation"/>
    <x v="6"/>
    <x v="80"/>
    <s v="Mapou"/>
    <m/>
    <s v="Rural"/>
    <s v="Ménage"/>
    <m/>
    <s v="WOR20161126SUBEMA"/>
    <x v="5"/>
    <x v="6"/>
    <x v="57"/>
    <e v="#N/A"/>
  </r>
  <r>
    <x v="37"/>
    <m/>
    <s v="Tearfund"/>
    <s v="Réalisé"/>
    <d v="2016-12-01T00:00:00"/>
    <s v="Distribution Abris"/>
    <s v="Cash en HTG"/>
    <s v="Non conditionel"/>
    <s v="Cash"/>
    <s v="Valeur en HTG"/>
    <n v="50"/>
    <m/>
    <m/>
    <m/>
    <s v=""/>
    <n v="50"/>
    <s v="Sélection / Priorisation"/>
    <x v="6"/>
    <x v="81"/>
    <s v="Marbial"/>
    <m/>
    <s v="Rural"/>
    <s v="Ménage"/>
    <m/>
    <s v="WOR2016121SUJAMA"/>
    <x v="5"/>
    <x v="6"/>
    <x v="58"/>
    <e v="#N/A"/>
  </r>
  <r>
    <x v="37"/>
    <m/>
    <s v="Tearfund"/>
    <s v="Réalisé"/>
    <d v="2016-12-01T00:00:00"/>
    <s v="Distribution Abris"/>
    <s v="Cash en HTG"/>
    <s v="Non conditionel"/>
    <s v="Cash"/>
    <s v="Valeur en HTG"/>
    <n v="47"/>
    <m/>
    <m/>
    <m/>
    <s v=""/>
    <n v="47"/>
    <s v="Sélection / Priorisation"/>
    <x v="6"/>
    <x v="82"/>
    <s v="Savane Dubois"/>
    <m/>
    <s v="Rural"/>
    <s v="Ménage"/>
    <m/>
    <s v="WOR2016121SUMASA"/>
    <x v="5"/>
    <x v="6"/>
    <x v="59"/>
    <e v="#N/A"/>
  </r>
  <r>
    <x v="37"/>
    <m/>
    <s v="Tearfund"/>
    <s v="Réalisé"/>
    <d v="2016-12-01T00:00:00"/>
    <s v="Distribution Abris"/>
    <s v="Cash en HTG"/>
    <s v="Non conditionel"/>
    <s v="Cash"/>
    <s v="Valeur en HTG"/>
    <n v="44"/>
    <m/>
    <m/>
    <m/>
    <s v=""/>
    <n v="44"/>
    <s v="Sélection / Priorisation"/>
    <x v="6"/>
    <x v="60"/>
    <s v="Gaillard"/>
    <m/>
    <s v="Rural"/>
    <s v="Ménage"/>
    <m/>
    <s v="WOR2016121SUCAGA"/>
    <x v="5"/>
    <x v="6"/>
    <x v="40"/>
    <e v="#N/A"/>
  </r>
  <r>
    <x v="37"/>
    <m/>
    <s v="Tearfund"/>
    <s v="Réalisé"/>
    <d v="2016-12-01T00:00:00"/>
    <s v="Distribution Abris"/>
    <s v="Cash en HTG"/>
    <s v="Non conditionel"/>
    <s v="Cash"/>
    <s v="Valeur en HTG"/>
    <n v="34"/>
    <m/>
    <m/>
    <m/>
    <s v=""/>
    <n v="34"/>
    <s v="Sélection / Priorisation"/>
    <x v="6"/>
    <x v="82"/>
    <s v="Macary"/>
    <m/>
    <s v="Rural"/>
    <s v="Ménage"/>
    <m/>
    <s v="WOR2016121SUMAMA"/>
    <x v="5"/>
    <x v="6"/>
    <x v="59"/>
    <e v="#N/A"/>
  </r>
  <r>
    <x v="37"/>
    <m/>
    <s v="Tearfund"/>
    <s v="Réalisé"/>
    <d v="2016-12-03T00:00:00"/>
    <s v="Distribution Abris"/>
    <s v="Cash en HTG"/>
    <s v="Non conditionel"/>
    <s v="Cash"/>
    <s v="Valeur en HTG"/>
    <n v="20"/>
    <m/>
    <m/>
    <m/>
    <s v=""/>
    <n v="20"/>
    <s v="Sélection / Priorisation"/>
    <x v="6"/>
    <x v="80"/>
    <s v="Bais D'Orange"/>
    <m/>
    <s v="Rural"/>
    <s v="Ménage"/>
    <m/>
    <s v="WOR2016123SUBEBA"/>
    <x v="5"/>
    <x v="6"/>
    <x v="57"/>
    <e v="#N/A"/>
  </r>
  <r>
    <x v="37"/>
    <m/>
    <s v="Tearfund"/>
    <s v="Réalisé"/>
    <d v="2016-12-03T00:00:00"/>
    <s v="Distribution Abris"/>
    <s v="Cash en HTG"/>
    <s v="Non conditionel"/>
    <s v="Cash"/>
    <s v="Valeur en HTG"/>
    <n v="80"/>
    <m/>
    <m/>
    <m/>
    <s v=""/>
    <n v="80"/>
    <s v="Sélection / Priorisation"/>
    <x v="6"/>
    <x v="80"/>
    <s v="Belair"/>
    <m/>
    <s v="Peri urbain"/>
    <s v="Ménage"/>
    <m/>
    <s v="WOR2016123SUBEBE"/>
    <x v="5"/>
    <x v="6"/>
    <x v="57"/>
    <e v="#N/A"/>
  </r>
  <r>
    <x v="37"/>
    <m/>
    <s v="OFDA"/>
    <s v="En cours"/>
    <s v="Nov 2016 - Jan 2017"/>
    <s v="Distribution Abris"/>
    <s v="Matériaux Abris"/>
    <s v="Kit Abris"/>
    <s v="Shelter kit: rope, 50m, 4mm; 1.5&quot; nails, 1/2 kg.; 3&quot; nails, 1/2 kg; roofing umbrella nails, ½ kg, tarp"/>
    <s v="Nombre"/>
    <n v="1000"/>
    <m/>
    <m/>
    <m/>
    <s v=""/>
    <n v="1000"/>
    <s v="Sélection / Priorisation"/>
    <x v="1"/>
    <x v="16"/>
    <s v="Debouchette"/>
    <m/>
    <s v="Rural"/>
    <s v="Ménage"/>
    <m/>
    <e v="#VALUE!"/>
    <x v="22"/>
    <x v="1"/>
    <x v="16"/>
    <e v="#N/A"/>
  </r>
  <r>
    <x v="37"/>
    <m/>
    <s v="OFDA"/>
    <s v="En cours"/>
    <s v="Nov 2016 - Jan 2017"/>
    <s v="Distribution Abris"/>
    <s v="Matériaux Abris"/>
    <s v="Kit Abris"/>
    <s v="Shelter kit: rope, 50m, 4mm; 1.5&quot; nails, 1/2 kg.; 3&quot; nails, 1/2 kg; roofing umbrella nails, ½ kg, tarp"/>
    <s v="Nombre"/>
    <n v="1000"/>
    <m/>
    <m/>
    <m/>
    <m/>
    <n v="1000"/>
    <s v="Sélection / Priorisation"/>
    <x v="1"/>
    <x v="16"/>
    <s v="Tapion"/>
    <m/>
    <s v="Rural"/>
    <s v="Ménage"/>
    <m/>
    <e v="#VALUE!"/>
    <x v="23"/>
    <x v="1"/>
    <x v="16"/>
    <e v="#N/A"/>
  </r>
  <r>
    <x v="37"/>
    <m/>
    <s v="OFDA"/>
    <s v="En cours"/>
    <s v="Nov 2016 - Jan 2017"/>
    <s v="Distribution Abris"/>
    <s v="Matériaux Abris"/>
    <s v="Kit Abris"/>
    <s v="Shelter kit: rope, 50m, 4mm; 1.5&quot; nails, 1/2 kg.; 3&quot; nails, 1/2 kg; roofing umbrella nails, ½ kg, tarp"/>
    <s v="Nombre"/>
    <n v="1000"/>
    <m/>
    <m/>
    <m/>
    <m/>
    <n v="1000"/>
    <s v="Sélection / Priorisation"/>
    <x v="1"/>
    <x v="16"/>
    <s v="Trichet"/>
    <m/>
    <s v="Rural"/>
    <s v="Ménage"/>
    <m/>
    <e v="#VALUE!"/>
    <x v="0"/>
    <x v="1"/>
    <x v="16"/>
    <e v="#N/A"/>
  </r>
  <r>
    <x v="37"/>
    <m/>
    <s v="OFDA"/>
    <s v="En cours"/>
    <s v="Nov 2016 - Jan 2017"/>
    <s v="Distribution Abris"/>
    <s v="Matériaux Abris"/>
    <s v="Kit d'outils"/>
    <s v="Shelter kit: rope, 50m, 4mm; 1.5&quot; nails, 1/2 kg.; 3&quot; nails, 1/2 kg; roofing umbrella nails, ½ kg, tarp"/>
    <s v="Nombre"/>
    <n v="1000"/>
    <m/>
    <m/>
    <m/>
    <m/>
    <n v="1000"/>
    <s v="Sélection / Priorisation"/>
    <x v="1"/>
    <x v="16"/>
    <s v="Debouchette"/>
    <m/>
    <s v="Rural"/>
    <s v="Ménage"/>
    <m/>
    <e v="#VALUE!"/>
    <x v="1"/>
    <x v="1"/>
    <x v="16"/>
    <e v="#N/A"/>
  </r>
  <r>
    <x v="37"/>
    <m/>
    <s v="OFDA"/>
    <s v="En cours"/>
    <s v="Nov 2016 - Jan 2017"/>
    <s v="Distribution Abris"/>
    <s v="Matériaux Abris"/>
    <s v="Kit d'outils"/>
    <s v="Shelter kit: rope, 50m, 4mm; 1.5&quot; nails, 1/2 kg.; 3&quot; nails, 1/2 kg; roofing umbrella nails, ½ kg, tarp"/>
    <s v="Nombre"/>
    <n v="1000"/>
    <m/>
    <m/>
    <m/>
    <m/>
    <n v="1000"/>
    <s v="Sélection / Priorisation"/>
    <x v="1"/>
    <x v="16"/>
    <s v="Tapion"/>
    <m/>
    <s v="Rural"/>
    <s v="Ménage"/>
    <m/>
    <e v="#VALUE!"/>
    <x v="2"/>
    <x v="1"/>
    <x v="16"/>
    <e v="#N/A"/>
  </r>
  <r>
    <x v="37"/>
    <m/>
    <s v="OFDA"/>
    <s v="En cours"/>
    <s v="Nov 2016 - Jan 2017"/>
    <s v="Distribution Abris"/>
    <s v="Matériaux Abris"/>
    <s v="Kit d'outils"/>
    <s v="Shelter kit: rope, 50m, 4mm; 1.5&quot; nails, 1/2 kg.; 3&quot; nails, 1/2 kg; roofing umbrella nails, ½ kg, tarp"/>
    <s v="Nombre"/>
    <n v="1000"/>
    <m/>
    <m/>
    <m/>
    <m/>
    <n v="1000"/>
    <s v="Sélection / Priorisation"/>
    <x v="1"/>
    <x v="16"/>
    <s v="Trichet"/>
    <m/>
    <s v="Rural"/>
    <s v="Ménage"/>
    <m/>
    <e v="#VALUE!"/>
    <x v="3"/>
    <x v="1"/>
    <x v="16"/>
    <e v="#N/A"/>
  </r>
  <r>
    <x v="38"/>
    <s v="pcH"/>
    <m/>
    <s v="En cours"/>
    <s v="14-Oct-2016 - 15-Nov-2016"/>
    <s v="Distribution Abris"/>
    <s v="Matériaux Abris"/>
    <s v="Bâches"/>
    <m/>
    <s v="Nombre"/>
    <n v="400"/>
    <m/>
    <m/>
    <m/>
    <s v=""/>
    <n v="400"/>
    <s v="Sélection / Priorisation"/>
    <x v="0"/>
    <x v="65"/>
    <s v="Duchity"/>
    <m/>
    <m/>
    <m/>
    <m/>
    <e v="#VALUE!"/>
    <x v="4"/>
    <x v="0"/>
    <x v="45"/>
    <e v="#N/A"/>
  </r>
  <r>
    <x v="38"/>
    <s v="pcH"/>
    <m/>
    <s v="En cours"/>
    <s v="14-Oct-2016 - 15-Nov-2016"/>
    <s v="Distribution Abris"/>
    <s v="Cash en USD"/>
    <s v="Non conditionel "/>
    <m/>
    <s v="Valeur en USD"/>
    <n v="50"/>
    <m/>
    <m/>
    <m/>
    <s v=""/>
    <n v="400"/>
    <s v="Sélection / Priorisation"/>
    <x v="0"/>
    <x v="65"/>
    <s v="Duchity"/>
    <m/>
    <m/>
    <m/>
    <m/>
    <e v="#VALUE!"/>
    <x v="5"/>
    <x v="0"/>
    <x v="45"/>
    <e v="#N/A"/>
  </r>
  <r>
    <x v="39"/>
    <m/>
    <m/>
    <s v="Réalisé"/>
    <d v="2016-10-01T00:00:00"/>
    <s v="Distribution NFI"/>
    <s v="Matériaux NFI"/>
    <s v="Bidons"/>
    <m/>
    <s v="Nombre"/>
    <n v="32"/>
    <m/>
    <m/>
    <m/>
    <s v=""/>
    <n v="32"/>
    <s v="Sélection / Priorisation"/>
    <x v="4"/>
    <x v="33"/>
    <s v="Palma"/>
    <m/>
    <m/>
    <m/>
    <m/>
    <s v="WOR2016101OUANPA"/>
    <x v="4"/>
    <x v="4"/>
    <x v="33"/>
    <e v="#N/A"/>
  </r>
  <r>
    <x v="39"/>
    <m/>
    <m/>
    <s v="Réalisé"/>
    <d v="2016-10-01T00:00:00"/>
    <s v="Distribution NFI"/>
    <s v="Matériaux NFI"/>
    <s v="Couvertures"/>
    <m/>
    <s v="Nombre"/>
    <n v="32"/>
    <m/>
    <m/>
    <m/>
    <s v=""/>
    <n v="32"/>
    <s v="Sélection / Priorisation"/>
    <x v="4"/>
    <x v="33"/>
    <s v="Palma"/>
    <m/>
    <m/>
    <m/>
    <m/>
    <s v="WOR2016101OUANPA"/>
    <x v="5"/>
    <x v="4"/>
    <x v="33"/>
    <e v="#N/A"/>
  </r>
  <r>
    <x v="39"/>
    <m/>
    <m/>
    <s v="Réalisé"/>
    <d v="2016-10-04T00:00:00"/>
    <s v="Distribution NFI"/>
    <s v="Matériaux NFI"/>
    <s v="Bidons"/>
    <m/>
    <s v="Nombre"/>
    <n v="114"/>
    <m/>
    <m/>
    <m/>
    <s v=""/>
    <n v="114"/>
    <s v="Sélection / Priorisation"/>
    <x v="4"/>
    <x v="83"/>
    <s v="Montagne Noire"/>
    <m/>
    <m/>
    <m/>
    <m/>
    <s v="WOR2016104OUPEMO"/>
    <x v="3"/>
    <x v="4"/>
    <x v="60"/>
    <e v="#N/A"/>
  </r>
  <r>
    <x v="39"/>
    <m/>
    <m/>
    <s v="Réalisé"/>
    <d v="2016-10-04T00:00:00"/>
    <s v="Distribution NFI"/>
    <s v="Matériaux NFI"/>
    <s v="Couvertures"/>
    <m/>
    <s v="Nombre"/>
    <n v="114"/>
    <m/>
    <m/>
    <m/>
    <s v=""/>
    <n v="114"/>
    <s v="Sélection / Priorisation"/>
    <x v="4"/>
    <x v="83"/>
    <s v="Montagne Noire"/>
    <m/>
    <m/>
    <m/>
    <m/>
    <s v="WOR2016104OUPEMO"/>
    <x v="4"/>
    <x v="4"/>
    <x v="60"/>
    <e v="#N/A"/>
  </r>
  <r>
    <x v="39"/>
    <m/>
    <m/>
    <s v="Réalisé"/>
    <d v="2016-10-04T00:00:00"/>
    <s v="Distribution NFI"/>
    <s v="Matériaux NFI"/>
    <s v="Kit d'hygiène"/>
    <m/>
    <s v="Nombre"/>
    <n v="35"/>
    <m/>
    <m/>
    <m/>
    <s v=""/>
    <n v="114"/>
    <s v="Sélection / Priorisation"/>
    <x v="4"/>
    <x v="83"/>
    <s v="Montagne Noire"/>
    <m/>
    <m/>
    <m/>
    <m/>
    <s v="WOR2016104OUPEMO"/>
    <x v="5"/>
    <x v="4"/>
    <x v="60"/>
    <e v="#N/A"/>
  </r>
  <r>
    <x v="39"/>
    <m/>
    <m/>
    <s v="Réalisé"/>
    <d v="2016-10-07T00:00:00"/>
    <s v="Distribution Abris"/>
    <s v="Matériaux Abris"/>
    <s v="Bâches"/>
    <m/>
    <s v="Nombre"/>
    <n v="128"/>
    <m/>
    <m/>
    <m/>
    <s v=""/>
    <n v="128"/>
    <m/>
    <x v="4"/>
    <x v="84"/>
    <s v="Soucailles"/>
    <m/>
    <m/>
    <m/>
    <m/>
    <s v="WOR2016107OUKESO"/>
    <x v="2"/>
    <x v="4"/>
    <x v="61"/>
    <e v="#N/A"/>
  </r>
  <r>
    <x v="39"/>
    <m/>
    <m/>
    <s v="Réalisé"/>
    <d v="2016-10-07T00:00:00"/>
    <s v="Distribution NFI"/>
    <s v="Matériaux NFI"/>
    <s v="Bidons"/>
    <m/>
    <s v="Nombre"/>
    <n v="128"/>
    <m/>
    <m/>
    <m/>
    <s v=""/>
    <n v="128"/>
    <s v="Sélection / Priorisation"/>
    <x v="4"/>
    <x v="84"/>
    <s v="Soucailles"/>
    <m/>
    <m/>
    <m/>
    <m/>
    <s v="WOR2016107OUKESO"/>
    <x v="3"/>
    <x v="4"/>
    <x v="61"/>
    <e v="#N/A"/>
  </r>
  <r>
    <x v="39"/>
    <m/>
    <m/>
    <s v="Réalisé"/>
    <d v="2016-10-07T00:00:00"/>
    <s v="Distribution NFI"/>
    <s v="Matériaux NFI"/>
    <s v="Couvertures"/>
    <m/>
    <s v="Nombre"/>
    <n v="128"/>
    <m/>
    <m/>
    <m/>
    <s v=""/>
    <n v="128"/>
    <s v="Sélection / Priorisation"/>
    <x v="4"/>
    <x v="84"/>
    <s v="Soucailles"/>
    <m/>
    <m/>
    <m/>
    <m/>
    <s v="WOR2016107OUKESO"/>
    <x v="4"/>
    <x v="4"/>
    <x v="61"/>
    <e v="#N/A"/>
  </r>
  <r>
    <x v="39"/>
    <m/>
    <m/>
    <s v="Réalisé"/>
    <d v="2016-10-07T00:00:00"/>
    <s v="Distribution NFI"/>
    <s v="Matériaux NFI"/>
    <s v="Kit d'hygiène"/>
    <m/>
    <s v="Nombre"/>
    <n v="128"/>
    <m/>
    <m/>
    <m/>
    <s v=""/>
    <n v="128"/>
    <s v="Sélection / Priorisation"/>
    <x v="4"/>
    <x v="84"/>
    <s v="Soucailles"/>
    <m/>
    <m/>
    <m/>
    <m/>
    <s v="WOR2016107OUKESO"/>
    <x v="5"/>
    <x v="4"/>
    <x v="61"/>
    <e v="#N/A"/>
  </r>
  <r>
    <x v="39"/>
    <s v="Mercy Corps"/>
    <m/>
    <s v="Réalisé"/>
    <d v="2016-10-08T00:00:00"/>
    <s v="Distribution Abris"/>
    <s v="Matériaux Abris"/>
    <s v="Bâches"/>
    <m/>
    <s v="Nombre"/>
    <n v="150"/>
    <m/>
    <m/>
    <m/>
    <s v=""/>
    <n v="150"/>
    <m/>
    <x v="3"/>
    <x v="27"/>
    <s v="Fonds Des Negres"/>
    <m/>
    <m/>
    <m/>
    <m/>
    <s v="WOR2016108NIFOFO"/>
    <x v="1"/>
    <x v="3"/>
    <x v="27"/>
    <e v="#N/A"/>
  </r>
  <r>
    <x v="39"/>
    <m/>
    <m/>
    <s v="Réalisé"/>
    <d v="2016-10-08T00:00:00"/>
    <s v="Distribution Abris"/>
    <s v="Matériaux Abris"/>
    <s v="Bâches"/>
    <m/>
    <s v="Nombre"/>
    <n v="300"/>
    <m/>
    <m/>
    <m/>
    <s v=""/>
    <n v="300"/>
    <m/>
    <x v="3"/>
    <x v="24"/>
    <s v="Chalon"/>
    <m/>
    <m/>
    <m/>
    <m/>
    <s v="WOR2016108NIMICH"/>
    <x v="1"/>
    <x v="3"/>
    <x v="24"/>
    <e v="#N/A"/>
  </r>
  <r>
    <x v="39"/>
    <s v="Mercy Corps"/>
    <m/>
    <s v="Réalisé"/>
    <d v="2016-10-08T00:00:00"/>
    <s v="Distribution NFI"/>
    <s v="Matériaux NFI"/>
    <s v="Bidons"/>
    <m/>
    <s v="Nombre"/>
    <n v="150"/>
    <m/>
    <m/>
    <m/>
    <s v=""/>
    <n v="150"/>
    <s v="Sélection / Priorisation"/>
    <x v="3"/>
    <x v="27"/>
    <s v="Fonds Des Negres"/>
    <m/>
    <m/>
    <m/>
    <m/>
    <s v="WOR2016108NIFOFO"/>
    <x v="2"/>
    <x v="3"/>
    <x v="27"/>
    <e v="#N/A"/>
  </r>
  <r>
    <x v="39"/>
    <m/>
    <m/>
    <s v="Réalisé"/>
    <d v="2016-10-08T00:00:00"/>
    <s v="Distribution NFI"/>
    <s v="Matériaux NFI"/>
    <s v="Bidons"/>
    <m/>
    <s v="Nombre"/>
    <n v="300"/>
    <m/>
    <m/>
    <m/>
    <s v=""/>
    <n v="300"/>
    <s v="Sélection / Priorisation"/>
    <x v="3"/>
    <x v="24"/>
    <s v="Chalon"/>
    <m/>
    <m/>
    <m/>
    <m/>
    <s v="WOR2016108NIMICH"/>
    <x v="2"/>
    <x v="3"/>
    <x v="24"/>
    <e v="#N/A"/>
  </r>
  <r>
    <x v="39"/>
    <s v="Mercy Corps"/>
    <m/>
    <s v="Réalisé"/>
    <d v="2016-10-08T00:00:00"/>
    <s v="Distribution NFI"/>
    <s v="Matériaux NFI"/>
    <s v="Couvertures"/>
    <m/>
    <s v="Nombre"/>
    <n v="150"/>
    <m/>
    <m/>
    <m/>
    <s v=""/>
    <n v="150"/>
    <s v="Sélection / Priorisation"/>
    <x v="3"/>
    <x v="27"/>
    <s v="Fonds Des Negres"/>
    <m/>
    <m/>
    <m/>
    <m/>
    <s v="WOR2016108NIFOFO"/>
    <x v="3"/>
    <x v="3"/>
    <x v="27"/>
    <e v="#N/A"/>
  </r>
  <r>
    <x v="39"/>
    <m/>
    <m/>
    <s v="Réalisé"/>
    <d v="2016-10-08T00:00:00"/>
    <s v="Distribution NFI"/>
    <s v="Matériaux NFI"/>
    <s v="Couvertures"/>
    <m/>
    <s v="Nombre"/>
    <n v="300"/>
    <m/>
    <m/>
    <m/>
    <s v=""/>
    <n v="300"/>
    <s v="Sélection / Priorisation"/>
    <x v="3"/>
    <x v="24"/>
    <s v="Chalon"/>
    <m/>
    <m/>
    <m/>
    <m/>
    <s v="WOR2016108NIMICH"/>
    <x v="3"/>
    <x v="3"/>
    <x v="24"/>
    <e v="#N/A"/>
  </r>
  <r>
    <x v="39"/>
    <s v="Mercy Corps"/>
    <m/>
    <s v="Réalisé"/>
    <d v="2016-10-08T00:00:00"/>
    <s v="Distribution NFI"/>
    <s v="Matériaux NFI"/>
    <s v="Lampes solaires"/>
    <m/>
    <s v="Nombre"/>
    <n v="150"/>
    <m/>
    <m/>
    <m/>
    <s v=""/>
    <n v="150"/>
    <s v="Sélection / Priorisation"/>
    <x v="3"/>
    <x v="27"/>
    <s v="Fonds Des Negres"/>
    <m/>
    <m/>
    <m/>
    <m/>
    <s v="WOR2016108NIFOFO"/>
    <x v="4"/>
    <x v="3"/>
    <x v="27"/>
    <e v="#N/A"/>
  </r>
  <r>
    <x v="39"/>
    <m/>
    <m/>
    <s v="Réalisé"/>
    <d v="2016-10-08T00:00:00"/>
    <s v="Distribution NFI"/>
    <s v="Matériaux NFI"/>
    <s v="Lampes solaires"/>
    <m/>
    <s v="Nombre"/>
    <n v="300"/>
    <m/>
    <m/>
    <m/>
    <s v=""/>
    <n v="300"/>
    <s v="Sélection / Priorisation"/>
    <x v="3"/>
    <x v="24"/>
    <s v="Chalon"/>
    <m/>
    <m/>
    <m/>
    <m/>
    <s v="WOR2016108NIMICH"/>
    <x v="4"/>
    <x v="3"/>
    <x v="24"/>
    <e v="#N/A"/>
  </r>
  <r>
    <x v="39"/>
    <s v="Mercy Corps"/>
    <m/>
    <s v="Réalisé"/>
    <d v="2016-10-08T00:00:00"/>
    <s v="Distribution NFI"/>
    <s v="Matériaux NFI"/>
    <s v="Moustiquaires"/>
    <m/>
    <s v="Nombre"/>
    <n v="150"/>
    <m/>
    <m/>
    <m/>
    <s v=""/>
    <n v="150"/>
    <s v="Sélection / Priorisation"/>
    <x v="3"/>
    <x v="27"/>
    <s v="Fonds Des Negres"/>
    <m/>
    <m/>
    <m/>
    <m/>
    <s v="WOR2016108NIFOFO"/>
    <x v="5"/>
    <x v="3"/>
    <x v="27"/>
    <e v="#N/A"/>
  </r>
  <r>
    <x v="39"/>
    <m/>
    <m/>
    <s v="Réalisé"/>
    <d v="2016-10-08T00:00:00"/>
    <s v="Distribution NFI"/>
    <s v="Matériaux NFI"/>
    <s v="Moustiquaires"/>
    <m/>
    <s v="Nombre"/>
    <n v="300"/>
    <m/>
    <m/>
    <m/>
    <s v=""/>
    <n v="300"/>
    <s v="Sélection / Priorisation"/>
    <x v="3"/>
    <x v="24"/>
    <s v="Chalon"/>
    <m/>
    <m/>
    <m/>
    <m/>
    <s v="WOR2016108NIMICH"/>
    <x v="5"/>
    <x v="3"/>
    <x v="24"/>
    <e v="#N/A"/>
  </r>
  <r>
    <x v="39"/>
    <s v="Mercy Corps"/>
    <m/>
    <s v="Réalisé"/>
    <d v="2016-10-09T00:00:00"/>
    <s v="Distribution Abris"/>
    <s v="Matériaux Abris"/>
    <s v="Bâches"/>
    <m/>
    <s v="Nombre"/>
    <n v="400"/>
    <m/>
    <m/>
    <m/>
    <s v=""/>
    <n v="400"/>
    <m/>
    <x v="3"/>
    <x v="27"/>
    <s v="Fonds Des Negres"/>
    <m/>
    <m/>
    <m/>
    <m/>
    <s v="WOR2016109NIFOFO"/>
    <x v="1"/>
    <x v="3"/>
    <x v="27"/>
    <e v="#N/A"/>
  </r>
  <r>
    <x v="39"/>
    <m/>
    <m/>
    <s v="Réalisé"/>
    <d v="2016-10-09T00:00:00"/>
    <s v="Distribution Abris"/>
    <s v="Matériaux Abris"/>
    <s v="Bâches"/>
    <m/>
    <s v="Nombre"/>
    <n v="156"/>
    <m/>
    <m/>
    <m/>
    <s v=""/>
    <n v="156"/>
    <m/>
    <x v="3"/>
    <x v="85"/>
    <s v="Sillegue"/>
    <m/>
    <m/>
    <m/>
    <m/>
    <s v="WOR2016109NIPESI"/>
    <x v="3"/>
    <x v="3"/>
    <x v="62"/>
    <e v="#N/A"/>
  </r>
  <r>
    <x v="39"/>
    <m/>
    <m/>
    <s v="Réalisé"/>
    <d v="2016-10-09T00:00:00"/>
    <s v="Distribution Abris"/>
    <s v="Matériaux Abris"/>
    <s v="Bâches"/>
    <m/>
    <s v="Nombre"/>
    <n v="134"/>
    <m/>
    <m/>
    <m/>
    <s v=""/>
    <n v="134"/>
    <m/>
    <x v="4"/>
    <x v="84"/>
    <s v="Belle Fontaine"/>
    <m/>
    <m/>
    <m/>
    <m/>
    <s v="WOR2016109OUKEBE"/>
    <x v="3"/>
    <x v="4"/>
    <x v="61"/>
    <e v="#N/A"/>
  </r>
  <r>
    <x v="39"/>
    <m/>
    <m/>
    <s v="Réalisé"/>
    <d v="2016-10-09T00:00:00"/>
    <s v="Distribution Abris"/>
    <s v="Matériaux Abris"/>
    <s v="Bâches"/>
    <m/>
    <s v="Nombre"/>
    <n v="250"/>
    <m/>
    <m/>
    <m/>
    <s v=""/>
    <n v="250"/>
    <m/>
    <x v="4"/>
    <x v="84"/>
    <s v="Bongars"/>
    <m/>
    <m/>
    <m/>
    <m/>
    <s v="WOR2016109OUKEBO"/>
    <x v="3"/>
    <x v="4"/>
    <x v="61"/>
    <e v="#N/A"/>
  </r>
  <r>
    <x v="39"/>
    <m/>
    <m/>
    <s v="Réalisé"/>
    <d v="2016-10-09T00:00:00"/>
    <s v="Distribution Abris"/>
    <s v="Matériaux Abris"/>
    <s v="Bâches"/>
    <m/>
    <s v="Nombre"/>
    <n v="145"/>
    <m/>
    <m/>
    <m/>
    <s v=""/>
    <n v="145"/>
    <m/>
    <x v="4"/>
    <x v="34"/>
    <s v="Trou Louis"/>
    <m/>
    <m/>
    <m/>
    <m/>
    <s v="WOR2016109OUPOTR"/>
    <x v="2"/>
    <x v="4"/>
    <x v="34"/>
    <e v="#N/A"/>
  </r>
  <r>
    <x v="39"/>
    <s v="OFATMA"/>
    <m/>
    <s v="Réalisé"/>
    <d v="2016-10-09T00:00:00"/>
    <s v="Distribution Abris"/>
    <s v="Matériaux Abris"/>
    <s v="Bâches"/>
    <m/>
    <s v="Nombre"/>
    <n v="50"/>
    <m/>
    <m/>
    <m/>
    <s v=""/>
    <n v="50"/>
    <m/>
    <x v="1"/>
    <x v="1"/>
    <s v="Bourdet"/>
    <m/>
    <m/>
    <m/>
    <m/>
    <s v="WOR2016109SULEBO"/>
    <x v="1"/>
    <x v="1"/>
    <x v="1"/>
    <e v="#N/A"/>
  </r>
  <r>
    <x v="39"/>
    <s v="Mercy Corps"/>
    <m/>
    <s v="Réalisé"/>
    <d v="2016-10-09T00:00:00"/>
    <s v="Distribution NFI"/>
    <s v="Matériaux NFI"/>
    <s v="Bidons"/>
    <m/>
    <s v="Nombre"/>
    <n v="400"/>
    <m/>
    <m/>
    <m/>
    <s v=""/>
    <n v="400"/>
    <s v="Sélection / Priorisation"/>
    <x v="3"/>
    <x v="27"/>
    <s v="Fonds Des Negres"/>
    <m/>
    <m/>
    <m/>
    <m/>
    <s v="WOR2016109NIFOFO"/>
    <x v="2"/>
    <x v="3"/>
    <x v="27"/>
    <e v="#N/A"/>
  </r>
  <r>
    <x v="39"/>
    <m/>
    <m/>
    <s v="Réalisé"/>
    <d v="2016-10-09T00:00:00"/>
    <s v="Distribution NFI"/>
    <s v="Matériaux NFI"/>
    <s v="Bidons"/>
    <m/>
    <s v="Nombre"/>
    <n v="156"/>
    <m/>
    <m/>
    <m/>
    <s v=""/>
    <n v="156"/>
    <s v="Sélection / Priorisation"/>
    <x v="3"/>
    <x v="85"/>
    <s v="Sillegue"/>
    <m/>
    <m/>
    <m/>
    <m/>
    <s v="WOR2016109NIPESI"/>
    <x v="4"/>
    <x v="3"/>
    <x v="62"/>
    <e v="#N/A"/>
  </r>
  <r>
    <x v="39"/>
    <m/>
    <m/>
    <s v="Réalisé"/>
    <d v="2016-10-09T00:00:00"/>
    <s v="Distribution NFI"/>
    <s v="Matériaux NFI"/>
    <s v="Bidons"/>
    <m/>
    <s v="Nombre"/>
    <n v="134"/>
    <m/>
    <m/>
    <m/>
    <s v=""/>
    <n v="134"/>
    <s v="Sélection / Priorisation"/>
    <x v="4"/>
    <x v="84"/>
    <s v="Belle Fontaine"/>
    <m/>
    <m/>
    <m/>
    <m/>
    <s v="WOR2016109OUKEBE"/>
    <x v="4"/>
    <x v="4"/>
    <x v="61"/>
    <e v="#N/A"/>
  </r>
  <r>
    <x v="39"/>
    <m/>
    <m/>
    <s v="Réalisé"/>
    <d v="2016-10-09T00:00:00"/>
    <s v="Distribution NFI"/>
    <s v="Matériaux NFI"/>
    <s v="Bidons"/>
    <m/>
    <s v="Nombre"/>
    <n v="250"/>
    <m/>
    <m/>
    <m/>
    <s v=""/>
    <n v="250"/>
    <s v="Sélection / Priorisation"/>
    <x v="4"/>
    <x v="84"/>
    <s v="Bongars"/>
    <m/>
    <m/>
    <m/>
    <m/>
    <s v="WOR2016109OUKEBO"/>
    <x v="4"/>
    <x v="4"/>
    <x v="61"/>
    <e v="#N/A"/>
  </r>
  <r>
    <x v="39"/>
    <m/>
    <m/>
    <s v="Réalisé"/>
    <d v="2016-10-09T00:00:00"/>
    <s v="Distribution NFI"/>
    <s v="Matériaux NFI"/>
    <s v="Bidons"/>
    <m/>
    <s v="Nombre"/>
    <n v="145"/>
    <m/>
    <m/>
    <m/>
    <s v=""/>
    <n v="145"/>
    <s v="Sélection / Priorisation"/>
    <x v="4"/>
    <x v="34"/>
    <s v="Trou Louis"/>
    <m/>
    <m/>
    <m/>
    <m/>
    <s v="WOR2016109OUPOTR"/>
    <x v="3"/>
    <x v="4"/>
    <x v="34"/>
    <e v="#N/A"/>
  </r>
  <r>
    <x v="39"/>
    <s v="OFATMA"/>
    <m/>
    <s v="Réalisé"/>
    <d v="2016-10-09T00:00:00"/>
    <s v="Distribution NFI"/>
    <s v="Matériaux NFI"/>
    <s v="Bidons"/>
    <m/>
    <s v="Nombre"/>
    <n v="50"/>
    <m/>
    <m/>
    <m/>
    <s v=""/>
    <n v="50"/>
    <s v="Sélection / Priorisation"/>
    <x v="1"/>
    <x v="1"/>
    <s v="Bourdet"/>
    <m/>
    <m/>
    <m/>
    <m/>
    <s v="WOR2016109SULEBO"/>
    <x v="2"/>
    <x v="1"/>
    <x v="1"/>
    <e v="#N/A"/>
  </r>
  <r>
    <x v="39"/>
    <s v="Mercy Corps"/>
    <m/>
    <s v="Réalisé"/>
    <d v="2016-10-09T00:00:00"/>
    <s v="Distribution NFI"/>
    <s v="Matériaux NFI"/>
    <s v="Couvertures"/>
    <m/>
    <s v="Nombre"/>
    <n v="400"/>
    <m/>
    <m/>
    <m/>
    <s v=""/>
    <n v="400"/>
    <s v="Sélection / Priorisation"/>
    <x v="3"/>
    <x v="27"/>
    <s v="Fonds Des Negres"/>
    <m/>
    <m/>
    <m/>
    <m/>
    <s v="WOR2016109NIFOFO"/>
    <x v="3"/>
    <x v="3"/>
    <x v="27"/>
    <e v="#N/A"/>
  </r>
  <r>
    <x v="39"/>
    <m/>
    <m/>
    <s v="Réalisé"/>
    <d v="2016-10-09T00:00:00"/>
    <s v="Distribution NFI"/>
    <s v="Matériaux NFI"/>
    <s v="Couvertures"/>
    <m/>
    <s v="Nombre"/>
    <n v="156"/>
    <m/>
    <m/>
    <m/>
    <s v=""/>
    <n v="156"/>
    <s v="Sélection / Priorisation"/>
    <x v="3"/>
    <x v="85"/>
    <s v="Sillegue"/>
    <m/>
    <m/>
    <m/>
    <m/>
    <s v="WOR2016109NIPESI"/>
    <x v="5"/>
    <x v="3"/>
    <x v="62"/>
    <e v="#N/A"/>
  </r>
  <r>
    <x v="39"/>
    <m/>
    <m/>
    <s v="Réalisé"/>
    <d v="2016-10-09T00:00:00"/>
    <s v="Distribution NFI"/>
    <s v="Matériaux NFI"/>
    <s v="Couvertures"/>
    <m/>
    <s v="Nombre"/>
    <n v="134"/>
    <m/>
    <m/>
    <m/>
    <s v=""/>
    <n v="134"/>
    <s v="Sélection / Priorisation"/>
    <x v="4"/>
    <x v="84"/>
    <s v="Belle Fontaine"/>
    <m/>
    <m/>
    <m/>
    <m/>
    <s v="WOR2016109OUKEBE"/>
    <x v="5"/>
    <x v="4"/>
    <x v="61"/>
    <e v="#N/A"/>
  </r>
  <r>
    <x v="39"/>
    <m/>
    <m/>
    <s v="Réalisé"/>
    <d v="2016-10-09T00:00:00"/>
    <s v="Distribution NFI"/>
    <s v="Matériaux NFI"/>
    <s v="Couvertures"/>
    <m/>
    <s v="Nombre"/>
    <n v="250"/>
    <m/>
    <m/>
    <m/>
    <s v=""/>
    <n v="250"/>
    <s v="Sélection / Priorisation"/>
    <x v="4"/>
    <x v="84"/>
    <s v="Bongars"/>
    <m/>
    <m/>
    <m/>
    <m/>
    <s v="WOR2016109OUKEBO"/>
    <x v="5"/>
    <x v="4"/>
    <x v="61"/>
    <e v="#N/A"/>
  </r>
  <r>
    <x v="39"/>
    <m/>
    <m/>
    <s v="Réalisé"/>
    <d v="2016-10-09T00:00:00"/>
    <s v="Distribution NFI"/>
    <s v="Matériaux NFI"/>
    <s v="Couvertures"/>
    <m/>
    <s v="Nombre"/>
    <n v="145"/>
    <m/>
    <m/>
    <m/>
    <s v=""/>
    <n v="145"/>
    <s v="Sélection / Priorisation"/>
    <x v="4"/>
    <x v="34"/>
    <s v="Trou Louis"/>
    <m/>
    <m/>
    <m/>
    <m/>
    <s v="WOR2016109OUPOTR"/>
    <x v="4"/>
    <x v="4"/>
    <x v="34"/>
    <e v="#N/A"/>
  </r>
  <r>
    <x v="39"/>
    <s v="OFATMA"/>
    <m/>
    <s v="Réalisé"/>
    <d v="2016-10-09T00:00:00"/>
    <s v="Distribution NFI"/>
    <s v="Matériaux NFI"/>
    <s v="Couvertures"/>
    <m/>
    <s v="Nombre"/>
    <n v="50"/>
    <m/>
    <m/>
    <m/>
    <s v=""/>
    <n v="50"/>
    <s v="Sélection / Priorisation"/>
    <x v="1"/>
    <x v="1"/>
    <s v="Bourdet"/>
    <m/>
    <m/>
    <m/>
    <m/>
    <s v="WOR2016109SULEBO"/>
    <x v="3"/>
    <x v="1"/>
    <x v="1"/>
    <e v="#N/A"/>
  </r>
  <r>
    <x v="39"/>
    <m/>
    <m/>
    <s v="Réalisé"/>
    <d v="2016-10-09T00:00:00"/>
    <s v="Distribution NFI"/>
    <s v="Matériaux NFI"/>
    <s v="Kit de cuisine"/>
    <m/>
    <s v="Nombre"/>
    <n v="145"/>
    <m/>
    <m/>
    <m/>
    <s v=""/>
    <n v="145"/>
    <s v="Sélection / Priorisation"/>
    <x v="4"/>
    <x v="34"/>
    <s v="Trou Louis"/>
    <m/>
    <m/>
    <m/>
    <m/>
    <s v="WOR2016109OUPOTR"/>
    <x v="5"/>
    <x v="4"/>
    <x v="34"/>
    <e v="#N/A"/>
  </r>
  <r>
    <x v="39"/>
    <s v="Mercy Corps"/>
    <m/>
    <s v="Réalisé"/>
    <d v="2016-10-09T00:00:00"/>
    <s v="Distribution NFI"/>
    <s v="Matériaux NFI"/>
    <s v="Lampes solaires"/>
    <m/>
    <s v="Nombre"/>
    <n v="400"/>
    <m/>
    <m/>
    <m/>
    <s v=""/>
    <n v="400"/>
    <s v="Sélection / Priorisation"/>
    <x v="3"/>
    <x v="27"/>
    <s v="Fonds Des Negres"/>
    <m/>
    <m/>
    <m/>
    <m/>
    <s v="WOR2016109NIFOFO"/>
    <x v="4"/>
    <x v="3"/>
    <x v="27"/>
    <e v="#N/A"/>
  </r>
  <r>
    <x v="39"/>
    <s v="OFATMA"/>
    <m/>
    <s v="Réalisé"/>
    <d v="2016-10-09T00:00:00"/>
    <s v="Distribution NFI"/>
    <s v="Matériaux NFI"/>
    <s v="Lampes solaires"/>
    <m/>
    <s v="Nombre"/>
    <n v="50"/>
    <m/>
    <m/>
    <m/>
    <s v=""/>
    <n v="50"/>
    <s v="Sélection / Priorisation"/>
    <x v="1"/>
    <x v="1"/>
    <s v="Bourdet"/>
    <m/>
    <m/>
    <m/>
    <m/>
    <s v="WOR2016109SULEBO"/>
    <x v="4"/>
    <x v="1"/>
    <x v="1"/>
    <e v="#N/A"/>
  </r>
  <r>
    <x v="39"/>
    <s v="Mercy Corps"/>
    <m/>
    <s v="Réalisé"/>
    <d v="2016-10-09T00:00:00"/>
    <s v="Distribution NFI"/>
    <s v="Matériaux NFI"/>
    <s v="Moustiquaires"/>
    <m/>
    <s v="Nombre"/>
    <n v="400"/>
    <m/>
    <m/>
    <m/>
    <s v=""/>
    <n v="400"/>
    <s v="Sélection / Priorisation"/>
    <x v="3"/>
    <x v="27"/>
    <s v="Fonds Des Negres"/>
    <m/>
    <m/>
    <m/>
    <m/>
    <s v="WOR2016109NIFOFO"/>
    <x v="5"/>
    <x v="3"/>
    <x v="27"/>
    <e v="#N/A"/>
  </r>
  <r>
    <x v="39"/>
    <s v="OFATMA"/>
    <m/>
    <s v="Réalisé"/>
    <d v="2016-10-09T00:00:00"/>
    <s v="Distribution NFI"/>
    <s v="Matériaux NFI"/>
    <s v="Moustiquaires"/>
    <m/>
    <s v="Nombre"/>
    <n v="50"/>
    <m/>
    <m/>
    <m/>
    <s v=""/>
    <n v="50"/>
    <s v="Sélection / Priorisation"/>
    <x v="1"/>
    <x v="1"/>
    <s v="Bourdet"/>
    <m/>
    <m/>
    <m/>
    <m/>
    <s v="WOR2016109SULEBO"/>
    <x v="5"/>
    <x v="1"/>
    <x v="1"/>
    <e v="#N/A"/>
  </r>
  <r>
    <x v="39"/>
    <m/>
    <m/>
    <s v="Réalisé"/>
    <d v="2016-10-10T00:00:00"/>
    <s v="Distribution Abris"/>
    <s v="Matériaux Abris"/>
    <s v="Bâches"/>
    <m/>
    <s v="Nombre"/>
    <n v="250"/>
    <m/>
    <m/>
    <m/>
    <s v=""/>
    <n v="250"/>
    <m/>
    <x v="4"/>
    <x v="34"/>
    <s v="Gros Mangle"/>
    <m/>
    <m/>
    <m/>
    <m/>
    <s v="WOR20161010OUPOGR"/>
    <x v="3"/>
    <x v="4"/>
    <x v="34"/>
    <e v="#N/A"/>
  </r>
  <r>
    <x v="39"/>
    <m/>
    <m/>
    <s v="Réalisé"/>
    <d v="2016-10-10T00:00:00"/>
    <s v="Distribution Abris"/>
    <s v="Matériaux Abris"/>
    <s v="Bâches"/>
    <m/>
    <s v="Nombre"/>
    <n v="200"/>
    <m/>
    <m/>
    <m/>
    <s v=""/>
    <n v="200"/>
    <m/>
    <x v="4"/>
    <x v="34"/>
    <s v="La Source"/>
    <m/>
    <m/>
    <m/>
    <m/>
    <s v="WOR20161010OUPOLA"/>
    <x v="3"/>
    <x v="4"/>
    <x v="34"/>
    <e v="#N/A"/>
  </r>
  <r>
    <x v="39"/>
    <m/>
    <m/>
    <s v="Réalisé"/>
    <d v="2016-10-10T00:00:00"/>
    <s v="Distribution Abris"/>
    <s v="Matériaux Abris"/>
    <s v="Bâches"/>
    <m/>
    <s v="Nombre"/>
    <n v="250"/>
    <m/>
    <m/>
    <m/>
    <s v=""/>
    <n v="250"/>
    <m/>
    <x v="4"/>
    <x v="34"/>
    <s v="Trou Louis"/>
    <m/>
    <m/>
    <m/>
    <m/>
    <s v="WOR20161010OUPOTR"/>
    <x v="3"/>
    <x v="4"/>
    <x v="34"/>
    <e v="#N/A"/>
  </r>
  <r>
    <x v="39"/>
    <m/>
    <m/>
    <s v="Réalisé"/>
    <d v="2016-10-10T00:00:00"/>
    <s v="Distribution NFI"/>
    <s v="Matériaux NFI"/>
    <s v="Bidons"/>
    <m/>
    <s v="Nombre"/>
    <n v="250"/>
    <m/>
    <m/>
    <m/>
    <s v=""/>
    <n v="250"/>
    <s v="Sélection / Priorisation"/>
    <x v="4"/>
    <x v="34"/>
    <s v="Gros Mangle"/>
    <m/>
    <m/>
    <m/>
    <m/>
    <s v="WOR20161010OUPOGR"/>
    <x v="4"/>
    <x v="4"/>
    <x v="34"/>
    <e v="#N/A"/>
  </r>
  <r>
    <x v="39"/>
    <m/>
    <m/>
    <s v="Réalisé"/>
    <d v="2016-10-10T00:00:00"/>
    <s v="Distribution NFI"/>
    <s v="Matériaux NFI"/>
    <s v="Bidons"/>
    <m/>
    <s v="Nombre"/>
    <n v="200"/>
    <m/>
    <m/>
    <m/>
    <s v=""/>
    <n v="200"/>
    <s v="Sélection / Priorisation"/>
    <x v="4"/>
    <x v="34"/>
    <s v="La Source"/>
    <m/>
    <m/>
    <m/>
    <m/>
    <s v="WOR20161010OUPOLA"/>
    <x v="4"/>
    <x v="4"/>
    <x v="34"/>
    <e v="#N/A"/>
  </r>
  <r>
    <x v="39"/>
    <m/>
    <m/>
    <s v="Réalisé"/>
    <d v="2016-10-10T00:00:00"/>
    <s v="Distribution NFI"/>
    <s v="Matériaux NFI"/>
    <s v="Bidons"/>
    <m/>
    <s v="Nombre"/>
    <n v="250"/>
    <m/>
    <m/>
    <m/>
    <s v=""/>
    <n v="250"/>
    <s v="Sélection / Priorisation"/>
    <x v="4"/>
    <x v="34"/>
    <s v="Trou Louis"/>
    <m/>
    <m/>
    <m/>
    <m/>
    <s v="WOR20161010OUPOTR"/>
    <x v="4"/>
    <x v="4"/>
    <x v="34"/>
    <e v="#N/A"/>
  </r>
  <r>
    <x v="39"/>
    <m/>
    <m/>
    <s v="Réalisé"/>
    <d v="2016-10-10T00:00:00"/>
    <s v="Distribution NFI"/>
    <s v="Matériaux NFI"/>
    <s v="Couvertures"/>
    <m/>
    <s v="Nombre"/>
    <n v="250"/>
    <m/>
    <m/>
    <m/>
    <s v=""/>
    <n v="250"/>
    <s v="Sélection / Priorisation"/>
    <x v="4"/>
    <x v="34"/>
    <s v="Gros Mangle"/>
    <m/>
    <m/>
    <m/>
    <m/>
    <s v="WOR20161010OUPOGR"/>
    <x v="5"/>
    <x v="4"/>
    <x v="34"/>
    <e v="#N/A"/>
  </r>
  <r>
    <x v="39"/>
    <m/>
    <m/>
    <s v="Réalisé"/>
    <d v="2016-10-10T00:00:00"/>
    <s v="Distribution NFI"/>
    <s v="Matériaux NFI"/>
    <s v="Couvertures"/>
    <m/>
    <s v="Nombre"/>
    <n v="200"/>
    <m/>
    <m/>
    <m/>
    <s v=""/>
    <n v="200"/>
    <s v="Sélection / Priorisation"/>
    <x v="4"/>
    <x v="34"/>
    <s v="La Source"/>
    <m/>
    <m/>
    <m/>
    <m/>
    <s v="WOR20161010OUPOLA"/>
    <x v="5"/>
    <x v="4"/>
    <x v="34"/>
    <e v="#N/A"/>
  </r>
  <r>
    <x v="39"/>
    <m/>
    <m/>
    <s v="Réalisé"/>
    <d v="2016-10-10T00:00:00"/>
    <s v="Distribution NFI"/>
    <s v="Matériaux NFI"/>
    <s v="Couvertures"/>
    <m/>
    <s v="Nombre"/>
    <n v="250"/>
    <m/>
    <m/>
    <m/>
    <s v=""/>
    <n v="250"/>
    <s v="Sélection / Priorisation"/>
    <x v="4"/>
    <x v="34"/>
    <s v="Trou Louis"/>
    <m/>
    <m/>
    <m/>
    <m/>
    <s v="WOR20161010OUPOTR"/>
    <x v="5"/>
    <x v="4"/>
    <x v="34"/>
    <e v="#N/A"/>
  </r>
  <r>
    <x v="39"/>
    <s v="Concern Worldwide"/>
    <m/>
    <s v="Réalisé"/>
    <d v="2016-10-11T00:00:00"/>
    <s v="Distribution Abris"/>
    <s v="Matériaux Abris"/>
    <s v="Bâches"/>
    <m/>
    <s v="Nombre"/>
    <n v="285"/>
    <m/>
    <m/>
    <m/>
    <s v=""/>
    <n v="285"/>
    <m/>
    <x v="4"/>
    <x v="34"/>
    <s v="Grand Vide"/>
    <m/>
    <m/>
    <m/>
    <m/>
    <s v="WOR20161011OUPOGR"/>
    <x v="23"/>
    <x v="4"/>
    <x v="34"/>
    <e v="#N/A"/>
  </r>
  <r>
    <x v="39"/>
    <m/>
    <m/>
    <s v="Réalisé"/>
    <d v="2016-10-11T00:00:00"/>
    <s v="Distribution Abris"/>
    <s v="Matériaux Abris"/>
    <s v="Bâches"/>
    <m/>
    <s v="Nombre"/>
    <n v="300"/>
    <m/>
    <m/>
    <m/>
    <s v=""/>
    <n v="300"/>
    <m/>
    <x v="4"/>
    <x v="34"/>
    <s v="La Source"/>
    <m/>
    <m/>
    <m/>
    <m/>
    <s v="WOR20161011OUPOLA"/>
    <x v="1"/>
    <x v="4"/>
    <x v="34"/>
    <e v="#N/A"/>
  </r>
  <r>
    <x v="39"/>
    <s v="Fondation Digicel"/>
    <m/>
    <s v="Réalisé"/>
    <d v="2016-10-11T00:00:00"/>
    <s v="Distribution Abris"/>
    <s v="Matériaux Abris"/>
    <s v="Bâches"/>
    <m/>
    <s v="Nombre"/>
    <n v="120"/>
    <m/>
    <m/>
    <m/>
    <s v=""/>
    <n v="120"/>
    <m/>
    <x v="1"/>
    <x v="77"/>
    <s v="Ile A Vache"/>
    <m/>
    <m/>
    <m/>
    <m/>
    <s v="WOR20161011SUILIL"/>
    <x v="5"/>
    <x v="1"/>
    <x v="54"/>
    <e v="#N/A"/>
  </r>
  <r>
    <x v="39"/>
    <m/>
    <m/>
    <s v="Réalisé"/>
    <d v="2016-10-11T00:00:00"/>
    <s v="Distribution Abris"/>
    <s v="Matériaux Abris"/>
    <s v="Bâches"/>
    <m/>
    <s v="Nombre"/>
    <n v="437"/>
    <m/>
    <m/>
    <m/>
    <s v=""/>
    <n v="437"/>
    <m/>
    <x v="1"/>
    <x v="86"/>
    <s v="Baie Dumerle"/>
    <m/>
    <m/>
    <m/>
    <m/>
    <s v="WOR20161011SUSTBA"/>
    <x v="2"/>
    <x v="1"/>
    <x v="63"/>
    <e v="#N/A"/>
  </r>
  <r>
    <x v="39"/>
    <s v="Concern Worldwide"/>
    <m/>
    <s v="Réalisé"/>
    <d v="2016-10-11T00:00:00"/>
    <s v="Distribution NFI"/>
    <s v="Matériaux NFI"/>
    <s v="Bidons"/>
    <m/>
    <s v="Nombre"/>
    <n v="285"/>
    <m/>
    <m/>
    <m/>
    <s v=""/>
    <n v="285"/>
    <s v="Sélection / Priorisation"/>
    <x v="4"/>
    <x v="34"/>
    <s v="Grand Vide"/>
    <m/>
    <m/>
    <m/>
    <m/>
    <s v="WOR20161011OUPOGR"/>
    <x v="0"/>
    <x v="4"/>
    <x v="34"/>
    <e v="#N/A"/>
  </r>
  <r>
    <x v="39"/>
    <m/>
    <m/>
    <s v="Réalisé"/>
    <d v="2016-10-11T00:00:00"/>
    <s v="Distribution NFI"/>
    <s v="Matériaux NFI"/>
    <s v="Bidons"/>
    <m/>
    <s v="Nombre"/>
    <n v="300"/>
    <m/>
    <m/>
    <m/>
    <s v=""/>
    <n v="300"/>
    <s v="Sélection / Priorisation"/>
    <x v="4"/>
    <x v="34"/>
    <s v="La Source"/>
    <m/>
    <m/>
    <m/>
    <m/>
    <s v="WOR20161011OUPOLA"/>
    <x v="2"/>
    <x v="4"/>
    <x v="34"/>
    <e v="#N/A"/>
  </r>
  <r>
    <x v="39"/>
    <s v="Concern Worldwide"/>
    <m/>
    <s v="Réalisé"/>
    <d v="2016-10-11T00:00:00"/>
    <s v="Distribution NFI"/>
    <s v="Matériaux NFI"/>
    <s v="Couvertures"/>
    <m/>
    <s v="Nombre"/>
    <n v="285"/>
    <m/>
    <m/>
    <m/>
    <s v=""/>
    <n v="285"/>
    <s v="Sélection / Priorisation"/>
    <x v="4"/>
    <x v="34"/>
    <s v="Grand Vide"/>
    <m/>
    <m/>
    <m/>
    <m/>
    <s v="WOR20161011OUPOGR"/>
    <x v="1"/>
    <x v="4"/>
    <x v="34"/>
    <e v="#N/A"/>
  </r>
  <r>
    <x v="39"/>
    <m/>
    <m/>
    <s v="Réalisé"/>
    <d v="2016-10-11T00:00:00"/>
    <s v="Distribution NFI"/>
    <s v="Matériaux NFI"/>
    <s v="Couvertures"/>
    <m/>
    <s v="Nombre"/>
    <n v="300"/>
    <m/>
    <m/>
    <m/>
    <s v=""/>
    <n v="300"/>
    <s v="Sélection / Priorisation"/>
    <x v="4"/>
    <x v="34"/>
    <s v="La Source"/>
    <m/>
    <m/>
    <m/>
    <m/>
    <s v="WOR20161011OUPOLA"/>
    <x v="3"/>
    <x v="4"/>
    <x v="34"/>
    <e v="#N/A"/>
  </r>
  <r>
    <x v="39"/>
    <m/>
    <m/>
    <s v="Réalisé"/>
    <d v="2016-10-11T00:00:00"/>
    <s v="Distribution NFI"/>
    <s v="Matériaux NFI"/>
    <s v="Couvertures"/>
    <m/>
    <s v="Nombre"/>
    <n v="437"/>
    <m/>
    <m/>
    <m/>
    <s v=""/>
    <n v="437"/>
    <s v="Sélection / Priorisation"/>
    <x v="1"/>
    <x v="86"/>
    <s v="Baie Dumerle"/>
    <m/>
    <m/>
    <m/>
    <m/>
    <s v="WOR20161011SUSTBA"/>
    <x v="3"/>
    <x v="1"/>
    <x v="63"/>
    <e v="#N/A"/>
  </r>
  <r>
    <x v="39"/>
    <s v="Concern Worldwide"/>
    <m/>
    <s v="Réalisé"/>
    <d v="2016-10-11T00:00:00"/>
    <s v="Distribution NFI"/>
    <s v="Matériaux NFI"/>
    <s v="Kit d'hygiène"/>
    <m/>
    <s v="Nombre"/>
    <n v="285"/>
    <m/>
    <m/>
    <m/>
    <s v=""/>
    <n v="285"/>
    <s v="Sélection / Priorisation"/>
    <x v="4"/>
    <x v="34"/>
    <s v="Grand Vide"/>
    <m/>
    <m/>
    <m/>
    <m/>
    <s v="WOR20161011OUPOGR"/>
    <x v="2"/>
    <x v="4"/>
    <x v="34"/>
    <e v="#N/A"/>
  </r>
  <r>
    <x v="39"/>
    <s v="Concern Worldwide"/>
    <m/>
    <s v="Réalisé"/>
    <d v="2016-10-11T00:00:00"/>
    <s v="Distribution NFI"/>
    <s v="Matériaux NFI"/>
    <s v="Aquatabs"/>
    <m/>
    <s v="Nombre"/>
    <n v="285"/>
    <m/>
    <m/>
    <m/>
    <m/>
    <n v="285"/>
    <s v="Sélection / Priorisation"/>
    <x v="4"/>
    <x v="34"/>
    <s v="Grand Vide"/>
    <m/>
    <m/>
    <m/>
    <m/>
    <s v="WOR20161011OUPOGR"/>
    <x v="3"/>
    <x v="4"/>
    <x v="34"/>
    <e v="#N/A"/>
  </r>
  <r>
    <x v="39"/>
    <s v="Concern Worldwide"/>
    <m/>
    <s v="Réalisé"/>
    <d v="2016-10-11T00:00:00"/>
    <s v="Distribution NFI"/>
    <s v="Matériaux NFI"/>
    <s v="Lampes solaires"/>
    <m/>
    <s v="Nombre"/>
    <n v="285"/>
    <m/>
    <m/>
    <m/>
    <s v=""/>
    <n v="285"/>
    <s v="Sélection / Priorisation"/>
    <x v="4"/>
    <x v="34"/>
    <s v="Grand Vide"/>
    <m/>
    <m/>
    <m/>
    <m/>
    <s v="WOR20161011OUPOGR"/>
    <x v="4"/>
    <x v="4"/>
    <x v="34"/>
    <e v="#N/A"/>
  </r>
  <r>
    <x v="39"/>
    <m/>
    <m/>
    <s v="Réalisé"/>
    <d v="2016-10-11T00:00:00"/>
    <s v="Distribution NFI"/>
    <s v="Matériaux NFI"/>
    <s v="Lampes solaires"/>
    <m/>
    <s v="Nombre"/>
    <n v="300"/>
    <m/>
    <m/>
    <m/>
    <s v=""/>
    <n v="300"/>
    <s v="Sélection / Priorisation"/>
    <x v="4"/>
    <x v="34"/>
    <s v="La Source"/>
    <m/>
    <m/>
    <m/>
    <m/>
    <s v="WOR20161011OUPOLA"/>
    <x v="4"/>
    <x v="4"/>
    <x v="34"/>
    <e v="#N/A"/>
  </r>
  <r>
    <x v="39"/>
    <m/>
    <m/>
    <s v="Réalisé"/>
    <d v="2016-10-11T00:00:00"/>
    <s v="Distribution NFI"/>
    <s v="Matériaux NFI"/>
    <s v="Lampes solaires"/>
    <m/>
    <s v="Nombre"/>
    <n v="437"/>
    <m/>
    <m/>
    <m/>
    <s v=""/>
    <n v="437"/>
    <s v="Sélection / Priorisation"/>
    <x v="1"/>
    <x v="86"/>
    <s v="Baie Dumerle"/>
    <m/>
    <m/>
    <m/>
    <m/>
    <s v="WOR20161011SUSTBA"/>
    <x v="4"/>
    <x v="1"/>
    <x v="63"/>
    <e v="#N/A"/>
  </r>
  <r>
    <x v="39"/>
    <s v="Concern Worldwide"/>
    <m/>
    <s v="Réalisé"/>
    <d v="2016-10-11T00:00:00"/>
    <s v="Distribution NFI"/>
    <s v="Matériaux NFI"/>
    <s v="Moustiquaires"/>
    <m/>
    <s v="Nombre"/>
    <n v="285"/>
    <m/>
    <m/>
    <m/>
    <s v=""/>
    <n v="285"/>
    <s v="Sélection / Priorisation"/>
    <x v="4"/>
    <x v="34"/>
    <s v="Grand Vide"/>
    <m/>
    <m/>
    <m/>
    <m/>
    <s v="WOR20161011OUPOGR"/>
    <x v="5"/>
    <x v="4"/>
    <x v="34"/>
    <e v="#N/A"/>
  </r>
  <r>
    <x v="39"/>
    <m/>
    <m/>
    <s v="Réalisé"/>
    <d v="2016-10-11T00:00:00"/>
    <s v="Distribution NFI"/>
    <s v="Matériaux NFI"/>
    <s v="Moustiquaires"/>
    <m/>
    <s v="Nombre"/>
    <n v="300"/>
    <m/>
    <m/>
    <m/>
    <s v=""/>
    <n v="300"/>
    <s v="Sélection / Priorisation"/>
    <x v="4"/>
    <x v="34"/>
    <s v="La Source"/>
    <m/>
    <m/>
    <m/>
    <m/>
    <s v="WOR20161011OUPOLA"/>
    <x v="5"/>
    <x v="4"/>
    <x v="34"/>
    <e v="#N/A"/>
  </r>
  <r>
    <x v="39"/>
    <m/>
    <m/>
    <s v="Réalisé"/>
    <d v="2016-10-11T00:00:00"/>
    <s v="Distribution NFI"/>
    <s v="Matériaux NFI"/>
    <s v="Moustiquaires"/>
    <m/>
    <s v="Nombre"/>
    <n v="437"/>
    <m/>
    <m/>
    <m/>
    <s v=""/>
    <n v="437"/>
    <s v="Sélection / Priorisation"/>
    <x v="1"/>
    <x v="86"/>
    <s v="Baie Dumerle"/>
    <m/>
    <m/>
    <m/>
    <m/>
    <s v="WOR20161011SUSTBA"/>
    <x v="5"/>
    <x v="1"/>
    <x v="63"/>
    <e v="#N/A"/>
  </r>
  <r>
    <x v="39"/>
    <m/>
    <m/>
    <s v="Réalisé"/>
    <d v="2016-10-12T00:00:00"/>
    <s v="Distribution Abris"/>
    <s v="Matériaux Abris"/>
    <s v="Bâches"/>
    <m/>
    <s v="Nombre"/>
    <n v="310"/>
    <m/>
    <m/>
    <m/>
    <s v=""/>
    <n v="310"/>
    <m/>
    <x v="4"/>
    <x v="34"/>
    <s v="Trou Louis"/>
    <m/>
    <m/>
    <m/>
    <m/>
    <s v="WOR20161012OUPOTR"/>
    <x v="3"/>
    <x v="4"/>
    <x v="34"/>
    <e v="#N/A"/>
  </r>
  <r>
    <x v="39"/>
    <m/>
    <m/>
    <s v="Réalisé"/>
    <d v="2016-10-12T00:00:00"/>
    <s v="Distribution NFI"/>
    <s v="Matériaux NFI"/>
    <s v="Bidons"/>
    <m/>
    <s v="Nombre"/>
    <n v="310"/>
    <m/>
    <m/>
    <m/>
    <s v=""/>
    <n v="310"/>
    <s v="Sélection / Priorisation"/>
    <x v="4"/>
    <x v="34"/>
    <s v="Trou Louis"/>
    <m/>
    <m/>
    <m/>
    <m/>
    <s v="WOR20161012OUPOTR"/>
    <x v="4"/>
    <x v="4"/>
    <x v="34"/>
    <e v="#N/A"/>
  </r>
  <r>
    <x v="39"/>
    <m/>
    <m/>
    <s v="Réalisé"/>
    <d v="2016-10-12T00:00:00"/>
    <s v="Distribution NFI"/>
    <s v="Matériaux NFI"/>
    <s v="Couvertures"/>
    <m/>
    <s v="Nombre"/>
    <n v="310"/>
    <m/>
    <m/>
    <m/>
    <s v=""/>
    <n v="310"/>
    <s v="Sélection / Priorisation"/>
    <x v="4"/>
    <x v="34"/>
    <s v="Trou Louis"/>
    <m/>
    <m/>
    <m/>
    <m/>
    <s v="WOR20161012OUPOTR"/>
    <x v="5"/>
    <x v="4"/>
    <x v="34"/>
    <e v="#N/A"/>
  </r>
  <r>
    <x v="39"/>
    <m/>
    <m/>
    <s v="Réalisé"/>
    <d v="2016-10-13T00:00:00"/>
    <s v="Distribution Abris"/>
    <s v="Matériaux Abris"/>
    <s v="Bâches"/>
    <m/>
    <s v="Nombre"/>
    <n v="297"/>
    <m/>
    <m/>
    <m/>
    <s v=""/>
    <n v="297"/>
    <m/>
    <x v="3"/>
    <x v="26"/>
    <s v="Salagnac"/>
    <m/>
    <m/>
    <m/>
    <m/>
    <s v="WOR20161013NIPASA"/>
    <x v="2"/>
    <x v="3"/>
    <x v="26"/>
    <e v="#N/A"/>
  </r>
  <r>
    <x v="39"/>
    <m/>
    <m/>
    <s v="Réalisé"/>
    <d v="2016-10-13T00:00:00"/>
    <s v="Distribution Abris"/>
    <s v="Matériaux Abris"/>
    <s v="Bâches"/>
    <m/>
    <s v="Nombre"/>
    <n v="165"/>
    <m/>
    <m/>
    <m/>
    <s v=""/>
    <n v="165"/>
    <m/>
    <x v="4"/>
    <x v="33"/>
    <s v="Grande Source"/>
    <m/>
    <m/>
    <m/>
    <m/>
    <s v="WOR20161013OUANGR"/>
    <x v="3"/>
    <x v="4"/>
    <x v="33"/>
    <e v="#N/A"/>
  </r>
  <r>
    <x v="39"/>
    <m/>
    <m/>
    <s v="Réalisé"/>
    <d v="2016-10-13T00:00:00"/>
    <s v="Distribution Abris"/>
    <s v="Matériaux Abris"/>
    <s v="Bâches"/>
    <m/>
    <s v="Nombre"/>
    <n v="166"/>
    <m/>
    <m/>
    <m/>
    <s v=""/>
    <n v="166"/>
    <m/>
    <x v="4"/>
    <x v="33"/>
    <s v="Petite Source"/>
    <m/>
    <m/>
    <m/>
    <m/>
    <s v="WOR20161013OUANPE"/>
    <x v="3"/>
    <x v="4"/>
    <x v="33"/>
    <e v="#N/A"/>
  </r>
  <r>
    <x v="39"/>
    <m/>
    <m/>
    <s v="Réalisé"/>
    <d v="2016-10-13T00:00:00"/>
    <s v="Distribution Abris"/>
    <s v="Matériaux Abris"/>
    <s v="Bâches"/>
    <m/>
    <s v="Nombre"/>
    <n v="250"/>
    <m/>
    <m/>
    <m/>
    <s v=""/>
    <n v="250"/>
    <m/>
    <x v="4"/>
    <x v="84"/>
    <s v="Soucailles"/>
    <m/>
    <m/>
    <m/>
    <m/>
    <s v="WOR20161013OUKESO"/>
    <x v="2"/>
    <x v="4"/>
    <x v="61"/>
    <e v="#N/A"/>
  </r>
  <r>
    <x v="39"/>
    <m/>
    <m/>
    <s v="Réalisé"/>
    <d v="2016-10-13T00:00:00"/>
    <s v="Distribution NFI"/>
    <s v="Matériaux NFI"/>
    <s v="Bidons"/>
    <m/>
    <s v="Nombre"/>
    <n v="297"/>
    <m/>
    <m/>
    <m/>
    <s v=""/>
    <n v="297"/>
    <s v="Sélection / Priorisation"/>
    <x v="3"/>
    <x v="26"/>
    <s v="Salagnac"/>
    <m/>
    <m/>
    <m/>
    <m/>
    <s v="WOR20161013NIPASA"/>
    <x v="3"/>
    <x v="3"/>
    <x v="26"/>
    <e v="#N/A"/>
  </r>
  <r>
    <x v="39"/>
    <m/>
    <m/>
    <s v="Réalisé"/>
    <d v="2016-10-13T00:00:00"/>
    <s v="Distribution NFI"/>
    <s v="Matériaux NFI"/>
    <s v="Bidons"/>
    <m/>
    <s v="Nombre"/>
    <n v="165"/>
    <m/>
    <m/>
    <m/>
    <s v=""/>
    <n v="165"/>
    <s v="Sélection / Priorisation"/>
    <x v="4"/>
    <x v="33"/>
    <s v="Grande Source"/>
    <m/>
    <m/>
    <m/>
    <m/>
    <s v="WOR20161013OUANGR"/>
    <x v="4"/>
    <x v="4"/>
    <x v="33"/>
    <e v="#N/A"/>
  </r>
  <r>
    <x v="39"/>
    <m/>
    <m/>
    <s v="Réalisé"/>
    <d v="2016-10-13T00:00:00"/>
    <s v="Distribution NFI"/>
    <s v="Matériaux NFI"/>
    <s v="Bidons"/>
    <m/>
    <s v="Nombre"/>
    <n v="166"/>
    <m/>
    <m/>
    <m/>
    <s v=""/>
    <n v="166"/>
    <s v="Sélection / Priorisation"/>
    <x v="4"/>
    <x v="33"/>
    <s v="Petite Source"/>
    <m/>
    <m/>
    <m/>
    <m/>
    <s v="WOR20161013OUANPE"/>
    <x v="4"/>
    <x v="4"/>
    <x v="33"/>
    <e v="#N/A"/>
  </r>
  <r>
    <x v="39"/>
    <m/>
    <m/>
    <s v="Réalisé"/>
    <d v="2016-10-13T00:00:00"/>
    <s v="Distribution NFI"/>
    <s v="Matériaux NFI"/>
    <s v="Bidons"/>
    <m/>
    <s v="Nombre"/>
    <n v="250"/>
    <m/>
    <m/>
    <m/>
    <s v=""/>
    <n v="250"/>
    <s v="Sélection / Priorisation"/>
    <x v="4"/>
    <x v="84"/>
    <s v="Soucailles"/>
    <m/>
    <m/>
    <m/>
    <m/>
    <s v="WOR20161013OUKESO"/>
    <x v="3"/>
    <x v="4"/>
    <x v="61"/>
    <e v="#N/A"/>
  </r>
  <r>
    <x v="39"/>
    <m/>
    <m/>
    <s v="Réalisé"/>
    <d v="2016-10-13T00:00:00"/>
    <s v="Distribution NFI"/>
    <s v="Matériaux NFI"/>
    <s v="Couvertures"/>
    <m/>
    <s v="Nombre"/>
    <n v="297"/>
    <m/>
    <m/>
    <m/>
    <s v=""/>
    <n v="297"/>
    <s v="Sélection / Priorisation"/>
    <x v="3"/>
    <x v="26"/>
    <s v="Salagnac"/>
    <m/>
    <m/>
    <m/>
    <m/>
    <s v="WOR20161013NIPASA"/>
    <x v="4"/>
    <x v="3"/>
    <x v="26"/>
    <e v="#N/A"/>
  </r>
  <r>
    <x v="39"/>
    <m/>
    <m/>
    <s v="Réalisé"/>
    <d v="2016-10-13T00:00:00"/>
    <s v="Distribution NFI"/>
    <s v="Matériaux NFI"/>
    <s v="Couvertures"/>
    <m/>
    <s v="Nombre"/>
    <n v="165"/>
    <m/>
    <m/>
    <m/>
    <s v=""/>
    <n v="165"/>
    <s v="Sélection / Priorisation"/>
    <x v="4"/>
    <x v="33"/>
    <s v="Grande Source"/>
    <m/>
    <m/>
    <m/>
    <m/>
    <s v="WOR20161013OUANGR"/>
    <x v="5"/>
    <x v="4"/>
    <x v="33"/>
    <e v="#N/A"/>
  </r>
  <r>
    <x v="39"/>
    <m/>
    <m/>
    <s v="Réalisé"/>
    <d v="2016-10-13T00:00:00"/>
    <s v="Distribution NFI"/>
    <s v="Matériaux NFI"/>
    <s v="Couvertures"/>
    <m/>
    <s v="Nombre"/>
    <n v="166"/>
    <m/>
    <m/>
    <m/>
    <s v=""/>
    <n v="166"/>
    <s v="Sélection / Priorisation"/>
    <x v="4"/>
    <x v="33"/>
    <s v="Petite Source"/>
    <m/>
    <m/>
    <m/>
    <m/>
    <s v="WOR20161013OUANPE"/>
    <x v="5"/>
    <x v="4"/>
    <x v="33"/>
    <e v="#N/A"/>
  </r>
  <r>
    <x v="39"/>
    <m/>
    <m/>
    <s v="Réalisé"/>
    <d v="2016-10-13T00:00:00"/>
    <s v="Distribution NFI"/>
    <s v="Matériaux NFI"/>
    <s v="Couvertures"/>
    <m/>
    <s v="Nombre"/>
    <n v="250"/>
    <m/>
    <m/>
    <m/>
    <s v=""/>
    <n v="250"/>
    <s v="Sélection / Priorisation"/>
    <x v="4"/>
    <x v="84"/>
    <s v="Soucailles"/>
    <m/>
    <m/>
    <m/>
    <m/>
    <s v="WOR20161013OUKESO"/>
    <x v="4"/>
    <x v="4"/>
    <x v="61"/>
    <e v="#N/A"/>
  </r>
  <r>
    <x v="39"/>
    <m/>
    <m/>
    <s v="Réalisé"/>
    <d v="2016-10-13T00:00:00"/>
    <s v="Distribution NFI"/>
    <s v="Matériaux NFI"/>
    <s v="Lampes solaires"/>
    <m/>
    <s v="Nombre"/>
    <n v="297"/>
    <m/>
    <m/>
    <m/>
    <s v=""/>
    <n v="297"/>
    <s v="Sélection / Priorisation"/>
    <x v="3"/>
    <x v="26"/>
    <s v="Salagnac"/>
    <m/>
    <m/>
    <m/>
    <m/>
    <s v="WOR20161013NIPASA"/>
    <x v="5"/>
    <x v="3"/>
    <x v="26"/>
    <e v="#N/A"/>
  </r>
  <r>
    <x v="39"/>
    <m/>
    <m/>
    <s v="Réalisé"/>
    <d v="2016-10-13T00:00:00"/>
    <s v="Distribution NFI"/>
    <s v="Matériaux NFI"/>
    <s v="Moustiquaires"/>
    <m/>
    <s v="Nombre"/>
    <n v="250"/>
    <m/>
    <m/>
    <m/>
    <s v=""/>
    <n v="250"/>
    <s v="Sélection / Priorisation"/>
    <x v="4"/>
    <x v="84"/>
    <s v="Soucailles"/>
    <m/>
    <m/>
    <m/>
    <m/>
    <s v="WOR20161013OUKESO"/>
    <x v="5"/>
    <x v="4"/>
    <x v="61"/>
    <e v="#N/A"/>
  </r>
  <r>
    <x v="39"/>
    <m/>
    <m/>
    <s v="Réalisé"/>
    <d v="2016-10-14T00:00:00"/>
    <s v="Distribution Abris"/>
    <s v="Matériaux Abris"/>
    <s v="Bâches"/>
    <m/>
    <s v="Nombre"/>
    <n v="410"/>
    <m/>
    <m/>
    <m/>
    <s v=""/>
    <n v="420"/>
    <m/>
    <x v="3"/>
    <x v="59"/>
    <s v="Tiby"/>
    <m/>
    <m/>
    <m/>
    <m/>
    <s v="WOR20161014NIPETI"/>
    <x v="2"/>
    <x v="3"/>
    <x v="39"/>
    <e v="#N/A"/>
  </r>
  <r>
    <x v="39"/>
    <s v="Concern Worldwide"/>
    <m/>
    <s v="Réalisé"/>
    <d v="2016-10-14T00:00:00"/>
    <s v="Distribution Abris"/>
    <s v="Matériaux Abris"/>
    <s v="Bâches"/>
    <m/>
    <s v="Nombre"/>
    <n v="150"/>
    <m/>
    <m/>
    <m/>
    <s v=""/>
    <n v="150"/>
    <m/>
    <x v="4"/>
    <x v="33"/>
    <s v="Petite Source"/>
    <m/>
    <m/>
    <m/>
    <m/>
    <s v="WOR20161014OUANPE"/>
    <x v="1"/>
    <x v="4"/>
    <x v="33"/>
    <e v="#N/A"/>
  </r>
  <r>
    <x v="39"/>
    <m/>
    <m/>
    <s v="Réalisé"/>
    <d v="2016-10-14T00:00:00"/>
    <s v="Distribution NFI"/>
    <s v="Matériaux NFI"/>
    <s v="Bidons"/>
    <m/>
    <s v="Nombre"/>
    <n v="420"/>
    <m/>
    <m/>
    <m/>
    <s v=""/>
    <n v="420"/>
    <s v="Sélection / Priorisation"/>
    <x v="3"/>
    <x v="59"/>
    <s v="Tiby"/>
    <m/>
    <m/>
    <m/>
    <m/>
    <s v="WOR20161014NIPETI"/>
    <x v="3"/>
    <x v="3"/>
    <x v="39"/>
    <e v="#N/A"/>
  </r>
  <r>
    <x v="39"/>
    <s v="Concern Worldwide"/>
    <m/>
    <s v="Réalisé"/>
    <d v="2016-10-14T00:00:00"/>
    <s v="Distribution NFI"/>
    <s v="Matériaux NFI"/>
    <s v="Bidons"/>
    <m/>
    <s v="Nombre"/>
    <n v="150"/>
    <m/>
    <m/>
    <m/>
    <s v=""/>
    <n v="150"/>
    <s v="Sélection / Priorisation"/>
    <x v="4"/>
    <x v="33"/>
    <s v="Petite Source"/>
    <m/>
    <m/>
    <m/>
    <m/>
    <s v="WOR20161014OUANPE"/>
    <x v="2"/>
    <x v="4"/>
    <x v="33"/>
    <e v="#N/A"/>
  </r>
  <r>
    <x v="39"/>
    <m/>
    <m/>
    <s v="Réalisé"/>
    <d v="2016-10-14T00:00:00"/>
    <s v="Distribution NFI"/>
    <s v="Matériaux NFI"/>
    <s v="Couvertures"/>
    <m/>
    <s v="Nombre"/>
    <n v="420"/>
    <m/>
    <m/>
    <m/>
    <s v=""/>
    <n v="420"/>
    <s v="Sélection / Priorisation"/>
    <x v="3"/>
    <x v="59"/>
    <s v="Tiby"/>
    <m/>
    <m/>
    <m/>
    <m/>
    <s v="WOR20161014NIPETI"/>
    <x v="4"/>
    <x v="3"/>
    <x v="39"/>
    <e v="#N/A"/>
  </r>
  <r>
    <x v="39"/>
    <s v="Concern Worldwide"/>
    <m/>
    <s v="Réalisé"/>
    <d v="2016-10-14T00:00:00"/>
    <s v="Distribution NFI"/>
    <s v="Matériaux NFI"/>
    <s v="Couvertures"/>
    <m/>
    <s v="Nombre"/>
    <n v="150"/>
    <m/>
    <m/>
    <m/>
    <s v=""/>
    <n v="150"/>
    <s v="Sélection / Priorisation"/>
    <x v="4"/>
    <x v="33"/>
    <s v="Petite Source"/>
    <m/>
    <m/>
    <m/>
    <m/>
    <s v="WOR20161014OUANPE"/>
    <x v="3"/>
    <x v="4"/>
    <x v="33"/>
    <e v="#N/A"/>
  </r>
  <r>
    <x v="39"/>
    <s v="Concern Worldwide"/>
    <m/>
    <s v="Réalisé"/>
    <d v="2016-10-14T00:00:00"/>
    <s v="Distribution NFI"/>
    <s v="Matériaux NFI"/>
    <s v="Kit d'hygiène"/>
    <m/>
    <s v="Nombre"/>
    <n v="150"/>
    <m/>
    <m/>
    <m/>
    <s v=""/>
    <n v="150"/>
    <s v="Sélection / Priorisation"/>
    <x v="4"/>
    <x v="33"/>
    <s v="Petite Source"/>
    <m/>
    <m/>
    <m/>
    <m/>
    <s v="WOR20161014OUANPE"/>
    <x v="4"/>
    <x v="4"/>
    <x v="33"/>
    <e v="#N/A"/>
  </r>
  <r>
    <x v="39"/>
    <s v="Concern Worldwide"/>
    <m/>
    <s v="Réalisé"/>
    <d v="2016-10-14T00:00:00"/>
    <s v="Distribution NFI"/>
    <s v="Matériaux NFI"/>
    <s v="Aquatabs"/>
    <m/>
    <s v="Nombre"/>
    <n v="150"/>
    <m/>
    <m/>
    <m/>
    <m/>
    <n v="150"/>
    <s v="Sélection / Priorisation"/>
    <x v="4"/>
    <x v="33"/>
    <s v="Petite Source"/>
    <m/>
    <m/>
    <m/>
    <m/>
    <s v="WOR20161014OUANPE"/>
    <x v="5"/>
    <x v="4"/>
    <x v="33"/>
    <e v="#N/A"/>
  </r>
  <r>
    <x v="39"/>
    <m/>
    <m/>
    <s v="Réalisé"/>
    <d v="2016-10-14T00:00:00"/>
    <s v="Distribution NFI"/>
    <s v="Matériaux NFI"/>
    <s v="Lampes solaires"/>
    <m/>
    <s v="Nombre"/>
    <n v="420"/>
    <m/>
    <m/>
    <m/>
    <s v=""/>
    <n v="420"/>
    <s v="Sélection / Priorisation"/>
    <x v="3"/>
    <x v="59"/>
    <s v="Tiby"/>
    <m/>
    <m/>
    <m/>
    <m/>
    <s v="WOR20161014NIPETI"/>
    <x v="5"/>
    <x v="3"/>
    <x v="39"/>
    <e v="#N/A"/>
  </r>
  <r>
    <x v="39"/>
    <m/>
    <m/>
    <s v="Réalisé"/>
    <d v="2016-10-15T00:00:00"/>
    <s v="Distribution Abris"/>
    <s v="Matériaux Abris"/>
    <s v="Bâches"/>
    <m/>
    <s v="Nombre"/>
    <n v="100"/>
    <m/>
    <m/>
    <m/>
    <s v=""/>
    <n v="100"/>
    <m/>
    <x v="4"/>
    <x v="33"/>
    <s v="Petite Source"/>
    <m/>
    <m/>
    <m/>
    <m/>
    <s v="WOR20161015OUANPE"/>
    <x v="3"/>
    <x v="4"/>
    <x v="33"/>
    <e v="#N/A"/>
  </r>
  <r>
    <x v="39"/>
    <m/>
    <m/>
    <s v="Réalisé"/>
    <d v="2016-10-15T00:00:00"/>
    <s v="Distribution NFI"/>
    <s v="Matériaux NFI"/>
    <s v="Bidons"/>
    <m/>
    <s v="Nombre"/>
    <n v="100"/>
    <m/>
    <m/>
    <m/>
    <s v=""/>
    <n v="100"/>
    <s v="Sélection / Priorisation"/>
    <x v="4"/>
    <x v="33"/>
    <s v="Petite Source"/>
    <m/>
    <m/>
    <m/>
    <m/>
    <s v="WOR20161015OUANPE"/>
    <x v="4"/>
    <x v="4"/>
    <x v="33"/>
    <e v="#N/A"/>
  </r>
  <r>
    <x v="39"/>
    <m/>
    <m/>
    <s v="Réalisé"/>
    <d v="2016-10-15T00:00:00"/>
    <s v="Distribution NFI"/>
    <s v="Matériaux NFI"/>
    <s v="Couvertures"/>
    <m/>
    <s v="Nombre"/>
    <n v="100"/>
    <m/>
    <m/>
    <m/>
    <s v=""/>
    <n v="100"/>
    <s v="Sélection / Priorisation"/>
    <x v="4"/>
    <x v="33"/>
    <s v="Petite Source"/>
    <m/>
    <m/>
    <m/>
    <m/>
    <s v="WOR20161015OUANPE"/>
    <x v="5"/>
    <x v="4"/>
    <x v="33"/>
    <e v="#N/A"/>
  </r>
  <r>
    <x v="39"/>
    <m/>
    <m/>
    <s v="Réalisé"/>
    <d v="2016-10-17T00:00:00"/>
    <s v="Distribution Abris"/>
    <s v="Matériaux Abris"/>
    <s v="Bâches"/>
    <m/>
    <s v="Nombre"/>
    <n v="150"/>
    <m/>
    <m/>
    <m/>
    <s v=""/>
    <n v="150"/>
    <m/>
    <x v="4"/>
    <x v="33"/>
    <s v="Grande Source"/>
    <m/>
    <m/>
    <m/>
    <m/>
    <s v="WOR20161017OUANGR"/>
    <x v="3"/>
    <x v="4"/>
    <x v="33"/>
    <e v="#N/A"/>
  </r>
  <r>
    <x v="39"/>
    <m/>
    <m/>
    <s v="Réalisé"/>
    <d v="2016-10-17T00:00:00"/>
    <s v="Distribution NFI"/>
    <s v="Matériaux NFI"/>
    <s v="Bidons"/>
    <m/>
    <s v="Nombre"/>
    <n v="150"/>
    <m/>
    <m/>
    <m/>
    <s v=""/>
    <n v="150"/>
    <s v="Sélection / Priorisation"/>
    <x v="4"/>
    <x v="33"/>
    <s v="Grande Source"/>
    <m/>
    <m/>
    <m/>
    <m/>
    <s v="WOR20161017OUANGR"/>
    <x v="4"/>
    <x v="4"/>
    <x v="33"/>
    <e v="#N/A"/>
  </r>
  <r>
    <x v="39"/>
    <m/>
    <m/>
    <s v="Réalisé"/>
    <d v="2016-10-17T00:00:00"/>
    <s v="Distribution NFI"/>
    <s v="Matériaux NFI"/>
    <s v="Couvertures"/>
    <m/>
    <s v="Nombre"/>
    <n v="150"/>
    <m/>
    <m/>
    <m/>
    <s v=""/>
    <n v="150"/>
    <s v="Sélection / Priorisation"/>
    <x v="4"/>
    <x v="33"/>
    <s v="Grande Source"/>
    <m/>
    <m/>
    <m/>
    <m/>
    <s v="WOR20161017OUANGR"/>
    <x v="5"/>
    <x v="4"/>
    <x v="33"/>
    <e v="#N/A"/>
  </r>
  <r>
    <x v="39"/>
    <m/>
    <m/>
    <s v="Réalisé"/>
    <d v="2016-10-17T00:00:00"/>
    <s v="Intervention Abris"/>
    <s v="Formation"/>
    <s v="Formation"/>
    <m/>
    <s v="Nombre de personnes"/>
    <n v="479"/>
    <m/>
    <m/>
    <m/>
    <m/>
    <n v="479"/>
    <s v="Sélection / Priorisation"/>
    <x v="3"/>
    <x v="85"/>
    <s v="Fonds De Lianes"/>
    <s v="Dupuy"/>
    <m/>
    <m/>
    <m/>
    <s v="WOR20161017NIPEFO"/>
    <x v="5"/>
    <x v="3"/>
    <x v="62"/>
    <e v="#N/A"/>
  </r>
  <r>
    <x v="39"/>
    <m/>
    <m/>
    <s v="Réalisé"/>
    <d v="2016-10-18T00:00:00"/>
    <s v="Distribution Abris"/>
    <s v="Matériaux Abris"/>
    <s v="Bâches"/>
    <m/>
    <s v="Nombre"/>
    <n v="200"/>
    <m/>
    <m/>
    <m/>
    <s v=""/>
    <n v="200"/>
    <m/>
    <x v="4"/>
    <x v="33"/>
    <s v="Grand Lagon"/>
    <m/>
    <m/>
    <m/>
    <m/>
    <s v="WOR20161018OUANGR"/>
    <x v="3"/>
    <x v="4"/>
    <x v="33"/>
    <e v="#N/A"/>
  </r>
  <r>
    <x v="39"/>
    <m/>
    <m/>
    <s v="Réalisé"/>
    <d v="2016-10-18T00:00:00"/>
    <s v="Distribution NFI"/>
    <s v="Matériaux NFI"/>
    <s v="Bidons"/>
    <m/>
    <s v="Nombre"/>
    <n v="200"/>
    <m/>
    <m/>
    <m/>
    <s v=""/>
    <n v="200"/>
    <s v="Sélection / Priorisation"/>
    <x v="4"/>
    <x v="33"/>
    <s v="Grand Lagon"/>
    <m/>
    <m/>
    <m/>
    <m/>
    <s v="WOR20161018OUANGR"/>
    <x v="4"/>
    <x v="4"/>
    <x v="33"/>
    <e v="#N/A"/>
  </r>
  <r>
    <x v="39"/>
    <m/>
    <m/>
    <s v="Réalisé"/>
    <d v="2016-10-18T00:00:00"/>
    <s v="Distribution NFI"/>
    <s v="Matériaux NFI"/>
    <s v="Couvertures"/>
    <m/>
    <s v="Nombre"/>
    <n v="200"/>
    <m/>
    <m/>
    <m/>
    <s v=""/>
    <n v="200"/>
    <s v="Sélection / Priorisation"/>
    <x v="4"/>
    <x v="33"/>
    <s v="Grand Lagon"/>
    <m/>
    <m/>
    <m/>
    <m/>
    <s v="WOR20161018OUANGR"/>
    <x v="5"/>
    <x v="4"/>
    <x v="33"/>
    <e v="#N/A"/>
  </r>
  <r>
    <x v="39"/>
    <m/>
    <m/>
    <s v="Réalisé"/>
    <d v="2016-10-19T00:00:00"/>
    <s v="Distribution Abris"/>
    <s v="Matériaux Abris"/>
    <s v="Bâches"/>
    <m/>
    <s v="Nombre"/>
    <n v="150"/>
    <m/>
    <m/>
    <m/>
    <s v=""/>
    <n v="150"/>
    <m/>
    <x v="4"/>
    <x v="34"/>
    <s v="Pointe A Raquette"/>
    <m/>
    <m/>
    <m/>
    <m/>
    <s v="WOR20161019OUPOPO"/>
    <x v="3"/>
    <x v="4"/>
    <x v="34"/>
    <e v="#N/A"/>
  </r>
  <r>
    <x v="39"/>
    <m/>
    <m/>
    <s v="Réalisé"/>
    <d v="2016-10-19T00:00:00"/>
    <s v="Distribution NFI"/>
    <s v="Matériaux NFI"/>
    <s v="Bidons"/>
    <m/>
    <s v="Nombre"/>
    <n v="300"/>
    <m/>
    <m/>
    <m/>
    <s v=""/>
    <n v="300"/>
    <s v="Sélection / Priorisation"/>
    <x v="3"/>
    <x v="59"/>
    <s v="Tiby"/>
    <m/>
    <m/>
    <m/>
    <m/>
    <s v="WOR20161019NIPETI"/>
    <x v="4"/>
    <x v="3"/>
    <x v="39"/>
    <e v="#N/A"/>
  </r>
  <r>
    <x v="39"/>
    <m/>
    <m/>
    <s v="Réalisé"/>
    <d v="2016-10-19T00:00:00"/>
    <s v="Distribution NFI"/>
    <s v="Matériaux NFI"/>
    <s v="Bidons"/>
    <m/>
    <s v="Nombre"/>
    <n v="150"/>
    <m/>
    <m/>
    <m/>
    <s v=""/>
    <n v="150"/>
    <s v="Sélection / Priorisation"/>
    <x v="4"/>
    <x v="34"/>
    <s v="Pointe A Raquette"/>
    <m/>
    <m/>
    <m/>
    <m/>
    <s v="WOR20161019OUPOPO"/>
    <x v="4"/>
    <x v="4"/>
    <x v="34"/>
    <e v="#N/A"/>
  </r>
  <r>
    <x v="39"/>
    <m/>
    <m/>
    <s v="Réalisé"/>
    <d v="2016-10-19T00:00:00"/>
    <s v="Distribution NFI"/>
    <s v="Matériaux NFI"/>
    <s v="Couvertures"/>
    <m/>
    <s v="Nombre"/>
    <n v="300"/>
    <m/>
    <m/>
    <m/>
    <s v=""/>
    <n v="300"/>
    <s v="Sélection / Priorisation"/>
    <x v="3"/>
    <x v="59"/>
    <s v="Tiby"/>
    <m/>
    <m/>
    <m/>
    <m/>
    <s v="WOR20161019NIPETI"/>
    <x v="5"/>
    <x v="3"/>
    <x v="39"/>
    <e v="#N/A"/>
  </r>
  <r>
    <x v="39"/>
    <m/>
    <m/>
    <s v="Réalisé"/>
    <d v="2016-10-19T00:00:00"/>
    <s v="Distribution NFI"/>
    <s v="Matériaux NFI"/>
    <s v="Couvertures"/>
    <m/>
    <s v="Nombre"/>
    <n v="150"/>
    <m/>
    <m/>
    <m/>
    <s v=""/>
    <n v="150"/>
    <s v="Sélection / Priorisation"/>
    <x v="4"/>
    <x v="34"/>
    <s v="Pointe A Raquette"/>
    <m/>
    <m/>
    <m/>
    <m/>
    <s v="WOR20161019OUPOPO"/>
    <x v="5"/>
    <x v="4"/>
    <x v="34"/>
    <e v="#N/A"/>
  </r>
  <r>
    <x v="39"/>
    <m/>
    <m/>
    <s v="Réalisé"/>
    <d v="2016-10-21T00:00:00"/>
    <s v="Distribution Abris"/>
    <s v="Matériaux Abris"/>
    <s v="Bâches"/>
    <m/>
    <s v="Nombre"/>
    <n v="150"/>
    <m/>
    <m/>
    <m/>
    <s v=""/>
    <n v="150"/>
    <m/>
    <x v="4"/>
    <x v="34"/>
    <s v="Pointe A Raquette"/>
    <m/>
    <m/>
    <m/>
    <m/>
    <s v="WOR20161021OUPOPO"/>
    <x v="3"/>
    <x v="4"/>
    <x v="34"/>
    <e v="#N/A"/>
  </r>
  <r>
    <x v="39"/>
    <m/>
    <m/>
    <s v="Réalisé"/>
    <d v="2016-10-21T00:00:00"/>
    <s v="Distribution NFI"/>
    <s v="Matériaux NFI"/>
    <s v="Bidons"/>
    <m/>
    <s v="Nombre"/>
    <n v="150"/>
    <m/>
    <m/>
    <m/>
    <s v=""/>
    <n v="150"/>
    <s v="Sélection / Priorisation"/>
    <x v="4"/>
    <x v="34"/>
    <s v="Pointe A Raquette"/>
    <m/>
    <m/>
    <m/>
    <m/>
    <s v="WOR20161021OUPOPO"/>
    <x v="4"/>
    <x v="4"/>
    <x v="34"/>
    <e v="#N/A"/>
  </r>
  <r>
    <x v="39"/>
    <m/>
    <m/>
    <s v="Réalisé"/>
    <d v="2016-10-21T00:00:00"/>
    <s v="Distribution NFI"/>
    <s v="Matériaux NFI"/>
    <s v="Couvertures"/>
    <m/>
    <s v="Nombre"/>
    <n v="150"/>
    <m/>
    <m/>
    <m/>
    <s v=""/>
    <n v="150"/>
    <s v="Sélection / Priorisation"/>
    <x v="4"/>
    <x v="34"/>
    <s v="Pointe A Raquette"/>
    <m/>
    <m/>
    <m/>
    <m/>
    <s v="WOR20161021OUPOPO"/>
    <x v="5"/>
    <x v="4"/>
    <x v="34"/>
    <e v="#N/A"/>
  </r>
  <r>
    <x v="39"/>
    <m/>
    <m/>
    <s v="Réalisé"/>
    <d v="2016-10-21T00:00:00"/>
    <s v="Intervention Abris"/>
    <s v="Formation"/>
    <s v="Formation"/>
    <m/>
    <s v="Nombre de personnes"/>
    <n v="79"/>
    <m/>
    <m/>
    <m/>
    <m/>
    <n v="79"/>
    <s v="Sélection / Priorisation"/>
    <x v="3"/>
    <x v="85"/>
    <s v="Fonds De Lianes"/>
    <s v="Quetant"/>
    <m/>
    <m/>
    <m/>
    <s v="WOR20161021NIPEFO"/>
    <x v="5"/>
    <x v="3"/>
    <x v="62"/>
    <e v="#N/A"/>
  </r>
  <r>
    <x v="39"/>
    <m/>
    <m/>
    <s v="Réalisé"/>
    <d v="2016-10-22T00:00:00"/>
    <s v="Distribution Abris"/>
    <s v="Matériaux Abris"/>
    <s v="Bâches"/>
    <m/>
    <s v="Nombre"/>
    <n v="206"/>
    <m/>
    <m/>
    <m/>
    <s v=""/>
    <n v="206"/>
    <m/>
    <x v="4"/>
    <x v="84"/>
    <s v="Nouvelle Tourraine"/>
    <m/>
    <m/>
    <m/>
    <m/>
    <s v="WOR20161022OUKENO"/>
    <x v="1"/>
    <x v="4"/>
    <x v="61"/>
    <e v="#N/A"/>
  </r>
  <r>
    <x v="39"/>
    <m/>
    <m/>
    <s v="Réalisé"/>
    <d v="2016-10-22T00:00:00"/>
    <s v="Distribution NFI"/>
    <s v="Matériaux NFI"/>
    <s v="Bidons"/>
    <m/>
    <s v="Nombre"/>
    <n v="412"/>
    <m/>
    <m/>
    <m/>
    <s v=""/>
    <n v="206"/>
    <s v="Sélection / Priorisation"/>
    <x v="4"/>
    <x v="84"/>
    <s v="Nouvelle Tourraine"/>
    <m/>
    <m/>
    <m/>
    <m/>
    <s v="WOR20161022OUKENO"/>
    <x v="2"/>
    <x v="4"/>
    <x v="61"/>
    <e v="#N/A"/>
  </r>
  <r>
    <x v="39"/>
    <m/>
    <m/>
    <s v="Réalisé"/>
    <d v="2016-10-22T00:00:00"/>
    <s v="Distribution NFI"/>
    <s v="Matériaux NFI"/>
    <s v="Couvertures"/>
    <m/>
    <s v="Nombre"/>
    <n v="412"/>
    <m/>
    <m/>
    <m/>
    <s v=""/>
    <n v="206"/>
    <s v="Sélection / Priorisation"/>
    <x v="4"/>
    <x v="84"/>
    <s v="Nouvelle Tourraine"/>
    <m/>
    <m/>
    <m/>
    <m/>
    <s v="WOR20161022OUKENO"/>
    <x v="3"/>
    <x v="4"/>
    <x v="61"/>
    <e v="#N/A"/>
  </r>
  <r>
    <x v="39"/>
    <m/>
    <m/>
    <s v="Réalisé"/>
    <d v="2016-10-22T00:00:00"/>
    <s v="Distribution NFI"/>
    <s v="Matériaux NFI"/>
    <s v="Kit d'hygiène"/>
    <m/>
    <s v="Nombre"/>
    <n v="206"/>
    <m/>
    <m/>
    <m/>
    <s v=""/>
    <n v="206"/>
    <s v="Sélection / Priorisation"/>
    <x v="4"/>
    <x v="84"/>
    <s v="Nouvelle Tourraine"/>
    <m/>
    <m/>
    <m/>
    <m/>
    <s v="WOR20161022OUKENO"/>
    <x v="4"/>
    <x v="4"/>
    <x v="61"/>
    <e v="#N/A"/>
  </r>
  <r>
    <x v="39"/>
    <m/>
    <m/>
    <s v="Réalisé"/>
    <d v="2016-10-22T00:00:00"/>
    <s v="Distribution NFI"/>
    <s v="Matériaux NFI"/>
    <s v="Moustiquaires"/>
    <m/>
    <s v="Nombre"/>
    <n v="206"/>
    <m/>
    <m/>
    <m/>
    <s v=""/>
    <n v="206"/>
    <s v="Sélection / Priorisation"/>
    <x v="4"/>
    <x v="84"/>
    <s v="Nouvelle Tourraine"/>
    <m/>
    <m/>
    <m/>
    <m/>
    <s v="WOR20161022OUKENO"/>
    <x v="5"/>
    <x v="4"/>
    <x v="61"/>
    <e v="#N/A"/>
  </r>
  <r>
    <x v="39"/>
    <s v="Fondation Digicel"/>
    <m/>
    <s v="Réalisé"/>
    <d v="2016-10-24T00:00:00"/>
    <s v="Distribution Abris"/>
    <s v="Matériaux Abris"/>
    <s v="Bâches"/>
    <m/>
    <s v="Nombre"/>
    <n v="250"/>
    <m/>
    <m/>
    <m/>
    <s v=""/>
    <n v="288"/>
    <m/>
    <x v="0"/>
    <x v="0"/>
    <s v="Marfranc / Grande Ri"/>
    <m/>
    <m/>
    <m/>
    <s v="With Fondation Digicel"/>
    <s v="WOR20161024GRJEMA"/>
    <x v="3"/>
    <x v="0"/>
    <x v="0"/>
    <e v="#N/A"/>
  </r>
  <r>
    <x v="39"/>
    <s v="Fondation Digicel"/>
    <m/>
    <s v="Réalisé"/>
    <d v="2016-10-24T00:00:00"/>
    <s v="Distribution NFI"/>
    <s v="Matériaux NFI"/>
    <s v="Bidons"/>
    <m/>
    <s v="Nombre"/>
    <n v="270"/>
    <m/>
    <m/>
    <m/>
    <s v=""/>
    <n v="288"/>
    <s v="Sélection / Priorisation"/>
    <x v="0"/>
    <x v="0"/>
    <s v="Marfranc / Grande Ri"/>
    <m/>
    <m/>
    <m/>
    <s v="With Fondation Digicel"/>
    <s v="WOR20161024GRJEMA"/>
    <x v="4"/>
    <x v="0"/>
    <x v="0"/>
    <e v="#N/A"/>
  </r>
  <r>
    <x v="39"/>
    <m/>
    <m/>
    <s v="Réalisé"/>
    <d v="2016-10-24T00:00:00"/>
    <s v="Distribution NFI"/>
    <s v="Matériaux NFI"/>
    <s v="Bidons"/>
    <m/>
    <s v="Nombre"/>
    <n v="90"/>
    <m/>
    <m/>
    <m/>
    <s v=""/>
    <n v="90"/>
    <s v="Sélection / Priorisation"/>
    <x v="4"/>
    <x v="34"/>
    <s v="Trou Louis"/>
    <m/>
    <m/>
    <m/>
    <m/>
    <s v="WOR20161024OUPOTR"/>
    <x v="5"/>
    <x v="4"/>
    <x v="34"/>
    <e v="#N/A"/>
  </r>
  <r>
    <x v="39"/>
    <s v="Fondation Digicel"/>
    <m/>
    <s v="Réalisé"/>
    <d v="2016-10-24T00:00:00"/>
    <s v="Distribution NFI"/>
    <s v="Matériaux NFI"/>
    <s v="Couvertures"/>
    <m/>
    <s v="Nombre"/>
    <n v="270"/>
    <m/>
    <m/>
    <m/>
    <s v=""/>
    <n v="288"/>
    <s v="Sélection / Priorisation"/>
    <x v="0"/>
    <x v="0"/>
    <s v="Marfranc / Grande Ri"/>
    <m/>
    <m/>
    <m/>
    <s v="With Fondation Digicel"/>
    <s v="WOR20161024GRJEMA"/>
    <x v="5"/>
    <x v="0"/>
    <x v="0"/>
    <e v="#N/A"/>
  </r>
  <r>
    <x v="39"/>
    <s v="Fondation Digicel"/>
    <m/>
    <s v="Réalisé"/>
    <d v="2016-10-25T00:00:00"/>
    <s v="Distribution Abris"/>
    <s v="Matériaux Abris"/>
    <s v="Bâches"/>
    <m/>
    <s v="Nombre"/>
    <n v="250"/>
    <m/>
    <m/>
    <m/>
    <s v=""/>
    <n v="288"/>
    <m/>
    <x v="0"/>
    <x v="3"/>
    <s v="Bariadelle"/>
    <m/>
    <m/>
    <m/>
    <s v="With Fondation Digicel"/>
    <s v="WOR20161025GRDABA"/>
    <x v="3"/>
    <x v="0"/>
    <x v="3"/>
    <e v="#N/A"/>
  </r>
  <r>
    <x v="39"/>
    <m/>
    <m/>
    <s v="Réalisé"/>
    <d v="2016-10-25T00:00:00"/>
    <s v="Distribution Abris"/>
    <s v="Matériaux Abris"/>
    <s v="Bâches"/>
    <m/>
    <s v="Nombre"/>
    <n v="250"/>
    <m/>
    <m/>
    <m/>
    <s v=""/>
    <n v="250"/>
    <m/>
    <x v="3"/>
    <x v="85"/>
    <s v="Fonds De Lianes"/>
    <m/>
    <m/>
    <m/>
    <m/>
    <s v="WOR20161025NIPEFO"/>
    <x v="2"/>
    <x v="3"/>
    <x v="62"/>
    <e v="#N/A"/>
  </r>
  <r>
    <x v="39"/>
    <s v="Fondation Digicel"/>
    <m/>
    <s v="Réalisé"/>
    <d v="2016-10-25T00:00:00"/>
    <s v="Distribution NFI"/>
    <s v="Matériaux NFI"/>
    <s v="Bidons"/>
    <m/>
    <s v="Nombre"/>
    <n v="270"/>
    <m/>
    <m/>
    <m/>
    <s v=""/>
    <n v="288"/>
    <s v="Sélection / Priorisation"/>
    <x v="0"/>
    <x v="3"/>
    <s v="Bariadelle"/>
    <m/>
    <m/>
    <m/>
    <s v="With Fondation Digicel"/>
    <s v="WOR20161025GRDABA"/>
    <x v="4"/>
    <x v="0"/>
    <x v="3"/>
    <e v="#N/A"/>
  </r>
  <r>
    <x v="39"/>
    <s v="Fondation Digicel"/>
    <m/>
    <s v="Réalisé"/>
    <d v="2016-10-25T00:00:00"/>
    <s v="Distribution NFI"/>
    <s v="Matériaux NFI"/>
    <s v="Couvertures"/>
    <m/>
    <s v="Nombre"/>
    <n v="270"/>
    <m/>
    <m/>
    <m/>
    <s v=""/>
    <n v="288"/>
    <s v="Sélection / Priorisation"/>
    <x v="0"/>
    <x v="3"/>
    <s v="Bariadelle"/>
    <m/>
    <m/>
    <m/>
    <s v="With Fondation Digicel"/>
    <s v="WOR20161025GRDABA"/>
    <x v="5"/>
    <x v="0"/>
    <x v="3"/>
    <e v="#N/A"/>
  </r>
  <r>
    <x v="39"/>
    <m/>
    <m/>
    <s v="Réalisé"/>
    <d v="2016-10-25T00:00:00"/>
    <s v="Distribution NFI"/>
    <s v="Matériaux NFI"/>
    <s v="Couvertures"/>
    <m/>
    <s v="Nombre"/>
    <n v="500"/>
    <m/>
    <m/>
    <m/>
    <s v=""/>
    <n v="250"/>
    <s v="Sélection / Priorisation"/>
    <x v="3"/>
    <x v="85"/>
    <s v="Fonds De Lianes"/>
    <m/>
    <m/>
    <m/>
    <m/>
    <s v="WOR20161025NIPEFO"/>
    <x v="3"/>
    <x v="3"/>
    <x v="62"/>
    <e v="#N/A"/>
  </r>
  <r>
    <x v="39"/>
    <m/>
    <m/>
    <s v="Réalisé"/>
    <d v="2016-10-25T00:00:00"/>
    <s v="Distribution NFI"/>
    <s v="Matériaux NFI"/>
    <s v="Kit d'hygiène"/>
    <m/>
    <s v="Nombre"/>
    <n v="250"/>
    <m/>
    <m/>
    <m/>
    <s v=""/>
    <n v="250"/>
    <s v="Sélection / Priorisation"/>
    <x v="3"/>
    <x v="85"/>
    <s v="Fonds De Lianes"/>
    <m/>
    <m/>
    <m/>
    <m/>
    <s v="WOR20161025NIPEFO"/>
    <x v="4"/>
    <x v="3"/>
    <x v="62"/>
    <e v="#N/A"/>
  </r>
  <r>
    <x v="39"/>
    <m/>
    <m/>
    <s v="Réalisé"/>
    <d v="2016-10-25T00:00:00"/>
    <s v="Distribution NFI"/>
    <s v="Matériaux NFI"/>
    <s v="Moustiquaires"/>
    <m/>
    <s v="Nombre"/>
    <n v="500"/>
    <m/>
    <m/>
    <m/>
    <s v=""/>
    <n v="250"/>
    <s v="Sélection / Priorisation"/>
    <x v="3"/>
    <x v="85"/>
    <s v="Fonds De Lianes"/>
    <m/>
    <m/>
    <m/>
    <m/>
    <s v="WOR20161025NIPEFO"/>
    <x v="5"/>
    <x v="3"/>
    <x v="62"/>
    <e v="#N/A"/>
  </r>
  <r>
    <x v="39"/>
    <s v="Fondation Digicel"/>
    <m/>
    <s v="Réalisé"/>
    <d v="2016-10-26T00:00:00"/>
    <s v="Distribution Abris"/>
    <s v="Matériaux Abris"/>
    <s v="Bâches"/>
    <m/>
    <s v="Nombre"/>
    <n v="250"/>
    <m/>
    <m/>
    <m/>
    <s v=""/>
    <n v="288"/>
    <m/>
    <x v="0"/>
    <x v="2"/>
    <s v="Grandoit"/>
    <m/>
    <m/>
    <m/>
    <s v="With Fondation Digicel"/>
    <s v="WOR20161026GRANGR"/>
    <x v="3"/>
    <x v="0"/>
    <x v="2"/>
    <e v="#N/A"/>
  </r>
  <r>
    <x v="39"/>
    <m/>
    <m/>
    <s v="Réalisé"/>
    <d v="2016-10-26T00:00:00"/>
    <s v="Distribution Abris"/>
    <s v="Matériaux Abris"/>
    <s v="Bâches"/>
    <m/>
    <s v="Nombre"/>
    <n v="300"/>
    <m/>
    <m/>
    <m/>
    <s v=""/>
    <n v="300"/>
    <m/>
    <x v="3"/>
    <x v="26"/>
    <s v="Salagnac"/>
    <m/>
    <m/>
    <m/>
    <m/>
    <s v="WOR20161026NIPASA"/>
    <x v="1"/>
    <x v="3"/>
    <x v="26"/>
    <e v="#N/A"/>
  </r>
  <r>
    <x v="39"/>
    <s v="Fondation Digicel"/>
    <m/>
    <s v="Réalisé"/>
    <d v="2016-10-26T00:00:00"/>
    <s v="Distribution NFI"/>
    <s v="Matériaux NFI"/>
    <s v="Bidons"/>
    <m/>
    <s v="Nombre"/>
    <n v="270"/>
    <m/>
    <m/>
    <m/>
    <s v=""/>
    <n v="288"/>
    <s v="Sélection / Priorisation"/>
    <x v="0"/>
    <x v="2"/>
    <s v="Grandoit"/>
    <m/>
    <m/>
    <m/>
    <s v="With Fondation Digicel"/>
    <s v="WOR20161026GRANGR"/>
    <x v="4"/>
    <x v="0"/>
    <x v="2"/>
    <e v="#N/A"/>
  </r>
  <r>
    <x v="39"/>
    <s v="Fondation Digicel"/>
    <m/>
    <s v="Réalisé"/>
    <d v="2016-10-26T00:00:00"/>
    <s v="Distribution NFI"/>
    <s v="Matériaux NFI"/>
    <s v="Couvertures"/>
    <m/>
    <s v="Nombre"/>
    <n v="270"/>
    <m/>
    <m/>
    <m/>
    <s v=""/>
    <n v="288"/>
    <s v="Sélection / Priorisation"/>
    <x v="0"/>
    <x v="2"/>
    <s v="Grandoit"/>
    <m/>
    <m/>
    <m/>
    <s v="With Fondation Digicel"/>
    <s v="WOR20161026GRANGR"/>
    <x v="5"/>
    <x v="0"/>
    <x v="2"/>
    <e v="#N/A"/>
  </r>
  <r>
    <x v="39"/>
    <m/>
    <m/>
    <s v="Réalisé"/>
    <d v="2016-10-26T00:00:00"/>
    <s v="Distribution NFI"/>
    <s v="Matériaux NFI"/>
    <s v="Couvertures"/>
    <m/>
    <s v="Nombre"/>
    <n v="600"/>
    <m/>
    <m/>
    <m/>
    <s v=""/>
    <n v="300"/>
    <s v="Sélection / Priorisation"/>
    <x v="3"/>
    <x v="26"/>
    <s v="Salagnac"/>
    <m/>
    <m/>
    <m/>
    <m/>
    <s v="WOR20161026NIPASA"/>
    <x v="2"/>
    <x v="3"/>
    <x v="26"/>
    <e v="#N/A"/>
  </r>
  <r>
    <x v="39"/>
    <m/>
    <m/>
    <s v="Réalisé"/>
    <d v="2016-10-26T00:00:00"/>
    <s v="Distribution NFI"/>
    <s v="Matériaux NFI"/>
    <s v="Kit d'hygiène"/>
    <m/>
    <s v="Nombre"/>
    <n v="300"/>
    <m/>
    <m/>
    <m/>
    <s v=""/>
    <n v="300"/>
    <s v="Sélection / Priorisation"/>
    <x v="3"/>
    <x v="26"/>
    <s v="Salagnac"/>
    <m/>
    <m/>
    <m/>
    <m/>
    <s v="WOR20161026NIPASA"/>
    <x v="3"/>
    <x v="3"/>
    <x v="26"/>
    <e v="#N/A"/>
  </r>
  <r>
    <x v="39"/>
    <m/>
    <m/>
    <s v="Réalisé"/>
    <d v="2016-10-26T00:00:00"/>
    <s v="Distribution NFI"/>
    <s v="Matériaux NFI"/>
    <s v="Moustiquaires"/>
    <m/>
    <s v="Nombre"/>
    <n v="600"/>
    <m/>
    <m/>
    <m/>
    <s v=""/>
    <n v="300"/>
    <s v="Sélection / Priorisation"/>
    <x v="3"/>
    <x v="26"/>
    <s v="Salagnac"/>
    <m/>
    <m/>
    <m/>
    <m/>
    <s v="WOR20161026NIPASA"/>
    <x v="4"/>
    <x v="3"/>
    <x v="26"/>
    <e v="#N/A"/>
  </r>
  <r>
    <x v="39"/>
    <m/>
    <m/>
    <s v="Réalisé"/>
    <d v="2016-10-26T00:00:00"/>
    <s v="Distribution NFI"/>
    <s v="Matériaux NFI"/>
    <s v="Seaux"/>
    <m/>
    <s v="Nombre"/>
    <n v="300"/>
    <m/>
    <m/>
    <m/>
    <s v=""/>
    <n v="300"/>
    <s v="Sélection / Priorisation"/>
    <x v="3"/>
    <x v="26"/>
    <s v="Salagnac"/>
    <m/>
    <m/>
    <m/>
    <m/>
    <s v="WOR20161026NIPASA"/>
    <x v="5"/>
    <x v="3"/>
    <x v="26"/>
    <e v="#N/A"/>
  </r>
  <r>
    <x v="39"/>
    <s v="Fondation Digicel"/>
    <m/>
    <s v="Réalisé"/>
    <d v="2016-10-28T00:00:00"/>
    <s v="Distribution Abris"/>
    <s v="Matériaux Abris"/>
    <s v="Bâches"/>
    <m/>
    <s v="Nombre"/>
    <n v="250"/>
    <m/>
    <m/>
    <m/>
    <s v=""/>
    <n v="288"/>
    <m/>
    <x v="0"/>
    <x v="63"/>
    <s v="Beaumont"/>
    <m/>
    <m/>
    <m/>
    <s v="With Fondation Digicel"/>
    <s v="WOR20161028GRBEBE"/>
    <x v="3"/>
    <x v="0"/>
    <x v="43"/>
    <e v="#N/A"/>
  </r>
  <r>
    <x v="39"/>
    <s v="Fondation Digicel"/>
    <m/>
    <s v="Réalisé"/>
    <d v="2016-10-28T00:00:00"/>
    <s v="Distribution NFI"/>
    <s v="Matériaux NFI"/>
    <s v="Bidons"/>
    <m/>
    <s v="Nombre"/>
    <n v="270"/>
    <m/>
    <m/>
    <m/>
    <s v=""/>
    <n v="288"/>
    <s v="Sélection / Priorisation"/>
    <x v="0"/>
    <x v="63"/>
    <s v="Beaumont"/>
    <m/>
    <m/>
    <m/>
    <s v="With Fondation Digicel"/>
    <s v="WOR20161028GRBEBE"/>
    <x v="4"/>
    <x v="0"/>
    <x v="43"/>
    <e v="#N/A"/>
  </r>
  <r>
    <x v="39"/>
    <s v="Fondation Digicel"/>
    <m/>
    <s v="Réalisé"/>
    <d v="2016-10-28T00:00:00"/>
    <s v="Distribution NFI"/>
    <s v="Matériaux NFI"/>
    <s v="Couvertures"/>
    <m/>
    <s v="Nombre"/>
    <n v="270"/>
    <m/>
    <m/>
    <m/>
    <s v=""/>
    <n v="288"/>
    <s v="Sélection / Priorisation"/>
    <x v="0"/>
    <x v="63"/>
    <s v="Beaumont"/>
    <m/>
    <m/>
    <m/>
    <s v="With Fondation Digicel"/>
    <s v="WOR20161028GRBEBE"/>
    <x v="5"/>
    <x v="0"/>
    <x v="43"/>
    <e v="#N/A"/>
  </r>
  <r>
    <x v="39"/>
    <m/>
    <m/>
    <s v="Réalisé"/>
    <d v="2016-10-28T00:00:00"/>
    <s v="Intervention Abris"/>
    <s v="Formation"/>
    <s v="Formation"/>
    <m/>
    <s v="Nombre de personnes"/>
    <n v="467"/>
    <m/>
    <m/>
    <m/>
    <m/>
    <n v="467"/>
    <s v="Sélection / Priorisation"/>
    <x v="3"/>
    <x v="24"/>
    <s v="Chalon"/>
    <s v="Dufour"/>
    <m/>
    <m/>
    <m/>
    <s v="WOR20161028NIMICH"/>
    <x v="5"/>
    <x v="3"/>
    <x v="24"/>
    <e v="#N/A"/>
  </r>
  <r>
    <x v="39"/>
    <m/>
    <m/>
    <s v="Réalisé"/>
    <d v="2016-10-29T00:00:00"/>
    <s v="Distribution Abris"/>
    <s v="Matériaux Abris"/>
    <s v="Bâches"/>
    <m/>
    <s v="Nombre"/>
    <n v="150"/>
    <m/>
    <m/>
    <m/>
    <s v=""/>
    <n v="150"/>
    <m/>
    <x v="3"/>
    <x v="24"/>
    <s v="Chalon"/>
    <m/>
    <m/>
    <m/>
    <m/>
    <s v="WOR20161029NIMICH"/>
    <x v="2"/>
    <x v="3"/>
    <x v="24"/>
    <e v="#N/A"/>
  </r>
  <r>
    <x v="39"/>
    <m/>
    <m/>
    <s v="Réalisé"/>
    <d v="2016-10-29T00:00:00"/>
    <s v="Distribution NFI"/>
    <s v="Matériaux NFI"/>
    <s v="Couvertures"/>
    <m/>
    <s v="Nombre"/>
    <n v="300"/>
    <m/>
    <m/>
    <m/>
    <s v=""/>
    <n v="150"/>
    <s v="Sélection / Priorisation"/>
    <x v="3"/>
    <x v="24"/>
    <s v="Chalon"/>
    <m/>
    <m/>
    <m/>
    <m/>
    <s v="WOR20161029NIMICH"/>
    <x v="3"/>
    <x v="3"/>
    <x v="24"/>
    <e v="#N/A"/>
  </r>
  <r>
    <x v="39"/>
    <m/>
    <m/>
    <s v="Réalisé"/>
    <d v="2016-10-29T00:00:00"/>
    <s v="Distribution NFI"/>
    <s v="Matériaux NFI"/>
    <s v="Kit d'hygiène"/>
    <m/>
    <s v="Nombre"/>
    <n v="150"/>
    <m/>
    <m/>
    <m/>
    <s v=""/>
    <n v="150"/>
    <s v="Sélection / Priorisation"/>
    <x v="3"/>
    <x v="24"/>
    <s v="Chalon"/>
    <m/>
    <m/>
    <m/>
    <m/>
    <s v="WOR20161029NIMICH"/>
    <x v="4"/>
    <x v="3"/>
    <x v="24"/>
    <e v="#N/A"/>
  </r>
  <r>
    <x v="39"/>
    <m/>
    <m/>
    <s v="Réalisé"/>
    <d v="2016-10-29T00:00:00"/>
    <s v="Distribution NFI"/>
    <s v="Matériaux NFI"/>
    <s v="Moustiquaires"/>
    <m/>
    <s v="Nombre"/>
    <n v="300"/>
    <m/>
    <m/>
    <m/>
    <s v=""/>
    <n v="150"/>
    <s v="Sélection / Priorisation"/>
    <x v="3"/>
    <x v="24"/>
    <s v="Chalon"/>
    <m/>
    <m/>
    <m/>
    <m/>
    <s v="WOR20161029NIMICH"/>
    <x v="5"/>
    <x v="3"/>
    <x v="24"/>
    <e v="#N/A"/>
  </r>
  <r>
    <x v="39"/>
    <m/>
    <m/>
    <s v="Réalisé"/>
    <d v="2016-10-30T00:00:00"/>
    <s v="Distribution NFI"/>
    <s v="Matériaux NFI"/>
    <s v="Aquatabs"/>
    <m/>
    <s v="Nombre"/>
    <n v="6180"/>
    <m/>
    <m/>
    <m/>
    <s v=""/>
    <n v="103"/>
    <s v="Sélection / Priorisation"/>
    <x v="4"/>
    <x v="34"/>
    <s v="Trou Louis"/>
    <m/>
    <m/>
    <m/>
    <m/>
    <s v="WOR20161030OUPOTR"/>
    <x v="3"/>
    <x v="4"/>
    <x v="34"/>
    <e v="#N/A"/>
  </r>
  <r>
    <x v="39"/>
    <m/>
    <m/>
    <s v="Réalisé"/>
    <d v="2016-10-30T00:00:00"/>
    <s v="Intervention Abris"/>
    <s v="Formation"/>
    <s v="Formation"/>
    <m/>
    <s v="Nombre de personnes"/>
    <n v="135"/>
    <m/>
    <m/>
    <m/>
    <s v=""/>
    <n v="135"/>
    <s v="Sélection / Priorisation"/>
    <x v="4"/>
    <x v="84"/>
    <s v="Nouvelle Tourraine"/>
    <m/>
    <m/>
    <m/>
    <m/>
    <s v="WOR20161030OUKENO"/>
    <x v="5"/>
    <x v="4"/>
    <x v="61"/>
    <e v="#N/A"/>
  </r>
  <r>
    <x v="39"/>
    <m/>
    <m/>
    <s v="Réalisé"/>
    <d v="2016-10-30T00:00:00"/>
    <s v="Distribution Abris"/>
    <s v="Cash en USD"/>
    <s v="Non conditionel "/>
    <m/>
    <s v="Valeur en USD"/>
    <n v="50"/>
    <m/>
    <m/>
    <m/>
    <s v=""/>
    <n v="401"/>
    <m/>
    <x v="4"/>
    <x v="33"/>
    <s v="Grand Lagon"/>
    <m/>
    <m/>
    <m/>
    <s v="EFSP"/>
    <s v="WOR20161030OUANGR"/>
    <x v="2"/>
    <x v="4"/>
    <x v="33"/>
    <e v="#N/A"/>
  </r>
  <r>
    <x v="39"/>
    <s v="Care"/>
    <m/>
    <s v="Réalisé"/>
    <d v="2016-10-30T00:00:00"/>
    <s v="Distribution Abris"/>
    <s v="Cash en USD"/>
    <s v="Conditionel "/>
    <m/>
    <s v="Valeur en USD"/>
    <n v="25"/>
    <m/>
    <m/>
    <m/>
    <s v=""/>
    <n v="109"/>
    <m/>
    <x v="4"/>
    <x v="33"/>
    <s v="Grand Lagon"/>
    <m/>
    <m/>
    <m/>
    <m/>
    <s v="WOR20161030OUANGR"/>
    <x v="3"/>
    <x v="4"/>
    <x v="33"/>
    <e v="#N/A"/>
  </r>
  <r>
    <x v="39"/>
    <m/>
    <m/>
    <s v="Réalisé"/>
    <d v="2016-10-30T00:00:00"/>
    <s v="Distribution Abris"/>
    <s v="Cash en USD"/>
    <s v="Non conditionel "/>
    <m/>
    <s v="Valeur en USD"/>
    <n v="50"/>
    <m/>
    <m/>
    <m/>
    <s v=""/>
    <n v="378"/>
    <m/>
    <x v="4"/>
    <x v="33"/>
    <s v="Grande source"/>
    <m/>
    <m/>
    <m/>
    <s v="EFSP"/>
    <s v="WOR20161030OUANGR"/>
    <x v="4"/>
    <x v="4"/>
    <x v="33"/>
    <e v="#N/A"/>
  </r>
  <r>
    <x v="39"/>
    <s v="Care"/>
    <m/>
    <s v="Réalisé"/>
    <d v="2016-10-30T00:00:00"/>
    <s v="Distribution Abris"/>
    <s v="Cash en USD"/>
    <s v="Conditionel "/>
    <m/>
    <s v="Valeur en USD"/>
    <n v="25"/>
    <m/>
    <m/>
    <m/>
    <s v=""/>
    <n v="165"/>
    <m/>
    <x v="4"/>
    <x v="33"/>
    <s v="Grande Source"/>
    <m/>
    <m/>
    <m/>
    <m/>
    <s v="WOR20161030OUANGR"/>
    <x v="5"/>
    <x v="4"/>
    <x v="33"/>
    <e v="#N/A"/>
  </r>
  <r>
    <x v="39"/>
    <m/>
    <m/>
    <s v="Réalisé"/>
    <d v="2016-10-30T00:00:00"/>
    <s v="Distribution Abris"/>
    <s v="Cash en USD"/>
    <s v="Non conditionel "/>
    <m/>
    <s v="Valeur en USD"/>
    <n v="50"/>
    <m/>
    <m/>
    <m/>
    <s v=""/>
    <n v="1150"/>
    <m/>
    <x v="4"/>
    <x v="33"/>
    <s v="Palma"/>
    <m/>
    <m/>
    <m/>
    <s v="EFSP"/>
    <s v="WOR20161030OUANPA"/>
    <x v="4"/>
    <x v="4"/>
    <x v="33"/>
    <e v="#N/A"/>
  </r>
  <r>
    <x v="39"/>
    <s v="Care"/>
    <m/>
    <s v="Réalisé"/>
    <d v="2016-10-30T00:00:00"/>
    <s v="Distribution Abris"/>
    <s v="Cash en USD"/>
    <s v="Conditionel "/>
    <m/>
    <s v="Valeur en USD"/>
    <n v="25"/>
    <m/>
    <m/>
    <m/>
    <s v=""/>
    <n v="500"/>
    <m/>
    <x v="4"/>
    <x v="33"/>
    <s v="Palma"/>
    <m/>
    <m/>
    <m/>
    <m/>
    <s v="WOR20161030OUANPA"/>
    <x v="5"/>
    <x v="4"/>
    <x v="33"/>
    <e v="#N/A"/>
  </r>
  <r>
    <x v="39"/>
    <m/>
    <m/>
    <s v="Réalisé"/>
    <d v="2016-10-30T00:00:00"/>
    <s v="Distribution Abris"/>
    <s v="Cash en USD"/>
    <s v="Non conditionel "/>
    <m/>
    <s v="Valeur en USD"/>
    <n v="50"/>
    <m/>
    <m/>
    <m/>
    <s v=""/>
    <n v="110"/>
    <m/>
    <x v="4"/>
    <x v="33"/>
    <s v="Petite Anse"/>
    <m/>
    <m/>
    <m/>
    <s v="EFSP"/>
    <s v="WOR20161030OUANPE"/>
    <x v="2"/>
    <x v="4"/>
    <x v="33"/>
    <e v="#N/A"/>
  </r>
  <r>
    <x v="39"/>
    <s v="Care"/>
    <m/>
    <s v="Réalisé"/>
    <d v="2016-10-30T00:00:00"/>
    <s v="Distribution Abris"/>
    <s v="Cash en USD"/>
    <s v="Conditionel "/>
    <m/>
    <s v="Valeur en USD"/>
    <n v="25"/>
    <m/>
    <m/>
    <m/>
    <s v=""/>
    <n v="74"/>
    <m/>
    <x v="4"/>
    <x v="33"/>
    <s v="Petite Anse"/>
    <m/>
    <m/>
    <m/>
    <m/>
    <s v="WOR20161030OUANPE"/>
    <x v="3"/>
    <x v="4"/>
    <x v="33"/>
    <e v="#N/A"/>
  </r>
  <r>
    <x v="39"/>
    <m/>
    <m/>
    <s v="Réalisé"/>
    <d v="2016-10-30T00:00:00"/>
    <s v="Distribution Abris"/>
    <s v="Cash en USD"/>
    <s v="Non conditionel "/>
    <m/>
    <s v="Valeur en USD"/>
    <n v="50"/>
    <m/>
    <m/>
    <m/>
    <s v=""/>
    <n v="907"/>
    <m/>
    <x v="4"/>
    <x v="33"/>
    <s v="Petite Source"/>
    <m/>
    <m/>
    <m/>
    <s v="EFSP"/>
    <s v="WOR20161030OUANPE"/>
    <x v="4"/>
    <x v="4"/>
    <x v="33"/>
    <e v="#N/A"/>
  </r>
  <r>
    <x v="39"/>
    <s v="Care"/>
    <m/>
    <s v="Réalisé"/>
    <d v="2016-10-30T00:00:00"/>
    <s v="Distribution Abris"/>
    <s v="Cash en USD"/>
    <s v="Conditionel "/>
    <m/>
    <s v="Valeur en USD"/>
    <n v="25"/>
    <m/>
    <m/>
    <m/>
    <s v=""/>
    <n v="116"/>
    <m/>
    <x v="4"/>
    <x v="33"/>
    <s v="Petite Source"/>
    <m/>
    <m/>
    <m/>
    <m/>
    <s v="WOR20161030OUANPE"/>
    <x v="5"/>
    <x v="4"/>
    <x v="33"/>
    <e v="#N/A"/>
  </r>
  <r>
    <x v="39"/>
    <m/>
    <m/>
    <s v="Réalisé"/>
    <d v="2016-10-30T00:00:00"/>
    <s v="Distribution Abris"/>
    <s v="Cash en USD"/>
    <s v="Non conditionel "/>
    <m/>
    <s v="Valeur en USD"/>
    <n v="50"/>
    <m/>
    <m/>
    <m/>
    <s v=""/>
    <n v="176"/>
    <m/>
    <x v="4"/>
    <x v="33"/>
    <s v="Picmy"/>
    <m/>
    <m/>
    <m/>
    <s v="EFSP"/>
    <s v="WOR20161030OUANPI"/>
    <x v="4"/>
    <x v="4"/>
    <x v="33"/>
    <e v="#N/A"/>
  </r>
  <r>
    <x v="39"/>
    <s v="Care"/>
    <m/>
    <s v="Réalisé"/>
    <d v="2016-10-30T00:00:00"/>
    <s v="Distribution Abris"/>
    <s v="Cash en USD"/>
    <s v="Conditionel "/>
    <m/>
    <s v="Valeur en USD"/>
    <n v="25"/>
    <m/>
    <m/>
    <m/>
    <s v=""/>
    <n v="44"/>
    <m/>
    <x v="4"/>
    <x v="33"/>
    <s v="Picmy"/>
    <m/>
    <m/>
    <m/>
    <m/>
    <s v="WOR20161030OUANPI"/>
    <x v="5"/>
    <x v="4"/>
    <x v="33"/>
    <e v="#N/A"/>
  </r>
  <r>
    <x v="39"/>
    <m/>
    <m/>
    <s v="Réalisé"/>
    <d v="2016-10-30T00:00:00"/>
    <s v="Distribution Abris"/>
    <s v="Cash en USD"/>
    <s v="Non conditionel "/>
    <m/>
    <s v="Valeur en USD"/>
    <n v="50"/>
    <m/>
    <m/>
    <m/>
    <s v=""/>
    <n v="403"/>
    <m/>
    <x v="4"/>
    <x v="34"/>
    <s v="Grand Vide"/>
    <m/>
    <m/>
    <m/>
    <s v="EFSP"/>
    <s v="WOR20161030OUPOGR"/>
    <x v="2"/>
    <x v="4"/>
    <x v="34"/>
    <e v="#N/A"/>
  </r>
  <r>
    <x v="39"/>
    <s v="Care"/>
    <m/>
    <s v="Réalisé"/>
    <d v="2016-10-30T00:00:00"/>
    <s v="Distribution Abris"/>
    <s v="Cash en USD"/>
    <s v="Conditionel "/>
    <m/>
    <s v="Valeur en USD"/>
    <n v="25"/>
    <m/>
    <m/>
    <m/>
    <s v=""/>
    <n v="112"/>
    <m/>
    <x v="4"/>
    <x v="34"/>
    <s v="Grand Vide"/>
    <m/>
    <m/>
    <m/>
    <m/>
    <s v="WOR20161030OUPOGR"/>
    <x v="3"/>
    <x v="4"/>
    <x v="34"/>
    <e v="#N/A"/>
  </r>
  <r>
    <x v="39"/>
    <s v="Care"/>
    <m/>
    <s v="Réalisé"/>
    <d v="2016-10-30T00:00:00"/>
    <s v="Distribution Abris"/>
    <s v="Cash en USD"/>
    <s v="Non conditionel "/>
    <m/>
    <s v="Valeur en USD"/>
    <n v="50"/>
    <m/>
    <m/>
    <m/>
    <s v=""/>
    <n v="127"/>
    <m/>
    <x v="4"/>
    <x v="34"/>
    <s v="Gros Mangle"/>
    <m/>
    <m/>
    <m/>
    <s v="EFSP"/>
    <s v="WOR20161030OUPOGR"/>
    <x v="4"/>
    <x v="4"/>
    <x v="34"/>
    <e v="#N/A"/>
  </r>
  <r>
    <x v="39"/>
    <s v="Care"/>
    <m/>
    <s v="Réalisé"/>
    <d v="2016-10-30T00:00:00"/>
    <s v="Distribution Abris"/>
    <s v="Cash en USD"/>
    <s v="Conditionel "/>
    <m/>
    <s v="Valeur en USD"/>
    <n v="25"/>
    <m/>
    <m/>
    <m/>
    <s v=""/>
    <n v="66"/>
    <m/>
    <x v="4"/>
    <x v="34"/>
    <s v="Gros Mangle"/>
    <m/>
    <m/>
    <m/>
    <m/>
    <s v="WOR20161030OUPOGR"/>
    <x v="5"/>
    <x v="4"/>
    <x v="34"/>
    <e v="#N/A"/>
  </r>
  <r>
    <x v="39"/>
    <m/>
    <m/>
    <s v="Réalisé"/>
    <d v="2016-10-30T00:00:00"/>
    <s v="Distribution Abris"/>
    <s v="Cash en USD"/>
    <s v="Non conditionel "/>
    <m/>
    <s v="Valeur en USD"/>
    <n v="50"/>
    <m/>
    <m/>
    <m/>
    <s v=""/>
    <n v="229"/>
    <m/>
    <x v="4"/>
    <x v="34"/>
    <s v="La Source"/>
    <m/>
    <m/>
    <m/>
    <s v="EFSP"/>
    <s v="WOR20161030OUPOLA"/>
    <x v="4"/>
    <x v="4"/>
    <x v="34"/>
    <e v="#N/A"/>
  </r>
  <r>
    <x v="39"/>
    <s v="Care"/>
    <m/>
    <s v="Réalisé"/>
    <d v="2016-10-30T00:00:00"/>
    <s v="Distribution Abris"/>
    <s v="Cash en USD"/>
    <s v="Conditionel "/>
    <m/>
    <s v="Valeur en USD"/>
    <n v="25"/>
    <m/>
    <m/>
    <m/>
    <s v=""/>
    <n v="82"/>
    <m/>
    <x v="4"/>
    <x v="34"/>
    <s v="La Source"/>
    <m/>
    <m/>
    <m/>
    <m/>
    <s v="WOR20161030OUPOLA"/>
    <x v="5"/>
    <x v="4"/>
    <x v="34"/>
    <e v="#N/A"/>
  </r>
  <r>
    <x v="39"/>
    <m/>
    <m/>
    <s v="Réalisé"/>
    <d v="2016-10-30T00:00:00"/>
    <s v="Distribution Abris"/>
    <s v="Cash en USD"/>
    <s v="Non conditionel "/>
    <m/>
    <s v="Valeur en USD"/>
    <n v="50"/>
    <m/>
    <m/>
    <m/>
    <s v=""/>
    <n v="857"/>
    <m/>
    <x v="4"/>
    <x v="34"/>
    <s v="Pointe A Raquette"/>
    <m/>
    <m/>
    <m/>
    <s v="EFSP"/>
    <s v="WOR20161030OUPOPO"/>
    <x v="4"/>
    <x v="4"/>
    <x v="34"/>
    <e v="#N/A"/>
  </r>
  <r>
    <x v="39"/>
    <s v="Care"/>
    <m/>
    <s v="Réalisé"/>
    <d v="2016-10-30T00:00:00"/>
    <s v="Distribution Abris"/>
    <s v="Cash en USD"/>
    <s v="Conditionel "/>
    <m/>
    <s v="Valeur en USD"/>
    <n v="25"/>
    <m/>
    <m/>
    <m/>
    <s v=""/>
    <n v="198"/>
    <m/>
    <x v="4"/>
    <x v="34"/>
    <s v="Pointe a Raquette"/>
    <m/>
    <m/>
    <m/>
    <m/>
    <s v="WOR20161030OUPOPO"/>
    <x v="5"/>
    <x v="4"/>
    <x v="34"/>
    <e v="#N/A"/>
  </r>
  <r>
    <x v="39"/>
    <m/>
    <m/>
    <s v="Réalisé"/>
    <d v="2016-10-30T00:00:00"/>
    <s v="Distribution Abris"/>
    <s v="Cash en USD"/>
    <s v="Non conditionel "/>
    <m/>
    <s v="Valeur en USD"/>
    <n v="50"/>
    <m/>
    <m/>
    <m/>
    <s v=""/>
    <n v="656"/>
    <m/>
    <x v="4"/>
    <x v="34"/>
    <s v="Trou Louis"/>
    <m/>
    <m/>
    <m/>
    <s v="EFSP"/>
    <s v="WOR20161030OUPOTR"/>
    <x v="4"/>
    <x v="4"/>
    <x v="34"/>
    <e v="#N/A"/>
  </r>
  <r>
    <x v="39"/>
    <s v="Care"/>
    <m/>
    <s v="Réalisé"/>
    <d v="2016-10-30T00:00:00"/>
    <s v="Distribution Abris"/>
    <s v="Cash en USD"/>
    <s v="Conditionel "/>
    <m/>
    <s v="Valeur en USD"/>
    <n v="25"/>
    <m/>
    <m/>
    <m/>
    <s v=""/>
    <n v="180"/>
    <m/>
    <x v="4"/>
    <x v="34"/>
    <s v="Trou Louis"/>
    <m/>
    <m/>
    <m/>
    <m/>
    <s v="WOR20161030OUPOTR"/>
    <x v="5"/>
    <x v="4"/>
    <x v="34"/>
    <e v="#N/A"/>
  </r>
  <r>
    <x v="39"/>
    <m/>
    <m/>
    <s v="Réalisé"/>
    <d v="2016-11-02T00:00:00"/>
    <s v="Distribution Abris"/>
    <s v="Matériaux Abris"/>
    <s v="Bâches"/>
    <m/>
    <s v="Nombre"/>
    <n v="50"/>
    <m/>
    <m/>
    <m/>
    <s v=""/>
    <m/>
    <m/>
    <x v="3"/>
    <x v="24"/>
    <s v="Chalon"/>
    <m/>
    <m/>
    <m/>
    <s v="COUD"/>
    <s v="WOR2016112NIMICH"/>
    <x v="5"/>
    <x v="3"/>
    <x v="24"/>
    <e v="#N/A"/>
  </r>
  <r>
    <x v="39"/>
    <m/>
    <m/>
    <s v="Réalisé"/>
    <d v="2016-11-03T00:00:00"/>
    <s v="Distribution Abris"/>
    <s v="Matériaux Abris"/>
    <s v="Bâches"/>
    <m/>
    <s v="Nombre"/>
    <n v="300"/>
    <m/>
    <m/>
    <m/>
    <s v=""/>
    <n v="300"/>
    <m/>
    <x v="3"/>
    <x v="59"/>
    <s v="Raymond"/>
    <m/>
    <m/>
    <m/>
    <m/>
    <s v="WOR2016113NIPERA"/>
    <x v="2"/>
    <x v="3"/>
    <x v="39"/>
    <e v="#N/A"/>
  </r>
  <r>
    <x v="39"/>
    <m/>
    <m/>
    <s v="Réalisé"/>
    <d v="2016-11-03T00:00:00"/>
    <s v="Distribution NFI"/>
    <s v="Matériaux NFI"/>
    <s v="Couvertures"/>
    <m/>
    <s v="Nombre"/>
    <n v="600"/>
    <m/>
    <m/>
    <m/>
    <s v=""/>
    <n v="300"/>
    <s v="Sélection / Priorisation"/>
    <x v="3"/>
    <x v="59"/>
    <s v="Raymond"/>
    <m/>
    <m/>
    <m/>
    <m/>
    <s v="WOR2016113NIPERA"/>
    <x v="3"/>
    <x v="3"/>
    <x v="39"/>
    <e v="#N/A"/>
  </r>
  <r>
    <x v="39"/>
    <m/>
    <m/>
    <s v="Réalisé"/>
    <d v="2016-11-03T00:00:00"/>
    <s v="Distribution NFI"/>
    <s v="Matériaux NFI"/>
    <s v="Kit d'hygiène"/>
    <m/>
    <s v="Nombre"/>
    <n v="300"/>
    <m/>
    <m/>
    <m/>
    <s v=""/>
    <n v="300"/>
    <s v="Sélection / Priorisation"/>
    <x v="3"/>
    <x v="59"/>
    <s v="Raymond"/>
    <m/>
    <m/>
    <m/>
    <m/>
    <s v="WOR2016113NIPERA"/>
    <x v="4"/>
    <x v="3"/>
    <x v="39"/>
    <e v="#N/A"/>
  </r>
  <r>
    <x v="39"/>
    <m/>
    <m/>
    <s v="Réalisé"/>
    <d v="2016-11-03T00:00:00"/>
    <s v="Distribution NFI"/>
    <s v="Matériaux NFI"/>
    <s v="Moustiquaires"/>
    <m/>
    <s v="Nombre"/>
    <n v="600"/>
    <m/>
    <m/>
    <m/>
    <s v=""/>
    <n v="300"/>
    <s v="Sélection / Priorisation"/>
    <x v="3"/>
    <x v="59"/>
    <s v="Raymond"/>
    <m/>
    <m/>
    <m/>
    <m/>
    <s v="WOR2016113NIPERA"/>
    <x v="5"/>
    <x v="3"/>
    <x v="39"/>
    <e v="#N/A"/>
  </r>
  <r>
    <x v="39"/>
    <m/>
    <m/>
    <s v="Réalisé"/>
    <d v="2016-11-04T00:00:00"/>
    <s v="Distribution Abris"/>
    <s v="Matériaux Abris"/>
    <s v="Bâches"/>
    <m/>
    <s v="Nombre"/>
    <n v="300"/>
    <m/>
    <m/>
    <m/>
    <s v=""/>
    <n v="300"/>
    <m/>
    <x v="3"/>
    <x v="26"/>
    <s v="Bouzi"/>
    <m/>
    <m/>
    <m/>
    <m/>
    <s v="WOR2016114NIPABO"/>
    <x v="2"/>
    <x v="3"/>
    <x v="26"/>
    <e v="#N/A"/>
  </r>
  <r>
    <x v="39"/>
    <m/>
    <m/>
    <s v="Réalisé"/>
    <d v="2016-11-04T00:00:00"/>
    <s v="Distribution NFI"/>
    <s v="Matériaux NFI"/>
    <s v="Couvertures"/>
    <m/>
    <s v="Nombre"/>
    <n v="600"/>
    <m/>
    <m/>
    <m/>
    <s v=""/>
    <n v="300"/>
    <s v="Sélection / Priorisation"/>
    <x v="3"/>
    <x v="26"/>
    <s v="Bouzi"/>
    <m/>
    <m/>
    <m/>
    <m/>
    <s v="WOR2016114NIPABO"/>
    <x v="3"/>
    <x v="3"/>
    <x v="26"/>
    <e v="#N/A"/>
  </r>
  <r>
    <x v="39"/>
    <m/>
    <m/>
    <s v="Réalisé"/>
    <d v="2016-11-04T00:00:00"/>
    <s v="Distribution NFI"/>
    <s v="Matériaux NFI"/>
    <s v="Kit d'hygiène"/>
    <m/>
    <s v="Nombre"/>
    <n v="300"/>
    <m/>
    <m/>
    <m/>
    <s v=""/>
    <n v="300"/>
    <s v="Sélection / Priorisation"/>
    <x v="3"/>
    <x v="26"/>
    <s v="Bouzi"/>
    <m/>
    <m/>
    <m/>
    <m/>
    <s v="WOR2016114NIPABO"/>
    <x v="4"/>
    <x v="3"/>
    <x v="26"/>
    <e v="#N/A"/>
  </r>
  <r>
    <x v="39"/>
    <m/>
    <m/>
    <s v="Réalisé"/>
    <d v="2016-11-04T00:00:00"/>
    <s v="Distribution NFI"/>
    <s v="Matériaux NFI"/>
    <s v="Moustiquaires"/>
    <m/>
    <s v="Nombre"/>
    <n v="600"/>
    <m/>
    <m/>
    <m/>
    <s v=""/>
    <n v="300"/>
    <s v="Sélection / Priorisation"/>
    <x v="3"/>
    <x v="26"/>
    <s v="Bouzi"/>
    <m/>
    <m/>
    <m/>
    <m/>
    <s v="WOR2016114NIPABO"/>
    <x v="5"/>
    <x v="3"/>
    <x v="26"/>
    <e v="#N/A"/>
  </r>
  <r>
    <x v="39"/>
    <m/>
    <m/>
    <s v="Réalisé"/>
    <d v="2016-11-05T00:00:00"/>
    <s v="Distribution Abris"/>
    <s v="Matériaux Abris"/>
    <s v="Bâches"/>
    <m/>
    <s v="Nombre"/>
    <n v="150"/>
    <m/>
    <m/>
    <m/>
    <s v=""/>
    <n v="150"/>
    <m/>
    <x v="3"/>
    <x v="85"/>
    <s v="Bezin"/>
    <m/>
    <m/>
    <m/>
    <m/>
    <s v="WOR2016115NIPEBE"/>
    <x v="2"/>
    <x v="3"/>
    <x v="62"/>
    <e v="#N/A"/>
  </r>
  <r>
    <x v="39"/>
    <m/>
    <m/>
    <s v="Réalisé"/>
    <d v="2016-11-05T00:00:00"/>
    <s v="Distribution NFI"/>
    <s v="Matériaux NFI"/>
    <s v="Couvertures"/>
    <m/>
    <s v="Nombre"/>
    <n v="300"/>
    <m/>
    <m/>
    <m/>
    <s v=""/>
    <n v="150"/>
    <s v="Sélection / Priorisation"/>
    <x v="3"/>
    <x v="85"/>
    <s v="Bezin"/>
    <m/>
    <m/>
    <m/>
    <m/>
    <s v="WOR2016115NIPEBE"/>
    <x v="3"/>
    <x v="3"/>
    <x v="62"/>
    <e v="#N/A"/>
  </r>
  <r>
    <x v="39"/>
    <m/>
    <m/>
    <s v="Réalisé"/>
    <d v="2016-11-05T00:00:00"/>
    <s v="Distribution NFI"/>
    <s v="Matériaux NFI"/>
    <s v="Kit d'hygiène"/>
    <m/>
    <s v="Nombre"/>
    <n v="150"/>
    <m/>
    <m/>
    <m/>
    <s v=""/>
    <n v="150"/>
    <s v="Sélection / Priorisation"/>
    <x v="3"/>
    <x v="85"/>
    <s v="Bezin"/>
    <m/>
    <m/>
    <m/>
    <m/>
    <s v="WOR2016115NIPEBE"/>
    <x v="4"/>
    <x v="3"/>
    <x v="62"/>
    <e v="#N/A"/>
  </r>
  <r>
    <x v="39"/>
    <m/>
    <m/>
    <s v="Réalisé"/>
    <d v="2016-11-05T00:00:00"/>
    <s v="Distribution NFI"/>
    <s v="Matériaux NFI"/>
    <s v="Moustiquaires"/>
    <m/>
    <s v="Nombre"/>
    <n v="300"/>
    <m/>
    <m/>
    <m/>
    <s v=""/>
    <n v="150"/>
    <s v="Sélection / Priorisation"/>
    <x v="3"/>
    <x v="85"/>
    <s v="Bezin"/>
    <m/>
    <m/>
    <m/>
    <m/>
    <s v="WOR2016115NIPEBE"/>
    <x v="5"/>
    <x v="3"/>
    <x v="62"/>
    <e v="#N/A"/>
  </r>
  <r>
    <x v="39"/>
    <m/>
    <m/>
    <s v="Réalisé"/>
    <d v="2016-11-08T00:00:00"/>
    <s v="Distribution Abris"/>
    <s v="Matériaux Abris"/>
    <s v="Bâches"/>
    <m/>
    <s v="Nombre"/>
    <n v="290"/>
    <m/>
    <m/>
    <m/>
    <s v=""/>
    <n v="290"/>
    <m/>
    <x v="3"/>
    <x v="24"/>
    <s v="Saint Michel"/>
    <m/>
    <m/>
    <m/>
    <m/>
    <s v="WOR2016118NIMISA"/>
    <x v="2"/>
    <x v="3"/>
    <x v="24"/>
    <e v="#N/A"/>
  </r>
  <r>
    <x v="39"/>
    <m/>
    <m/>
    <s v="Réalisé"/>
    <d v="2016-11-08T00:00:00"/>
    <s v="Distribution NFI"/>
    <s v="Matériaux NFI"/>
    <s v="Couvertures"/>
    <m/>
    <s v="Nombre"/>
    <n v="580"/>
    <m/>
    <m/>
    <m/>
    <s v=""/>
    <n v="290"/>
    <s v="Sélection / Priorisation"/>
    <x v="3"/>
    <x v="24"/>
    <s v="Saint Michel"/>
    <m/>
    <m/>
    <m/>
    <m/>
    <s v="WOR2016118NIMISA"/>
    <x v="3"/>
    <x v="3"/>
    <x v="24"/>
    <e v="#N/A"/>
  </r>
  <r>
    <x v="39"/>
    <m/>
    <m/>
    <s v="Réalisé"/>
    <d v="2016-11-08T00:00:00"/>
    <s v="Distribution NFI"/>
    <s v="Matériaux NFI"/>
    <s v="Kit d'hygiène"/>
    <m/>
    <s v="Nombre"/>
    <n v="290"/>
    <m/>
    <m/>
    <m/>
    <s v=""/>
    <n v="290"/>
    <s v="Sélection / Priorisation"/>
    <x v="3"/>
    <x v="24"/>
    <s v="Saint Michel"/>
    <m/>
    <m/>
    <m/>
    <m/>
    <s v="WOR2016118NIMISA"/>
    <x v="4"/>
    <x v="3"/>
    <x v="24"/>
    <e v="#N/A"/>
  </r>
  <r>
    <x v="39"/>
    <m/>
    <m/>
    <s v="Réalisé"/>
    <d v="2016-11-08T00:00:00"/>
    <s v="Distribution NFI"/>
    <s v="Matériaux NFI"/>
    <s v="Moustiquaires"/>
    <m/>
    <s v="Nombre"/>
    <n v="580"/>
    <m/>
    <m/>
    <m/>
    <s v=""/>
    <n v="290"/>
    <s v="Sélection / Priorisation"/>
    <x v="3"/>
    <x v="24"/>
    <s v="Saint Michel"/>
    <m/>
    <m/>
    <m/>
    <m/>
    <s v="WOR2016118NIMISA"/>
    <x v="5"/>
    <x v="3"/>
    <x v="24"/>
    <e v="#N/A"/>
  </r>
  <r>
    <x v="39"/>
    <m/>
    <m/>
    <s v="Réalisé"/>
    <d v="2016-11-10T00:00:00"/>
    <s v="Distribution Abris"/>
    <s v="Matériaux Abris"/>
    <s v="Bâches"/>
    <m/>
    <s v="Nombre"/>
    <n v="300"/>
    <m/>
    <m/>
    <m/>
    <s v=""/>
    <n v="300"/>
    <m/>
    <x v="3"/>
    <x v="85"/>
    <s v="Chaulette"/>
    <m/>
    <m/>
    <m/>
    <m/>
    <s v="WOR20161110NIPECH"/>
    <x v="22"/>
    <x v="3"/>
    <x v="62"/>
    <e v="#N/A"/>
  </r>
  <r>
    <x v="39"/>
    <m/>
    <m/>
    <s v="Réalisé"/>
    <d v="2016-11-10T00:00:00"/>
    <s v="Distribution Abris"/>
    <s v="Matériaux Abris"/>
    <s v="Bâches"/>
    <m/>
    <s v="Nombre"/>
    <n v="150"/>
    <m/>
    <m/>
    <m/>
    <s v=""/>
    <n v="150"/>
    <m/>
    <x v="3"/>
    <x v="85"/>
    <s v="Chaulette"/>
    <m/>
    <m/>
    <m/>
    <m/>
    <s v="WOR20161110NIPECH"/>
    <x v="23"/>
    <x v="3"/>
    <x v="62"/>
    <e v="#N/A"/>
  </r>
  <r>
    <x v="39"/>
    <m/>
    <m/>
    <s v="Réalisé"/>
    <d v="2016-11-10T00:00:00"/>
    <s v="Distribution NFI"/>
    <s v="Matériaux NFI"/>
    <s v="Couvertures"/>
    <m/>
    <s v="Nombre"/>
    <n v="600"/>
    <m/>
    <m/>
    <m/>
    <s v=""/>
    <n v="300"/>
    <s v="Sélection / Priorisation"/>
    <x v="3"/>
    <x v="85"/>
    <s v="Chaulette"/>
    <m/>
    <m/>
    <m/>
    <m/>
    <s v="WOR20161110NIPECH"/>
    <x v="0"/>
    <x v="3"/>
    <x v="62"/>
    <e v="#N/A"/>
  </r>
  <r>
    <x v="39"/>
    <m/>
    <m/>
    <s v="Réalisé"/>
    <d v="2016-11-10T00:00:00"/>
    <s v="Distribution NFI"/>
    <s v="Matériaux NFI"/>
    <s v="Couvertures"/>
    <m/>
    <s v="Nombre"/>
    <n v="300"/>
    <m/>
    <m/>
    <m/>
    <s v=""/>
    <n v="150"/>
    <s v="Sélection / Priorisation"/>
    <x v="3"/>
    <x v="85"/>
    <s v="Chaulette"/>
    <m/>
    <m/>
    <m/>
    <m/>
    <s v="WOR20161110NIPECH"/>
    <x v="1"/>
    <x v="3"/>
    <x v="62"/>
    <e v="#N/A"/>
  </r>
  <r>
    <x v="39"/>
    <m/>
    <m/>
    <s v="Réalisé"/>
    <d v="2016-11-10T00:00:00"/>
    <s v="Distribution NFI"/>
    <s v="Matériaux NFI"/>
    <s v="Kit d'hygiène"/>
    <m/>
    <s v="Nombre"/>
    <n v="300"/>
    <m/>
    <m/>
    <m/>
    <s v=""/>
    <n v="300"/>
    <s v="Sélection / Priorisation"/>
    <x v="3"/>
    <x v="85"/>
    <s v="Chaulette"/>
    <m/>
    <m/>
    <m/>
    <m/>
    <s v="WOR20161110NIPECH"/>
    <x v="2"/>
    <x v="3"/>
    <x v="62"/>
    <e v="#N/A"/>
  </r>
  <r>
    <x v="39"/>
    <m/>
    <m/>
    <s v="Réalisé"/>
    <d v="2016-11-10T00:00:00"/>
    <s v="Distribution NFI"/>
    <s v="Matériaux NFI"/>
    <s v="Kit d'hygiène"/>
    <m/>
    <s v="Nombre"/>
    <n v="150"/>
    <m/>
    <m/>
    <m/>
    <s v=""/>
    <n v="150"/>
    <s v="Sélection / Priorisation"/>
    <x v="3"/>
    <x v="85"/>
    <s v="Chaulette"/>
    <m/>
    <m/>
    <m/>
    <m/>
    <s v="WOR20161110NIPECH"/>
    <x v="3"/>
    <x v="3"/>
    <x v="62"/>
    <e v="#N/A"/>
  </r>
  <r>
    <x v="39"/>
    <m/>
    <m/>
    <s v="Réalisé"/>
    <d v="2016-11-10T00:00:00"/>
    <s v="Distribution NFI"/>
    <s v="Matériaux NFI"/>
    <s v="Moustiquaires"/>
    <m/>
    <s v="Nombre"/>
    <n v="600"/>
    <m/>
    <m/>
    <m/>
    <s v=""/>
    <n v="300"/>
    <s v="Sélection / Priorisation"/>
    <x v="3"/>
    <x v="85"/>
    <s v="Chaulette"/>
    <m/>
    <m/>
    <m/>
    <m/>
    <s v="WOR20161110NIPECH"/>
    <x v="4"/>
    <x v="3"/>
    <x v="62"/>
    <e v="#N/A"/>
  </r>
  <r>
    <x v="39"/>
    <m/>
    <m/>
    <s v="Réalisé"/>
    <d v="2016-11-10T00:00:00"/>
    <s v="Distribution NFI"/>
    <s v="Matériaux NFI"/>
    <s v="Moustiquaires"/>
    <m/>
    <s v="Nombre"/>
    <n v="300"/>
    <m/>
    <m/>
    <m/>
    <s v=""/>
    <n v="150"/>
    <s v="Sélection / Priorisation"/>
    <x v="3"/>
    <x v="85"/>
    <s v="Chaulette"/>
    <m/>
    <m/>
    <m/>
    <m/>
    <s v="WOR20161110NIPECH"/>
    <x v="5"/>
    <x v="3"/>
    <x v="62"/>
    <e v="#N/A"/>
  </r>
  <r>
    <x v="39"/>
    <m/>
    <m/>
    <s v="Réalisé"/>
    <d v="2016-11-14T00:00:00"/>
    <s v="Distribution NFI"/>
    <s v="Matériaux NFI"/>
    <s v="Bidons"/>
    <m/>
    <s v="Nombre"/>
    <n v="300"/>
    <m/>
    <m/>
    <m/>
    <s v=""/>
    <n v="300"/>
    <s v="Sélection / Priorisation"/>
    <x v="4"/>
    <x v="33"/>
    <s v="Petite Source"/>
    <m/>
    <m/>
    <m/>
    <m/>
    <s v="WOR20161114OUANPE"/>
    <x v="1"/>
    <x v="4"/>
    <x v="33"/>
    <e v="#N/A"/>
  </r>
  <r>
    <x v="39"/>
    <m/>
    <m/>
    <s v="Réalisé"/>
    <d v="2016-11-14T00:00:00"/>
    <s v="Distribution NFI"/>
    <s v="Matériaux NFI"/>
    <s v="Couvertures"/>
    <m/>
    <s v="Nombre"/>
    <n v="300"/>
    <m/>
    <m/>
    <m/>
    <s v=""/>
    <n v="300"/>
    <s v="Sélection / Priorisation"/>
    <x v="4"/>
    <x v="33"/>
    <s v="Petite Source"/>
    <m/>
    <m/>
    <m/>
    <m/>
    <s v="WOR20161114OUANPE"/>
    <x v="2"/>
    <x v="4"/>
    <x v="33"/>
    <e v="#N/A"/>
  </r>
  <r>
    <x v="39"/>
    <m/>
    <m/>
    <s v="Réalisé"/>
    <d v="2016-11-14T00:00:00"/>
    <s v="Distribution NFI"/>
    <s v="Matériaux NFI"/>
    <s v="Kit d'hygiène"/>
    <m/>
    <s v="Nombre"/>
    <n v="300"/>
    <m/>
    <m/>
    <m/>
    <s v=""/>
    <n v="300"/>
    <s v="Sélection / Priorisation"/>
    <x v="4"/>
    <x v="33"/>
    <s v="Petite Source"/>
    <m/>
    <m/>
    <m/>
    <m/>
    <s v="WOR20161114OUANPE"/>
    <x v="3"/>
    <x v="4"/>
    <x v="33"/>
    <e v="#N/A"/>
  </r>
  <r>
    <x v="39"/>
    <m/>
    <m/>
    <s v="Réalisé"/>
    <d v="2016-11-14T00:00:00"/>
    <s v="Distribution NFI"/>
    <s v="Matériaux NFI"/>
    <s v="Lampes solaires"/>
    <m/>
    <s v="Nombre"/>
    <n v="300"/>
    <m/>
    <m/>
    <m/>
    <s v=""/>
    <n v="300"/>
    <s v="Sélection / Priorisation"/>
    <x v="4"/>
    <x v="33"/>
    <s v="Petite Source"/>
    <m/>
    <m/>
    <m/>
    <m/>
    <s v="WOR20161114OUANPE"/>
    <x v="4"/>
    <x v="4"/>
    <x v="33"/>
    <e v="#N/A"/>
  </r>
  <r>
    <x v="39"/>
    <m/>
    <m/>
    <s v="Réalisé"/>
    <d v="2016-11-14T00:00:00"/>
    <s v="Distribution NFI"/>
    <s v="Matériaux NFI"/>
    <s v="Moustiquaires"/>
    <m/>
    <s v="Nombre"/>
    <n v="300"/>
    <m/>
    <m/>
    <m/>
    <s v=""/>
    <n v="300"/>
    <s v="Sélection / Priorisation"/>
    <x v="4"/>
    <x v="33"/>
    <s v="Petite Source"/>
    <m/>
    <m/>
    <m/>
    <m/>
    <s v="WOR20161114OUANPE"/>
    <x v="5"/>
    <x v="4"/>
    <x v="33"/>
    <e v="#N/A"/>
  </r>
  <r>
    <x v="39"/>
    <m/>
    <m/>
    <s v="Réalisé"/>
    <d v="2016-11-15T00:00:00"/>
    <s v="Distribution Abris"/>
    <s v="Matériaux Abris"/>
    <s v="Bâches"/>
    <m/>
    <s v="Nombre"/>
    <n v="300"/>
    <m/>
    <m/>
    <m/>
    <s v=""/>
    <n v="300"/>
    <m/>
    <x v="3"/>
    <x v="59"/>
    <s v="Lieve"/>
    <m/>
    <m/>
    <m/>
    <m/>
    <s v="WOR20161115NIPELI"/>
    <x v="2"/>
    <x v="3"/>
    <x v="39"/>
    <e v="#N/A"/>
  </r>
  <r>
    <x v="39"/>
    <m/>
    <m/>
    <s v="Réalisé"/>
    <d v="2016-11-15T00:00:00"/>
    <s v="Distribution NFI"/>
    <s v="Matériaux NFI"/>
    <s v="Couvertures"/>
    <m/>
    <s v="Nombre"/>
    <n v="600"/>
    <m/>
    <m/>
    <m/>
    <s v=""/>
    <n v="300"/>
    <s v="Sélection / Priorisation"/>
    <x v="3"/>
    <x v="59"/>
    <s v="Lieve"/>
    <m/>
    <m/>
    <m/>
    <m/>
    <s v="WOR20161115NIPELI"/>
    <x v="3"/>
    <x v="3"/>
    <x v="39"/>
    <e v="#N/A"/>
  </r>
  <r>
    <x v="39"/>
    <m/>
    <m/>
    <s v="Réalisé"/>
    <d v="2016-11-15T00:00:00"/>
    <s v="Distribution NFI"/>
    <s v="Matériaux NFI"/>
    <s v="Kit d'hygiène"/>
    <m/>
    <s v="Nombre"/>
    <n v="300"/>
    <m/>
    <m/>
    <m/>
    <s v=""/>
    <n v="300"/>
    <s v="Sélection / Priorisation"/>
    <x v="3"/>
    <x v="59"/>
    <s v="Lieve"/>
    <m/>
    <m/>
    <m/>
    <m/>
    <s v="WOR20161115NIPELI"/>
    <x v="4"/>
    <x v="3"/>
    <x v="39"/>
    <e v="#N/A"/>
  </r>
  <r>
    <x v="39"/>
    <m/>
    <m/>
    <s v="Réalisé"/>
    <d v="2016-11-15T00:00:00"/>
    <s v="Distribution NFI"/>
    <s v="Matériaux NFI"/>
    <s v="Kit d'hygiène"/>
    <m/>
    <s v="Nombre"/>
    <n v="100"/>
    <m/>
    <m/>
    <m/>
    <s v=""/>
    <n v="100"/>
    <s v="Sélection / Priorisation"/>
    <x v="4"/>
    <x v="34"/>
    <s v="Grande Vide"/>
    <m/>
    <m/>
    <m/>
    <m/>
    <s v="WOR20161115OUPOGR"/>
    <x v="5"/>
    <x v="4"/>
    <x v="34"/>
    <e v="#N/A"/>
  </r>
  <r>
    <x v="39"/>
    <m/>
    <m/>
    <s v="Réalisé"/>
    <d v="2016-11-15T00:00:00"/>
    <s v="Distribution NFI"/>
    <s v="Matériaux NFI"/>
    <s v="Moustiquaires"/>
    <m/>
    <s v="Nombre"/>
    <n v="600"/>
    <m/>
    <m/>
    <m/>
    <s v=""/>
    <n v="300"/>
    <s v="Sélection / Priorisation"/>
    <x v="3"/>
    <x v="59"/>
    <s v="Lieve"/>
    <m/>
    <m/>
    <m/>
    <m/>
    <s v="WOR20161115NIPELI"/>
    <x v="5"/>
    <x v="3"/>
    <x v="39"/>
    <e v="#N/A"/>
  </r>
  <r>
    <x v="39"/>
    <m/>
    <m/>
    <s v="Réalisé"/>
    <d v="2016-11-16T00:00:00"/>
    <s v="Distribution Abris"/>
    <s v="Matériaux Abris"/>
    <s v="Bâches"/>
    <m/>
    <s v="Nombre"/>
    <n v="283"/>
    <m/>
    <m/>
    <m/>
    <s v=""/>
    <n v="283"/>
    <m/>
    <x v="8"/>
    <x v="87"/>
    <s v="Basse Plaine"/>
    <m/>
    <m/>
    <m/>
    <m/>
    <s v="WOR20161116NOLIBA"/>
    <x v="3"/>
    <x v="8"/>
    <x v="64"/>
    <e v="#N/A"/>
  </r>
  <r>
    <x v="39"/>
    <m/>
    <m/>
    <s v="Réalisé"/>
    <d v="2016-11-16T00:00:00"/>
    <s v="Distribution NFI"/>
    <s v="Matériaux NFI"/>
    <s v="Bidons"/>
    <m/>
    <s v="Nombre"/>
    <n v="350"/>
    <m/>
    <m/>
    <m/>
    <s v=""/>
    <n v="350"/>
    <s v="Sélection / Priorisation"/>
    <x v="4"/>
    <x v="34"/>
    <s v="La Source"/>
    <m/>
    <m/>
    <m/>
    <m/>
    <s v="WOR20161116OUPOLA"/>
    <x v="1"/>
    <x v="4"/>
    <x v="34"/>
    <e v="#N/A"/>
  </r>
  <r>
    <x v="39"/>
    <m/>
    <m/>
    <s v="Réalisé"/>
    <d v="2016-11-16T00:00:00"/>
    <s v="Distribution NFI"/>
    <s v="Matériaux NFI"/>
    <s v="Couvertures"/>
    <m/>
    <s v="Nombre"/>
    <n v="566"/>
    <m/>
    <m/>
    <m/>
    <s v=""/>
    <n v="283"/>
    <s v="Sélection / Priorisation"/>
    <x v="8"/>
    <x v="87"/>
    <s v="Basse Plaine"/>
    <m/>
    <m/>
    <m/>
    <m/>
    <s v="WOR20161116NOLIBA"/>
    <x v="4"/>
    <x v="8"/>
    <x v="64"/>
    <e v="#N/A"/>
  </r>
  <r>
    <x v="39"/>
    <m/>
    <m/>
    <s v="Réalisé"/>
    <d v="2016-11-16T00:00:00"/>
    <s v="Distribution NFI"/>
    <s v="Matériaux NFI"/>
    <s v="Couvertures"/>
    <m/>
    <s v="Nombre"/>
    <n v="350"/>
    <m/>
    <m/>
    <m/>
    <s v=""/>
    <n v="350"/>
    <s v="Sélection / Priorisation"/>
    <x v="4"/>
    <x v="34"/>
    <s v="La Source"/>
    <m/>
    <m/>
    <m/>
    <m/>
    <s v="WOR20161116OUPOLA"/>
    <x v="2"/>
    <x v="4"/>
    <x v="34"/>
    <e v="#N/A"/>
  </r>
  <r>
    <x v="39"/>
    <m/>
    <m/>
    <s v="Réalisé"/>
    <d v="2016-11-16T00:00:00"/>
    <s v="Intervention Abris"/>
    <s v="Formation"/>
    <s v="Formation"/>
    <m/>
    <s v="Nombre de personnes"/>
    <n v="200"/>
    <m/>
    <m/>
    <m/>
    <s v=""/>
    <n v="200"/>
    <s v="Sélection / Priorisation"/>
    <x v="3"/>
    <x v="85"/>
    <s v="Bezin"/>
    <m/>
    <m/>
    <m/>
    <m/>
    <s v="WOR20161116NIPEBE"/>
    <x v="4"/>
    <x v="3"/>
    <x v="62"/>
    <e v="#N/A"/>
  </r>
  <r>
    <x v="39"/>
    <m/>
    <m/>
    <s v="Réalisé"/>
    <d v="2016-11-16T00:00:00"/>
    <s v="Distribution NFI"/>
    <s v="Matériaux NFI"/>
    <s v="Kit d'hygiène"/>
    <m/>
    <s v="Nombre"/>
    <n v="283"/>
    <m/>
    <m/>
    <m/>
    <s v=""/>
    <n v="283"/>
    <s v="Sélection / Priorisation"/>
    <x v="8"/>
    <x v="87"/>
    <s v="Basse Plaine"/>
    <m/>
    <m/>
    <m/>
    <m/>
    <s v="WOR20161116NOLIBA"/>
    <x v="5"/>
    <x v="8"/>
    <x v="64"/>
    <e v="#N/A"/>
  </r>
  <r>
    <x v="39"/>
    <m/>
    <m/>
    <s v="Réalisé"/>
    <d v="2016-11-16T00:00:00"/>
    <s v="Distribution NFI"/>
    <s v="Matériaux NFI"/>
    <s v="Kit d'hygiène"/>
    <m/>
    <s v="Nombre"/>
    <n v="350"/>
    <m/>
    <m/>
    <m/>
    <s v=""/>
    <n v="350"/>
    <s v="Sélection / Priorisation"/>
    <x v="4"/>
    <x v="34"/>
    <s v="La Source"/>
    <m/>
    <m/>
    <m/>
    <m/>
    <s v="WOR20161116OUPOLA"/>
    <x v="3"/>
    <x v="4"/>
    <x v="34"/>
    <e v="#N/A"/>
  </r>
  <r>
    <x v="39"/>
    <m/>
    <m/>
    <s v="Réalisé"/>
    <d v="2016-11-16T00:00:00"/>
    <s v="Distribution NFI"/>
    <s v="Matériaux NFI"/>
    <s v="Lampes solaires"/>
    <m/>
    <s v="Nombre"/>
    <n v="350"/>
    <m/>
    <m/>
    <m/>
    <s v=""/>
    <n v="350"/>
    <s v="Sélection / Priorisation"/>
    <x v="4"/>
    <x v="34"/>
    <s v="La Source"/>
    <m/>
    <m/>
    <m/>
    <m/>
    <s v="WOR20161116OUPOLA"/>
    <x v="4"/>
    <x v="4"/>
    <x v="34"/>
    <e v="#N/A"/>
  </r>
  <r>
    <x v="39"/>
    <m/>
    <m/>
    <s v="Réalisé"/>
    <d v="2016-11-16T00:00:00"/>
    <s v="Distribution NFI"/>
    <s v="Matériaux NFI"/>
    <s v="Moustiquaires"/>
    <m/>
    <s v="Nombre"/>
    <n v="350"/>
    <m/>
    <m/>
    <m/>
    <s v=""/>
    <n v="350"/>
    <s v="Sélection / Priorisation"/>
    <x v="4"/>
    <x v="34"/>
    <s v="La Source"/>
    <m/>
    <m/>
    <m/>
    <m/>
    <s v="WOR20161116OUPOLA"/>
    <x v="5"/>
    <x v="4"/>
    <x v="34"/>
    <e v="#N/A"/>
  </r>
  <r>
    <x v="39"/>
    <m/>
    <m/>
    <s v="Réalisé"/>
    <d v="2016-11-16T00:00:00"/>
    <s v="Distribution NFI"/>
    <s v="Matériaux NFI"/>
    <s v="Seaux"/>
    <m/>
    <s v="Nombre"/>
    <n v="200"/>
    <m/>
    <m/>
    <m/>
    <s v=""/>
    <n v="200"/>
    <s v="Sélection / Priorisation"/>
    <x v="3"/>
    <x v="85"/>
    <s v="Bezin"/>
    <m/>
    <m/>
    <m/>
    <m/>
    <s v="WOR20161116NIPEBE"/>
    <x v="5"/>
    <x v="3"/>
    <x v="62"/>
    <e v="#N/A"/>
  </r>
  <r>
    <x v="39"/>
    <m/>
    <m/>
    <s v="Réalisé"/>
    <d v="2016-11-16T00:00:00"/>
    <s v="Intervention Abris"/>
    <s v="Formation"/>
    <s v="Formation"/>
    <m/>
    <s v="Nombre de personnes"/>
    <n v="410"/>
    <m/>
    <m/>
    <m/>
    <m/>
    <n v="410"/>
    <s v="Sélection / Priorisation"/>
    <x v="4"/>
    <x v="34"/>
    <s v="Pointe A Raquette"/>
    <s v="Lotore"/>
    <m/>
    <m/>
    <m/>
    <s v="WOR20161116OUPOPO"/>
    <x v="5"/>
    <x v="4"/>
    <x v="34"/>
    <e v="#N/A"/>
  </r>
  <r>
    <x v="39"/>
    <m/>
    <m/>
    <s v="Réalisé"/>
    <d v="2016-11-17T00:00:00"/>
    <s v="Distribution NFI"/>
    <s v="Matériaux NFI"/>
    <s v="Bidons"/>
    <m/>
    <s v="Nombre"/>
    <n v="150"/>
    <m/>
    <m/>
    <m/>
    <s v=""/>
    <n v="150"/>
    <s v="Sélection / Priorisation"/>
    <x v="4"/>
    <x v="33"/>
    <s v="Grande Source"/>
    <m/>
    <m/>
    <m/>
    <m/>
    <s v="WOR20161117OUANGR"/>
    <x v="1"/>
    <x v="4"/>
    <x v="33"/>
    <e v="#N/A"/>
  </r>
  <r>
    <x v="39"/>
    <m/>
    <m/>
    <s v="Réalisé"/>
    <d v="2016-11-17T00:00:00"/>
    <s v="Distribution NFI"/>
    <s v="Matériaux NFI"/>
    <s v="Couvertures"/>
    <m/>
    <s v="Nombre"/>
    <n v="150"/>
    <m/>
    <m/>
    <m/>
    <s v=""/>
    <n v="150"/>
    <s v="Sélection / Priorisation"/>
    <x v="4"/>
    <x v="33"/>
    <s v="Grande Source"/>
    <m/>
    <m/>
    <m/>
    <m/>
    <s v="WOR20161117OUANGR"/>
    <x v="2"/>
    <x v="4"/>
    <x v="33"/>
    <e v="#N/A"/>
  </r>
  <r>
    <x v="39"/>
    <m/>
    <m/>
    <s v="Réalisé"/>
    <d v="2016-11-17T00:00:00"/>
    <s v="Distribution NFI"/>
    <s v="Matériaux NFI"/>
    <s v="Kit d'hygiène"/>
    <m/>
    <s v="Nombre"/>
    <n v="150"/>
    <m/>
    <m/>
    <m/>
    <s v=""/>
    <n v="150"/>
    <s v="Sélection / Priorisation"/>
    <x v="4"/>
    <x v="33"/>
    <s v="Grande Source"/>
    <m/>
    <m/>
    <m/>
    <m/>
    <s v="WOR20161117OUANGR"/>
    <x v="3"/>
    <x v="4"/>
    <x v="33"/>
    <e v="#N/A"/>
  </r>
  <r>
    <x v="39"/>
    <m/>
    <m/>
    <s v="Réalisé"/>
    <d v="2016-11-17T00:00:00"/>
    <s v="Distribution NFI"/>
    <s v="Matériaux NFI"/>
    <s v="Lampes solaires"/>
    <m/>
    <s v="Nombre"/>
    <n v="150"/>
    <m/>
    <m/>
    <m/>
    <s v=""/>
    <n v="150"/>
    <s v="Sélection / Priorisation"/>
    <x v="4"/>
    <x v="33"/>
    <s v="Grande Source"/>
    <m/>
    <m/>
    <m/>
    <m/>
    <s v="WOR20161117OUANGR"/>
    <x v="4"/>
    <x v="4"/>
    <x v="33"/>
    <e v="#N/A"/>
  </r>
  <r>
    <x v="39"/>
    <m/>
    <m/>
    <s v="Réalisé"/>
    <d v="2016-11-17T00:00:00"/>
    <s v="Distribution NFI"/>
    <s v="Matériaux NFI"/>
    <s v="Moustiquaires"/>
    <m/>
    <s v="Nombre"/>
    <n v="150"/>
    <m/>
    <m/>
    <m/>
    <s v=""/>
    <n v="150"/>
    <s v="Sélection / Priorisation"/>
    <x v="4"/>
    <x v="33"/>
    <s v="Grande Source"/>
    <m/>
    <m/>
    <m/>
    <m/>
    <s v="WOR20161117OUANGR"/>
    <x v="5"/>
    <x v="4"/>
    <x v="33"/>
    <e v="#N/A"/>
  </r>
  <r>
    <x v="39"/>
    <m/>
    <s v="Private funds"/>
    <s v="Réalisé"/>
    <d v="2016-11-24T00:00:00"/>
    <s v="Distribution NFI"/>
    <s v="Matériaux NFI"/>
    <s v="Seaux"/>
    <m/>
    <s v="Nombre"/>
    <n v="320"/>
    <m/>
    <m/>
    <m/>
    <m/>
    <n v="320"/>
    <s v="Sélection / Priorisation"/>
    <x v="4"/>
    <x v="34"/>
    <s v="Pointe A Raquette"/>
    <m/>
    <m/>
    <m/>
    <s v="320 water filter"/>
    <s v="WOR20161124OUPOPO"/>
    <x v="23"/>
    <x v="4"/>
    <x v="34"/>
    <e v="#N/A"/>
  </r>
  <r>
    <x v="39"/>
    <m/>
    <m/>
    <s v="Réalisé"/>
    <d v="2016-11-24T00:00:00"/>
    <s v="Distribution NFI"/>
    <s v="Matériaux NFI"/>
    <s v="Bidons"/>
    <m/>
    <s v="Nombre"/>
    <n v="320"/>
    <m/>
    <m/>
    <m/>
    <s v=""/>
    <n v="320"/>
    <s v="Sélection / Priorisation"/>
    <x v="4"/>
    <x v="34"/>
    <s v="Pointe A Raquette"/>
    <m/>
    <m/>
    <m/>
    <m/>
    <s v="WOR20161124OUPOPO"/>
    <x v="0"/>
    <x v="4"/>
    <x v="34"/>
    <e v="#N/A"/>
  </r>
  <r>
    <x v="39"/>
    <m/>
    <m/>
    <s v="Réalisé"/>
    <d v="2016-11-24T00:00:00"/>
    <s v="Distribution NFI"/>
    <s v="Matériaux NFI"/>
    <s v="Couvertures"/>
    <m/>
    <s v="Nombre"/>
    <n v="320"/>
    <m/>
    <m/>
    <m/>
    <s v=""/>
    <n v="320"/>
    <s v="Sélection / Priorisation"/>
    <x v="4"/>
    <x v="34"/>
    <s v="Pointe A Raquette"/>
    <m/>
    <m/>
    <m/>
    <m/>
    <s v="WOR20161124OUPOPO"/>
    <x v="1"/>
    <x v="4"/>
    <x v="34"/>
    <e v="#N/A"/>
  </r>
  <r>
    <x v="39"/>
    <m/>
    <m/>
    <s v="Réalisé"/>
    <d v="2016-11-24T00:00:00"/>
    <s v="Distribution NFI"/>
    <s v="Matériaux NFI"/>
    <s v="Kit d'hygiène"/>
    <m/>
    <s v="Nombre"/>
    <n v="320"/>
    <m/>
    <m/>
    <m/>
    <s v=""/>
    <n v="320"/>
    <s v="Sélection / Priorisation"/>
    <x v="4"/>
    <x v="34"/>
    <s v="Pointe A Raquette"/>
    <m/>
    <m/>
    <m/>
    <m/>
    <s v="WOR20161124OUPOPO"/>
    <x v="2"/>
    <x v="4"/>
    <x v="34"/>
    <e v="#N/A"/>
  </r>
  <r>
    <x v="39"/>
    <m/>
    <m/>
    <s v="Réalisé"/>
    <d v="2016-11-24T00:00:00"/>
    <s v="Distribution NFI"/>
    <s v="Matériaux NFI"/>
    <s v="Lampes solaires"/>
    <m/>
    <s v="Nombre"/>
    <n v="320"/>
    <m/>
    <m/>
    <m/>
    <s v=""/>
    <n v="320"/>
    <s v="Sélection / Priorisation"/>
    <x v="4"/>
    <x v="34"/>
    <s v="Pointe A Raquette"/>
    <m/>
    <m/>
    <m/>
    <m/>
    <s v="WOR20161124OUPOPO"/>
    <x v="3"/>
    <x v="4"/>
    <x v="34"/>
    <e v="#N/A"/>
  </r>
  <r>
    <x v="39"/>
    <m/>
    <m/>
    <s v="Réalisé"/>
    <d v="2016-11-24T00:00:00"/>
    <s v="Distribution NFI"/>
    <s v="Matériaux NFI"/>
    <s v="Moustiquaires"/>
    <m/>
    <s v="Nombre"/>
    <n v="320"/>
    <m/>
    <m/>
    <m/>
    <s v=""/>
    <n v="320"/>
    <s v="Sélection / Priorisation"/>
    <x v="4"/>
    <x v="34"/>
    <s v="Pointe A Raquette"/>
    <m/>
    <m/>
    <m/>
    <m/>
    <s v="WOR20161124OUPOPO"/>
    <x v="4"/>
    <x v="4"/>
    <x v="34"/>
    <e v="#N/A"/>
  </r>
  <r>
    <x v="39"/>
    <m/>
    <m/>
    <s v="Réalisé"/>
    <d v="2016-11-24T00:00:00"/>
    <s v="Intervention Abris"/>
    <s v="Formation"/>
    <s v="Formation"/>
    <m/>
    <s v="Nombre de personnes"/>
    <n v="320"/>
    <m/>
    <m/>
    <m/>
    <m/>
    <n v="320"/>
    <s v="Sélection / Priorisation"/>
    <x v="4"/>
    <x v="34"/>
    <s v="Pointe A Raquette"/>
    <m/>
    <m/>
    <m/>
    <m/>
    <s v="WOR20161124OUPOPO"/>
    <x v="5"/>
    <x v="4"/>
    <x v="34"/>
    <e v="#N/A"/>
  </r>
  <r>
    <x v="39"/>
    <m/>
    <m/>
    <s v="Réalisé"/>
    <d v="2016-11-24T00:00:00"/>
    <s v="Intervention Abris"/>
    <s v="Formation"/>
    <s v="Formation"/>
    <m/>
    <s v="Nombre de personnes"/>
    <n v="345"/>
    <m/>
    <m/>
    <m/>
    <m/>
    <n v="343"/>
    <s v="Sélection / Priorisation"/>
    <x v="4"/>
    <x v="33"/>
    <s v="Palma"/>
    <m/>
    <m/>
    <m/>
    <m/>
    <s v="WOR20161124OUANPA"/>
    <x v="5"/>
    <x v="4"/>
    <x v="33"/>
    <e v="#N/A"/>
  </r>
  <r>
    <x v="39"/>
    <m/>
    <s v="Private funds"/>
    <s v="Réalisé"/>
    <d v="2016-11-25T00:00:00"/>
    <s v="Distribution NFI"/>
    <s v="Matériaux NFI"/>
    <s v="Couvertures"/>
    <m/>
    <s v="Nombre"/>
    <n v="300"/>
    <m/>
    <m/>
    <m/>
    <m/>
    <n v="300"/>
    <s v="Sélection / Priorisation"/>
    <x v="4"/>
    <x v="34"/>
    <s v="Pointe A Raquette"/>
    <m/>
    <m/>
    <m/>
    <m/>
    <s v="WOR20161125OUPOPO"/>
    <x v="0"/>
    <x v="4"/>
    <x v="34"/>
    <e v="#N/A"/>
  </r>
  <r>
    <x v="39"/>
    <m/>
    <s v="Private funds"/>
    <s v="Réalisé"/>
    <d v="2016-11-25T00:00:00"/>
    <s v="Distribution NFI"/>
    <s v="Matériaux NFI"/>
    <s v="Couvertures"/>
    <m/>
    <s v="Nombre"/>
    <n v="300"/>
    <m/>
    <m/>
    <m/>
    <m/>
    <n v="300"/>
    <s v="Sélection / Priorisation"/>
    <x v="4"/>
    <x v="33"/>
    <s v="Petite Source"/>
    <m/>
    <m/>
    <m/>
    <m/>
    <s v="WOR20161125OUANPE"/>
    <x v="1"/>
    <x v="4"/>
    <x v="33"/>
    <e v="#N/A"/>
  </r>
  <r>
    <x v="39"/>
    <m/>
    <s v="Private funds"/>
    <s v="Réalisé"/>
    <d v="2016-11-25T00:00:00"/>
    <s v="Distribution NFI"/>
    <s v="Matériaux NFI"/>
    <s v="Bidons"/>
    <m/>
    <s v="Nombre"/>
    <n v="300"/>
    <m/>
    <m/>
    <m/>
    <m/>
    <n v="300"/>
    <s v="Sélection / Priorisation"/>
    <x v="4"/>
    <x v="34"/>
    <s v="Pointe A Raquette"/>
    <m/>
    <m/>
    <m/>
    <m/>
    <s v="WOR20161125OUPOPO"/>
    <x v="1"/>
    <x v="4"/>
    <x v="34"/>
    <e v="#N/A"/>
  </r>
  <r>
    <x v="39"/>
    <m/>
    <s v="Private funds"/>
    <s v="Réalisé"/>
    <d v="2016-11-25T00:00:00"/>
    <s v="Distribution NFI"/>
    <s v="Matériaux NFI"/>
    <s v="Bidons"/>
    <m/>
    <s v="Nombre"/>
    <n v="300"/>
    <m/>
    <m/>
    <m/>
    <m/>
    <n v="300"/>
    <s v="Sélection / Priorisation"/>
    <x v="4"/>
    <x v="33"/>
    <s v="Petite Source"/>
    <m/>
    <m/>
    <m/>
    <m/>
    <s v="WOR20161125OUANPE"/>
    <x v="2"/>
    <x v="4"/>
    <x v="33"/>
    <e v="#N/A"/>
  </r>
  <r>
    <x v="39"/>
    <m/>
    <s v="Private funds"/>
    <s v="Réalisé"/>
    <d v="2016-11-25T00:00:00"/>
    <s v="Distribution NFI"/>
    <s v="Matériaux NFI"/>
    <s v="Moustiquaires"/>
    <m/>
    <s v="Nombre"/>
    <n v="300"/>
    <m/>
    <m/>
    <m/>
    <m/>
    <n v="300"/>
    <s v="Sélection / Priorisation"/>
    <x v="4"/>
    <x v="34"/>
    <s v="Pointe A Raquette"/>
    <m/>
    <m/>
    <m/>
    <m/>
    <s v="WOR20161125OUPOPO"/>
    <x v="2"/>
    <x v="4"/>
    <x v="34"/>
    <e v="#N/A"/>
  </r>
  <r>
    <x v="39"/>
    <m/>
    <s v="Private funds"/>
    <s v="Réalisé"/>
    <d v="2016-11-25T00:00:00"/>
    <s v="Distribution NFI"/>
    <s v="Matériaux NFI"/>
    <s v="Moustiquaires"/>
    <m/>
    <s v="Nombre"/>
    <n v="300"/>
    <m/>
    <m/>
    <m/>
    <m/>
    <n v="300"/>
    <s v="Sélection / Priorisation"/>
    <x v="4"/>
    <x v="33"/>
    <s v="Petite Source"/>
    <m/>
    <m/>
    <m/>
    <m/>
    <s v="WOR20161125OUANPE"/>
    <x v="3"/>
    <x v="4"/>
    <x v="33"/>
    <e v="#N/A"/>
  </r>
  <r>
    <x v="39"/>
    <m/>
    <s v="Private funds"/>
    <s v="Réalisé"/>
    <d v="2016-11-25T00:00:00"/>
    <s v="Distribution NFI"/>
    <s v="Matériaux NFI"/>
    <s v="Lampes solaires"/>
    <m/>
    <s v="Nombre"/>
    <n v="300"/>
    <m/>
    <m/>
    <m/>
    <m/>
    <n v="300"/>
    <s v="Sélection / Priorisation"/>
    <x v="4"/>
    <x v="33"/>
    <s v="Petite Source"/>
    <m/>
    <m/>
    <m/>
    <m/>
    <s v="WOR20161125OUANPE"/>
    <x v="4"/>
    <x v="4"/>
    <x v="33"/>
    <e v="#N/A"/>
  </r>
  <r>
    <x v="39"/>
    <m/>
    <s v="Private funds"/>
    <s v="Réalisé"/>
    <d v="2016-11-25T00:00:00"/>
    <s v="Distribution NFI"/>
    <s v="Matériaux NFI"/>
    <s v="Kit d'hygiène"/>
    <m/>
    <s v="Nombre"/>
    <n v="300"/>
    <m/>
    <m/>
    <m/>
    <m/>
    <n v="300"/>
    <s v="Sélection / Priorisation"/>
    <x v="4"/>
    <x v="34"/>
    <s v="Pointe A Raquette"/>
    <m/>
    <m/>
    <m/>
    <m/>
    <s v="WOR20161125OUPOPO"/>
    <x v="3"/>
    <x v="4"/>
    <x v="34"/>
    <e v="#N/A"/>
  </r>
  <r>
    <x v="39"/>
    <m/>
    <s v="Private funds"/>
    <s v="Réalisé"/>
    <d v="2016-11-25T00:00:00"/>
    <s v="Distribution NFI"/>
    <s v="Matériaux NFI"/>
    <s v="Kit d'hygiène"/>
    <m/>
    <s v="Nombre"/>
    <n v="300"/>
    <m/>
    <m/>
    <m/>
    <m/>
    <n v="300"/>
    <s v="Sélection / Priorisation"/>
    <x v="4"/>
    <x v="33"/>
    <s v="Petite Source"/>
    <m/>
    <m/>
    <m/>
    <m/>
    <s v="WOR20161125OUANPE"/>
    <x v="5"/>
    <x v="4"/>
    <x v="33"/>
    <e v="#N/A"/>
  </r>
  <r>
    <x v="39"/>
    <m/>
    <s v="Private funds"/>
    <s v="Réalisé"/>
    <d v="2016-11-25T00:00:00"/>
    <s v="Distribution NFI"/>
    <s v="Matériaux NFI"/>
    <s v="Seaux"/>
    <m/>
    <s v="Nombre"/>
    <n v="300"/>
    <m/>
    <m/>
    <m/>
    <m/>
    <n v="300"/>
    <s v="Sélection / Priorisation"/>
    <x v="4"/>
    <x v="34"/>
    <s v="Pointe A Raquette"/>
    <m/>
    <m/>
    <m/>
    <s v="300 water filter"/>
    <s v="WOR20161125OUPOPO"/>
    <x v="4"/>
    <x v="4"/>
    <x v="34"/>
    <e v="#N/A"/>
  </r>
  <r>
    <x v="39"/>
    <m/>
    <m/>
    <s v="Réalisé"/>
    <d v="2016-11-25T00:00:00"/>
    <s v="Intervention Abris"/>
    <s v="Formation"/>
    <s v="Formation"/>
    <m/>
    <s v="Nombre de personnes"/>
    <n v="442"/>
    <m/>
    <m/>
    <m/>
    <m/>
    <n v="442"/>
    <s v="Sélection / Priorisation"/>
    <x v="4"/>
    <x v="33"/>
    <s v="Grand Lagon"/>
    <s v="Trou Louis Jeune"/>
    <m/>
    <m/>
    <m/>
    <s v="WOR20161125OUANGR"/>
    <x v="5"/>
    <x v="4"/>
    <x v="33"/>
    <e v="#N/A"/>
  </r>
  <r>
    <x v="39"/>
    <m/>
    <m/>
    <s v="Réalisé"/>
    <d v="2016-11-25T00:00:00"/>
    <s v="Intervention Abris"/>
    <s v="Formation"/>
    <s v="Formation"/>
    <m/>
    <s v="Nombre de personnes"/>
    <n v="300"/>
    <m/>
    <m/>
    <m/>
    <m/>
    <n v="300"/>
    <s v="Sélection / Priorisation"/>
    <x v="4"/>
    <x v="34"/>
    <s v="Pointe A Raquette"/>
    <s v="Plaisance"/>
    <m/>
    <m/>
    <m/>
    <s v="WOR20161125OUPOPO"/>
    <x v="5"/>
    <x v="4"/>
    <x v="34"/>
    <e v="#N/A"/>
  </r>
  <r>
    <x v="39"/>
    <m/>
    <s v="Private funds"/>
    <s v="Réalisé"/>
    <d v="2016-11-26T00:00:00"/>
    <s v="Distribution NFI"/>
    <s v="Matériaux NFI"/>
    <s v="Couvertures"/>
    <m/>
    <s v="Nombre"/>
    <n v="300"/>
    <m/>
    <m/>
    <m/>
    <m/>
    <n v="300"/>
    <s v="Sélection / Priorisation"/>
    <x v="4"/>
    <x v="33"/>
    <s v="Picmy"/>
    <m/>
    <m/>
    <m/>
    <m/>
    <s v="WOR20161126OUANPI"/>
    <x v="0"/>
    <x v="4"/>
    <x v="33"/>
    <e v="#N/A"/>
  </r>
  <r>
    <x v="39"/>
    <m/>
    <s v="Private funds"/>
    <s v="Réalisé"/>
    <d v="2016-11-26T00:00:00"/>
    <s v="Distribution NFI"/>
    <s v="Matériaux NFI"/>
    <s v="Moustiquaires"/>
    <m/>
    <s v="Nombre"/>
    <n v="300"/>
    <m/>
    <m/>
    <m/>
    <m/>
    <n v="300"/>
    <s v="Sélection / Priorisation"/>
    <x v="4"/>
    <x v="33"/>
    <s v="Picmy"/>
    <m/>
    <m/>
    <m/>
    <m/>
    <s v="WOR20161126OUANPI"/>
    <x v="1"/>
    <x v="4"/>
    <x v="33"/>
    <e v="#N/A"/>
  </r>
  <r>
    <x v="39"/>
    <m/>
    <s v="Private funds"/>
    <s v="Réalisé"/>
    <d v="2016-11-26T00:00:00"/>
    <s v="Distribution NFI"/>
    <s v="Matériaux NFI"/>
    <s v="Lampes solaires"/>
    <m/>
    <s v="Nombre"/>
    <n v="300"/>
    <m/>
    <m/>
    <m/>
    <m/>
    <n v="300"/>
    <s v="Sélection / Priorisation"/>
    <x v="4"/>
    <x v="33"/>
    <s v="Picmy"/>
    <m/>
    <m/>
    <m/>
    <m/>
    <s v="WOR20161126OUANPI"/>
    <x v="2"/>
    <x v="4"/>
    <x v="33"/>
    <e v="#N/A"/>
  </r>
  <r>
    <x v="39"/>
    <m/>
    <s v="Private funds"/>
    <s v="Réalisé"/>
    <d v="2016-11-26T00:00:00"/>
    <s v="Distribution NFI"/>
    <s v="Matériaux NFI"/>
    <s v="Kit d'hygiène"/>
    <m/>
    <s v="Nombre"/>
    <n v="300"/>
    <m/>
    <m/>
    <m/>
    <m/>
    <n v="300"/>
    <s v="Sélection / Priorisation"/>
    <x v="4"/>
    <x v="33"/>
    <s v="Picmy"/>
    <m/>
    <m/>
    <m/>
    <m/>
    <s v="WOR20161126OUANPI"/>
    <x v="3"/>
    <x v="4"/>
    <x v="33"/>
    <e v="#N/A"/>
  </r>
  <r>
    <x v="39"/>
    <m/>
    <s v="Private funds"/>
    <s v="Réalisé"/>
    <d v="2016-11-26T00:00:00"/>
    <s v="Distribution NFI"/>
    <s v="Matériaux NFI"/>
    <s v="Seaux"/>
    <m/>
    <s v="Nombre"/>
    <n v="300"/>
    <m/>
    <m/>
    <m/>
    <m/>
    <n v="300"/>
    <s v="Sélection / Priorisation"/>
    <x v="4"/>
    <x v="33"/>
    <s v="Picmy"/>
    <m/>
    <m/>
    <m/>
    <s v="300 water filter"/>
    <s v="WOR20161126OUANPI"/>
    <x v="4"/>
    <x v="4"/>
    <x v="33"/>
    <e v="#N/A"/>
  </r>
  <r>
    <x v="39"/>
    <m/>
    <m/>
    <s v="Réalisé"/>
    <d v="2016-11-26T00:00:00"/>
    <s v="Intervention Abris"/>
    <s v="Formation"/>
    <s v="Formation"/>
    <m/>
    <s v="Nombre de personnes"/>
    <n v="300"/>
    <m/>
    <m/>
    <m/>
    <m/>
    <n v="300"/>
    <s v="Sélection / Priorisation"/>
    <x v="4"/>
    <x v="33"/>
    <s v="Picmy"/>
    <m/>
    <m/>
    <m/>
    <m/>
    <s v="WOR20161126OUANPI"/>
    <x v="5"/>
    <x v="4"/>
    <x v="33"/>
    <e v="#N/A"/>
  </r>
  <r>
    <x v="39"/>
    <m/>
    <s v="Private funds"/>
    <s v="Réalisé"/>
    <d v="2016-11-28T00:00:00"/>
    <s v="Distribution NFI"/>
    <s v="Matériaux NFI"/>
    <s v="Couvertures"/>
    <m/>
    <s v="Nombre"/>
    <n v="350"/>
    <m/>
    <m/>
    <m/>
    <m/>
    <n v="350"/>
    <s v="Sélection / Priorisation"/>
    <x v="4"/>
    <x v="33"/>
    <s v="Grand Lagon"/>
    <m/>
    <m/>
    <m/>
    <m/>
    <s v="WOR20161128OUANGR"/>
    <x v="0"/>
    <x v="4"/>
    <x v="33"/>
    <e v="#N/A"/>
  </r>
  <r>
    <x v="39"/>
    <m/>
    <s v="Private funds"/>
    <s v="Réalisé"/>
    <d v="2016-11-28T00:00:00"/>
    <s v="Distribution NFI"/>
    <s v="Matériaux NFI"/>
    <s v="Couvertures"/>
    <m/>
    <s v="Nombre"/>
    <n v="400"/>
    <m/>
    <m/>
    <m/>
    <m/>
    <n v="400"/>
    <s v="Sélection / Priorisation"/>
    <x v="4"/>
    <x v="34"/>
    <s v="Pointe A Raquette"/>
    <m/>
    <m/>
    <m/>
    <m/>
    <s v="WOR20161128OUPOPO"/>
    <x v="0"/>
    <x v="4"/>
    <x v="34"/>
    <e v="#N/A"/>
  </r>
  <r>
    <x v="39"/>
    <m/>
    <s v="Private funds"/>
    <s v="Réalisé"/>
    <d v="2016-11-28T00:00:00"/>
    <s v="Distribution NFI"/>
    <s v="Matériaux NFI"/>
    <s v="Moustiquaires"/>
    <m/>
    <s v="Nombre"/>
    <n v="350"/>
    <m/>
    <m/>
    <m/>
    <m/>
    <n v="350"/>
    <s v="Sélection / Priorisation"/>
    <x v="4"/>
    <x v="33"/>
    <s v="Grand Lagon"/>
    <m/>
    <m/>
    <m/>
    <m/>
    <s v="WOR20161128OUANGR"/>
    <x v="1"/>
    <x v="4"/>
    <x v="33"/>
    <e v="#N/A"/>
  </r>
  <r>
    <x v="39"/>
    <m/>
    <s v="Private funds"/>
    <s v="Réalisé"/>
    <d v="2016-11-28T00:00:00"/>
    <s v="Distribution NFI"/>
    <s v="Matériaux NFI"/>
    <s v="Moustiquaires"/>
    <m/>
    <s v="Nombre"/>
    <n v="400"/>
    <m/>
    <m/>
    <m/>
    <m/>
    <n v="400"/>
    <s v="Sélection / Priorisation"/>
    <x v="4"/>
    <x v="34"/>
    <s v="Pointe A Raquette"/>
    <m/>
    <m/>
    <m/>
    <m/>
    <s v="WOR20161128OUPOPO"/>
    <x v="1"/>
    <x v="4"/>
    <x v="34"/>
    <e v="#N/A"/>
  </r>
  <r>
    <x v="39"/>
    <m/>
    <s v="Private funds"/>
    <s v="Réalisé"/>
    <d v="2016-11-28T00:00:00"/>
    <s v="Distribution NFI"/>
    <s v="Matériaux NFI"/>
    <s v="Lampes solaires"/>
    <m/>
    <s v="Nombre"/>
    <n v="350"/>
    <m/>
    <m/>
    <m/>
    <m/>
    <n v="350"/>
    <s v="Sélection / Priorisation"/>
    <x v="4"/>
    <x v="33"/>
    <s v="Grand Lagon"/>
    <m/>
    <m/>
    <m/>
    <m/>
    <s v="WOR20161128OUANGR"/>
    <x v="2"/>
    <x v="4"/>
    <x v="33"/>
    <e v="#N/A"/>
  </r>
  <r>
    <x v="39"/>
    <m/>
    <s v="Private funds"/>
    <s v="Réalisé"/>
    <d v="2016-11-28T00:00:00"/>
    <s v="Distribution NFI"/>
    <s v="Matériaux NFI"/>
    <s v="Lampes solaires"/>
    <m/>
    <s v="Nombre"/>
    <n v="400"/>
    <m/>
    <m/>
    <m/>
    <m/>
    <n v="400"/>
    <s v="Sélection / Priorisation"/>
    <x v="4"/>
    <x v="34"/>
    <s v="Pointe A Raquette"/>
    <m/>
    <m/>
    <m/>
    <m/>
    <s v="WOR20161128OUPOPO"/>
    <x v="2"/>
    <x v="4"/>
    <x v="34"/>
    <e v="#N/A"/>
  </r>
  <r>
    <x v="39"/>
    <m/>
    <s v="Private funds"/>
    <s v="Réalisé"/>
    <d v="2016-11-28T00:00:00"/>
    <s v="Distribution NFI"/>
    <s v="Matériaux NFI"/>
    <s v="Kit d'hygiène"/>
    <m/>
    <s v="Nombre"/>
    <n v="350"/>
    <m/>
    <m/>
    <m/>
    <m/>
    <n v="350"/>
    <s v="Sélection / Priorisation"/>
    <x v="4"/>
    <x v="33"/>
    <s v="Grand Lagon"/>
    <m/>
    <m/>
    <m/>
    <m/>
    <s v="WOR20161128OUANGR"/>
    <x v="3"/>
    <x v="4"/>
    <x v="33"/>
    <e v="#N/A"/>
  </r>
  <r>
    <x v="39"/>
    <m/>
    <s v="Private funds"/>
    <s v="Réalisé"/>
    <d v="2016-11-28T00:00:00"/>
    <s v="Distribution NFI"/>
    <s v="Matériaux NFI"/>
    <s v="Kit d'hygiène"/>
    <m/>
    <s v="Nombre"/>
    <n v="400"/>
    <m/>
    <m/>
    <m/>
    <m/>
    <n v="400"/>
    <s v="Sélection / Priorisation"/>
    <x v="4"/>
    <x v="34"/>
    <s v="Pointe A Raquette"/>
    <m/>
    <m/>
    <m/>
    <m/>
    <s v="WOR20161128OUPOPO"/>
    <x v="3"/>
    <x v="4"/>
    <x v="34"/>
    <e v="#N/A"/>
  </r>
  <r>
    <x v="39"/>
    <m/>
    <s v="Private funds"/>
    <s v="Réalisé"/>
    <d v="2016-11-28T00:00:00"/>
    <s v="Distribution NFI"/>
    <s v="Matériaux NFI"/>
    <s v="Seaux"/>
    <m/>
    <s v="Nombre"/>
    <n v="350"/>
    <m/>
    <m/>
    <m/>
    <m/>
    <n v="350"/>
    <s v="Sélection / Priorisation"/>
    <x v="4"/>
    <x v="33"/>
    <s v="Grand Lagon"/>
    <m/>
    <m/>
    <m/>
    <s v="350 water filter"/>
    <s v="WOR20161128OUANGR"/>
    <x v="4"/>
    <x v="4"/>
    <x v="33"/>
    <e v="#N/A"/>
  </r>
  <r>
    <x v="39"/>
    <m/>
    <s v="Private funds"/>
    <s v="Réalisé"/>
    <d v="2016-11-28T00:00:00"/>
    <s v="Distribution NFI"/>
    <s v="Matériaux NFI"/>
    <s v="Seaux"/>
    <m/>
    <s v="Nombre"/>
    <n v="400"/>
    <m/>
    <m/>
    <m/>
    <m/>
    <n v="400"/>
    <s v="Sélection / Priorisation"/>
    <x v="4"/>
    <x v="34"/>
    <s v="Pointe A Raquette"/>
    <m/>
    <m/>
    <m/>
    <s v="400 water filter"/>
    <s v="WOR20161128OUPOPO"/>
    <x v="4"/>
    <x v="4"/>
    <x v="34"/>
    <e v="#N/A"/>
  </r>
  <r>
    <x v="39"/>
    <m/>
    <m/>
    <s v="Réalisé"/>
    <d v="2016-11-28T00:00:00"/>
    <s v="Intervention Abris"/>
    <s v="Formation"/>
    <s v="Formation"/>
    <m/>
    <s v="Nombre de personnes"/>
    <n v="350"/>
    <m/>
    <m/>
    <m/>
    <m/>
    <n v="350"/>
    <s v="Sélection / Priorisation"/>
    <x v="4"/>
    <x v="33"/>
    <s v="Grand Lagon"/>
    <s v="Abricot"/>
    <m/>
    <m/>
    <m/>
    <s v="WOR20161128OUANGR"/>
    <x v="5"/>
    <x v="4"/>
    <x v="33"/>
    <e v="#N/A"/>
  </r>
  <r>
    <x v="39"/>
    <m/>
    <m/>
    <s v="Réalisé"/>
    <d v="2016-11-28T00:00:00"/>
    <s v="Intervention Abris"/>
    <s v="Formation"/>
    <s v="Formation"/>
    <m/>
    <s v="Nombre de personnes"/>
    <n v="400"/>
    <m/>
    <m/>
    <m/>
    <m/>
    <n v="400"/>
    <s v="Sélection / Priorisation"/>
    <x v="4"/>
    <x v="34"/>
    <s v="Pointe A Raquette"/>
    <s v="Ti Palmiste"/>
    <m/>
    <m/>
    <m/>
    <s v="WOR20161128OUPOPO"/>
    <x v="5"/>
    <x v="4"/>
    <x v="34"/>
    <e v="#N/A"/>
  </r>
  <r>
    <x v="39"/>
    <m/>
    <s v="Private funds"/>
    <s v="Réalisé"/>
    <d v="2016-11-29T00:00:00"/>
    <s v="Distribution NFI"/>
    <s v="Matériaux NFI"/>
    <s v="Moustiquaires"/>
    <m/>
    <s v="Nombre"/>
    <n v="203"/>
    <m/>
    <m/>
    <m/>
    <m/>
    <n v="203"/>
    <s v="Sélection / Priorisation"/>
    <x v="4"/>
    <x v="33"/>
    <s v="Grand Lagon"/>
    <m/>
    <m/>
    <m/>
    <m/>
    <s v="WOR20161129OUANGR"/>
    <x v="1"/>
    <x v="4"/>
    <x v="33"/>
    <e v="#N/A"/>
  </r>
  <r>
    <x v="39"/>
    <m/>
    <s v="Private funds"/>
    <s v="Réalisé"/>
    <d v="2016-11-29T00:00:00"/>
    <s v="Distribution NFI"/>
    <s v="Matériaux NFI"/>
    <s v="Lampes solaires"/>
    <m/>
    <s v="Nombre"/>
    <n v="203"/>
    <m/>
    <m/>
    <m/>
    <m/>
    <n v="203"/>
    <s v="Sélection / Priorisation"/>
    <x v="4"/>
    <x v="33"/>
    <s v="Grand Lagon"/>
    <m/>
    <m/>
    <m/>
    <m/>
    <s v="WOR20161129OUANGR"/>
    <x v="2"/>
    <x v="4"/>
    <x v="33"/>
    <e v="#N/A"/>
  </r>
  <r>
    <x v="39"/>
    <m/>
    <s v="Private funds"/>
    <s v="Réalisé"/>
    <d v="2016-11-29T00:00:00"/>
    <s v="Distribution NFI"/>
    <s v="Matériaux NFI"/>
    <s v="Kit d'hygiène"/>
    <m/>
    <s v="Nombre"/>
    <n v="203"/>
    <m/>
    <m/>
    <m/>
    <m/>
    <n v="203"/>
    <s v="Sélection / Priorisation"/>
    <x v="4"/>
    <x v="33"/>
    <s v="Grand Lagon"/>
    <m/>
    <m/>
    <m/>
    <m/>
    <s v="WOR20161129OUANGR"/>
    <x v="3"/>
    <x v="4"/>
    <x v="33"/>
    <e v="#N/A"/>
  </r>
  <r>
    <x v="39"/>
    <m/>
    <s v="Private funds"/>
    <s v="Réalisé"/>
    <d v="2016-11-29T00:00:00"/>
    <s v="Distribution NFI"/>
    <s v="Matériaux NFI"/>
    <s v="Seaux"/>
    <m/>
    <s v="Nombre"/>
    <n v="203"/>
    <m/>
    <m/>
    <m/>
    <m/>
    <n v="203"/>
    <s v="Sélection / Priorisation"/>
    <x v="4"/>
    <x v="33"/>
    <s v="Grand Lagon"/>
    <m/>
    <m/>
    <m/>
    <s v="203 water filter"/>
    <s v="WOR20161129OUANGR"/>
    <x v="4"/>
    <x v="4"/>
    <x v="33"/>
    <e v="#N/A"/>
  </r>
  <r>
    <x v="39"/>
    <m/>
    <m/>
    <s v="Réalisé"/>
    <d v="2016-11-29T00:00:00"/>
    <s v="Intervention Abris"/>
    <s v="Formation"/>
    <s v="Formation"/>
    <m/>
    <s v="Nombre de personnes"/>
    <n v="203"/>
    <m/>
    <m/>
    <m/>
    <m/>
    <n v="203"/>
    <s v="Sélection / Priorisation"/>
    <x v="4"/>
    <x v="33"/>
    <s v="Grand Lagon"/>
    <m/>
    <m/>
    <m/>
    <m/>
    <s v="WOR20161129OUANGR"/>
    <x v="5"/>
    <x v="4"/>
    <x v="33"/>
    <e v="#N/A"/>
  </r>
  <r>
    <x v="39"/>
    <m/>
    <s v="Private funds"/>
    <s v="Réalisé"/>
    <d v="2016-11-30T00:00:00"/>
    <s v="Distribution Abris"/>
    <s v="Matériaux Abris"/>
    <s v="Bâches"/>
    <m/>
    <s v="Nombre"/>
    <n v="300"/>
    <m/>
    <m/>
    <m/>
    <m/>
    <n v="300"/>
    <s v="Sélection / Priorisation"/>
    <x v="3"/>
    <x v="88"/>
    <s v="Grand Boucan"/>
    <m/>
    <m/>
    <m/>
    <m/>
    <s v="WOR20161130NIGRGR"/>
    <x v="22"/>
    <x v="3"/>
    <x v="65"/>
    <e v="#N/A"/>
  </r>
  <r>
    <x v="39"/>
    <m/>
    <s v="Private funds"/>
    <s v="Réalisé"/>
    <d v="2016-11-30T00:00:00"/>
    <s v="Distribution Abris"/>
    <s v="Matériaux Abris"/>
    <s v="Bâches"/>
    <m/>
    <s v="Nombre"/>
    <n v="465"/>
    <m/>
    <m/>
    <m/>
    <m/>
    <n v="465"/>
    <s v="Sélection / Priorisation"/>
    <x v="3"/>
    <x v="88"/>
    <s v="Grand Boucan"/>
    <m/>
    <m/>
    <m/>
    <m/>
    <s v="WOR20161130NIGRGR"/>
    <x v="23"/>
    <x v="3"/>
    <x v="65"/>
    <e v="#N/A"/>
  </r>
  <r>
    <x v="39"/>
    <m/>
    <s v="Private funds"/>
    <s v="Réalisé"/>
    <d v="2016-11-30T00:00:00"/>
    <s v="Distribution NFI"/>
    <s v="Matériaux NFI"/>
    <s v="Couvertures"/>
    <m/>
    <s v="Nombre"/>
    <n v="600"/>
    <m/>
    <m/>
    <m/>
    <m/>
    <n v="300"/>
    <s v="Sélection / Priorisation"/>
    <x v="3"/>
    <x v="88"/>
    <s v="Grand Boucan"/>
    <m/>
    <m/>
    <m/>
    <m/>
    <s v="WOR20161130NIGRGR"/>
    <x v="0"/>
    <x v="3"/>
    <x v="65"/>
    <e v="#N/A"/>
  </r>
  <r>
    <x v="39"/>
    <m/>
    <s v="Private funds"/>
    <s v="Réalisé"/>
    <d v="2016-11-30T00:00:00"/>
    <s v="Distribution NFI"/>
    <s v="Matériaux NFI"/>
    <s v="Couvertures"/>
    <m/>
    <s v="Nombre"/>
    <n v="240"/>
    <m/>
    <m/>
    <m/>
    <m/>
    <n v="465"/>
    <s v="Sélection / Priorisation"/>
    <x v="3"/>
    <x v="88"/>
    <s v="Grand Boucan"/>
    <m/>
    <m/>
    <m/>
    <m/>
    <s v="WOR20161130NIGRGR"/>
    <x v="1"/>
    <x v="3"/>
    <x v="65"/>
    <e v="#N/A"/>
  </r>
  <r>
    <x v="39"/>
    <m/>
    <s v="Private funds"/>
    <s v="Réalisé"/>
    <d v="2016-11-30T00:00:00"/>
    <s v="Distribution NFI"/>
    <s v="Matériaux NFI"/>
    <s v="Bidons"/>
    <m/>
    <s v="Nombre"/>
    <n v="400"/>
    <m/>
    <m/>
    <m/>
    <m/>
    <n v="400"/>
    <s v="Sélection / Priorisation"/>
    <x v="4"/>
    <x v="33"/>
    <s v="Petite Source"/>
    <m/>
    <m/>
    <m/>
    <m/>
    <s v="WOR20161130OUANPE"/>
    <x v="21"/>
    <x v="4"/>
    <x v="33"/>
    <e v="#N/A"/>
  </r>
  <r>
    <x v="39"/>
    <m/>
    <s v="Private funds"/>
    <s v="Réalisé"/>
    <d v="2016-11-30T00:00:00"/>
    <s v="Distribution NFI"/>
    <s v="Matériaux NFI"/>
    <s v="Moustiquaires"/>
    <m/>
    <s v="Nombre"/>
    <n v="600"/>
    <m/>
    <m/>
    <m/>
    <m/>
    <n v="300"/>
    <s v="Sélection / Priorisation"/>
    <x v="3"/>
    <x v="88"/>
    <s v="Grand Boucan"/>
    <m/>
    <m/>
    <m/>
    <m/>
    <s v="WOR20161130NIGRGR"/>
    <x v="2"/>
    <x v="3"/>
    <x v="65"/>
    <e v="#N/A"/>
  </r>
  <r>
    <x v="39"/>
    <m/>
    <s v="Private funds"/>
    <s v="Réalisé"/>
    <d v="2016-11-30T00:00:00"/>
    <s v="Distribution NFI"/>
    <s v="Matériaux NFI"/>
    <s v="Moustiquaires"/>
    <m/>
    <s v="Nombre"/>
    <n v="764"/>
    <m/>
    <m/>
    <m/>
    <m/>
    <n v="465"/>
    <s v="Sélection / Priorisation"/>
    <x v="3"/>
    <x v="88"/>
    <s v="Grand Boucan"/>
    <m/>
    <m/>
    <m/>
    <m/>
    <s v="WOR20161130NIGRGR"/>
    <x v="3"/>
    <x v="3"/>
    <x v="65"/>
    <e v="#N/A"/>
  </r>
  <r>
    <x v="39"/>
    <m/>
    <s v="Private funds"/>
    <s v="Réalisé"/>
    <d v="2016-11-30T00:00:00"/>
    <s v="Distribution NFI"/>
    <s v="Matériaux NFI"/>
    <s v="Moustiquaires"/>
    <m/>
    <s v="Nombre"/>
    <n v="400"/>
    <m/>
    <m/>
    <m/>
    <m/>
    <n v="400"/>
    <s v="Sélection / Priorisation"/>
    <x v="4"/>
    <x v="33"/>
    <s v="Petite Source"/>
    <m/>
    <m/>
    <m/>
    <m/>
    <s v="WOR20161130OUANPE"/>
    <x v="22"/>
    <x v="4"/>
    <x v="33"/>
    <e v="#N/A"/>
  </r>
  <r>
    <x v="39"/>
    <m/>
    <s v="Private funds"/>
    <s v="Réalisé"/>
    <d v="2016-11-30T00:00:00"/>
    <s v="Distribution NFI"/>
    <s v="Matériaux NFI"/>
    <s v="Moustiquaires"/>
    <m/>
    <s v="Nombre"/>
    <n v="400"/>
    <m/>
    <m/>
    <m/>
    <m/>
    <n v="400"/>
    <s v="Sélection / Priorisation"/>
    <x v="4"/>
    <x v="34"/>
    <s v="Pointe A Raquette"/>
    <m/>
    <m/>
    <m/>
    <m/>
    <s v="WOR20161130OUPOPO"/>
    <x v="23"/>
    <x v="4"/>
    <x v="34"/>
    <e v="#N/A"/>
  </r>
  <r>
    <x v="39"/>
    <m/>
    <s v="Private funds"/>
    <s v="Réalisé"/>
    <d v="2016-11-30T00:00:00"/>
    <s v="Distribution NFI"/>
    <s v="Matériaux NFI"/>
    <s v="Lampes solaires"/>
    <m/>
    <s v="Nombre"/>
    <n v="400"/>
    <m/>
    <m/>
    <m/>
    <m/>
    <n v="400"/>
    <s v="Sélection / Priorisation"/>
    <x v="4"/>
    <x v="33"/>
    <s v="Petite Source"/>
    <m/>
    <m/>
    <m/>
    <m/>
    <s v="WOR20161130OUANPE"/>
    <x v="23"/>
    <x v="4"/>
    <x v="33"/>
    <e v="#N/A"/>
  </r>
  <r>
    <x v="39"/>
    <m/>
    <s v="Private funds"/>
    <s v="Réalisé"/>
    <d v="2016-11-30T00:00:00"/>
    <s v="Distribution NFI"/>
    <s v="Matériaux NFI"/>
    <s v="Lampes solaires"/>
    <m/>
    <s v="Nombre"/>
    <n v="400"/>
    <m/>
    <m/>
    <m/>
    <m/>
    <n v="400"/>
    <s v="Sélection / Priorisation"/>
    <x v="4"/>
    <x v="34"/>
    <s v="Pointe A Raquette"/>
    <m/>
    <m/>
    <m/>
    <m/>
    <s v="WOR20161130OUPOPO"/>
    <x v="0"/>
    <x v="4"/>
    <x v="34"/>
    <e v="#N/A"/>
  </r>
  <r>
    <x v="39"/>
    <m/>
    <s v="Private funds"/>
    <s v="Réalisé"/>
    <d v="2016-11-30T00:00:00"/>
    <s v="Distribution NFI"/>
    <s v="Matériaux NFI"/>
    <s v="Kit d'hygiène"/>
    <m/>
    <s v="Nombre"/>
    <n v="300"/>
    <m/>
    <m/>
    <m/>
    <m/>
    <n v="300"/>
    <s v="Sélection / Priorisation"/>
    <x v="3"/>
    <x v="88"/>
    <s v="Grand Boucan"/>
    <m/>
    <m/>
    <m/>
    <m/>
    <s v="WOR20161130NIGRGR"/>
    <x v="4"/>
    <x v="3"/>
    <x v="65"/>
    <e v="#N/A"/>
  </r>
  <r>
    <x v="39"/>
    <m/>
    <s v="Private funds"/>
    <s v="Réalisé"/>
    <d v="2016-11-30T00:00:00"/>
    <s v="Distribution NFI"/>
    <s v="Matériaux NFI"/>
    <s v="Kit d'hygiène"/>
    <m/>
    <s v="Nombre"/>
    <n v="382"/>
    <m/>
    <m/>
    <m/>
    <m/>
    <n v="465"/>
    <s v="Sélection / Priorisation"/>
    <x v="3"/>
    <x v="88"/>
    <s v="Grand Boucan"/>
    <m/>
    <m/>
    <m/>
    <m/>
    <s v="WOR20161130NIGRGR"/>
    <x v="5"/>
    <x v="3"/>
    <x v="65"/>
    <e v="#N/A"/>
  </r>
  <r>
    <x v="39"/>
    <m/>
    <s v="Private funds"/>
    <s v="Réalisé"/>
    <d v="2016-11-30T00:00:00"/>
    <s v="Distribution NFI"/>
    <s v="Matériaux NFI"/>
    <s v="Kit d'hygiène"/>
    <m/>
    <s v="Nombre"/>
    <n v="400"/>
    <m/>
    <m/>
    <m/>
    <m/>
    <n v="400"/>
    <s v="Sélection / Priorisation"/>
    <x v="4"/>
    <x v="34"/>
    <s v="Pointe A Raquette"/>
    <m/>
    <m/>
    <m/>
    <m/>
    <s v="WOR20161130OUPOPO"/>
    <x v="1"/>
    <x v="4"/>
    <x v="34"/>
    <e v="#N/A"/>
  </r>
  <r>
    <x v="39"/>
    <m/>
    <s v="Private funds"/>
    <s v="Réalisé"/>
    <d v="2016-11-30T00:00:00"/>
    <s v="Distribution NFI"/>
    <s v="Matériaux NFI"/>
    <s v="Seaux"/>
    <m/>
    <s v="Nombre"/>
    <n v="400"/>
    <m/>
    <m/>
    <m/>
    <m/>
    <n v="400"/>
    <s v="Sélection / Priorisation"/>
    <x v="4"/>
    <x v="33"/>
    <s v="Petite Source"/>
    <m/>
    <m/>
    <m/>
    <s v="400 water filter"/>
    <s v="WOR20161130OUANPE"/>
    <x v="0"/>
    <x v="4"/>
    <x v="33"/>
    <e v="#N/A"/>
  </r>
  <r>
    <x v="39"/>
    <m/>
    <s v="Private funds"/>
    <s v="Réalisé"/>
    <d v="2016-11-30T00:00:00"/>
    <s v="Distribution NFI"/>
    <s v="Matériaux NFI"/>
    <s v="Seaux"/>
    <m/>
    <s v="Nombre"/>
    <n v="400"/>
    <m/>
    <m/>
    <m/>
    <m/>
    <n v="400"/>
    <s v="Sélection / Priorisation"/>
    <x v="4"/>
    <x v="34"/>
    <s v="Pointe A Raquette"/>
    <m/>
    <m/>
    <m/>
    <s v="400 water filter"/>
    <s v="WOR20161130OUPOPO"/>
    <x v="2"/>
    <x v="4"/>
    <x v="34"/>
    <e v="#N/A"/>
  </r>
  <r>
    <x v="39"/>
    <m/>
    <m/>
    <s v="Réalisé"/>
    <d v="2016-11-30T00:00:00"/>
    <s v="Intervention Abris"/>
    <s v="Formation"/>
    <s v="Formation"/>
    <m/>
    <s v="Nombre de personnes"/>
    <n v="400"/>
    <m/>
    <m/>
    <m/>
    <m/>
    <n v="400"/>
    <s v="Sélection / Priorisation"/>
    <x v="4"/>
    <x v="33"/>
    <s v="Petite Source"/>
    <m/>
    <m/>
    <m/>
    <m/>
    <s v="WOR20161130OUANPE"/>
    <x v="1"/>
    <x v="4"/>
    <x v="33"/>
    <e v="#N/A"/>
  </r>
  <r>
    <x v="39"/>
    <m/>
    <m/>
    <s v="Réalisé"/>
    <d v="2016-11-30T00:00:00"/>
    <s v="Intervention Abris"/>
    <s v="Formation"/>
    <s v="Formation"/>
    <m/>
    <s v="Nombre de personnes"/>
    <n v="400"/>
    <m/>
    <m/>
    <m/>
    <m/>
    <n v="400"/>
    <s v="Sélection / Priorisation"/>
    <x v="4"/>
    <x v="34"/>
    <s v="Pointe A Raquette"/>
    <m/>
    <m/>
    <m/>
    <m/>
    <s v="WOR20161130OUPOPO"/>
    <x v="3"/>
    <x v="4"/>
    <x v="34"/>
    <e v="#N/A"/>
  </r>
  <r>
    <x v="39"/>
    <m/>
    <s v="Private funds"/>
    <s v="Réalisé"/>
    <d v="2016-11-30T00:00:00"/>
    <s v="Distribution Abris"/>
    <s v="Cash en USD"/>
    <s v="Conditionel "/>
    <m/>
    <s v="Valeur en USD"/>
    <n v="25"/>
    <m/>
    <m/>
    <m/>
    <m/>
    <n v="501"/>
    <m/>
    <x v="4"/>
    <x v="33"/>
    <s v="Palma"/>
    <m/>
    <m/>
    <m/>
    <s v="Kore Lavi"/>
    <s v="WOR20161130OUANPA"/>
    <x v="4"/>
    <x v="4"/>
    <x v="33"/>
    <e v="#N/A"/>
  </r>
  <r>
    <x v="39"/>
    <m/>
    <s v="Private funds"/>
    <s v="Réalisé"/>
    <d v="2016-11-30T00:00:00"/>
    <s v="Distribution Abris"/>
    <s v="Cash en USD"/>
    <s v="Conditionel "/>
    <m/>
    <s v="Valeur en USD"/>
    <n v="25"/>
    <m/>
    <m/>
    <m/>
    <m/>
    <n v="116"/>
    <m/>
    <x v="4"/>
    <x v="33"/>
    <s v="Petite Source"/>
    <m/>
    <m/>
    <m/>
    <s v="Kore Lavi"/>
    <s v="WOR20161130OUANPE"/>
    <x v="2"/>
    <x v="4"/>
    <x v="33"/>
    <e v="#N/A"/>
  </r>
  <r>
    <x v="39"/>
    <m/>
    <s v="Private funds"/>
    <s v="Réalisé"/>
    <d v="2016-11-30T00:00:00"/>
    <s v="Distribution Abris"/>
    <s v="Cash en USD"/>
    <s v="Conditionel "/>
    <m/>
    <s v="Valeur en USD"/>
    <n v="25"/>
    <m/>
    <m/>
    <m/>
    <m/>
    <n v="165"/>
    <m/>
    <x v="4"/>
    <x v="33"/>
    <s v="Grande Source"/>
    <m/>
    <m/>
    <m/>
    <s v="Kore Lavi"/>
    <s v="WOR20161130OUANGR"/>
    <x v="2"/>
    <x v="4"/>
    <x v="33"/>
    <e v="#N/A"/>
  </r>
  <r>
    <x v="39"/>
    <m/>
    <s v="Private funds"/>
    <s v="Réalisé"/>
    <d v="2016-11-30T00:00:00"/>
    <s v="Distribution Abris"/>
    <s v="Cash en USD"/>
    <s v="Conditionel "/>
    <m/>
    <s v="Valeur en USD"/>
    <n v="25"/>
    <m/>
    <m/>
    <m/>
    <m/>
    <n v="109"/>
    <m/>
    <x v="4"/>
    <x v="33"/>
    <s v="Grand Lagon"/>
    <m/>
    <m/>
    <m/>
    <s v="Kore Lavi"/>
    <s v="WOR20161130OUANGR"/>
    <x v="3"/>
    <x v="4"/>
    <x v="33"/>
    <e v="#N/A"/>
  </r>
  <r>
    <x v="39"/>
    <m/>
    <s v="Private funds"/>
    <s v="Réalisé"/>
    <d v="2016-11-30T00:00:00"/>
    <s v="Distribution Abris"/>
    <s v="Cash en USD"/>
    <s v="Conditionel "/>
    <m/>
    <s v="Valeur en USD"/>
    <n v="25"/>
    <m/>
    <m/>
    <m/>
    <m/>
    <n v="44"/>
    <m/>
    <x v="4"/>
    <x v="33"/>
    <s v="Picmy"/>
    <m/>
    <m/>
    <m/>
    <s v="Kore Lavi"/>
    <s v="WOR20161130OUANPI"/>
    <x v="4"/>
    <x v="4"/>
    <x v="33"/>
    <e v="#N/A"/>
  </r>
  <r>
    <x v="39"/>
    <m/>
    <s v="Private funds"/>
    <s v="Réalisé"/>
    <d v="2016-11-30T00:00:00"/>
    <s v="Distribution Abris"/>
    <s v="Cash en USD"/>
    <s v="Conditionel "/>
    <m/>
    <s v="Valeur en USD"/>
    <n v="25"/>
    <m/>
    <m/>
    <m/>
    <m/>
    <n v="74"/>
    <m/>
    <x v="4"/>
    <x v="33"/>
    <s v="Petite Anse"/>
    <m/>
    <m/>
    <m/>
    <s v="Kore Lavi"/>
    <s v="WOR20161130OUANPE"/>
    <x v="3"/>
    <x v="4"/>
    <x v="33"/>
    <e v="#N/A"/>
  </r>
  <r>
    <x v="39"/>
    <m/>
    <s v="Private funds"/>
    <s v="Réalisé"/>
    <d v="2016-11-30T00:00:00"/>
    <s v="Distribution Abris"/>
    <s v="Cash en USD"/>
    <s v="Conditionel "/>
    <m/>
    <s v="Valeur en USD"/>
    <n v="25"/>
    <m/>
    <m/>
    <m/>
    <m/>
    <n v="82"/>
    <m/>
    <x v="4"/>
    <x v="34"/>
    <s v="La Source"/>
    <m/>
    <m/>
    <m/>
    <s v="Kore Lavi"/>
    <s v="WOR20161130OUPOLA"/>
    <x v="4"/>
    <x v="4"/>
    <x v="34"/>
    <e v="#N/A"/>
  </r>
  <r>
    <x v="39"/>
    <m/>
    <s v="Private funds"/>
    <s v="Réalisé"/>
    <d v="2016-11-30T00:00:00"/>
    <s v="Distribution Abris"/>
    <s v="Cash en USD"/>
    <s v="Conditionel "/>
    <m/>
    <s v="Valeur en USD"/>
    <n v="25"/>
    <m/>
    <m/>
    <m/>
    <m/>
    <n v="112"/>
    <m/>
    <x v="4"/>
    <x v="34"/>
    <s v="Grand Vide"/>
    <m/>
    <m/>
    <m/>
    <s v="Kore Lavi"/>
    <s v="WOR20161130OUPOGR"/>
    <x v="2"/>
    <x v="4"/>
    <x v="34"/>
    <e v="#N/A"/>
  </r>
  <r>
    <x v="39"/>
    <m/>
    <s v="Private funds"/>
    <s v="Réalisé"/>
    <d v="2016-11-30T00:00:00"/>
    <s v="Distribution Abris"/>
    <s v="Cash en USD"/>
    <s v="Conditionel "/>
    <m/>
    <s v="Valeur en USD"/>
    <n v="25"/>
    <m/>
    <m/>
    <m/>
    <m/>
    <n v="181"/>
    <m/>
    <x v="4"/>
    <x v="34"/>
    <s v="Trou Louis"/>
    <m/>
    <m/>
    <m/>
    <s v="Kore Lavi"/>
    <s v="WOR20161130OUPOTR"/>
    <x v="4"/>
    <x v="4"/>
    <x v="34"/>
    <e v="#N/A"/>
  </r>
  <r>
    <x v="39"/>
    <m/>
    <s v="Private funds"/>
    <s v="Réalisé"/>
    <d v="2016-11-30T00:00:00"/>
    <s v="Distribution Abris"/>
    <s v="Cash en USD"/>
    <s v="Conditionel "/>
    <m/>
    <s v="Valeur en USD"/>
    <n v="25"/>
    <m/>
    <m/>
    <m/>
    <m/>
    <n v="198"/>
    <m/>
    <x v="4"/>
    <x v="34"/>
    <s v="Pointe A Raquette"/>
    <m/>
    <m/>
    <m/>
    <s v="Kore Lavi"/>
    <s v="WOR20161130OUPOPO"/>
    <x v="4"/>
    <x v="4"/>
    <x v="34"/>
    <e v="#N/A"/>
  </r>
  <r>
    <x v="39"/>
    <m/>
    <s v="Private funds"/>
    <s v="Réalisé"/>
    <d v="2016-11-30T00:00:00"/>
    <s v="Distribution Abris"/>
    <s v="Cash en USD"/>
    <s v="Conditionel "/>
    <m/>
    <s v="Valeur en USD"/>
    <n v="25"/>
    <m/>
    <m/>
    <m/>
    <m/>
    <n v="67"/>
    <m/>
    <x v="4"/>
    <x v="34"/>
    <s v="Gros Mangle"/>
    <m/>
    <m/>
    <m/>
    <s v="Kore Lavi"/>
    <s v="WOR20161130OUPOGR"/>
    <x v="3"/>
    <x v="4"/>
    <x v="34"/>
    <e v="#N/A"/>
  </r>
  <r>
    <x v="39"/>
    <m/>
    <m/>
    <s v="Réalisé"/>
    <d v="2016-11-30T00:00:00"/>
    <s v="Distribution Abris"/>
    <s v="Cash en USD"/>
    <s v="Non conditionel "/>
    <m/>
    <s v="Valeur en USD"/>
    <n v="50"/>
    <m/>
    <m/>
    <m/>
    <m/>
    <n v="1152"/>
    <m/>
    <x v="4"/>
    <x v="33"/>
    <s v="Palma"/>
    <m/>
    <m/>
    <m/>
    <s v="EFSP"/>
    <s v="WOR20161130OUANPA"/>
    <x v="5"/>
    <x v="4"/>
    <x v="33"/>
    <e v="#N/A"/>
  </r>
  <r>
    <x v="39"/>
    <m/>
    <m/>
    <s v="Réalisé"/>
    <d v="2016-11-30T00:00:00"/>
    <s v="Distribution Abris"/>
    <s v="Cash en USD"/>
    <s v="Non conditionel "/>
    <m/>
    <s v="Valeur en USD"/>
    <n v="50"/>
    <m/>
    <m/>
    <m/>
    <m/>
    <n v="907"/>
    <m/>
    <x v="4"/>
    <x v="33"/>
    <s v="Petite source"/>
    <m/>
    <m/>
    <m/>
    <s v="EFSP"/>
    <s v="WOR20161130OUANPE"/>
    <x v="4"/>
    <x v="4"/>
    <x v="33"/>
    <e v="#N/A"/>
  </r>
  <r>
    <x v="39"/>
    <m/>
    <m/>
    <s v="Réalisé"/>
    <d v="2016-11-30T00:00:00"/>
    <s v="Distribution Abris"/>
    <s v="Cash en USD"/>
    <s v="Non conditionel "/>
    <m/>
    <s v="Valeur en USD"/>
    <n v="50"/>
    <m/>
    <m/>
    <m/>
    <m/>
    <n v="378"/>
    <m/>
    <x v="4"/>
    <x v="33"/>
    <s v="Grande source"/>
    <m/>
    <m/>
    <m/>
    <s v="EFSP"/>
    <s v="WOR20161130OUANGR"/>
    <x v="4"/>
    <x v="4"/>
    <x v="33"/>
    <e v="#N/A"/>
  </r>
  <r>
    <x v="39"/>
    <m/>
    <m/>
    <s v="Réalisé"/>
    <d v="2016-11-30T00:00:00"/>
    <s v="Distribution Abris"/>
    <s v="Cash en USD"/>
    <s v="Non conditionel "/>
    <m/>
    <s v="Valeur en USD"/>
    <n v="50"/>
    <m/>
    <m/>
    <m/>
    <m/>
    <n v="400"/>
    <m/>
    <x v="4"/>
    <x v="33"/>
    <s v="Grand Lagon"/>
    <m/>
    <m/>
    <m/>
    <s v="EFSP"/>
    <s v="WOR20161130OUANGR"/>
    <x v="5"/>
    <x v="4"/>
    <x v="33"/>
    <e v="#N/A"/>
  </r>
  <r>
    <x v="39"/>
    <m/>
    <m/>
    <s v="Réalisé"/>
    <d v="2016-11-30T00:00:00"/>
    <s v="Distribution Abris"/>
    <s v="Cash en USD"/>
    <s v="Non conditionel "/>
    <m/>
    <s v="Valeur en USD"/>
    <n v="50"/>
    <m/>
    <m/>
    <m/>
    <m/>
    <n v="172"/>
    <m/>
    <x v="4"/>
    <x v="33"/>
    <s v="Picmy"/>
    <m/>
    <m/>
    <m/>
    <s v="EFSP"/>
    <s v="WOR20161130OUANPI"/>
    <x v="5"/>
    <x v="4"/>
    <x v="33"/>
    <e v="#N/A"/>
  </r>
  <r>
    <x v="39"/>
    <m/>
    <m/>
    <s v="Réalisé"/>
    <d v="2016-11-30T00:00:00"/>
    <s v="Distribution Abris"/>
    <s v="Cash en USD"/>
    <s v="Non conditionel "/>
    <m/>
    <s v="Valeur en USD"/>
    <n v="50"/>
    <m/>
    <m/>
    <m/>
    <m/>
    <n v="111"/>
    <m/>
    <x v="4"/>
    <x v="33"/>
    <s v="Petite Anse"/>
    <m/>
    <m/>
    <m/>
    <s v="EFSP"/>
    <s v="WOR20161130OUANPE"/>
    <x v="5"/>
    <x v="4"/>
    <x v="33"/>
    <e v="#N/A"/>
  </r>
  <r>
    <x v="39"/>
    <m/>
    <m/>
    <s v="Réalisé"/>
    <d v="2016-11-30T00:00:00"/>
    <s v="Distribution Abris"/>
    <s v="Cash en USD"/>
    <s v="Non conditionel "/>
    <m/>
    <s v="Valeur en USD"/>
    <n v="50"/>
    <m/>
    <m/>
    <m/>
    <m/>
    <n v="227"/>
    <m/>
    <x v="4"/>
    <x v="34"/>
    <s v="La Source"/>
    <m/>
    <m/>
    <m/>
    <s v="EFSP"/>
    <s v="WOR20161130OUPOLA"/>
    <x v="5"/>
    <x v="4"/>
    <x v="34"/>
    <e v="#N/A"/>
  </r>
  <r>
    <x v="39"/>
    <m/>
    <m/>
    <s v="Réalisé"/>
    <d v="2016-11-30T00:00:00"/>
    <s v="Distribution Abris"/>
    <s v="Cash en USD"/>
    <s v="Non conditionel "/>
    <m/>
    <s v="Valeur en USD"/>
    <n v="50"/>
    <m/>
    <m/>
    <m/>
    <m/>
    <n v="405"/>
    <m/>
    <x v="4"/>
    <x v="34"/>
    <s v="Grande vide"/>
    <m/>
    <m/>
    <m/>
    <s v="EFSP"/>
    <s v="WOR20161130OUPOGR"/>
    <x v="4"/>
    <x v="4"/>
    <x v="34"/>
    <e v="#N/A"/>
  </r>
  <r>
    <x v="39"/>
    <m/>
    <m/>
    <s v="Réalisé"/>
    <d v="2016-11-30T00:00:00"/>
    <s v="Distribution Abris"/>
    <s v="Cash en USD"/>
    <s v="Non conditionel "/>
    <m/>
    <s v="Valeur en USD"/>
    <n v="50"/>
    <m/>
    <m/>
    <m/>
    <m/>
    <n v="654"/>
    <m/>
    <x v="4"/>
    <x v="34"/>
    <s v="Trou Louis"/>
    <m/>
    <m/>
    <m/>
    <s v="EFSP"/>
    <s v="WOR20161130OUPOTR"/>
    <x v="5"/>
    <x v="4"/>
    <x v="34"/>
    <e v="#N/A"/>
  </r>
  <r>
    <x v="39"/>
    <m/>
    <m/>
    <s v="Réalisé"/>
    <d v="2016-11-30T00:00:00"/>
    <s v="Distribution Abris"/>
    <s v="Cash en USD"/>
    <s v="Non conditionel "/>
    <m/>
    <s v="Valeur en USD"/>
    <n v="50"/>
    <m/>
    <m/>
    <m/>
    <m/>
    <n v="859"/>
    <m/>
    <x v="4"/>
    <x v="34"/>
    <s v="Point-a-Raquette"/>
    <m/>
    <m/>
    <m/>
    <s v="EFSP"/>
    <s v="WOR20161130OUPOPO"/>
    <x v="5"/>
    <x v="4"/>
    <x v="34"/>
    <e v="#N/A"/>
  </r>
  <r>
    <x v="39"/>
    <m/>
    <m/>
    <s v="Réalisé"/>
    <d v="2016-11-30T00:00:00"/>
    <s v="Distribution Abris"/>
    <s v="Cash en USD"/>
    <s v="Non conditionel "/>
    <m/>
    <s v="Valeur en USD"/>
    <n v="50"/>
    <m/>
    <m/>
    <m/>
    <m/>
    <n v="129"/>
    <m/>
    <x v="4"/>
    <x v="34"/>
    <s v="Gros Mangle"/>
    <m/>
    <m/>
    <m/>
    <s v="EFSP"/>
    <s v="WOR20161130OUPOGR"/>
    <x v="5"/>
    <x v="4"/>
    <x v="34"/>
    <e v="#N/A"/>
  </r>
  <r>
    <x v="39"/>
    <m/>
    <m/>
    <s v="Réalisé"/>
    <d v="2016-12-02T00:00:00"/>
    <s v="Distribution NFI"/>
    <s v="Matériaux NFI"/>
    <s v="Aquatabs"/>
    <m/>
    <s v="Nombre"/>
    <n v="12960"/>
    <m/>
    <m/>
    <m/>
    <m/>
    <n v="216"/>
    <s v="Sélection / Priorisation"/>
    <x v="4"/>
    <x v="34"/>
    <s v="Pointe A Raquette"/>
    <m/>
    <m/>
    <m/>
    <m/>
    <s v="WOR2016122OUPOPO"/>
    <x v="2"/>
    <x v="4"/>
    <x v="34"/>
    <e v="#N/A"/>
  </r>
  <r>
    <x v="39"/>
    <m/>
    <m/>
    <s v="Réalisé"/>
    <d v="2016-12-02T00:00:00"/>
    <s v="Distribution NFI"/>
    <s v="Matériaux NFI"/>
    <s v="Kit d'hygiène"/>
    <m/>
    <s v="Nombre"/>
    <n v="6"/>
    <m/>
    <m/>
    <m/>
    <m/>
    <n v="6"/>
    <s v="Sélection / Priorisation"/>
    <x v="4"/>
    <x v="34"/>
    <s v="Pointe A Raquette"/>
    <m/>
    <m/>
    <m/>
    <m/>
    <s v="WOR2016122OUPOPO"/>
    <x v="3"/>
    <x v="4"/>
    <x v="34"/>
    <e v="#N/A"/>
  </r>
  <r>
    <x v="39"/>
    <m/>
    <m/>
    <s v="Réalisé"/>
    <d v="2016-12-02T00:00:00"/>
    <s v="Distribution NFI"/>
    <s v="Matériaux NFI"/>
    <s v="Seaux"/>
    <m/>
    <s v="Nombre"/>
    <n v="6"/>
    <m/>
    <m/>
    <m/>
    <m/>
    <n v="6"/>
    <s v="Sélection / Priorisation"/>
    <x v="4"/>
    <x v="34"/>
    <s v="Pointe A Raquette"/>
    <m/>
    <m/>
    <m/>
    <s v="6 water filter"/>
    <s v="WOR2016122OUPOPO"/>
    <x v="4"/>
    <x v="4"/>
    <x v="34"/>
    <e v="#N/A"/>
  </r>
  <r>
    <x v="39"/>
    <m/>
    <m/>
    <s v="Réalisé"/>
    <d v="2016-12-02T00:00:00"/>
    <s v="Intervention Abris"/>
    <s v="Formation"/>
    <s v="Formation"/>
    <m/>
    <s v="Nombre de personnes"/>
    <n v="216"/>
    <m/>
    <m/>
    <m/>
    <m/>
    <n v="216"/>
    <s v="Sélection / Priorisation"/>
    <x v="4"/>
    <x v="34"/>
    <s v="Pointe A Raquette"/>
    <m/>
    <m/>
    <m/>
    <m/>
    <s v="WOR2016122OUPOPO"/>
    <x v="5"/>
    <x v="4"/>
    <x v="34"/>
    <e v="#N/A"/>
  </r>
  <r>
    <x v="39"/>
    <m/>
    <m/>
    <s v="Réalisé"/>
    <d v="2016-12-06T00:00:00"/>
    <s v="Distribution NFI"/>
    <s v="Matériaux NFI"/>
    <s v="Bidons"/>
    <m/>
    <s v="Nombre"/>
    <n v="250"/>
    <m/>
    <m/>
    <m/>
    <m/>
    <n v="250"/>
    <s v="Sélection / Priorisation"/>
    <x v="3"/>
    <x v="59"/>
    <s v="Raymond"/>
    <s v="Kafou Kadet"/>
    <m/>
    <m/>
    <m/>
    <s v="WOR2016126NIPERA"/>
    <x v="0"/>
    <x v="3"/>
    <x v="39"/>
    <e v="#N/A"/>
  </r>
  <r>
    <x v="39"/>
    <m/>
    <m/>
    <s v="Réalisé"/>
    <d v="2016-12-06T00:00:00"/>
    <s v="Distribution NFI"/>
    <s v="Matériaux NFI"/>
    <s v="Couvertures"/>
    <m/>
    <s v="Nombre"/>
    <n v="500"/>
    <m/>
    <m/>
    <m/>
    <m/>
    <n v="250"/>
    <s v="Sélection / Priorisation"/>
    <x v="3"/>
    <x v="59"/>
    <s v="Raymond"/>
    <s v="Kafou Kadet"/>
    <m/>
    <m/>
    <m/>
    <s v="WOR2016126NIPERA"/>
    <x v="1"/>
    <x v="3"/>
    <x v="39"/>
    <e v="#N/A"/>
  </r>
  <r>
    <x v="39"/>
    <m/>
    <m/>
    <s v="Réalisé"/>
    <d v="2016-12-06T00:00:00"/>
    <s v="Distribution NFI"/>
    <s v="Matériaux NFI"/>
    <s v="Kit de cuisine"/>
    <m/>
    <s v="Nombre"/>
    <n v="250"/>
    <m/>
    <m/>
    <m/>
    <m/>
    <n v="250"/>
    <s v="Sélection / Priorisation"/>
    <x v="3"/>
    <x v="59"/>
    <s v="Raymond"/>
    <s v="Kafou Kadet"/>
    <m/>
    <m/>
    <m/>
    <s v="WOR2016126NIPERA"/>
    <x v="2"/>
    <x v="3"/>
    <x v="39"/>
    <e v="#N/A"/>
  </r>
  <r>
    <x v="39"/>
    <m/>
    <m/>
    <s v="Réalisé"/>
    <d v="2016-12-06T00:00:00"/>
    <s v="Distribution NFI"/>
    <s v="Matériaux NFI"/>
    <s v="Bidons"/>
    <m/>
    <s v="Nombre"/>
    <n v="250"/>
    <m/>
    <m/>
    <m/>
    <m/>
    <n v="250"/>
    <s v="Sélection / Priorisation"/>
    <x v="3"/>
    <x v="59"/>
    <s v="Raymond"/>
    <s v="Bourgen"/>
    <m/>
    <m/>
    <m/>
    <s v="WOR2016126NIPERA"/>
    <x v="3"/>
    <x v="3"/>
    <x v="39"/>
    <e v="#N/A"/>
  </r>
  <r>
    <x v="39"/>
    <m/>
    <m/>
    <s v="Réalisé"/>
    <d v="2016-12-06T00:00:00"/>
    <s v="Distribution NFI"/>
    <s v="Matériaux NFI"/>
    <s v="Couvertures"/>
    <m/>
    <s v="Nombre"/>
    <n v="500"/>
    <m/>
    <m/>
    <m/>
    <m/>
    <n v="250"/>
    <s v="Sélection / Priorisation"/>
    <x v="3"/>
    <x v="59"/>
    <s v="Raymond"/>
    <s v="Bourgen"/>
    <m/>
    <m/>
    <m/>
    <s v="WOR2016126NIPERA"/>
    <x v="4"/>
    <x v="3"/>
    <x v="39"/>
    <e v="#N/A"/>
  </r>
  <r>
    <x v="39"/>
    <m/>
    <m/>
    <s v="Réalisé"/>
    <d v="2016-12-06T00:00:00"/>
    <s v="Distribution NFI"/>
    <s v="Matériaux NFI"/>
    <s v="Kit de cuisine"/>
    <m/>
    <s v="Nombre"/>
    <n v="250"/>
    <m/>
    <m/>
    <m/>
    <m/>
    <n v="250"/>
    <s v="Sélection / Priorisation"/>
    <x v="3"/>
    <x v="59"/>
    <s v="Raymond"/>
    <s v="Bourgen"/>
    <m/>
    <m/>
    <m/>
    <s v="WOR2016126NIPERA"/>
    <x v="5"/>
    <x v="3"/>
    <x v="39"/>
    <e v="#N/A"/>
  </r>
  <r>
    <x v="39"/>
    <m/>
    <m/>
    <s v="Réalisé"/>
    <d v="2016-12-07T00:00:00"/>
    <s v="Distribution NFI"/>
    <s v="Matériaux NFI"/>
    <s v="Couvertures"/>
    <m/>
    <s v="Nombre"/>
    <n v="800"/>
    <m/>
    <m/>
    <m/>
    <m/>
    <n v="400"/>
    <s v="Sélection / Priorisation"/>
    <x v="8"/>
    <x v="87"/>
    <s v="Bois De Lance"/>
    <m/>
    <m/>
    <m/>
    <m/>
    <s v="WOR2016127NOLIBO"/>
    <x v="2"/>
    <x v="8"/>
    <x v="64"/>
    <e v="#N/A"/>
  </r>
  <r>
    <x v="39"/>
    <m/>
    <m/>
    <s v="Réalisé"/>
    <d v="2016-12-07T00:00:00"/>
    <s v="Distribution Abris"/>
    <s v="Matériaux Abris"/>
    <s v="Bâches"/>
    <m/>
    <s v="Nombre"/>
    <n v="400"/>
    <m/>
    <m/>
    <m/>
    <m/>
    <n v="400"/>
    <s v="Sélection / Priorisation"/>
    <x v="8"/>
    <x v="87"/>
    <s v="Bois De Lance"/>
    <m/>
    <m/>
    <m/>
    <m/>
    <s v="WOR2016127NOLIBO"/>
    <x v="3"/>
    <x v="8"/>
    <x v="64"/>
    <e v="#N/A"/>
  </r>
  <r>
    <x v="39"/>
    <m/>
    <m/>
    <s v="Réalisé"/>
    <d v="2016-12-07T00:00:00"/>
    <s v="Distribution NFI"/>
    <s v="Matériaux NFI"/>
    <s v="Kit d'hygiène"/>
    <m/>
    <s v="Nombre"/>
    <n v="400"/>
    <m/>
    <m/>
    <m/>
    <m/>
    <n v="400"/>
    <s v="Sélection / Priorisation"/>
    <x v="8"/>
    <x v="87"/>
    <s v="Bois De Lance"/>
    <m/>
    <m/>
    <m/>
    <m/>
    <s v="WOR2016127NOLIBO"/>
    <x v="4"/>
    <x v="8"/>
    <x v="64"/>
    <e v="#N/A"/>
  </r>
  <r>
    <x v="39"/>
    <m/>
    <m/>
    <s v="Réalisé"/>
    <d v="2016-12-07T00:00:00"/>
    <s v="Distribution NFI"/>
    <s v="Matériaux NFI"/>
    <s v="Moustiquaires"/>
    <m/>
    <s v="Nombre"/>
    <n v="800"/>
    <m/>
    <m/>
    <m/>
    <m/>
    <n v="400"/>
    <s v="Sélection / Priorisation"/>
    <x v="8"/>
    <x v="87"/>
    <s v="Bois De Lance"/>
    <m/>
    <m/>
    <m/>
    <m/>
    <s v="WOR2016127NOLIBO"/>
    <x v="5"/>
    <x v="8"/>
    <x v="64"/>
    <e v="#N/A"/>
  </r>
  <r>
    <x v="39"/>
    <m/>
    <m/>
    <s v="Réalisé"/>
    <d v="2016-12-07T00:00:00"/>
    <s v="Distribution NFI"/>
    <s v="Matériaux NFI"/>
    <s v="Aquatabs"/>
    <m/>
    <s v="Nombre"/>
    <n v="2520"/>
    <m/>
    <m/>
    <m/>
    <m/>
    <n v="42"/>
    <s v="Sélection / Priorisation"/>
    <x v="4"/>
    <x v="34"/>
    <s v="Pointe A Raquette"/>
    <s v="Trou Bigaille"/>
    <m/>
    <m/>
    <m/>
    <s v="WOR2016127OUPOPO"/>
    <x v="5"/>
    <x v="4"/>
    <x v="34"/>
    <e v="#N/A"/>
  </r>
  <r>
    <x v="39"/>
    <m/>
    <m/>
    <s v="Réalisé"/>
    <d v="2016-12-09T00:00:00"/>
    <s v="Distribution NFI"/>
    <s v="Matériaux NFI"/>
    <s v="Seaux"/>
    <m/>
    <s v="Nombre"/>
    <n v="200"/>
    <m/>
    <m/>
    <m/>
    <m/>
    <n v="200"/>
    <s v="Sélection / Priorisation"/>
    <x v="4"/>
    <x v="34"/>
    <s v="Pointe A Raquette"/>
    <s v="Ti palmiste"/>
    <m/>
    <m/>
    <m/>
    <s v="WOR2016129OUPOPO"/>
    <x v="1"/>
    <x v="4"/>
    <x v="34"/>
    <e v="#N/A"/>
  </r>
  <r>
    <x v="39"/>
    <m/>
    <m/>
    <s v="Réalisé"/>
    <d v="2016-12-09T00:00:00"/>
    <s v="Distribution NFI"/>
    <s v="Matériaux NFI"/>
    <s v="Bidons"/>
    <m/>
    <s v="Nombre"/>
    <n v="200"/>
    <m/>
    <m/>
    <m/>
    <m/>
    <n v="200"/>
    <s v="Sélection / Priorisation"/>
    <x v="4"/>
    <x v="34"/>
    <s v="Pointe A Raquette"/>
    <s v="Ti palmiste"/>
    <m/>
    <m/>
    <m/>
    <s v="WOR2016129OUPOPO"/>
    <x v="2"/>
    <x v="9"/>
    <x v="66"/>
    <m/>
  </r>
  <r>
    <x v="39"/>
    <m/>
    <m/>
    <s v="Réalisé"/>
    <d v="2016-12-09T00:00:00"/>
    <s v="Distribution NFI"/>
    <s v="Matériaux NFI"/>
    <s v="Lampes solaires"/>
    <m/>
    <s v="Nombre"/>
    <n v="200"/>
    <m/>
    <m/>
    <m/>
    <m/>
    <n v="200"/>
    <s v="Sélection / Priorisation"/>
    <x v="4"/>
    <x v="34"/>
    <s v="Pointe A Raquette"/>
    <s v="Ti palmiste"/>
    <m/>
    <m/>
    <m/>
    <s v="WOR2016129OUPOPO"/>
    <x v="3"/>
    <x v="9"/>
    <x v="66"/>
    <m/>
  </r>
  <r>
    <x v="39"/>
    <m/>
    <m/>
    <s v="Réalisé"/>
    <d v="2016-12-09T00:00:00"/>
    <s v="Distribution NFI"/>
    <s v="Matériaux NFI"/>
    <s v="Moustiquaires"/>
    <m/>
    <s v="Nombre"/>
    <n v="200"/>
    <m/>
    <m/>
    <m/>
    <m/>
    <n v="200"/>
    <s v="Sélection / Priorisation"/>
    <x v="4"/>
    <x v="34"/>
    <s v="Pointe A Raquette"/>
    <s v="Ti palmiste"/>
    <m/>
    <m/>
    <m/>
    <s v="WOR2016129OUPOPO"/>
    <x v="4"/>
    <x v="9"/>
    <x v="66"/>
    <m/>
  </r>
  <r>
    <x v="39"/>
    <m/>
    <m/>
    <s v="Réalisé"/>
    <d v="2016-12-09T00:00:00"/>
    <s v="Intervention Abris"/>
    <s v="Formation"/>
    <s v="Formation"/>
    <m/>
    <s v="Nombre de personnes"/>
    <n v="200"/>
    <m/>
    <m/>
    <m/>
    <m/>
    <n v="200"/>
    <s v="Sélection / Priorisation"/>
    <x v="4"/>
    <x v="34"/>
    <s v="Pointe A Raquette"/>
    <s v="Ti Palmiste"/>
    <m/>
    <m/>
    <m/>
    <s v="WOR2016129OUPOPO"/>
    <x v="5"/>
    <x v="9"/>
    <x v="66"/>
    <m/>
  </r>
  <r>
    <x v="39"/>
    <m/>
    <m/>
    <s v="Réalisé"/>
    <d v="2016-12-13T00:00:00"/>
    <s v="Distribution NFI"/>
    <s v="Matériaux NFI"/>
    <s v="Bidons"/>
    <m/>
    <s v="Nombre"/>
    <n v="400"/>
    <m/>
    <m/>
    <m/>
    <m/>
    <n v="400"/>
    <s v="Sélection / Priorisation"/>
    <x v="4"/>
    <x v="34"/>
    <s v="Trou Louis"/>
    <s v="Boidine, Dan Griyen"/>
    <m/>
    <m/>
    <m/>
    <s v="WOR20161213OUPOTR"/>
    <x v="1"/>
    <x v="9"/>
    <x v="66"/>
    <m/>
  </r>
  <r>
    <x v="39"/>
    <m/>
    <m/>
    <s v="Réalisé"/>
    <d v="2016-12-13T00:00:00"/>
    <s v="Distribution NFI"/>
    <s v="Matériaux NFI"/>
    <s v="Lampes solaires"/>
    <m/>
    <s v="Nombre"/>
    <n v="400"/>
    <m/>
    <m/>
    <m/>
    <m/>
    <n v="400"/>
    <s v="Sélection / Priorisation"/>
    <x v="4"/>
    <x v="34"/>
    <s v="Trou Louis"/>
    <s v="Boidine, Dan Griyen"/>
    <m/>
    <m/>
    <m/>
    <s v="WOR20161213OUPOTR"/>
    <x v="2"/>
    <x v="9"/>
    <x v="66"/>
    <m/>
  </r>
  <r>
    <x v="39"/>
    <m/>
    <m/>
    <s v="Réalisé"/>
    <d v="2016-12-13T00:00:00"/>
    <s v="Distribution NFI"/>
    <s v="Matériaux NFI"/>
    <s v="Moustiquaires"/>
    <m/>
    <s v="Nombre"/>
    <n v="400"/>
    <m/>
    <m/>
    <m/>
    <m/>
    <n v="400"/>
    <s v="Sélection / Priorisation"/>
    <x v="4"/>
    <x v="34"/>
    <s v="Trou Louis"/>
    <s v="Boidine, Dan Griyen"/>
    <m/>
    <m/>
    <m/>
    <s v="WOR20161213OUPOTR"/>
    <x v="3"/>
    <x v="9"/>
    <x v="66"/>
    <m/>
  </r>
  <r>
    <x v="39"/>
    <m/>
    <m/>
    <s v="Réalisé"/>
    <d v="2016-12-13T00:00:00"/>
    <s v="Distribution NFI"/>
    <s v="Matériaux NFI"/>
    <s v="Seaux"/>
    <m/>
    <s v="Nombre"/>
    <n v="400"/>
    <m/>
    <m/>
    <m/>
    <m/>
    <n v="400"/>
    <s v="Sélection / Priorisation"/>
    <x v="4"/>
    <x v="34"/>
    <s v="Trou Louis"/>
    <s v="Boidine, Dan Griyen"/>
    <m/>
    <m/>
    <m/>
    <s v="WOR20161213OUPOTR"/>
    <x v="4"/>
    <x v="9"/>
    <x v="66"/>
    <m/>
  </r>
  <r>
    <x v="39"/>
    <m/>
    <m/>
    <s v="Réalisé"/>
    <d v="2016-12-13T00:00:00"/>
    <s v="Intervention Abris"/>
    <s v="Formation"/>
    <s v="Formation"/>
    <m/>
    <s v="Nombre de personnes"/>
    <n v="400"/>
    <m/>
    <m/>
    <m/>
    <m/>
    <n v="400"/>
    <s v="Sélection / Priorisation"/>
    <x v="4"/>
    <x v="34"/>
    <s v="Trou Louis"/>
    <s v="Boidine, Dan Griyen"/>
    <m/>
    <m/>
    <m/>
    <s v="WOR20161213OUPOTR"/>
    <x v="5"/>
    <x v="9"/>
    <x v="66"/>
    <m/>
  </r>
  <r>
    <x v="40"/>
    <m/>
    <m/>
    <m/>
    <m/>
    <m/>
    <m/>
    <m/>
    <m/>
    <m/>
    <m/>
    <m/>
    <m/>
    <m/>
    <m/>
    <m/>
    <m/>
    <x v="5"/>
    <x v="28"/>
    <m/>
    <m/>
    <m/>
    <m/>
    <m/>
    <m/>
    <x v="25"/>
    <x v="9"/>
    <x v="66"/>
    <m/>
  </r>
</pivotCacheRecords>
</file>

<file path=xl/pivotCache/pivotCacheRecords3.xml><?xml version="1.0" encoding="utf-8"?>
<pivotCacheRecords xmlns="http://schemas.openxmlformats.org/spreadsheetml/2006/main" xmlns:r="http://schemas.openxmlformats.org/officeDocument/2006/relationships" count="3110">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3"/>
  </r>
  <r>
    <x v="3"/>
  </r>
  <r>
    <x v="3"/>
  </r>
  <r>
    <x v="3"/>
  </r>
  <r>
    <x v="3"/>
  </r>
  <r>
    <x v="3"/>
  </r>
  <r>
    <x v="3"/>
  </r>
  <r>
    <x v="3"/>
  </r>
  <r>
    <x v="3"/>
  </r>
  <r>
    <x v="4"/>
  </r>
  <r>
    <x v="4"/>
  </r>
  <r>
    <x v="4"/>
  </r>
  <r>
    <x v="4"/>
  </r>
  <r>
    <x v="4"/>
  </r>
  <r>
    <x v="4"/>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7"/>
  </r>
  <r>
    <x v="17"/>
  </r>
  <r>
    <x v="18"/>
  </r>
  <r>
    <x v="18"/>
  </r>
  <r>
    <x v="19"/>
  </r>
  <r>
    <x v="19"/>
  </r>
  <r>
    <x v="19"/>
  </r>
  <r>
    <x v="20"/>
  </r>
  <r>
    <x v="20"/>
  </r>
  <r>
    <x v="20"/>
  </r>
  <r>
    <x v="20"/>
  </r>
  <r>
    <x v="20"/>
  </r>
  <r>
    <x v="20"/>
  </r>
  <r>
    <x v="20"/>
  </r>
  <r>
    <x v="20"/>
  </r>
  <r>
    <x v="20"/>
  </r>
  <r>
    <x v="20"/>
  </r>
  <r>
    <x v="20"/>
  </r>
  <r>
    <x v="20"/>
  </r>
  <r>
    <x v="20"/>
  </r>
  <r>
    <x v="20"/>
  </r>
  <r>
    <x v="20"/>
  </r>
  <r>
    <x v="21"/>
  </r>
  <r>
    <x v="22"/>
  </r>
  <r>
    <x v="22"/>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6"/>
  </r>
  <r>
    <x v="26"/>
  </r>
  <r>
    <x v="26"/>
  </r>
  <r>
    <x v="26"/>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5"/>
  </r>
  <r>
    <x v="35"/>
  </r>
  <r>
    <x v="35"/>
  </r>
  <r>
    <x v="35"/>
  </r>
  <r>
    <x v="35"/>
  </r>
  <r>
    <x v="35"/>
  </r>
  <r>
    <x v="35"/>
  </r>
  <r>
    <x v="35"/>
  </r>
  <r>
    <x v="35"/>
  </r>
  <r>
    <x v="35"/>
  </r>
  <r>
    <x v="35"/>
  </r>
  <r>
    <x v="35"/>
  </r>
  <r>
    <x v="35"/>
  </r>
  <r>
    <x v="35"/>
  </r>
  <r>
    <x v="35"/>
  </r>
  <r>
    <x v="35"/>
  </r>
  <r>
    <x v="35"/>
  </r>
  <r>
    <x v="35"/>
  </r>
  <r>
    <x v="35"/>
  </r>
  <r>
    <x v="36"/>
  </r>
  <r>
    <x v="36"/>
  </r>
  <r>
    <x v="36"/>
  </r>
  <r>
    <x v="36"/>
  </r>
  <r>
    <x v="37"/>
  </r>
  <r>
    <x v="37"/>
  </r>
  <r>
    <x v="37"/>
  </r>
  <r>
    <x v="38"/>
  </r>
  <r>
    <x v="38"/>
  </r>
  <r>
    <x v="38"/>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2"/>
  </r>
  <r>
    <x v="42"/>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6"/>
  </r>
  <r>
    <x v="46"/>
  </r>
  <r>
    <x v="46"/>
  </r>
  <r>
    <x v="46"/>
  </r>
  <r>
    <x v="46"/>
  </r>
  <r>
    <x v="46"/>
  </r>
  <r>
    <x v="47"/>
  </r>
  <r>
    <x v="47"/>
  </r>
  <r>
    <x v="47"/>
  </r>
  <r>
    <x v="47"/>
  </r>
  <r>
    <x v="47"/>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1"/>
  </r>
  <r>
    <x v="61"/>
  </r>
  <r>
    <x v="61"/>
  </r>
  <r>
    <x v="61"/>
  </r>
  <r>
    <x v="61"/>
  </r>
  <r>
    <x v="61"/>
  </r>
  <r>
    <x v="62"/>
  </r>
  <r>
    <x v="62"/>
  </r>
  <r>
    <x v="62"/>
  </r>
  <r>
    <x v="62"/>
  </r>
  <r>
    <x v="63"/>
  </r>
  <r>
    <x v="63"/>
  </r>
  <r>
    <x v="63"/>
  </r>
  <r>
    <x v="63"/>
  </r>
  <r>
    <x v="63"/>
  </r>
  <r>
    <x v="63"/>
  </r>
  <r>
    <x v="64"/>
  </r>
  <r>
    <x v="64"/>
  </r>
  <r>
    <x v="64"/>
  </r>
  <r>
    <x v="64"/>
  </r>
  <r>
    <x v="64"/>
  </r>
  <r>
    <x v="65"/>
  </r>
  <r>
    <x v="65"/>
  </r>
  <r>
    <x v="65"/>
  </r>
  <r>
    <x v="65"/>
  </r>
  <r>
    <x v="65"/>
  </r>
  <r>
    <x v="65"/>
  </r>
  <r>
    <x v="65"/>
  </r>
  <r>
    <x v="65"/>
  </r>
  <r>
    <x v="65"/>
  </r>
  <r>
    <x v="65"/>
  </r>
  <r>
    <x v="65"/>
  </r>
  <r>
    <x v="65"/>
  </r>
  <r>
    <x v="65"/>
  </r>
  <r>
    <x v="65"/>
  </r>
  <r>
    <x v="65"/>
  </r>
  <r>
    <x v="65"/>
  </r>
  <r>
    <x v="65"/>
  </r>
  <r>
    <x v="65"/>
  </r>
  <r>
    <x v="66"/>
  </r>
  <r>
    <x v="66"/>
  </r>
  <r>
    <x v="67"/>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70"/>
  </r>
  <r>
    <x v="70"/>
  </r>
  <r>
    <x v="70"/>
  </r>
  <r>
    <x v="70"/>
  </r>
  <r>
    <x v="70"/>
  </r>
  <r>
    <x v="70"/>
  </r>
  <r>
    <x v="70"/>
  </r>
  <r>
    <x v="70"/>
  </r>
  <r>
    <x v="71"/>
  </r>
  <r>
    <x v="71"/>
  </r>
  <r>
    <x v="71"/>
  </r>
  <r>
    <x v="71"/>
  </r>
  <r>
    <x v="71"/>
  </r>
  <r>
    <x v="71"/>
  </r>
  <r>
    <x v="71"/>
  </r>
  <r>
    <x v="71"/>
  </r>
  <r>
    <x v="71"/>
  </r>
  <r>
    <x v="71"/>
  </r>
  <r>
    <x v="71"/>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8"/>
  </r>
  <r>
    <x v="78"/>
  </r>
  <r>
    <x v="78"/>
  </r>
  <r>
    <x v="78"/>
  </r>
  <r>
    <x v="78"/>
  </r>
  <r>
    <x v="78"/>
  </r>
  <r>
    <x v="79"/>
  </r>
  <r>
    <x v="80"/>
  </r>
  <r>
    <x v="80"/>
  </r>
  <r>
    <x v="80"/>
  </r>
  <r>
    <x v="80"/>
  </r>
  <r>
    <x v="80"/>
  </r>
  <r>
    <x v="81"/>
  </r>
  <r>
    <x v="81"/>
  </r>
  <r>
    <x v="81"/>
  </r>
  <r>
    <x v="81"/>
  </r>
  <r>
    <x v="81"/>
  </r>
  <r>
    <x v="81"/>
  </r>
  <r>
    <x v="81"/>
  </r>
  <r>
    <x v="81"/>
  </r>
  <r>
    <x v="81"/>
  </r>
  <r>
    <x v="81"/>
  </r>
  <r>
    <x v="81"/>
  </r>
  <r>
    <x v="82"/>
  </r>
  <r>
    <x v="82"/>
  </r>
  <r>
    <x v="82"/>
  </r>
  <r>
    <x v="82"/>
  </r>
  <r>
    <x v="82"/>
  </r>
  <r>
    <x v="82"/>
  </r>
  <r>
    <x v="82"/>
  </r>
  <r>
    <x v="82"/>
  </r>
  <r>
    <x v="82"/>
  </r>
  <r>
    <x v="82"/>
  </r>
  <r>
    <x v="82"/>
  </r>
  <r>
    <x v="82"/>
  </r>
  <r>
    <x v="82"/>
  </r>
  <r>
    <x v="82"/>
  </r>
  <r>
    <x v="82"/>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90"/>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artenaires">
  <location ref="A4:A98" firstHeaderRow="1" firstDataRow="1" firstDataCol="1"/>
  <pivotFields count="1">
    <pivotField axis="axisRow" showAll="0" defaultSubtotal="0">
      <items count="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s>
    </pivotField>
  </pivotFields>
  <rowFields count="1">
    <field x="0"/>
  </rowFields>
  <rowItems count="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t="grand">
      <x/>
    </i>
  </rowItems>
  <colItems count="1">
    <i/>
  </colItems>
  <formats count="1">
    <format dxfId="134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6:E191" firstHeaderRow="1" firstDataRow="1" firstDataCol="5"/>
  <pivotFields count="29">
    <pivotField axis="axisRow" outline="0" showAll="0" defaultSubtota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8"/>
        <item x="39"/>
        <item x="37"/>
        <item x="40"/>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9">
        <item h="1" x="7"/>
        <item x="0"/>
        <item x="3"/>
        <item h="1" x="8"/>
        <item x="2"/>
        <item x="4"/>
        <item x="1"/>
        <item x="6"/>
        <item h="1" x="5"/>
      </items>
      <extLst>
        <ext xmlns:x14="http://schemas.microsoft.com/office/spreadsheetml/2009/9/main" uri="{2946ED86-A175-432a-8AC1-64E0C546D7DE}">
          <x14:pivotField fillDownLabels="1"/>
        </ext>
      </extLst>
    </pivotField>
    <pivotField axis="axisRow" outline="0" showAll="0" defaultSubtotal="0">
      <items count="97">
        <item m="1" x="90"/>
        <item m="1" x="96"/>
        <item m="1" x="93"/>
        <item m="1" x="94"/>
        <item m="1" x="92"/>
        <item x="76"/>
        <item x="33"/>
        <item x="78"/>
        <item x="71"/>
        <item x="2"/>
        <item x="68"/>
        <item x="32"/>
        <item x="72"/>
        <item x="7"/>
        <item x="10"/>
        <item x="62"/>
        <item x="57"/>
        <item x="40"/>
        <item x="41"/>
        <item x="42"/>
        <item x="22"/>
        <item x="63"/>
        <item x="80"/>
        <item x="36"/>
        <item x="17"/>
        <item x="73"/>
        <item x="43"/>
        <item x="44"/>
        <item x="31"/>
        <item m="1" x="89"/>
        <item x="54"/>
        <item x="75"/>
        <item x="60"/>
        <item x="30"/>
        <item x="35"/>
        <item x="23"/>
        <item x="20"/>
        <item x="18"/>
        <item x="64"/>
        <item x="14"/>
        <item m="1" x="91"/>
        <item x="25"/>
        <item x="3"/>
        <item x="39"/>
        <item x="51"/>
        <item x="27"/>
        <item x="37"/>
        <item x="49"/>
        <item x="61"/>
        <item x="53"/>
        <item x="45"/>
        <item x="55"/>
        <item x="77"/>
        <item x="67"/>
        <item x="81"/>
        <item x="13"/>
        <item x="0"/>
        <item x="84"/>
        <item x="21"/>
        <item x="46"/>
        <item x="70"/>
        <item x="11"/>
        <item x="1"/>
        <item x="74"/>
        <item x="4"/>
        <item x="87"/>
        <item x="6"/>
        <item x="82"/>
        <item x="24"/>
        <item x="12"/>
        <item x="29"/>
        <item x="47"/>
        <item x="26"/>
        <item x="65"/>
        <item x="83"/>
        <item x="59"/>
        <item x="85"/>
        <item x="56"/>
        <item x="58"/>
        <item x="34"/>
        <item x="9"/>
        <item m="1" x="95"/>
        <item x="15"/>
        <item x="38"/>
        <item x="5"/>
        <item x="66"/>
        <item x="52"/>
        <item x="16"/>
        <item x="86"/>
        <item x="79"/>
        <item x="19"/>
        <item x="8"/>
        <item x="48"/>
        <item x="50"/>
        <item h="1" x="28"/>
        <item h="1" x="88"/>
        <item h="1" x="69"/>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multipleItemSelectionAllowed="1" showAll="0"/>
    <pivotField axis="axisRow" outline="0" showAll="0" defaultSubtotal="0">
      <items count="10">
        <item x="4"/>
        <item x="6"/>
        <item x="8"/>
        <item x="7"/>
        <item x="1"/>
        <item x="0"/>
        <item x="2"/>
        <item x="3"/>
        <item x="5"/>
        <item x="9"/>
      </items>
      <extLst>
        <ext xmlns:x14="http://schemas.microsoft.com/office/spreadsheetml/2009/9/main" uri="{2946ED86-A175-432a-8AC1-64E0C546D7DE}">
          <x14:pivotField fillDownLabels="1"/>
        </ext>
      </extLst>
    </pivotField>
    <pivotField axis="axisRow" outline="0" showAll="0" defaultSubtotal="0">
      <items count="70">
        <item m="1" x="67"/>
        <item m="1" x="68"/>
        <item x="60"/>
        <item x="61"/>
        <item x="25"/>
        <item x="33"/>
        <item x="34"/>
        <item x="58"/>
        <item x="59"/>
        <item x="40"/>
        <item x="35"/>
        <item x="42"/>
        <item m="1" x="69"/>
        <item x="57"/>
        <item x="41"/>
        <item x="56"/>
        <item x="55"/>
        <item x="64"/>
        <item x="36"/>
        <item x="47"/>
        <item x="1"/>
        <item x="8"/>
        <item x="20"/>
        <item x="31"/>
        <item x="6"/>
        <item x="54"/>
        <item x="15"/>
        <item x="16"/>
        <item x="7"/>
        <item x="32"/>
        <item x="63"/>
        <item x="14"/>
        <item x="9"/>
        <item x="5"/>
        <item x="18"/>
        <item x="11"/>
        <item x="19"/>
        <item x="0"/>
        <item x="53"/>
        <item x="52"/>
        <item x="29"/>
        <item x="30"/>
        <item x="2"/>
        <item x="3"/>
        <item x="4"/>
        <item x="44"/>
        <item x="46"/>
        <item x="43"/>
        <item x="45"/>
        <item x="21"/>
        <item x="22"/>
        <item x="23"/>
        <item x="12"/>
        <item x="10"/>
        <item x="17"/>
        <item x="13"/>
        <item x="24"/>
        <item x="62"/>
        <item x="27"/>
        <item x="26"/>
        <item x="50"/>
        <item x="39"/>
        <item x="49"/>
        <item x="51"/>
        <item x="38"/>
        <item x="37"/>
        <item x="28"/>
        <item x="65"/>
        <item x="66"/>
        <item x="48"/>
      </items>
      <extLst>
        <ext xmlns:x14="http://schemas.microsoft.com/office/spreadsheetml/2009/9/main" uri="{2946ED86-A175-432a-8AC1-64E0C546D7DE}">
          <x14:pivotField fillDownLabels="1"/>
        </ext>
      </extLst>
    </pivotField>
    <pivotField showAll="0" defaultSubtotal="0"/>
  </pivotFields>
  <rowFields count="5">
    <field x="17"/>
    <field x="26"/>
    <field x="18"/>
    <field x="27"/>
    <field x="0"/>
  </rowFields>
  <rowItems count="185">
    <i>
      <x v="1"/>
      <x v="5"/>
      <x v="5"/>
      <x v="38"/>
      <x v="30"/>
    </i>
    <i r="2">
      <x v="9"/>
      <x v="42"/>
      <x v="1"/>
    </i>
    <i r="4">
      <x v="9"/>
    </i>
    <i r="4">
      <x v="15"/>
    </i>
    <i r="4">
      <x v="18"/>
    </i>
    <i r="4">
      <x v="38"/>
    </i>
    <i r="2">
      <x v="21"/>
      <x v="47"/>
      <x v="15"/>
    </i>
    <i r="4">
      <x v="18"/>
    </i>
    <i r="4">
      <x v="31"/>
    </i>
    <i r="4">
      <x v="38"/>
    </i>
    <i r="2">
      <x v="25"/>
      <x v="39"/>
      <x v="30"/>
    </i>
    <i r="2">
      <x v="33"/>
      <x v="41"/>
      <x v="6"/>
    </i>
    <i r="4">
      <x v="15"/>
    </i>
    <i r="4">
      <x v="30"/>
    </i>
    <i r="2">
      <x v="38"/>
      <x v="45"/>
      <x v="15"/>
    </i>
    <i r="2">
      <x v="42"/>
      <x v="43"/>
      <x v="1"/>
    </i>
    <i r="4">
      <x v="6"/>
    </i>
    <i r="4">
      <x v="15"/>
    </i>
    <i r="4">
      <x v="38"/>
    </i>
    <i r="2">
      <x v="44"/>
      <x v="66"/>
      <x v="11"/>
    </i>
    <i r="2">
      <x v="51"/>
      <x v="66"/>
      <x v="11"/>
    </i>
    <i r="2">
      <x v="56"/>
      <x v="37"/>
      <x/>
    </i>
    <i r="4">
      <x v="1"/>
    </i>
    <i r="4">
      <x v="6"/>
    </i>
    <i r="4">
      <x v="15"/>
    </i>
    <i r="4">
      <x v="18"/>
    </i>
    <i r="4">
      <x v="19"/>
    </i>
    <i r="4">
      <x v="22"/>
    </i>
    <i r="4">
      <x v="23"/>
    </i>
    <i r="4">
      <x v="30"/>
    </i>
    <i r="4">
      <x v="38"/>
    </i>
    <i r="2">
      <x v="64"/>
      <x v="44"/>
      <x v="1"/>
    </i>
    <i r="4">
      <x v="9"/>
    </i>
    <i r="4">
      <x v="15"/>
    </i>
    <i r="4">
      <x v="18"/>
    </i>
    <i r="2">
      <x v="70"/>
      <x v="40"/>
      <x v="6"/>
    </i>
    <i r="4">
      <x v="15"/>
    </i>
    <i r="4">
      <x v="30"/>
    </i>
    <i r="2">
      <x v="73"/>
      <x v="48"/>
      <x v="15"/>
    </i>
    <i r="4">
      <x v="18"/>
    </i>
    <i r="4">
      <x v="37"/>
    </i>
    <i r="2">
      <x v="85"/>
      <x v="46"/>
      <x v="15"/>
    </i>
    <i r="4">
      <x v="18"/>
    </i>
    <i r="4">
      <x v="23"/>
    </i>
    <i r="4">
      <x v="30"/>
    </i>
    <i>
      <x v="2"/>
      <x v="7"/>
      <x v="8"/>
      <x v="60"/>
      <x v="25"/>
    </i>
    <i r="4">
      <x v="33"/>
    </i>
    <i r="2">
      <x v="12"/>
      <x v="63"/>
      <x v="25"/>
    </i>
    <i r="2">
      <x v="16"/>
      <x v="65"/>
      <x v="13"/>
    </i>
    <i r="2">
      <x v="45"/>
      <x v="58"/>
      <x v="3"/>
    </i>
    <i r="4">
      <x v="25"/>
    </i>
    <i r="4">
      <x v="38"/>
    </i>
    <i r="2">
      <x v="60"/>
      <x v="62"/>
      <x v="25"/>
    </i>
    <i r="4">
      <x v="33"/>
    </i>
    <i r="2">
      <x v="68"/>
      <x v="56"/>
      <x v="3"/>
    </i>
    <i r="4">
      <x v="38"/>
    </i>
    <i r="2">
      <x v="72"/>
      <x v="59"/>
      <x v="3"/>
    </i>
    <i r="4">
      <x v="38"/>
    </i>
    <i r="2">
      <x v="75"/>
      <x v="61"/>
      <x v="13"/>
    </i>
    <i r="4">
      <x v="25"/>
    </i>
    <i r="4">
      <x v="38"/>
    </i>
    <i r="2">
      <x v="76"/>
      <x v="57"/>
      <x v="38"/>
    </i>
    <i r="2">
      <x v="78"/>
      <x v="64"/>
      <x v="13"/>
    </i>
    <i r="4">
      <x v="25"/>
    </i>
    <i r="4">
      <x v="27"/>
    </i>
    <i>
      <x v="4"/>
      <x v="6"/>
      <x v="14"/>
      <x v="53"/>
      <x v="3"/>
    </i>
    <i r="2">
      <x v="20"/>
      <x v="50"/>
      <x v="3"/>
    </i>
    <i r="2">
      <x v="24"/>
      <x v="54"/>
      <x v="3"/>
    </i>
    <i r="2">
      <x v="35"/>
      <x v="51"/>
      <x v="3"/>
    </i>
    <i r="2">
      <x v="53"/>
      <x v="66"/>
      <x v="16"/>
    </i>
    <i r="2">
      <x v="55"/>
      <x v="55"/>
      <x v="3"/>
    </i>
    <i r="4">
      <x v="16"/>
    </i>
    <i r="2">
      <x v="58"/>
      <x v="49"/>
      <x v="3"/>
    </i>
    <i r="2">
      <x v="69"/>
      <x v="52"/>
      <x v="3"/>
    </i>
    <i>
      <x v="5"/>
      <x/>
      <x v="6"/>
      <x v="5"/>
      <x v="9"/>
    </i>
    <i r="4">
      <x v="38"/>
    </i>
    <i r="2">
      <x v="41"/>
      <x v="4"/>
      <x v="3"/>
    </i>
    <i r="4">
      <x v="21"/>
    </i>
    <i r="2">
      <x v="57"/>
      <x v="3"/>
      <x v="38"/>
    </i>
    <i r="2">
      <x v="74"/>
      <x v="2"/>
      <x v="38"/>
    </i>
    <i r="2">
      <x v="77"/>
      <x v="18"/>
      <x v="12"/>
    </i>
    <i r="4">
      <x v="15"/>
    </i>
    <i r="2">
      <x v="79"/>
      <x v="6"/>
      <x v="9"/>
    </i>
    <i r="4">
      <x v="12"/>
    </i>
    <i r="4">
      <x v="15"/>
    </i>
    <i r="4">
      <x v="38"/>
    </i>
    <i r="1">
      <x v="9"/>
      <x v="79"/>
      <x v="68"/>
      <x v="38"/>
    </i>
    <i>
      <x v="6"/>
      <x v="4"/>
      <x v="11"/>
      <x v="29"/>
      <x v="8"/>
    </i>
    <i r="2">
      <x v="13"/>
      <x v="28"/>
      <x v="2"/>
    </i>
    <i r="4">
      <x v="3"/>
    </i>
    <i r="4">
      <x v="5"/>
    </i>
    <i r="4">
      <x v="6"/>
    </i>
    <i r="4">
      <x v="18"/>
    </i>
    <i r="2">
      <x v="23"/>
      <x v="66"/>
      <x v="11"/>
    </i>
    <i r="2">
      <x v="28"/>
      <x v="23"/>
      <x v="6"/>
    </i>
    <i r="4">
      <x v="7"/>
    </i>
    <i r="4">
      <x v="30"/>
    </i>
    <i r="4">
      <x v="31"/>
    </i>
    <i r="2">
      <x v="30"/>
      <x v="66"/>
      <x v="11"/>
    </i>
    <i r="2">
      <x v="31"/>
      <x v="66"/>
      <x v="30"/>
    </i>
    <i r="2">
      <x v="34"/>
      <x v="66"/>
      <x v="11"/>
    </i>
    <i r="2">
      <x v="36"/>
      <x v="22"/>
      <x v="3"/>
    </i>
    <i r="4">
      <x v="6"/>
    </i>
    <i r="2">
      <x v="37"/>
      <x v="34"/>
      <x v="3"/>
    </i>
    <i r="4">
      <x v="32"/>
    </i>
    <i r="4">
      <x v="33"/>
    </i>
    <i r="2">
      <x v="39"/>
      <x v="31"/>
      <x v="3"/>
    </i>
    <i r="4">
      <x v="6"/>
    </i>
    <i r="4">
      <x v="30"/>
    </i>
    <i r="4">
      <x v="32"/>
    </i>
    <i r="2">
      <x v="43"/>
      <x v="66"/>
      <x v="11"/>
    </i>
    <i r="2">
      <x v="46"/>
      <x v="66"/>
      <x v="11"/>
    </i>
    <i r="2">
      <x v="47"/>
      <x v="66"/>
      <x v="11"/>
    </i>
    <i r="2">
      <x v="49"/>
      <x v="66"/>
      <x v="11"/>
    </i>
    <i r="2">
      <x v="52"/>
      <x v="25"/>
      <x v="33"/>
    </i>
    <i r="4">
      <x v="38"/>
    </i>
    <i r="2">
      <x v="61"/>
      <x v="35"/>
      <x v="3"/>
    </i>
    <i r="4">
      <x v="30"/>
    </i>
    <i r="4">
      <x v="32"/>
    </i>
    <i r="2">
      <x v="62"/>
      <x v="20"/>
      <x/>
    </i>
    <i r="4">
      <x v="2"/>
    </i>
    <i r="4">
      <x v="3"/>
    </i>
    <i r="4">
      <x v="6"/>
    </i>
    <i r="4">
      <x v="7"/>
    </i>
    <i r="4">
      <x v="15"/>
    </i>
    <i r="4">
      <x v="30"/>
    </i>
    <i r="4">
      <x v="33"/>
    </i>
    <i r="4">
      <x v="34"/>
    </i>
    <i r="4">
      <x v="38"/>
    </i>
    <i r="2">
      <x v="63"/>
      <x v="66"/>
      <x v="30"/>
    </i>
    <i r="2">
      <x v="66"/>
      <x v="24"/>
      <x v="2"/>
    </i>
    <i r="4">
      <x v="6"/>
    </i>
    <i r="4">
      <x v="7"/>
    </i>
    <i r="4">
      <x v="33"/>
    </i>
    <i r="2">
      <x v="80"/>
      <x v="32"/>
      <x v="3"/>
    </i>
    <i r="4">
      <x v="30"/>
    </i>
    <i r="4">
      <x v="32"/>
    </i>
    <i r="4">
      <x v="33"/>
    </i>
    <i r="4">
      <x v="34"/>
    </i>
    <i r="2">
      <x v="82"/>
      <x v="26"/>
      <x v="3"/>
    </i>
    <i r="4">
      <x v="6"/>
    </i>
    <i r="4">
      <x v="30"/>
    </i>
    <i r="4">
      <x v="32"/>
    </i>
    <i r="2">
      <x v="83"/>
      <x v="66"/>
      <x v="11"/>
    </i>
    <i r="2">
      <x v="84"/>
      <x v="33"/>
      <x v="2"/>
    </i>
    <i r="4">
      <x v="3"/>
    </i>
    <i r="4">
      <x v="6"/>
    </i>
    <i r="4">
      <x v="30"/>
    </i>
    <i r="4">
      <x v="32"/>
    </i>
    <i r="4">
      <x v="34"/>
    </i>
    <i r="2">
      <x v="86"/>
      <x v="66"/>
      <x v="11"/>
    </i>
    <i r="2">
      <x v="87"/>
      <x v="27"/>
      <x v="3"/>
    </i>
    <i r="4">
      <x v="6"/>
    </i>
    <i r="4">
      <x v="18"/>
    </i>
    <i r="4">
      <x v="29"/>
    </i>
    <i r="4">
      <x v="39"/>
    </i>
    <i r="2">
      <x v="88"/>
      <x v="30"/>
      <x v="38"/>
    </i>
    <i r="2">
      <x v="90"/>
      <x v="36"/>
      <x v="3"/>
    </i>
    <i r="4">
      <x v="24"/>
    </i>
    <i r="2">
      <x v="91"/>
      <x v="21"/>
      <x v="2"/>
    </i>
    <i r="4">
      <x v="3"/>
    </i>
    <i r="4">
      <x v="6"/>
    </i>
    <i r="4">
      <x v="29"/>
    </i>
    <i r="4">
      <x v="30"/>
    </i>
    <i r="4">
      <x v="31"/>
    </i>
    <i r="2">
      <x v="93"/>
      <x v="66"/>
      <x v="11"/>
    </i>
    <i>
      <x v="7"/>
      <x v="1"/>
      <x v="7"/>
      <x v="16"/>
      <x v="39"/>
    </i>
    <i r="2">
      <x v="15"/>
      <x v="11"/>
      <x v="15"/>
    </i>
    <i r="2">
      <x v="17"/>
      <x v="66"/>
      <x v="11"/>
    </i>
    <i r="2">
      <x v="18"/>
      <x v="66"/>
      <x v="11"/>
    </i>
    <i r="2">
      <x v="19"/>
      <x v="66"/>
      <x v="11"/>
    </i>
    <i r="2">
      <x v="22"/>
      <x v="13"/>
      <x v="39"/>
    </i>
    <i r="2">
      <x v="26"/>
      <x v="66"/>
      <x v="11"/>
    </i>
    <i r="2">
      <x v="27"/>
      <x v="66"/>
      <x v="11"/>
    </i>
    <i r="2">
      <x v="32"/>
      <x v="9"/>
      <x v="15"/>
    </i>
    <i r="4">
      <x v="39"/>
    </i>
    <i r="2">
      <x v="48"/>
      <x v="14"/>
      <x v="15"/>
    </i>
    <i r="2">
      <x v="50"/>
      <x v="66"/>
      <x v="11"/>
    </i>
    <i r="2">
      <x v="54"/>
      <x v="7"/>
      <x v="39"/>
    </i>
    <i r="2">
      <x v="59"/>
      <x v="10"/>
      <x v="11"/>
    </i>
    <i r="2">
      <x v="67"/>
      <x v="8"/>
      <x v="39"/>
    </i>
    <i r="2">
      <x v="71"/>
      <x v="66"/>
      <x v="11"/>
    </i>
    <i r="2">
      <x v="89"/>
      <x v="15"/>
      <x v="39"/>
    </i>
    <i r="2">
      <x v="92"/>
      <x v="66"/>
      <x v="11"/>
    </i>
    <i t="grand">
      <x/>
    </i>
  </rowItems>
  <colItems count="1">
    <i/>
  </colItems>
  <formats count="845">
    <format dxfId="912">
      <pivotArea type="all" dataOnly="0" outline="0" fieldPosition="0"/>
    </format>
    <format dxfId="911">
      <pivotArea dataOnly="0" labelOnly="1" fieldPosition="0">
        <references count="1">
          <reference field="17" count="0"/>
        </references>
      </pivotArea>
    </format>
    <format dxfId="910">
      <pivotArea dataOnly="0" labelOnly="1" grandRow="1" outline="0" fieldPosition="0"/>
    </format>
    <format dxfId="909">
      <pivotArea dataOnly="0" labelOnly="1" fieldPosition="0">
        <references count="2">
          <reference field="17" count="1" selected="0">
            <x v="1"/>
          </reference>
          <reference field="26" count="1">
            <x v="5"/>
          </reference>
        </references>
      </pivotArea>
    </format>
    <format dxfId="908">
      <pivotArea dataOnly="0" labelOnly="1" fieldPosition="0">
        <references count="2">
          <reference field="17" count="1" selected="0">
            <x v="2"/>
          </reference>
          <reference field="26" count="1">
            <x v="7"/>
          </reference>
        </references>
      </pivotArea>
    </format>
    <format dxfId="907">
      <pivotArea dataOnly="0" labelOnly="1" fieldPosition="0">
        <references count="2">
          <reference field="17" count="1" selected="0">
            <x v="4"/>
          </reference>
          <reference field="26" count="1">
            <x v="6"/>
          </reference>
        </references>
      </pivotArea>
    </format>
    <format dxfId="906">
      <pivotArea dataOnly="0" labelOnly="1" fieldPosition="0">
        <references count="2">
          <reference field="17" count="1" selected="0">
            <x v="5"/>
          </reference>
          <reference field="26" count="1">
            <x v="0"/>
          </reference>
        </references>
      </pivotArea>
    </format>
    <format dxfId="905">
      <pivotArea dataOnly="0" labelOnly="1" fieldPosition="0">
        <references count="2">
          <reference field="17" count="1" selected="0">
            <x v="6"/>
          </reference>
          <reference field="26" count="1">
            <x v="4"/>
          </reference>
        </references>
      </pivotArea>
    </format>
    <format dxfId="904">
      <pivotArea dataOnly="0" labelOnly="1" fieldPosition="0">
        <references count="2">
          <reference field="17" count="1" selected="0">
            <x v="7"/>
          </reference>
          <reference field="26" count="1">
            <x v="1"/>
          </reference>
        </references>
      </pivotArea>
    </format>
    <format dxfId="903">
      <pivotArea dataOnly="0" labelOnly="1" fieldPosition="0">
        <references count="3">
          <reference field="17" count="1" selected="0">
            <x v="1"/>
          </reference>
          <reference field="18" count="13">
            <x v="5"/>
            <x v="9"/>
            <x v="21"/>
            <x v="25"/>
            <x v="33"/>
            <x v="38"/>
            <x v="42"/>
            <x v="56"/>
            <x v="64"/>
            <x v="70"/>
            <x v="73"/>
            <x v="85"/>
            <x v="94"/>
          </reference>
          <reference field="26" count="1" selected="0">
            <x v="5"/>
          </reference>
        </references>
      </pivotArea>
    </format>
    <format dxfId="902">
      <pivotArea dataOnly="0" labelOnly="1" fieldPosition="0">
        <references count="3">
          <reference field="17" count="1" selected="0">
            <x v="2"/>
          </reference>
          <reference field="18" count="11">
            <x v="8"/>
            <x v="12"/>
            <x v="16"/>
            <x v="45"/>
            <x v="60"/>
            <x v="68"/>
            <x v="72"/>
            <x v="75"/>
            <x v="76"/>
            <x v="78"/>
            <x v="94"/>
          </reference>
          <reference field="26" count="1" selected="0">
            <x v="7"/>
          </reference>
        </references>
      </pivotArea>
    </format>
    <format dxfId="901">
      <pivotArea dataOnly="0" labelOnly="1" fieldPosition="0">
        <references count="3">
          <reference field="17" count="1" selected="0">
            <x v="4"/>
          </reference>
          <reference field="18" count="9">
            <x v="14"/>
            <x v="20"/>
            <x v="24"/>
            <x v="35"/>
            <x v="53"/>
            <x v="55"/>
            <x v="58"/>
            <x v="69"/>
            <x v="94"/>
          </reference>
          <reference field="26" count="1" selected="0">
            <x v="6"/>
          </reference>
        </references>
      </pivotArea>
    </format>
    <format dxfId="900">
      <pivotArea dataOnly="0" labelOnly="1" fieldPosition="0">
        <references count="3">
          <reference field="17" count="1" selected="0">
            <x v="5"/>
          </reference>
          <reference field="18" count="9">
            <x v="6"/>
            <x v="29"/>
            <x v="41"/>
            <x v="57"/>
            <x v="74"/>
            <x v="77"/>
            <x v="79"/>
            <x v="81"/>
            <x v="94"/>
          </reference>
          <reference field="26" count="1" selected="0">
            <x v="0"/>
          </reference>
        </references>
      </pivotArea>
    </format>
    <format dxfId="899">
      <pivotArea dataOnly="0" labelOnly="1" fieldPosition="0">
        <references count="3">
          <reference field="17" count="1" selected="0">
            <x v="6"/>
          </reference>
          <reference field="18" count="25">
            <x v="11"/>
            <x v="13"/>
            <x v="23"/>
            <x v="28"/>
            <x v="31"/>
            <x v="34"/>
            <x v="36"/>
            <x v="37"/>
            <x v="39"/>
            <x v="43"/>
            <x v="46"/>
            <x v="52"/>
            <x v="61"/>
            <x v="62"/>
            <x v="63"/>
            <x v="66"/>
            <x v="80"/>
            <x v="82"/>
            <x v="83"/>
            <x v="84"/>
            <x v="87"/>
            <x v="88"/>
            <x v="90"/>
            <x v="91"/>
            <x v="94"/>
          </reference>
          <reference field="26" count="1" selected="0">
            <x v="4"/>
          </reference>
        </references>
      </pivotArea>
    </format>
    <format dxfId="898">
      <pivotArea dataOnly="0" labelOnly="1" fieldPosition="0">
        <references count="3">
          <reference field="17" count="1" selected="0">
            <x v="7"/>
          </reference>
          <reference field="18" count="11">
            <x v="7"/>
            <x v="15"/>
            <x v="22"/>
            <x v="32"/>
            <x v="40"/>
            <x v="48"/>
            <x v="54"/>
            <x v="59"/>
            <x v="67"/>
            <x v="89"/>
            <x v="94"/>
          </reference>
          <reference field="26" count="1" selected="0">
            <x v="1"/>
          </reference>
        </references>
      </pivotArea>
    </format>
    <format dxfId="897">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896">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895">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894">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893">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892">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891">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890">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889">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888">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887">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886">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885">
      <pivotArea dataOnly="0" labelOnly="1" fieldPosition="0">
        <references count="4">
          <reference field="17" count="1" selected="0">
            <x v="1"/>
          </reference>
          <reference field="18" count="1" selected="0">
            <x v="94"/>
          </reference>
          <reference field="26" count="1" selected="0">
            <x v="5"/>
          </reference>
          <reference field="27" count="1">
            <x v="66"/>
          </reference>
        </references>
      </pivotArea>
    </format>
    <format dxfId="884">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883">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882">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881">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880">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879">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878">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877">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876">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875">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874">
      <pivotArea dataOnly="0" labelOnly="1" fieldPosition="0">
        <references count="4">
          <reference field="17" count="1" selected="0">
            <x v="2"/>
          </reference>
          <reference field="18" count="1" selected="0">
            <x v="94"/>
          </reference>
          <reference field="26" count="1" selected="0">
            <x v="7"/>
          </reference>
          <reference field="27" count="1">
            <x v="66"/>
          </reference>
        </references>
      </pivotArea>
    </format>
    <format dxfId="873">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872">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871">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870">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869">
      <pivotArea dataOnly="0" labelOnly="1" fieldPosition="0">
        <references count="4">
          <reference field="17" count="1" selected="0">
            <x v="4"/>
          </reference>
          <reference field="18" count="1" selected="0">
            <x v="53"/>
          </reference>
          <reference field="26" count="1" selected="0">
            <x v="6"/>
          </reference>
          <reference field="27" count="1">
            <x v="66"/>
          </reference>
        </references>
      </pivotArea>
    </format>
    <format dxfId="868">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867">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866">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865">
      <pivotArea dataOnly="0" labelOnly="1" fieldPosition="0">
        <references count="4">
          <reference field="17" count="1" selected="0">
            <x v="4"/>
          </reference>
          <reference field="18" count="1" selected="0">
            <x v="94"/>
          </reference>
          <reference field="26" count="1" selected="0">
            <x v="6"/>
          </reference>
          <reference field="27" count="1">
            <x v="66"/>
          </reference>
        </references>
      </pivotArea>
    </format>
    <format dxfId="864">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863">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862">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861">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860">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859">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858">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857">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856">
      <pivotArea dataOnly="0" labelOnly="1" fieldPosition="0">
        <references count="4">
          <reference field="17" count="1" selected="0">
            <x v="5"/>
          </reference>
          <reference field="18" count="1" selected="0">
            <x v="94"/>
          </reference>
          <reference field="26" count="1" selected="0">
            <x v="0"/>
          </reference>
          <reference field="27" count="1">
            <x v="66"/>
          </reference>
        </references>
      </pivotArea>
    </format>
    <format dxfId="855">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854">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853">
      <pivotArea dataOnly="0" labelOnly="1" fieldPosition="0">
        <references count="4">
          <reference field="17" count="1" selected="0">
            <x v="6"/>
          </reference>
          <reference field="18" count="1" selected="0">
            <x v="23"/>
          </reference>
          <reference field="26" count="1" selected="0">
            <x v="4"/>
          </reference>
          <reference field="27" count="1">
            <x v="66"/>
          </reference>
        </references>
      </pivotArea>
    </format>
    <format dxfId="852">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851">
      <pivotArea dataOnly="0" labelOnly="1" fieldPosition="0">
        <references count="4">
          <reference field="17" count="1" selected="0">
            <x v="6"/>
          </reference>
          <reference field="18" count="1" selected="0">
            <x v="31"/>
          </reference>
          <reference field="26" count="1" selected="0">
            <x v="4"/>
          </reference>
          <reference field="27" count="1">
            <x v="66"/>
          </reference>
        </references>
      </pivotArea>
    </format>
    <format dxfId="850">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849">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848">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847">
      <pivotArea dataOnly="0" labelOnly="1" fieldPosition="0">
        <references count="4">
          <reference field="17" count="1" selected="0">
            <x v="6"/>
          </reference>
          <reference field="18" count="1" selected="0">
            <x v="43"/>
          </reference>
          <reference field="26" count="1" selected="0">
            <x v="4"/>
          </reference>
          <reference field="27" count="1">
            <x v="66"/>
          </reference>
        </references>
      </pivotArea>
    </format>
    <format dxfId="846">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845">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844">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843">
      <pivotArea dataOnly="0" labelOnly="1" fieldPosition="0">
        <references count="4">
          <reference field="17" count="1" selected="0">
            <x v="6"/>
          </reference>
          <reference field="18" count="1" selected="0">
            <x v="63"/>
          </reference>
          <reference field="26" count="1" selected="0">
            <x v="4"/>
          </reference>
          <reference field="27" count="1">
            <x v="66"/>
          </reference>
        </references>
      </pivotArea>
    </format>
    <format dxfId="842">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841">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840">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839">
      <pivotArea dataOnly="0" labelOnly="1" fieldPosition="0">
        <references count="4">
          <reference field="17" count="1" selected="0">
            <x v="6"/>
          </reference>
          <reference field="18" count="1" selected="0">
            <x v="83"/>
          </reference>
          <reference field="26" count="1" selected="0">
            <x v="4"/>
          </reference>
          <reference field="27" count="1">
            <x v="66"/>
          </reference>
        </references>
      </pivotArea>
    </format>
    <format dxfId="838">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837">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836">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835">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834">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833">
      <pivotArea dataOnly="0" labelOnly="1" fieldPosition="0">
        <references count="4">
          <reference field="17" count="1" selected="0">
            <x v="6"/>
          </reference>
          <reference field="18" count="1" selected="0">
            <x v="94"/>
          </reference>
          <reference field="26" count="1" selected="0">
            <x v="4"/>
          </reference>
          <reference field="27" count="1">
            <x v="66"/>
          </reference>
        </references>
      </pivotArea>
    </format>
    <format dxfId="832">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831">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830">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829">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828">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827">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826">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825">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824">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823">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822">
      <pivotArea dataOnly="0" labelOnly="1" fieldPosition="0">
        <references count="4">
          <reference field="17" count="1" selected="0">
            <x v="7"/>
          </reference>
          <reference field="18" count="1" selected="0">
            <x v="94"/>
          </reference>
          <reference field="26" count="1" selected="0">
            <x v="1"/>
          </reference>
          <reference field="27" count="1">
            <x v="66"/>
          </reference>
        </references>
      </pivotArea>
    </format>
    <format dxfId="821">
      <pivotArea dataOnly="0" labelOnly="1" fieldPosition="0">
        <references count="5">
          <reference field="0" count="1">
            <x v="4"/>
          </reference>
          <reference field="17" count="1" selected="0">
            <x v="1"/>
          </reference>
          <reference field="18" count="1" selected="0">
            <x v="5"/>
          </reference>
          <reference field="26" count="1" selected="0">
            <x v="5"/>
          </reference>
          <reference field="27" count="1" selected="0">
            <x v="38"/>
          </reference>
        </references>
      </pivotArea>
    </format>
    <format dxfId="820">
      <pivotArea dataOnly="0" labelOnly="1" fieldPosition="0">
        <references count="5">
          <reference field="0" count="5">
            <x v="1"/>
            <x v="9"/>
            <x v="15"/>
            <x v="18"/>
            <x v="38"/>
          </reference>
          <reference field="17" count="1" selected="0">
            <x v="1"/>
          </reference>
          <reference field="18" count="1" selected="0">
            <x v="9"/>
          </reference>
          <reference field="26" count="1" selected="0">
            <x v="5"/>
          </reference>
          <reference field="27" count="1" selected="0">
            <x v="42"/>
          </reference>
        </references>
      </pivotArea>
    </format>
    <format dxfId="819">
      <pivotArea dataOnly="0" labelOnly="1" fieldPosition="0">
        <references count="5">
          <reference field="0" count="4">
            <x v="4"/>
            <x v="15"/>
            <x v="18"/>
            <x v="38"/>
          </reference>
          <reference field="17" count="1" selected="0">
            <x v="1"/>
          </reference>
          <reference field="18" count="1" selected="0">
            <x v="21"/>
          </reference>
          <reference field="26" count="1" selected="0">
            <x v="5"/>
          </reference>
          <reference field="27" count="1" selected="0">
            <x v="47"/>
          </reference>
        </references>
      </pivotArea>
    </format>
    <format dxfId="818">
      <pivotArea dataOnly="0" labelOnly="1" fieldPosition="0">
        <references count="5">
          <reference field="0" count="1">
            <x v="30"/>
          </reference>
          <reference field="17" count="1" selected="0">
            <x v="1"/>
          </reference>
          <reference field="18" count="1" selected="0">
            <x v="25"/>
          </reference>
          <reference field="26" count="1" selected="0">
            <x v="5"/>
          </reference>
          <reference field="27" count="1" selected="0">
            <x v="39"/>
          </reference>
        </references>
      </pivotArea>
    </format>
    <format dxfId="817">
      <pivotArea dataOnly="0" labelOnly="1" fieldPosition="0">
        <references count="5">
          <reference field="0" count="3">
            <x v="4"/>
            <x v="15"/>
            <x v="30"/>
          </reference>
          <reference field="17" count="1" selected="0">
            <x v="1"/>
          </reference>
          <reference field="18" count="1" selected="0">
            <x v="33"/>
          </reference>
          <reference field="26" count="1" selected="0">
            <x v="5"/>
          </reference>
          <reference field="27" count="1" selected="0">
            <x v="41"/>
          </reference>
        </references>
      </pivotArea>
    </format>
    <format dxfId="816">
      <pivotArea dataOnly="0" labelOnly="1" fieldPosition="0">
        <references count="5">
          <reference field="0" count="1">
            <x v="15"/>
          </reference>
          <reference field="17" count="1" selected="0">
            <x v="1"/>
          </reference>
          <reference field="18" count="1" selected="0">
            <x v="38"/>
          </reference>
          <reference field="26" count="1" selected="0">
            <x v="5"/>
          </reference>
          <reference field="27" count="1" selected="0">
            <x v="45"/>
          </reference>
        </references>
      </pivotArea>
    </format>
    <format dxfId="815">
      <pivotArea dataOnly="0" labelOnly="1" fieldPosition="0">
        <references count="5">
          <reference field="0" count="5">
            <x v="1"/>
            <x v="4"/>
            <x v="6"/>
            <x v="15"/>
            <x v="38"/>
          </reference>
          <reference field="17" count="1" selected="0">
            <x v="1"/>
          </reference>
          <reference field="18" count="1" selected="0">
            <x v="42"/>
          </reference>
          <reference field="26" count="1" selected="0">
            <x v="5"/>
          </reference>
          <reference field="27" count="1" selected="0">
            <x v="43"/>
          </reference>
        </references>
      </pivotArea>
    </format>
    <format dxfId="814">
      <pivotArea dataOnly="0" labelOnly="1" fieldPosition="0">
        <references count="5">
          <reference field="0" count="10">
            <x v="0"/>
            <x v="1"/>
            <x v="4"/>
            <x v="6"/>
            <x v="15"/>
            <x v="18"/>
            <x v="19"/>
            <x v="22"/>
            <x v="30"/>
            <x v="38"/>
          </reference>
          <reference field="17" count="1" selected="0">
            <x v="1"/>
          </reference>
          <reference field="18" count="1" selected="0">
            <x v="56"/>
          </reference>
          <reference field="26" count="1" selected="0">
            <x v="5"/>
          </reference>
          <reference field="27" count="1" selected="0">
            <x v="37"/>
          </reference>
        </references>
      </pivotArea>
    </format>
    <format dxfId="813">
      <pivotArea dataOnly="0" labelOnly="1" fieldPosition="0">
        <references count="5">
          <reference field="0" count="3">
            <x v="1"/>
            <x v="15"/>
            <x v="18"/>
          </reference>
          <reference field="17" count="1" selected="0">
            <x v="1"/>
          </reference>
          <reference field="18" count="1" selected="0">
            <x v="64"/>
          </reference>
          <reference field="26" count="1" selected="0">
            <x v="5"/>
          </reference>
          <reference field="27" count="1" selected="0">
            <x v="44"/>
          </reference>
        </references>
      </pivotArea>
    </format>
    <format dxfId="812">
      <pivotArea dataOnly="0" labelOnly="1" fieldPosition="0">
        <references count="5">
          <reference field="0" count="4">
            <x v="4"/>
            <x v="6"/>
            <x v="15"/>
            <x v="30"/>
          </reference>
          <reference field="17" count="1" selected="0">
            <x v="1"/>
          </reference>
          <reference field="18" count="1" selected="0">
            <x v="70"/>
          </reference>
          <reference field="26" count="1" selected="0">
            <x v="5"/>
          </reference>
          <reference field="27" count="1" selected="0">
            <x v="40"/>
          </reference>
        </references>
      </pivotArea>
    </format>
    <format dxfId="811">
      <pivotArea dataOnly="0" labelOnly="1" fieldPosition="0">
        <references count="5">
          <reference field="0" count="3">
            <x v="15"/>
            <x v="18"/>
            <x v="37"/>
          </reference>
          <reference field="17" count="1" selected="0">
            <x v="1"/>
          </reference>
          <reference field="18" count="1" selected="0">
            <x v="73"/>
          </reference>
          <reference field="26" count="1" selected="0">
            <x v="5"/>
          </reference>
          <reference field="27" count="1" selected="0">
            <x v="48"/>
          </reference>
        </references>
      </pivotArea>
    </format>
    <format dxfId="810">
      <pivotArea dataOnly="0" labelOnly="1" fieldPosition="0">
        <references count="5">
          <reference field="0" count="4">
            <x v="4"/>
            <x v="15"/>
            <x v="18"/>
            <x v="30"/>
          </reference>
          <reference field="17" count="1" selected="0">
            <x v="1"/>
          </reference>
          <reference field="18" count="1" selected="0">
            <x v="85"/>
          </reference>
          <reference field="26" count="1" selected="0">
            <x v="5"/>
          </reference>
          <reference field="27" count="1" selected="0">
            <x v="46"/>
          </reference>
        </references>
      </pivotArea>
    </format>
    <format dxfId="809">
      <pivotArea dataOnly="0" labelOnly="1" fieldPosition="0">
        <references count="5">
          <reference field="0" count="3">
            <x v="4"/>
            <x v="20"/>
            <x v="26"/>
          </reference>
          <reference field="17" count="1" selected="0">
            <x v="1"/>
          </reference>
          <reference field="18" count="1" selected="0">
            <x v="94"/>
          </reference>
          <reference field="26" count="1" selected="0">
            <x v="5"/>
          </reference>
          <reference field="27" count="1" selected="0">
            <x v="66"/>
          </reference>
        </references>
      </pivotArea>
    </format>
    <format dxfId="808">
      <pivotArea dataOnly="0" labelOnly="1" fieldPosition="0">
        <references count="5">
          <reference field="0" count="2">
            <x v="25"/>
            <x v="33"/>
          </reference>
          <reference field="17" count="1" selected="0">
            <x v="2"/>
          </reference>
          <reference field="18" count="1" selected="0">
            <x v="8"/>
          </reference>
          <reference field="26" count="1" selected="0">
            <x v="7"/>
          </reference>
          <reference field="27" count="1" selected="0">
            <x v="60"/>
          </reference>
        </references>
      </pivotArea>
    </format>
    <format dxfId="807">
      <pivotArea dataOnly="0" labelOnly="1" fieldPosition="0">
        <references count="5">
          <reference field="0" count="1">
            <x v="25"/>
          </reference>
          <reference field="17" count="1" selected="0">
            <x v="2"/>
          </reference>
          <reference field="18" count="1" selected="0">
            <x v="12"/>
          </reference>
          <reference field="26" count="1" selected="0">
            <x v="7"/>
          </reference>
          <reference field="27" count="1" selected="0">
            <x v="63"/>
          </reference>
        </references>
      </pivotArea>
    </format>
    <format dxfId="806">
      <pivotArea dataOnly="0" labelOnly="1" fieldPosition="0">
        <references count="5">
          <reference field="0" count="1">
            <x v="13"/>
          </reference>
          <reference field="17" count="1" selected="0">
            <x v="2"/>
          </reference>
          <reference field="18" count="1" selected="0">
            <x v="16"/>
          </reference>
          <reference field="26" count="1" selected="0">
            <x v="7"/>
          </reference>
          <reference field="27" count="1" selected="0">
            <x v="65"/>
          </reference>
        </references>
      </pivotArea>
    </format>
    <format dxfId="805">
      <pivotArea dataOnly="0" labelOnly="1" fieldPosition="0">
        <references count="5">
          <reference field="0" count="2">
            <x v="3"/>
            <x v="38"/>
          </reference>
          <reference field="17" count="1" selected="0">
            <x v="2"/>
          </reference>
          <reference field="18" count="1" selected="0">
            <x v="45"/>
          </reference>
          <reference field="26" count="1" selected="0">
            <x v="7"/>
          </reference>
          <reference field="27" count="1" selected="0">
            <x v="58"/>
          </reference>
        </references>
      </pivotArea>
    </format>
    <format dxfId="804">
      <pivotArea dataOnly="0" labelOnly="1" fieldPosition="0">
        <references count="5">
          <reference field="0" count="2">
            <x v="25"/>
            <x v="33"/>
          </reference>
          <reference field="17" count="1" selected="0">
            <x v="2"/>
          </reference>
          <reference field="18" count="1" selected="0">
            <x v="60"/>
          </reference>
          <reference field="26" count="1" selected="0">
            <x v="7"/>
          </reference>
          <reference field="27" count="1" selected="0">
            <x v="62"/>
          </reference>
        </references>
      </pivotArea>
    </format>
    <format dxfId="803">
      <pivotArea dataOnly="0" labelOnly="1" fieldPosition="0">
        <references count="5">
          <reference field="0" count="2">
            <x v="3"/>
            <x v="38"/>
          </reference>
          <reference field="17" count="1" selected="0">
            <x v="2"/>
          </reference>
          <reference field="18" count="1" selected="0">
            <x v="68"/>
          </reference>
          <reference field="26" count="1" selected="0">
            <x v="7"/>
          </reference>
          <reference field="27" count="1" selected="0">
            <x v="56"/>
          </reference>
        </references>
      </pivotArea>
    </format>
    <format dxfId="802">
      <pivotArea dataOnly="0" labelOnly="1" fieldPosition="0">
        <references count="5">
          <reference field="0" count="2">
            <x v="3"/>
            <x v="38"/>
          </reference>
          <reference field="17" count="1" selected="0">
            <x v="2"/>
          </reference>
          <reference field="18" count="1" selected="0">
            <x v="72"/>
          </reference>
          <reference field="26" count="1" selected="0">
            <x v="7"/>
          </reference>
          <reference field="27" count="1" selected="0">
            <x v="59"/>
          </reference>
        </references>
      </pivotArea>
    </format>
    <format dxfId="801">
      <pivotArea dataOnly="0" labelOnly="1" fieldPosition="0">
        <references count="5">
          <reference field="0" count="3">
            <x v="13"/>
            <x v="25"/>
            <x v="38"/>
          </reference>
          <reference field="17" count="1" selected="0">
            <x v="2"/>
          </reference>
          <reference field="18" count="1" selected="0">
            <x v="75"/>
          </reference>
          <reference field="26" count="1" selected="0">
            <x v="7"/>
          </reference>
          <reference field="27" count="1" selected="0">
            <x v="61"/>
          </reference>
        </references>
      </pivotArea>
    </format>
    <format dxfId="800">
      <pivotArea dataOnly="0" labelOnly="1" fieldPosition="0">
        <references count="5">
          <reference field="0" count="1">
            <x v="38"/>
          </reference>
          <reference field="17" count="1" selected="0">
            <x v="2"/>
          </reference>
          <reference field="18" count="1" selected="0">
            <x v="76"/>
          </reference>
          <reference field="26" count="1" selected="0">
            <x v="7"/>
          </reference>
          <reference field="27" count="1" selected="0">
            <x v="57"/>
          </reference>
        </references>
      </pivotArea>
    </format>
    <format dxfId="799">
      <pivotArea dataOnly="0" labelOnly="1" fieldPosition="0">
        <references count="5">
          <reference field="0" count="3">
            <x v="13"/>
            <x v="25"/>
            <x v="27"/>
          </reference>
          <reference field="17" count="1" selected="0">
            <x v="2"/>
          </reference>
          <reference field="18" count="1" selected="0">
            <x v="78"/>
          </reference>
          <reference field="26" count="1" selected="0">
            <x v="7"/>
          </reference>
          <reference field="27" count="1" selected="0">
            <x v="64"/>
          </reference>
        </references>
      </pivotArea>
    </format>
    <format dxfId="798">
      <pivotArea dataOnly="0" labelOnly="1" fieldPosition="0">
        <references count="5">
          <reference field="0" count="1">
            <x v="35"/>
          </reference>
          <reference field="17" count="1" selected="0">
            <x v="2"/>
          </reference>
          <reference field="18" count="1" selected="0">
            <x v="94"/>
          </reference>
          <reference field="26" count="1" selected="0">
            <x v="7"/>
          </reference>
          <reference field="27" count="1" selected="0">
            <x v="66"/>
          </reference>
        </references>
      </pivotArea>
    </format>
    <format dxfId="797">
      <pivotArea dataOnly="0" labelOnly="1" fieldPosition="0">
        <references count="5">
          <reference field="0" count="1">
            <x v="3"/>
          </reference>
          <reference field="17" count="1" selected="0">
            <x v="4"/>
          </reference>
          <reference field="18" count="1" selected="0">
            <x v="14"/>
          </reference>
          <reference field="26" count="1" selected="0">
            <x v="6"/>
          </reference>
          <reference field="27" count="1" selected="0">
            <x v="53"/>
          </reference>
        </references>
      </pivotArea>
    </format>
    <format dxfId="796">
      <pivotArea dataOnly="0" labelOnly="1" fieldPosition="0">
        <references count="5">
          <reference field="0" count="1">
            <x v="3"/>
          </reference>
          <reference field="17" count="1" selected="0">
            <x v="4"/>
          </reference>
          <reference field="18" count="1" selected="0">
            <x v="20"/>
          </reference>
          <reference field="26" count="1" selected="0">
            <x v="6"/>
          </reference>
          <reference field="27" count="1" selected="0">
            <x v="50"/>
          </reference>
        </references>
      </pivotArea>
    </format>
    <format dxfId="795">
      <pivotArea dataOnly="0" labelOnly="1" fieldPosition="0">
        <references count="5">
          <reference field="0" count="1">
            <x v="3"/>
          </reference>
          <reference field="17" count="1" selected="0">
            <x v="4"/>
          </reference>
          <reference field="18" count="1" selected="0">
            <x v="24"/>
          </reference>
          <reference field="26" count="1" selected="0">
            <x v="6"/>
          </reference>
          <reference field="27" count="1" selected="0">
            <x v="54"/>
          </reference>
        </references>
      </pivotArea>
    </format>
    <format dxfId="794">
      <pivotArea dataOnly="0" labelOnly="1" fieldPosition="0">
        <references count="5">
          <reference field="0" count="1">
            <x v="3"/>
          </reference>
          <reference field="17" count="1" selected="0">
            <x v="4"/>
          </reference>
          <reference field="18" count="1" selected="0">
            <x v="35"/>
          </reference>
          <reference field="26" count="1" selected="0">
            <x v="6"/>
          </reference>
          <reference field="27" count="1" selected="0">
            <x v="51"/>
          </reference>
        </references>
      </pivotArea>
    </format>
    <format dxfId="793">
      <pivotArea dataOnly="0" labelOnly="1" fieldPosition="0">
        <references count="5">
          <reference field="0" count="1">
            <x v="16"/>
          </reference>
          <reference field="17" count="1" selected="0">
            <x v="4"/>
          </reference>
          <reference field="18" count="1" selected="0">
            <x v="53"/>
          </reference>
          <reference field="26" count="1" selected="0">
            <x v="6"/>
          </reference>
          <reference field="27" count="1" selected="0">
            <x v="66"/>
          </reference>
        </references>
      </pivotArea>
    </format>
    <format dxfId="792">
      <pivotArea dataOnly="0" labelOnly="1" fieldPosition="0">
        <references count="5">
          <reference field="0" count="2">
            <x v="3"/>
            <x v="16"/>
          </reference>
          <reference field="17" count="1" selected="0">
            <x v="4"/>
          </reference>
          <reference field="18" count="1" selected="0">
            <x v="55"/>
          </reference>
          <reference field="26" count="1" selected="0">
            <x v="6"/>
          </reference>
          <reference field="27" count="1" selected="0">
            <x v="55"/>
          </reference>
        </references>
      </pivotArea>
    </format>
    <format dxfId="791">
      <pivotArea dataOnly="0" labelOnly="1" fieldPosition="0">
        <references count="5">
          <reference field="0" count="1">
            <x v="3"/>
          </reference>
          <reference field="17" count="1" selected="0">
            <x v="4"/>
          </reference>
          <reference field="18" count="1" selected="0">
            <x v="58"/>
          </reference>
          <reference field="26" count="1" selected="0">
            <x v="6"/>
          </reference>
          <reference field="27" count="1" selected="0">
            <x v="49"/>
          </reference>
        </references>
      </pivotArea>
    </format>
    <format dxfId="790">
      <pivotArea dataOnly="0" labelOnly="1" fieldPosition="0">
        <references count="5">
          <reference field="0" count="1">
            <x v="3"/>
          </reference>
          <reference field="17" count="1" selected="0">
            <x v="4"/>
          </reference>
          <reference field="18" count="1" selected="0">
            <x v="69"/>
          </reference>
          <reference field="26" count="1" selected="0">
            <x v="6"/>
          </reference>
          <reference field="27" count="1" selected="0">
            <x v="52"/>
          </reference>
        </references>
      </pivotArea>
    </format>
    <format dxfId="789">
      <pivotArea dataOnly="0" labelOnly="1" fieldPosition="0">
        <references count="5">
          <reference field="0" count="1">
            <x v="28"/>
          </reference>
          <reference field="17" count="1" selected="0">
            <x v="4"/>
          </reference>
          <reference field="18" count="1" selected="0">
            <x v="94"/>
          </reference>
          <reference field="26" count="1" selected="0">
            <x v="6"/>
          </reference>
          <reference field="27" count="1" selected="0">
            <x v="66"/>
          </reference>
        </references>
      </pivotArea>
    </format>
    <format dxfId="788">
      <pivotArea dataOnly="0" labelOnly="1" fieldPosition="0">
        <references count="5">
          <reference field="0" count="3">
            <x v="4"/>
            <x v="9"/>
            <x v="38"/>
          </reference>
          <reference field="17" count="1" selected="0">
            <x v="5"/>
          </reference>
          <reference field="18" count="1" selected="0">
            <x v="6"/>
          </reference>
          <reference field="26" count="1" selected="0">
            <x v="0"/>
          </reference>
          <reference field="27" count="1" selected="0">
            <x v="5"/>
          </reference>
        </references>
      </pivotArea>
    </format>
    <format dxfId="787">
      <pivotArea dataOnly="0" labelOnly="1" fieldPosition="0">
        <references count="5">
          <reference field="0" count="1">
            <x v="4"/>
          </reference>
          <reference field="17" count="1" selected="0">
            <x v="5"/>
          </reference>
          <reference field="18" count="1" selected="0">
            <x v="29"/>
          </reference>
          <reference field="26" count="1" selected="0">
            <x v="0"/>
          </reference>
          <reference field="27" count="1" selected="0">
            <x v="1"/>
          </reference>
        </references>
      </pivotArea>
    </format>
    <format dxfId="786">
      <pivotArea dataOnly="0" labelOnly="1" fieldPosition="0">
        <references count="5">
          <reference field="0" count="2">
            <x v="3"/>
            <x v="21"/>
          </reference>
          <reference field="17" count="1" selected="0">
            <x v="5"/>
          </reference>
          <reference field="18" count="1" selected="0">
            <x v="41"/>
          </reference>
          <reference field="26" count="1" selected="0">
            <x v="0"/>
          </reference>
          <reference field="27" count="1" selected="0">
            <x v="4"/>
          </reference>
        </references>
      </pivotArea>
    </format>
    <format dxfId="785">
      <pivotArea dataOnly="0" labelOnly="1" fieldPosition="0">
        <references count="5">
          <reference field="0" count="1">
            <x v="38"/>
          </reference>
          <reference field="17" count="1" selected="0">
            <x v="5"/>
          </reference>
          <reference field="18" count="1" selected="0">
            <x v="57"/>
          </reference>
          <reference field="26" count="1" selected="0">
            <x v="0"/>
          </reference>
          <reference field="27" count="1" selected="0">
            <x v="3"/>
          </reference>
        </references>
      </pivotArea>
    </format>
    <format dxfId="784">
      <pivotArea dataOnly="0" labelOnly="1" fieldPosition="0">
        <references count="5">
          <reference field="0" count="1">
            <x v="38"/>
          </reference>
          <reference field="17" count="1" selected="0">
            <x v="5"/>
          </reference>
          <reference field="18" count="1" selected="0">
            <x v="74"/>
          </reference>
          <reference field="26" count="1" selected="0">
            <x v="0"/>
          </reference>
          <reference field="27" count="1" selected="0">
            <x v="2"/>
          </reference>
        </references>
      </pivotArea>
    </format>
    <format dxfId="783">
      <pivotArea dataOnly="0" labelOnly="1" fieldPosition="0">
        <references count="5">
          <reference field="0" count="2">
            <x v="12"/>
            <x v="15"/>
          </reference>
          <reference field="17" count="1" selected="0">
            <x v="5"/>
          </reference>
          <reference field="18" count="1" selected="0">
            <x v="77"/>
          </reference>
          <reference field="26" count="1" selected="0">
            <x v="0"/>
          </reference>
          <reference field="27" count="1" selected="0">
            <x v="18"/>
          </reference>
        </references>
      </pivotArea>
    </format>
    <format dxfId="782">
      <pivotArea dataOnly="0" labelOnly="1" fieldPosition="0">
        <references count="5">
          <reference field="0" count="4">
            <x v="9"/>
            <x v="12"/>
            <x v="15"/>
            <x v="38"/>
          </reference>
          <reference field="17" count="1" selected="0">
            <x v="5"/>
          </reference>
          <reference field="18" count="1" selected="0">
            <x v="79"/>
          </reference>
          <reference field="26" count="1" selected="0">
            <x v="0"/>
          </reference>
          <reference field="27" count="1" selected="0">
            <x v="6"/>
          </reference>
        </references>
      </pivotArea>
    </format>
    <format dxfId="781">
      <pivotArea dataOnly="0" labelOnly="1" fieldPosition="0">
        <references count="5">
          <reference field="0" count="1">
            <x v="4"/>
          </reference>
          <reference field="17" count="1" selected="0">
            <x v="5"/>
          </reference>
          <reference field="18" count="1" selected="0">
            <x v="81"/>
          </reference>
          <reference field="26" count="1" selected="0">
            <x v="0"/>
          </reference>
          <reference field="27" count="1" selected="0">
            <x v="0"/>
          </reference>
        </references>
      </pivotArea>
    </format>
    <format dxfId="780">
      <pivotArea dataOnly="0" labelOnly="1" fieldPosition="0">
        <references count="5">
          <reference field="0" count="2">
            <x v="14"/>
            <x v="17"/>
          </reference>
          <reference field="17" count="1" selected="0">
            <x v="5"/>
          </reference>
          <reference field="18" count="1" selected="0">
            <x v="94"/>
          </reference>
          <reference field="26" count="1" selected="0">
            <x v="0"/>
          </reference>
          <reference field="27" count="1" selected="0">
            <x v="66"/>
          </reference>
        </references>
      </pivotArea>
    </format>
    <format dxfId="779">
      <pivotArea dataOnly="0" labelOnly="1" fieldPosition="0">
        <references count="5">
          <reference field="0" count="1">
            <x v="8"/>
          </reference>
          <reference field="17" count="1" selected="0">
            <x v="6"/>
          </reference>
          <reference field="18" count="1" selected="0">
            <x v="11"/>
          </reference>
          <reference field="26" count="1" selected="0">
            <x v="4"/>
          </reference>
          <reference field="27" count="1" selected="0">
            <x v="29"/>
          </reference>
        </references>
      </pivotArea>
    </format>
    <format dxfId="778">
      <pivotArea dataOnly="0" labelOnly="1" fieldPosition="0">
        <references count="5">
          <reference field="0" count="5">
            <x v="2"/>
            <x v="3"/>
            <x v="5"/>
            <x v="6"/>
            <x v="18"/>
          </reference>
          <reference field="17" count="1" selected="0">
            <x v="6"/>
          </reference>
          <reference field="18" count="1" selected="0">
            <x v="13"/>
          </reference>
          <reference field="26" count="1" selected="0">
            <x v="4"/>
          </reference>
          <reference field="27" count="1" selected="0">
            <x v="28"/>
          </reference>
        </references>
      </pivotArea>
    </format>
    <format dxfId="777">
      <pivotArea dataOnly="0" labelOnly="1" fieldPosition="0">
        <references count="5">
          <reference field="0" count="1">
            <x v="11"/>
          </reference>
          <reference field="17" count="1" selected="0">
            <x v="6"/>
          </reference>
          <reference field="18" count="1" selected="0">
            <x v="23"/>
          </reference>
          <reference field="26" count="1" selected="0">
            <x v="4"/>
          </reference>
          <reference field="27" count="1" selected="0">
            <x v="66"/>
          </reference>
        </references>
      </pivotArea>
    </format>
    <format dxfId="776">
      <pivotArea dataOnly="0" labelOnly="1" fieldPosition="0">
        <references count="5">
          <reference field="0" count="3">
            <x v="6"/>
            <x v="7"/>
            <x v="30"/>
          </reference>
          <reference field="17" count="1" selected="0">
            <x v="6"/>
          </reference>
          <reference field="18" count="1" selected="0">
            <x v="28"/>
          </reference>
          <reference field="26" count="1" selected="0">
            <x v="4"/>
          </reference>
          <reference field="27" count="1" selected="0">
            <x v="23"/>
          </reference>
        </references>
      </pivotArea>
    </format>
    <format dxfId="775">
      <pivotArea dataOnly="0" labelOnly="1" fieldPosition="0">
        <references count="5">
          <reference field="0" count="1">
            <x v="30"/>
          </reference>
          <reference field="17" count="1" selected="0">
            <x v="6"/>
          </reference>
          <reference field="18" count="1" selected="0">
            <x v="31"/>
          </reference>
          <reference field="26" count="1" selected="0">
            <x v="4"/>
          </reference>
          <reference field="27" count="1" selected="0">
            <x v="66"/>
          </reference>
        </references>
      </pivotArea>
    </format>
    <format dxfId="774">
      <pivotArea dataOnly="0" labelOnly="1" fieldPosition="0">
        <references count="5">
          <reference field="0" count="1">
            <x v="11"/>
          </reference>
          <reference field="17" count="1" selected="0">
            <x v="6"/>
          </reference>
          <reference field="18" count="1" selected="0">
            <x v="34"/>
          </reference>
          <reference field="26" count="1" selected="0">
            <x v="4"/>
          </reference>
          <reference field="27" count="1" selected="0">
            <x v="66"/>
          </reference>
        </references>
      </pivotArea>
    </format>
    <format dxfId="773">
      <pivotArea dataOnly="0" labelOnly="1" fieldPosition="0">
        <references count="5">
          <reference field="0" count="2">
            <x v="3"/>
            <x v="6"/>
          </reference>
          <reference field="17" count="1" selected="0">
            <x v="6"/>
          </reference>
          <reference field="18" count="1" selected="0">
            <x v="36"/>
          </reference>
          <reference field="26" count="1" selected="0">
            <x v="4"/>
          </reference>
          <reference field="27" count="1" selected="0">
            <x v="22"/>
          </reference>
        </references>
      </pivotArea>
    </format>
    <format dxfId="772">
      <pivotArea dataOnly="0" labelOnly="1" fieldPosition="0">
        <references count="5">
          <reference field="0" count="3">
            <x v="3"/>
            <x v="32"/>
            <x v="33"/>
          </reference>
          <reference field="17" count="1" selected="0">
            <x v="6"/>
          </reference>
          <reference field="18" count="1" selected="0">
            <x v="37"/>
          </reference>
          <reference field="26" count="1" selected="0">
            <x v="4"/>
          </reference>
          <reference field="27" count="1" selected="0">
            <x v="34"/>
          </reference>
        </references>
      </pivotArea>
    </format>
    <format dxfId="771">
      <pivotArea dataOnly="0" labelOnly="1" fieldPosition="0">
        <references count="5">
          <reference field="0" count="4">
            <x v="3"/>
            <x v="6"/>
            <x v="30"/>
            <x v="32"/>
          </reference>
          <reference field="17" count="1" selected="0">
            <x v="6"/>
          </reference>
          <reference field="18" count="1" selected="0">
            <x v="39"/>
          </reference>
          <reference field="26" count="1" selected="0">
            <x v="4"/>
          </reference>
          <reference field="27" count="1" selected="0">
            <x v="31"/>
          </reference>
        </references>
      </pivotArea>
    </format>
    <format dxfId="770">
      <pivotArea dataOnly="0" labelOnly="1" fieldPosition="0">
        <references count="5">
          <reference field="0" count="1">
            <x v="11"/>
          </reference>
          <reference field="17" count="1" selected="0">
            <x v="6"/>
          </reference>
          <reference field="18" count="1" selected="0">
            <x v="43"/>
          </reference>
          <reference field="26" count="1" selected="0">
            <x v="4"/>
          </reference>
          <reference field="27" count="1" selected="0">
            <x v="66"/>
          </reference>
        </references>
      </pivotArea>
    </format>
    <format dxfId="769">
      <pivotArea dataOnly="0" labelOnly="1" fieldPosition="0">
        <references count="5">
          <reference field="0" count="1">
            <x v="11"/>
          </reference>
          <reference field="17" count="1" selected="0">
            <x v="6"/>
          </reference>
          <reference field="18" count="1" selected="0">
            <x v="46"/>
          </reference>
          <reference field="26" count="1" selected="0">
            <x v="4"/>
          </reference>
          <reference field="27" count="1" selected="0">
            <x v="66"/>
          </reference>
        </references>
      </pivotArea>
    </format>
    <format dxfId="768">
      <pivotArea dataOnly="0" labelOnly="1" fieldPosition="0">
        <references count="5">
          <reference field="0" count="2">
            <x v="33"/>
            <x v="38"/>
          </reference>
          <reference field="17" count="1" selected="0">
            <x v="6"/>
          </reference>
          <reference field="18" count="1" selected="0">
            <x v="52"/>
          </reference>
          <reference field="26" count="1" selected="0">
            <x v="4"/>
          </reference>
          <reference field="27" count="1" selected="0">
            <x v="25"/>
          </reference>
        </references>
      </pivotArea>
    </format>
    <format dxfId="767">
      <pivotArea dataOnly="0" labelOnly="1" fieldPosition="0">
        <references count="5">
          <reference field="0" count="3">
            <x v="3"/>
            <x v="30"/>
            <x v="32"/>
          </reference>
          <reference field="17" count="1" selected="0">
            <x v="6"/>
          </reference>
          <reference field="18" count="1" selected="0">
            <x v="61"/>
          </reference>
          <reference field="26" count="1" selected="0">
            <x v="4"/>
          </reference>
          <reference field="27" count="1" selected="0">
            <x v="35"/>
          </reference>
        </references>
      </pivotArea>
    </format>
    <format dxfId="766">
      <pivotArea dataOnly="0" labelOnly="1" fieldPosition="0">
        <references count="5">
          <reference field="0" count="10">
            <x v="0"/>
            <x v="2"/>
            <x v="3"/>
            <x v="6"/>
            <x v="7"/>
            <x v="15"/>
            <x v="30"/>
            <x v="33"/>
            <x v="34"/>
            <x v="38"/>
          </reference>
          <reference field="17" count="1" selected="0">
            <x v="6"/>
          </reference>
          <reference field="18" count="1" selected="0">
            <x v="62"/>
          </reference>
          <reference field="26" count="1" selected="0">
            <x v="4"/>
          </reference>
          <reference field="27" count="1" selected="0">
            <x v="20"/>
          </reference>
        </references>
      </pivotArea>
    </format>
    <format dxfId="765">
      <pivotArea dataOnly="0" labelOnly="1" fieldPosition="0">
        <references count="5">
          <reference field="0" count="1">
            <x v="30"/>
          </reference>
          <reference field="17" count="1" selected="0">
            <x v="6"/>
          </reference>
          <reference field="18" count="1" selected="0">
            <x v="63"/>
          </reference>
          <reference field="26" count="1" selected="0">
            <x v="4"/>
          </reference>
          <reference field="27" count="1" selected="0">
            <x v="66"/>
          </reference>
        </references>
      </pivotArea>
    </format>
    <format dxfId="764">
      <pivotArea dataOnly="0" labelOnly="1" fieldPosition="0">
        <references count="5">
          <reference field="0" count="4">
            <x v="2"/>
            <x v="6"/>
            <x v="7"/>
            <x v="33"/>
          </reference>
          <reference field="17" count="1" selected="0">
            <x v="6"/>
          </reference>
          <reference field="18" count="1" selected="0">
            <x v="66"/>
          </reference>
          <reference field="26" count="1" selected="0">
            <x v="4"/>
          </reference>
          <reference field="27" count="1" selected="0">
            <x v="24"/>
          </reference>
        </references>
      </pivotArea>
    </format>
    <format dxfId="763">
      <pivotArea dataOnly="0" labelOnly="1" fieldPosition="0">
        <references count="5">
          <reference field="0" count="5">
            <x v="3"/>
            <x v="30"/>
            <x v="32"/>
            <x v="33"/>
            <x v="34"/>
          </reference>
          <reference field="17" count="1" selected="0">
            <x v="6"/>
          </reference>
          <reference field="18" count="1" selected="0">
            <x v="80"/>
          </reference>
          <reference field="26" count="1" selected="0">
            <x v="4"/>
          </reference>
          <reference field="27" count="1" selected="0">
            <x v="32"/>
          </reference>
        </references>
      </pivotArea>
    </format>
    <format dxfId="762">
      <pivotArea dataOnly="0" labelOnly="1" fieldPosition="0">
        <references count="5">
          <reference field="0" count="3">
            <x v="3"/>
            <x v="6"/>
            <x v="30"/>
          </reference>
          <reference field="17" count="1" selected="0">
            <x v="6"/>
          </reference>
          <reference field="18" count="1" selected="0">
            <x v="82"/>
          </reference>
          <reference field="26" count="1" selected="0">
            <x v="4"/>
          </reference>
          <reference field="27" count="1" selected="0">
            <x v="26"/>
          </reference>
        </references>
      </pivotArea>
    </format>
    <format dxfId="761">
      <pivotArea dataOnly="0" labelOnly="1" fieldPosition="0">
        <references count="5">
          <reference field="0" count="1">
            <x v="11"/>
          </reference>
          <reference field="17" count="1" selected="0">
            <x v="6"/>
          </reference>
          <reference field="18" count="1" selected="0">
            <x v="83"/>
          </reference>
          <reference field="26" count="1" selected="0">
            <x v="4"/>
          </reference>
          <reference field="27" count="1" selected="0">
            <x v="66"/>
          </reference>
        </references>
      </pivotArea>
    </format>
    <format dxfId="760">
      <pivotArea dataOnly="0" labelOnly="1" fieldPosition="0">
        <references count="5">
          <reference field="0" count="6">
            <x v="2"/>
            <x v="3"/>
            <x v="6"/>
            <x v="30"/>
            <x v="32"/>
            <x v="34"/>
          </reference>
          <reference field="17" count="1" selected="0">
            <x v="6"/>
          </reference>
          <reference field="18" count="1" selected="0">
            <x v="84"/>
          </reference>
          <reference field="26" count="1" selected="0">
            <x v="4"/>
          </reference>
          <reference field="27" count="1" selected="0">
            <x v="33"/>
          </reference>
        </references>
      </pivotArea>
    </format>
    <format dxfId="759">
      <pivotArea dataOnly="0" labelOnly="1" fieldPosition="0">
        <references count="5">
          <reference field="0" count="3">
            <x v="3"/>
            <x v="6"/>
            <x v="18"/>
          </reference>
          <reference field="17" count="1" selected="0">
            <x v="6"/>
          </reference>
          <reference field="18" count="1" selected="0">
            <x v="87"/>
          </reference>
          <reference field="26" count="1" selected="0">
            <x v="4"/>
          </reference>
          <reference field="27" count="1" selected="0">
            <x v="27"/>
          </reference>
        </references>
      </pivotArea>
    </format>
    <format dxfId="758">
      <pivotArea dataOnly="0" labelOnly="1" fieldPosition="0">
        <references count="5">
          <reference field="0" count="1">
            <x v="38"/>
          </reference>
          <reference field="17" count="1" selected="0">
            <x v="6"/>
          </reference>
          <reference field="18" count="1" selected="0">
            <x v="88"/>
          </reference>
          <reference field="26" count="1" selected="0">
            <x v="4"/>
          </reference>
          <reference field="27" count="1" selected="0">
            <x v="30"/>
          </reference>
        </references>
      </pivotArea>
    </format>
    <format dxfId="757">
      <pivotArea dataOnly="0" labelOnly="1" fieldPosition="0">
        <references count="5">
          <reference field="0" count="2">
            <x v="3"/>
            <x v="24"/>
          </reference>
          <reference field="17" count="1" selected="0">
            <x v="6"/>
          </reference>
          <reference field="18" count="1" selected="0">
            <x v="90"/>
          </reference>
          <reference field="26" count="1" selected="0">
            <x v="4"/>
          </reference>
          <reference field="27" count="1" selected="0">
            <x v="36"/>
          </reference>
        </references>
      </pivotArea>
    </format>
    <format dxfId="756">
      <pivotArea dataOnly="0" labelOnly="1" fieldPosition="0">
        <references count="5">
          <reference field="0" count="5">
            <x v="2"/>
            <x v="3"/>
            <x v="6"/>
            <x v="29"/>
            <x v="30"/>
          </reference>
          <reference field="17" count="1" selected="0">
            <x v="6"/>
          </reference>
          <reference field="18" count="1" selected="0">
            <x v="91"/>
          </reference>
          <reference field="26" count="1" selected="0">
            <x v="4"/>
          </reference>
          <reference field="27" count="1" selected="0">
            <x v="21"/>
          </reference>
        </references>
      </pivotArea>
    </format>
    <format dxfId="755">
      <pivotArea dataOnly="0" labelOnly="1" fieldPosition="0">
        <references count="5">
          <reference field="0" count="3">
            <x v="10"/>
            <x v="26"/>
            <x v="35"/>
          </reference>
          <reference field="17" count="1" selected="0">
            <x v="6"/>
          </reference>
          <reference field="18" count="1" selected="0">
            <x v="94"/>
          </reference>
          <reference field="26" count="1" selected="0">
            <x v="4"/>
          </reference>
          <reference field="27" count="1" selected="0">
            <x v="66"/>
          </reference>
        </references>
      </pivotArea>
    </format>
    <format dxfId="754">
      <pivotArea dataOnly="0" labelOnly="1" fieldPosition="0">
        <references count="5">
          <reference field="0" count="1">
            <x v="4"/>
          </reference>
          <reference field="17" count="1" selected="0">
            <x v="7"/>
          </reference>
          <reference field="18" count="1" selected="0">
            <x v="7"/>
          </reference>
          <reference field="26" count="1" selected="0">
            <x v="1"/>
          </reference>
          <reference field="27" count="1" selected="0">
            <x v="16"/>
          </reference>
        </references>
      </pivotArea>
    </format>
    <format dxfId="753">
      <pivotArea dataOnly="0" labelOnly="1" fieldPosition="0">
        <references count="5">
          <reference field="0" count="2">
            <x v="4"/>
            <x v="15"/>
          </reference>
          <reference field="17" count="1" selected="0">
            <x v="7"/>
          </reference>
          <reference field="18" count="1" selected="0">
            <x v="15"/>
          </reference>
          <reference field="26" count="1" selected="0">
            <x v="1"/>
          </reference>
          <reference field="27" count="1" selected="0">
            <x v="11"/>
          </reference>
        </references>
      </pivotArea>
    </format>
    <format dxfId="752">
      <pivotArea dataOnly="0" labelOnly="1" fieldPosition="0">
        <references count="5">
          <reference field="0" count="1">
            <x v="4"/>
          </reference>
          <reference field="17" count="1" selected="0">
            <x v="7"/>
          </reference>
          <reference field="18" count="1" selected="0">
            <x v="22"/>
          </reference>
          <reference field="26" count="1" selected="0">
            <x v="1"/>
          </reference>
          <reference field="27" count="1" selected="0">
            <x v="13"/>
          </reference>
        </references>
      </pivotArea>
    </format>
    <format dxfId="751">
      <pivotArea dataOnly="0" labelOnly="1" fieldPosition="0">
        <references count="5">
          <reference field="0" count="1">
            <x v="15"/>
          </reference>
          <reference field="17" count="1" selected="0">
            <x v="7"/>
          </reference>
          <reference field="18" count="1" selected="0">
            <x v="32"/>
          </reference>
          <reference field="26" count="1" selected="0">
            <x v="1"/>
          </reference>
          <reference field="27" count="1" selected="0">
            <x v="9"/>
          </reference>
        </references>
      </pivotArea>
    </format>
    <format dxfId="750">
      <pivotArea dataOnly="0" labelOnly="1" fieldPosition="0">
        <references count="5">
          <reference field="0" count="1">
            <x v="4"/>
          </reference>
          <reference field="17" count="1" selected="0">
            <x v="7"/>
          </reference>
          <reference field="18" count="1" selected="0">
            <x v="40"/>
          </reference>
          <reference field="26" count="1" selected="0">
            <x v="1"/>
          </reference>
          <reference field="27" count="1" selected="0">
            <x v="12"/>
          </reference>
        </references>
      </pivotArea>
    </format>
    <format dxfId="749">
      <pivotArea dataOnly="0" labelOnly="1" fieldPosition="0">
        <references count="5">
          <reference field="0" count="2">
            <x v="4"/>
            <x v="15"/>
          </reference>
          <reference field="17" count="1" selected="0">
            <x v="7"/>
          </reference>
          <reference field="18" count="1" selected="0">
            <x v="48"/>
          </reference>
          <reference field="26" count="1" selected="0">
            <x v="1"/>
          </reference>
          <reference field="27" count="1" selected="0">
            <x v="14"/>
          </reference>
        </references>
      </pivotArea>
    </format>
    <format dxfId="748">
      <pivotArea dataOnly="0" labelOnly="1" fieldPosition="0">
        <references count="5">
          <reference field="0" count="1">
            <x v="4"/>
          </reference>
          <reference field="17" count="1" selected="0">
            <x v="7"/>
          </reference>
          <reference field="18" count="1" selected="0">
            <x v="54"/>
          </reference>
          <reference field="26" count="1" selected="0">
            <x v="1"/>
          </reference>
          <reference field="27" count="1" selected="0">
            <x v="7"/>
          </reference>
        </references>
      </pivotArea>
    </format>
    <format dxfId="747">
      <pivotArea dataOnly="0" labelOnly="1" fieldPosition="0">
        <references count="5">
          <reference field="0" count="1">
            <x v="4"/>
          </reference>
          <reference field="17" count="1" selected="0">
            <x v="7"/>
          </reference>
          <reference field="18" count="1" selected="0">
            <x v="59"/>
          </reference>
          <reference field="26" count="1" selected="0">
            <x v="1"/>
          </reference>
          <reference field="27" count="1" selected="0">
            <x v="10"/>
          </reference>
        </references>
      </pivotArea>
    </format>
    <format dxfId="746">
      <pivotArea dataOnly="0" labelOnly="1" fieldPosition="0">
        <references count="5">
          <reference field="0" count="1">
            <x v="4"/>
          </reference>
          <reference field="17" count="1" selected="0">
            <x v="7"/>
          </reference>
          <reference field="18" count="1" selected="0">
            <x v="67"/>
          </reference>
          <reference field="26" count="1" selected="0">
            <x v="1"/>
          </reference>
          <reference field="27" count="1" selected="0">
            <x v="8"/>
          </reference>
        </references>
      </pivotArea>
    </format>
    <format dxfId="745">
      <pivotArea dataOnly="0" labelOnly="1" fieldPosition="0">
        <references count="5">
          <reference field="0" count="1">
            <x v="4"/>
          </reference>
          <reference field="17" count="1" selected="0">
            <x v="7"/>
          </reference>
          <reference field="18" count="1" selected="0">
            <x v="89"/>
          </reference>
          <reference field="26" count="1" selected="0">
            <x v="1"/>
          </reference>
          <reference field="27" count="1" selected="0">
            <x v="15"/>
          </reference>
        </references>
      </pivotArea>
    </format>
    <format dxfId="744">
      <pivotArea dataOnly="0" labelOnly="1" fieldPosition="0">
        <references count="5">
          <reference field="0" count="1">
            <x v="4"/>
          </reference>
          <reference field="17" count="1" selected="0">
            <x v="7"/>
          </reference>
          <reference field="18" count="1" selected="0">
            <x v="94"/>
          </reference>
          <reference field="26" count="1" selected="0">
            <x v="1"/>
          </reference>
          <reference field="27" count="1" selected="0">
            <x v="66"/>
          </reference>
        </references>
      </pivotArea>
    </format>
    <format dxfId="743">
      <pivotArea type="all" dataOnly="0" outline="0" fieldPosition="0"/>
    </format>
    <format dxfId="742">
      <pivotArea dataOnly="0" labelOnly="1" fieldPosition="0">
        <references count="1">
          <reference field="17" count="0"/>
        </references>
      </pivotArea>
    </format>
    <format dxfId="741">
      <pivotArea dataOnly="0" labelOnly="1" grandRow="1" outline="0" fieldPosition="0"/>
    </format>
    <format dxfId="740">
      <pivotArea dataOnly="0" labelOnly="1" fieldPosition="0">
        <references count="2">
          <reference field="17" count="1" selected="0">
            <x v="1"/>
          </reference>
          <reference field="26" count="1">
            <x v="5"/>
          </reference>
        </references>
      </pivotArea>
    </format>
    <format dxfId="739">
      <pivotArea dataOnly="0" labelOnly="1" fieldPosition="0">
        <references count="2">
          <reference field="17" count="1" selected="0">
            <x v="2"/>
          </reference>
          <reference field="26" count="1">
            <x v="7"/>
          </reference>
        </references>
      </pivotArea>
    </format>
    <format dxfId="738">
      <pivotArea dataOnly="0" labelOnly="1" fieldPosition="0">
        <references count="2">
          <reference field="17" count="1" selected="0">
            <x v="4"/>
          </reference>
          <reference field="26" count="1">
            <x v="6"/>
          </reference>
        </references>
      </pivotArea>
    </format>
    <format dxfId="737">
      <pivotArea dataOnly="0" labelOnly="1" fieldPosition="0">
        <references count="2">
          <reference field="17" count="1" selected="0">
            <x v="5"/>
          </reference>
          <reference field="26" count="1">
            <x v="0"/>
          </reference>
        </references>
      </pivotArea>
    </format>
    <format dxfId="736">
      <pivotArea dataOnly="0" labelOnly="1" fieldPosition="0">
        <references count="2">
          <reference field="17" count="1" selected="0">
            <x v="6"/>
          </reference>
          <reference field="26" count="1">
            <x v="4"/>
          </reference>
        </references>
      </pivotArea>
    </format>
    <format dxfId="735">
      <pivotArea dataOnly="0" labelOnly="1" fieldPosition="0">
        <references count="2">
          <reference field="17" count="1" selected="0">
            <x v="7"/>
          </reference>
          <reference field="26" count="1">
            <x v="1"/>
          </reference>
        </references>
      </pivotArea>
    </format>
    <format dxfId="734">
      <pivotArea dataOnly="0" labelOnly="1" fieldPosition="0">
        <references count="3">
          <reference field="17" count="1" selected="0">
            <x v="1"/>
          </reference>
          <reference field="18" count="13">
            <x v="5"/>
            <x v="9"/>
            <x v="21"/>
            <x v="25"/>
            <x v="33"/>
            <x v="38"/>
            <x v="42"/>
            <x v="56"/>
            <x v="64"/>
            <x v="70"/>
            <x v="73"/>
            <x v="85"/>
            <x v="94"/>
          </reference>
          <reference field="26" count="1" selected="0">
            <x v="5"/>
          </reference>
        </references>
      </pivotArea>
    </format>
    <format dxfId="733">
      <pivotArea dataOnly="0" labelOnly="1" fieldPosition="0">
        <references count="3">
          <reference field="17" count="1" selected="0">
            <x v="2"/>
          </reference>
          <reference field="18" count="11">
            <x v="8"/>
            <x v="12"/>
            <x v="16"/>
            <x v="45"/>
            <x v="60"/>
            <x v="68"/>
            <x v="72"/>
            <x v="75"/>
            <x v="76"/>
            <x v="78"/>
            <x v="94"/>
          </reference>
          <reference field="26" count="1" selected="0">
            <x v="7"/>
          </reference>
        </references>
      </pivotArea>
    </format>
    <format dxfId="732">
      <pivotArea dataOnly="0" labelOnly="1" fieldPosition="0">
        <references count="3">
          <reference field="17" count="1" selected="0">
            <x v="4"/>
          </reference>
          <reference field="18" count="9">
            <x v="14"/>
            <x v="20"/>
            <x v="24"/>
            <x v="35"/>
            <x v="53"/>
            <x v="55"/>
            <x v="58"/>
            <x v="69"/>
            <x v="94"/>
          </reference>
          <reference field="26" count="1" selected="0">
            <x v="6"/>
          </reference>
        </references>
      </pivotArea>
    </format>
    <format dxfId="731">
      <pivotArea dataOnly="0" labelOnly="1" fieldPosition="0">
        <references count="3">
          <reference field="17" count="1" selected="0">
            <x v="5"/>
          </reference>
          <reference field="18" count="9">
            <x v="6"/>
            <x v="29"/>
            <x v="41"/>
            <x v="57"/>
            <x v="74"/>
            <x v="77"/>
            <x v="79"/>
            <x v="81"/>
            <x v="94"/>
          </reference>
          <reference field="26" count="1" selected="0">
            <x v="0"/>
          </reference>
        </references>
      </pivotArea>
    </format>
    <format dxfId="730">
      <pivotArea dataOnly="0" labelOnly="1" fieldPosition="0">
        <references count="3">
          <reference field="17" count="1" selected="0">
            <x v="6"/>
          </reference>
          <reference field="18" count="25">
            <x v="11"/>
            <x v="13"/>
            <x v="23"/>
            <x v="28"/>
            <x v="31"/>
            <x v="34"/>
            <x v="36"/>
            <x v="37"/>
            <x v="39"/>
            <x v="43"/>
            <x v="46"/>
            <x v="52"/>
            <x v="61"/>
            <x v="62"/>
            <x v="63"/>
            <x v="66"/>
            <x v="80"/>
            <x v="82"/>
            <x v="83"/>
            <x v="84"/>
            <x v="87"/>
            <x v="88"/>
            <x v="90"/>
            <x v="91"/>
            <x v="94"/>
          </reference>
          <reference field="26" count="1" selected="0">
            <x v="4"/>
          </reference>
        </references>
      </pivotArea>
    </format>
    <format dxfId="729">
      <pivotArea dataOnly="0" labelOnly="1" fieldPosition="0">
        <references count="3">
          <reference field="17" count="1" selected="0">
            <x v="7"/>
          </reference>
          <reference field="18" count="11">
            <x v="7"/>
            <x v="15"/>
            <x v="22"/>
            <x v="32"/>
            <x v="40"/>
            <x v="48"/>
            <x v="54"/>
            <x v="59"/>
            <x v="67"/>
            <x v="89"/>
            <x v="94"/>
          </reference>
          <reference field="26" count="1" selected="0">
            <x v="1"/>
          </reference>
        </references>
      </pivotArea>
    </format>
    <format dxfId="728">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727">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726">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725">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724">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723">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722">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721">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720">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719">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718">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717">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716">
      <pivotArea dataOnly="0" labelOnly="1" fieldPosition="0">
        <references count="4">
          <reference field="17" count="1" selected="0">
            <x v="1"/>
          </reference>
          <reference field="18" count="1" selected="0">
            <x v="94"/>
          </reference>
          <reference field="26" count="1" selected="0">
            <x v="5"/>
          </reference>
          <reference field="27" count="1">
            <x v="66"/>
          </reference>
        </references>
      </pivotArea>
    </format>
    <format dxfId="715">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714">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713">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712">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711">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710">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709">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708">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707">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706">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705">
      <pivotArea dataOnly="0" labelOnly="1" fieldPosition="0">
        <references count="4">
          <reference field="17" count="1" selected="0">
            <x v="2"/>
          </reference>
          <reference field="18" count="1" selected="0">
            <x v="94"/>
          </reference>
          <reference field="26" count="1" selected="0">
            <x v="7"/>
          </reference>
          <reference field="27" count="1">
            <x v="66"/>
          </reference>
        </references>
      </pivotArea>
    </format>
    <format dxfId="704">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703">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702">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701">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700">
      <pivotArea dataOnly="0" labelOnly="1" fieldPosition="0">
        <references count="4">
          <reference field="17" count="1" selected="0">
            <x v="4"/>
          </reference>
          <reference field="18" count="1" selected="0">
            <x v="53"/>
          </reference>
          <reference field="26" count="1" selected="0">
            <x v="6"/>
          </reference>
          <reference field="27" count="1">
            <x v="66"/>
          </reference>
        </references>
      </pivotArea>
    </format>
    <format dxfId="699">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698">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697">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696">
      <pivotArea dataOnly="0" labelOnly="1" fieldPosition="0">
        <references count="4">
          <reference field="17" count="1" selected="0">
            <x v="4"/>
          </reference>
          <reference field="18" count="1" selected="0">
            <x v="94"/>
          </reference>
          <reference field="26" count="1" selected="0">
            <x v="6"/>
          </reference>
          <reference field="27" count="1">
            <x v="66"/>
          </reference>
        </references>
      </pivotArea>
    </format>
    <format dxfId="695">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694">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693">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692">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691">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690">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689">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688">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687">
      <pivotArea dataOnly="0" labelOnly="1" fieldPosition="0">
        <references count="4">
          <reference field="17" count="1" selected="0">
            <x v="5"/>
          </reference>
          <reference field="18" count="1" selected="0">
            <x v="94"/>
          </reference>
          <reference field="26" count="1" selected="0">
            <x v="0"/>
          </reference>
          <reference field="27" count="1">
            <x v="66"/>
          </reference>
        </references>
      </pivotArea>
    </format>
    <format dxfId="686">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685">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684">
      <pivotArea dataOnly="0" labelOnly="1" fieldPosition="0">
        <references count="4">
          <reference field="17" count="1" selected="0">
            <x v="6"/>
          </reference>
          <reference field="18" count="1" selected="0">
            <x v="23"/>
          </reference>
          <reference field="26" count="1" selected="0">
            <x v="4"/>
          </reference>
          <reference field="27" count="1">
            <x v="66"/>
          </reference>
        </references>
      </pivotArea>
    </format>
    <format dxfId="683">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682">
      <pivotArea dataOnly="0" labelOnly="1" fieldPosition="0">
        <references count="4">
          <reference field="17" count="1" selected="0">
            <x v="6"/>
          </reference>
          <reference field="18" count="1" selected="0">
            <x v="31"/>
          </reference>
          <reference field="26" count="1" selected="0">
            <x v="4"/>
          </reference>
          <reference field="27" count="1">
            <x v="66"/>
          </reference>
        </references>
      </pivotArea>
    </format>
    <format dxfId="681">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680">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679">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678">
      <pivotArea dataOnly="0" labelOnly="1" fieldPosition="0">
        <references count="4">
          <reference field="17" count="1" selected="0">
            <x v="6"/>
          </reference>
          <reference field="18" count="1" selected="0">
            <x v="43"/>
          </reference>
          <reference field="26" count="1" selected="0">
            <x v="4"/>
          </reference>
          <reference field="27" count="1">
            <x v="66"/>
          </reference>
        </references>
      </pivotArea>
    </format>
    <format dxfId="677">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676">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675">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674">
      <pivotArea dataOnly="0" labelOnly="1" fieldPosition="0">
        <references count="4">
          <reference field="17" count="1" selected="0">
            <x v="6"/>
          </reference>
          <reference field="18" count="1" selected="0">
            <x v="63"/>
          </reference>
          <reference field="26" count="1" selected="0">
            <x v="4"/>
          </reference>
          <reference field="27" count="1">
            <x v="66"/>
          </reference>
        </references>
      </pivotArea>
    </format>
    <format dxfId="673">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672">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671">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670">
      <pivotArea dataOnly="0" labelOnly="1" fieldPosition="0">
        <references count="4">
          <reference field="17" count="1" selected="0">
            <x v="6"/>
          </reference>
          <reference field="18" count="1" selected="0">
            <x v="83"/>
          </reference>
          <reference field="26" count="1" selected="0">
            <x v="4"/>
          </reference>
          <reference field="27" count="1">
            <x v="66"/>
          </reference>
        </references>
      </pivotArea>
    </format>
    <format dxfId="669">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668">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667">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666">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665">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664">
      <pivotArea dataOnly="0" labelOnly="1" fieldPosition="0">
        <references count="4">
          <reference field="17" count="1" selected="0">
            <x v="6"/>
          </reference>
          <reference field="18" count="1" selected="0">
            <x v="94"/>
          </reference>
          <reference field="26" count="1" selected="0">
            <x v="4"/>
          </reference>
          <reference field="27" count="1">
            <x v="66"/>
          </reference>
        </references>
      </pivotArea>
    </format>
    <format dxfId="663">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662">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661">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660">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659">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658">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657">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656">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655">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654">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653">
      <pivotArea dataOnly="0" labelOnly="1" fieldPosition="0">
        <references count="4">
          <reference field="17" count="1" selected="0">
            <x v="7"/>
          </reference>
          <reference field="18" count="1" selected="0">
            <x v="94"/>
          </reference>
          <reference field="26" count="1" selected="0">
            <x v="1"/>
          </reference>
          <reference field="27" count="1">
            <x v="66"/>
          </reference>
        </references>
      </pivotArea>
    </format>
    <format dxfId="652">
      <pivotArea dataOnly="0" labelOnly="1" fieldPosition="0">
        <references count="5">
          <reference field="0" count="1">
            <x v="4"/>
          </reference>
          <reference field="17" count="1" selected="0">
            <x v="1"/>
          </reference>
          <reference field="18" count="1" selected="0">
            <x v="5"/>
          </reference>
          <reference field="26" count="1" selected="0">
            <x v="5"/>
          </reference>
          <reference field="27" count="1" selected="0">
            <x v="38"/>
          </reference>
        </references>
      </pivotArea>
    </format>
    <format dxfId="651">
      <pivotArea dataOnly="0" labelOnly="1" fieldPosition="0">
        <references count="5">
          <reference field="0" count="5">
            <x v="1"/>
            <x v="9"/>
            <x v="15"/>
            <x v="18"/>
            <x v="38"/>
          </reference>
          <reference field="17" count="1" selected="0">
            <x v="1"/>
          </reference>
          <reference field="18" count="1" selected="0">
            <x v="9"/>
          </reference>
          <reference field="26" count="1" selected="0">
            <x v="5"/>
          </reference>
          <reference field="27" count="1" selected="0">
            <x v="42"/>
          </reference>
        </references>
      </pivotArea>
    </format>
    <format dxfId="650">
      <pivotArea dataOnly="0" labelOnly="1" fieldPosition="0">
        <references count="5">
          <reference field="0" count="4">
            <x v="4"/>
            <x v="15"/>
            <x v="18"/>
            <x v="38"/>
          </reference>
          <reference field="17" count="1" selected="0">
            <x v="1"/>
          </reference>
          <reference field="18" count="1" selected="0">
            <x v="21"/>
          </reference>
          <reference field="26" count="1" selected="0">
            <x v="5"/>
          </reference>
          <reference field="27" count="1" selected="0">
            <x v="47"/>
          </reference>
        </references>
      </pivotArea>
    </format>
    <format dxfId="649">
      <pivotArea dataOnly="0" labelOnly="1" fieldPosition="0">
        <references count="5">
          <reference field="0" count="1">
            <x v="30"/>
          </reference>
          <reference field="17" count="1" selected="0">
            <x v="1"/>
          </reference>
          <reference field="18" count="1" selected="0">
            <x v="25"/>
          </reference>
          <reference field="26" count="1" selected="0">
            <x v="5"/>
          </reference>
          <reference field="27" count="1" selected="0">
            <x v="39"/>
          </reference>
        </references>
      </pivotArea>
    </format>
    <format dxfId="648">
      <pivotArea dataOnly="0" labelOnly="1" fieldPosition="0">
        <references count="5">
          <reference field="0" count="3">
            <x v="4"/>
            <x v="15"/>
            <x v="30"/>
          </reference>
          <reference field="17" count="1" selected="0">
            <x v="1"/>
          </reference>
          <reference field="18" count="1" selected="0">
            <x v="33"/>
          </reference>
          <reference field="26" count="1" selected="0">
            <x v="5"/>
          </reference>
          <reference field="27" count="1" selected="0">
            <x v="41"/>
          </reference>
        </references>
      </pivotArea>
    </format>
    <format dxfId="647">
      <pivotArea dataOnly="0" labelOnly="1" fieldPosition="0">
        <references count="5">
          <reference field="0" count="1">
            <x v="15"/>
          </reference>
          <reference field="17" count="1" selected="0">
            <x v="1"/>
          </reference>
          <reference field="18" count="1" selected="0">
            <x v="38"/>
          </reference>
          <reference field="26" count="1" selected="0">
            <x v="5"/>
          </reference>
          <reference field="27" count="1" selected="0">
            <x v="45"/>
          </reference>
        </references>
      </pivotArea>
    </format>
    <format dxfId="646">
      <pivotArea dataOnly="0" labelOnly="1" fieldPosition="0">
        <references count="5">
          <reference field="0" count="5">
            <x v="1"/>
            <x v="4"/>
            <x v="6"/>
            <x v="15"/>
            <x v="38"/>
          </reference>
          <reference field="17" count="1" selected="0">
            <x v="1"/>
          </reference>
          <reference field="18" count="1" selected="0">
            <x v="42"/>
          </reference>
          <reference field="26" count="1" selected="0">
            <x v="5"/>
          </reference>
          <reference field="27" count="1" selected="0">
            <x v="43"/>
          </reference>
        </references>
      </pivotArea>
    </format>
    <format dxfId="645">
      <pivotArea dataOnly="0" labelOnly="1" fieldPosition="0">
        <references count="5">
          <reference field="0" count="10">
            <x v="0"/>
            <x v="1"/>
            <x v="4"/>
            <x v="6"/>
            <x v="15"/>
            <x v="18"/>
            <x v="19"/>
            <x v="22"/>
            <x v="30"/>
            <x v="38"/>
          </reference>
          <reference field="17" count="1" selected="0">
            <x v="1"/>
          </reference>
          <reference field="18" count="1" selected="0">
            <x v="56"/>
          </reference>
          <reference field="26" count="1" selected="0">
            <x v="5"/>
          </reference>
          <reference field="27" count="1" selected="0">
            <x v="37"/>
          </reference>
        </references>
      </pivotArea>
    </format>
    <format dxfId="644">
      <pivotArea dataOnly="0" labelOnly="1" fieldPosition="0">
        <references count="5">
          <reference field="0" count="3">
            <x v="1"/>
            <x v="15"/>
            <x v="18"/>
          </reference>
          <reference field="17" count="1" selected="0">
            <x v="1"/>
          </reference>
          <reference field="18" count="1" selected="0">
            <x v="64"/>
          </reference>
          <reference field="26" count="1" selected="0">
            <x v="5"/>
          </reference>
          <reference field="27" count="1" selected="0">
            <x v="44"/>
          </reference>
        </references>
      </pivotArea>
    </format>
    <format dxfId="643">
      <pivotArea dataOnly="0" labelOnly="1" fieldPosition="0">
        <references count="5">
          <reference field="0" count="4">
            <x v="4"/>
            <x v="6"/>
            <x v="15"/>
            <x v="30"/>
          </reference>
          <reference field="17" count="1" selected="0">
            <x v="1"/>
          </reference>
          <reference field="18" count="1" selected="0">
            <x v="70"/>
          </reference>
          <reference field="26" count="1" selected="0">
            <x v="5"/>
          </reference>
          <reference field="27" count="1" selected="0">
            <x v="40"/>
          </reference>
        </references>
      </pivotArea>
    </format>
    <format dxfId="642">
      <pivotArea dataOnly="0" labelOnly="1" fieldPosition="0">
        <references count="5">
          <reference field="0" count="3">
            <x v="15"/>
            <x v="18"/>
            <x v="37"/>
          </reference>
          <reference field="17" count="1" selected="0">
            <x v="1"/>
          </reference>
          <reference field="18" count="1" selected="0">
            <x v="73"/>
          </reference>
          <reference field="26" count="1" selected="0">
            <x v="5"/>
          </reference>
          <reference field="27" count="1" selected="0">
            <x v="48"/>
          </reference>
        </references>
      </pivotArea>
    </format>
    <format dxfId="641">
      <pivotArea dataOnly="0" labelOnly="1" fieldPosition="0">
        <references count="5">
          <reference field="0" count="4">
            <x v="4"/>
            <x v="15"/>
            <x v="18"/>
            <x v="30"/>
          </reference>
          <reference field="17" count="1" selected="0">
            <x v="1"/>
          </reference>
          <reference field="18" count="1" selected="0">
            <x v="85"/>
          </reference>
          <reference field="26" count="1" selected="0">
            <x v="5"/>
          </reference>
          <reference field="27" count="1" selected="0">
            <x v="46"/>
          </reference>
        </references>
      </pivotArea>
    </format>
    <format dxfId="640">
      <pivotArea dataOnly="0" labelOnly="1" fieldPosition="0">
        <references count="5">
          <reference field="0" count="3">
            <x v="4"/>
            <x v="20"/>
            <x v="26"/>
          </reference>
          <reference field="17" count="1" selected="0">
            <x v="1"/>
          </reference>
          <reference field="18" count="1" selected="0">
            <x v="94"/>
          </reference>
          <reference field="26" count="1" selected="0">
            <x v="5"/>
          </reference>
          <reference field="27" count="1" selected="0">
            <x v="66"/>
          </reference>
        </references>
      </pivotArea>
    </format>
    <format dxfId="639">
      <pivotArea dataOnly="0" labelOnly="1" fieldPosition="0">
        <references count="5">
          <reference field="0" count="2">
            <x v="25"/>
            <x v="33"/>
          </reference>
          <reference field="17" count="1" selected="0">
            <x v="2"/>
          </reference>
          <reference field="18" count="1" selected="0">
            <x v="8"/>
          </reference>
          <reference field="26" count="1" selected="0">
            <x v="7"/>
          </reference>
          <reference field="27" count="1" selected="0">
            <x v="60"/>
          </reference>
        </references>
      </pivotArea>
    </format>
    <format dxfId="638">
      <pivotArea dataOnly="0" labelOnly="1" fieldPosition="0">
        <references count="5">
          <reference field="0" count="1">
            <x v="25"/>
          </reference>
          <reference field="17" count="1" selected="0">
            <x v="2"/>
          </reference>
          <reference field="18" count="1" selected="0">
            <x v="12"/>
          </reference>
          <reference field="26" count="1" selected="0">
            <x v="7"/>
          </reference>
          <reference field="27" count="1" selected="0">
            <x v="63"/>
          </reference>
        </references>
      </pivotArea>
    </format>
    <format dxfId="637">
      <pivotArea dataOnly="0" labelOnly="1" fieldPosition="0">
        <references count="5">
          <reference field="0" count="1">
            <x v="13"/>
          </reference>
          <reference field="17" count="1" selected="0">
            <x v="2"/>
          </reference>
          <reference field="18" count="1" selected="0">
            <x v="16"/>
          </reference>
          <reference field="26" count="1" selected="0">
            <x v="7"/>
          </reference>
          <reference field="27" count="1" selected="0">
            <x v="65"/>
          </reference>
        </references>
      </pivotArea>
    </format>
    <format dxfId="636">
      <pivotArea dataOnly="0" labelOnly="1" fieldPosition="0">
        <references count="5">
          <reference field="0" count="2">
            <x v="3"/>
            <x v="38"/>
          </reference>
          <reference field="17" count="1" selected="0">
            <x v="2"/>
          </reference>
          <reference field="18" count="1" selected="0">
            <x v="45"/>
          </reference>
          <reference field="26" count="1" selected="0">
            <x v="7"/>
          </reference>
          <reference field="27" count="1" selected="0">
            <x v="58"/>
          </reference>
        </references>
      </pivotArea>
    </format>
    <format dxfId="635">
      <pivotArea dataOnly="0" labelOnly="1" fieldPosition="0">
        <references count="5">
          <reference field="0" count="2">
            <x v="25"/>
            <x v="33"/>
          </reference>
          <reference field="17" count="1" selected="0">
            <x v="2"/>
          </reference>
          <reference field="18" count="1" selected="0">
            <x v="60"/>
          </reference>
          <reference field="26" count="1" selected="0">
            <x v="7"/>
          </reference>
          <reference field="27" count="1" selected="0">
            <x v="62"/>
          </reference>
        </references>
      </pivotArea>
    </format>
    <format dxfId="634">
      <pivotArea dataOnly="0" labelOnly="1" fieldPosition="0">
        <references count="5">
          <reference field="0" count="2">
            <x v="3"/>
            <x v="38"/>
          </reference>
          <reference field="17" count="1" selected="0">
            <x v="2"/>
          </reference>
          <reference field="18" count="1" selected="0">
            <x v="68"/>
          </reference>
          <reference field="26" count="1" selected="0">
            <x v="7"/>
          </reference>
          <reference field="27" count="1" selected="0">
            <x v="56"/>
          </reference>
        </references>
      </pivotArea>
    </format>
    <format dxfId="633">
      <pivotArea dataOnly="0" labelOnly="1" fieldPosition="0">
        <references count="5">
          <reference field="0" count="2">
            <x v="3"/>
            <x v="38"/>
          </reference>
          <reference field="17" count="1" selected="0">
            <x v="2"/>
          </reference>
          <reference field="18" count="1" selected="0">
            <x v="72"/>
          </reference>
          <reference field="26" count="1" selected="0">
            <x v="7"/>
          </reference>
          <reference field="27" count="1" selected="0">
            <x v="59"/>
          </reference>
        </references>
      </pivotArea>
    </format>
    <format dxfId="632">
      <pivotArea dataOnly="0" labelOnly="1" fieldPosition="0">
        <references count="5">
          <reference field="0" count="3">
            <x v="13"/>
            <x v="25"/>
            <x v="38"/>
          </reference>
          <reference field="17" count="1" selected="0">
            <x v="2"/>
          </reference>
          <reference field="18" count="1" selected="0">
            <x v="75"/>
          </reference>
          <reference field="26" count="1" selected="0">
            <x v="7"/>
          </reference>
          <reference field="27" count="1" selected="0">
            <x v="61"/>
          </reference>
        </references>
      </pivotArea>
    </format>
    <format dxfId="631">
      <pivotArea dataOnly="0" labelOnly="1" fieldPosition="0">
        <references count="5">
          <reference field="0" count="1">
            <x v="38"/>
          </reference>
          <reference field="17" count="1" selected="0">
            <x v="2"/>
          </reference>
          <reference field="18" count="1" selected="0">
            <x v="76"/>
          </reference>
          <reference field="26" count="1" selected="0">
            <x v="7"/>
          </reference>
          <reference field="27" count="1" selected="0">
            <x v="57"/>
          </reference>
        </references>
      </pivotArea>
    </format>
    <format dxfId="630">
      <pivotArea dataOnly="0" labelOnly="1" fieldPosition="0">
        <references count="5">
          <reference field="0" count="3">
            <x v="13"/>
            <x v="25"/>
            <x v="27"/>
          </reference>
          <reference field="17" count="1" selected="0">
            <x v="2"/>
          </reference>
          <reference field="18" count="1" selected="0">
            <x v="78"/>
          </reference>
          <reference field="26" count="1" selected="0">
            <x v="7"/>
          </reference>
          <reference field="27" count="1" selected="0">
            <x v="64"/>
          </reference>
        </references>
      </pivotArea>
    </format>
    <format dxfId="629">
      <pivotArea dataOnly="0" labelOnly="1" fieldPosition="0">
        <references count="5">
          <reference field="0" count="1">
            <x v="35"/>
          </reference>
          <reference field="17" count="1" selected="0">
            <x v="2"/>
          </reference>
          <reference field="18" count="1" selected="0">
            <x v="94"/>
          </reference>
          <reference field="26" count="1" selected="0">
            <x v="7"/>
          </reference>
          <reference field="27" count="1" selected="0">
            <x v="66"/>
          </reference>
        </references>
      </pivotArea>
    </format>
    <format dxfId="628">
      <pivotArea dataOnly="0" labelOnly="1" fieldPosition="0">
        <references count="5">
          <reference field="0" count="1">
            <x v="3"/>
          </reference>
          <reference field="17" count="1" selected="0">
            <x v="4"/>
          </reference>
          <reference field="18" count="1" selected="0">
            <x v="14"/>
          </reference>
          <reference field="26" count="1" selected="0">
            <x v="6"/>
          </reference>
          <reference field="27" count="1" selected="0">
            <x v="53"/>
          </reference>
        </references>
      </pivotArea>
    </format>
    <format dxfId="627">
      <pivotArea dataOnly="0" labelOnly="1" fieldPosition="0">
        <references count="5">
          <reference field="0" count="1">
            <x v="3"/>
          </reference>
          <reference field="17" count="1" selected="0">
            <x v="4"/>
          </reference>
          <reference field="18" count="1" selected="0">
            <x v="20"/>
          </reference>
          <reference field="26" count="1" selected="0">
            <x v="6"/>
          </reference>
          <reference field="27" count="1" selected="0">
            <x v="50"/>
          </reference>
        </references>
      </pivotArea>
    </format>
    <format dxfId="626">
      <pivotArea dataOnly="0" labelOnly="1" fieldPosition="0">
        <references count="5">
          <reference field="0" count="1">
            <x v="3"/>
          </reference>
          <reference field="17" count="1" selected="0">
            <x v="4"/>
          </reference>
          <reference field="18" count="1" selected="0">
            <x v="24"/>
          </reference>
          <reference field="26" count="1" selected="0">
            <x v="6"/>
          </reference>
          <reference field="27" count="1" selected="0">
            <x v="54"/>
          </reference>
        </references>
      </pivotArea>
    </format>
    <format dxfId="625">
      <pivotArea dataOnly="0" labelOnly="1" fieldPosition="0">
        <references count="5">
          <reference field="0" count="1">
            <x v="3"/>
          </reference>
          <reference field="17" count="1" selected="0">
            <x v="4"/>
          </reference>
          <reference field="18" count="1" selected="0">
            <x v="35"/>
          </reference>
          <reference field="26" count="1" selected="0">
            <x v="6"/>
          </reference>
          <reference field="27" count="1" selected="0">
            <x v="51"/>
          </reference>
        </references>
      </pivotArea>
    </format>
    <format dxfId="624">
      <pivotArea dataOnly="0" labelOnly="1" fieldPosition="0">
        <references count="5">
          <reference field="0" count="1">
            <x v="16"/>
          </reference>
          <reference field="17" count="1" selected="0">
            <x v="4"/>
          </reference>
          <reference field="18" count="1" selected="0">
            <x v="53"/>
          </reference>
          <reference field="26" count="1" selected="0">
            <x v="6"/>
          </reference>
          <reference field="27" count="1" selected="0">
            <x v="66"/>
          </reference>
        </references>
      </pivotArea>
    </format>
    <format dxfId="623">
      <pivotArea dataOnly="0" labelOnly="1" fieldPosition="0">
        <references count="5">
          <reference field="0" count="2">
            <x v="3"/>
            <x v="16"/>
          </reference>
          <reference field="17" count="1" selected="0">
            <x v="4"/>
          </reference>
          <reference field="18" count="1" selected="0">
            <x v="55"/>
          </reference>
          <reference field="26" count="1" selected="0">
            <x v="6"/>
          </reference>
          <reference field="27" count="1" selected="0">
            <x v="55"/>
          </reference>
        </references>
      </pivotArea>
    </format>
    <format dxfId="622">
      <pivotArea dataOnly="0" labelOnly="1" fieldPosition="0">
        <references count="5">
          <reference field="0" count="1">
            <x v="3"/>
          </reference>
          <reference field="17" count="1" selected="0">
            <x v="4"/>
          </reference>
          <reference field="18" count="1" selected="0">
            <x v="58"/>
          </reference>
          <reference field="26" count="1" selected="0">
            <x v="6"/>
          </reference>
          <reference field="27" count="1" selected="0">
            <x v="49"/>
          </reference>
        </references>
      </pivotArea>
    </format>
    <format dxfId="621">
      <pivotArea dataOnly="0" labelOnly="1" fieldPosition="0">
        <references count="5">
          <reference field="0" count="1">
            <x v="3"/>
          </reference>
          <reference field="17" count="1" selected="0">
            <x v="4"/>
          </reference>
          <reference field="18" count="1" selected="0">
            <x v="69"/>
          </reference>
          <reference field="26" count="1" selected="0">
            <x v="6"/>
          </reference>
          <reference field="27" count="1" selected="0">
            <x v="52"/>
          </reference>
        </references>
      </pivotArea>
    </format>
    <format dxfId="620">
      <pivotArea dataOnly="0" labelOnly="1" fieldPosition="0">
        <references count="5">
          <reference field="0" count="1">
            <x v="28"/>
          </reference>
          <reference field="17" count="1" selected="0">
            <x v="4"/>
          </reference>
          <reference field="18" count="1" selected="0">
            <x v="94"/>
          </reference>
          <reference field="26" count="1" selected="0">
            <x v="6"/>
          </reference>
          <reference field="27" count="1" selected="0">
            <x v="66"/>
          </reference>
        </references>
      </pivotArea>
    </format>
    <format dxfId="619">
      <pivotArea dataOnly="0" labelOnly="1" fieldPosition="0">
        <references count="5">
          <reference field="0" count="3">
            <x v="4"/>
            <x v="9"/>
            <x v="38"/>
          </reference>
          <reference field="17" count="1" selected="0">
            <x v="5"/>
          </reference>
          <reference field="18" count="1" selected="0">
            <x v="6"/>
          </reference>
          <reference field="26" count="1" selected="0">
            <x v="0"/>
          </reference>
          <reference field="27" count="1" selected="0">
            <x v="5"/>
          </reference>
        </references>
      </pivotArea>
    </format>
    <format dxfId="618">
      <pivotArea dataOnly="0" labelOnly="1" fieldPosition="0">
        <references count="5">
          <reference field="0" count="1">
            <x v="4"/>
          </reference>
          <reference field="17" count="1" selected="0">
            <x v="5"/>
          </reference>
          <reference field="18" count="1" selected="0">
            <x v="29"/>
          </reference>
          <reference field="26" count="1" selected="0">
            <x v="0"/>
          </reference>
          <reference field="27" count="1" selected="0">
            <x v="1"/>
          </reference>
        </references>
      </pivotArea>
    </format>
    <format dxfId="617">
      <pivotArea dataOnly="0" labelOnly="1" fieldPosition="0">
        <references count="5">
          <reference field="0" count="2">
            <x v="3"/>
            <x v="21"/>
          </reference>
          <reference field="17" count="1" selected="0">
            <x v="5"/>
          </reference>
          <reference field="18" count="1" selected="0">
            <x v="41"/>
          </reference>
          <reference field="26" count="1" selected="0">
            <x v="0"/>
          </reference>
          <reference field="27" count="1" selected="0">
            <x v="4"/>
          </reference>
        </references>
      </pivotArea>
    </format>
    <format dxfId="616">
      <pivotArea dataOnly="0" labelOnly="1" fieldPosition="0">
        <references count="5">
          <reference field="0" count="1">
            <x v="38"/>
          </reference>
          <reference field="17" count="1" selected="0">
            <x v="5"/>
          </reference>
          <reference field="18" count="1" selected="0">
            <x v="57"/>
          </reference>
          <reference field="26" count="1" selected="0">
            <x v="0"/>
          </reference>
          <reference field="27" count="1" selected="0">
            <x v="3"/>
          </reference>
        </references>
      </pivotArea>
    </format>
    <format dxfId="615">
      <pivotArea dataOnly="0" labelOnly="1" fieldPosition="0">
        <references count="5">
          <reference field="0" count="1">
            <x v="38"/>
          </reference>
          <reference field="17" count="1" selected="0">
            <x v="5"/>
          </reference>
          <reference field="18" count="1" selected="0">
            <x v="74"/>
          </reference>
          <reference field="26" count="1" selected="0">
            <x v="0"/>
          </reference>
          <reference field="27" count="1" selected="0">
            <x v="2"/>
          </reference>
        </references>
      </pivotArea>
    </format>
    <format dxfId="614">
      <pivotArea dataOnly="0" labelOnly="1" fieldPosition="0">
        <references count="5">
          <reference field="0" count="2">
            <x v="12"/>
            <x v="15"/>
          </reference>
          <reference field="17" count="1" selected="0">
            <x v="5"/>
          </reference>
          <reference field="18" count="1" selected="0">
            <x v="77"/>
          </reference>
          <reference field="26" count="1" selected="0">
            <x v="0"/>
          </reference>
          <reference field="27" count="1" selected="0">
            <x v="18"/>
          </reference>
        </references>
      </pivotArea>
    </format>
    <format dxfId="613">
      <pivotArea dataOnly="0" labelOnly="1" fieldPosition="0">
        <references count="5">
          <reference field="0" count="4">
            <x v="9"/>
            <x v="12"/>
            <x v="15"/>
            <x v="38"/>
          </reference>
          <reference field="17" count="1" selected="0">
            <x v="5"/>
          </reference>
          <reference field="18" count="1" selected="0">
            <x v="79"/>
          </reference>
          <reference field="26" count="1" selected="0">
            <x v="0"/>
          </reference>
          <reference field="27" count="1" selected="0">
            <x v="6"/>
          </reference>
        </references>
      </pivotArea>
    </format>
    <format dxfId="612">
      <pivotArea dataOnly="0" labelOnly="1" fieldPosition="0">
        <references count="5">
          <reference field="0" count="1">
            <x v="4"/>
          </reference>
          <reference field="17" count="1" selected="0">
            <x v="5"/>
          </reference>
          <reference field="18" count="1" selected="0">
            <x v="81"/>
          </reference>
          <reference field="26" count="1" selected="0">
            <x v="0"/>
          </reference>
          <reference field="27" count="1" selected="0">
            <x v="0"/>
          </reference>
        </references>
      </pivotArea>
    </format>
    <format dxfId="611">
      <pivotArea dataOnly="0" labelOnly="1" fieldPosition="0">
        <references count="5">
          <reference field="0" count="2">
            <x v="14"/>
            <x v="17"/>
          </reference>
          <reference field="17" count="1" selected="0">
            <x v="5"/>
          </reference>
          <reference field="18" count="1" selected="0">
            <x v="94"/>
          </reference>
          <reference field="26" count="1" selected="0">
            <x v="0"/>
          </reference>
          <reference field="27" count="1" selected="0">
            <x v="66"/>
          </reference>
        </references>
      </pivotArea>
    </format>
    <format dxfId="610">
      <pivotArea dataOnly="0" labelOnly="1" fieldPosition="0">
        <references count="5">
          <reference field="0" count="1">
            <x v="8"/>
          </reference>
          <reference field="17" count="1" selected="0">
            <x v="6"/>
          </reference>
          <reference field="18" count="1" selected="0">
            <x v="11"/>
          </reference>
          <reference field="26" count="1" selected="0">
            <x v="4"/>
          </reference>
          <reference field="27" count="1" selected="0">
            <x v="29"/>
          </reference>
        </references>
      </pivotArea>
    </format>
    <format dxfId="609">
      <pivotArea dataOnly="0" labelOnly="1" fieldPosition="0">
        <references count="5">
          <reference field="0" count="5">
            <x v="2"/>
            <x v="3"/>
            <x v="5"/>
            <x v="6"/>
            <x v="18"/>
          </reference>
          <reference field="17" count="1" selected="0">
            <x v="6"/>
          </reference>
          <reference field="18" count="1" selected="0">
            <x v="13"/>
          </reference>
          <reference field="26" count="1" selected="0">
            <x v="4"/>
          </reference>
          <reference field="27" count="1" selected="0">
            <x v="28"/>
          </reference>
        </references>
      </pivotArea>
    </format>
    <format dxfId="608">
      <pivotArea dataOnly="0" labelOnly="1" fieldPosition="0">
        <references count="5">
          <reference field="0" count="1">
            <x v="11"/>
          </reference>
          <reference field="17" count="1" selected="0">
            <x v="6"/>
          </reference>
          <reference field="18" count="1" selected="0">
            <x v="23"/>
          </reference>
          <reference field="26" count="1" selected="0">
            <x v="4"/>
          </reference>
          <reference field="27" count="1" selected="0">
            <x v="66"/>
          </reference>
        </references>
      </pivotArea>
    </format>
    <format dxfId="607">
      <pivotArea dataOnly="0" labelOnly="1" fieldPosition="0">
        <references count="5">
          <reference field="0" count="3">
            <x v="6"/>
            <x v="7"/>
            <x v="30"/>
          </reference>
          <reference field="17" count="1" selected="0">
            <x v="6"/>
          </reference>
          <reference field="18" count="1" selected="0">
            <x v="28"/>
          </reference>
          <reference field="26" count="1" selected="0">
            <x v="4"/>
          </reference>
          <reference field="27" count="1" selected="0">
            <x v="23"/>
          </reference>
        </references>
      </pivotArea>
    </format>
    <format dxfId="606">
      <pivotArea dataOnly="0" labelOnly="1" fieldPosition="0">
        <references count="5">
          <reference field="0" count="1">
            <x v="30"/>
          </reference>
          <reference field="17" count="1" selected="0">
            <x v="6"/>
          </reference>
          <reference field="18" count="1" selected="0">
            <x v="31"/>
          </reference>
          <reference field="26" count="1" selected="0">
            <x v="4"/>
          </reference>
          <reference field="27" count="1" selected="0">
            <x v="66"/>
          </reference>
        </references>
      </pivotArea>
    </format>
    <format dxfId="605">
      <pivotArea dataOnly="0" labelOnly="1" fieldPosition="0">
        <references count="5">
          <reference field="0" count="1">
            <x v="11"/>
          </reference>
          <reference field="17" count="1" selected="0">
            <x v="6"/>
          </reference>
          <reference field="18" count="1" selected="0">
            <x v="34"/>
          </reference>
          <reference field="26" count="1" selected="0">
            <x v="4"/>
          </reference>
          <reference field="27" count="1" selected="0">
            <x v="66"/>
          </reference>
        </references>
      </pivotArea>
    </format>
    <format dxfId="604">
      <pivotArea dataOnly="0" labelOnly="1" fieldPosition="0">
        <references count="5">
          <reference field="0" count="2">
            <x v="3"/>
            <x v="6"/>
          </reference>
          <reference field="17" count="1" selected="0">
            <x v="6"/>
          </reference>
          <reference field="18" count="1" selected="0">
            <x v="36"/>
          </reference>
          <reference field="26" count="1" selected="0">
            <x v="4"/>
          </reference>
          <reference field="27" count="1" selected="0">
            <x v="22"/>
          </reference>
        </references>
      </pivotArea>
    </format>
    <format dxfId="603">
      <pivotArea dataOnly="0" labelOnly="1" fieldPosition="0">
        <references count="5">
          <reference field="0" count="3">
            <x v="3"/>
            <x v="32"/>
            <x v="33"/>
          </reference>
          <reference field="17" count="1" selected="0">
            <x v="6"/>
          </reference>
          <reference field="18" count="1" selected="0">
            <x v="37"/>
          </reference>
          <reference field="26" count="1" selected="0">
            <x v="4"/>
          </reference>
          <reference field="27" count="1" selected="0">
            <x v="34"/>
          </reference>
        </references>
      </pivotArea>
    </format>
    <format dxfId="602">
      <pivotArea dataOnly="0" labelOnly="1" fieldPosition="0">
        <references count="5">
          <reference field="0" count="4">
            <x v="3"/>
            <x v="6"/>
            <x v="30"/>
            <x v="32"/>
          </reference>
          <reference field="17" count="1" selected="0">
            <x v="6"/>
          </reference>
          <reference field="18" count="1" selected="0">
            <x v="39"/>
          </reference>
          <reference field="26" count="1" selected="0">
            <x v="4"/>
          </reference>
          <reference field="27" count="1" selected="0">
            <x v="31"/>
          </reference>
        </references>
      </pivotArea>
    </format>
    <format dxfId="601">
      <pivotArea dataOnly="0" labelOnly="1" fieldPosition="0">
        <references count="5">
          <reference field="0" count="1">
            <x v="11"/>
          </reference>
          <reference field="17" count="1" selected="0">
            <x v="6"/>
          </reference>
          <reference field="18" count="1" selected="0">
            <x v="43"/>
          </reference>
          <reference field="26" count="1" selected="0">
            <x v="4"/>
          </reference>
          <reference field="27" count="1" selected="0">
            <x v="66"/>
          </reference>
        </references>
      </pivotArea>
    </format>
    <format dxfId="600">
      <pivotArea dataOnly="0" labelOnly="1" fieldPosition="0">
        <references count="5">
          <reference field="0" count="1">
            <x v="11"/>
          </reference>
          <reference field="17" count="1" selected="0">
            <x v="6"/>
          </reference>
          <reference field="18" count="1" selected="0">
            <x v="46"/>
          </reference>
          <reference field="26" count="1" selected="0">
            <x v="4"/>
          </reference>
          <reference field="27" count="1" selected="0">
            <x v="66"/>
          </reference>
        </references>
      </pivotArea>
    </format>
    <format dxfId="599">
      <pivotArea dataOnly="0" labelOnly="1" fieldPosition="0">
        <references count="5">
          <reference field="0" count="2">
            <x v="33"/>
            <x v="38"/>
          </reference>
          <reference field="17" count="1" selected="0">
            <x v="6"/>
          </reference>
          <reference field="18" count="1" selected="0">
            <x v="52"/>
          </reference>
          <reference field="26" count="1" selected="0">
            <x v="4"/>
          </reference>
          <reference field="27" count="1" selected="0">
            <x v="25"/>
          </reference>
        </references>
      </pivotArea>
    </format>
    <format dxfId="598">
      <pivotArea dataOnly="0" labelOnly="1" fieldPosition="0">
        <references count="5">
          <reference field="0" count="3">
            <x v="3"/>
            <x v="30"/>
            <x v="32"/>
          </reference>
          <reference field="17" count="1" selected="0">
            <x v="6"/>
          </reference>
          <reference field="18" count="1" selected="0">
            <x v="61"/>
          </reference>
          <reference field="26" count="1" selected="0">
            <x v="4"/>
          </reference>
          <reference field="27" count="1" selected="0">
            <x v="35"/>
          </reference>
        </references>
      </pivotArea>
    </format>
    <format dxfId="597">
      <pivotArea dataOnly="0" labelOnly="1" fieldPosition="0">
        <references count="5">
          <reference field="0" count="10">
            <x v="0"/>
            <x v="2"/>
            <x v="3"/>
            <x v="6"/>
            <x v="7"/>
            <x v="15"/>
            <x v="30"/>
            <x v="33"/>
            <x v="34"/>
            <x v="38"/>
          </reference>
          <reference field="17" count="1" selected="0">
            <x v="6"/>
          </reference>
          <reference field="18" count="1" selected="0">
            <x v="62"/>
          </reference>
          <reference field="26" count="1" selected="0">
            <x v="4"/>
          </reference>
          <reference field="27" count="1" selected="0">
            <x v="20"/>
          </reference>
        </references>
      </pivotArea>
    </format>
    <format dxfId="596">
      <pivotArea dataOnly="0" labelOnly="1" fieldPosition="0">
        <references count="5">
          <reference field="0" count="1">
            <x v="30"/>
          </reference>
          <reference field="17" count="1" selected="0">
            <x v="6"/>
          </reference>
          <reference field="18" count="1" selected="0">
            <x v="63"/>
          </reference>
          <reference field="26" count="1" selected="0">
            <x v="4"/>
          </reference>
          <reference field="27" count="1" selected="0">
            <x v="66"/>
          </reference>
        </references>
      </pivotArea>
    </format>
    <format dxfId="595">
      <pivotArea dataOnly="0" labelOnly="1" fieldPosition="0">
        <references count="5">
          <reference field="0" count="4">
            <x v="2"/>
            <x v="6"/>
            <x v="7"/>
            <x v="33"/>
          </reference>
          <reference field="17" count="1" selected="0">
            <x v="6"/>
          </reference>
          <reference field="18" count="1" selected="0">
            <x v="66"/>
          </reference>
          <reference field="26" count="1" selected="0">
            <x v="4"/>
          </reference>
          <reference field="27" count="1" selected="0">
            <x v="24"/>
          </reference>
        </references>
      </pivotArea>
    </format>
    <format dxfId="594">
      <pivotArea dataOnly="0" labelOnly="1" fieldPosition="0">
        <references count="5">
          <reference field="0" count="5">
            <x v="3"/>
            <x v="30"/>
            <x v="32"/>
            <x v="33"/>
            <x v="34"/>
          </reference>
          <reference field="17" count="1" selected="0">
            <x v="6"/>
          </reference>
          <reference field="18" count="1" selected="0">
            <x v="80"/>
          </reference>
          <reference field="26" count="1" selected="0">
            <x v="4"/>
          </reference>
          <reference field="27" count="1" selected="0">
            <x v="32"/>
          </reference>
        </references>
      </pivotArea>
    </format>
    <format dxfId="593">
      <pivotArea dataOnly="0" labelOnly="1" fieldPosition="0">
        <references count="5">
          <reference field="0" count="3">
            <x v="3"/>
            <x v="6"/>
            <x v="30"/>
          </reference>
          <reference field="17" count="1" selected="0">
            <x v="6"/>
          </reference>
          <reference field="18" count="1" selected="0">
            <x v="82"/>
          </reference>
          <reference field="26" count="1" selected="0">
            <x v="4"/>
          </reference>
          <reference field="27" count="1" selected="0">
            <x v="26"/>
          </reference>
        </references>
      </pivotArea>
    </format>
    <format dxfId="592">
      <pivotArea dataOnly="0" labelOnly="1" fieldPosition="0">
        <references count="5">
          <reference field="0" count="1">
            <x v="11"/>
          </reference>
          <reference field="17" count="1" selected="0">
            <x v="6"/>
          </reference>
          <reference field="18" count="1" selected="0">
            <x v="83"/>
          </reference>
          <reference field="26" count="1" selected="0">
            <x v="4"/>
          </reference>
          <reference field="27" count="1" selected="0">
            <x v="66"/>
          </reference>
        </references>
      </pivotArea>
    </format>
    <format dxfId="591">
      <pivotArea dataOnly="0" labelOnly="1" fieldPosition="0">
        <references count="5">
          <reference field="0" count="6">
            <x v="2"/>
            <x v="3"/>
            <x v="6"/>
            <x v="30"/>
            <x v="32"/>
            <x v="34"/>
          </reference>
          <reference field="17" count="1" selected="0">
            <x v="6"/>
          </reference>
          <reference field="18" count="1" selected="0">
            <x v="84"/>
          </reference>
          <reference field="26" count="1" selected="0">
            <x v="4"/>
          </reference>
          <reference field="27" count="1" selected="0">
            <x v="33"/>
          </reference>
        </references>
      </pivotArea>
    </format>
    <format dxfId="590">
      <pivotArea dataOnly="0" labelOnly="1" fieldPosition="0">
        <references count="5">
          <reference field="0" count="3">
            <x v="3"/>
            <x v="6"/>
            <x v="18"/>
          </reference>
          <reference field="17" count="1" selected="0">
            <x v="6"/>
          </reference>
          <reference field="18" count="1" selected="0">
            <x v="87"/>
          </reference>
          <reference field="26" count="1" selected="0">
            <x v="4"/>
          </reference>
          <reference field="27" count="1" selected="0">
            <x v="27"/>
          </reference>
        </references>
      </pivotArea>
    </format>
    <format dxfId="589">
      <pivotArea dataOnly="0" labelOnly="1" fieldPosition="0">
        <references count="5">
          <reference field="0" count="1">
            <x v="38"/>
          </reference>
          <reference field="17" count="1" selected="0">
            <x v="6"/>
          </reference>
          <reference field="18" count="1" selected="0">
            <x v="88"/>
          </reference>
          <reference field="26" count="1" selected="0">
            <x v="4"/>
          </reference>
          <reference field="27" count="1" selected="0">
            <x v="30"/>
          </reference>
        </references>
      </pivotArea>
    </format>
    <format dxfId="588">
      <pivotArea dataOnly="0" labelOnly="1" fieldPosition="0">
        <references count="5">
          <reference field="0" count="2">
            <x v="3"/>
            <x v="24"/>
          </reference>
          <reference field="17" count="1" selected="0">
            <x v="6"/>
          </reference>
          <reference field="18" count="1" selected="0">
            <x v="90"/>
          </reference>
          <reference field="26" count="1" selected="0">
            <x v="4"/>
          </reference>
          <reference field="27" count="1" selected="0">
            <x v="36"/>
          </reference>
        </references>
      </pivotArea>
    </format>
    <format dxfId="587">
      <pivotArea dataOnly="0" labelOnly="1" fieldPosition="0">
        <references count="5">
          <reference field="0" count="5">
            <x v="2"/>
            <x v="3"/>
            <x v="6"/>
            <x v="29"/>
            <x v="30"/>
          </reference>
          <reference field="17" count="1" selected="0">
            <x v="6"/>
          </reference>
          <reference field="18" count="1" selected="0">
            <x v="91"/>
          </reference>
          <reference field="26" count="1" selected="0">
            <x v="4"/>
          </reference>
          <reference field="27" count="1" selected="0">
            <x v="21"/>
          </reference>
        </references>
      </pivotArea>
    </format>
    <format dxfId="586">
      <pivotArea dataOnly="0" labelOnly="1" fieldPosition="0">
        <references count="5">
          <reference field="0" count="3">
            <x v="10"/>
            <x v="26"/>
            <x v="35"/>
          </reference>
          <reference field="17" count="1" selected="0">
            <x v="6"/>
          </reference>
          <reference field="18" count="1" selected="0">
            <x v="94"/>
          </reference>
          <reference field="26" count="1" selected="0">
            <x v="4"/>
          </reference>
          <reference field="27" count="1" selected="0">
            <x v="66"/>
          </reference>
        </references>
      </pivotArea>
    </format>
    <format dxfId="585">
      <pivotArea dataOnly="0" labelOnly="1" fieldPosition="0">
        <references count="5">
          <reference field="0" count="1">
            <x v="4"/>
          </reference>
          <reference field="17" count="1" selected="0">
            <x v="7"/>
          </reference>
          <reference field="18" count="1" selected="0">
            <x v="7"/>
          </reference>
          <reference field="26" count="1" selected="0">
            <x v="1"/>
          </reference>
          <reference field="27" count="1" selected="0">
            <x v="16"/>
          </reference>
        </references>
      </pivotArea>
    </format>
    <format dxfId="584">
      <pivotArea dataOnly="0" labelOnly="1" fieldPosition="0">
        <references count="5">
          <reference field="0" count="2">
            <x v="4"/>
            <x v="15"/>
          </reference>
          <reference field="17" count="1" selected="0">
            <x v="7"/>
          </reference>
          <reference field="18" count="1" selected="0">
            <x v="15"/>
          </reference>
          <reference field="26" count="1" selected="0">
            <x v="1"/>
          </reference>
          <reference field="27" count="1" selected="0">
            <x v="11"/>
          </reference>
        </references>
      </pivotArea>
    </format>
    <format dxfId="583">
      <pivotArea dataOnly="0" labelOnly="1" fieldPosition="0">
        <references count="5">
          <reference field="0" count="1">
            <x v="4"/>
          </reference>
          <reference field="17" count="1" selected="0">
            <x v="7"/>
          </reference>
          <reference field="18" count="1" selected="0">
            <x v="22"/>
          </reference>
          <reference field="26" count="1" selected="0">
            <x v="1"/>
          </reference>
          <reference field="27" count="1" selected="0">
            <x v="13"/>
          </reference>
        </references>
      </pivotArea>
    </format>
    <format dxfId="582">
      <pivotArea dataOnly="0" labelOnly="1" fieldPosition="0">
        <references count="5">
          <reference field="0" count="1">
            <x v="15"/>
          </reference>
          <reference field="17" count="1" selected="0">
            <x v="7"/>
          </reference>
          <reference field="18" count="1" selected="0">
            <x v="32"/>
          </reference>
          <reference field="26" count="1" selected="0">
            <x v="1"/>
          </reference>
          <reference field="27" count="1" selected="0">
            <x v="9"/>
          </reference>
        </references>
      </pivotArea>
    </format>
    <format dxfId="581">
      <pivotArea dataOnly="0" labelOnly="1" fieldPosition="0">
        <references count="5">
          <reference field="0" count="1">
            <x v="4"/>
          </reference>
          <reference field="17" count="1" selected="0">
            <x v="7"/>
          </reference>
          <reference field="18" count="1" selected="0">
            <x v="40"/>
          </reference>
          <reference field="26" count="1" selected="0">
            <x v="1"/>
          </reference>
          <reference field="27" count="1" selected="0">
            <x v="12"/>
          </reference>
        </references>
      </pivotArea>
    </format>
    <format dxfId="580">
      <pivotArea dataOnly="0" labelOnly="1" fieldPosition="0">
        <references count="5">
          <reference field="0" count="2">
            <x v="4"/>
            <x v="15"/>
          </reference>
          <reference field="17" count="1" selected="0">
            <x v="7"/>
          </reference>
          <reference field="18" count="1" selected="0">
            <x v="48"/>
          </reference>
          <reference field="26" count="1" selected="0">
            <x v="1"/>
          </reference>
          <reference field="27" count="1" selected="0">
            <x v="14"/>
          </reference>
        </references>
      </pivotArea>
    </format>
    <format dxfId="579">
      <pivotArea dataOnly="0" labelOnly="1" fieldPosition="0">
        <references count="5">
          <reference field="0" count="1">
            <x v="4"/>
          </reference>
          <reference field="17" count="1" selected="0">
            <x v="7"/>
          </reference>
          <reference field="18" count="1" selected="0">
            <x v="54"/>
          </reference>
          <reference field="26" count="1" selected="0">
            <x v="1"/>
          </reference>
          <reference field="27" count="1" selected="0">
            <x v="7"/>
          </reference>
        </references>
      </pivotArea>
    </format>
    <format dxfId="578">
      <pivotArea dataOnly="0" labelOnly="1" fieldPosition="0">
        <references count="5">
          <reference field="0" count="1">
            <x v="4"/>
          </reference>
          <reference field="17" count="1" selected="0">
            <x v="7"/>
          </reference>
          <reference field="18" count="1" selected="0">
            <x v="59"/>
          </reference>
          <reference field="26" count="1" selected="0">
            <x v="1"/>
          </reference>
          <reference field="27" count="1" selected="0">
            <x v="10"/>
          </reference>
        </references>
      </pivotArea>
    </format>
    <format dxfId="577">
      <pivotArea dataOnly="0" labelOnly="1" fieldPosition="0">
        <references count="5">
          <reference field="0" count="1">
            <x v="4"/>
          </reference>
          <reference field="17" count="1" selected="0">
            <x v="7"/>
          </reference>
          <reference field="18" count="1" selected="0">
            <x v="67"/>
          </reference>
          <reference field="26" count="1" selected="0">
            <x v="1"/>
          </reference>
          <reference field="27" count="1" selected="0">
            <x v="8"/>
          </reference>
        </references>
      </pivotArea>
    </format>
    <format dxfId="576">
      <pivotArea dataOnly="0" labelOnly="1" fieldPosition="0">
        <references count="5">
          <reference field="0" count="1">
            <x v="4"/>
          </reference>
          <reference field="17" count="1" selected="0">
            <x v="7"/>
          </reference>
          <reference field="18" count="1" selected="0">
            <x v="89"/>
          </reference>
          <reference field="26" count="1" selected="0">
            <x v="1"/>
          </reference>
          <reference field="27" count="1" selected="0">
            <x v="15"/>
          </reference>
        </references>
      </pivotArea>
    </format>
    <format dxfId="575">
      <pivotArea dataOnly="0" labelOnly="1" fieldPosition="0">
        <references count="5">
          <reference field="0" count="1">
            <x v="4"/>
          </reference>
          <reference field="17" count="1" selected="0">
            <x v="7"/>
          </reference>
          <reference field="18" count="1" selected="0">
            <x v="94"/>
          </reference>
          <reference field="26" count="1" selected="0">
            <x v="1"/>
          </reference>
          <reference field="27" count="1" selected="0">
            <x v="66"/>
          </reference>
        </references>
      </pivotArea>
    </format>
    <format dxfId="574">
      <pivotArea type="all" dataOnly="0" outline="0" fieldPosition="0"/>
    </format>
    <format dxfId="573">
      <pivotArea dataOnly="0" labelOnly="1" fieldPosition="0">
        <references count="1">
          <reference field="17" count="0"/>
        </references>
      </pivotArea>
    </format>
    <format dxfId="572">
      <pivotArea dataOnly="0" labelOnly="1" grandRow="1" outline="0" fieldPosition="0"/>
    </format>
    <format dxfId="571">
      <pivotArea dataOnly="0" labelOnly="1" fieldPosition="0">
        <references count="2">
          <reference field="17" count="1" selected="0">
            <x v="1"/>
          </reference>
          <reference field="26" count="1">
            <x v="5"/>
          </reference>
        </references>
      </pivotArea>
    </format>
    <format dxfId="570">
      <pivotArea dataOnly="0" labelOnly="1" fieldPosition="0">
        <references count="2">
          <reference field="17" count="1" selected="0">
            <x v="2"/>
          </reference>
          <reference field="26" count="1">
            <x v="7"/>
          </reference>
        </references>
      </pivotArea>
    </format>
    <format dxfId="569">
      <pivotArea dataOnly="0" labelOnly="1" fieldPosition="0">
        <references count="2">
          <reference field="17" count="1" selected="0">
            <x v="4"/>
          </reference>
          <reference field="26" count="1">
            <x v="6"/>
          </reference>
        </references>
      </pivotArea>
    </format>
    <format dxfId="568">
      <pivotArea dataOnly="0" labelOnly="1" fieldPosition="0">
        <references count="2">
          <reference field="17" count="1" selected="0">
            <x v="5"/>
          </reference>
          <reference field="26" count="1">
            <x v="0"/>
          </reference>
        </references>
      </pivotArea>
    </format>
    <format dxfId="567">
      <pivotArea dataOnly="0" labelOnly="1" fieldPosition="0">
        <references count="2">
          <reference field="17" count="1" selected="0">
            <x v="6"/>
          </reference>
          <reference field="26" count="1">
            <x v="4"/>
          </reference>
        </references>
      </pivotArea>
    </format>
    <format dxfId="566">
      <pivotArea dataOnly="0" labelOnly="1" fieldPosition="0">
        <references count="2">
          <reference field="17" count="1" selected="0">
            <x v="7"/>
          </reference>
          <reference field="26" count="1">
            <x v="1"/>
          </reference>
        </references>
      </pivotArea>
    </format>
    <format dxfId="565">
      <pivotArea dataOnly="0" labelOnly="1" fieldPosition="0">
        <references count="3">
          <reference field="17" count="1" selected="0">
            <x v="1"/>
          </reference>
          <reference field="18" count="13">
            <x v="5"/>
            <x v="9"/>
            <x v="21"/>
            <x v="25"/>
            <x v="33"/>
            <x v="38"/>
            <x v="42"/>
            <x v="56"/>
            <x v="64"/>
            <x v="70"/>
            <x v="73"/>
            <x v="85"/>
            <x v="94"/>
          </reference>
          <reference field="26" count="1" selected="0">
            <x v="5"/>
          </reference>
        </references>
      </pivotArea>
    </format>
    <format dxfId="564">
      <pivotArea dataOnly="0" labelOnly="1" fieldPosition="0">
        <references count="3">
          <reference field="17" count="1" selected="0">
            <x v="2"/>
          </reference>
          <reference field="18" count="11">
            <x v="8"/>
            <x v="12"/>
            <x v="16"/>
            <x v="45"/>
            <x v="60"/>
            <x v="68"/>
            <x v="72"/>
            <x v="75"/>
            <x v="76"/>
            <x v="78"/>
            <x v="94"/>
          </reference>
          <reference field="26" count="1" selected="0">
            <x v="7"/>
          </reference>
        </references>
      </pivotArea>
    </format>
    <format dxfId="563">
      <pivotArea dataOnly="0" labelOnly="1" fieldPosition="0">
        <references count="3">
          <reference field="17" count="1" selected="0">
            <x v="4"/>
          </reference>
          <reference field="18" count="9">
            <x v="14"/>
            <x v="20"/>
            <x v="24"/>
            <x v="35"/>
            <x v="53"/>
            <x v="55"/>
            <x v="58"/>
            <x v="69"/>
            <x v="94"/>
          </reference>
          <reference field="26" count="1" selected="0">
            <x v="6"/>
          </reference>
        </references>
      </pivotArea>
    </format>
    <format dxfId="562">
      <pivotArea dataOnly="0" labelOnly="1" fieldPosition="0">
        <references count="3">
          <reference field="17" count="1" selected="0">
            <x v="5"/>
          </reference>
          <reference field="18" count="9">
            <x v="6"/>
            <x v="29"/>
            <x v="41"/>
            <x v="57"/>
            <x v="74"/>
            <x v="77"/>
            <x v="79"/>
            <x v="81"/>
            <x v="94"/>
          </reference>
          <reference field="26" count="1" selected="0">
            <x v="0"/>
          </reference>
        </references>
      </pivotArea>
    </format>
    <format dxfId="561">
      <pivotArea dataOnly="0" labelOnly="1" fieldPosition="0">
        <references count="3">
          <reference field="17" count="1" selected="0">
            <x v="6"/>
          </reference>
          <reference field="18" count="25">
            <x v="11"/>
            <x v="13"/>
            <x v="23"/>
            <x v="28"/>
            <x v="31"/>
            <x v="34"/>
            <x v="36"/>
            <x v="37"/>
            <x v="39"/>
            <x v="43"/>
            <x v="46"/>
            <x v="52"/>
            <x v="61"/>
            <x v="62"/>
            <x v="63"/>
            <x v="66"/>
            <x v="80"/>
            <x v="82"/>
            <x v="83"/>
            <x v="84"/>
            <x v="87"/>
            <x v="88"/>
            <x v="90"/>
            <x v="91"/>
            <x v="94"/>
          </reference>
          <reference field="26" count="1" selected="0">
            <x v="4"/>
          </reference>
        </references>
      </pivotArea>
    </format>
    <format dxfId="560">
      <pivotArea dataOnly="0" labelOnly="1" fieldPosition="0">
        <references count="3">
          <reference field="17" count="1" selected="0">
            <x v="7"/>
          </reference>
          <reference field="18" count="11">
            <x v="7"/>
            <x v="15"/>
            <x v="22"/>
            <x v="32"/>
            <x v="40"/>
            <x v="48"/>
            <x v="54"/>
            <x v="59"/>
            <x v="67"/>
            <x v="89"/>
            <x v="94"/>
          </reference>
          <reference field="26" count="1" selected="0">
            <x v="1"/>
          </reference>
        </references>
      </pivotArea>
    </format>
    <format dxfId="559">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558">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557">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556">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555">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554">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553">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552">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551">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550">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549">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548">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547">
      <pivotArea dataOnly="0" labelOnly="1" fieldPosition="0">
        <references count="4">
          <reference field="17" count="1" selected="0">
            <x v="1"/>
          </reference>
          <reference field="18" count="1" selected="0">
            <x v="94"/>
          </reference>
          <reference field="26" count="1" selected="0">
            <x v="5"/>
          </reference>
          <reference field="27" count="1">
            <x v="66"/>
          </reference>
        </references>
      </pivotArea>
    </format>
    <format dxfId="546">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545">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544">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543">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542">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541">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540">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539">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538">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537">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536">
      <pivotArea dataOnly="0" labelOnly="1" fieldPosition="0">
        <references count="4">
          <reference field="17" count="1" selected="0">
            <x v="2"/>
          </reference>
          <reference field="18" count="1" selected="0">
            <x v="94"/>
          </reference>
          <reference field="26" count="1" selected="0">
            <x v="7"/>
          </reference>
          <reference field="27" count="1">
            <x v="66"/>
          </reference>
        </references>
      </pivotArea>
    </format>
    <format dxfId="535">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534">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533">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532">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531">
      <pivotArea dataOnly="0" labelOnly="1" fieldPosition="0">
        <references count="4">
          <reference field="17" count="1" selected="0">
            <x v="4"/>
          </reference>
          <reference field="18" count="1" selected="0">
            <x v="53"/>
          </reference>
          <reference field="26" count="1" selected="0">
            <x v="6"/>
          </reference>
          <reference field="27" count="1">
            <x v="66"/>
          </reference>
        </references>
      </pivotArea>
    </format>
    <format dxfId="530">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529">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528">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527">
      <pivotArea dataOnly="0" labelOnly="1" fieldPosition="0">
        <references count="4">
          <reference field="17" count="1" selected="0">
            <x v="4"/>
          </reference>
          <reference field="18" count="1" selected="0">
            <x v="94"/>
          </reference>
          <reference field="26" count="1" selected="0">
            <x v="6"/>
          </reference>
          <reference field="27" count="1">
            <x v="66"/>
          </reference>
        </references>
      </pivotArea>
    </format>
    <format dxfId="526">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525">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524">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523">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522">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521">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520">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519">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518">
      <pivotArea dataOnly="0" labelOnly="1" fieldPosition="0">
        <references count="4">
          <reference field="17" count="1" selected="0">
            <x v="5"/>
          </reference>
          <reference field="18" count="1" selected="0">
            <x v="94"/>
          </reference>
          <reference field="26" count="1" selected="0">
            <x v="0"/>
          </reference>
          <reference field="27" count="1">
            <x v="66"/>
          </reference>
        </references>
      </pivotArea>
    </format>
    <format dxfId="517">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516">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515">
      <pivotArea dataOnly="0" labelOnly="1" fieldPosition="0">
        <references count="4">
          <reference field="17" count="1" selected="0">
            <x v="6"/>
          </reference>
          <reference field="18" count="1" selected="0">
            <x v="23"/>
          </reference>
          <reference field="26" count="1" selected="0">
            <x v="4"/>
          </reference>
          <reference field="27" count="1">
            <x v="66"/>
          </reference>
        </references>
      </pivotArea>
    </format>
    <format dxfId="514">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513">
      <pivotArea dataOnly="0" labelOnly="1" fieldPosition="0">
        <references count="4">
          <reference field="17" count="1" selected="0">
            <x v="6"/>
          </reference>
          <reference field="18" count="1" selected="0">
            <x v="31"/>
          </reference>
          <reference field="26" count="1" selected="0">
            <x v="4"/>
          </reference>
          <reference field="27" count="1">
            <x v="66"/>
          </reference>
        </references>
      </pivotArea>
    </format>
    <format dxfId="512">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511">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510">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509">
      <pivotArea dataOnly="0" labelOnly="1" fieldPosition="0">
        <references count="4">
          <reference field="17" count="1" selected="0">
            <x v="6"/>
          </reference>
          <reference field="18" count="1" selected="0">
            <x v="43"/>
          </reference>
          <reference field="26" count="1" selected="0">
            <x v="4"/>
          </reference>
          <reference field="27" count="1">
            <x v="66"/>
          </reference>
        </references>
      </pivotArea>
    </format>
    <format dxfId="508">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507">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506">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505">
      <pivotArea dataOnly="0" labelOnly="1" fieldPosition="0">
        <references count="4">
          <reference field="17" count="1" selected="0">
            <x v="6"/>
          </reference>
          <reference field="18" count="1" selected="0">
            <x v="63"/>
          </reference>
          <reference field="26" count="1" selected="0">
            <x v="4"/>
          </reference>
          <reference field="27" count="1">
            <x v="66"/>
          </reference>
        </references>
      </pivotArea>
    </format>
    <format dxfId="504">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503">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502">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501">
      <pivotArea dataOnly="0" labelOnly="1" fieldPosition="0">
        <references count="4">
          <reference field="17" count="1" selected="0">
            <x v="6"/>
          </reference>
          <reference field="18" count="1" selected="0">
            <x v="83"/>
          </reference>
          <reference field="26" count="1" selected="0">
            <x v="4"/>
          </reference>
          <reference field="27" count="1">
            <x v="66"/>
          </reference>
        </references>
      </pivotArea>
    </format>
    <format dxfId="500">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499">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498">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497">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496">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495">
      <pivotArea dataOnly="0" labelOnly="1" fieldPosition="0">
        <references count="4">
          <reference field="17" count="1" selected="0">
            <x v="6"/>
          </reference>
          <reference field="18" count="1" selected="0">
            <x v="94"/>
          </reference>
          <reference field="26" count="1" selected="0">
            <x v="4"/>
          </reference>
          <reference field="27" count="1">
            <x v="66"/>
          </reference>
        </references>
      </pivotArea>
    </format>
    <format dxfId="494">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493">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492">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491">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490">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489">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488">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487">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486">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485">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484">
      <pivotArea dataOnly="0" labelOnly="1" fieldPosition="0">
        <references count="4">
          <reference field="17" count="1" selected="0">
            <x v="7"/>
          </reference>
          <reference field="18" count="1" selected="0">
            <x v="94"/>
          </reference>
          <reference field="26" count="1" selected="0">
            <x v="1"/>
          </reference>
          <reference field="27" count="1">
            <x v="66"/>
          </reference>
        </references>
      </pivotArea>
    </format>
    <format dxfId="483">
      <pivotArea dataOnly="0" labelOnly="1" fieldPosition="0">
        <references count="5">
          <reference field="0" count="1">
            <x v="4"/>
          </reference>
          <reference field="17" count="1" selected="0">
            <x v="1"/>
          </reference>
          <reference field="18" count="1" selected="0">
            <x v="5"/>
          </reference>
          <reference field="26" count="1" selected="0">
            <x v="5"/>
          </reference>
          <reference field="27" count="1" selected="0">
            <x v="38"/>
          </reference>
        </references>
      </pivotArea>
    </format>
    <format dxfId="482">
      <pivotArea dataOnly="0" labelOnly="1" fieldPosition="0">
        <references count="5">
          <reference field="0" count="5">
            <x v="1"/>
            <x v="9"/>
            <x v="15"/>
            <x v="18"/>
            <x v="38"/>
          </reference>
          <reference field="17" count="1" selected="0">
            <x v="1"/>
          </reference>
          <reference field="18" count="1" selected="0">
            <x v="9"/>
          </reference>
          <reference field="26" count="1" selected="0">
            <x v="5"/>
          </reference>
          <reference field="27" count="1" selected="0">
            <x v="42"/>
          </reference>
        </references>
      </pivotArea>
    </format>
    <format dxfId="481">
      <pivotArea dataOnly="0" labelOnly="1" fieldPosition="0">
        <references count="5">
          <reference field="0" count="4">
            <x v="4"/>
            <x v="15"/>
            <x v="18"/>
            <x v="38"/>
          </reference>
          <reference field="17" count="1" selected="0">
            <x v="1"/>
          </reference>
          <reference field="18" count="1" selected="0">
            <x v="21"/>
          </reference>
          <reference field="26" count="1" selected="0">
            <x v="5"/>
          </reference>
          <reference field="27" count="1" selected="0">
            <x v="47"/>
          </reference>
        </references>
      </pivotArea>
    </format>
    <format dxfId="480">
      <pivotArea dataOnly="0" labelOnly="1" fieldPosition="0">
        <references count="5">
          <reference field="0" count="1">
            <x v="30"/>
          </reference>
          <reference field="17" count="1" selected="0">
            <x v="1"/>
          </reference>
          <reference field="18" count="1" selected="0">
            <x v="25"/>
          </reference>
          <reference field="26" count="1" selected="0">
            <x v="5"/>
          </reference>
          <reference field="27" count="1" selected="0">
            <x v="39"/>
          </reference>
        </references>
      </pivotArea>
    </format>
    <format dxfId="479">
      <pivotArea dataOnly="0" labelOnly="1" fieldPosition="0">
        <references count="5">
          <reference field="0" count="3">
            <x v="4"/>
            <x v="15"/>
            <x v="30"/>
          </reference>
          <reference field="17" count="1" selected="0">
            <x v="1"/>
          </reference>
          <reference field="18" count="1" selected="0">
            <x v="33"/>
          </reference>
          <reference field="26" count="1" selected="0">
            <x v="5"/>
          </reference>
          <reference field="27" count="1" selected="0">
            <x v="41"/>
          </reference>
        </references>
      </pivotArea>
    </format>
    <format dxfId="478">
      <pivotArea dataOnly="0" labelOnly="1" fieldPosition="0">
        <references count="5">
          <reference field="0" count="1">
            <x v="15"/>
          </reference>
          <reference field="17" count="1" selected="0">
            <x v="1"/>
          </reference>
          <reference field="18" count="1" selected="0">
            <x v="38"/>
          </reference>
          <reference field="26" count="1" selected="0">
            <x v="5"/>
          </reference>
          <reference field="27" count="1" selected="0">
            <x v="45"/>
          </reference>
        </references>
      </pivotArea>
    </format>
    <format dxfId="477">
      <pivotArea dataOnly="0" labelOnly="1" fieldPosition="0">
        <references count="5">
          <reference field="0" count="5">
            <x v="1"/>
            <x v="4"/>
            <x v="6"/>
            <x v="15"/>
            <x v="38"/>
          </reference>
          <reference field="17" count="1" selected="0">
            <x v="1"/>
          </reference>
          <reference field="18" count="1" selected="0">
            <x v="42"/>
          </reference>
          <reference field="26" count="1" selected="0">
            <x v="5"/>
          </reference>
          <reference field="27" count="1" selected="0">
            <x v="43"/>
          </reference>
        </references>
      </pivotArea>
    </format>
    <format dxfId="476">
      <pivotArea dataOnly="0" labelOnly="1" fieldPosition="0">
        <references count="5">
          <reference field="0" count="10">
            <x v="0"/>
            <x v="1"/>
            <x v="4"/>
            <x v="6"/>
            <x v="15"/>
            <x v="18"/>
            <x v="19"/>
            <x v="22"/>
            <x v="30"/>
            <x v="38"/>
          </reference>
          <reference field="17" count="1" selected="0">
            <x v="1"/>
          </reference>
          <reference field="18" count="1" selected="0">
            <x v="56"/>
          </reference>
          <reference field="26" count="1" selected="0">
            <x v="5"/>
          </reference>
          <reference field="27" count="1" selected="0">
            <x v="37"/>
          </reference>
        </references>
      </pivotArea>
    </format>
    <format dxfId="475">
      <pivotArea dataOnly="0" labelOnly="1" fieldPosition="0">
        <references count="5">
          <reference field="0" count="3">
            <x v="1"/>
            <x v="15"/>
            <x v="18"/>
          </reference>
          <reference field="17" count="1" selected="0">
            <x v="1"/>
          </reference>
          <reference field="18" count="1" selected="0">
            <x v="64"/>
          </reference>
          <reference field="26" count="1" selected="0">
            <x v="5"/>
          </reference>
          <reference field="27" count="1" selected="0">
            <x v="44"/>
          </reference>
        </references>
      </pivotArea>
    </format>
    <format dxfId="474">
      <pivotArea dataOnly="0" labelOnly="1" fieldPosition="0">
        <references count="5">
          <reference field="0" count="4">
            <x v="4"/>
            <x v="6"/>
            <x v="15"/>
            <x v="30"/>
          </reference>
          <reference field="17" count="1" selected="0">
            <x v="1"/>
          </reference>
          <reference field="18" count="1" selected="0">
            <x v="70"/>
          </reference>
          <reference field="26" count="1" selected="0">
            <x v="5"/>
          </reference>
          <reference field="27" count="1" selected="0">
            <x v="40"/>
          </reference>
        </references>
      </pivotArea>
    </format>
    <format dxfId="473">
      <pivotArea dataOnly="0" labelOnly="1" fieldPosition="0">
        <references count="5">
          <reference field="0" count="3">
            <x v="15"/>
            <x v="18"/>
            <x v="37"/>
          </reference>
          <reference field="17" count="1" selected="0">
            <x v="1"/>
          </reference>
          <reference field="18" count="1" selected="0">
            <x v="73"/>
          </reference>
          <reference field="26" count="1" selected="0">
            <x v="5"/>
          </reference>
          <reference field="27" count="1" selected="0">
            <x v="48"/>
          </reference>
        </references>
      </pivotArea>
    </format>
    <format dxfId="472">
      <pivotArea dataOnly="0" labelOnly="1" fieldPosition="0">
        <references count="5">
          <reference field="0" count="4">
            <x v="4"/>
            <x v="15"/>
            <x v="18"/>
            <x v="30"/>
          </reference>
          <reference field="17" count="1" selected="0">
            <x v="1"/>
          </reference>
          <reference field="18" count="1" selected="0">
            <x v="85"/>
          </reference>
          <reference field="26" count="1" selected="0">
            <x v="5"/>
          </reference>
          <reference field="27" count="1" selected="0">
            <x v="46"/>
          </reference>
        </references>
      </pivotArea>
    </format>
    <format dxfId="471">
      <pivotArea dataOnly="0" labelOnly="1" fieldPosition="0">
        <references count="5">
          <reference field="0" count="3">
            <x v="4"/>
            <x v="20"/>
            <x v="26"/>
          </reference>
          <reference field="17" count="1" selected="0">
            <x v="1"/>
          </reference>
          <reference field="18" count="1" selected="0">
            <x v="94"/>
          </reference>
          <reference field="26" count="1" selected="0">
            <x v="5"/>
          </reference>
          <reference field="27" count="1" selected="0">
            <x v="66"/>
          </reference>
        </references>
      </pivotArea>
    </format>
    <format dxfId="470">
      <pivotArea dataOnly="0" labelOnly="1" fieldPosition="0">
        <references count="5">
          <reference field="0" count="2">
            <x v="25"/>
            <x v="33"/>
          </reference>
          <reference field="17" count="1" selected="0">
            <x v="2"/>
          </reference>
          <reference field="18" count="1" selected="0">
            <x v="8"/>
          </reference>
          <reference field="26" count="1" selected="0">
            <x v="7"/>
          </reference>
          <reference field="27" count="1" selected="0">
            <x v="60"/>
          </reference>
        </references>
      </pivotArea>
    </format>
    <format dxfId="469">
      <pivotArea dataOnly="0" labelOnly="1" fieldPosition="0">
        <references count="5">
          <reference field="0" count="1">
            <x v="25"/>
          </reference>
          <reference field="17" count="1" selected="0">
            <x v="2"/>
          </reference>
          <reference field="18" count="1" selected="0">
            <x v="12"/>
          </reference>
          <reference field="26" count="1" selected="0">
            <x v="7"/>
          </reference>
          <reference field="27" count="1" selected="0">
            <x v="63"/>
          </reference>
        </references>
      </pivotArea>
    </format>
    <format dxfId="468">
      <pivotArea dataOnly="0" labelOnly="1" fieldPosition="0">
        <references count="5">
          <reference field="0" count="1">
            <x v="13"/>
          </reference>
          <reference field="17" count="1" selected="0">
            <x v="2"/>
          </reference>
          <reference field="18" count="1" selected="0">
            <x v="16"/>
          </reference>
          <reference field="26" count="1" selected="0">
            <x v="7"/>
          </reference>
          <reference field="27" count="1" selected="0">
            <x v="65"/>
          </reference>
        </references>
      </pivotArea>
    </format>
    <format dxfId="467">
      <pivotArea dataOnly="0" labelOnly="1" fieldPosition="0">
        <references count="5">
          <reference field="0" count="2">
            <x v="3"/>
            <x v="38"/>
          </reference>
          <reference field="17" count="1" selected="0">
            <x v="2"/>
          </reference>
          <reference field="18" count="1" selected="0">
            <x v="45"/>
          </reference>
          <reference field="26" count="1" selected="0">
            <x v="7"/>
          </reference>
          <reference field="27" count="1" selected="0">
            <x v="58"/>
          </reference>
        </references>
      </pivotArea>
    </format>
    <format dxfId="466">
      <pivotArea dataOnly="0" labelOnly="1" fieldPosition="0">
        <references count="5">
          <reference field="0" count="2">
            <x v="25"/>
            <x v="33"/>
          </reference>
          <reference field="17" count="1" selected="0">
            <x v="2"/>
          </reference>
          <reference field="18" count="1" selected="0">
            <x v="60"/>
          </reference>
          <reference field="26" count="1" selected="0">
            <x v="7"/>
          </reference>
          <reference field="27" count="1" selected="0">
            <x v="62"/>
          </reference>
        </references>
      </pivotArea>
    </format>
    <format dxfId="465">
      <pivotArea dataOnly="0" labelOnly="1" fieldPosition="0">
        <references count="5">
          <reference field="0" count="2">
            <x v="3"/>
            <x v="38"/>
          </reference>
          <reference field="17" count="1" selected="0">
            <x v="2"/>
          </reference>
          <reference field="18" count="1" selected="0">
            <x v="68"/>
          </reference>
          <reference field="26" count="1" selected="0">
            <x v="7"/>
          </reference>
          <reference field="27" count="1" selected="0">
            <x v="56"/>
          </reference>
        </references>
      </pivotArea>
    </format>
    <format dxfId="464">
      <pivotArea dataOnly="0" labelOnly="1" fieldPosition="0">
        <references count="5">
          <reference field="0" count="2">
            <x v="3"/>
            <x v="38"/>
          </reference>
          <reference field="17" count="1" selected="0">
            <x v="2"/>
          </reference>
          <reference field="18" count="1" selected="0">
            <x v="72"/>
          </reference>
          <reference field="26" count="1" selected="0">
            <x v="7"/>
          </reference>
          <reference field="27" count="1" selected="0">
            <x v="59"/>
          </reference>
        </references>
      </pivotArea>
    </format>
    <format dxfId="463">
      <pivotArea dataOnly="0" labelOnly="1" fieldPosition="0">
        <references count="5">
          <reference field="0" count="3">
            <x v="13"/>
            <x v="25"/>
            <x v="38"/>
          </reference>
          <reference field="17" count="1" selected="0">
            <x v="2"/>
          </reference>
          <reference field="18" count="1" selected="0">
            <x v="75"/>
          </reference>
          <reference field="26" count="1" selected="0">
            <x v="7"/>
          </reference>
          <reference field="27" count="1" selected="0">
            <x v="61"/>
          </reference>
        </references>
      </pivotArea>
    </format>
    <format dxfId="462">
      <pivotArea dataOnly="0" labelOnly="1" fieldPosition="0">
        <references count="5">
          <reference field="0" count="1">
            <x v="38"/>
          </reference>
          <reference field="17" count="1" selected="0">
            <x v="2"/>
          </reference>
          <reference field="18" count="1" selected="0">
            <x v="76"/>
          </reference>
          <reference field="26" count="1" selected="0">
            <x v="7"/>
          </reference>
          <reference field="27" count="1" selected="0">
            <x v="57"/>
          </reference>
        </references>
      </pivotArea>
    </format>
    <format dxfId="461">
      <pivotArea dataOnly="0" labelOnly="1" fieldPosition="0">
        <references count="5">
          <reference field="0" count="3">
            <x v="13"/>
            <x v="25"/>
            <x v="27"/>
          </reference>
          <reference field="17" count="1" selected="0">
            <x v="2"/>
          </reference>
          <reference field="18" count="1" selected="0">
            <x v="78"/>
          </reference>
          <reference field="26" count="1" selected="0">
            <x v="7"/>
          </reference>
          <reference field="27" count="1" selected="0">
            <x v="64"/>
          </reference>
        </references>
      </pivotArea>
    </format>
    <format dxfId="460">
      <pivotArea dataOnly="0" labelOnly="1" fieldPosition="0">
        <references count="5">
          <reference field="0" count="1">
            <x v="35"/>
          </reference>
          <reference field="17" count="1" selected="0">
            <x v="2"/>
          </reference>
          <reference field="18" count="1" selected="0">
            <x v="94"/>
          </reference>
          <reference field="26" count="1" selected="0">
            <x v="7"/>
          </reference>
          <reference field="27" count="1" selected="0">
            <x v="66"/>
          </reference>
        </references>
      </pivotArea>
    </format>
    <format dxfId="459">
      <pivotArea dataOnly="0" labelOnly="1" fieldPosition="0">
        <references count="5">
          <reference field="0" count="1">
            <x v="3"/>
          </reference>
          <reference field="17" count="1" selected="0">
            <x v="4"/>
          </reference>
          <reference field="18" count="1" selected="0">
            <x v="14"/>
          </reference>
          <reference field="26" count="1" selected="0">
            <x v="6"/>
          </reference>
          <reference field="27" count="1" selected="0">
            <x v="53"/>
          </reference>
        </references>
      </pivotArea>
    </format>
    <format dxfId="458">
      <pivotArea dataOnly="0" labelOnly="1" fieldPosition="0">
        <references count="5">
          <reference field="0" count="1">
            <x v="3"/>
          </reference>
          <reference field="17" count="1" selected="0">
            <x v="4"/>
          </reference>
          <reference field="18" count="1" selected="0">
            <x v="20"/>
          </reference>
          <reference field="26" count="1" selected="0">
            <x v="6"/>
          </reference>
          <reference field="27" count="1" selected="0">
            <x v="50"/>
          </reference>
        </references>
      </pivotArea>
    </format>
    <format dxfId="457">
      <pivotArea dataOnly="0" labelOnly="1" fieldPosition="0">
        <references count="5">
          <reference field="0" count="1">
            <x v="3"/>
          </reference>
          <reference field="17" count="1" selected="0">
            <x v="4"/>
          </reference>
          <reference field="18" count="1" selected="0">
            <x v="24"/>
          </reference>
          <reference field="26" count="1" selected="0">
            <x v="6"/>
          </reference>
          <reference field="27" count="1" selected="0">
            <x v="54"/>
          </reference>
        </references>
      </pivotArea>
    </format>
    <format dxfId="456">
      <pivotArea dataOnly="0" labelOnly="1" fieldPosition="0">
        <references count="5">
          <reference field="0" count="1">
            <x v="3"/>
          </reference>
          <reference field="17" count="1" selected="0">
            <x v="4"/>
          </reference>
          <reference field="18" count="1" selected="0">
            <x v="35"/>
          </reference>
          <reference field="26" count="1" selected="0">
            <x v="6"/>
          </reference>
          <reference field="27" count="1" selected="0">
            <x v="51"/>
          </reference>
        </references>
      </pivotArea>
    </format>
    <format dxfId="455">
      <pivotArea dataOnly="0" labelOnly="1" fieldPosition="0">
        <references count="5">
          <reference field="0" count="1">
            <x v="16"/>
          </reference>
          <reference field="17" count="1" selected="0">
            <x v="4"/>
          </reference>
          <reference field="18" count="1" selected="0">
            <x v="53"/>
          </reference>
          <reference field="26" count="1" selected="0">
            <x v="6"/>
          </reference>
          <reference field="27" count="1" selected="0">
            <x v="66"/>
          </reference>
        </references>
      </pivotArea>
    </format>
    <format dxfId="454">
      <pivotArea dataOnly="0" labelOnly="1" fieldPosition="0">
        <references count="5">
          <reference field="0" count="2">
            <x v="3"/>
            <x v="16"/>
          </reference>
          <reference field="17" count="1" selected="0">
            <x v="4"/>
          </reference>
          <reference field="18" count="1" selected="0">
            <x v="55"/>
          </reference>
          <reference field="26" count="1" selected="0">
            <x v="6"/>
          </reference>
          <reference field="27" count="1" selected="0">
            <x v="55"/>
          </reference>
        </references>
      </pivotArea>
    </format>
    <format dxfId="453">
      <pivotArea dataOnly="0" labelOnly="1" fieldPosition="0">
        <references count="5">
          <reference field="0" count="1">
            <x v="3"/>
          </reference>
          <reference field="17" count="1" selected="0">
            <x v="4"/>
          </reference>
          <reference field="18" count="1" selected="0">
            <x v="58"/>
          </reference>
          <reference field="26" count="1" selected="0">
            <x v="6"/>
          </reference>
          <reference field="27" count="1" selected="0">
            <x v="49"/>
          </reference>
        </references>
      </pivotArea>
    </format>
    <format dxfId="452">
      <pivotArea dataOnly="0" labelOnly="1" fieldPosition="0">
        <references count="5">
          <reference field="0" count="1">
            <x v="3"/>
          </reference>
          <reference field="17" count="1" selected="0">
            <x v="4"/>
          </reference>
          <reference field="18" count="1" selected="0">
            <x v="69"/>
          </reference>
          <reference field="26" count="1" selected="0">
            <x v="6"/>
          </reference>
          <reference field="27" count="1" selected="0">
            <x v="52"/>
          </reference>
        </references>
      </pivotArea>
    </format>
    <format dxfId="451">
      <pivotArea dataOnly="0" labelOnly="1" fieldPosition="0">
        <references count="5">
          <reference field="0" count="1">
            <x v="28"/>
          </reference>
          <reference field="17" count="1" selected="0">
            <x v="4"/>
          </reference>
          <reference field="18" count="1" selected="0">
            <x v="94"/>
          </reference>
          <reference field="26" count="1" selected="0">
            <x v="6"/>
          </reference>
          <reference field="27" count="1" selected="0">
            <x v="66"/>
          </reference>
        </references>
      </pivotArea>
    </format>
    <format dxfId="450">
      <pivotArea dataOnly="0" labelOnly="1" fieldPosition="0">
        <references count="5">
          <reference field="0" count="3">
            <x v="4"/>
            <x v="9"/>
            <x v="38"/>
          </reference>
          <reference field="17" count="1" selected="0">
            <x v="5"/>
          </reference>
          <reference field="18" count="1" selected="0">
            <x v="6"/>
          </reference>
          <reference field="26" count="1" selected="0">
            <x v="0"/>
          </reference>
          <reference field="27" count="1" selected="0">
            <x v="5"/>
          </reference>
        </references>
      </pivotArea>
    </format>
    <format dxfId="449">
      <pivotArea dataOnly="0" labelOnly="1" fieldPosition="0">
        <references count="5">
          <reference field="0" count="1">
            <x v="4"/>
          </reference>
          <reference field="17" count="1" selected="0">
            <x v="5"/>
          </reference>
          <reference field="18" count="1" selected="0">
            <x v="29"/>
          </reference>
          <reference field="26" count="1" selected="0">
            <x v="0"/>
          </reference>
          <reference field="27" count="1" selected="0">
            <x v="1"/>
          </reference>
        </references>
      </pivotArea>
    </format>
    <format dxfId="448">
      <pivotArea dataOnly="0" labelOnly="1" fieldPosition="0">
        <references count="5">
          <reference field="0" count="2">
            <x v="3"/>
            <x v="21"/>
          </reference>
          <reference field="17" count="1" selected="0">
            <x v="5"/>
          </reference>
          <reference field="18" count="1" selected="0">
            <x v="41"/>
          </reference>
          <reference field="26" count="1" selected="0">
            <x v="0"/>
          </reference>
          <reference field="27" count="1" selected="0">
            <x v="4"/>
          </reference>
        </references>
      </pivotArea>
    </format>
    <format dxfId="447">
      <pivotArea dataOnly="0" labelOnly="1" fieldPosition="0">
        <references count="5">
          <reference field="0" count="1">
            <x v="38"/>
          </reference>
          <reference field="17" count="1" selected="0">
            <x v="5"/>
          </reference>
          <reference field="18" count="1" selected="0">
            <x v="57"/>
          </reference>
          <reference field="26" count="1" selected="0">
            <x v="0"/>
          </reference>
          <reference field="27" count="1" selected="0">
            <x v="3"/>
          </reference>
        </references>
      </pivotArea>
    </format>
    <format dxfId="446">
      <pivotArea dataOnly="0" labelOnly="1" fieldPosition="0">
        <references count="5">
          <reference field="0" count="1">
            <x v="38"/>
          </reference>
          <reference field="17" count="1" selected="0">
            <x v="5"/>
          </reference>
          <reference field="18" count="1" selected="0">
            <x v="74"/>
          </reference>
          <reference field="26" count="1" selected="0">
            <x v="0"/>
          </reference>
          <reference field="27" count="1" selected="0">
            <x v="2"/>
          </reference>
        </references>
      </pivotArea>
    </format>
    <format dxfId="445">
      <pivotArea dataOnly="0" labelOnly="1" fieldPosition="0">
        <references count="5">
          <reference field="0" count="2">
            <x v="12"/>
            <x v="15"/>
          </reference>
          <reference field="17" count="1" selected="0">
            <x v="5"/>
          </reference>
          <reference field="18" count="1" selected="0">
            <x v="77"/>
          </reference>
          <reference field="26" count="1" selected="0">
            <x v="0"/>
          </reference>
          <reference field="27" count="1" selected="0">
            <x v="18"/>
          </reference>
        </references>
      </pivotArea>
    </format>
    <format dxfId="444">
      <pivotArea dataOnly="0" labelOnly="1" fieldPosition="0">
        <references count="5">
          <reference field="0" count="4">
            <x v="9"/>
            <x v="12"/>
            <x v="15"/>
            <x v="38"/>
          </reference>
          <reference field="17" count="1" selected="0">
            <x v="5"/>
          </reference>
          <reference field="18" count="1" selected="0">
            <x v="79"/>
          </reference>
          <reference field="26" count="1" selected="0">
            <x v="0"/>
          </reference>
          <reference field="27" count="1" selected="0">
            <x v="6"/>
          </reference>
        </references>
      </pivotArea>
    </format>
    <format dxfId="443">
      <pivotArea dataOnly="0" labelOnly="1" fieldPosition="0">
        <references count="5">
          <reference field="0" count="1">
            <x v="4"/>
          </reference>
          <reference field="17" count="1" selected="0">
            <x v="5"/>
          </reference>
          <reference field="18" count="1" selected="0">
            <x v="81"/>
          </reference>
          <reference field="26" count="1" selected="0">
            <x v="0"/>
          </reference>
          <reference field="27" count="1" selected="0">
            <x v="0"/>
          </reference>
        </references>
      </pivotArea>
    </format>
    <format dxfId="442">
      <pivotArea dataOnly="0" labelOnly="1" fieldPosition="0">
        <references count="5">
          <reference field="0" count="2">
            <x v="14"/>
            <x v="17"/>
          </reference>
          <reference field="17" count="1" selected="0">
            <x v="5"/>
          </reference>
          <reference field="18" count="1" selected="0">
            <x v="94"/>
          </reference>
          <reference field="26" count="1" selected="0">
            <x v="0"/>
          </reference>
          <reference field="27" count="1" selected="0">
            <x v="66"/>
          </reference>
        </references>
      </pivotArea>
    </format>
    <format dxfId="441">
      <pivotArea dataOnly="0" labelOnly="1" fieldPosition="0">
        <references count="5">
          <reference field="0" count="1">
            <x v="8"/>
          </reference>
          <reference field="17" count="1" selected="0">
            <x v="6"/>
          </reference>
          <reference field="18" count="1" selected="0">
            <x v="11"/>
          </reference>
          <reference field="26" count="1" selected="0">
            <x v="4"/>
          </reference>
          <reference field="27" count="1" selected="0">
            <x v="29"/>
          </reference>
        </references>
      </pivotArea>
    </format>
    <format dxfId="440">
      <pivotArea dataOnly="0" labelOnly="1" fieldPosition="0">
        <references count="5">
          <reference field="0" count="5">
            <x v="2"/>
            <x v="3"/>
            <x v="5"/>
            <x v="6"/>
            <x v="18"/>
          </reference>
          <reference field="17" count="1" selected="0">
            <x v="6"/>
          </reference>
          <reference field="18" count="1" selected="0">
            <x v="13"/>
          </reference>
          <reference field="26" count="1" selected="0">
            <x v="4"/>
          </reference>
          <reference field="27" count="1" selected="0">
            <x v="28"/>
          </reference>
        </references>
      </pivotArea>
    </format>
    <format dxfId="439">
      <pivotArea dataOnly="0" labelOnly="1" fieldPosition="0">
        <references count="5">
          <reference field="0" count="1">
            <x v="11"/>
          </reference>
          <reference field="17" count="1" selected="0">
            <x v="6"/>
          </reference>
          <reference field="18" count="1" selected="0">
            <x v="23"/>
          </reference>
          <reference field="26" count="1" selected="0">
            <x v="4"/>
          </reference>
          <reference field="27" count="1" selected="0">
            <x v="66"/>
          </reference>
        </references>
      </pivotArea>
    </format>
    <format dxfId="438">
      <pivotArea dataOnly="0" labelOnly="1" fieldPosition="0">
        <references count="5">
          <reference field="0" count="3">
            <x v="6"/>
            <x v="7"/>
            <x v="30"/>
          </reference>
          <reference field="17" count="1" selected="0">
            <x v="6"/>
          </reference>
          <reference field="18" count="1" selected="0">
            <x v="28"/>
          </reference>
          <reference field="26" count="1" selected="0">
            <x v="4"/>
          </reference>
          <reference field="27" count="1" selected="0">
            <x v="23"/>
          </reference>
        </references>
      </pivotArea>
    </format>
    <format dxfId="437">
      <pivotArea dataOnly="0" labelOnly="1" fieldPosition="0">
        <references count="5">
          <reference field="0" count="1">
            <x v="30"/>
          </reference>
          <reference field="17" count="1" selected="0">
            <x v="6"/>
          </reference>
          <reference field="18" count="1" selected="0">
            <x v="31"/>
          </reference>
          <reference field="26" count="1" selected="0">
            <x v="4"/>
          </reference>
          <reference field="27" count="1" selected="0">
            <x v="66"/>
          </reference>
        </references>
      </pivotArea>
    </format>
    <format dxfId="436">
      <pivotArea dataOnly="0" labelOnly="1" fieldPosition="0">
        <references count="5">
          <reference field="0" count="1">
            <x v="11"/>
          </reference>
          <reference field="17" count="1" selected="0">
            <x v="6"/>
          </reference>
          <reference field="18" count="1" selected="0">
            <x v="34"/>
          </reference>
          <reference field="26" count="1" selected="0">
            <x v="4"/>
          </reference>
          <reference field="27" count="1" selected="0">
            <x v="66"/>
          </reference>
        </references>
      </pivotArea>
    </format>
    <format dxfId="435">
      <pivotArea dataOnly="0" labelOnly="1" fieldPosition="0">
        <references count="5">
          <reference field="0" count="2">
            <x v="3"/>
            <x v="6"/>
          </reference>
          <reference field="17" count="1" selected="0">
            <x v="6"/>
          </reference>
          <reference field="18" count="1" selected="0">
            <x v="36"/>
          </reference>
          <reference field="26" count="1" selected="0">
            <x v="4"/>
          </reference>
          <reference field="27" count="1" selected="0">
            <x v="22"/>
          </reference>
        </references>
      </pivotArea>
    </format>
    <format dxfId="434">
      <pivotArea dataOnly="0" labelOnly="1" fieldPosition="0">
        <references count="5">
          <reference field="0" count="3">
            <x v="3"/>
            <x v="32"/>
            <x v="33"/>
          </reference>
          <reference field="17" count="1" selected="0">
            <x v="6"/>
          </reference>
          <reference field="18" count="1" selected="0">
            <x v="37"/>
          </reference>
          <reference field="26" count="1" selected="0">
            <x v="4"/>
          </reference>
          <reference field="27" count="1" selected="0">
            <x v="34"/>
          </reference>
        </references>
      </pivotArea>
    </format>
    <format dxfId="433">
      <pivotArea dataOnly="0" labelOnly="1" fieldPosition="0">
        <references count="5">
          <reference field="0" count="4">
            <x v="3"/>
            <x v="6"/>
            <x v="30"/>
            <x v="32"/>
          </reference>
          <reference field="17" count="1" selected="0">
            <x v="6"/>
          </reference>
          <reference field="18" count="1" selected="0">
            <x v="39"/>
          </reference>
          <reference field="26" count="1" selected="0">
            <x v="4"/>
          </reference>
          <reference field="27" count="1" selected="0">
            <x v="31"/>
          </reference>
        </references>
      </pivotArea>
    </format>
    <format dxfId="432">
      <pivotArea dataOnly="0" labelOnly="1" fieldPosition="0">
        <references count="5">
          <reference field="0" count="1">
            <x v="11"/>
          </reference>
          <reference field="17" count="1" selected="0">
            <x v="6"/>
          </reference>
          <reference field="18" count="1" selected="0">
            <x v="43"/>
          </reference>
          <reference field="26" count="1" selected="0">
            <x v="4"/>
          </reference>
          <reference field="27" count="1" selected="0">
            <x v="66"/>
          </reference>
        </references>
      </pivotArea>
    </format>
    <format dxfId="431">
      <pivotArea dataOnly="0" labelOnly="1" fieldPosition="0">
        <references count="5">
          <reference field="0" count="1">
            <x v="11"/>
          </reference>
          <reference field="17" count="1" selected="0">
            <x v="6"/>
          </reference>
          <reference field="18" count="1" selected="0">
            <x v="46"/>
          </reference>
          <reference field="26" count="1" selected="0">
            <x v="4"/>
          </reference>
          <reference field="27" count="1" selected="0">
            <x v="66"/>
          </reference>
        </references>
      </pivotArea>
    </format>
    <format dxfId="430">
      <pivotArea dataOnly="0" labelOnly="1" fieldPosition="0">
        <references count="5">
          <reference field="0" count="2">
            <x v="33"/>
            <x v="38"/>
          </reference>
          <reference field="17" count="1" selected="0">
            <x v="6"/>
          </reference>
          <reference field="18" count="1" selected="0">
            <x v="52"/>
          </reference>
          <reference field="26" count="1" selected="0">
            <x v="4"/>
          </reference>
          <reference field="27" count="1" selected="0">
            <x v="25"/>
          </reference>
        </references>
      </pivotArea>
    </format>
    <format dxfId="429">
      <pivotArea dataOnly="0" labelOnly="1" fieldPosition="0">
        <references count="5">
          <reference field="0" count="3">
            <x v="3"/>
            <x v="30"/>
            <x v="32"/>
          </reference>
          <reference field="17" count="1" selected="0">
            <x v="6"/>
          </reference>
          <reference field="18" count="1" selected="0">
            <x v="61"/>
          </reference>
          <reference field="26" count="1" selected="0">
            <x v="4"/>
          </reference>
          <reference field="27" count="1" selected="0">
            <x v="35"/>
          </reference>
        </references>
      </pivotArea>
    </format>
    <format dxfId="428">
      <pivotArea dataOnly="0" labelOnly="1" fieldPosition="0">
        <references count="5">
          <reference field="0" count="10">
            <x v="0"/>
            <x v="2"/>
            <x v="3"/>
            <x v="6"/>
            <x v="7"/>
            <x v="15"/>
            <x v="30"/>
            <x v="33"/>
            <x v="34"/>
            <x v="38"/>
          </reference>
          <reference field="17" count="1" selected="0">
            <x v="6"/>
          </reference>
          <reference field="18" count="1" selected="0">
            <x v="62"/>
          </reference>
          <reference field="26" count="1" selected="0">
            <x v="4"/>
          </reference>
          <reference field="27" count="1" selected="0">
            <x v="20"/>
          </reference>
        </references>
      </pivotArea>
    </format>
    <format dxfId="427">
      <pivotArea dataOnly="0" labelOnly="1" fieldPosition="0">
        <references count="5">
          <reference field="0" count="1">
            <x v="30"/>
          </reference>
          <reference field="17" count="1" selected="0">
            <x v="6"/>
          </reference>
          <reference field="18" count="1" selected="0">
            <x v="63"/>
          </reference>
          <reference field="26" count="1" selected="0">
            <x v="4"/>
          </reference>
          <reference field="27" count="1" selected="0">
            <x v="66"/>
          </reference>
        </references>
      </pivotArea>
    </format>
    <format dxfId="426">
      <pivotArea dataOnly="0" labelOnly="1" fieldPosition="0">
        <references count="5">
          <reference field="0" count="4">
            <x v="2"/>
            <x v="6"/>
            <x v="7"/>
            <x v="33"/>
          </reference>
          <reference field="17" count="1" selected="0">
            <x v="6"/>
          </reference>
          <reference field="18" count="1" selected="0">
            <x v="66"/>
          </reference>
          <reference field="26" count="1" selected="0">
            <x v="4"/>
          </reference>
          <reference field="27" count="1" selected="0">
            <x v="24"/>
          </reference>
        </references>
      </pivotArea>
    </format>
    <format dxfId="425">
      <pivotArea dataOnly="0" labelOnly="1" fieldPosition="0">
        <references count="5">
          <reference field="0" count="5">
            <x v="3"/>
            <x v="30"/>
            <x v="32"/>
            <x v="33"/>
            <x v="34"/>
          </reference>
          <reference field="17" count="1" selected="0">
            <x v="6"/>
          </reference>
          <reference field="18" count="1" selected="0">
            <x v="80"/>
          </reference>
          <reference field="26" count="1" selected="0">
            <x v="4"/>
          </reference>
          <reference field="27" count="1" selected="0">
            <x v="32"/>
          </reference>
        </references>
      </pivotArea>
    </format>
    <format dxfId="424">
      <pivotArea dataOnly="0" labelOnly="1" fieldPosition="0">
        <references count="5">
          <reference field="0" count="3">
            <x v="3"/>
            <x v="6"/>
            <x v="30"/>
          </reference>
          <reference field="17" count="1" selected="0">
            <x v="6"/>
          </reference>
          <reference field="18" count="1" selected="0">
            <x v="82"/>
          </reference>
          <reference field="26" count="1" selected="0">
            <x v="4"/>
          </reference>
          <reference field="27" count="1" selected="0">
            <x v="26"/>
          </reference>
        </references>
      </pivotArea>
    </format>
    <format dxfId="423">
      <pivotArea dataOnly="0" labelOnly="1" fieldPosition="0">
        <references count="5">
          <reference field="0" count="1">
            <x v="11"/>
          </reference>
          <reference field="17" count="1" selected="0">
            <x v="6"/>
          </reference>
          <reference field="18" count="1" selected="0">
            <x v="83"/>
          </reference>
          <reference field="26" count="1" selected="0">
            <x v="4"/>
          </reference>
          <reference field="27" count="1" selected="0">
            <x v="66"/>
          </reference>
        </references>
      </pivotArea>
    </format>
    <format dxfId="422">
      <pivotArea dataOnly="0" labelOnly="1" fieldPosition="0">
        <references count="5">
          <reference field="0" count="6">
            <x v="2"/>
            <x v="3"/>
            <x v="6"/>
            <x v="30"/>
            <x v="32"/>
            <x v="34"/>
          </reference>
          <reference field="17" count="1" selected="0">
            <x v="6"/>
          </reference>
          <reference field="18" count="1" selected="0">
            <x v="84"/>
          </reference>
          <reference field="26" count="1" selected="0">
            <x v="4"/>
          </reference>
          <reference field="27" count="1" selected="0">
            <x v="33"/>
          </reference>
        </references>
      </pivotArea>
    </format>
    <format dxfId="421">
      <pivotArea dataOnly="0" labelOnly="1" fieldPosition="0">
        <references count="5">
          <reference field="0" count="3">
            <x v="3"/>
            <x v="6"/>
            <x v="18"/>
          </reference>
          <reference field="17" count="1" selected="0">
            <x v="6"/>
          </reference>
          <reference field="18" count="1" selected="0">
            <x v="87"/>
          </reference>
          <reference field="26" count="1" selected="0">
            <x v="4"/>
          </reference>
          <reference field="27" count="1" selected="0">
            <x v="27"/>
          </reference>
        </references>
      </pivotArea>
    </format>
    <format dxfId="420">
      <pivotArea dataOnly="0" labelOnly="1" fieldPosition="0">
        <references count="5">
          <reference field="0" count="1">
            <x v="38"/>
          </reference>
          <reference field="17" count="1" selected="0">
            <x v="6"/>
          </reference>
          <reference field="18" count="1" selected="0">
            <x v="88"/>
          </reference>
          <reference field="26" count="1" selected="0">
            <x v="4"/>
          </reference>
          <reference field="27" count="1" selected="0">
            <x v="30"/>
          </reference>
        </references>
      </pivotArea>
    </format>
    <format dxfId="419">
      <pivotArea dataOnly="0" labelOnly="1" fieldPosition="0">
        <references count="5">
          <reference field="0" count="2">
            <x v="3"/>
            <x v="24"/>
          </reference>
          <reference field="17" count="1" selected="0">
            <x v="6"/>
          </reference>
          <reference field="18" count="1" selected="0">
            <x v="90"/>
          </reference>
          <reference field="26" count="1" selected="0">
            <x v="4"/>
          </reference>
          <reference field="27" count="1" selected="0">
            <x v="36"/>
          </reference>
        </references>
      </pivotArea>
    </format>
    <format dxfId="418">
      <pivotArea dataOnly="0" labelOnly="1" fieldPosition="0">
        <references count="5">
          <reference field="0" count="5">
            <x v="2"/>
            <x v="3"/>
            <x v="6"/>
            <x v="29"/>
            <x v="30"/>
          </reference>
          <reference field="17" count="1" selected="0">
            <x v="6"/>
          </reference>
          <reference field="18" count="1" selected="0">
            <x v="91"/>
          </reference>
          <reference field="26" count="1" selected="0">
            <x v="4"/>
          </reference>
          <reference field="27" count="1" selected="0">
            <x v="21"/>
          </reference>
        </references>
      </pivotArea>
    </format>
    <format dxfId="417">
      <pivotArea dataOnly="0" labelOnly="1" fieldPosition="0">
        <references count="5">
          <reference field="0" count="3">
            <x v="10"/>
            <x v="26"/>
            <x v="35"/>
          </reference>
          <reference field="17" count="1" selected="0">
            <x v="6"/>
          </reference>
          <reference field="18" count="1" selected="0">
            <x v="94"/>
          </reference>
          <reference field="26" count="1" selected="0">
            <x v="4"/>
          </reference>
          <reference field="27" count="1" selected="0">
            <x v="66"/>
          </reference>
        </references>
      </pivotArea>
    </format>
    <format dxfId="416">
      <pivotArea dataOnly="0" labelOnly="1" fieldPosition="0">
        <references count="5">
          <reference field="0" count="1">
            <x v="4"/>
          </reference>
          <reference field="17" count="1" selected="0">
            <x v="7"/>
          </reference>
          <reference field="18" count="1" selected="0">
            <x v="7"/>
          </reference>
          <reference field="26" count="1" selected="0">
            <x v="1"/>
          </reference>
          <reference field="27" count="1" selected="0">
            <x v="16"/>
          </reference>
        </references>
      </pivotArea>
    </format>
    <format dxfId="415">
      <pivotArea dataOnly="0" labelOnly="1" fieldPosition="0">
        <references count="5">
          <reference field="0" count="2">
            <x v="4"/>
            <x v="15"/>
          </reference>
          <reference field="17" count="1" selected="0">
            <x v="7"/>
          </reference>
          <reference field="18" count="1" selected="0">
            <x v="15"/>
          </reference>
          <reference field="26" count="1" selected="0">
            <x v="1"/>
          </reference>
          <reference field="27" count="1" selected="0">
            <x v="11"/>
          </reference>
        </references>
      </pivotArea>
    </format>
    <format dxfId="414">
      <pivotArea dataOnly="0" labelOnly="1" fieldPosition="0">
        <references count="5">
          <reference field="0" count="1">
            <x v="4"/>
          </reference>
          <reference field="17" count="1" selected="0">
            <x v="7"/>
          </reference>
          <reference field="18" count="1" selected="0">
            <x v="22"/>
          </reference>
          <reference field="26" count="1" selected="0">
            <x v="1"/>
          </reference>
          <reference field="27" count="1" selected="0">
            <x v="13"/>
          </reference>
        </references>
      </pivotArea>
    </format>
    <format dxfId="413">
      <pivotArea dataOnly="0" labelOnly="1" fieldPosition="0">
        <references count="5">
          <reference field="0" count="1">
            <x v="15"/>
          </reference>
          <reference field="17" count="1" selected="0">
            <x v="7"/>
          </reference>
          <reference field="18" count="1" selected="0">
            <x v="32"/>
          </reference>
          <reference field="26" count="1" selected="0">
            <x v="1"/>
          </reference>
          <reference field="27" count="1" selected="0">
            <x v="9"/>
          </reference>
        </references>
      </pivotArea>
    </format>
    <format dxfId="412">
      <pivotArea dataOnly="0" labelOnly="1" fieldPosition="0">
        <references count="5">
          <reference field="0" count="1">
            <x v="4"/>
          </reference>
          <reference field="17" count="1" selected="0">
            <x v="7"/>
          </reference>
          <reference field="18" count="1" selected="0">
            <x v="40"/>
          </reference>
          <reference field="26" count="1" selected="0">
            <x v="1"/>
          </reference>
          <reference field="27" count="1" selected="0">
            <x v="12"/>
          </reference>
        </references>
      </pivotArea>
    </format>
    <format dxfId="411">
      <pivotArea dataOnly="0" labelOnly="1" fieldPosition="0">
        <references count="5">
          <reference field="0" count="2">
            <x v="4"/>
            <x v="15"/>
          </reference>
          <reference field="17" count="1" selected="0">
            <x v="7"/>
          </reference>
          <reference field="18" count="1" selected="0">
            <x v="48"/>
          </reference>
          <reference field="26" count="1" selected="0">
            <x v="1"/>
          </reference>
          <reference field="27" count="1" selected="0">
            <x v="14"/>
          </reference>
        </references>
      </pivotArea>
    </format>
    <format dxfId="410">
      <pivotArea dataOnly="0" labelOnly="1" fieldPosition="0">
        <references count="5">
          <reference field="0" count="1">
            <x v="4"/>
          </reference>
          <reference field="17" count="1" selected="0">
            <x v="7"/>
          </reference>
          <reference field="18" count="1" selected="0">
            <x v="54"/>
          </reference>
          <reference field="26" count="1" selected="0">
            <x v="1"/>
          </reference>
          <reference field="27" count="1" selected="0">
            <x v="7"/>
          </reference>
        </references>
      </pivotArea>
    </format>
    <format dxfId="409">
      <pivotArea dataOnly="0" labelOnly="1" fieldPosition="0">
        <references count="5">
          <reference field="0" count="1">
            <x v="4"/>
          </reference>
          <reference field="17" count="1" selected="0">
            <x v="7"/>
          </reference>
          <reference field="18" count="1" selected="0">
            <x v="59"/>
          </reference>
          <reference field="26" count="1" selected="0">
            <x v="1"/>
          </reference>
          <reference field="27" count="1" selected="0">
            <x v="10"/>
          </reference>
        </references>
      </pivotArea>
    </format>
    <format dxfId="408">
      <pivotArea dataOnly="0" labelOnly="1" fieldPosition="0">
        <references count="5">
          <reference field="0" count="1">
            <x v="4"/>
          </reference>
          <reference field="17" count="1" selected="0">
            <x v="7"/>
          </reference>
          <reference field="18" count="1" selected="0">
            <x v="67"/>
          </reference>
          <reference field="26" count="1" selected="0">
            <x v="1"/>
          </reference>
          <reference field="27" count="1" selected="0">
            <x v="8"/>
          </reference>
        </references>
      </pivotArea>
    </format>
    <format dxfId="407">
      <pivotArea dataOnly="0" labelOnly="1" fieldPosition="0">
        <references count="5">
          <reference field="0" count="1">
            <x v="4"/>
          </reference>
          <reference field="17" count="1" selected="0">
            <x v="7"/>
          </reference>
          <reference field="18" count="1" selected="0">
            <x v="89"/>
          </reference>
          <reference field="26" count="1" selected="0">
            <x v="1"/>
          </reference>
          <reference field="27" count="1" selected="0">
            <x v="15"/>
          </reference>
        </references>
      </pivotArea>
    </format>
    <format dxfId="406">
      <pivotArea dataOnly="0" labelOnly="1" fieldPosition="0">
        <references count="5">
          <reference field="0" count="1">
            <x v="4"/>
          </reference>
          <reference field="17" count="1" selected="0">
            <x v="7"/>
          </reference>
          <reference field="18" count="1" selected="0">
            <x v="94"/>
          </reference>
          <reference field="26" count="1" selected="0">
            <x v="1"/>
          </reference>
          <reference field="27" count="1" selected="0">
            <x v="66"/>
          </reference>
        </references>
      </pivotArea>
    </format>
    <format dxfId="405">
      <pivotArea type="all" dataOnly="0" outline="0" fieldPosition="0"/>
    </format>
    <format dxfId="404">
      <pivotArea dataOnly="0" labelOnly="1" fieldPosition="0">
        <references count="1">
          <reference field="17" count="0"/>
        </references>
      </pivotArea>
    </format>
    <format dxfId="403">
      <pivotArea dataOnly="0" labelOnly="1" grandRow="1" outline="0" fieldPosition="0"/>
    </format>
    <format dxfId="402">
      <pivotArea dataOnly="0" labelOnly="1" fieldPosition="0">
        <references count="2">
          <reference field="17" count="1" selected="0">
            <x v="1"/>
          </reference>
          <reference field="26" count="1">
            <x v="5"/>
          </reference>
        </references>
      </pivotArea>
    </format>
    <format dxfId="401">
      <pivotArea dataOnly="0" labelOnly="1" fieldPosition="0">
        <references count="2">
          <reference field="17" count="1" selected="0">
            <x v="2"/>
          </reference>
          <reference field="26" count="1">
            <x v="7"/>
          </reference>
        </references>
      </pivotArea>
    </format>
    <format dxfId="400">
      <pivotArea dataOnly="0" labelOnly="1" fieldPosition="0">
        <references count="2">
          <reference field="17" count="1" selected="0">
            <x v="4"/>
          </reference>
          <reference field="26" count="1">
            <x v="6"/>
          </reference>
        </references>
      </pivotArea>
    </format>
    <format dxfId="399">
      <pivotArea dataOnly="0" labelOnly="1" fieldPosition="0">
        <references count="2">
          <reference field="17" count="1" selected="0">
            <x v="5"/>
          </reference>
          <reference field="26" count="1">
            <x v="0"/>
          </reference>
        </references>
      </pivotArea>
    </format>
    <format dxfId="398">
      <pivotArea dataOnly="0" labelOnly="1" fieldPosition="0">
        <references count="2">
          <reference field="17" count="1" selected="0">
            <x v="6"/>
          </reference>
          <reference field="26" count="1">
            <x v="4"/>
          </reference>
        </references>
      </pivotArea>
    </format>
    <format dxfId="397">
      <pivotArea dataOnly="0" labelOnly="1" fieldPosition="0">
        <references count="2">
          <reference field="17" count="1" selected="0">
            <x v="7"/>
          </reference>
          <reference field="26" count="1">
            <x v="1"/>
          </reference>
        </references>
      </pivotArea>
    </format>
    <format dxfId="396">
      <pivotArea dataOnly="0" labelOnly="1" fieldPosition="0">
        <references count="3">
          <reference field="17" count="1" selected="0">
            <x v="1"/>
          </reference>
          <reference field="18" count="13">
            <x v="5"/>
            <x v="9"/>
            <x v="21"/>
            <x v="25"/>
            <x v="33"/>
            <x v="38"/>
            <x v="42"/>
            <x v="56"/>
            <x v="64"/>
            <x v="70"/>
            <x v="73"/>
            <x v="85"/>
            <x v="94"/>
          </reference>
          <reference field="26" count="1" selected="0">
            <x v="5"/>
          </reference>
        </references>
      </pivotArea>
    </format>
    <format dxfId="395">
      <pivotArea dataOnly="0" labelOnly="1" fieldPosition="0">
        <references count="3">
          <reference field="17" count="1" selected="0">
            <x v="2"/>
          </reference>
          <reference field="18" count="11">
            <x v="8"/>
            <x v="12"/>
            <x v="16"/>
            <x v="45"/>
            <x v="60"/>
            <x v="68"/>
            <x v="72"/>
            <x v="75"/>
            <x v="76"/>
            <x v="78"/>
            <x v="94"/>
          </reference>
          <reference field="26" count="1" selected="0">
            <x v="7"/>
          </reference>
        </references>
      </pivotArea>
    </format>
    <format dxfId="394">
      <pivotArea dataOnly="0" labelOnly="1" fieldPosition="0">
        <references count="3">
          <reference field="17" count="1" selected="0">
            <x v="4"/>
          </reference>
          <reference field="18" count="9">
            <x v="14"/>
            <x v="20"/>
            <x v="24"/>
            <x v="35"/>
            <x v="53"/>
            <x v="55"/>
            <x v="58"/>
            <x v="69"/>
            <x v="94"/>
          </reference>
          <reference field="26" count="1" selected="0">
            <x v="6"/>
          </reference>
        </references>
      </pivotArea>
    </format>
    <format dxfId="393">
      <pivotArea dataOnly="0" labelOnly="1" fieldPosition="0">
        <references count="3">
          <reference field="17" count="1" selected="0">
            <x v="5"/>
          </reference>
          <reference field="18" count="9">
            <x v="6"/>
            <x v="29"/>
            <x v="41"/>
            <x v="57"/>
            <x v="74"/>
            <x v="77"/>
            <x v="79"/>
            <x v="81"/>
            <x v="94"/>
          </reference>
          <reference field="26" count="1" selected="0">
            <x v="0"/>
          </reference>
        </references>
      </pivotArea>
    </format>
    <format dxfId="392">
      <pivotArea dataOnly="0" labelOnly="1" fieldPosition="0">
        <references count="3">
          <reference field="17" count="1" selected="0">
            <x v="6"/>
          </reference>
          <reference field="18" count="25">
            <x v="11"/>
            <x v="13"/>
            <x v="23"/>
            <x v="28"/>
            <x v="31"/>
            <x v="34"/>
            <x v="36"/>
            <x v="37"/>
            <x v="39"/>
            <x v="43"/>
            <x v="46"/>
            <x v="52"/>
            <x v="61"/>
            <x v="62"/>
            <x v="63"/>
            <x v="66"/>
            <x v="80"/>
            <x v="82"/>
            <x v="83"/>
            <x v="84"/>
            <x v="87"/>
            <x v="88"/>
            <x v="90"/>
            <x v="91"/>
            <x v="94"/>
          </reference>
          <reference field="26" count="1" selected="0">
            <x v="4"/>
          </reference>
        </references>
      </pivotArea>
    </format>
    <format dxfId="391">
      <pivotArea dataOnly="0" labelOnly="1" fieldPosition="0">
        <references count="3">
          <reference field="17" count="1" selected="0">
            <x v="7"/>
          </reference>
          <reference field="18" count="11">
            <x v="7"/>
            <x v="15"/>
            <x v="22"/>
            <x v="32"/>
            <x v="40"/>
            <x v="48"/>
            <x v="54"/>
            <x v="59"/>
            <x v="67"/>
            <x v="89"/>
            <x v="94"/>
          </reference>
          <reference field="26" count="1" selected="0">
            <x v="1"/>
          </reference>
        </references>
      </pivotArea>
    </format>
    <format dxfId="390">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389">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388">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387">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386">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385">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384">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383">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382">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381">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380">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379">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378">
      <pivotArea dataOnly="0" labelOnly="1" fieldPosition="0">
        <references count="4">
          <reference field="17" count="1" selected="0">
            <x v="1"/>
          </reference>
          <reference field="18" count="1" selected="0">
            <x v="94"/>
          </reference>
          <reference field="26" count="1" selected="0">
            <x v="5"/>
          </reference>
          <reference field="27" count="1">
            <x v="66"/>
          </reference>
        </references>
      </pivotArea>
    </format>
    <format dxfId="377">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376">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375">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374">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373">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372">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371">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370">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369">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368">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367">
      <pivotArea dataOnly="0" labelOnly="1" fieldPosition="0">
        <references count="4">
          <reference field="17" count="1" selected="0">
            <x v="2"/>
          </reference>
          <reference field="18" count="1" selected="0">
            <x v="94"/>
          </reference>
          <reference field="26" count="1" selected="0">
            <x v="7"/>
          </reference>
          <reference field="27" count="1">
            <x v="66"/>
          </reference>
        </references>
      </pivotArea>
    </format>
    <format dxfId="366">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365">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364">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363">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362">
      <pivotArea dataOnly="0" labelOnly="1" fieldPosition="0">
        <references count="4">
          <reference field="17" count="1" selected="0">
            <x v="4"/>
          </reference>
          <reference field="18" count="1" selected="0">
            <x v="53"/>
          </reference>
          <reference field="26" count="1" selected="0">
            <x v="6"/>
          </reference>
          <reference field="27" count="1">
            <x v="66"/>
          </reference>
        </references>
      </pivotArea>
    </format>
    <format dxfId="361">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360">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359">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358">
      <pivotArea dataOnly="0" labelOnly="1" fieldPosition="0">
        <references count="4">
          <reference field="17" count="1" selected="0">
            <x v="4"/>
          </reference>
          <reference field="18" count="1" selected="0">
            <x v="94"/>
          </reference>
          <reference field="26" count="1" selected="0">
            <x v="6"/>
          </reference>
          <reference field="27" count="1">
            <x v="66"/>
          </reference>
        </references>
      </pivotArea>
    </format>
    <format dxfId="357">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356">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355">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354">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353">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352">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351">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350">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349">
      <pivotArea dataOnly="0" labelOnly="1" fieldPosition="0">
        <references count="4">
          <reference field="17" count="1" selected="0">
            <x v="5"/>
          </reference>
          <reference field="18" count="1" selected="0">
            <x v="94"/>
          </reference>
          <reference field="26" count="1" selected="0">
            <x v="0"/>
          </reference>
          <reference field="27" count="1">
            <x v="66"/>
          </reference>
        </references>
      </pivotArea>
    </format>
    <format dxfId="348">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347">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346">
      <pivotArea dataOnly="0" labelOnly="1" fieldPosition="0">
        <references count="4">
          <reference field="17" count="1" selected="0">
            <x v="6"/>
          </reference>
          <reference field="18" count="1" selected="0">
            <x v="23"/>
          </reference>
          <reference field="26" count="1" selected="0">
            <x v="4"/>
          </reference>
          <reference field="27" count="1">
            <x v="66"/>
          </reference>
        </references>
      </pivotArea>
    </format>
    <format dxfId="345">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344">
      <pivotArea dataOnly="0" labelOnly="1" fieldPosition="0">
        <references count="4">
          <reference field="17" count="1" selected="0">
            <x v="6"/>
          </reference>
          <reference field="18" count="1" selected="0">
            <x v="31"/>
          </reference>
          <reference field="26" count="1" selected="0">
            <x v="4"/>
          </reference>
          <reference field="27" count="1">
            <x v="66"/>
          </reference>
        </references>
      </pivotArea>
    </format>
    <format dxfId="343">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342">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341">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340">
      <pivotArea dataOnly="0" labelOnly="1" fieldPosition="0">
        <references count="4">
          <reference field="17" count="1" selected="0">
            <x v="6"/>
          </reference>
          <reference field="18" count="1" selected="0">
            <x v="43"/>
          </reference>
          <reference field="26" count="1" selected="0">
            <x v="4"/>
          </reference>
          <reference field="27" count="1">
            <x v="66"/>
          </reference>
        </references>
      </pivotArea>
    </format>
    <format dxfId="339">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338">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337">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336">
      <pivotArea dataOnly="0" labelOnly="1" fieldPosition="0">
        <references count="4">
          <reference field="17" count="1" selected="0">
            <x v="6"/>
          </reference>
          <reference field="18" count="1" selected="0">
            <x v="63"/>
          </reference>
          <reference field="26" count="1" selected="0">
            <x v="4"/>
          </reference>
          <reference field="27" count="1">
            <x v="66"/>
          </reference>
        </references>
      </pivotArea>
    </format>
    <format dxfId="335">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334">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333">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332">
      <pivotArea dataOnly="0" labelOnly="1" fieldPosition="0">
        <references count="4">
          <reference field="17" count="1" selected="0">
            <x v="6"/>
          </reference>
          <reference field="18" count="1" selected="0">
            <x v="83"/>
          </reference>
          <reference field="26" count="1" selected="0">
            <x v="4"/>
          </reference>
          <reference field="27" count="1">
            <x v="66"/>
          </reference>
        </references>
      </pivotArea>
    </format>
    <format dxfId="331">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330">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329">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328">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327">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326">
      <pivotArea dataOnly="0" labelOnly="1" fieldPosition="0">
        <references count="4">
          <reference field="17" count="1" selected="0">
            <x v="6"/>
          </reference>
          <reference field="18" count="1" selected="0">
            <x v="94"/>
          </reference>
          <reference field="26" count="1" selected="0">
            <x v="4"/>
          </reference>
          <reference field="27" count="1">
            <x v="66"/>
          </reference>
        </references>
      </pivotArea>
    </format>
    <format dxfId="325">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324">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323">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322">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321">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320">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319">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318">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317">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316">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315">
      <pivotArea dataOnly="0" labelOnly="1" fieldPosition="0">
        <references count="4">
          <reference field="17" count="1" selected="0">
            <x v="7"/>
          </reference>
          <reference field="18" count="1" selected="0">
            <x v="94"/>
          </reference>
          <reference field="26" count="1" selected="0">
            <x v="1"/>
          </reference>
          <reference field="27" count="1">
            <x v="66"/>
          </reference>
        </references>
      </pivotArea>
    </format>
    <format dxfId="314">
      <pivotArea dataOnly="0" labelOnly="1" fieldPosition="0">
        <references count="5">
          <reference field="0" count="1">
            <x v="4"/>
          </reference>
          <reference field="17" count="1" selected="0">
            <x v="1"/>
          </reference>
          <reference field="18" count="1" selected="0">
            <x v="5"/>
          </reference>
          <reference field="26" count="1" selected="0">
            <x v="5"/>
          </reference>
          <reference field="27" count="1" selected="0">
            <x v="38"/>
          </reference>
        </references>
      </pivotArea>
    </format>
    <format dxfId="313">
      <pivotArea dataOnly="0" labelOnly="1" fieldPosition="0">
        <references count="5">
          <reference field="0" count="5">
            <x v="1"/>
            <x v="9"/>
            <x v="15"/>
            <x v="18"/>
            <x v="38"/>
          </reference>
          <reference field="17" count="1" selected="0">
            <x v="1"/>
          </reference>
          <reference field="18" count="1" selected="0">
            <x v="9"/>
          </reference>
          <reference field="26" count="1" selected="0">
            <x v="5"/>
          </reference>
          <reference field="27" count="1" selected="0">
            <x v="42"/>
          </reference>
        </references>
      </pivotArea>
    </format>
    <format dxfId="312">
      <pivotArea dataOnly="0" labelOnly="1" fieldPosition="0">
        <references count="5">
          <reference field="0" count="4">
            <x v="4"/>
            <x v="15"/>
            <x v="18"/>
            <x v="38"/>
          </reference>
          <reference field="17" count="1" selected="0">
            <x v="1"/>
          </reference>
          <reference field="18" count="1" selected="0">
            <x v="21"/>
          </reference>
          <reference field="26" count="1" selected="0">
            <x v="5"/>
          </reference>
          <reference field="27" count="1" selected="0">
            <x v="47"/>
          </reference>
        </references>
      </pivotArea>
    </format>
    <format dxfId="311">
      <pivotArea dataOnly="0" labelOnly="1" fieldPosition="0">
        <references count="5">
          <reference field="0" count="1">
            <x v="30"/>
          </reference>
          <reference field="17" count="1" selected="0">
            <x v="1"/>
          </reference>
          <reference field="18" count="1" selected="0">
            <x v="25"/>
          </reference>
          <reference field="26" count="1" selected="0">
            <x v="5"/>
          </reference>
          <reference field="27" count="1" selected="0">
            <x v="39"/>
          </reference>
        </references>
      </pivotArea>
    </format>
    <format dxfId="310">
      <pivotArea dataOnly="0" labelOnly="1" fieldPosition="0">
        <references count="5">
          <reference field="0" count="3">
            <x v="4"/>
            <x v="15"/>
            <x v="30"/>
          </reference>
          <reference field="17" count="1" selected="0">
            <x v="1"/>
          </reference>
          <reference field="18" count="1" selected="0">
            <x v="33"/>
          </reference>
          <reference field="26" count="1" selected="0">
            <x v="5"/>
          </reference>
          <reference field="27" count="1" selected="0">
            <x v="41"/>
          </reference>
        </references>
      </pivotArea>
    </format>
    <format dxfId="309">
      <pivotArea dataOnly="0" labelOnly="1" fieldPosition="0">
        <references count="5">
          <reference field="0" count="1">
            <x v="15"/>
          </reference>
          <reference field="17" count="1" selected="0">
            <x v="1"/>
          </reference>
          <reference field="18" count="1" selected="0">
            <x v="38"/>
          </reference>
          <reference field="26" count="1" selected="0">
            <x v="5"/>
          </reference>
          <reference field="27" count="1" selected="0">
            <x v="45"/>
          </reference>
        </references>
      </pivotArea>
    </format>
    <format dxfId="308">
      <pivotArea dataOnly="0" labelOnly="1" fieldPosition="0">
        <references count="5">
          <reference field="0" count="5">
            <x v="1"/>
            <x v="4"/>
            <x v="6"/>
            <x v="15"/>
            <x v="38"/>
          </reference>
          <reference field="17" count="1" selected="0">
            <x v="1"/>
          </reference>
          <reference field="18" count="1" selected="0">
            <x v="42"/>
          </reference>
          <reference field="26" count="1" selected="0">
            <x v="5"/>
          </reference>
          <reference field="27" count="1" selected="0">
            <x v="43"/>
          </reference>
        </references>
      </pivotArea>
    </format>
    <format dxfId="307">
      <pivotArea dataOnly="0" labelOnly="1" fieldPosition="0">
        <references count="5">
          <reference field="0" count="10">
            <x v="0"/>
            <x v="1"/>
            <x v="4"/>
            <x v="6"/>
            <x v="15"/>
            <x v="18"/>
            <x v="19"/>
            <x v="22"/>
            <x v="30"/>
            <x v="38"/>
          </reference>
          <reference field="17" count="1" selected="0">
            <x v="1"/>
          </reference>
          <reference field="18" count="1" selected="0">
            <x v="56"/>
          </reference>
          <reference field="26" count="1" selected="0">
            <x v="5"/>
          </reference>
          <reference field="27" count="1" selected="0">
            <x v="37"/>
          </reference>
        </references>
      </pivotArea>
    </format>
    <format dxfId="306">
      <pivotArea dataOnly="0" labelOnly="1" fieldPosition="0">
        <references count="5">
          <reference field="0" count="3">
            <x v="1"/>
            <x v="15"/>
            <x v="18"/>
          </reference>
          <reference field="17" count="1" selected="0">
            <x v="1"/>
          </reference>
          <reference field="18" count="1" selected="0">
            <x v="64"/>
          </reference>
          <reference field="26" count="1" selected="0">
            <x v="5"/>
          </reference>
          <reference field="27" count="1" selected="0">
            <x v="44"/>
          </reference>
        </references>
      </pivotArea>
    </format>
    <format dxfId="305">
      <pivotArea dataOnly="0" labelOnly="1" fieldPosition="0">
        <references count="5">
          <reference field="0" count="4">
            <x v="4"/>
            <x v="6"/>
            <x v="15"/>
            <x v="30"/>
          </reference>
          <reference field="17" count="1" selected="0">
            <x v="1"/>
          </reference>
          <reference field="18" count="1" selected="0">
            <x v="70"/>
          </reference>
          <reference field="26" count="1" selected="0">
            <x v="5"/>
          </reference>
          <reference field="27" count="1" selected="0">
            <x v="40"/>
          </reference>
        </references>
      </pivotArea>
    </format>
    <format dxfId="304">
      <pivotArea dataOnly="0" labelOnly="1" fieldPosition="0">
        <references count="5">
          <reference field="0" count="3">
            <x v="15"/>
            <x v="18"/>
            <x v="37"/>
          </reference>
          <reference field="17" count="1" selected="0">
            <x v="1"/>
          </reference>
          <reference field="18" count="1" selected="0">
            <x v="73"/>
          </reference>
          <reference field="26" count="1" selected="0">
            <x v="5"/>
          </reference>
          <reference field="27" count="1" selected="0">
            <x v="48"/>
          </reference>
        </references>
      </pivotArea>
    </format>
    <format dxfId="303">
      <pivotArea dataOnly="0" labelOnly="1" fieldPosition="0">
        <references count="5">
          <reference field="0" count="4">
            <x v="4"/>
            <x v="15"/>
            <x v="18"/>
            <x v="30"/>
          </reference>
          <reference field="17" count="1" selected="0">
            <x v="1"/>
          </reference>
          <reference field="18" count="1" selected="0">
            <x v="85"/>
          </reference>
          <reference field="26" count="1" selected="0">
            <x v="5"/>
          </reference>
          <reference field="27" count="1" selected="0">
            <x v="46"/>
          </reference>
        </references>
      </pivotArea>
    </format>
    <format dxfId="302">
      <pivotArea dataOnly="0" labelOnly="1" fieldPosition="0">
        <references count="5">
          <reference field="0" count="3">
            <x v="4"/>
            <x v="20"/>
            <x v="26"/>
          </reference>
          <reference field="17" count="1" selected="0">
            <x v="1"/>
          </reference>
          <reference field="18" count="1" selected="0">
            <x v="94"/>
          </reference>
          <reference field="26" count="1" selected="0">
            <x v="5"/>
          </reference>
          <reference field="27" count="1" selected="0">
            <x v="66"/>
          </reference>
        </references>
      </pivotArea>
    </format>
    <format dxfId="301">
      <pivotArea dataOnly="0" labelOnly="1" fieldPosition="0">
        <references count="5">
          <reference field="0" count="2">
            <x v="25"/>
            <x v="33"/>
          </reference>
          <reference field="17" count="1" selected="0">
            <x v="2"/>
          </reference>
          <reference field="18" count="1" selected="0">
            <x v="8"/>
          </reference>
          <reference field="26" count="1" selected="0">
            <x v="7"/>
          </reference>
          <reference field="27" count="1" selected="0">
            <x v="60"/>
          </reference>
        </references>
      </pivotArea>
    </format>
    <format dxfId="300">
      <pivotArea dataOnly="0" labelOnly="1" fieldPosition="0">
        <references count="5">
          <reference field="0" count="1">
            <x v="25"/>
          </reference>
          <reference field="17" count="1" selected="0">
            <x v="2"/>
          </reference>
          <reference field="18" count="1" selected="0">
            <x v="12"/>
          </reference>
          <reference field="26" count="1" selected="0">
            <x v="7"/>
          </reference>
          <reference field="27" count="1" selected="0">
            <x v="63"/>
          </reference>
        </references>
      </pivotArea>
    </format>
    <format dxfId="299">
      <pivotArea dataOnly="0" labelOnly="1" fieldPosition="0">
        <references count="5">
          <reference field="0" count="1">
            <x v="13"/>
          </reference>
          <reference field="17" count="1" selected="0">
            <x v="2"/>
          </reference>
          <reference field="18" count="1" selected="0">
            <x v="16"/>
          </reference>
          <reference field="26" count="1" selected="0">
            <x v="7"/>
          </reference>
          <reference field="27" count="1" selected="0">
            <x v="65"/>
          </reference>
        </references>
      </pivotArea>
    </format>
    <format dxfId="298">
      <pivotArea dataOnly="0" labelOnly="1" fieldPosition="0">
        <references count="5">
          <reference field="0" count="2">
            <x v="3"/>
            <x v="38"/>
          </reference>
          <reference field="17" count="1" selected="0">
            <x v="2"/>
          </reference>
          <reference field="18" count="1" selected="0">
            <x v="45"/>
          </reference>
          <reference field="26" count="1" selected="0">
            <x v="7"/>
          </reference>
          <reference field="27" count="1" selected="0">
            <x v="58"/>
          </reference>
        </references>
      </pivotArea>
    </format>
    <format dxfId="297">
      <pivotArea dataOnly="0" labelOnly="1" fieldPosition="0">
        <references count="5">
          <reference field="0" count="2">
            <x v="25"/>
            <x v="33"/>
          </reference>
          <reference field="17" count="1" selected="0">
            <x v="2"/>
          </reference>
          <reference field="18" count="1" selected="0">
            <x v="60"/>
          </reference>
          <reference field="26" count="1" selected="0">
            <x v="7"/>
          </reference>
          <reference field="27" count="1" selected="0">
            <x v="62"/>
          </reference>
        </references>
      </pivotArea>
    </format>
    <format dxfId="296">
      <pivotArea dataOnly="0" labelOnly="1" fieldPosition="0">
        <references count="5">
          <reference field="0" count="2">
            <x v="3"/>
            <x v="38"/>
          </reference>
          <reference field="17" count="1" selected="0">
            <x v="2"/>
          </reference>
          <reference field="18" count="1" selected="0">
            <x v="68"/>
          </reference>
          <reference field="26" count="1" selected="0">
            <x v="7"/>
          </reference>
          <reference field="27" count="1" selected="0">
            <x v="56"/>
          </reference>
        </references>
      </pivotArea>
    </format>
    <format dxfId="295">
      <pivotArea dataOnly="0" labelOnly="1" fieldPosition="0">
        <references count="5">
          <reference field="0" count="2">
            <x v="3"/>
            <x v="38"/>
          </reference>
          <reference field="17" count="1" selected="0">
            <x v="2"/>
          </reference>
          <reference field="18" count="1" selected="0">
            <x v="72"/>
          </reference>
          <reference field="26" count="1" selected="0">
            <x v="7"/>
          </reference>
          <reference field="27" count="1" selected="0">
            <x v="59"/>
          </reference>
        </references>
      </pivotArea>
    </format>
    <format dxfId="294">
      <pivotArea dataOnly="0" labelOnly="1" fieldPosition="0">
        <references count="5">
          <reference field="0" count="3">
            <x v="13"/>
            <x v="25"/>
            <x v="38"/>
          </reference>
          <reference field="17" count="1" selected="0">
            <x v="2"/>
          </reference>
          <reference field="18" count="1" selected="0">
            <x v="75"/>
          </reference>
          <reference field="26" count="1" selected="0">
            <x v="7"/>
          </reference>
          <reference field="27" count="1" selected="0">
            <x v="61"/>
          </reference>
        </references>
      </pivotArea>
    </format>
    <format dxfId="293">
      <pivotArea dataOnly="0" labelOnly="1" fieldPosition="0">
        <references count="5">
          <reference field="0" count="1">
            <x v="38"/>
          </reference>
          <reference field="17" count="1" selected="0">
            <x v="2"/>
          </reference>
          <reference field="18" count="1" selected="0">
            <x v="76"/>
          </reference>
          <reference field="26" count="1" selected="0">
            <x v="7"/>
          </reference>
          <reference field="27" count="1" selected="0">
            <x v="57"/>
          </reference>
        </references>
      </pivotArea>
    </format>
    <format dxfId="292">
      <pivotArea dataOnly="0" labelOnly="1" fieldPosition="0">
        <references count="5">
          <reference field="0" count="3">
            <x v="13"/>
            <x v="25"/>
            <x v="27"/>
          </reference>
          <reference field="17" count="1" selected="0">
            <x v="2"/>
          </reference>
          <reference field="18" count="1" selected="0">
            <x v="78"/>
          </reference>
          <reference field="26" count="1" selected="0">
            <x v="7"/>
          </reference>
          <reference field="27" count="1" selected="0">
            <x v="64"/>
          </reference>
        </references>
      </pivotArea>
    </format>
    <format dxfId="291">
      <pivotArea dataOnly="0" labelOnly="1" fieldPosition="0">
        <references count="5">
          <reference field="0" count="1">
            <x v="35"/>
          </reference>
          <reference field="17" count="1" selected="0">
            <x v="2"/>
          </reference>
          <reference field="18" count="1" selected="0">
            <x v="94"/>
          </reference>
          <reference field="26" count="1" selected="0">
            <x v="7"/>
          </reference>
          <reference field="27" count="1" selected="0">
            <x v="66"/>
          </reference>
        </references>
      </pivotArea>
    </format>
    <format dxfId="290">
      <pivotArea dataOnly="0" labelOnly="1" fieldPosition="0">
        <references count="5">
          <reference field="0" count="1">
            <x v="3"/>
          </reference>
          <reference field="17" count="1" selected="0">
            <x v="4"/>
          </reference>
          <reference field="18" count="1" selected="0">
            <x v="14"/>
          </reference>
          <reference field="26" count="1" selected="0">
            <x v="6"/>
          </reference>
          <reference field="27" count="1" selected="0">
            <x v="53"/>
          </reference>
        </references>
      </pivotArea>
    </format>
    <format dxfId="289">
      <pivotArea dataOnly="0" labelOnly="1" fieldPosition="0">
        <references count="5">
          <reference field="0" count="1">
            <x v="3"/>
          </reference>
          <reference field="17" count="1" selected="0">
            <x v="4"/>
          </reference>
          <reference field="18" count="1" selected="0">
            <x v="20"/>
          </reference>
          <reference field="26" count="1" selected="0">
            <x v="6"/>
          </reference>
          <reference field="27" count="1" selected="0">
            <x v="50"/>
          </reference>
        </references>
      </pivotArea>
    </format>
    <format dxfId="288">
      <pivotArea dataOnly="0" labelOnly="1" fieldPosition="0">
        <references count="5">
          <reference field="0" count="1">
            <x v="3"/>
          </reference>
          <reference field="17" count="1" selected="0">
            <x v="4"/>
          </reference>
          <reference field="18" count="1" selected="0">
            <x v="24"/>
          </reference>
          <reference field="26" count="1" selected="0">
            <x v="6"/>
          </reference>
          <reference field="27" count="1" selected="0">
            <x v="54"/>
          </reference>
        </references>
      </pivotArea>
    </format>
    <format dxfId="287">
      <pivotArea dataOnly="0" labelOnly="1" fieldPosition="0">
        <references count="5">
          <reference field="0" count="1">
            <x v="3"/>
          </reference>
          <reference field="17" count="1" selected="0">
            <x v="4"/>
          </reference>
          <reference field="18" count="1" selected="0">
            <x v="35"/>
          </reference>
          <reference field="26" count="1" selected="0">
            <x v="6"/>
          </reference>
          <reference field="27" count="1" selected="0">
            <x v="51"/>
          </reference>
        </references>
      </pivotArea>
    </format>
    <format dxfId="286">
      <pivotArea dataOnly="0" labelOnly="1" fieldPosition="0">
        <references count="5">
          <reference field="0" count="1">
            <x v="16"/>
          </reference>
          <reference field="17" count="1" selected="0">
            <x v="4"/>
          </reference>
          <reference field="18" count="1" selected="0">
            <x v="53"/>
          </reference>
          <reference field="26" count="1" selected="0">
            <x v="6"/>
          </reference>
          <reference field="27" count="1" selected="0">
            <x v="66"/>
          </reference>
        </references>
      </pivotArea>
    </format>
    <format dxfId="285">
      <pivotArea dataOnly="0" labelOnly="1" fieldPosition="0">
        <references count="5">
          <reference field="0" count="2">
            <x v="3"/>
            <x v="16"/>
          </reference>
          <reference field="17" count="1" selected="0">
            <x v="4"/>
          </reference>
          <reference field="18" count="1" selected="0">
            <x v="55"/>
          </reference>
          <reference field="26" count="1" selected="0">
            <x v="6"/>
          </reference>
          <reference field="27" count="1" selected="0">
            <x v="55"/>
          </reference>
        </references>
      </pivotArea>
    </format>
    <format dxfId="284">
      <pivotArea dataOnly="0" labelOnly="1" fieldPosition="0">
        <references count="5">
          <reference field="0" count="1">
            <x v="3"/>
          </reference>
          <reference field="17" count="1" selected="0">
            <x v="4"/>
          </reference>
          <reference field="18" count="1" selected="0">
            <x v="58"/>
          </reference>
          <reference field="26" count="1" selected="0">
            <x v="6"/>
          </reference>
          <reference field="27" count="1" selected="0">
            <x v="49"/>
          </reference>
        </references>
      </pivotArea>
    </format>
    <format dxfId="283">
      <pivotArea dataOnly="0" labelOnly="1" fieldPosition="0">
        <references count="5">
          <reference field="0" count="1">
            <x v="3"/>
          </reference>
          <reference field="17" count="1" selected="0">
            <x v="4"/>
          </reference>
          <reference field="18" count="1" selected="0">
            <x v="69"/>
          </reference>
          <reference field="26" count="1" selected="0">
            <x v="6"/>
          </reference>
          <reference field="27" count="1" selected="0">
            <x v="52"/>
          </reference>
        </references>
      </pivotArea>
    </format>
    <format dxfId="282">
      <pivotArea dataOnly="0" labelOnly="1" fieldPosition="0">
        <references count="5">
          <reference field="0" count="1">
            <x v="28"/>
          </reference>
          <reference field="17" count="1" selected="0">
            <x v="4"/>
          </reference>
          <reference field="18" count="1" selected="0">
            <x v="94"/>
          </reference>
          <reference field="26" count="1" selected="0">
            <x v="6"/>
          </reference>
          <reference field="27" count="1" selected="0">
            <x v="66"/>
          </reference>
        </references>
      </pivotArea>
    </format>
    <format dxfId="281">
      <pivotArea dataOnly="0" labelOnly="1" fieldPosition="0">
        <references count="5">
          <reference field="0" count="3">
            <x v="4"/>
            <x v="9"/>
            <x v="38"/>
          </reference>
          <reference field="17" count="1" selected="0">
            <x v="5"/>
          </reference>
          <reference field="18" count="1" selected="0">
            <x v="6"/>
          </reference>
          <reference field="26" count="1" selected="0">
            <x v="0"/>
          </reference>
          <reference field="27" count="1" selected="0">
            <x v="5"/>
          </reference>
        </references>
      </pivotArea>
    </format>
    <format dxfId="280">
      <pivotArea dataOnly="0" labelOnly="1" fieldPosition="0">
        <references count="5">
          <reference field="0" count="1">
            <x v="4"/>
          </reference>
          <reference field="17" count="1" selected="0">
            <x v="5"/>
          </reference>
          <reference field="18" count="1" selected="0">
            <x v="29"/>
          </reference>
          <reference field="26" count="1" selected="0">
            <x v="0"/>
          </reference>
          <reference field="27" count="1" selected="0">
            <x v="1"/>
          </reference>
        </references>
      </pivotArea>
    </format>
    <format dxfId="279">
      <pivotArea dataOnly="0" labelOnly="1" fieldPosition="0">
        <references count="5">
          <reference field="0" count="2">
            <x v="3"/>
            <x v="21"/>
          </reference>
          <reference field="17" count="1" selected="0">
            <x v="5"/>
          </reference>
          <reference field="18" count="1" selected="0">
            <x v="41"/>
          </reference>
          <reference field="26" count="1" selected="0">
            <x v="0"/>
          </reference>
          <reference field="27" count="1" selected="0">
            <x v="4"/>
          </reference>
        </references>
      </pivotArea>
    </format>
    <format dxfId="278">
      <pivotArea dataOnly="0" labelOnly="1" fieldPosition="0">
        <references count="5">
          <reference field="0" count="1">
            <x v="38"/>
          </reference>
          <reference field="17" count="1" selected="0">
            <x v="5"/>
          </reference>
          <reference field="18" count="1" selected="0">
            <x v="57"/>
          </reference>
          <reference field="26" count="1" selected="0">
            <x v="0"/>
          </reference>
          <reference field="27" count="1" selected="0">
            <x v="3"/>
          </reference>
        </references>
      </pivotArea>
    </format>
    <format dxfId="277">
      <pivotArea dataOnly="0" labelOnly="1" fieldPosition="0">
        <references count="5">
          <reference field="0" count="1">
            <x v="38"/>
          </reference>
          <reference field="17" count="1" selected="0">
            <x v="5"/>
          </reference>
          <reference field="18" count="1" selected="0">
            <x v="74"/>
          </reference>
          <reference field="26" count="1" selected="0">
            <x v="0"/>
          </reference>
          <reference field="27" count="1" selected="0">
            <x v="2"/>
          </reference>
        </references>
      </pivotArea>
    </format>
    <format dxfId="276">
      <pivotArea dataOnly="0" labelOnly="1" fieldPosition="0">
        <references count="5">
          <reference field="0" count="2">
            <x v="12"/>
            <x v="15"/>
          </reference>
          <reference field="17" count="1" selected="0">
            <x v="5"/>
          </reference>
          <reference field="18" count="1" selected="0">
            <x v="77"/>
          </reference>
          <reference field="26" count="1" selected="0">
            <x v="0"/>
          </reference>
          <reference field="27" count="1" selected="0">
            <x v="18"/>
          </reference>
        </references>
      </pivotArea>
    </format>
    <format dxfId="275">
      <pivotArea dataOnly="0" labelOnly="1" fieldPosition="0">
        <references count="5">
          <reference field="0" count="4">
            <x v="9"/>
            <x v="12"/>
            <x v="15"/>
            <x v="38"/>
          </reference>
          <reference field="17" count="1" selected="0">
            <x v="5"/>
          </reference>
          <reference field="18" count="1" selected="0">
            <x v="79"/>
          </reference>
          <reference field="26" count="1" selected="0">
            <x v="0"/>
          </reference>
          <reference field="27" count="1" selected="0">
            <x v="6"/>
          </reference>
        </references>
      </pivotArea>
    </format>
    <format dxfId="274">
      <pivotArea dataOnly="0" labelOnly="1" fieldPosition="0">
        <references count="5">
          <reference field="0" count="1">
            <x v="4"/>
          </reference>
          <reference field="17" count="1" selected="0">
            <x v="5"/>
          </reference>
          <reference field="18" count="1" selected="0">
            <x v="81"/>
          </reference>
          <reference field="26" count="1" selected="0">
            <x v="0"/>
          </reference>
          <reference field="27" count="1" selected="0">
            <x v="0"/>
          </reference>
        </references>
      </pivotArea>
    </format>
    <format dxfId="273">
      <pivotArea dataOnly="0" labelOnly="1" fieldPosition="0">
        <references count="5">
          <reference field="0" count="2">
            <x v="14"/>
            <x v="17"/>
          </reference>
          <reference field="17" count="1" selected="0">
            <x v="5"/>
          </reference>
          <reference field="18" count="1" selected="0">
            <x v="94"/>
          </reference>
          <reference field="26" count="1" selected="0">
            <x v="0"/>
          </reference>
          <reference field="27" count="1" selected="0">
            <x v="66"/>
          </reference>
        </references>
      </pivotArea>
    </format>
    <format dxfId="272">
      <pivotArea dataOnly="0" labelOnly="1" fieldPosition="0">
        <references count="5">
          <reference field="0" count="1">
            <x v="8"/>
          </reference>
          <reference field="17" count="1" selected="0">
            <x v="6"/>
          </reference>
          <reference field="18" count="1" selected="0">
            <x v="11"/>
          </reference>
          <reference field="26" count="1" selected="0">
            <x v="4"/>
          </reference>
          <reference field="27" count="1" selected="0">
            <x v="29"/>
          </reference>
        </references>
      </pivotArea>
    </format>
    <format dxfId="271">
      <pivotArea dataOnly="0" labelOnly="1" fieldPosition="0">
        <references count="5">
          <reference field="0" count="5">
            <x v="2"/>
            <x v="3"/>
            <x v="5"/>
            <x v="6"/>
            <x v="18"/>
          </reference>
          <reference field="17" count="1" selected="0">
            <x v="6"/>
          </reference>
          <reference field="18" count="1" selected="0">
            <x v="13"/>
          </reference>
          <reference field="26" count="1" selected="0">
            <x v="4"/>
          </reference>
          <reference field="27" count="1" selected="0">
            <x v="28"/>
          </reference>
        </references>
      </pivotArea>
    </format>
    <format dxfId="270">
      <pivotArea dataOnly="0" labelOnly="1" fieldPosition="0">
        <references count="5">
          <reference field="0" count="1">
            <x v="11"/>
          </reference>
          <reference field="17" count="1" selected="0">
            <x v="6"/>
          </reference>
          <reference field="18" count="1" selected="0">
            <x v="23"/>
          </reference>
          <reference field="26" count="1" selected="0">
            <x v="4"/>
          </reference>
          <reference field="27" count="1" selected="0">
            <x v="66"/>
          </reference>
        </references>
      </pivotArea>
    </format>
    <format dxfId="269">
      <pivotArea dataOnly="0" labelOnly="1" fieldPosition="0">
        <references count="5">
          <reference field="0" count="3">
            <x v="6"/>
            <x v="7"/>
            <x v="30"/>
          </reference>
          <reference field="17" count="1" selected="0">
            <x v="6"/>
          </reference>
          <reference field="18" count="1" selected="0">
            <x v="28"/>
          </reference>
          <reference field="26" count="1" selected="0">
            <x v="4"/>
          </reference>
          <reference field="27" count="1" selected="0">
            <x v="23"/>
          </reference>
        </references>
      </pivotArea>
    </format>
    <format dxfId="268">
      <pivotArea dataOnly="0" labelOnly="1" fieldPosition="0">
        <references count="5">
          <reference field="0" count="1">
            <x v="30"/>
          </reference>
          <reference field="17" count="1" selected="0">
            <x v="6"/>
          </reference>
          <reference field="18" count="1" selected="0">
            <x v="31"/>
          </reference>
          <reference field="26" count="1" selected="0">
            <x v="4"/>
          </reference>
          <reference field="27" count="1" selected="0">
            <x v="66"/>
          </reference>
        </references>
      </pivotArea>
    </format>
    <format dxfId="267">
      <pivotArea dataOnly="0" labelOnly="1" fieldPosition="0">
        <references count="5">
          <reference field="0" count="1">
            <x v="11"/>
          </reference>
          <reference field="17" count="1" selected="0">
            <x v="6"/>
          </reference>
          <reference field="18" count="1" selected="0">
            <x v="34"/>
          </reference>
          <reference field="26" count="1" selected="0">
            <x v="4"/>
          </reference>
          <reference field="27" count="1" selected="0">
            <x v="66"/>
          </reference>
        </references>
      </pivotArea>
    </format>
    <format dxfId="266">
      <pivotArea dataOnly="0" labelOnly="1" fieldPosition="0">
        <references count="5">
          <reference field="0" count="2">
            <x v="3"/>
            <x v="6"/>
          </reference>
          <reference field="17" count="1" selected="0">
            <x v="6"/>
          </reference>
          <reference field="18" count="1" selected="0">
            <x v="36"/>
          </reference>
          <reference field="26" count="1" selected="0">
            <x v="4"/>
          </reference>
          <reference field="27" count="1" selected="0">
            <x v="22"/>
          </reference>
        </references>
      </pivotArea>
    </format>
    <format dxfId="265">
      <pivotArea dataOnly="0" labelOnly="1" fieldPosition="0">
        <references count="5">
          <reference field="0" count="3">
            <x v="3"/>
            <x v="32"/>
            <x v="33"/>
          </reference>
          <reference field="17" count="1" selected="0">
            <x v="6"/>
          </reference>
          <reference field="18" count="1" selected="0">
            <x v="37"/>
          </reference>
          <reference field="26" count="1" selected="0">
            <x v="4"/>
          </reference>
          <reference field="27" count="1" selected="0">
            <x v="34"/>
          </reference>
        </references>
      </pivotArea>
    </format>
    <format dxfId="264">
      <pivotArea dataOnly="0" labelOnly="1" fieldPosition="0">
        <references count="5">
          <reference field="0" count="4">
            <x v="3"/>
            <x v="6"/>
            <x v="30"/>
            <x v="32"/>
          </reference>
          <reference field="17" count="1" selected="0">
            <x v="6"/>
          </reference>
          <reference field="18" count="1" selected="0">
            <x v="39"/>
          </reference>
          <reference field="26" count="1" selected="0">
            <x v="4"/>
          </reference>
          <reference field="27" count="1" selected="0">
            <x v="31"/>
          </reference>
        </references>
      </pivotArea>
    </format>
    <format dxfId="263">
      <pivotArea dataOnly="0" labelOnly="1" fieldPosition="0">
        <references count="5">
          <reference field="0" count="1">
            <x v="11"/>
          </reference>
          <reference field="17" count="1" selected="0">
            <x v="6"/>
          </reference>
          <reference field="18" count="1" selected="0">
            <x v="43"/>
          </reference>
          <reference field="26" count="1" selected="0">
            <x v="4"/>
          </reference>
          <reference field="27" count="1" selected="0">
            <x v="66"/>
          </reference>
        </references>
      </pivotArea>
    </format>
    <format dxfId="262">
      <pivotArea dataOnly="0" labelOnly="1" fieldPosition="0">
        <references count="5">
          <reference field="0" count="1">
            <x v="11"/>
          </reference>
          <reference field="17" count="1" selected="0">
            <x v="6"/>
          </reference>
          <reference field="18" count="1" selected="0">
            <x v="46"/>
          </reference>
          <reference field="26" count="1" selected="0">
            <x v="4"/>
          </reference>
          <reference field="27" count="1" selected="0">
            <x v="66"/>
          </reference>
        </references>
      </pivotArea>
    </format>
    <format dxfId="261">
      <pivotArea dataOnly="0" labelOnly="1" fieldPosition="0">
        <references count="5">
          <reference field="0" count="2">
            <x v="33"/>
            <x v="38"/>
          </reference>
          <reference field="17" count="1" selected="0">
            <x v="6"/>
          </reference>
          <reference field="18" count="1" selected="0">
            <x v="52"/>
          </reference>
          <reference field="26" count="1" selected="0">
            <x v="4"/>
          </reference>
          <reference field="27" count="1" selected="0">
            <x v="25"/>
          </reference>
        </references>
      </pivotArea>
    </format>
    <format dxfId="260">
      <pivotArea dataOnly="0" labelOnly="1" fieldPosition="0">
        <references count="5">
          <reference field="0" count="3">
            <x v="3"/>
            <x v="30"/>
            <x v="32"/>
          </reference>
          <reference field="17" count="1" selected="0">
            <x v="6"/>
          </reference>
          <reference field="18" count="1" selected="0">
            <x v="61"/>
          </reference>
          <reference field="26" count="1" selected="0">
            <x v="4"/>
          </reference>
          <reference field="27" count="1" selected="0">
            <x v="35"/>
          </reference>
        </references>
      </pivotArea>
    </format>
    <format dxfId="259">
      <pivotArea dataOnly="0" labelOnly="1" fieldPosition="0">
        <references count="5">
          <reference field="0" count="10">
            <x v="0"/>
            <x v="2"/>
            <x v="3"/>
            <x v="6"/>
            <x v="7"/>
            <x v="15"/>
            <x v="30"/>
            <x v="33"/>
            <x v="34"/>
            <x v="38"/>
          </reference>
          <reference field="17" count="1" selected="0">
            <x v="6"/>
          </reference>
          <reference field="18" count="1" selected="0">
            <x v="62"/>
          </reference>
          <reference field="26" count="1" selected="0">
            <x v="4"/>
          </reference>
          <reference field="27" count="1" selected="0">
            <x v="20"/>
          </reference>
        </references>
      </pivotArea>
    </format>
    <format dxfId="258">
      <pivotArea dataOnly="0" labelOnly="1" fieldPosition="0">
        <references count="5">
          <reference field="0" count="1">
            <x v="30"/>
          </reference>
          <reference field="17" count="1" selected="0">
            <x v="6"/>
          </reference>
          <reference field="18" count="1" selected="0">
            <x v="63"/>
          </reference>
          <reference field="26" count="1" selected="0">
            <x v="4"/>
          </reference>
          <reference field="27" count="1" selected="0">
            <x v="66"/>
          </reference>
        </references>
      </pivotArea>
    </format>
    <format dxfId="257">
      <pivotArea dataOnly="0" labelOnly="1" fieldPosition="0">
        <references count="5">
          <reference field="0" count="4">
            <x v="2"/>
            <x v="6"/>
            <x v="7"/>
            <x v="33"/>
          </reference>
          <reference field="17" count="1" selected="0">
            <x v="6"/>
          </reference>
          <reference field="18" count="1" selected="0">
            <x v="66"/>
          </reference>
          <reference field="26" count="1" selected="0">
            <x v="4"/>
          </reference>
          <reference field="27" count="1" selected="0">
            <x v="24"/>
          </reference>
        </references>
      </pivotArea>
    </format>
    <format dxfId="256">
      <pivotArea dataOnly="0" labelOnly="1" fieldPosition="0">
        <references count="5">
          <reference field="0" count="5">
            <x v="3"/>
            <x v="30"/>
            <x v="32"/>
            <x v="33"/>
            <x v="34"/>
          </reference>
          <reference field="17" count="1" selected="0">
            <x v="6"/>
          </reference>
          <reference field="18" count="1" selected="0">
            <x v="80"/>
          </reference>
          <reference field="26" count="1" selected="0">
            <x v="4"/>
          </reference>
          <reference field="27" count="1" selected="0">
            <x v="32"/>
          </reference>
        </references>
      </pivotArea>
    </format>
    <format dxfId="255">
      <pivotArea dataOnly="0" labelOnly="1" fieldPosition="0">
        <references count="5">
          <reference field="0" count="3">
            <x v="3"/>
            <x v="6"/>
            <x v="30"/>
          </reference>
          <reference field="17" count="1" selected="0">
            <x v="6"/>
          </reference>
          <reference field="18" count="1" selected="0">
            <x v="82"/>
          </reference>
          <reference field="26" count="1" selected="0">
            <x v="4"/>
          </reference>
          <reference field="27" count="1" selected="0">
            <x v="26"/>
          </reference>
        </references>
      </pivotArea>
    </format>
    <format dxfId="254">
      <pivotArea dataOnly="0" labelOnly="1" fieldPosition="0">
        <references count="5">
          <reference field="0" count="1">
            <x v="11"/>
          </reference>
          <reference field="17" count="1" selected="0">
            <x v="6"/>
          </reference>
          <reference field="18" count="1" selected="0">
            <x v="83"/>
          </reference>
          <reference field="26" count="1" selected="0">
            <x v="4"/>
          </reference>
          <reference field="27" count="1" selected="0">
            <x v="66"/>
          </reference>
        </references>
      </pivotArea>
    </format>
    <format dxfId="253">
      <pivotArea dataOnly="0" labelOnly="1" fieldPosition="0">
        <references count="5">
          <reference field="0" count="6">
            <x v="2"/>
            <x v="3"/>
            <x v="6"/>
            <x v="30"/>
            <x v="32"/>
            <x v="34"/>
          </reference>
          <reference field="17" count="1" selected="0">
            <x v="6"/>
          </reference>
          <reference field="18" count="1" selected="0">
            <x v="84"/>
          </reference>
          <reference field="26" count="1" selected="0">
            <x v="4"/>
          </reference>
          <reference field="27" count="1" selected="0">
            <x v="33"/>
          </reference>
        </references>
      </pivotArea>
    </format>
    <format dxfId="252">
      <pivotArea dataOnly="0" labelOnly="1" fieldPosition="0">
        <references count="5">
          <reference field="0" count="3">
            <x v="3"/>
            <x v="6"/>
            <x v="18"/>
          </reference>
          <reference field="17" count="1" selected="0">
            <x v="6"/>
          </reference>
          <reference field="18" count="1" selected="0">
            <x v="87"/>
          </reference>
          <reference field="26" count="1" selected="0">
            <x v="4"/>
          </reference>
          <reference field="27" count="1" selected="0">
            <x v="27"/>
          </reference>
        </references>
      </pivotArea>
    </format>
    <format dxfId="251">
      <pivotArea dataOnly="0" labelOnly="1" fieldPosition="0">
        <references count="5">
          <reference field="0" count="1">
            <x v="38"/>
          </reference>
          <reference field="17" count="1" selected="0">
            <x v="6"/>
          </reference>
          <reference field="18" count="1" selected="0">
            <x v="88"/>
          </reference>
          <reference field="26" count="1" selected="0">
            <x v="4"/>
          </reference>
          <reference field="27" count="1" selected="0">
            <x v="30"/>
          </reference>
        </references>
      </pivotArea>
    </format>
    <format dxfId="250">
      <pivotArea dataOnly="0" labelOnly="1" fieldPosition="0">
        <references count="5">
          <reference field="0" count="2">
            <x v="3"/>
            <x v="24"/>
          </reference>
          <reference field="17" count="1" selected="0">
            <x v="6"/>
          </reference>
          <reference field="18" count="1" selected="0">
            <x v="90"/>
          </reference>
          <reference field="26" count="1" selected="0">
            <x v="4"/>
          </reference>
          <reference field="27" count="1" selected="0">
            <x v="36"/>
          </reference>
        </references>
      </pivotArea>
    </format>
    <format dxfId="249">
      <pivotArea dataOnly="0" labelOnly="1" fieldPosition="0">
        <references count="5">
          <reference field="0" count="5">
            <x v="2"/>
            <x v="3"/>
            <x v="6"/>
            <x v="29"/>
            <x v="30"/>
          </reference>
          <reference field="17" count="1" selected="0">
            <x v="6"/>
          </reference>
          <reference field="18" count="1" selected="0">
            <x v="91"/>
          </reference>
          <reference field="26" count="1" selected="0">
            <x v="4"/>
          </reference>
          <reference field="27" count="1" selected="0">
            <x v="21"/>
          </reference>
        </references>
      </pivotArea>
    </format>
    <format dxfId="248">
      <pivotArea dataOnly="0" labelOnly="1" fieldPosition="0">
        <references count="5">
          <reference field="0" count="3">
            <x v="10"/>
            <x v="26"/>
            <x v="35"/>
          </reference>
          <reference field="17" count="1" selected="0">
            <x v="6"/>
          </reference>
          <reference field="18" count="1" selected="0">
            <x v="94"/>
          </reference>
          <reference field="26" count="1" selected="0">
            <x v="4"/>
          </reference>
          <reference field="27" count="1" selected="0">
            <x v="66"/>
          </reference>
        </references>
      </pivotArea>
    </format>
    <format dxfId="247">
      <pivotArea dataOnly="0" labelOnly="1" fieldPosition="0">
        <references count="5">
          <reference field="0" count="1">
            <x v="4"/>
          </reference>
          <reference field="17" count="1" selected="0">
            <x v="7"/>
          </reference>
          <reference field="18" count="1" selected="0">
            <x v="7"/>
          </reference>
          <reference field="26" count="1" selected="0">
            <x v="1"/>
          </reference>
          <reference field="27" count="1" selected="0">
            <x v="16"/>
          </reference>
        </references>
      </pivotArea>
    </format>
    <format dxfId="246">
      <pivotArea dataOnly="0" labelOnly="1" fieldPosition="0">
        <references count="5">
          <reference field="0" count="2">
            <x v="4"/>
            <x v="15"/>
          </reference>
          <reference field="17" count="1" selected="0">
            <x v="7"/>
          </reference>
          <reference field="18" count="1" selected="0">
            <x v="15"/>
          </reference>
          <reference field="26" count="1" selected="0">
            <x v="1"/>
          </reference>
          <reference field="27" count="1" selected="0">
            <x v="11"/>
          </reference>
        </references>
      </pivotArea>
    </format>
    <format dxfId="245">
      <pivotArea dataOnly="0" labelOnly="1" fieldPosition="0">
        <references count="5">
          <reference field="0" count="1">
            <x v="4"/>
          </reference>
          <reference field="17" count="1" selected="0">
            <x v="7"/>
          </reference>
          <reference field="18" count="1" selected="0">
            <x v="22"/>
          </reference>
          <reference field="26" count="1" selected="0">
            <x v="1"/>
          </reference>
          <reference field="27" count="1" selected="0">
            <x v="13"/>
          </reference>
        </references>
      </pivotArea>
    </format>
    <format dxfId="244">
      <pivotArea dataOnly="0" labelOnly="1" fieldPosition="0">
        <references count="5">
          <reference field="0" count="1">
            <x v="15"/>
          </reference>
          <reference field="17" count="1" selected="0">
            <x v="7"/>
          </reference>
          <reference field="18" count="1" selected="0">
            <x v="32"/>
          </reference>
          <reference field="26" count="1" selected="0">
            <x v="1"/>
          </reference>
          <reference field="27" count="1" selected="0">
            <x v="9"/>
          </reference>
        </references>
      </pivotArea>
    </format>
    <format dxfId="243">
      <pivotArea dataOnly="0" labelOnly="1" fieldPosition="0">
        <references count="5">
          <reference field="0" count="1">
            <x v="4"/>
          </reference>
          <reference field="17" count="1" selected="0">
            <x v="7"/>
          </reference>
          <reference field="18" count="1" selected="0">
            <x v="40"/>
          </reference>
          <reference field="26" count="1" selected="0">
            <x v="1"/>
          </reference>
          <reference field="27" count="1" selected="0">
            <x v="12"/>
          </reference>
        </references>
      </pivotArea>
    </format>
    <format dxfId="242">
      <pivotArea dataOnly="0" labelOnly="1" fieldPosition="0">
        <references count="5">
          <reference field="0" count="2">
            <x v="4"/>
            <x v="15"/>
          </reference>
          <reference field="17" count="1" selected="0">
            <x v="7"/>
          </reference>
          <reference field="18" count="1" selected="0">
            <x v="48"/>
          </reference>
          <reference field="26" count="1" selected="0">
            <x v="1"/>
          </reference>
          <reference field="27" count="1" selected="0">
            <x v="14"/>
          </reference>
        </references>
      </pivotArea>
    </format>
    <format dxfId="241">
      <pivotArea dataOnly="0" labelOnly="1" fieldPosition="0">
        <references count="5">
          <reference field="0" count="1">
            <x v="4"/>
          </reference>
          <reference field="17" count="1" selected="0">
            <x v="7"/>
          </reference>
          <reference field="18" count="1" selected="0">
            <x v="54"/>
          </reference>
          <reference field="26" count="1" selected="0">
            <x v="1"/>
          </reference>
          <reference field="27" count="1" selected="0">
            <x v="7"/>
          </reference>
        </references>
      </pivotArea>
    </format>
    <format dxfId="240">
      <pivotArea dataOnly="0" labelOnly="1" fieldPosition="0">
        <references count="5">
          <reference field="0" count="1">
            <x v="4"/>
          </reference>
          <reference field="17" count="1" selected="0">
            <x v="7"/>
          </reference>
          <reference field="18" count="1" selected="0">
            <x v="59"/>
          </reference>
          <reference field="26" count="1" selected="0">
            <x v="1"/>
          </reference>
          <reference field="27" count="1" selected="0">
            <x v="10"/>
          </reference>
        </references>
      </pivotArea>
    </format>
    <format dxfId="239">
      <pivotArea dataOnly="0" labelOnly="1" fieldPosition="0">
        <references count="5">
          <reference field="0" count="1">
            <x v="4"/>
          </reference>
          <reference field="17" count="1" selected="0">
            <x v="7"/>
          </reference>
          <reference field="18" count="1" selected="0">
            <x v="67"/>
          </reference>
          <reference field="26" count="1" selected="0">
            <x v="1"/>
          </reference>
          <reference field="27" count="1" selected="0">
            <x v="8"/>
          </reference>
        </references>
      </pivotArea>
    </format>
    <format dxfId="238">
      <pivotArea dataOnly="0" labelOnly="1" fieldPosition="0">
        <references count="5">
          <reference field="0" count="1">
            <x v="4"/>
          </reference>
          <reference field="17" count="1" selected="0">
            <x v="7"/>
          </reference>
          <reference field="18" count="1" selected="0">
            <x v="89"/>
          </reference>
          <reference field="26" count="1" selected="0">
            <x v="1"/>
          </reference>
          <reference field="27" count="1" selected="0">
            <x v="15"/>
          </reference>
        </references>
      </pivotArea>
    </format>
    <format dxfId="237">
      <pivotArea dataOnly="0" labelOnly="1" fieldPosition="0">
        <references count="5">
          <reference field="0" count="1">
            <x v="4"/>
          </reference>
          <reference field="17" count="1" selected="0">
            <x v="7"/>
          </reference>
          <reference field="18" count="1" selected="0">
            <x v="94"/>
          </reference>
          <reference field="26" count="1" selected="0">
            <x v="1"/>
          </reference>
          <reference field="27" count="1" selected="0">
            <x v="66"/>
          </reference>
        </references>
      </pivotArea>
    </format>
    <format dxfId="236">
      <pivotArea type="all" dataOnly="0" outline="0" fieldPosition="0"/>
    </format>
    <format dxfId="235">
      <pivotArea dataOnly="0" labelOnly="1" fieldPosition="0">
        <references count="1">
          <reference field="17" count="0"/>
        </references>
      </pivotArea>
    </format>
    <format dxfId="234">
      <pivotArea dataOnly="0" labelOnly="1" grandRow="1" outline="0" fieldPosition="0"/>
    </format>
    <format dxfId="233">
      <pivotArea dataOnly="0" labelOnly="1" fieldPosition="0">
        <references count="2">
          <reference field="17" count="1" selected="0">
            <x v="1"/>
          </reference>
          <reference field="26" count="1">
            <x v="5"/>
          </reference>
        </references>
      </pivotArea>
    </format>
    <format dxfId="232">
      <pivotArea dataOnly="0" labelOnly="1" fieldPosition="0">
        <references count="2">
          <reference field="17" count="1" selected="0">
            <x v="2"/>
          </reference>
          <reference field="26" count="1">
            <x v="7"/>
          </reference>
        </references>
      </pivotArea>
    </format>
    <format dxfId="231">
      <pivotArea dataOnly="0" labelOnly="1" fieldPosition="0">
        <references count="2">
          <reference field="17" count="1" selected="0">
            <x v="4"/>
          </reference>
          <reference field="26" count="1">
            <x v="6"/>
          </reference>
        </references>
      </pivotArea>
    </format>
    <format dxfId="230">
      <pivotArea dataOnly="0" labelOnly="1" fieldPosition="0">
        <references count="2">
          <reference field="17" count="1" selected="0">
            <x v="5"/>
          </reference>
          <reference field="26" count="1">
            <x v="0"/>
          </reference>
        </references>
      </pivotArea>
    </format>
    <format dxfId="229">
      <pivotArea dataOnly="0" labelOnly="1" fieldPosition="0">
        <references count="2">
          <reference field="17" count="1" selected="0">
            <x v="6"/>
          </reference>
          <reference field="26" count="1">
            <x v="4"/>
          </reference>
        </references>
      </pivotArea>
    </format>
    <format dxfId="228">
      <pivotArea dataOnly="0" labelOnly="1" fieldPosition="0">
        <references count="2">
          <reference field="17" count="1" selected="0">
            <x v="7"/>
          </reference>
          <reference field="26" count="1">
            <x v="1"/>
          </reference>
        </references>
      </pivotArea>
    </format>
    <format dxfId="227">
      <pivotArea dataOnly="0" labelOnly="1" fieldPosition="0">
        <references count="3">
          <reference field="17" count="1" selected="0">
            <x v="1"/>
          </reference>
          <reference field="18" count="13">
            <x v="5"/>
            <x v="9"/>
            <x v="21"/>
            <x v="25"/>
            <x v="33"/>
            <x v="38"/>
            <x v="42"/>
            <x v="56"/>
            <x v="64"/>
            <x v="70"/>
            <x v="73"/>
            <x v="85"/>
            <x v="94"/>
          </reference>
          <reference field="26" count="1" selected="0">
            <x v="5"/>
          </reference>
        </references>
      </pivotArea>
    </format>
    <format dxfId="226">
      <pivotArea dataOnly="0" labelOnly="1" fieldPosition="0">
        <references count="3">
          <reference field="17" count="1" selected="0">
            <x v="2"/>
          </reference>
          <reference field="18" count="11">
            <x v="8"/>
            <x v="12"/>
            <x v="16"/>
            <x v="45"/>
            <x v="60"/>
            <x v="68"/>
            <x v="72"/>
            <x v="75"/>
            <x v="76"/>
            <x v="78"/>
            <x v="94"/>
          </reference>
          <reference field="26" count="1" selected="0">
            <x v="7"/>
          </reference>
        </references>
      </pivotArea>
    </format>
    <format dxfId="225">
      <pivotArea dataOnly="0" labelOnly="1" fieldPosition="0">
        <references count="3">
          <reference field="17" count="1" selected="0">
            <x v="4"/>
          </reference>
          <reference field="18" count="9">
            <x v="14"/>
            <x v="20"/>
            <x v="24"/>
            <x v="35"/>
            <x v="53"/>
            <x v="55"/>
            <x v="58"/>
            <x v="69"/>
            <x v="94"/>
          </reference>
          <reference field="26" count="1" selected="0">
            <x v="6"/>
          </reference>
        </references>
      </pivotArea>
    </format>
    <format dxfId="224">
      <pivotArea dataOnly="0" labelOnly="1" fieldPosition="0">
        <references count="3">
          <reference field="17" count="1" selected="0">
            <x v="5"/>
          </reference>
          <reference field="18" count="9">
            <x v="6"/>
            <x v="29"/>
            <x v="41"/>
            <x v="57"/>
            <x v="74"/>
            <x v="77"/>
            <x v="79"/>
            <x v="81"/>
            <x v="94"/>
          </reference>
          <reference field="26" count="1" selected="0">
            <x v="0"/>
          </reference>
        </references>
      </pivotArea>
    </format>
    <format dxfId="223">
      <pivotArea dataOnly="0" labelOnly="1" fieldPosition="0">
        <references count="3">
          <reference field="17" count="1" selected="0">
            <x v="6"/>
          </reference>
          <reference field="18" count="25">
            <x v="11"/>
            <x v="13"/>
            <x v="23"/>
            <x v="28"/>
            <x v="31"/>
            <x v="34"/>
            <x v="36"/>
            <x v="37"/>
            <x v="39"/>
            <x v="43"/>
            <x v="46"/>
            <x v="52"/>
            <x v="61"/>
            <x v="62"/>
            <x v="63"/>
            <x v="66"/>
            <x v="80"/>
            <x v="82"/>
            <x v="83"/>
            <x v="84"/>
            <x v="87"/>
            <x v="88"/>
            <x v="90"/>
            <x v="91"/>
            <x v="94"/>
          </reference>
          <reference field="26" count="1" selected="0">
            <x v="4"/>
          </reference>
        </references>
      </pivotArea>
    </format>
    <format dxfId="222">
      <pivotArea dataOnly="0" labelOnly="1" fieldPosition="0">
        <references count="3">
          <reference field="17" count="1" selected="0">
            <x v="7"/>
          </reference>
          <reference field="18" count="11">
            <x v="7"/>
            <x v="15"/>
            <x v="22"/>
            <x v="32"/>
            <x v="40"/>
            <x v="48"/>
            <x v="54"/>
            <x v="59"/>
            <x v="67"/>
            <x v="89"/>
            <x v="94"/>
          </reference>
          <reference field="26" count="1" selected="0">
            <x v="1"/>
          </reference>
        </references>
      </pivotArea>
    </format>
    <format dxfId="221">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220">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219">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218">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217">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216">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215">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214">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213">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212">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211">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210">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209">
      <pivotArea dataOnly="0" labelOnly="1" fieldPosition="0">
        <references count="4">
          <reference field="17" count="1" selected="0">
            <x v="1"/>
          </reference>
          <reference field="18" count="1" selected="0">
            <x v="94"/>
          </reference>
          <reference field="26" count="1" selected="0">
            <x v="5"/>
          </reference>
          <reference field="27" count="1">
            <x v="66"/>
          </reference>
        </references>
      </pivotArea>
    </format>
    <format dxfId="208">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207">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206">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205">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204">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203">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202">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201">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200">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199">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198">
      <pivotArea dataOnly="0" labelOnly="1" fieldPosition="0">
        <references count="4">
          <reference field="17" count="1" selected="0">
            <x v="2"/>
          </reference>
          <reference field="18" count="1" selected="0">
            <x v="94"/>
          </reference>
          <reference field="26" count="1" selected="0">
            <x v="7"/>
          </reference>
          <reference field="27" count="1">
            <x v="66"/>
          </reference>
        </references>
      </pivotArea>
    </format>
    <format dxfId="197">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196">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195">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194">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193">
      <pivotArea dataOnly="0" labelOnly="1" fieldPosition="0">
        <references count="4">
          <reference field="17" count="1" selected="0">
            <x v="4"/>
          </reference>
          <reference field="18" count="1" selected="0">
            <x v="53"/>
          </reference>
          <reference field="26" count="1" selected="0">
            <x v="6"/>
          </reference>
          <reference field="27" count="1">
            <x v="66"/>
          </reference>
        </references>
      </pivotArea>
    </format>
    <format dxfId="192">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191">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190">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189">
      <pivotArea dataOnly="0" labelOnly="1" fieldPosition="0">
        <references count="4">
          <reference field="17" count="1" selected="0">
            <x v="4"/>
          </reference>
          <reference field="18" count="1" selected="0">
            <x v="94"/>
          </reference>
          <reference field="26" count="1" selected="0">
            <x v="6"/>
          </reference>
          <reference field="27" count="1">
            <x v="66"/>
          </reference>
        </references>
      </pivotArea>
    </format>
    <format dxfId="188">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187">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186">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185">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184">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183">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182">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181">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180">
      <pivotArea dataOnly="0" labelOnly="1" fieldPosition="0">
        <references count="4">
          <reference field="17" count="1" selected="0">
            <x v="5"/>
          </reference>
          <reference field="18" count="1" selected="0">
            <x v="94"/>
          </reference>
          <reference field="26" count="1" selected="0">
            <x v="0"/>
          </reference>
          <reference field="27" count="1">
            <x v="66"/>
          </reference>
        </references>
      </pivotArea>
    </format>
    <format dxfId="179">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178">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177">
      <pivotArea dataOnly="0" labelOnly="1" fieldPosition="0">
        <references count="4">
          <reference field="17" count="1" selected="0">
            <x v="6"/>
          </reference>
          <reference field="18" count="1" selected="0">
            <x v="23"/>
          </reference>
          <reference field="26" count="1" selected="0">
            <x v="4"/>
          </reference>
          <reference field="27" count="1">
            <x v="66"/>
          </reference>
        </references>
      </pivotArea>
    </format>
    <format dxfId="176">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175">
      <pivotArea dataOnly="0" labelOnly="1" fieldPosition="0">
        <references count="4">
          <reference field="17" count="1" selected="0">
            <x v="6"/>
          </reference>
          <reference field="18" count="1" selected="0">
            <x v="31"/>
          </reference>
          <reference field="26" count="1" selected="0">
            <x v="4"/>
          </reference>
          <reference field="27" count="1">
            <x v="66"/>
          </reference>
        </references>
      </pivotArea>
    </format>
    <format dxfId="174">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173">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172">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171">
      <pivotArea dataOnly="0" labelOnly="1" fieldPosition="0">
        <references count="4">
          <reference field="17" count="1" selected="0">
            <x v="6"/>
          </reference>
          <reference field="18" count="1" selected="0">
            <x v="43"/>
          </reference>
          <reference field="26" count="1" selected="0">
            <x v="4"/>
          </reference>
          <reference field="27" count="1">
            <x v="66"/>
          </reference>
        </references>
      </pivotArea>
    </format>
    <format dxfId="170">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169">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168">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167">
      <pivotArea dataOnly="0" labelOnly="1" fieldPosition="0">
        <references count="4">
          <reference field="17" count="1" selected="0">
            <x v="6"/>
          </reference>
          <reference field="18" count="1" selected="0">
            <x v="63"/>
          </reference>
          <reference field="26" count="1" selected="0">
            <x v="4"/>
          </reference>
          <reference field="27" count="1">
            <x v="66"/>
          </reference>
        </references>
      </pivotArea>
    </format>
    <format dxfId="166">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165">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164">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163">
      <pivotArea dataOnly="0" labelOnly="1" fieldPosition="0">
        <references count="4">
          <reference field="17" count="1" selected="0">
            <x v="6"/>
          </reference>
          <reference field="18" count="1" selected="0">
            <x v="83"/>
          </reference>
          <reference field="26" count="1" selected="0">
            <x v="4"/>
          </reference>
          <reference field="27" count="1">
            <x v="66"/>
          </reference>
        </references>
      </pivotArea>
    </format>
    <format dxfId="162">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161">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160">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159">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158">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157">
      <pivotArea dataOnly="0" labelOnly="1" fieldPosition="0">
        <references count="4">
          <reference field="17" count="1" selected="0">
            <x v="6"/>
          </reference>
          <reference field="18" count="1" selected="0">
            <x v="94"/>
          </reference>
          <reference field="26" count="1" selected="0">
            <x v="4"/>
          </reference>
          <reference field="27" count="1">
            <x v="66"/>
          </reference>
        </references>
      </pivotArea>
    </format>
    <format dxfId="156">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155">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154">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153">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152">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151">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150">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149">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148">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147">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146">
      <pivotArea dataOnly="0" labelOnly="1" fieldPosition="0">
        <references count="4">
          <reference field="17" count="1" selected="0">
            <x v="7"/>
          </reference>
          <reference field="18" count="1" selected="0">
            <x v="94"/>
          </reference>
          <reference field="26" count="1" selected="0">
            <x v="1"/>
          </reference>
          <reference field="27" count="1">
            <x v="66"/>
          </reference>
        </references>
      </pivotArea>
    </format>
    <format dxfId="145">
      <pivotArea dataOnly="0" labelOnly="1" fieldPosition="0">
        <references count="5">
          <reference field="0" count="1">
            <x v="4"/>
          </reference>
          <reference field="17" count="1" selected="0">
            <x v="1"/>
          </reference>
          <reference field="18" count="1" selected="0">
            <x v="5"/>
          </reference>
          <reference field="26" count="1" selected="0">
            <x v="5"/>
          </reference>
          <reference field="27" count="1" selected="0">
            <x v="38"/>
          </reference>
        </references>
      </pivotArea>
    </format>
    <format dxfId="144">
      <pivotArea dataOnly="0" labelOnly="1" fieldPosition="0">
        <references count="5">
          <reference field="0" count="5">
            <x v="1"/>
            <x v="9"/>
            <x v="15"/>
            <x v="18"/>
            <x v="38"/>
          </reference>
          <reference field="17" count="1" selected="0">
            <x v="1"/>
          </reference>
          <reference field="18" count="1" selected="0">
            <x v="9"/>
          </reference>
          <reference field="26" count="1" selected="0">
            <x v="5"/>
          </reference>
          <reference field="27" count="1" selected="0">
            <x v="42"/>
          </reference>
        </references>
      </pivotArea>
    </format>
    <format dxfId="143">
      <pivotArea dataOnly="0" labelOnly="1" fieldPosition="0">
        <references count="5">
          <reference field="0" count="4">
            <x v="4"/>
            <x v="15"/>
            <x v="18"/>
            <x v="38"/>
          </reference>
          <reference field="17" count="1" selected="0">
            <x v="1"/>
          </reference>
          <reference field="18" count="1" selected="0">
            <x v="21"/>
          </reference>
          <reference field="26" count="1" selected="0">
            <x v="5"/>
          </reference>
          <reference field="27" count="1" selected="0">
            <x v="47"/>
          </reference>
        </references>
      </pivotArea>
    </format>
    <format dxfId="142">
      <pivotArea dataOnly="0" labelOnly="1" fieldPosition="0">
        <references count="5">
          <reference field="0" count="1">
            <x v="30"/>
          </reference>
          <reference field="17" count="1" selected="0">
            <x v="1"/>
          </reference>
          <reference field="18" count="1" selected="0">
            <x v="25"/>
          </reference>
          <reference field="26" count="1" selected="0">
            <x v="5"/>
          </reference>
          <reference field="27" count="1" selected="0">
            <x v="39"/>
          </reference>
        </references>
      </pivotArea>
    </format>
    <format dxfId="141">
      <pivotArea dataOnly="0" labelOnly="1" fieldPosition="0">
        <references count="5">
          <reference field="0" count="3">
            <x v="4"/>
            <x v="15"/>
            <x v="30"/>
          </reference>
          <reference field="17" count="1" selected="0">
            <x v="1"/>
          </reference>
          <reference field="18" count="1" selected="0">
            <x v="33"/>
          </reference>
          <reference field="26" count="1" selected="0">
            <x v="5"/>
          </reference>
          <reference field="27" count="1" selected="0">
            <x v="41"/>
          </reference>
        </references>
      </pivotArea>
    </format>
    <format dxfId="140">
      <pivotArea dataOnly="0" labelOnly="1" fieldPosition="0">
        <references count="5">
          <reference field="0" count="1">
            <x v="15"/>
          </reference>
          <reference field="17" count="1" selected="0">
            <x v="1"/>
          </reference>
          <reference field="18" count="1" selected="0">
            <x v="38"/>
          </reference>
          <reference field="26" count="1" selected="0">
            <x v="5"/>
          </reference>
          <reference field="27" count="1" selected="0">
            <x v="45"/>
          </reference>
        </references>
      </pivotArea>
    </format>
    <format dxfId="139">
      <pivotArea dataOnly="0" labelOnly="1" fieldPosition="0">
        <references count="5">
          <reference field="0" count="5">
            <x v="1"/>
            <x v="4"/>
            <x v="6"/>
            <x v="15"/>
            <x v="38"/>
          </reference>
          <reference field="17" count="1" selected="0">
            <x v="1"/>
          </reference>
          <reference field="18" count="1" selected="0">
            <x v="42"/>
          </reference>
          <reference field="26" count="1" selected="0">
            <x v="5"/>
          </reference>
          <reference field="27" count="1" selected="0">
            <x v="43"/>
          </reference>
        </references>
      </pivotArea>
    </format>
    <format dxfId="138">
      <pivotArea dataOnly="0" labelOnly="1" fieldPosition="0">
        <references count="5">
          <reference field="0" count="10">
            <x v="0"/>
            <x v="1"/>
            <x v="4"/>
            <x v="6"/>
            <x v="15"/>
            <x v="18"/>
            <x v="19"/>
            <x v="22"/>
            <x v="30"/>
            <x v="38"/>
          </reference>
          <reference field="17" count="1" selected="0">
            <x v="1"/>
          </reference>
          <reference field="18" count="1" selected="0">
            <x v="56"/>
          </reference>
          <reference field="26" count="1" selected="0">
            <x v="5"/>
          </reference>
          <reference field="27" count="1" selected="0">
            <x v="37"/>
          </reference>
        </references>
      </pivotArea>
    </format>
    <format dxfId="137">
      <pivotArea dataOnly="0" labelOnly="1" fieldPosition="0">
        <references count="5">
          <reference field="0" count="3">
            <x v="1"/>
            <x v="15"/>
            <x v="18"/>
          </reference>
          <reference field="17" count="1" selected="0">
            <x v="1"/>
          </reference>
          <reference field="18" count="1" selected="0">
            <x v="64"/>
          </reference>
          <reference field="26" count="1" selected="0">
            <x v="5"/>
          </reference>
          <reference field="27" count="1" selected="0">
            <x v="44"/>
          </reference>
        </references>
      </pivotArea>
    </format>
    <format dxfId="136">
      <pivotArea dataOnly="0" labelOnly="1" fieldPosition="0">
        <references count="5">
          <reference field="0" count="4">
            <x v="4"/>
            <x v="6"/>
            <x v="15"/>
            <x v="30"/>
          </reference>
          <reference field="17" count="1" selected="0">
            <x v="1"/>
          </reference>
          <reference field="18" count="1" selected="0">
            <x v="70"/>
          </reference>
          <reference field="26" count="1" selected="0">
            <x v="5"/>
          </reference>
          <reference field="27" count="1" selected="0">
            <x v="40"/>
          </reference>
        </references>
      </pivotArea>
    </format>
    <format dxfId="135">
      <pivotArea dataOnly="0" labelOnly="1" fieldPosition="0">
        <references count="5">
          <reference field="0" count="3">
            <x v="15"/>
            <x v="18"/>
            <x v="37"/>
          </reference>
          <reference field="17" count="1" selected="0">
            <x v="1"/>
          </reference>
          <reference field="18" count="1" selected="0">
            <x v="73"/>
          </reference>
          <reference field="26" count="1" selected="0">
            <x v="5"/>
          </reference>
          <reference field="27" count="1" selected="0">
            <x v="48"/>
          </reference>
        </references>
      </pivotArea>
    </format>
    <format dxfId="134">
      <pivotArea dataOnly="0" labelOnly="1" fieldPosition="0">
        <references count="5">
          <reference field="0" count="4">
            <x v="4"/>
            <x v="15"/>
            <x v="18"/>
            <x v="30"/>
          </reference>
          <reference field="17" count="1" selected="0">
            <x v="1"/>
          </reference>
          <reference field="18" count="1" selected="0">
            <x v="85"/>
          </reference>
          <reference field="26" count="1" selected="0">
            <x v="5"/>
          </reference>
          <reference field="27" count="1" selected="0">
            <x v="46"/>
          </reference>
        </references>
      </pivotArea>
    </format>
    <format dxfId="133">
      <pivotArea dataOnly="0" labelOnly="1" fieldPosition="0">
        <references count="5">
          <reference field="0" count="3">
            <x v="4"/>
            <x v="20"/>
            <x v="26"/>
          </reference>
          <reference field="17" count="1" selected="0">
            <x v="1"/>
          </reference>
          <reference field="18" count="1" selected="0">
            <x v="94"/>
          </reference>
          <reference field="26" count="1" selected="0">
            <x v="5"/>
          </reference>
          <reference field="27" count="1" selected="0">
            <x v="66"/>
          </reference>
        </references>
      </pivotArea>
    </format>
    <format dxfId="132">
      <pivotArea dataOnly="0" labelOnly="1" fieldPosition="0">
        <references count="5">
          <reference field="0" count="2">
            <x v="25"/>
            <x v="33"/>
          </reference>
          <reference field="17" count="1" selected="0">
            <x v="2"/>
          </reference>
          <reference field="18" count="1" selected="0">
            <x v="8"/>
          </reference>
          <reference field="26" count="1" selected="0">
            <x v="7"/>
          </reference>
          <reference field="27" count="1" selected="0">
            <x v="60"/>
          </reference>
        </references>
      </pivotArea>
    </format>
    <format dxfId="131">
      <pivotArea dataOnly="0" labelOnly="1" fieldPosition="0">
        <references count="5">
          <reference field="0" count="1">
            <x v="25"/>
          </reference>
          <reference field="17" count="1" selected="0">
            <x v="2"/>
          </reference>
          <reference field="18" count="1" selected="0">
            <x v="12"/>
          </reference>
          <reference field="26" count="1" selected="0">
            <x v="7"/>
          </reference>
          <reference field="27" count="1" selected="0">
            <x v="63"/>
          </reference>
        </references>
      </pivotArea>
    </format>
    <format dxfId="130">
      <pivotArea dataOnly="0" labelOnly="1" fieldPosition="0">
        <references count="5">
          <reference field="0" count="1">
            <x v="13"/>
          </reference>
          <reference field="17" count="1" selected="0">
            <x v="2"/>
          </reference>
          <reference field="18" count="1" selected="0">
            <x v="16"/>
          </reference>
          <reference field="26" count="1" selected="0">
            <x v="7"/>
          </reference>
          <reference field="27" count="1" selected="0">
            <x v="65"/>
          </reference>
        </references>
      </pivotArea>
    </format>
    <format dxfId="129">
      <pivotArea dataOnly="0" labelOnly="1" fieldPosition="0">
        <references count="5">
          <reference field="0" count="2">
            <x v="3"/>
            <x v="38"/>
          </reference>
          <reference field="17" count="1" selected="0">
            <x v="2"/>
          </reference>
          <reference field="18" count="1" selected="0">
            <x v="45"/>
          </reference>
          <reference field="26" count="1" selected="0">
            <x v="7"/>
          </reference>
          <reference field="27" count="1" selected="0">
            <x v="58"/>
          </reference>
        </references>
      </pivotArea>
    </format>
    <format dxfId="128">
      <pivotArea dataOnly="0" labelOnly="1" fieldPosition="0">
        <references count="5">
          <reference field="0" count="2">
            <x v="25"/>
            <x v="33"/>
          </reference>
          <reference field="17" count="1" selected="0">
            <x v="2"/>
          </reference>
          <reference field="18" count="1" selected="0">
            <x v="60"/>
          </reference>
          <reference field="26" count="1" selected="0">
            <x v="7"/>
          </reference>
          <reference field="27" count="1" selected="0">
            <x v="62"/>
          </reference>
        </references>
      </pivotArea>
    </format>
    <format dxfId="127">
      <pivotArea dataOnly="0" labelOnly="1" fieldPosition="0">
        <references count="5">
          <reference field="0" count="2">
            <x v="3"/>
            <x v="38"/>
          </reference>
          <reference field="17" count="1" selected="0">
            <x v="2"/>
          </reference>
          <reference field="18" count="1" selected="0">
            <x v="68"/>
          </reference>
          <reference field="26" count="1" selected="0">
            <x v="7"/>
          </reference>
          <reference field="27" count="1" selected="0">
            <x v="56"/>
          </reference>
        </references>
      </pivotArea>
    </format>
    <format dxfId="126">
      <pivotArea dataOnly="0" labelOnly="1" fieldPosition="0">
        <references count="5">
          <reference field="0" count="2">
            <x v="3"/>
            <x v="38"/>
          </reference>
          <reference field="17" count="1" selected="0">
            <x v="2"/>
          </reference>
          <reference field="18" count="1" selected="0">
            <x v="72"/>
          </reference>
          <reference field="26" count="1" selected="0">
            <x v="7"/>
          </reference>
          <reference field="27" count="1" selected="0">
            <x v="59"/>
          </reference>
        </references>
      </pivotArea>
    </format>
    <format dxfId="125">
      <pivotArea dataOnly="0" labelOnly="1" fieldPosition="0">
        <references count="5">
          <reference field="0" count="3">
            <x v="13"/>
            <x v="25"/>
            <x v="38"/>
          </reference>
          <reference field="17" count="1" selected="0">
            <x v="2"/>
          </reference>
          <reference field="18" count="1" selected="0">
            <x v="75"/>
          </reference>
          <reference field="26" count="1" selected="0">
            <x v="7"/>
          </reference>
          <reference field="27" count="1" selected="0">
            <x v="61"/>
          </reference>
        </references>
      </pivotArea>
    </format>
    <format dxfId="124">
      <pivotArea dataOnly="0" labelOnly="1" fieldPosition="0">
        <references count="5">
          <reference field="0" count="1">
            <x v="38"/>
          </reference>
          <reference field="17" count="1" selected="0">
            <x v="2"/>
          </reference>
          <reference field="18" count="1" selected="0">
            <x v="76"/>
          </reference>
          <reference field="26" count="1" selected="0">
            <x v="7"/>
          </reference>
          <reference field="27" count="1" selected="0">
            <x v="57"/>
          </reference>
        </references>
      </pivotArea>
    </format>
    <format dxfId="123">
      <pivotArea dataOnly="0" labelOnly="1" fieldPosition="0">
        <references count="5">
          <reference field="0" count="3">
            <x v="13"/>
            <x v="25"/>
            <x v="27"/>
          </reference>
          <reference field="17" count="1" selected="0">
            <x v="2"/>
          </reference>
          <reference field="18" count="1" selected="0">
            <x v="78"/>
          </reference>
          <reference field="26" count="1" selected="0">
            <x v="7"/>
          </reference>
          <reference field="27" count="1" selected="0">
            <x v="64"/>
          </reference>
        </references>
      </pivotArea>
    </format>
    <format dxfId="122">
      <pivotArea dataOnly="0" labelOnly="1" fieldPosition="0">
        <references count="5">
          <reference field="0" count="1">
            <x v="35"/>
          </reference>
          <reference field="17" count="1" selected="0">
            <x v="2"/>
          </reference>
          <reference field="18" count="1" selected="0">
            <x v="94"/>
          </reference>
          <reference field="26" count="1" selected="0">
            <x v="7"/>
          </reference>
          <reference field="27" count="1" selected="0">
            <x v="66"/>
          </reference>
        </references>
      </pivotArea>
    </format>
    <format dxfId="121">
      <pivotArea dataOnly="0" labelOnly="1" fieldPosition="0">
        <references count="5">
          <reference field="0" count="1">
            <x v="3"/>
          </reference>
          <reference field="17" count="1" selected="0">
            <x v="4"/>
          </reference>
          <reference field="18" count="1" selected="0">
            <x v="14"/>
          </reference>
          <reference field="26" count="1" selected="0">
            <x v="6"/>
          </reference>
          <reference field="27" count="1" selected="0">
            <x v="53"/>
          </reference>
        </references>
      </pivotArea>
    </format>
    <format dxfId="120">
      <pivotArea dataOnly="0" labelOnly="1" fieldPosition="0">
        <references count="5">
          <reference field="0" count="1">
            <x v="3"/>
          </reference>
          <reference field="17" count="1" selected="0">
            <x v="4"/>
          </reference>
          <reference field="18" count="1" selected="0">
            <x v="20"/>
          </reference>
          <reference field="26" count="1" selected="0">
            <x v="6"/>
          </reference>
          <reference field="27" count="1" selected="0">
            <x v="50"/>
          </reference>
        </references>
      </pivotArea>
    </format>
    <format dxfId="119">
      <pivotArea dataOnly="0" labelOnly="1" fieldPosition="0">
        <references count="5">
          <reference field="0" count="1">
            <x v="3"/>
          </reference>
          <reference field="17" count="1" selected="0">
            <x v="4"/>
          </reference>
          <reference field="18" count="1" selected="0">
            <x v="24"/>
          </reference>
          <reference field="26" count="1" selected="0">
            <x v="6"/>
          </reference>
          <reference field="27" count="1" selected="0">
            <x v="54"/>
          </reference>
        </references>
      </pivotArea>
    </format>
    <format dxfId="118">
      <pivotArea dataOnly="0" labelOnly="1" fieldPosition="0">
        <references count="5">
          <reference field="0" count="1">
            <x v="3"/>
          </reference>
          <reference field="17" count="1" selected="0">
            <x v="4"/>
          </reference>
          <reference field="18" count="1" selected="0">
            <x v="35"/>
          </reference>
          <reference field="26" count="1" selected="0">
            <x v="6"/>
          </reference>
          <reference field="27" count="1" selected="0">
            <x v="51"/>
          </reference>
        </references>
      </pivotArea>
    </format>
    <format dxfId="117">
      <pivotArea dataOnly="0" labelOnly="1" fieldPosition="0">
        <references count="5">
          <reference field="0" count="1">
            <x v="16"/>
          </reference>
          <reference field="17" count="1" selected="0">
            <x v="4"/>
          </reference>
          <reference field="18" count="1" selected="0">
            <x v="53"/>
          </reference>
          <reference field="26" count="1" selected="0">
            <x v="6"/>
          </reference>
          <reference field="27" count="1" selected="0">
            <x v="66"/>
          </reference>
        </references>
      </pivotArea>
    </format>
    <format dxfId="116">
      <pivotArea dataOnly="0" labelOnly="1" fieldPosition="0">
        <references count="5">
          <reference field="0" count="2">
            <x v="3"/>
            <x v="16"/>
          </reference>
          <reference field="17" count="1" selected="0">
            <x v="4"/>
          </reference>
          <reference field="18" count="1" selected="0">
            <x v="55"/>
          </reference>
          <reference field="26" count="1" selected="0">
            <x v="6"/>
          </reference>
          <reference field="27" count="1" selected="0">
            <x v="55"/>
          </reference>
        </references>
      </pivotArea>
    </format>
    <format dxfId="115">
      <pivotArea dataOnly="0" labelOnly="1" fieldPosition="0">
        <references count="5">
          <reference field="0" count="1">
            <x v="3"/>
          </reference>
          <reference field="17" count="1" selected="0">
            <x v="4"/>
          </reference>
          <reference field="18" count="1" selected="0">
            <x v="58"/>
          </reference>
          <reference field="26" count="1" selected="0">
            <x v="6"/>
          </reference>
          <reference field="27" count="1" selected="0">
            <x v="49"/>
          </reference>
        </references>
      </pivotArea>
    </format>
    <format dxfId="114">
      <pivotArea dataOnly="0" labelOnly="1" fieldPosition="0">
        <references count="5">
          <reference field="0" count="1">
            <x v="3"/>
          </reference>
          <reference field="17" count="1" selected="0">
            <x v="4"/>
          </reference>
          <reference field="18" count="1" selected="0">
            <x v="69"/>
          </reference>
          <reference field="26" count="1" selected="0">
            <x v="6"/>
          </reference>
          <reference field="27" count="1" selected="0">
            <x v="52"/>
          </reference>
        </references>
      </pivotArea>
    </format>
    <format dxfId="113">
      <pivotArea dataOnly="0" labelOnly="1" fieldPosition="0">
        <references count="5">
          <reference field="0" count="1">
            <x v="28"/>
          </reference>
          <reference field="17" count="1" selected="0">
            <x v="4"/>
          </reference>
          <reference field="18" count="1" selected="0">
            <x v="94"/>
          </reference>
          <reference field="26" count="1" selected="0">
            <x v="6"/>
          </reference>
          <reference field="27" count="1" selected="0">
            <x v="66"/>
          </reference>
        </references>
      </pivotArea>
    </format>
    <format dxfId="112">
      <pivotArea dataOnly="0" labelOnly="1" fieldPosition="0">
        <references count="5">
          <reference field="0" count="3">
            <x v="4"/>
            <x v="9"/>
            <x v="38"/>
          </reference>
          <reference field="17" count="1" selected="0">
            <x v="5"/>
          </reference>
          <reference field="18" count="1" selected="0">
            <x v="6"/>
          </reference>
          <reference field="26" count="1" selected="0">
            <x v="0"/>
          </reference>
          <reference field="27" count="1" selected="0">
            <x v="5"/>
          </reference>
        </references>
      </pivotArea>
    </format>
    <format dxfId="111">
      <pivotArea dataOnly="0" labelOnly="1" fieldPosition="0">
        <references count="5">
          <reference field="0" count="1">
            <x v="4"/>
          </reference>
          <reference field="17" count="1" selected="0">
            <x v="5"/>
          </reference>
          <reference field="18" count="1" selected="0">
            <x v="29"/>
          </reference>
          <reference field="26" count="1" selected="0">
            <x v="0"/>
          </reference>
          <reference field="27" count="1" selected="0">
            <x v="1"/>
          </reference>
        </references>
      </pivotArea>
    </format>
    <format dxfId="110">
      <pivotArea dataOnly="0" labelOnly="1" fieldPosition="0">
        <references count="5">
          <reference field="0" count="2">
            <x v="3"/>
            <x v="21"/>
          </reference>
          <reference field="17" count="1" selected="0">
            <x v="5"/>
          </reference>
          <reference field="18" count="1" selected="0">
            <x v="41"/>
          </reference>
          <reference field="26" count="1" selected="0">
            <x v="0"/>
          </reference>
          <reference field="27" count="1" selected="0">
            <x v="4"/>
          </reference>
        </references>
      </pivotArea>
    </format>
    <format dxfId="109">
      <pivotArea dataOnly="0" labelOnly="1" fieldPosition="0">
        <references count="5">
          <reference field="0" count="1">
            <x v="38"/>
          </reference>
          <reference field="17" count="1" selected="0">
            <x v="5"/>
          </reference>
          <reference field="18" count="1" selected="0">
            <x v="57"/>
          </reference>
          <reference field="26" count="1" selected="0">
            <x v="0"/>
          </reference>
          <reference field="27" count="1" selected="0">
            <x v="3"/>
          </reference>
        </references>
      </pivotArea>
    </format>
    <format dxfId="108">
      <pivotArea dataOnly="0" labelOnly="1" fieldPosition="0">
        <references count="5">
          <reference field="0" count="1">
            <x v="38"/>
          </reference>
          <reference field="17" count="1" selected="0">
            <x v="5"/>
          </reference>
          <reference field="18" count="1" selected="0">
            <x v="74"/>
          </reference>
          <reference field="26" count="1" selected="0">
            <x v="0"/>
          </reference>
          <reference field="27" count="1" selected="0">
            <x v="2"/>
          </reference>
        </references>
      </pivotArea>
    </format>
    <format dxfId="107">
      <pivotArea dataOnly="0" labelOnly="1" fieldPosition="0">
        <references count="5">
          <reference field="0" count="2">
            <x v="12"/>
            <x v="15"/>
          </reference>
          <reference field="17" count="1" selected="0">
            <x v="5"/>
          </reference>
          <reference field="18" count="1" selected="0">
            <x v="77"/>
          </reference>
          <reference field="26" count="1" selected="0">
            <x v="0"/>
          </reference>
          <reference field="27" count="1" selected="0">
            <x v="18"/>
          </reference>
        </references>
      </pivotArea>
    </format>
    <format dxfId="106">
      <pivotArea dataOnly="0" labelOnly="1" fieldPosition="0">
        <references count="5">
          <reference field="0" count="4">
            <x v="9"/>
            <x v="12"/>
            <x v="15"/>
            <x v="38"/>
          </reference>
          <reference field="17" count="1" selected="0">
            <x v="5"/>
          </reference>
          <reference field="18" count="1" selected="0">
            <x v="79"/>
          </reference>
          <reference field="26" count="1" selected="0">
            <x v="0"/>
          </reference>
          <reference field="27" count="1" selected="0">
            <x v="6"/>
          </reference>
        </references>
      </pivotArea>
    </format>
    <format dxfId="105">
      <pivotArea dataOnly="0" labelOnly="1" fieldPosition="0">
        <references count="5">
          <reference field="0" count="1">
            <x v="4"/>
          </reference>
          <reference field="17" count="1" selected="0">
            <x v="5"/>
          </reference>
          <reference field="18" count="1" selected="0">
            <x v="81"/>
          </reference>
          <reference field="26" count="1" selected="0">
            <x v="0"/>
          </reference>
          <reference field="27" count="1" selected="0">
            <x v="0"/>
          </reference>
        </references>
      </pivotArea>
    </format>
    <format dxfId="104">
      <pivotArea dataOnly="0" labelOnly="1" fieldPosition="0">
        <references count="5">
          <reference field="0" count="2">
            <x v="14"/>
            <x v="17"/>
          </reference>
          <reference field="17" count="1" selected="0">
            <x v="5"/>
          </reference>
          <reference field="18" count="1" selected="0">
            <x v="94"/>
          </reference>
          <reference field="26" count="1" selected="0">
            <x v="0"/>
          </reference>
          <reference field="27" count="1" selected="0">
            <x v="66"/>
          </reference>
        </references>
      </pivotArea>
    </format>
    <format dxfId="103">
      <pivotArea dataOnly="0" labelOnly="1" fieldPosition="0">
        <references count="5">
          <reference field="0" count="1">
            <x v="8"/>
          </reference>
          <reference field="17" count="1" selected="0">
            <x v="6"/>
          </reference>
          <reference field="18" count="1" selected="0">
            <x v="11"/>
          </reference>
          <reference field="26" count="1" selected="0">
            <x v="4"/>
          </reference>
          <reference field="27" count="1" selected="0">
            <x v="29"/>
          </reference>
        </references>
      </pivotArea>
    </format>
    <format dxfId="102">
      <pivotArea dataOnly="0" labelOnly="1" fieldPosition="0">
        <references count="5">
          <reference field="0" count="5">
            <x v="2"/>
            <x v="3"/>
            <x v="5"/>
            <x v="6"/>
            <x v="18"/>
          </reference>
          <reference field="17" count="1" selected="0">
            <x v="6"/>
          </reference>
          <reference field="18" count="1" selected="0">
            <x v="13"/>
          </reference>
          <reference field="26" count="1" selected="0">
            <x v="4"/>
          </reference>
          <reference field="27" count="1" selected="0">
            <x v="28"/>
          </reference>
        </references>
      </pivotArea>
    </format>
    <format dxfId="101">
      <pivotArea dataOnly="0" labelOnly="1" fieldPosition="0">
        <references count="5">
          <reference field="0" count="1">
            <x v="11"/>
          </reference>
          <reference field="17" count="1" selected="0">
            <x v="6"/>
          </reference>
          <reference field="18" count="1" selected="0">
            <x v="23"/>
          </reference>
          <reference field="26" count="1" selected="0">
            <x v="4"/>
          </reference>
          <reference field="27" count="1" selected="0">
            <x v="66"/>
          </reference>
        </references>
      </pivotArea>
    </format>
    <format dxfId="100">
      <pivotArea dataOnly="0" labelOnly="1" fieldPosition="0">
        <references count="5">
          <reference field="0" count="3">
            <x v="6"/>
            <x v="7"/>
            <x v="30"/>
          </reference>
          <reference field="17" count="1" selected="0">
            <x v="6"/>
          </reference>
          <reference field="18" count="1" selected="0">
            <x v="28"/>
          </reference>
          <reference field="26" count="1" selected="0">
            <x v="4"/>
          </reference>
          <reference field="27" count="1" selected="0">
            <x v="23"/>
          </reference>
        </references>
      </pivotArea>
    </format>
    <format dxfId="99">
      <pivotArea dataOnly="0" labelOnly="1" fieldPosition="0">
        <references count="5">
          <reference field="0" count="1">
            <x v="30"/>
          </reference>
          <reference field="17" count="1" selected="0">
            <x v="6"/>
          </reference>
          <reference field="18" count="1" selected="0">
            <x v="31"/>
          </reference>
          <reference field="26" count="1" selected="0">
            <x v="4"/>
          </reference>
          <reference field="27" count="1" selected="0">
            <x v="66"/>
          </reference>
        </references>
      </pivotArea>
    </format>
    <format dxfId="98">
      <pivotArea dataOnly="0" labelOnly="1" fieldPosition="0">
        <references count="5">
          <reference field="0" count="1">
            <x v="11"/>
          </reference>
          <reference field="17" count="1" selected="0">
            <x v="6"/>
          </reference>
          <reference field="18" count="1" selected="0">
            <x v="34"/>
          </reference>
          <reference field="26" count="1" selected="0">
            <x v="4"/>
          </reference>
          <reference field="27" count="1" selected="0">
            <x v="66"/>
          </reference>
        </references>
      </pivotArea>
    </format>
    <format dxfId="97">
      <pivotArea dataOnly="0" labelOnly="1" fieldPosition="0">
        <references count="5">
          <reference field="0" count="2">
            <x v="3"/>
            <x v="6"/>
          </reference>
          <reference field="17" count="1" selected="0">
            <x v="6"/>
          </reference>
          <reference field="18" count="1" selected="0">
            <x v="36"/>
          </reference>
          <reference field="26" count="1" selected="0">
            <x v="4"/>
          </reference>
          <reference field="27" count="1" selected="0">
            <x v="22"/>
          </reference>
        </references>
      </pivotArea>
    </format>
    <format dxfId="96">
      <pivotArea dataOnly="0" labelOnly="1" fieldPosition="0">
        <references count="5">
          <reference field="0" count="3">
            <x v="3"/>
            <x v="32"/>
            <x v="33"/>
          </reference>
          <reference field="17" count="1" selected="0">
            <x v="6"/>
          </reference>
          <reference field="18" count="1" selected="0">
            <x v="37"/>
          </reference>
          <reference field="26" count="1" selected="0">
            <x v="4"/>
          </reference>
          <reference field="27" count="1" selected="0">
            <x v="34"/>
          </reference>
        </references>
      </pivotArea>
    </format>
    <format dxfId="95">
      <pivotArea dataOnly="0" labelOnly="1" fieldPosition="0">
        <references count="5">
          <reference field="0" count="4">
            <x v="3"/>
            <x v="6"/>
            <x v="30"/>
            <x v="32"/>
          </reference>
          <reference field="17" count="1" selected="0">
            <x v="6"/>
          </reference>
          <reference field="18" count="1" selected="0">
            <x v="39"/>
          </reference>
          <reference field="26" count="1" selected="0">
            <x v="4"/>
          </reference>
          <reference field="27" count="1" selected="0">
            <x v="31"/>
          </reference>
        </references>
      </pivotArea>
    </format>
    <format dxfId="94">
      <pivotArea dataOnly="0" labelOnly="1" fieldPosition="0">
        <references count="5">
          <reference field="0" count="1">
            <x v="11"/>
          </reference>
          <reference field="17" count="1" selected="0">
            <x v="6"/>
          </reference>
          <reference field="18" count="1" selected="0">
            <x v="43"/>
          </reference>
          <reference field="26" count="1" selected="0">
            <x v="4"/>
          </reference>
          <reference field="27" count="1" selected="0">
            <x v="66"/>
          </reference>
        </references>
      </pivotArea>
    </format>
    <format dxfId="93">
      <pivotArea dataOnly="0" labelOnly="1" fieldPosition="0">
        <references count="5">
          <reference field="0" count="1">
            <x v="11"/>
          </reference>
          <reference field="17" count="1" selected="0">
            <x v="6"/>
          </reference>
          <reference field="18" count="1" selected="0">
            <x v="46"/>
          </reference>
          <reference field="26" count="1" selected="0">
            <x v="4"/>
          </reference>
          <reference field="27" count="1" selected="0">
            <x v="66"/>
          </reference>
        </references>
      </pivotArea>
    </format>
    <format dxfId="92">
      <pivotArea dataOnly="0" labelOnly="1" fieldPosition="0">
        <references count="5">
          <reference field="0" count="2">
            <x v="33"/>
            <x v="38"/>
          </reference>
          <reference field="17" count="1" selected="0">
            <x v="6"/>
          </reference>
          <reference field="18" count="1" selected="0">
            <x v="52"/>
          </reference>
          <reference field="26" count="1" selected="0">
            <x v="4"/>
          </reference>
          <reference field="27" count="1" selected="0">
            <x v="25"/>
          </reference>
        </references>
      </pivotArea>
    </format>
    <format dxfId="91">
      <pivotArea dataOnly="0" labelOnly="1" fieldPosition="0">
        <references count="5">
          <reference field="0" count="3">
            <x v="3"/>
            <x v="30"/>
            <x v="32"/>
          </reference>
          <reference field="17" count="1" selected="0">
            <x v="6"/>
          </reference>
          <reference field="18" count="1" selected="0">
            <x v="61"/>
          </reference>
          <reference field="26" count="1" selected="0">
            <x v="4"/>
          </reference>
          <reference field="27" count="1" selected="0">
            <x v="35"/>
          </reference>
        </references>
      </pivotArea>
    </format>
    <format dxfId="90">
      <pivotArea dataOnly="0" labelOnly="1" fieldPosition="0">
        <references count="5">
          <reference field="0" count="10">
            <x v="0"/>
            <x v="2"/>
            <x v="3"/>
            <x v="6"/>
            <x v="7"/>
            <x v="15"/>
            <x v="30"/>
            <x v="33"/>
            <x v="34"/>
            <x v="38"/>
          </reference>
          <reference field="17" count="1" selected="0">
            <x v="6"/>
          </reference>
          <reference field="18" count="1" selected="0">
            <x v="62"/>
          </reference>
          <reference field="26" count="1" selected="0">
            <x v="4"/>
          </reference>
          <reference field="27" count="1" selected="0">
            <x v="20"/>
          </reference>
        </references>
      </pivotArea>
    </format>
    <format dxfId="89">
      <pivotArea dataOnly="0" labelOnly="1" fieldPosition="0">
        <references count="5">
          <reference field="0" count="1">
            <x v="30"/>
          </reference>
          <reference field="17" count="1" selected="0">
            <x v="6"/>
          </reference>
          <reference field="18" count="1" selected="0">
            <x v="63"/>
          </reference>
          <reference field="26" count="1" selected="0">
            <x v="4"/>
          </reference>
          <reference field="27" count="1" selected="0">
            <x v="66"/>
          </reference>
        </references>
      </pivotArea>
    </format>
    <format dxfId="88">
      <pivotArea dataOnly="0" labelOnly="1" fieldPosition="0">
        <references count="5">
          <reference field="0" count="4">
            <x v="2"/>
            <x v="6"/>
            <x v="7"/>
            <x v="33"/>
          </reference>
          <reference field="17" count="1" selected="0">
            <x v="6"/>
          </reference>
          <reference field="18" count="1" selected="0">
            <x v="66"/>
          </reference>
          <reference field="26" count="1" selected="0">
            <x v="4"/>
          </reference>
          <reference field="27" count="1" selected="0">
            <x v="24"/>
          </reference>
        </references>
      </pivotArea>
    </format>
    <format dxfId="87">
      <pivotArea dataOnly="0" labelOnly="1" fieldPosition="0">
        <references count="5">
          <reference field="0" count="5">
            <x v="3"/>
            <x v="30"/>
            <x v="32"/>
            <x v="33"/>
            <x v="34"/>
          </reference>
          <reference field="17" count="1" selected="0">
            <x v="6"/>
          </reference>
          <reference field="18" count="1" selected="0">
            <x v="80"/>
          </reference>
          <reference field="26" count="1" selected="0">
            <x v="4"/>
          </reference>
          <reference field="27" count="1" selected="0">
            <x v="32"/>
          </reference>
        </references>
      </pivotArea>
    </format>
    <format dxfId="86">
      <pivotArea dataOnly="0" labelOnly="1" fieldPosition="0">
        <references count="5">
          <reference field="0" count="3">
            <x v="3"/>
            <x v="6"/>
            <x v="30"/>
          </reference>
          <reference field="17" count="1" selected="0">
            <x v="6"/>
          </reference>
          <reference field="18" count="1" selected="0">
            <x v="82"/>
          </reference>
          <reference field="26" count="1" selected="0">
            <x v="4"/>
          </reference>
          <reference field="27" count="1" selected="0">
            <x v="26"/>
          </reference>
        </references>
      </pivotArea>
    </format>
    <format dxfId="85">
      <pivotArea dataOnly="0" labelOnly="1" fieldPosition="0">
        <references count="5">
          <reference field="0" count="1">
            <x v="11"/>
          </reference>
          <reference field="17" count="1" selected="0">
            <x v="6"/>
          </reference>
          <reference field="18" count="1" selected="0">
            <x v="83"/>
          </reference>
          <reference field="26" count="1" selected="0">
            <x v="4"/>
          </reference>
          <reference field="27" count="1" selected="0">
            <x v="66"/>
          </reference>
        </references>
      </pivotArea>
    </format>
    <format dxfId="84">
      <pivotArea dataOnly="0" labelOnly="1" fieldPosition="0">
        <references count="5">
          <reference field="0" count="6">
            <x v="2"/>
            <x v="3"/>
            <x v="6"/>
            <x v="30"/>
            <x v="32"/>
            <x v="34"/>
          </reference>
          <reference field="17" count="1" selected="0">
            <x v="6"/>
          </reference>
          <reference field="18" count="1" selected="0">
            <x v="84"/>
          </reference>
          <reference field="26" count="1" selected="0">
            <x v="4"/>
          </reference>
          <reference field="27" count="1" selected="0">
            <x v="33"/>
          </reference>
        </references>
      </pivotArea>
    </format>
    <format dxfId="83">
      <pivotArea dataOnly="0" labelOnly="1" fieldPosition="0">
        <references count="5">
          <reference field="0" count="3">
            <x v="3"/>
            <x v="6"/>
            <x v="18"/>
          </reference>
          <reference field="17" count="1" selected="0">
            <x v="6"/>
          </reference>
          <reference field="18" count="1" selected="0">
            <x v="87"/>
          </reference>
          <reference field="26" count="1" selected="0">
            <x v="4"/>
          </reference>
          <reference field="27" count="1" selected="0">
            <x v="27"/>
          </reference>
        </references>
      </pivotArea>
    </format>
    <format dxfId="82">
      <pivotArea dataOnly="0" labelOnly="1" fieldPosition="0">
        <references count="5">
          <reference field="0" count="1">
            <x v="38"/>
          </reference>
          <reference field="17" count="1" selected="0">
            <x v="6"/>
          </reference>
          <reference field="18" count="1" selected="0">
            <x v="88"/>
          </reference>
          <reference field="26" count="1" selected="0">
            <x v="4"/>
          </reference>
          <reference field="27" count="1" selected="0">
            <x v="30"/>
          </reference>
        </references>
      </pivotArea>
    </format>
    <format dxfId="81">
      <pivotArea dataOnly="0" labelOnly="1" fieldPosition="0">
        <references count="5">
          <reference field="0" count="2">
            <x v="3"/>
            <x v="24"/>
          </reference>
          <reference field="17" count="1" selected="0">
            <x v="6"/>
          </reference>
          <reference field="18" count="1" selected="0">
            <x v="90"/>
          </reference>
          <reference field="26" count="1" selected="0">
            <x v="4"/>
          </reference>
          <reference field="27" count="1" selected="0">
            <x v="36"/>
          </reference>
        </references>
      </pivotArea>
    </format>
    <format dxfId="80">
      <pivotArea dataOnly="0" labelOnly="1" fieldPosition="0">
        <references count="5">
          <reference field="0" count="5">
            <x v="2"/>
            <x v="3"/>
            <x v="6"/>
            <x v="29"/>
            <x v="30"/>
          </reference>
          <reference field="17" count="1" selected="0">
            <x v="6"/>
          </reference>
          <reference field="18" count="1" selected="0">
            <x v="91"/>
          </reference>
          <reference field="26" count="1" selected="0">
            <x v="4"/>
          </reference>
          <reference field="27" count="1" selected="0">
            <x v="21"/>
          </reference>
        </references>
      </pivotArea>
    </format>
    <format dxfId="79">
      <pivotArea dataOnly="0" labelOnly="1" fieldPosition="0">
        <references count="5">
          <reference field="0" count="3">
            <x v="10"/>
            <x v="26"/>
            <x v="35"/>
          </reference>
          <reference field="17" count="1" selected="0">
            <x v="6"/>
          </reference>
          <reference field="18" count="1" selected="0">
            <x v="94"/>
          </reference>
          <reference field="26" count="1" selected="0">
            <x v="4"/>
          </reference>
          <reference field="27" count="1" selected="0">
            <x v="66"/>
          </reference>
        </references>
      </pivotArea>
    </format>
    <format dxfId="78">
      <pivotArea dataOnly="0" labelOnly="1" fieldPosition="0">
        <references count="5">
          <reference field="0" count="1">
            <x v="4"/>
          </reference>
          <reference field="17" count="1" selected="0">
            <x v="7"/>
          </reference>
          <reference field="18" count="1" selected="0">
            <x v="7"/>
          </reference>
          <reference field="26" count="1" selected="0">
            <x v="1"/>
          </reference>
          <reference field="27" count="1" selected="0">
            <x v="16"/>
          </reference>
        </references>
      </pivotArea>
    </format>
    <format dxfId="77">
      <pivotArea dataOnly="0" labelOnly="1" fieldPosition="0">
        <references count="5">
          <reference field="0" count="2">
            <x v="4"/>
            <x v="15"/>
          </reference>
          <reference field="17" count="1" selected="0">
            <x v="7"/>
          </reference>
          <reference field="18" count="1" selected="0">
            <x v="15"/>
          </reference>
          <reference field="26" count="1" selected="0">
            <x v="1"/>
          </reference>
          <reference field="27" count="1" selected="0">
            <x v="11"/>
          </reference>
        </references>
      </pivotArea>
    </format>
    <format dxfId="76">
      <pivotArea dataOnly="0" labelOnly="1" fieldPosition="0">
        <references count="5">
          <reference field="0" count="1">
            <x v="4"/>
          </reference>
          <reference field="17" count="1" selected="0">
            <x v="7"/>
          </reference>
          <reference field="18" count="1" selected="0">
            <x v="22"/>
          </reference>
          <reference field="26" count="1" selected="0">
            <x v="1"/>
          </reference>
          <reference field="27" count="1" selected="0">
            <x v="13"/>
          </reference>
        </references>
      </pivotArea>
    </format>
    <format dxfId="75">
      <pivotArea dataOnly="0" labelOnly="1" fieldPosition="0">
        <references count="5">
          <reference field="0" count="1">
            <x v="15"/>
          </reference>
          <reference field="17" count="1" selected="0">
            <x v="7"/>
          </reference>
          <reference field="18" count="1" selected="0">
            <x v="32"/>
          </reference>
          <reference field="26" count="1" selected="0">
            <x v="1"/>
          </reference>
          <reference field="27" count="1" selected="0">
            <x v="9"/>
          </reference>
        </references>
      </pivotArea>
    </format>
    <format dxfId="74">
      <pivotArea dataOnly="0" labelOnly="1" fieldPosition="0">
        <references count="5">
          <reference field="0" count="1">
            <x v="4"/>
          </reference>
          <reference field="17" count="1" selected="0">
            <x v="7"/>
          </reference>
          <reference field="18" count="1" selected="0">
            <x v="40"/>
          </reference>
          <reference field="26" count="1" selected="0">
            <x v="1"/>
          </reference>
          <reference field="27" count="1" selected="0">
            <x v="12"/>
          </reference>
        </references>
      </pivotArea>
    </format>
    <format dxfId="73">
      <pivotArea dataOnly="0" labelOnly="1" fieldPosition="0">
        <references count="5">
          <reference field="0" count="2">
            <x v="4"/>
            <x v="15"/>
          </reference>
          <reference field="17" count="1" selected="0">
            <x v="7"/>
          </reference>
          <reference field="18" count="1" selected="0">
            <x v="48"/>
          </reference>
          <reference field="26" count="1" selected="0">
            <x v="1"/>
          </reference>
          <reference field="27" count="1" selected="0">
            <x v="14"/>
          </reference>
        </references>
      </pivotArea>
    </format>
    <format dxfId="72">
      <pivotArea dataOnly="0" labelOnly="1" fieldPosition="0">
        <references count="5">
          <reference field="0" count="1">
            <x v="4"/>
          </reference>
          <reference field="17" count="1" selected="0">
            <x v="7"/>
          </reference>
          <reference field="18" count="1" selected="0">
            <x v="54"/>
          </reference>
          <reference field="26" count="1" selected="0">
            <x v="1"/>
          </reference>
          <reference field="27" count="1" selected="0">
            <x v="7"/>
          </reference>
        </references>
      </pivotArea>
    </format>
    <format dxfId="71">
      <pivotArea dataOnly="0" labelOnly="1" fieldPosition="0">
        <references count="5">
          <reference field="0" count="1">
            <x v="4"/>
          </reference>
          <reference field="17" count="1" selected="0">
            <x v="7"/>
          </reference>
          <reference field="18" count="1" selected="0">
            <x v="59"/>
          </reference>
          <reference field="26" count="1" selected="0">
            <x v="1"/>
          </reference>
          <reference field="27" count="1" selected="0">
            <x v="10"/>
          </reference>
        </references>
      </pivotArea>
    </format>
    <format dxfId="70">
      <pivotArea dataOnly="0" labelOnly="1" fieldPosition="0">
        <references count="5">
          <reference field="0" count="1">
            <x v="4"/>
          </reference>
          <reference field="17" count="1" selected="0">
            <x v="7"/>
          </reference>
          <reference field="18" count="1" selected="0">
            <x v="67"/>
          </reference>
          <reference field="26" count="1" selected="0">
            <x v="1"/>
          </reference>
          <reference field="27" count="1" selected="0">
            <x v="8"/>
          </reference>
        </references>
      </pivotArea>
    </format>
    <format dxfId="69">
      <pivotArea dataOnly="0" labelOnly="1" fieldPosition="0">
        <references count="5">
          <reference field="0" count="1">
            <x v="4"/>
          </reference>
          <reference field="17" count="1" selected="0">
            <x v="7"/>
          </reference>
          <reference field="18" count="1" selected="0">
            <x v="89"/>
          </reference>
          <reference field="26" count="1" selected="0">
            <x v="1"/>
          </reference>
          <reference field="27" count="1" selected="0">
            <x v="15"/>
          </reference>
        </references>
      </pivotArea>
    </format>
    <format dxfId="68">
      <pivotArea dataOnly="0" labelOnly="1" fieldPosition="0">
        <references count="5">
          <reference field="0" count="1">
            <x v="4"/>
          </reference>
          <reference field="17" count="1" selected="0">
            <x v="7"/>
          </reference>
          <reference field="18" count="1" selected="0">
            <x v="94"/>
          </reference>
          <reference field="26" count="1" selected="0">
            <x v="1"/>
          </reference>
          <reference field="27" count="1" selected="0">
            <x v="6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6:K36" firstHeaderRow="1" firstDataRow="1" firstDataCol="4" rowPageCount="1" colPageCount="1"/>
  <pivotFields count="30">
    <pivotField outline="0"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9">
        <item h="1" x="7"/>
        <item x="0"/>
        <item h="1" x="3"/>
        <item h="1" x="8"/>
        <item h="1" x="2"/>
        <item h="1" x="4"/>
        <item x="1"/>
        <item h="1" x="6"/>
        <item h="1" x="5"/>
      </items>
      <extLst>
        <ext xmlns:x14="http://schemas.microsoft.com/office/spreadsheetml/2009/9/main" uri="{2946ED86-A175-432a-8AC1-64E0C546D7DE}">
          <x14:pivotField fillDownLabels="1"/>
        </ext>
      </extLst>
    </pivotField>
    <pivotField axis="axisRow" outline="0" showAll="0" defaultSubtotal="0">
      <items count="92">
        <item x="76"/>
        <item x="33"/>
        <item x="78"/>
        <item x="71"/>
        <item x="2"/>
        <item x="68"/>
        <item x="32"/>
        <item x="72"/>
        <item x="7"/>
        <item x="10"/>
        <item x="62"/>
        <item x="57"/>
        <item x="40"/>
        <item x="41"/>
        <item x="42"/>
        <item x="22"/>
        <item x="63"/>
        <item x="80"/>
        <item x="36"/>
        <item x="17"/>
        <item x="73"/>
        <item x="43"/>
        <item x="44"/>
        <item x="31"/>
        <item m="1" x="89"/>
        <item x="54"/>
        <item x="75"/>
        <item x="60"/>
        <item x="30"/>
        <item x="35"/>
        <item x="23"/>
        <item x="20"/>
        <item x="18"/>
        <item x="64"/>
        <item x="14"/>
        <item m="1" x="90"/>
        <item x="25"/>
        <item x="3"/>
        <item x="39"/>
        <item x="51"/>
        <item x="27"/>
        <item x="37"/>
        <item x="49"/>
        <item x="61"/>
        <item x="53"/>
        <item x="45"/>
        <item x="55"/>
        <item x="77"/>
        <item x="67"/>
        <item x="81"/>
        <item x="13"/>
        <item x="0"/>
        <item x="84"/>
        <item x="21"/>
        <item x="46"/>
        <item x="70"/>
        <item x="11"/>
        <item x="1"/>
        <item x="74"/>
        <item x="4"/>
        <item x="87"/>
        <item x="6"/>
        <item x="82"/>
        <item x="24"/>
        <item x="12"/>
        <item x="29"/>
        <item x="47"/>
        <item x="26"/>
        <item x="65"/>
        <item x="83"/>
        <item x="59"/>
        <item x="85"/>
        <item x="56"/>
        <item x="58"/>
        <item x="34"/>
        <item x="9"/>
        <item m="1" x="91"/>
        <item x="15"/>
        <item x="38"/>
        <item x="5"/>
        <item x="66"/>
        <item x="52"/>
        <item x="16"/>
        <item x="86"/>
        <item x="79"/>
        <item x="19"/>
        <item x="8"/>
        <item x="48"/>
        <item x="50"/>
        <item h="1" x="28"/>
        <item x="88"/>
        <item x="69"/>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outline="0" multipleItemSelectionAllowed="1" showAll="0" defaultSubtotal="0">
      <extLst>
        <ext xmlns:x14="http://schemas.microsoft.com/office/spreadsheetml/2009/9/main" uri="{2946ED86-A175-432a-8AC1-64E0C546D7DE}">
          <x14:pivotField fillDownLabels="1"/>
        </ext>
      </extLst>
    </pivotField>
    <pivotField axis="axisRow" outline="0" showAll="0" defaultSubtotal="0">
      <items count="10">
        <item x="4"/>
        <item x="6"/>
        <item x="8"/>
        <item x="7"/>
        <item x="1"/>
        <item x="0"/>
        <item x="2"/>
        <item x="3"/>
        <item h="1" x="5"/>
        <item h="1" x="9"/>
      </items>
      <extLst>
        <ext xmlns:x14="http://schemas.microsoft.com/office/spreadsheetml/2009/9/main" uri="{2946ED86-A175-432a-8AC1-64E0C546D7DE}">
          <x14:pivotField fillDownLabels="1"/>
        </ext>
      </extLst>
    </pivotField>
    <pivotField axis="axisRow" outline="0" showAll="0" defaultSubtotal="0">
      <items count="70">
        <item m="1" x="67"/>
        <item m="1" x="68"/>
        <item x="60"/>
        <item x="61"/>
        <item x="48"/>
        <item x="25"/>
        <item x="33"/>
        <item x="34"/>
        <item x="58"/>
        <item x="59"/>
        <item x="40"/>
        <item x="35"/>
        <item x="42"/>
        <item m="1" x="69"/>
        <item x="57"/>
        <item x="41"/>
        <item x="56"/>
        <item x="55"/>
        <item x="64"/>
        <item x="36"/>
        <item x="47"/>
        <item x="1"/>
        <item x="8"/>
        <item x="20"/>
        <item x="31"/>
        <item x="6"/>
        <item x="54"/>
        <item x="15"/>
        <item x="16"/>
        <item x="7"/>
        <item x="32"/>
        <item x="63"/>
        <item x="14"/>
        <item x="9"/>
        <item x="5"/>
        <item x="18"/>
        <item x="11"/>
        <item x="19"/>
        <item x="0"/>
        <item x="53"/>
        <item x="52"/>
        <item x="29"/>
        <item x="30"/>
        <item x="2"/>
        <item x="3"/>
        <item x="4"/>
        <item x="44"/>
        <item x="46"/>
        <item x="43"/>
        <item x="45"/>
        <item x="21"/>
        <item x="22"/>
        <item x="23"/>
        <item x="12"/>
        <item x="10"/>
        <item x="17"/>
        <item x="13"/>
        <item x="24"/>
        <item x="62"/>
        <item x="27"/>
        <item x="26"/>
        <item x="50"/>
        <item x="39"/>
        <item x="49"/>
        <item x="51"/>
        <item x="38"/>
        <item x="37"/>
        <item x="65"/>
        <item h="1" x="28"/>
        <item h="1" x="66"/>
      </items>
      <extLst>
        <ext xmlns:x14="http://schemas.microsoft.com/office/spreadsheetml/2009/9/main" uri="{2946ED86-A175-432a-8AC1-64E0C546D7DE}">
          <x14:pivotField fillDownLabels="1"/>
        </ext>
      </extLst>
    </pivotField>
    <pivotField showAll="0" defaultSubtotal="0"/>
    <pivotField axis="axisPage" dataField="1" multipleItemSelectionAllowed="1" showAll="0" defaultSubtotal="0">
      <items count="3">
        <item h="1" x="1"/>
        <item x="0"/>
        <item h="1" x="2"/>
      </items>
    </pivotField>
  </pivotFields>
  <rowFields count="4">
    <field x="17"/>
    <field x="26"/>
    <field x="18"/>
    <field x="27"/>
  </rowFields>
  <rowItems count="30">
    <i>
      <x v="1"/>
      <x v="5"/>
      <x/>
      <x v="39"/>
    </i>
    <i r="2">
      <x v="4"/>
      <x v="43"/>
    </i>
    <i r="2">
      <x v="16"/>
      <x v="48"/>
    </i>
    <i r="2">
      <x v="20"/>
      <x v="40"/>
    </i>
    <i r="2">
      <x v="28"/>
      <x v="42"/>
    </i>
    <i r="2">
      <x v="33"/>
      <x v="46"/>
    </i>
    <i r="2">
      <x v="37"/>
      <x v="44"/>
    </i>
    <i r="2">
      <x v="51"/>
      <x v="38"/>
    </i>
    <i r="2">
      <x v="59"/>
      <x v="45"/>
    </i>
    <i r="2">
      <x v="65"/>
      <x v="41"/>
    </i>
    <i r="2">
      <x v="68"/>
      <x v="49"/>
    </i>
    <i r="2">
      <x v="80"/>
      <x v="47"/>
    </i>
    <i>
      <x v="6"/>
      <x v="4"/>
      <x v="6"/>
      <x v="30"/>
    </i>
    <i r="2">
      <x v="8"/>
      <x v="29"/>
    </i>
    <i r="2">
      <x v="23"/>
      <x v="24"/>
    </i>
    <i r="2">
      <x v="31"/>
      <x v="23"/>
    </i>
    <i r="2">
      <x v="32"/>
      <x v="35"/>
    </i>
    <i r="2">
      <x v="34"/>
      <x v="32"/>
    </i>
    <i r="2">
      <x v="47"/>
      <x v="26"/>
    </i>
    <i r="2">
      <x v="56"/>
      <x v="36"/>
    </i>
    <i r="2">
      <x v="57"/>
      <x v="21"/>
    </i>
    <i r="2">
      <x v="61"/>
      <x v="25"/>
    </i>
    <i r="2">
      <x v="75"/>
      <x v="33"/>
    </i>
    <i r="2">
      <x v="77"/>
      <x v="27"/>
    </i>
    <i r="2">
      <x v="79"/>
      <x v="34"/>
    </i>
    <i r="2">
      <x v="82"/>
      <x v="28"/>
    </i>
    <i r="2">
      <x v="83"/>
      <x v="31"/>
    </i>
    <i r="2">
      <x v="85"/>
      <x v="37"/>
    </i>
    <i r="2">
      <x v="86"/>
      <x v="22"/>
    </i>
    <i t="grand">
      <x/>
    </i>
  </rowItems>
  <colItems count="1">
    <i/>
  </colItems>
  <pageFields count="1">
    <pageField fld="29" hier="-1"/>
  </pageFields>
  <dataFields count="1">
    <dataField name="Count of AG_COM" fld="29" subtotal="count" baseField="0" baseItem="0"/>
  </dataFields>
  <formats count="26">
    <format dxfId="938">
      <pivotArea type="all" dataOnly="0" outline="0" fieldPosition="0"/>
    </format>
    <format dxfId="937">
      <pivotArea outline="0" collapsedLevelsAreSubtotals="1" fieldPosition="0"/>
    </format>
    <format dxfId="936">
      <pivotArea dataOnly="0" labelOnly="1" outline="0" axis="axisValues" fieldPosition="0"/>
    </format>
    <format dxfId="935">
      <pivotArea dataOnly="0" labelOnly="1" grandRow="1" outline="0" fieldPosition="0"/>
    </format>
    <format dxfId="934">
      <pivotArea type="all" dataOnly="0" outline="0" fieldPosition="0"/>
    </format>
    <format dxfId="933">
      <pivotArea outline="0" collapsedLevelsAreSubtotals="1" fieldPosition="0"/>
    </format>
    <format dxfId="932">
      <pivotArea dataOnly="0" labelOnly="1" outline="0" axis="axisValues" fieldPosition="0"/>
    </format>
    <format dxfId="931">
      <pivotArea dataOnly="0" labelOnly="1" grandRow="1" outline="0" fieldPosition="0"/>
    </format>
    <format dxfId="930">
      <pivotArea type="all" dataOnly="0" outline="0" fieldPosition="0"/>
    </format>
    <format dxfId="929">
      <pivotArea outline="0" collapsedLevelsAreSubtotals="1" fieldPosition="0"/>
    </format>
    <format dxfId="928">
      <pivotArea dataOnly="0" labelOnly="1" outline="0" axis="axisValues" fieldPosition="0"/>
    </format>
    <format dxfId="927">
      <pivotArea dataOnly="0" labelOnly="1" grandRow="1" outline="0" fieldPosition="0"/>
    </format>
    <format dxfId="926">
      <pivotArea type="all" dataOnly="0" outline="0" fieldPosition="0"/>
    </format>
    <format dxfId="925">
      <pivotArea outline="0" collapsedLevelsAreSubtotals="1" fieldPosition="0"/>
    </format>
    <format dxfId="924">
      <pivotArea dataOnly="0" labelOnly="1" outline="0" axis="axisValues" fieldPosition="0"/>
    </format>
    <format dxfId="923">
      <pivotArea dataOnly="0" labelOnly="1" grandRow="1" outline="0" fieldPosition="0"/>
    </format>
    <format dxfId="922">
      <pivotArea type="all" dataOnly="0" outline="0" fieldPosition="0"/>
    </format>
    <format dxfId="921">
      <pivotArea outline="0" collapsedLevelsAreSubtotals="1" fieldPosition="0"/>
    </format>
    <format dxfId="920">
      <pivotArea dataOnly="0" labelOnly="1" outline="0" axis="axisValues" fieldPosition="0"/>
    </format>
    <format dxfId="919">
      <pivotArea dataOnly="0" labelOnly="1" grandRow="1" outline="0" fieldPosition="0"/>
    </format>
    <format dxfId="918">
      <pivotArea dataOnly="0" outline="0" axis="axisValues" fieldPosition="0"/>
    </format>
    <format dxfId="917">
      <pivotArea dataOnly="0" outline="0" axis="axisValues" fieldPosition="0"/>
    </format>
    <format dxfId="916">
      <pivotArea dataOnly="0" outline="0" axis="axisValues" fieldPosition="0"/>
    </format>
    <format dxfId="915">
      <pivotArea dataOnly="0" labelOnly="1" outline="0" axis="axisValues" fieldPosition="0"/>
    </format>
    <format dxfId="914">
      <pivotArea dataOnly="0" labelOnly="1" outline="0" axis="axisValues" fieldPosition="0"/>
    </format>
    <format dxfId="9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6:Q46" firstHeaderRow="1" firstDataRow="1" firstDataCol="4" rowPageCount="1" colPageCount="1"/>
  <pivotFields count="29">
    <pivotField outline="0"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9">
        <item h="1" x="7"/>
        <item x="0"/>
        <item x="3"/>
        <item h="1" x="8"/>
        <item h="1" x="2"/>
        <item h="1" x="4"/>
        <item x="1"/>
        <item h="1" x="6"/>
        <item h="1" x="5"/>
      </items>
      <extLst>
        <ext xmlns:x14="http://schemas.microsoft.com/office/spreadsheetml/2009/9/main" uri="{2946ED86-A175-432a-8AC1-64E0C546D7DE}">
          <x14:pivotField fillDownLabels="1"/>
        </ext>
      </extLst>
    </pivotField>
    <pivotField axis="axisRow" outline="0" showAll="0" defaultSubtotal="0">
      <items count="97">
        <item m="1" x="90"/>
        <item m="1" x="96"/>
        <item m="1" x="93"/>
        <item m="1" x="94"/>
        <item m="1" x="92"/>
        <item x="76"/>
        <item x="33"/>
        <item x="78"/>
        <item x="71"/>
        <item x="2"/>
        <item x="68"/>
        <item x="32"/>
        <item x="72"/>
        <item x="7"/>
        <item x="10"/>
        <item x="62"/>
        <item x="57"/>
        <item x="40"/>
        <item x="41"/>
        <item x="42"/>
        <item x="22"/>
        <item x="63"/>
        <item x="80"/>
        <item x="36"/>
        <item x="17"/>
        <item x="73"/>
        <item x="43"/>
        <item x="44"/>
        <item x="31"/>
        <item m="1" x="89"/>
        <item x="54"/>
        <item x="75"/>
        <item x="60"/>
        <item x="30"/>
        <item x="35"/>
        <item x="23"/>
        <item x="20"/>
        <item x="18"/>
        <item x="64"/>
        <item x="14"/>
        <item m="1" x="91"/>
        <item x="25"/>
        <item x="3"/>
        <item x="39"/>
        <item x="51"/>
        <item x="27"/>
        <item x="37"/>
        <item x="49"/>
        <item x="61"/>
        <item x="53"/>
        <item x="45"/>
        <item x="55"/>
        <item x="77"/>
        <item x="67"/>
        <item x="81"/>
        <item x="13"/>
        <item x="0"/>
        <item x="84"/>
        <item x="21"/>
        <item x="46"/>
        <item x="70"/>
        <item x="11"/>
        <item x="1"/>
        <item x="74"/>
        <item x="4"/>
        <item x="87"/>
        <item x="6"/>
        <item x="82"/>
        <item x="24"/>
        <item x="12"/>
        <item x="29"/>
        <item x="47"/>
        <item x="26"/>
        <item x="65"/>
        <item x="83"/>
        <item x="59"/>
        <item x="85"/>
        <item x="56"/>
        <item x="58"/>
        <item x="34"/>
        <item x="9"/>
        <item m="1" x="95"/>
        <item x="15"/>
        <item x="38"/>
        <item x="5"/>
        <item x="66"/>
        <item x="52"/>
        <item x="16"/>
        <item x="86"/>
        <item x="79"/>
        <item x="19"/>
        <item x="8"/>
        <item x="48"/>
        <item x="50"/>
        <item h="1" x="28"/>
        <item x="88"/>
        <item x="69"/>
      </items>
      <extLst>
        <ext xmlns:x14="http://schemas.microsoft.com/office/spreadsheetml/2009/9/main" uri="{2946ED86-A175-432a-8AC1-64E0C546D7DE}">
          <x14:pivotField fillDownLabels="1"/>
        </ext>
      </extLst>
    </pivotField>
    <pivotField showAll="0"/>
    <pivotField showAll="0"/>
    <pivotField showAll="0"/>
    <pivotField showAll="0"/>
    <pivotField showAll="0"/>
    <pivotField showAll="0"/>
    <pivotField axis="axisPage" dataField="1" multipleItemSelectionAllowed="1" showAll="0">
      <items count="425">
        <item x="5"/>
        <item h="1" x="4"/>
        <item h="1" x="3"/>
        <item h="1" x="2"/>
        <item h="1" x="1"/>
        <item h="1" x="0"/>
        <item h="1" x="23"/>
        <item h="1" x="22"/>
        <item h="1" x="21"/>
        <item h="1" x="20"/>
        <item h="1" x="19"/>
        <item h="1" x="18"/>
        <item h="1" x="17"/>
        <item h="1" x="16"/>
        <item h="1" x="15"/>
        <item h="1" x="14"/>
        <item h="1" x="13"/>
        <item h="1" x="12"/>
        <item h="1" x="74"/>
        <item h="1" x="73"/>
        <item h="1" x="72"/>
        <item h="1" x="71"/>
        <item h="1" x="70"/>
        <item h="1" x="69"/>
        <item h="1" x="68"/>
        <item h="1" x="67"/>
        <item h="1" x="66"/>
        <item h="1" x="65"/>
        <item h="1" x="64"/>
        <item h="1" x="63"/>
        <item h="1" x="62"/>
        <item h="1" x="61"/>
        <item h="1" x="60"/>
        <item h="1" x="59"/>
        <item h="1" x="58"/>
        <item h="1" x="57"/>
        <item h="1" x="56"/>
        <item h="1" x="55"/>
        <item h="1" x="54"/>
        <item h="1" x="53"/>
        <item h="1" x="52"/>
        <item h="1" x="51"/>
        <item h="1" x="50"/>
        <item h="1" x="49"/>
        <item h="1" x="48"/>
        <item h="1" x="47"/>
        <item h="1" x="46"/>
        <item h="1" x="45"/>
        <item h="1" x="44"/>
        <item h="1" x="43"/>
        <item h="1" x="42"/>
        <item h="1" x="41"/>
        <item h="1" x="40"/>
        <item h="1" x="39"/>
        <item h="1" x="38"/>
        <item h="1" x="37"/>
        <item h="1" x="36"/>
        <item h="1" x="35"/>
        <item h="1" x="34"/>
        <item h="1" x="33"/>
        <item h="1" x="32"/>
        <item h="1" x="31"/>
        <item h="1" x="30"/>
        <item h="1" x="29"/>
        <item h="1" x="28"/>
        <item h="1" x="27"/>
        <item h="1" x="24"/>
        <item h="1" x="11"/>
        <item h="1" x="10"/>
        <item h="1" x="9"/>
        <item h="1" x="8"/>
        <item h="1" x="25"/>
        <item h="1" m="1" x="142"/>
        <item h="1" m="1" x="131"/>
        <item h="1" m="1" x="119"/>
        <item h="1" m="1" x="109"/>
        <item h="1" m="1" x="97"/>
        <item h="1" m="1" x="86"/>
        <item h="1" m="1" x="75"/>
        <item h="1" m="1" x="414"/>
        <item h="1" m="1" x="403"/>
        <item h="1" m="1" x="392"/>
        <item h="1" m="1" x="381"/>
        <item h="1" m="1" x="371"/>
        <item h="1" m="1" x="360"/>
        <item h="1" m="1" x="349"/>
        <item h="1" m="1" x="338"/>
        <item h="1" m="1" x="328"/>
        <item h="1" m="1" x="317"/>
        <item h="1" m="1" x="306"/>
        <item h="1" m="1" x="295"/>
        <item h="1" m="1" x="285"/>
        <item h="1" m="1" x="274"/>
        <item h="1" m="1" x="264"/>
        <item h="1" m="1" x="253"/>
        <item h="1" m="1" x="243"/>
        <item h="1" m="1" x="232"/>
        <item h="1" m="1" x="222"/>
        <item h="1" m="1" x="211"/>
        <item h="1" m="1" x="201"/>
        <item h="1" m="1" x="190"/>
        <item h="1" m="1" x="180"/>
        <item h="1" m="1" x="169"/>
        <item h="1" m="1" x="159"/>
        <item h="1" m="1" x="148"/>
        <item h="1" m="1" x="137"/>
        <item h="1" m="1" x="125"/>
        <item h="1" m="1" x="115"/>
        <item h="1" m="1" x="103"/>
        <item h="1" m="1" x="92"/>
        <item h="1" m="1" x="81"/>
        <item h="1" m="1" x="420"/>
        <item h="1" m="1" x="409"/>
        <item h="1" m="1" x="398"/>
        <item h="1" m="1" x="387"/>
        <item h="1" m="1" x="377"/>
        <item h="1" m="1" x="366"/>
        <item h="1" m="1" x="355"/>
        <item h="1" m="1" x="344"/>
        <item h="1" m="1" x="334"/>
        <item h="1" m="1" x="323"/>
        <item h="1" m="1" x="312"/>
        <item h="1" m="1" x="301"/>
        <item h="1" m="1" x="291"/>
        <item h="1" m="1" x="280"/>
        <item h="1" m="1" x="269"/>
        <item h="1" m="1" x="259"/>
        <item h="1" m="1" x="249"/>
        <item h="1" m="1" x="238"/>
        <item h="1" m="1" x="227"/>
        <item h="1" m="1" x="217"/>
        <item h="1" m="1" x="207"/>
        <item h="1" m="1" x="196"/>
        <item h="1" m="1" x="185"/>
        <item h="1" m="1" x="175"/>
        <item h="1" m="1" x="165"/>
        <item h="1" m="1" x="154"/>
        <item h="1" m="1" x="143"/>
        <item h="1" m="1" x="132"/>
        <item h="1" m="1" x="121"/>
        <item h="1" m="1" x="110"/>
        <item h="1" m="1" x="98"/>
        <item h="1" m="1" x="87"/>
        <item h="1" m="1" x="77"/>
        <item h="1" m="1" x="415"/>
        <item h="1" m="1" x="404"/>
        <item h="1" m="1" x="393"/>
        <item h="1" m="1" x="383"/>
        <item h="1" m="1" x="372"/>
        <item h="1" m="1" x="361"/>
        <item h="1" m="1" x="350"/>
        <item h="1" m="1" x="340"/>
        <item h="1" m="1" x="329"/>
        <item h="1" m="1" x="318"/>
        <item h="1" m="1" x="307"/>
        <item h="1" m="1" x="297"/>
        <item h="1" m="1" x="286"/>
        <item h="1" m="1" x="275"/>
        <item h="1" m="1" x="265"/>
        <item h="1" m="1" x="255"/>
        <item h="1" m="1" x="244"/>
        <item h="1" m="1" x="233"/>
        <item h="1" m="1" x="223"/>
        <item h="1" m="1" x="213"/>
        <item h="1" m="1" x="202"/>
        <item h="1" m="1" x="191"/>
        <item h="1" m="1" x="181"/>
        <item h="1" m="1" x="171"/>
        <item h="1" m="1" x="160"/>
        <item h="1" m="1" x="149"/>
        <item h="1" m="1" x="138"/>
        <item h="1" m="1" x="127"/>
        <item h="1" m="1" x="116"/>
        <item h="1" m="1" x="104"/>
        <item h="1" m="1" x="93"/>
        <item h="1" m="1" x="83"/>
        <item h="1" m="1" x="421"/>
        <item h="1" m="1" x="410"/>
        <item h="1" m="1" x="399"/>
        <item h="1" m="1" x="389"/>
        <item h="1" m="1" x="378"/>
        <item h="1" m="1" x="367"/>
        <item h="1" m="1" x="356"/>
        <item h="1" m="1" x="346"/>
        <item h="1" m="1" x="335"/>
        <item h="1" m="1" x="324"/>
        <item h="1" m="1" x="313"/>
        <item h="1" m="1" x="303"/>
        <item h="1" m="1" x="292"/>
        <item h="1" m="1" x="281"/>
        <item h="1" m="1" x="270"/>
        <item h="1" m="1" x="261"/>
        <item h="1" m="1" x="250"/>
        <item h="1" m="1" x="239"/>
        <item h="1" m="1" x="228"/>
        <item h="1" m="1" x="219"/>
        <item h="1" m="1" x="208"/>
        <item h="1" m="1" x="197"/>
        <item h="1" m="1" x="186"/>
        <item h="1" m="1" x="177"/>
        <item h="1" m="1" x="166"/>
        <item h="1" m="1" x="155"/>
        <item h="1" m="1" x="144"/>
        <item h="1" m="1" x="134"/>
        <item h="1" m="1" x="122"/>
        <item h="1" m="1" x="111"/>
        <item h="1" m="1" x="99"/>
        <item h="1" m="1" x="89"/>
        <item h="1" m="1" x="78"/>
        <item h="1" m="1" x="416"/>
        <item h="1" m="1" x="405"/>
        <item h="1" m="1" x="395"/>
        <item h="1" m="1" x="384"/>
        <item h="1" m="1" x="373"/>
        <item h="1" m="1" x="362"/>
        <item h="1" m="1" x="352"/>
        <item h="1" m="1" x="341"/>
        <item h="1" m="1" x="330"/>
        <item h="1" m="1" x="319"/>
        <item h="1" m="1" x="309"/>
        <item h="1" m="1" x="298"/>
        <item h="1" m="1" x="287"/>
        <item h="1" m="1" x="276"/>
        <item h="1" m="1" x="266"/>
        <item h="1" m="1" x="256"/>
        <item h="1" m="1" x="245"/>
        <item h="1" m="1" x="234"/>
        <item h="1" m="1" x="224"/>
        <item h="1" m="1" x="214"/>
        <item h="1" m="1" x="203"/>
        <item h="1" m="1" x="192"/>
        <item h="1" m="1" x="182"/>
        <item h="1" m="1" x="172"/>
        <item h="1" m="1" x="161"/>
        <item h="1" m="1" x="150"/>
        <item h="1" m="1" x="139"/>
        <item h="1" m="1" x="128"/>
        <item h="1" m="1" x="117"/>
        <item h="1" m="1" x="105"/>
        <item h="1" m="1" x="94"/>
        <item h="1" m="1" x="422"/>
        <item h="1" m="1" x="400"/>
        <item h="1" m="1" x="379"/>
        <item h="1" m="1" x="357"/>
        <item h="1" m="1" x="336"/>
        <item h="1" m="1" x="314"/>
        <item h="1" m="1" x="293"/>
        <item h="1" m="1" x="271"/>
        <item h="1" m="1" x="251"/>
        <item h="1" m="1" x="229"/>
        <item h="1" m="1" x="209"/>
        <item h="1" m="1" x="187"/>
        <item h="1" m="1" x="167"/>
        <item h="1" m="1" x="145"/>
        <item h="1" m="1" x="123"/>
        <item h="1" m="1" x="100"/>
        <item h="1" m="1" x="79"/>
        <item h="1" m="1" x="406"/>
        <item h="1" m="1" x="385"/>
        <item h="1" m="1" x="363"/>
        <item h="1" m="1" x="342"/>
        <item h="1" m="1" x="320"/>
        <item h="1" m="1" x="299"/>
        <item h="1" m="1" x="277"/>
        <item h="1" m="1" x="257"/>
        <item h="1" m="1" x="235"/>
        <item h="1" m="1" x="215"/>
        <item h="1" m="1" x="193"/>
        <item h="1" m="1" x="173"/>
        <item h="1" m="1" x="151"/>
        <item h="1" m="1" x="129"/>
        <item h="1" m="1" x="106"/>
        <item h="1" m="1" x="84"/>
        <item h="1" m="1" x="411"/>
        <item h="1" m="1" x="390"/>
        <item h="1" m="1" x="368"/>
        <item h="1" m="1" x="347"/>
        <item h="1" m="1" x="325"/>
        <item h="1" m="1" x="304"/>
        <item h="1" m="1" x="282"/>
        <item h="1" m="1" x="262"/>
        <item h="1" m="1" x="240"/>
        <item h="1" m="1" x="220"/>
        <item h="1" m="1" x="198"/>
        <item h="1" m="1" x="178"/>
        <item h="1" m="1" x="156"/>
        <item h="1" m="1" x="135"/>
        <item h="1" m="1" x="112"/>
        <item h="1" m="1" x="90"/>
        <item h="1" m="1" x="417"/>
        <item h="1" m="1" x="396"/>
        <item h="1" m="1" x="374"/>
        <item h="1" m="1" x="353"/>
        <item h="1" m="1" x="331"/>
        <item h="1" m="1" x="310"/>
        <item h="1" m="1" x="288"/>
        <item h="1" m="1" x="267"/>
        <item h="1" m="1" x="246"/>
        <item h="1" m="1" x="225"/>
        <item h="1" m="1" x="204"/>
        <item h="1" m="1" x="183"/>
        <item h="1" m="1" x="162"/>
        <item h="1" m="1" x="140"/>
        <item h="1" m="1" x="118"/>
        <item h="1" m="1" x="95"/>
        <item h="1" m="1" x="423"/>
        <item h="1" m="1" x="401"/>
        <item h="1" m="1" x="380"/>
        <item h="1" m="1" x="358"/>
        <item h="1" m="1" x="337"/>
        <item h="1" m="1" x="315"/>
        <item h="1" m="1" x="294"/>
        <item h="1" m="1" x="272"/>
        <item h="1" m="1" x="252"/>
        <item h="1" m="1" x="230"/>
        <item h="1" m="1" x="210"/>
        <item h="1" m="1" x="188"/>
        <item h="1" m="1" x="168"/>
        <item h="1" m="1" x="146"/>
        <item h="1" m="1" x="124"/>
        <item h="1" m="1" x="101"/>
        <item h="1" m="1" x="80"/>
        <item h="1" m="1" x="407"/>
        <item h="1" m="1" x="386"/>
        <item h="1" m="1" x="364"/>
        <item h="1" m="1" x="343"/>
        <item h="1" m="1" x="321"/>
        <item h="1" m="1" x="300"/>
        <item h="1" m="1" x="278"/>
        <item h="1" m="1" x="258"/>
        <item h="1" m="1" x="236"/>
        <item h="1" m="1" x="216"/>
        <item h="1" m="1" x="194"/>
        <item h="1" m="1" x="174"/>
        <item h="1" m="1" x="152"/>
        <item h="1" m="1" x="130"/>
        <item h="1" m="1" x="107"/>
        <item h="1" m="1" x="85"/>
        <item h="1" m="1" x="412"/>
        <item h="1" m="1" x="391"/>
        <item h="1" m="1" x="369"/>
        <item h="1" m="1" x="348"/>
        <item h="1" m="1" x="326"/>
        <item h="1" m="1" x="305"/>
        <item h="1" m="1" x="283"/>
        <item h="1" m="1" x="263"/>
        <item h="1" m="1" x="241"/>
        <item h="1" m="1" x="221"/>
        <item h="1" m="1" x="199"/>
        <item h="1" m="1" x="179"/>
        <item h="1" m="1" x="157"/>
        <item h="1" m="1" x="136"/>
        <item h="1" m="1" x="113"/>
        <item h="1" m="1" x="91"/>
        <item h="1" m="1" x="418"/>
        <item h="1" m="1" x="397"/>
        <item h="1" m="1" x="375"/>
        <item h="1" m="1" x="354"/>
        <item h="1" m="1" x="332"/>
        <item h="1" m="1" x="311"/>
        <item h="1" m="1" x="289"/>
        <item h="1" m="1" x="268"/>
        <item h="1" m="1" x="247"/>
        <item h="1" m="1" x="226"/>
        <item h="1" m="1" x="205"/>
        <item h="1" m="1" x="184"/>
        <item h="1" m="1" x="163"/>
        <item h="1" m="1" x="141"/>
        <item h="1" m="1" x="96"/>
        <item h="1" m="1" x="402"/>
        <item h="1" m="1" x="359"/>
        <item h="1" m="1" x="316"/>
        <item h="1" m="1" x="273"/>
        <item h="1" m="1" x="231"/>
        <item h="1" m="1" x="189"/>
        <item h="1" m="1" x="147"/>
        <item h="1" m="1" x="102"/>
        <item h="1" m="1" x="408"/>
        <item h="1" m="1" x="365"/>
        <item h="1" m="1" x="322"/>
        <item h="1" m="1" x="279"/>
        <item h="1" m="1" x="237"/>
        <item h="1" m="1" x="195"/>
        <item h="1" m="1" x="153"/>
        <item h="1" m="1" x="108"/>
        <item h="1" m="1" x="413"/>
        <item h="1" m="1" x="370"/>
        <item h="1" m="1" x="327"/>
        <item h="1" m="1" x="284"/>
        <item h="1" m="1" x="242"/>
        <item h="1" m="1" x="200"/>
        <item h="1" m="1" x="158"/>
        <item h="1" m="1" x="114"/>
        <item h="1" m="1" x="419"/>
        <item h="1" m="1" x="376"/>
        <item h="1" m="1" x="333"/>
        <item h="1" m="1" x="290"/>
        <item h="1" m="1" x="248"/>
        <item h="1" m="1" x="206"/>
        <item h="1" m="1" x="164"/>
        <item h="1" m="1" x="120"/>
        <item h="1" m="1" x="76"/>
        <item h="1" m="1" x="382"/>
        <item h="1" m="1" x="339"/>
        <item h="1" m="1" x="296"/>
        <item h="1" m="1" x="254"/>
        <item h="1" m="1" x="212"/>
        <item h="1" m="1" x="170"/>
        <item h="1" m="1" x="126"/>
        <item h="1" m="1" x="82"/>
        <item h="1" m="1" x="388"/>
        <item h="1" m="1" x="345"/>
        <item h="1" m="1" x="302"/>
        <item h="1" m="1" x="260"/>
        <item h="1" m="1" x="218"/>
        <item h="1" m="1" x="176"/>
        <item h="1" m="1" x="133"/>
        <item h="1" m="1" x="88"/>
        <item h="1" m="1" x="394"/>
        <item h="1" m="1" x="351"/>
        <item h="1" m="1" x="308"/>
        <item h="1" x="26"/>
        <item h="1" x="6"/>
        <item h="1" x="7"/>
        <item t="default"/>
      </items>
    </pivotField>
    <pivotField axis="axisRow" outline="0" showAll="0" defaultSubtotal="0">
      <items count="10">
        <item x="4"/>
        <item x="6"/>
        <item x="8"/>
        <item x="7"/>
        <item x="1"/>
        <item x="0"/>
        <item x="2"/>
        <item x="3"/>
        <item x="5"/>
        <item x="9"/>
      </items>
      <extLst>
        <ext xmlns:x14="http://schemas.microsoft.com/office/spreadsheetml/2009/9/main" uri="{2946ED86-A175-432a-8AC1-64E0C546D7DE}">
          <x14:pivotField fillDownLabels="1"/>
        </ext>
      </extLst>
    </pivotField>
    <pivotField axis="axisRow" outline="0" showAll="0" defaultSubtotal="0">
      <items count="70">
        <item m="1" x="67"/>
        <item m="1" x="68"/>
        <item x="60"/>
        <item x="61"/>
        <item x="25"/>
        <item x="33"/>
        <item x="34"/>
        <item x="58"/>
        <item x="59"/>
        <item x="40"/>
        <item x="35"/>
        <item x="42"/>
        <item m="1" x="69"/>
        <item x="57"/>
        <item x="41"/>
        <item x="56"/>
        <item x="55"/>
        <item x="64"/>
        <item x="36"/>
        <item x="47"/>
        <item x="1"/>
        <item x="8"/>
        <item x="20"/>
        <item x="31"/>
        <item x="6"/>
        <item x="54"/>
        <item x="15"/>
        <item x="16"/>
        <item x="7"/>
        <item x="32"/>
        <item x="63"/>
        <item x="14"/>
        <item x="9"/>
        <item x="5"/>
        <item x="18"/>
        <item x="11"/>
        <item x="19"/>
        <item x="0"/>
        <item x="53"/>
        <item x="52"/>
        <item x="29"/>
        <item x="30"/>
        <item x="2"/>
        <item x="3"/>
        <item x="4"/>
        <item x="44"/>
        <item x="46"/>
        <item x="43"/>
        <item x="45"/>
        <item x="21"/>
        <item x="22"/>
        <item x="23"/>
        <item x="12"/>
        <item x="10"/>
        <item x="17"/>
        <item x="13"/>
        <item x="24"/>
        <item x="62"/>
        <item x="27"/>
        <item x="26"/>
        <item x="50"/>
        <item x="39"/>
        <item x="49"/>
        <item x="51"/>
        <item x="38"/>
        <item x="37"/>
        <item h="1" x="28"/>
        <item h="1" x="65"/>
        <item h="1" x="66"/>
        <item h="1" x="48"/>
      </items>
      <extLst>
        <ext xmlns:x14="http://schemas.microsoft.com/office/spreadsheetml/2009/9/main" uri="{2946ED86-A175-432a-8AC1-64E0C546D7DE}">
          <x14:pivotField fillDownLabels="1"/>
        </ext>
      </extLst>
    </pivotField>
    <pivotField showAll="0" defaultSubtotal="0"/>
  </pivotFields>
  <rowFields count="4">
    <field x="17"/>
    <field x="26"/>
    <field x="18"/>
    <field x="27"/>
  </rowFields>
  <rowItems count="40">
    <i>
      <x v="1"/>
      <x v="5"/>
      <x v="5"/>
      <x v="38"/>
    </i>
    <i r="2">
      <x v="9"/>
      <x v="42"/>
    </i>
    <i r="2">
      <x v="21"/>
      <x v="47"/>
    </i>
    <i r="2">
      <x v="25"/>
      <x v="39"/>
    </i>
    <i r="2">
      <x v="33"/>
      <x v="41"/>
    </i>
    <i r="2">
      <x v="38"/>
      <x v="45"/>
    </i>
    <i r="2">
      <x v="42"/>
      <x v="43"/>
    </i>
    <i r="2">
      <x v="56"/>
      <x v="37"/>
    </i>
    <i r="2">
      <x v="64"/>
      <x v="44"/>
    </i>
    <i r="2">
      <x v="70"/>
      <x v="40"/>
    </i>
    <i r="2">
      <x v="73"/>
      <x v="48"/>
    </i>
    <i r="2">
      <x v="85"/>
      <x v="46"/>
    </i>
    <i>
      <x v="2"/>
      <x v="7"/>
      <x v="8"/>
      <x v="60"/>
    </i>
    <i r="2">
      <x v="12"/>
      <x v="63"/>
    </i>
    <i r="2">
      <x v="16"/>
      <x v="65"/>
    </i>
    <i r="2">
      <x v="45"/>
      <x v="58"/>
    </i>
    <i r="2">
      <x v="60"/>
      <x v="62"/>
    </i>
    <i r="2">
      <x v="68"/>
      <x v="56"/>
    </i>
    <i r="2">
      <x v="72"/>
      <x v="59"/>
    </i>
    <i r="2">
      <x v="75"/>
      <x v="61"/>
    </i>
    <i r="2">
      <x v="76"/>
      <x v="57"/>
    </i>
    <i r="2">
      <x v="78"/>
      <x v="64"/>
    </i>
    <i>
      <x v="6"/>
      <x v="4"/>
      <x v="11"/>
      <x v="29"/>
    </i>
    <i r="2">
      <x v="13"/>
      <x v="28"/>
    </i>
    <i r="2">
      <x v="28"/>
      <x v="23"/>
    </i>
    <i r="2">
      <x v="36"/>
      <x v="22"/>
    </i>
    <i r="2">
      <x v="37"/>
      <x v="34"/>
    </i>
    <i r="2">
      <x v="39"/>
      <x v="31"/>
    </i>
    <i r="2">
      <x v="52"/>
      <x v="25"/>
    </i>
    <i r="2">
      <x v="61"/>
      <x v="35"/>
    </i>
    <i r="2">
      <x v="62"/>
      <x v="20"/>
    </i>
    <i r="2">
      <x v="66"/>
      <x v="24"/>
    </i>
    <i r="2">
      <x v="80"/>
      <x v="32"/>
    </i>
    <i r="2">
      <x v="82"/>
      <x v="26"/>
    </i>
    <i r="2">
      <x v="84"/>
      <x v="33"/>
    </i>
    <i r="2">
      <x v="87"/>
      <x v="27"/>
    </i>
    <i r="2">
      <x v="88"/>
      <x v="30"/>
    </i>
    <i r="2">
      <x v="90"/>
      <x v="36"/>
    </i>
    <i r="2">
      <x v="91"/>
      <x v="21"/>
    </i>
    <i t="grand">
      <x/>
    </i>
  </rowItems>
  <colItems count="1">
    <i/>
  </colItems>
  <pageFields count="1">
    <pageField fld="25" hier="-1"/>
  </pageFields>
  <dataFields count="1">
    <dataField name="Count of NumberDistrinb" fld="25" subtotal="count" baseField="0" baseItem="0"/>
  </dataFields>
  <formats count="410">
    <format dxfId="1348">
      <pivotArea type="all" dataOnly="0" outline="0" fieldPosition="0"/>
    </format>
    <format dxfId="1347">
      <pivotArea outline="0" collapsedLevelsAreSubtotals="1" fieldPosition="0"/>
    </format>
    <format dxfId="1346">
      <pivotArea dataOnly="0" labelOnly="1" outline="0" axis="axisValues" fieldPosition="0"/>
    </format>
    <format dxfId="1345">
      <pivotArea dataOnly="0" labelOnly="1" fieldPosition="0">
        <references count="1">
          <reference field="17" count="0"/>
        </references>
      </pivotArea>
    </format>
    <format dxfId="1344">
      <pivotArea dataOnly="0" labelOnly="1" grandRow="1" outline="0" fieldPosition="0"/>
    </format>
    <format dxfId="1343">
      <pivotArea dataOnly="0" labelOnly="1" fieldPosition="0">
        <references count="2">
          <reference field="17" count="1" selected="0">
            <x v="1"/>
          </reference>
          <reference field="26" count="1">
            <x v="5"/>
          </reference>
        </references>
      </pivotArea>
    </format>
    <format dxfId="1342">
      <pivotArea dataOnly="0" labelOnly="1" fieldPosition="0">
        <references count="2">
          <reference field="17" count="1" selected="0">
            <x v="2"/>
          </reference>
          <reference field="26" count="1">
            <x v="7"/>
          </reference>
        </references>
      </pivotArea>
    </format>
    <format dxfId="1341">
      <pivotArea dataOnly="0" labelOnly="1" fieldPosition="0">
        <references count="2">
          <reference field="17" count="1" selected="0">
            <x v="4"/>
          </reference>
          <reference field="26" count="1">
            <x v="6"/>
          </reference>
        </references>
      </pivotArea>
    </format>
    <format dxfId="1340">
      <pivotArea dataOnly="0" labelOnly="1" fieldPosition="0">
        <references count="2">
          <reference field="17" count="1" selected="0">
            <x v="5"/>
          </reference>
          <reference field="26" count="1">
            <x v="0"/>
          </reference>
        </references>
      </pivotArea>
    </format>
    <format dxfId="1339">
      <pivotArea dataOnly="0" labelOnly="1" fieldPosition="0">
        <references count="2">
          <reference field="17" count="1" selected="0">
            <x v="6"/>
          </reference>
          <reference field="26" count="1">
            <x v="4"/>
          </reference>
        </references>
      </pivotArea>
    </format>
    <format dxfId="1338">
      <pivotArea dataOnly="0" labelOnly="1" fieldPosition="0">
        <references count="2">
          <reference field="17" count="1" selected="0">
            <x v="7"/>
          </reference>
          <reference field="26" count="1">
            <x v="1"/>
          </reference>
        </references>
      </pivotArea>
    </format>
    <format dxfId="1337">
      <pivotArea dataOnly="0" labelOnly="1" fieldPosition="0">
        <references count="3">
          <reference field="17" count="1" selected="0">
            <x v="1"/>
          </reference>
          <reference field="18" count="12">
            <x v="5"/>
            <x v="9"/>
            <x v="21"/>
            <x v="25"/>
            <x v="33"/>
            <x v="38"/>
            <x v="42"/>
            <x v="56"/>
            <x v="64"/>
            <x v="70"/>
            <x v="73"/>
            <x v="85"/>
          </reference>
          <reference field="26" count="1" selected="0">
            <x v="5"/>
          </reference>
        </references>
      </pivotArea>
    </format>
    <format dxfId="1336">
      <pivotArea dataOnly="0" labelOnly="1" fieldPosition="0">
        <references count="3">
          <reference field="17" count="1" selected="0">
            <x v="2"/>
          </reference>
          <reference field="18" count="10">
            <x v="8"/>
            <x v="12"/>
            <x v="16"/>
            <x v="45"/>
            <x v="60"/>
            <x v="68"/>
            <x v="72"/>
            <x v="75"/>
            <x v="76"/>
            <x v="78"/>
          </reference>
          <reference field="26" count="1" selected="0">
            <x v="7"/>
          </reference>
        </references>
      </pivotArea>
    </format>
    <format dxfId="1335">
      <pivotArea dataOnly="0" labelOnly="1" fieldPosition="0">
        <references count="3">
          <reference field="17" count="1" selected="0">
            <x v="4"/>
          </reference>
          <reference field="18" count="7">
            <x v="14"/>
            <x v="20"/>
            <x v="24"/>
            <x v="35"/>
            <x v="55"/>
            <x v="58"/>
            <x v="69"/>
          </reference>
          <reference field="26" count="1" selected="0">
            <x v="6"/>
          </reference>
        </references>
      </pivotArea>
    </format>
    <format dxfId="1334">
      <pivotArea dataOnly="0" labelOnly="1" fieldPosition="0">
        <references count="3">
          <reference field="17" count="1" selected="0">
            <x v="5"/>
          </reference>
          <reference field="18" count="8">
            <x v="6"/>
            <x v="29"/>
            <x v="41"/>
            <x v="57"/>
            <x v="74"/>
            <x v="77"/>
            <x v="79"/>
            <x v="81"/>
          </reference>
          <reference field="26" count="1" selected="0">
            <x v="0"/>
          </reference>
        </references>
      </pivotArea>
    </format>
    <format dxfId="1333">
      <pivotArea dataOnly="0" labelOnly="1" fieldPosition="0">
        <references count="3">
          <reference field="17" count="1" selected="0">
            <x v="6"/>
          </reference>
          <reference field="18" count="17">
            <x v="11"/>
            <x v="13"/>
            <x v="28"/>
            <x v="36"/>
            <x v="37"/>
            <x v="39"/>
            <x v="52"/>
            <x v="61"/>
            <x v="62"/>
            <x v="66"/>
            <x v="80"/>
            <x v="82"/>
            <x v="84"/>
            <x v="87"/>
            <x v="88"/>
            <x v="90"/>
            <x v="91"/>
          </reference>
          <reference field="26" count="1" selected="0">
            <x v="4"/>
          </reference>
        </references>
      </pivotArea>
    </format>
    <format dxfId="1332">
      <pivotArea dataOnly="0" labelOnly="1" fieldPosition="0">
        <references count="3">
          <reference field="17" count="1" selected="0">
            <x v="7"/>
          </reference>
          <reference field="18" count="10">
            <x v="7"/>
            <x v="15"/>
            <x v="22"/>
            <x v="32"/>
            <x v="40"/>
            <x v="48"/>
            <x v="54"/>
            <x v="59"/>
            <x v="67"/>
            <x v="89"/>
          </reference>
          <reference field="26" count="1" selected="0">
            <x v="1"/>
          </reference>
        </references>
      </pivotArea>
    </format>
    <format dxfId="1331">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1330">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1329">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1328">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1327">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1326">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1325">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1324">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1323">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1322">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1321">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1320">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1319">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1318">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1317">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1316">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1315">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1314">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1313">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1312">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1311">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1310">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1309">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1308">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1307">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1306">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1305">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1304">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1303">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1302">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1301">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1300">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1299">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1298">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1297">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1296">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1295">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1294">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1293">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1292">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1291">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1290">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1289">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1288">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1287">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1286">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1285">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1284">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1283">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1282">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1281">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1280">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1279">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1278">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1277">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1276">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1275">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1274">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1273">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1272">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1271">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1270">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1269">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1268">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1267">
      <pivotArea type="all" dataOnly="0" outline="0" fieldPosition="0"/>
    </format>
    <format dxfId="1266">
      <pivotArea outline="0" collapsedLevelsAreSubtotals="1" fieldPosition="0"/>
    </format>
    <format dxfId="1265">
      <pivotArea dataOnly="0" labelOnly="1" outline="0" axis="axisValues" fieldPosition="0"/>
    </format>
    <format dxfId="1264">
      <pivotArea dataOnly="0" labelOnly="1" fieldPosition="0">
        <references count="1">
          <reference field="17" count="0"/>
        </references>
      </pivotArea>
    </format>
    <format dxfId="1263">
      <pivotArea dataOnly="0" labelOnly="1" grandRow="1" outline="0" fieldPosition="0"/>
    </format>
    <format dxfId="1262">
      <pivotArea dataOnly="0" labelOnly="1" fieldPosition="0">
        <references count="2">
          <reference field="17" count="1" selected="0">
            <x v="1"/>
          </reference>
          <reference field="26" count="1">
            <x v="5"/>
          </reference>
        </references>
      </pivotArea>
    </format>
    <format dxfId="1261">
      <pivotArea dataOnly="0" labelOnly="1" fieldPosition="0">
        <references count="2">
          <reference field="17" count="1" selected="0">
            <x v="2"/>
          </reference>
          <reference field="26" count="1">
            <x v="7"/>
          </reference>
        </references>
      </pivotArea>
    </format>
    <format dxfId="1260">
      <pivotArea dataOnly="0" labelOnly="1" fieldPosition="0">
        <references count="2">
          <reference field="17" count="1" selected="0">
            <x v="4"/>
          </reference>
          <reference field="26" count="1">
            <x v="6"/>
          </reference>
        </references>
      </pivotArea>
    </format>
    <format dxfId="1259">
      <pivotArea dataOnly="0" labelOnly="1" fieldPosition="0">
        <references count="2">
          <reference field="17" count="1" selected="0">
            <x v="5"/>
          </reference>
          <reference field="26" count="1">
            <x v="0"/>
          </reference>
        </references>
      </pivotArea>
    </format>
    <format dxfId="1258">
      <pivotArea dataOnly="0" labelOnly="1" fieldPosition="0">
        <references count="2">
          <reference field="17" count="1" selected="0">
            <x v="6"/>
          </reference>
          <reference field="26" count="1">
            <x v="4"/>
          </reference>
        </references>
      </pivotArea>
    </format>
    <format dxfId="1257">
      <pivotArea dataOnly="0" labelOnly="1" fieldPosition="0">
        <references count="2">
          <reference field="17" count="1" selected="0">
            <x v="7"/>
          </reference>
          <reference field="26" count="1">
            <x v="1"/>
          </reference>
        </references>
      </pivotArea>
    </format>
    <format dxfId="1256">
      <pivotArea dataOnly="0" labelOnly="1" fieldPosition="0">
        <references count="3">
          <reference field="17" count="1" selected="0">
            <x v="1"/>
          </reference>
          <reference field="18" count="12">
            <x v="5"/>
            <x v="9"/>
            <x v="21"/>
            <x v="25"/>
            <x v="33"/>
            <x v="38"/>
            <x v="42"/>
            <x v="56"/>
            <x v="64"/>
            <x v="70"/>
            <x v="73"/>
            <x v="85"/>
          </reference>
          <reference field="26" count="1" selected="0">
            <x v="5"/>
          </reference>
        </references>
      </pivotArea>
    </format>
    <format dxfId="1255">
      <pivotArea dataOnly="0" labelOnly="1" fieldPosition="0">
        <references count="3">
          <reference field="17" count="1" selected="0">
            <x v="2"/>
          </reference>
          <reference field="18" count="10">
            <x v="8"/>
            <x v="12"/>
            <x v="16"/>
            <x v="45"/>
            <x v="60"/>
            <x v="68"/>
            <x v="72"/>
            <x v="75"/>
            <x v="76"/>
            <x v="78"/>
          </reference>
          <reference field="26" count="1" selected="0">
            <x v="7"/>
          </reference>
        </references>
      </pivotArea>
    </format>
    <format dxfId="1254">
      <pivotArea dataOnly="0" labelOnly="1" fieldPosition="0">
        <references count="3">
          <reference field="17" count="1" selected="0">
            <x v="4"/>
          </reference>
          <reference field="18" count="7">
            <x v="14"/>
            <x v="20"/>
            <x v="24"/>
            <x v="35"/>
            <x v="55"/>
            <x v="58"/>
            <x v="69"/>
          </reference>
          <reference field="26" count="1" selected="0">
            <x v="6"/>
          </reference>
        </references>
      </pivotArea>
    </format>
    <format dxfId="1253">
      <pivotArea dataOnly="0" labelOnly="1" fieldPosition="0">
        <references count="3">
          <reference field="17" count="1" selected="0">
            <x v="5"/>
          </reference>
          <reference field="18" count="8">
            <x v="6"/>
            <x v="29"/>
            <x v="41"/>
            <x v="57"/>
            <x v="74"/>
            <x v="77"/>
            <x v="79"/>
            <x v="81"/>
          </reference>
          <reference field="26" count="1" selected="0">
            <x v="0"/>
          </reference>
        </references>
      </pivotArea>
    </format>
    <format dxfId="1252">
      <pivotArea dataOnly="0" labelOnly="1" fieldPosition="0">
        <references count="3">
          <reference field="17" count="1" selected="0">
            <x v="6"/>
          </reference>
          <reference field="18" count="17">
            <x v="11"/>
            <x v="13"/>
            <x v="28"/>
            <x v="36"/>
            <x v="37"/>
            <x v="39"/>
            <x v="52"/>
            <x v="61"/>
            <x v="62"/>
            <x v="66"/>
            <x v="80"/>
            <x v="82"/>
            <x v="84"/>
            <x v="87"/>
            <x v="88"/>
            <x v="90"/>
            <x v="91"/>
          </reference>
          <reference field="26" count="1" selected="0">
            <x v="4"/>
          </reference>
        </references>
      </pivotArea>
    </format>
    <format dxfId="1251">
      <pivotArea dataOnly="0" labelOnly="1" fieldPosition="0">
        <references count="3">
          <reference field="17" count="1" selected="0">
            <x v="7"/>
          </reference>
          <reference field="18" count="10">
            <x v="7"/>
            <x v="15"/>
            <x v="22"/>
            <x v="32"/>
            <x v="40"/>
            <x v="48"/>
            <x v="54"/>
            <x v="59"/>
            <x v="67"/>
            <x v="89"/>
          </reference>
          <reference field="26" count="1" selected="0">
            <x v="1"/>
          </reference>
        </references>
      </pivotArea>
    </format>
    <format dxfId="1250">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1249">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1248">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1247">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1246">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1245">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1244">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1243">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1242">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1241">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1240">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1239">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1238">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1237">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1236">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1235">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1234">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1233">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1232">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1231">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1230">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1229">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1228">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1227">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1226">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1225">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1224">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1223">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1222">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1221">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1220">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1219">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1218">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1217">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1216">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1215">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1214">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1213">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1212">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1211">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1210">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1209">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1208">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1207">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1206">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1205">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1204">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1203">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1202">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1201">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1200">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1199">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1198">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1197">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1196">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1195">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1194">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1193">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1192">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1191">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1190">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1189">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1188">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1187">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1186">
      <pivotArea type="all" dataOnly="0" outline="0" fieldPosition="0"/>
    </format>
    <format dxfId="1185">
      <pivotArea outline="0" collapsedLevelsAreSubtotals="1" fieldPosition="0"/>
    </format>
    <format dxfId="1184">
      <pivotArea dataOnly="0" labelOnly="1" outline="0" axis="axisValues" fieldPosition="0"/>
    </format>
    <format dxfId="1183">
      <pivotArea dataOnly="0" labelOnly="1" fieldPosition="0">
        <references count="1">
          <reference field="17" count="0"/>
        </references>
      </pivotArea>
    </format>
    <format dxfId="1182">
      <pivotArea dataOnly="0" labelOnly="1" grandRow="1" outline="0" fieldPosition="0"/>
    </format>
    <format dxfId="1181">
      <pivotArea dataOnly="0" labelOnly="1" fieldPosition="0">
        <references count="2">
          <reference field="17" count="1" selected="0">
            <x v="1"/>
          </reference>
          <reference field="26" count="1">
            <x v="5"/>
          </reference>
        </references>
      </pivotArea>
    </format>
    <format dxfId="1180">
      <pivotArea dataOnly="0" labelOnly="1" fieldPosition="0">
        <references count="2">
          <reference field="17" count="1" selected="0">
            <x v="2"/>
          </reference>
          <reference field="26" count="1">
            <x v="7"/>
          </reference>
        </references>
      </pivotArea>
    </format>
    <format dxfId="1179">
      <pivotArea dataOnly="0" labelOnly="1" fieldPosition="0">
        <references count="2">
          <reference field="17" count="1" selected="0">
            <x v="4"/>
          </reference>
          <reference field="26" count="1">
            <x v="6"/>
          </reference>
        </references>
      </pivotArea>
    </format>
    <format dxfId="1178">
      <pivotArea dataOnly="0" labelOnly="1" fieldPosition="0">
        <references count="2">
          <reference field="17" count="1" selected="0">
            <x v="5"/>
          </reference>
          <reference field="26" count="1">
            <x v="0"/>
          </reference>
        </references>
      </pivotArea>
    </format>
    <format dxfId="1177">
      <pivotArea dataOnly="0" labelOnly="1" fieldPosition="0">
        <references count="2">
          <reference field="17" count="1" selected="0">
            <x v="6"/>
          </reference>
          <reference field="26" count="1">
            <x v="4"/>
          </reference>
        </references>
      </pivotArea>
    </format>
    <format dxfId="1176">
      <pivotArea dataOnly="0" labelOnly="1" fieldPosition="0">
        <references count="2">
          <reference field="17" count="1" selected="0">
            <x v="7"/>
          </reference>
          <reference field="26" count="1">
            <x v="1"/>
          </reference>
        </references>
      </pivotArea>
    </format>
    <format dxfId="1175">
      <pivotArea dataOnly="0" labelOnly="1" fieldPosition="0">
        <references count="3">
          <reference field="17" count="1" selected="0">
            <x v="1"/>
          </reference>
          <reference field="18" count="12">
            <x v="5"/>
            <x v="9"/>
            <x v="21"/>
            <x v="25"/>
            <x v="33"/>
            <x v="38"/>
            <x v="42"/>
            <x v="56"/>
            <x v="64"/>
            <x v="70"/>
            <x v="73"/>
            <x v="85"/>
          </reference>
          <reference field="26" count="1" selected="0">
            <x v="5"/>
          </reference>
        </references>
      </pivotArea>
    </format>
    <format dxfId="1174">
      <pivotArea dataOnly="0" labelOnly="1" fieldPosition="0">
        <references count="3">
          <reference field="17" count="1" selected="0">
            <x v="2"/>
          </reference>
          <reference field="18" count="10">
            <x v="8"/>
            <x v="12"/>
            <x v="16"/>
            <x v="45"/>
            <x v="60"/>
            <x v="68"/>
            <x v="72"/>
            <x v="75"/>
            <x v="76"/>
            <x v="78"/>
          </reference>
          <reference field="26" count="1" selected="0">
            <x v="7"/>
          </reference>
        </references>
      </pivotArea>
    </format>
    <format dxfId="1173">
      <pivotArea dataOnly="0" labelOnly="1" fieldPosition="0">
        <references count="3">
          <reference field="17" count="1" selected="0">
            <x v="4"/>
          </reference>
          <reference field="18" count="7">
            <x v="14"/>
            <x v="20"/>
            <x v="24"/>
            <x v="35"/>
            <x v="55"/>
            <x v="58"/>
            <x v="69"/>
          </reference>
          <reference field="26" count="1" selected="0">
            <x v="6"/>
          </reference>
        </references>
      </pivotArea>
    </format>
    <format dxfId="1172">
      <pivotArea dataOnly="0" labelOnly="1" fieldPosition="0">
        <references count="3">
          <reference field="17" count="1" selected="0">
            <x v="5"/>
          </reference>
          <reference field="18" count="8">
            <x v="6"/>
            <x v="29"/>
            <x v="41"/>
            <x v="57"/>
            <x v="74"/>
            <x v="77"/>
            <x v="79"/>
            <x v="81"/>
          </reference>
          <reference field="26" count="1" selected="0">
            <x v="0"/>
          </reference>
        </references>
      </pivotArea>
    </format>
    <format dxfId="1171">
      <pivotArea dataOnly="0" labelOnly="1" fieldPosition="0">
        <references count="3">
          <reference field="17" count="1" selected="0">
            <x v="6"/>
          </reference>
          <reference field="18" count="17">
            <x v="11"/>
            <x v="13"/>
            <x v="28"/>
            <x v="36"/>
            <x v="37"/>
            <x v="39"/>
            <x v="52"/>
            <x v="61"/>
            <x v="62"/>
            <x v="66"/>
            <x v="80"/>
            <x v="82"/>
            <x v="84"/>
            <x v="87"/>
            <x v="88"/>
            <x v="90"/>
            <x v="91"/>
          </reference>
          <reference field="26" count="1" selected="0">
            <x v="4"/>
          </reference>
        </references>
      </pivotArea>
    </format>
    <format dxfId="1170">
      <pivotArea dataOnly="0" labelOnly="1" fieldPosition="0">
        <references count="3">
          <reference field="17" count="1" selected="0">
            <x v="7"/>
          </reference>
          <reference field="18" count="10">
            <x v="7"/>
            <x v="15"/>
            <x v="22"/>
            <x v="32"/>
            <x v="40"/>
            <x v="48"/>
            <x v="54"/>
            <x v="59"/>
            <x v="67"/>
            <x v="89"/>
          </reference>
          <reference field="26" count="1" selected="0">
            <x v="1"/>
          </reference>
        </references>
      </pivotArea>
    </format>
    <format dxfId="1169">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1168">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1167">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1166">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1165">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1164">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1163">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1162">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1161">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1160">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1159">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1158">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1157">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1156">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1155">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1154">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1153">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1152">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1151">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1150">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1149">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1148">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1147">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1146">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1145">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1144">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1143">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1142">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1141">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1140">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1139">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1138">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1137">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1136">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1135">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1134">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1133">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1132">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1131">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1130">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1129">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1128">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1127">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1126">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1125">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1124">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1123">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1122">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1121">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1120">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1119">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1118">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1117">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1116">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1115">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1114">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1113">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1112">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1111">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1110">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1109">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1108">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1107">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1106">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1105">
      <pivotArea type="all" dataOnly="0" outline="0" fieldPosition="0"/>
    </format>
    <format dxfId="1104">
      <pivotArea outline="0" collapsedLevelsAreSubtotals="1" fieldPosition="0"/>
    </format>
    <format dxfId="1103">
      <pivotArea dataOnly="0" labelOnly="1" outline="0" axis="axisValues" fieldPosition="0"/>
    </format>
    <format dxfId="1102">
      <pivotArea dataOnly="0" labelOnly="1" fieldPosition="0">
        <references count="1">
          <reference field="17" count="0"/>
        </references>
      </pivotArea>
    </format>
    <format dxfId="1101">
      <pivotArea dataOnly="0" labelOnly="1" grandRow="1" outline="0" fieldPosition="0"/>
    </format>
    <format dxfId="1100">
      <pivotArea dataOnly="0" labelOnly="1" fieldPosition="0">
        <references count="2">
          <reference field="17" count="1" selected="0">
            <x v="1"/>
          </reference>
          <reference field="26" count="1">
            <x v="5"/>
          </reference>
        </references>
      </pivotArea>
    </format>
    <format dxfId="1099">
      <pivotArea dataOnly="0" labelOnly="1" fieldPosition="0">
        <references count="2">
          <reference field="17" count="1" selected="0">
            <x v="2"/>
          </reference>
          <reference field="26" count="1">
            <x v="7"/>
          </reference>
        </references>
      </pivotArea>
    </format>
    <format dxfId="1098">
      <pivotArea dataOnly="0" labelOnly="1" fieldPosition="0">
        <references count="2">
          <reference field="17" count="1" selected="0">
            <x v="4"/>
          </reference>
          <reference field="26" count="1">
            <x v="6"/>
          </reference>
        </references>
      </pivotArea>
    </format>
    <format dxfId="1097">
      <pivotArea dataOnly="0" labelOnly="1" fieldPosition="0">
        <references count="2">
          <reference field="17" count="1" selected="0">
            <x v="5"/>
          </reference>
          <reference field="26" count="1">
            <x v="0"/>
          </reference>
        </references>
      </pivotArea>
    </format>
    <format dxfId="1096">
      <pivotArea dataOnly="0" labelOnly="1" fieldPosition="0">
        <references count="2">
          <reference field="17" count="1" selected="0">
            <x v="6"/>
          </reference>
          <reference field="26" count="1">
            <x v="4"/>
          </reference>
        </references>
      </pivotArea>
    </format>
    <format dxfId="1095">
      <pivotArea dataOnly="0" labelOnly="1" fieldPosition="0">
        <references count="2">
          <reference field="17" count="1" selected="0">
            <x v="7"/>
          </reference>
          <reference field="26" count="1">
            <x v="1"/>
          </reference>
        </references>
      </pivotArea>
    </format>
    <format dxfId="1094">
      <pivotArea dataOnly="0" labelOnly="1" fieldPosition="0">
        <references count="3">
          <reference field="17" count="1" selected="0">
            <x v="1"/>
          </reference>
          <reference field="18" count="12">
            <x v="5"/>
            <x v="9"/>
            <x v="21"/>
            <x v="25"/>
            <x v="33"/>
            <x v="38"/>
            <x v="42"/>
            <x v="56"/>
            <x v="64"/>
            <x v="70"/>
            <x v="73"/>
            <x v="85"/>
          </reference>
          <reference field="26" count="1" selected="0">
            <x v="5"/>
          </reference>
        </references>
      </pivotArea>
    </format>
    <format dxfId="1093">
      <pivotArea dataOnly="0" labelOnly="1" fieldPosition="0">
        <references count="3">
          <reference field="17" count="1" selected="0">
            <x v="2"/>
          </reference>
          <reference field="18" count="10">
            <x v="8"/>
            <x v="12"/>
            <x v="16"/>
            <x v="45"/>
            <x v="60"/>
            <x v="68"/>
            <x v="72"/>
            <x v="75"/>
            <x v="76"/>
            <x v="78"/>
          </reference>
          <reference field="26" count="1" selected="0">
            <x v="7"/>
          </reference>
        </references>
      </pivotArea>
    </format>
    <format dxfId="1092">
      <pivotArea dataOnly="0" labelOnly="1" fieldPosition="0">
        <references count="3">
          <reference field="17" count="1" selected="0">
            <x v="4"/>
          </reference>
          <reference field="18" count="7">
            <x v="14"/>
            <x v="20"/>
            <x v="24"/>
            <x v="35"/>
            <x v="55"/>
            <x v="58"/>
            <x v="69"/>
          </reference>
          <reference field="26" count="1" selected="0">
            <x v="6"/>
          </reference>
        </references>
      </pivotArea>
    </format>
    <format dxfId="1091">
      <pivotArea dataOnly="0" labelOnly="1" fieldPosition="0">
        <references count="3">
          <reference field="17" count="1" selected="0">
            <x v="5"/>
          </reference>
          <reference field="18" count="8">
            <x v="6"/>
            <x v="29"/>
            <x v="41"/>
            <x v="57"/>
            <x v="74"/>
            <x v="77"/>
            <x v="79"/>
            <x v="81"/>
          </reference>
          <reference field="26" count="1" selected="0">
            <x v="0"/>
          </reference>
        </references>
      </pivotArea>
    </format>
    <format dxfId="1090">
      <pivotArea dataOnly="0" labelOnly="1" fieldPosition="0">
        <references count="3">
          <reference field="17" count="1" selected="0">
            <x v="6"/>
          </reference>
          <reference field="18" count="17">
            <x v="11"/>
            <x v="13"/>
            <x v="28"/>
            <x v="36"/>
            <x v="37"/>
            <x v="39"/>
            <x v="52"/>
            <x v="61"/>
            <x v="62"/>
            <x v="66"/>
            <x v="80"/>
            <x v="82"/>
            <x v="84"/>
            <x v="87"/>
            <x v="88"/>
            <x v="90"/>
            <x v="91"/>
          </reference>
          <reference field="26" count="1" selected="0">
            <x v="4"/>
          </reference>
        </references>
      </pivotArea>
    </format>
    <format dxfId="1089">
      <pivotArea dataOnly="0" labelOnly="1" fieldPosition="0">
        <references count="3">
          <reference field="17" count="1" selected="0">
            <x v="7"/>
          </reference>
          <reference field="18" count="10">
            <x v="7"/>
            <x v="15"/>
            <x v="22"/>
            <x v="32"/>
            <x v="40"/>
            <x v="48"/>
            <x v="54"/>
            <x v="59"/>
            <x v="67"/>
            <x v="89"/>
          </reference>
          <reference field="26" count="1" selected="0">
            <x v="1"/>
          </reference>
        </references>
      </pivotArea>
    </format>
    <format dxfId="1088">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1087">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1086">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1085">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1084">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1083">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1082">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1081">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1080">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1079">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1078">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1077">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1076">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1075">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1074">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1073">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1072">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1071">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1070">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1069">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1068">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1067">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1066">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1065">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1064">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1063">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1062">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1061">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1060">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1059">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1058">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1057">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1056">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1055">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1054">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1053">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1052">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1051">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1050">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1049">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1048">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1047">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1046">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1045">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1044">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1043">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1042">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1041">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1040">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1039">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1038">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1037">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1036">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1035">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1034">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1033">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1032">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1031">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1030">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1029">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1028">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1027">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1026">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1025">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1024">
      <pivotArea type="all" dataOnly="0" outline="0" fieldPosition="0"/>
    </format>
    <format dxfId="1023">
      <pivotArea outline="0" collapsedLevelsAreSubtotals="1" fieldPosition="0"/>
    </format>
    <format dxfId="1022">
      <pivotArea dataOnly="0" labelOnly="1" outline="0" axis="axisValues" fieldPosition="0"/>
    </format>
    <format dxfId="1021">
      <pivotArea dataOnly="0" labelOnly="1" fieldPosition="0">
        <references count="1">
          <reference field="17" count="0"/>
        </references>
      </pivotArea>
    </format>
    <format dxfId="1020">
      <pivotArea dataOnly="0" labelOnly="1" grandRow="1" outline="0" fieldPosition="0"/>
    </format>
    <format dxfId="1019">
      <pivotArea dataOnly="0" labelOnly="1" fieldPosition="0">
        <references count="2">
          <reference field="17" count="1" selected="0">
            <x v="1"/>
          </reference>
          <reference field="26" count="1">
            <x v="5"/>
          </reference>
        </references>
      </pivotArea>
    </format>
    <format dxfId="1018">
      <pivotArea dataOnly="0" labelOnly="1" fieldPosition="0">
        <references count="2">
          <reference field="17" count="1" selected="0">
            <x v="2"/>
          </reference>
          <reference field="26" count="1">
            <x v="7"/>
          </reference>
        </references>
      </pivotArea>
    </format>
    <format dxfId="1017">
      <pivotArea dataOnly="0" labelOnly="1" fieldPosition="0">
        <references count="2">
          <reference field="17" count="1" selected="0">
            <x v="4"/>
          </reference>
          <reference field="26" count="1">
            <x v="6"/>
          </reference>
        </references>
      </pivotArea>
    </format>
    <format dxfId="1016">
      <pivotArea dataOnly="0" labelOnly="1" fieldPosition="0">
        <references count="2">
          <reference field="17" count="1" selected="0">
            <x v="5"/>
          </reference>
          <reference field="26" count="1">
            <x v="0"/>
          </reference>
        </references>
      </pivotArea>
    </format>
    <format dxfId="1015">
      <pivotArea dataOnly="0" labelOnly="1" fieldPosition="0">
        <references count="2">
          <reference field="17" count="1" selected="0">
            <x v="6"/>
          </reference>
          <reference field="26" count="1">
            <x v="4"/>
          </reference>
        </references>
      </pivotArea>
    </format>
    <format dxfId="1014">
      <pivotArea dataOnly="0" labelOnly="1" fieldPosition="0">
        <references count="2">
          <reference field="17" count="1" selected="0">
            <x v="7"/>
          </reference>
          <reference field="26" count="1">
            <x v="1"/>
          </reference>
        </references>
      </pivotArea>
    </format>
    <format dxfId="1013">
      <pivotArea dataOnly="0" labelOnly="1" fieldPosition="0">
        <references count="3">
          <reference field="17" count="1" selected="0">
            <x v="1"/>
          </reference>
          <reference field="18" count="12">
            <x v="5"/>
            <x v="9"/>
            <x v="21"/>
            <x v="25"/>
            <x v="33"/>
            <x v="38"/>
            <x v="42"/>
            <x v="56"/>
            <x v="64"/>
            <x v="70"/>
            <x v="73"/>
            <x v="85"/>
          </reference>
          <reference field="26" count="1" selected="0">
            <x v="5"/>
          </reference>
        </references>
      </pivotArea>
    </format>
    <format dxfId="1012">
      <pivotArea dataOnly="0" labelOnly="1" fieldPosition="0">
        <references count="3">
          <reference field="17" count="1" selected="0">
            <x v="2"/>
          </reference>
          <reference field="18" count="10">
            <x v="8"/>
            <x v="12"/>
            <x v="16"/>
            <x v="45"/>
            <x v="60"/>
            <x v="68"/>
            <x v="72"/>
            <x v="75"/>
            <x v="76"/>
            <x v="78"/>
          </reference>
          <reference field="26" count="1" selected="0">
            <x v="7"/>
          </reference>
        </references>
      </pivotArea>
    </format>
    <format dxfId="1011">
      <pivotArea dataOnly="0" labelOnly="1" fieldPosition="0">
        <references count="3">
          <reference field="17" count="1" selected="0">
            <x v="4"/>
          </reference>
          <reference field="18" count="7">
            <x v="14"/>
            <x v="20"/>
            <x v="24"/>
            <x v="35"/>
            <x v="55"/>
            <x v="58"/>
            <x v="69"/>
          </reference>
          <reference field="26" count="1" selected="0">
            <x v="6"/>
          </reference>
        </references>
      </pivotArea>
    </format>
    <format dxfId="1010">
      <pivotArea dataOnly="0" labelOnly="1" fieldPosition="0">
        <references count="3">
          <reference field="17" count="1" selected="0">
            <x v="5"/>
          </reference>
          <reference field="18" count="8">
            <x v="6"/>
            <x v="29"/>
            <x v="41"/>
            <x v="57"/>
            <x v="74"/>
            <x v="77"/>
            <x v="79"/>
            <x v="81"/>
          </reference>
          <reference field="26" count="1" selected="0">
            <x v="0"/>
          </reference>
        </references>
      </pivotArea>
    </format>
    <format dxfId="1009">
      <pivotArea dataOnly="0" labelOnly="1" fieldPosition="0">
        <references count="3">
          <reference field="17" count="1" selected="0">
            <x v="6"/>
          </reference>
          <reference field="18" count="17">
            <x v="11"/>
            <x v="13"/>
            <x v="28"/>
            <x v="36"/>
            <x v="37"/>
            <x v="39"/>
            <x v="52"/>
            <x v="61"/>
            <x v="62"/>
            <x v="66"/>
            <x v="80"/>
            <x v="82"/>
            <x v="84"/>
            <x v="87"/>
            <x v="88"/>
            <x v="90"/>
            <x v="91"/>
          </reference>
          <reference field="26" count="1" selected="0">
            <x v="4"/>
          </reference>
        </references>
      </pivotArea>
    </format>
    <format dxfId="1008">
      <pivotArea dataOnly="0" labelOnly="1" fieldPosition="0">
        <references count="3">
          <reference field="17" count="1" selected="0">
            <x v="7"/>
          </reference>
          <reference field="18" count="10">
            <x v="7"/>
            <x v="15"/>
            <x v="22"/>
            <x v="32"/>
            <x v="40"/>
            <x v="48"/>
            <x v="54"/>
            <x v="59"/>
            <x v="67"/>
            <x v="89"/>
          </reference>
          <reference field="26" count="1" selected="0">
            <x v="1"/>
          </reference>
        </references>
      </pivotArea>
    </format>
    <format dxfId="1007">
      <pivotArea dataOnly="0" labelOnly="1" fieldPosition="0">
        <references count="4">
          <reference field="17" count="1" selected="0">
            <x v="1"/>
          </reference>
          <reference field="18" count="1" selected="0">
            <x v="5"/>
          </reference>
          <reference field="26" count="1" selected="0">
            <x v="5"/>
          </reference>
          <reference field="27" count="1">
            <x v="38"/>
          </reference>
        </references>
      </pivotArea>
    </format>
    <format dxfId="1006">
      <pivotArea dataOnly="0" labelOnly="1" fieldPosition="0">
        <references count="4">
          <reference field="17" count="1" selected="0">
            <x v="1"/>
          </reference>
          <reference field="18" count="1" selected="0">
            <x v="9"/>
          </reference>
          <reference field="26" count="1" selected="0">
            <x v="5"/>
          </reference>
          <reference field="27" count="1">
            <x v="42"/>
          </reference>
        </references>
      </pivotArea>
    </format>
    <format dxfId="1005">
      <pivotArea dataOnly="0" labelOnly="1" fieldPosition="0">
        <references count="4">
          <reference field="17" count="1" selected="0">
            <x v="1"/>
          </reference>
          <reference field="18" count="1" selected="0">
            <x v="21"/>
          </reference>
          <reference field="26" count="1" selected="0">
            <x v="5"/>
          </reference>
          <reference field="27" count="1">
            <x v="47"/>
          </reference>
        </references>
      </pivotArea>
    </format>
    <format dxfId="1004">
      <pivotArea dataOnly="0" labelOnly="1" fieldPosition="0">
        <references count="4">
          <reference field="17" count="1" selected="0">
            <x v="1"/>
          </reference>
          <reference field="18" count="1" selected="0">
            <x v="25"/>
          </reference>
          <reference field="26" count="1" selected="0">
            <x v="5"/>
          </reference>
          <reference field="27" count="1">
            <x v="39"/>
          </reference>
        </references>
      </pivotArea>
    </format>
    <format dxfId="1003">
      <pivotArea dataOnly="0" labelOnly="1" fieldPosition="0">
        <references count="4">
          <reference field="17" count="1" selected="0">
            <x v="1"/>
          </reference>
          <reference field="18" count="1" selected="0">
            <x v="33"/>
          </reference>
          <reference field="26" count="1" selected="0">
            <x v="5"/>
          </reference>
          <reference field="27" count="1">
            <x v="41"/>
          </reference>
        </references>
      </pivotArea>
    </format>
    <format dxfId="1002">
      <pivotArea dataOnly="0" labelOnly="1" fieldPosition="0">
        <references count="4">
          <reference field="17" count="1" selected="0">
            <x v="1"/>
          </reference>
          <reference field="18" count="1" selected="0">
            <x v="38"/>
          </reference>
          <reference field="26" count="1" selected="0">
            <x v="5"/>
          </reference>
          <reference field="27" count="1">
            <x v="45"/>
          </reference>
        </references>
      </pivotArea>
    </format>
    <format dxfId="1001">
      <pivotArea dataOnly="0" labelOnly="1" fieldPosition="0">
        <references count="4">
          <reference field="17" count="1" selected="0">
            <x v="1"/>
          </reference>
          <reference field="18" count="1" selected="0">
            <x v="42"/>
          </reference>
          <reference field="26" count="1" selected="0">
            <x v="5"/>
          </reference>
          <reference field="27" count="1">
            <x v="43"/>
          </reference>
        </references>
      </pivotArea>
    </format>
    <format dxfId="1000">
      <pivotArea dataOnly="0" labelOnly="1" fieldPosition="0">
        <references count="4">
          <reference field="17" count="1" selected="0">
            <x v="1"/>
          </reference>
          <reference field="18" count="1" selected="0">
            <x v="56"/>
          </reference>
          <reference field="26" count="1" selected="0">
            <x v="5"/>
          </reference>
          <reference field="27" count="1">
            <x v="37"/>
          </reference>
        </references>
      </pivotArea>
    </format>
    <format dxfId="999">
      <pivotArea dataOnly="0" labelOnly="1" fieldPosition="0">
        <references count="4">
          <reference field="17" count="1" selected="0">
            <x v="1"/>
          </reference>
          <reference field="18" count="1" selected="0">
            <x v="64"/>
          </reference>
          <reference field="26" count="1" selected="0">
            <x v="5"/>
          </reference>
          <reference field="27" count="1">
            <x v="44"/>
          </reference>
        </references>
      </pivotArea>
    </format>
    <format dxfId="998">
      <pivotArea dataOnly="0" labelOnly="1" fieldPosition="0">
        <references count="4">
          <reference field="17" count="1" selected="0">
            <x v="1"/>
          </reference>
          <reference field="18" count="1" selected="0">
            <x v="70"/>
          </reference>
          <reference field="26" count="1" selected="0">
            <x v="5"/>
          </reference>
          <reference field="27" count="1">
            <x v="40"/>
          </reference>
        </references>
      </pivotArea>
    </format>
    <format dxfId="997">
      <pivotArea dataOnly="0" labelOnly="1" fieldPosition="0">
        <references count="4">
          <reference field="17" count="1" selected="0">
            <x v="1"/>
          </reference>
          <reference field="18" count="1" selected="0">
            <x v="73"/>
          </reference>
          <reference field="26" count="1" selected="0">
            <x v="5"/>
          </reference>
          <reference field="27" count="1">
            <x v="48"/>
          </reference>
        </references>
      </pivotArea>
    </format>
    <format dxfId="996">
      <pivotArea dataOnly="0" labelOnly="1" fieldPosition="0">
        <references count="4">
          <reference field="17" count="1" selected="0">
            <x v="1"/>
          </reference>
          <reference field="18" count="1" selected="0">
            <x v="85"/>
          </reference>
          <reference field="26" count="1" selected="0">
            <x v="5"/>
          </reference>
          <reference field="27" count="1">
            <x v="46"/>
          </reference>
        </references>
      </pivotArea>
    </format>
    <format dxfId="995">
      <pivotArea dataOnly="0" labelOnly="1" fieldPosition="0">
        <references count="4">
          <reference field="17" count="1" selected="0">
            <x v="2"/>
          </reference>
          <reference field="18" count="1" selected="0">
            <x v="8"/>
          </reference>
          <reference field="26" count="1" selected="0">
            <x v="7"/>
          </reference>
          <reference field="27" count="1">
            <x v="60"/>
          </reference>
        </references>
      </pivotArea>
    </format>
    <format dxfId="994">
      <pivotArea dataOnly="0" labelOnly="1" fieldPosition="0">
        <references count="4">
          <reference field="17" count="1" selected="0">
            <x v="2"/>
          </reference>
          <reference field="18" count="1" selected="0">
            <x v="12"/>
          </reference>
          <reference field="26" count="1" selected="0">
            <x v="7"/>
          </reference>
          <reference field="27" count="1">
            <x v="63"/>
          </reference>
        </references>
      </pivotArea>
    </format>
    <format dxfId="993">
      <pivotArea dataOnly="0" labelOnly="1" fieldPosition="0">
        <references count="4">
          <reference field="17" count="1" selected="0">
            <x v="2"/>
          </reference>
          <reference field="18" count="1" selected="0">
            <x v="16"/>
          </reference>
          <reference field="26" count="1" selected="0">
            <x v="7"/>
          </reference>
          <reference field="27" count="1">
            <x v="65"/>
          </reference>
        </references>
      </pivotArea>
    </format>
    <format dxfId="992">
      <pivotArea dataOnly="0" labelOnly="1" fieldPosition="0">
        <references count="4">
          <reference field="17" count="1" selected="0">
            <x v="2"/>
          </reference>
          <reference field="18" count="1" selected="0">
            <x v="45"/>
          </reference>
          <reference field="26" count="1" selected="0">
            <x v="7"/>
          </reference>
          <reference field="27" count="1">
            <x v="58"/>
          </reference>
        </references>
      </pivotArea>
    </format>
    <format dxfId="991">
      <pivotArea dataOnly="0" labelOnly="1" fieldPosition="0">
        <references count="4">
          <reference field="17" count="1" selected="0">
            <x v="2"/>
          </reference>
          <reference field="18" count="1" selected="0">
            <x v="60"/>
          </reference>
          <reference field="26" count="1" selected="0">
            <x v="7"/>
          </reference>
          <reference field="27" count="1">
            <x v="62"/>
          </reference>
        </references>
      </pivotArea>
    </format>
    <format dxfId="990">
      <pivotArea dataOnly="0" labelOnly="1" fieldPosition="0">
        <references count="4">
          <reference field="17" count="1" selected="0">
            <x v="2"/>
          </reference>
          <reference field="18" count="1" selected="0">
            <x v="68"/>
          </reference>
          <reference field="26" count="1" selected="0">
            <x v="7"/>
          </reference>
          <reference field="27" count="1">
            <x v="56"/>
          </reference>
        </references>
      </pivotArea>
    </format>
    <format dxfId="989">
      <pivotArea dataOnly="0" labelOnly="1" fieldPosition="0">
        <references count="4">
          <reference field="17" count="1" selected="0">
            <x v="2"/>
          </reference>
          <reference field="18" count="1" selected="0">
            <x v="72"/>
          </reference>
          <reference field="26" count="1" selected="0">
            <x v="7"/>
          </reference>
          <reference field="27" count="1">
            <x v="59"/>
          </reference>
        </references>
      </pivotArea>
    </format>
    <format dxfId="988">
      <pivotArea dataOnly="0" labelOnly="1" fieldPosition="0">
        <references count="4">
          <reference field="17" count="1" selected="0">
            <x v="2"/>
          </reference>
          <reference field="18" count="1" selected="0">
            <x v="75"/>
          </reference>
          <reference field="26" count="1" selected="0">
            <x v="7"/>
          </reference>
          <reference field="27" count="1">
            <x v="61"/>
          </reference>
        </references>
      </pivotArea>
    </format>
    <format dxfId="987">
      <pivotArea dataOnly="0" labelOnly="1" fieldPosition="0">
        <references count="4">
          <reference field="17" count="1" selected="0">
            <x v="2"/>
          </reference>
          <reference field="18" count="1" selected="0">
            <x v="76"/>
          </reference>
          <reference field="26" count="1" selected="0">
            <x v="7"/>
          </reference>
          <reference field="27" count="1">
            <x v="57"/>
          </reference>
        </references>
      </pivotArea>
    </format>
    <format dxfId="986">
      <pivotArea dataOnly="0" labelOnly="1" fieldPosition="0">
        <references count="4">
          <reference field="17" count="1" selected="0">
            <x v="2"/>
          </reference>
          <reference field="18" count="1" selected="0">
            <x v="78"/>
          </reference>
          <reference field="26" count="1" selected="0">
            <x v="7"/>
          </reference>
          <reference field="27" count="1">
            <x v="64"/>
          </reference>
        </references>
      </pivotArea>
    </format>
    <format dxfId="985">
      <pivotArea dataOnly="0" labelOnly="1" fieldPosition="0">
        <references count="4">
          <reference field="17" count="1" selected="0">
            <x v="4"/>
          </reference>
          <reference field="18" count="1" selected="0">
            <x v="14"/>
          </reference>
          <reference field="26" count="1" selected="0">
            <x v="6"/>
          </reference>
          <reference field="27" count="1">
            <x v="53"/>
          </reference>
        </references>
      </pivotArea>
    </format>
    <format dxfId="984">
      <pivotArea dataOnly="0" labelOnly="1" fieldPosition="0">
        <references count="4">
          <reference field="17" count="1" selected="0">
            <x v="4"/>
          </reference>
          <reference field="18" count="1" selected="0">
            <x v="20"/>
          </reference>
          <reference field="26" count="1" selected="0">
            <x v="6"/>
          </reference>
          <reference field="27" count="1">
            <x v="50"/>
          </reference>
        </references>
      </pivotArea>
    </format>
    <format dxfId="983">
      <pivotArea dataOnly="0" labelOnly="1" fieldPosition="0">
        <references count="4">
          <reference field="17" count="1" selected="0">
            <x v="4"/>
          </reference>
          <reference field="18" count="1" selected="0">
            <x v="24"/>
          </reference>
          <reference field="26" count="1" selected="0">
            <x v="6"/>
          </reference>
          <reference field="27" count="1">
            <x v="54"/>
          </reference>
        </references>
      </pivotArea>
    </format>
    <format dxfId="982">
      <pivotArea dataOnly="0" labelOnly="1" fieldPosition="0">
        <references count="4">
          <reference field="17" count="1" selected="0">
            <x v="4"/>
          </reference>
          <reference field="18" count="1" selected="0">
            <x v="35"/>
          </reference>
          <reference field="26" count="1" selected="0">
            <x v="6"/>
          </reference>
          <reference field="27" count="1">
            <x v="51"/>
          </reference>
        </references>
      </pivotArea>
    </format>
    <format dxfId="981">
      <pivotArea dataOnly="0" labelOnly="1" fieldPosition="0">
        <references count="4">
          <reference field="17" count="1" selected="0">
            <x v="4"/>
          </reference>
          <reference field="18" count="1" selected="0">
            <x v="55"/>
          </reference>
          <reference field="26" count="1" selected="0">
            <x v="6"/>
          </reference>
          <reference field="27" count="1">
            <x v="55"/>
          </reference>
        </references>
      </pivotArea>
    </format>
    <format dxfId="980">
      <pivotArea dataOnly="0" labelOnly="1" fieldPosition="0">
        <references count="4">
          <reference field="17" count="1" selected="0">
            <x v="4"/>
          </reference>
          <reference field="18" count="1" selected="0">
            <x v="58"/>
          </reference>
          <reference field="26" count="1" selected="0">
            <x v="6"/>
          </reference>
          <reference field="27" count="1">
            <x v="49"/>
          </reference>
        </references>
      </pivotArea>
    </format>
    <format dxfId="979">
      <pivotArea dataOnly="0" labelOnly="1" fieldPosition="0">
        <references count="4">
          <reference field="17" count="1" selected="0">
            <x v="4"/>
          </reference>
          <reference field="18" count="1" selected="0">
            <x v="69"/>
          </reference>
          <reference field="26" count="1" selected="0">
            <x v="6"/>
          </reference>
          <reference field="27" count="1">
            <x v="52"/>
          </reference>
        </references>
      </pivotArea>
    </format>
    <format dxfId="978">
      <pivotArea dataOnly="0" labelOnly="1" fieldPosition="0">
        <references count="4">
          <reference field="17" count="1" selected="0">
            <x v="5"/>
          </reference>
          <reference field="18" count="1" selected="0">
            <x v="6"/>
          </reference>
          <reference field="26" count="1" selected="0">
            <x v="0"/>
          </reference>
          <reference field="27" count="1">
            <x v="5"/>
          </reference>
        </references>
      </pivotArea>
    </format>
    <format dxfId="977">
      <pivotArea dataOnly="0" labelOnly="1" fieldPosition="0">
        <references count="4">
          <reference field="17" count="1" selected="0">
            <x v="5"/>
          </reference>
          <reference field="18" count="1" selected="0">
            <x v="29"/>
          </reference>
          <reference field="26" count="1" selected="0">
            <x v="0"/>
          </reference>
          <reference field="27" count="1">
            <x v="1"/>
          </reference>
        </references>
      </pivotArea>
    </format>
    <format dxfId="976">
      <pivotArea dataOnly="0" labelOnly="1" fieldPosition="0">
        <references count="4">
          <reference field="17" count="1" selected="0">
            <x v="5"/>
          </reference>
          <reference field="18" count="1" selected="0">
            <x v="41"/>
          </reference>
          <reference field="26" count="1" selected="0">
            <x v="0"/>
          </reference>
          <reference field="27" count="1">
            <x v="4"/>
          </reference>
        </references>
      </pivotArea>
    </format>
    <format dxfId="975">
      <pivotArea dataOnly="0" labelOnly="1" fieldPosition="0">
        <references count="4">
          <reference field="17" count="1" selected="0">
            <x v="5"/>
          </reference>
          <reference field="18" count="1" selected="0">
            <x v="57"/>
          </reference>
          <reference field="26" count="1" selected="0">
            <x v="0"/>
          </reference>
          <reference field="27" count="1">
            <x v="3"/>
          </reference>
        </references>
      </pivotArea>
    </format>
    <format dxfId="974">
      <pivotArea dataOnly="0" labelOnly="1" fieldPosition="0">
        <references count="4">
          <reference field="17" count="1" selected="0">
            <x v="5"/>
          </reference>
          <reference field="18" count="1" selected="0">
            <x v="74"/>
          </reference>
          <reference field="26" count="1" selected="0">
            <x v="0"/>
          </reference>
          <reference field="27" count="1">
            <x v="2"/>
          </reference>
        </references>
      </pivotArea>
    </format>
    <format dxfId="973">
      <pivotArea dataOnly="0" labelOnly="1" fieldPosition="0">
        <references count="4">
          <reference field="17" count="1" selected="0">
            <x v="5"/>
          </reference>
          <reference field="18" count="1" selected="0">
            <x v="77"/>
          </reference>
          <reference field="26" count="1" selected="0">
            <x v="0"/>
          </reference>
          <reference field="27" count="1">
            <x v="18"/>
          </reference>
        </references>
      </pivotArea>
    </format>
    <format dxfId="972">
      <pivotArea dataOnly="0" labelOnly="1" fieldPosition="0">
        <references count="4">
          <reference field="17" count="1" selected="0">
            <x v="5"/>
          </reference>
          <reference field="18" count="1" selected="0">
            <x v="79"/>
          </reference>
          <reference field="26" count="1" selected="0">
            <x v="0"/>
          </reference>
          <reference field="27" count="1">
            <x v="6"/>
          </reference>
        </references>
      </pivotArea>
    </format>
    <format dxfId="971">
      <pivotArea dataOnly="0" labelOnly="1" fieldPosition="0">
        <references count="4">
          <reference field="17" count="1" selected="0">
            <x v="5"/>
          </reference>
          <reference field="18" count="1" selected="0">
            <x v="81"/>
          </reference>
          <reference field="26" count="1" selected="0">
            <x v="0"/>
          </reference>
          <reference field="27" count="1">
            <x v="0"/>
          </reference>
        </references>
      </pivotArea>
    </format>
    <format dxfId="970">
      <pivotArea dataOnly="0" labelOnly="1" fieldPosition="0">
        <references count="4">
          <reference field="17" count="1" selected="0">
            <x v="6"/>
          </reference>
          <reference field="18" count="1" selected="0">
            <x v="11"/>
          </reference>
          <reference field="26" count="1" selected="0">
            <x v="4"/>
          </reference>
          <reference field="27" count="1">
            <x v="29"/>
          </reference>
        </references>
      </pivotArea>
    </format>
    <format dxfId="969">
      <pivotArea dataOnly="0" labelOnly="1" fieldPosition="0">
        <references count="4">
          <reference field="17" count="1" selected="0">
            <x v="6"/>
          </reference>
          <reference field="18" count="1" selected="0">
            <x v="13"/>
          </reference>
          <reference field="26" count="1" selected="0">
            <x v="4"/>
          </reference>
          <reference field="27" count="1">
            <x v="28"/>
          </reference>
        </references>
      </pivotArea>
    </format>
    <format dxfId="968">
      <pivotArea dataOnly="0" labelOnly="1" fieldPosition="0">
        <references count="4">
          <reference field="17" count="1" selected="0">
            <x v="6"/>
          </reference>
          <reference field="18" count="1" selected="0">
            <x v="28"/>
          </reference>
          <reference field="26" count="1" selected="0">
            <x v="4"/>
          </reference>
          <reference field="27" count="1">
            <x v="23"/>
          </reference>
        </references>
      </pivotArea>
    </format>
    <format dxfId="967">
      <pivotArea dataOnly="0" labelOnly="1" fieldPosition="0">
        <references count="4">
          <reference field="17" count="1" selected="0">
            <x v="6"/>
          </reference>
          <reference field="18" count="1" selected="0">
            <x v="36"/>
          </reference>
          <reference field="26" count="1" selected="0">
            <x v="4"/>
          </reference>
          <reference field="27" count="1">
            <x v="22"/>
          </reference>
        </references>
      </pivotArea>
    </format>
    <format dxfId="966">
      <pivotArea dataOnly="0" labelOnly="1" fieldPosition="0">
        <references count="4">
          <reference field="17" count="1" selected="0">
            <x v="6"/>
          </reference>
          <reference field="18" count="1" selected="0">
            <x v="37"/>
          </reference>
          <reference field="26" count="1" selected="0">
            <x v="4"/>
          </reference>
          <reference field="27" count="1">
            <x v="34"/>
          </reference>
        </references>
      </pivotArea>
    </format>
    <format dxfId="965">
      <pivotArea dataOnly="0" labelOnly="1" fieldPosition="0">
        <references count="4">
          <reference field="17" count="1" selected="0">
            <x v="6"/>
          </reference>
          <reference field="18" count="1" selected="0">
            <x v="39"/>
          </reference>
          <reference field="26" count="1" selected="0">
            <x v="4"/>
          </reference>
          <reference field="27" count="1">
            <x v="31"/>
          </reference>
        </references>
      </pivotArea>
    </format>
    <format dxfId="964">
      <pivotArea dataOnly="0" labelOnly="1" fieldPosition="0">
        <references count="4">
          <reference field="17" count="1" selected="0">
            <x v="6"/>
          </reference>
          <reference field="18" count="1" selected="0">
            <x v="52"/>
          </reference>
          <reference field="26" count="1" selected="0">
            <x v="4"/>
          </reference>
          <reference field="27" count="1">
            <x v="25"/>
          </reference>
        </references>
      </pivotArea>
    </format>
    <format dxfId="963">
      <pivotArea dataOnly="0" labelOnly="1" fieldPosition="0">
        <references count="4">
          <reference field="17" count="1" selected="0">
            <x v="6"/>
          </reference>
          <reference field="18" count="1" selected="0">
            <x v="61"/>
          </reference>
          <reference field="26" count="1" selected="0">
            <x v="4"/>
          </reference>
          <reference field="27" count="1">
            <x v="35"/>
          </reference>
        </references>
      </pivotArea>
    </format>
    <format dxfId="962">
      <pivotArea dataOnly="0" labelOnly="1" fieldPosition="0">
        <references count="4">
          <reference field="17" count="1" selected="0">
            <x v="6"/>
          </reference>
          <reference field="18" count="1" selected="0">
            <x v="62"/>
          </reference>
          <reference field="26" count="1" selected="0">
            <x v="4"/>
          </reference>
          <reference field="27" count="1">
            <x v="20"/>
          </reference>
        </references>
      </pivotArea>
    </format>
    <format dxfId="961">
      <pivotArea dataOnly="0" labelOnly="1" fieldPosition="0">
        <references count="4">
          <reference field="17" count="1" selected="0">
            <x v="6"/>
          </reference>
          <reference field="18" count="1" selected="0">
            <x v="66"/>
          </reference>
          <reference field="26" count="1" selected="0">
            <x v="4"/>
          </reference>
          <reference field="27" count="1">
            <x v="24"/>
          </reference>
        </references>
      </pivotArea>
    </format>
    <format dxfId="960">
      <pivotArea dataOnly="0" labelOnly="1" fieldPosition="0">
        <references count="4">
          <reference field="17" count="1" selected="0">
            <x v="6"/>
          </reference>
          <reference field="18" count="1" selected="0">
            <x v="80"/>
          </reference>
          <reference field="26" count="1" selected="0">
            <x v="4"/>
          </reference>
          <reference field="27" count="1">
            <x v="32"/>
          </reference>
        </references>
      </pivotArea>
    </format>
    <format dxfId="959">
      <pivotArea dataOnly="0" labelOnly="1" fieldPosition="0">
        <references count="4">
          <reference field="17" count="1" selected="0">
            <x v="6"/>
          </reference>
          <reference field="18" count="1" selected="0">
            <x v="82"/>
          </reference>
          <reference field="26" count="1" selected="0">
            <x v="4"/>
          </reference>
          <reference field="27" count="1">
            <x v="26"/>
          </reference>
        </references>
      </pivotArea>
    </format>
    <format dxfId="958">
      <pivotArea dataOnly="0" labelOnly="1" fieldPosition="0">
        <references count="4">
          <reference field="17" count="1" selected="0">
            <x v="6"/>
          </reference>
          <reference field="18" count="1" selected="0">
            <x v="84"/>
          </reference>
          <reference field="26" count="1" selected="0">
            <x v="4"/>
          </reference>
          <reference field="27" count="1">
            <x v="33"/>
          </reference>
        </references>
      </pivotArea>
    </format>
    <format dxfId="957">
      <pivotArea dataOnly="0" labelOnly="1" fieldPosition="0">
        <references count="4">
          <reference field="17" count="1" selected="0">
            <x v="6"/>
          </reference>
          <reference field="18" count="1" selected="0">
            <x v="87"/>
          </reference>
          <reference field="26" count="1" selected="0">
            <x v="4"/>
          </reference>
          <reference field="27" count="1">
            <x v="27"/>
          </reference>
        </references>
      </pivotArea>
    </format>
    <format dxfId="956">
      <pivotArea dataOnly="0" labelOnly="1" fieldPosition="0">
        <references count="4">
          <reference field="17" count="1" selected="0">
            <x v="6"/>
          </reference>
          <reference field="18" count="1" selected="0">
            <x v="88"/>
          </reference>
          <reference field="26" count="1" selected="0">
            <x v="4"/>
          </reference>
          <reference field="27" count="1">
            <x v="30"/>
          </reference>
        </references>
      </pivotArea>
    </format>
    <format dxfId="955">
      <pivotArea dataOnly="0" labelOnly="1" fieldPosition="0">
        <references count="4">
          <reference field="17" count="1" selected="0">
            <x v="6"/>
          </reference>
          <reference field="18" count="1" selected="0">
            <x v="90"/>
          </reference>
          <reference field="26" count="1" selected="0">
            <x v="4"/>
          </reference>
          <reference field="27" count="1">
            <x v="36"/>
          </reference>
        </references>
      </pivotArea>
    </format>
    <format dxfId="954">
      <pivotArea dataOnly="0" labelOnly="1" fieldPosition="0">
        <references count="4">
          <reference field="17" count="1" selected="0">
            <x v="6"/>
          </reference>
          <reference field="18" count="1" selected="0">
            <x v="91"/>
          </reference>
          <reference field="26" count="1" selected="0">
            <x v="4"/>
          </reference>
          <reference field="27" count="1">
            <x v="21"/>
          </reference>
        </references>
      </pivotArea>
    </format>
    <format dxfId="953">
      <pivotArea dataOnly="0" labelOnly="1" fieldPosition="0">
        <references count="4">
          <reference field="17" count="1" selected="0">
            <x v="7"/>
          </reference>
          <reference field="18" count="1" selected="0">
            <x v="7"/>
          </reference>
          <reference field="26" count="1" selected="0">
            <x v="1"/>
          </reference>
          <reference field="27" count="1">
            <x v="16"/>
          </reference>
        </references>
      </pivotArea>
    </format>
    <format dxfId="952">
      <pivotArea dataOnly="0" labelOnly="1" fieldPosition="0">
        <references count="4">
          <reference field="17" count="1" selected="0">
            <x v="7"/>
          </reference>
          <reference field="18" count="1" selected="0">
            <x v="15"/>
          </reference>
          <reference field="26" count="1" selected="0">
            <x v="1"/>
          </reference>
          <reference field="27" count="1">
            <x v="11"/>
          </reference>
        </references>
      </pivotArea>
    </format>
    <format dxfId="951">
      <pivotArea dataOnly="0" labelOnly="1" fieldPosition="0">
        <references count="4">
          <reference field="17" count="1" selected="0">
            <x v="7"/>
          </reference>
          <reference field="18" count="1" selected="0">
            <x v="22"/>
          </reference>
          <reference field="26" count="1" selected="0">
            <x v="1"/>
          </reference>
          <reference field="27" count="1">
            <x v="13"/>
          </reference>
        </references>
      </pivotArea>
    </format>
    <format dxfId="950">
      <pivotArea dataOnly="0" labelOnly="1" fieldPosition="0">
        <references count="4">
          <reference field="17" count="1" selected="0">
            <x v="7"/>
          </reference>
          <reference field="18" count="1" selected="0">
            <x v="32"/>
          </reference>
          <reference field="26" count="1" selected="0">
            <x v="1"/>
          </reference>
          <reference field="27" count="1">
            <x v="9"/>
          </reference>
        </references>
      </pivotArea>
    </format>
    <format dxfId="949">
      <pivotArea dataOnly="0" labelOnly="1" fieldPosition="0">
        <references count="4">
          <reference field="17" count="1" selected="0">
            <x v="7"/>
          </reference>
          <reference field="18" count="1" selected="0">
            <x v="40"/>
          </reference>
          <reference field="26" count="1" selected="0">
            <x v="1"/>
          </reference>
          <reference field="27" count="1">
            <x v="12"/>
          </reference>
        </references>
      </pivotArea>
    </format>
    <format dxfId="948">
      <pivotArea dataOnly="0" labelOnly="1" fieldPosition="0">
        <references count="4">
          <reference field="17" count="1" selected="0">
            <x v="7"/>
          </reference>
          <reference field="18" count="1" selected="0">
            <x v="48"/>
          </reference>
          <reference field="26" count="1" selected="0">
            <x v="1"/>
          </reference>
          <reference field="27" count="1">
            <x v="14"/>
          </reference>
        </references>
      </pivotArea>
    </format>
    <format dxfId="947">
      <pivotArea dataOnly="0" labelOnly="1" fieldPosition="0">
        <references count="4">
          <reference field="17" count="1" selected="0">
            <x v="7"/>
          </reference>
          <reference field="18" count="1" selected="0">
            <x v="54"/>
          </reference>
          <reference field="26" count="1" selected="0">
            <x v="1"/>
          </reference>
          <reference field="27" count="1">
            <x v="7"/>
          </reference>
        </references>
      </pivotArea>
    </format>
    <format dxfId="946">
      <pivotArea dataOnly="0" labelOnly="1" fieldPosition="0">
        <references count="4">
          <reference field="17" count="1" selected="0">
            <x v="7"/>
          </reference>
          <reference field="18" count="1" selected="0">
            <x v="59"/>
          </reference>
          <reference field="26" count="1" selected="0">
            <x v="1"/>
          </reference>
          <reference field="27" count="1">
            <x v="10"/>
          </reference>
        </references>
      </pivotArea>
    </format>
    <format dxfId="945">
      <pivotArea dataOnly="0" labelOnly="1" fieldPosition="0">
        <references count="4">
          <reference field="17" count="1" selected="0">
            <x v="7"/>
          </reference>
          <reference field="18" count="1" selected="0">
            <x v="67"/>
          </reference>
          <reference field="26" count="1" selected="0">
            <x v="1"/>
          </reference>
          <reference field="27" count="1">
            <x v="8"/>
          </reference>
        </references>
      </pivotArea>
    </format>
    <format dxfId="944">
      <pivotArea dataOnly="0" labelOnly="1" fieldPosition="0">
        <references count="4">
          <reference field="17" count="1" selected="0">
            <x v="7"/>
          </reference>
          <reference field="18" count="1" selected="0">
            <x v="89"/>
          </reference>
          <reference field="26" count="1" selected="0">
            <x v="1"/>
          </reference>
          <reference field="27" count="1">
            <x v="15"/>
          </reference>
        </references>
      </pivotArea>
    </format>
    <format dxfId="943">
      <pivotArea dataOnly="0" labelOnly="1" outline="0" axis="axisValues" fieldPosition="0"/>
    </format>
    <format dxfId="942">
      <pivotArea outline="0" collapsedLevelsAreSubtotals="1" fieldPosition="0"/>
    </format>
    <format dxfId="941">
      <pivotArea dataOnly="0" labelOnly="1" outline="0" axis="axisValues" fieldPosition="0"/>
    </format>
    <format dxfId="940">
      <pivotArea outline="0" collapsedLevelsAreSubtotals="1" fieldPosition="0"/>
    </format>
    <format dxfId="93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5" name="T_STATUT" displayName="T_STATUT" ref="F2:F7" totalsRowShown="0" headerRowDxfId="67" dataDxfId="66">
  <autoFilter ref="F2:F7"/>
  <tableColumns count="1">
    <tableColumn id="1" name="Statut" dataDxfId="65"/>
  </tableColumns>
  <tableStyleInfo name="TableStyleMedium2" showFirstColumn="0" showLastColumn="0" showRowStripes="1" showColumnStripes="0"/>
</table>
</file>

<file path=xl/tables/table10.xml><?xml version="1.0" encoding="utf-8"?>
<table xmlns="http://schemas.openxmlformats.org/spreadsheetml/2006/main" id="17" name="T_INDICATEURS" displayName="T_INDICATEURS" ref="V2:V14" totalsRowShown="0" headerRowDxfId="21" dataDxfId="20" tableBorderDxfId="19">
  <autoFilter ref="V2:V14"/>
  <tableColumns count="1">
    <tableColumn id="1" name="Indicateurs" dataDxfId="18"/>
  </tableColumns>
  <tableStyleInfo name="TableStyleMedium2" showFirstColumn="0" showLastColumn="0" showRowStripes="1" showColumnStripes="0"/>
</table>
</file>

<file path=xl/tables/table11.xml><?xml version="1.0" encoding="utf-8"?>
<table xmlns="http://schemas.openxmlformats.org/spreadsheetml/2006/main" id="7" name="Table7" displayName="Table7" ref="AF2:AH91" totalsRowShown="0" headerRowDxfId="17" dataDxfId="15" headerRowBorderDxfId="16" tableBorderDxfId="14">
  <autoFilter ref="AF2:AH91"/>
  <tableColumns count="3">
    <tableColumn id="1" name="Organisation" dataDxfId="13"/>
    <tableColumn id="2" name="Acronyme" dataDxfId="12"/>
    <tableColumn id="3" name="Typologie" dataDxfId="11"/>
  </tableColumns>
  <tableStyleInfo name="TableStyleMedium2" showFirstColumn="0" showLastColumn="0" showRowStripes="1" showColumnStripes="0"/>
</table>
</file>

<file path=xl/tables/table12.xml><?xml version="1.0" encoding="utf-8"?>
<table xmlns="http://schemas.openxmlformats.org/spreadsheetml/2006/main" id="1" name="T_DEP" displayName="T_DEP" ref="A1:B11" totalsRowShown="0" headerRowDxfId="10" tableBorderDxfId="9">
  <autoFilter ref="A1:B11"/>
  <tableColumns count="2">
    <tableColumn id="1" name="DEPARTEMENT" dataDxfId="8"/>
    <tableColumn id="2" name="DEP_PCODE"/>
  </tableColumns>
  <tableStyleInfo name="TableStyleMedium2" showFirstColumn="0" showLastColumn="0" showRowStripes="1" showColumnStripes="0"/>
</table>
</file>

<file path=xl/tables/table13.xml><?xml version="1.0" encoding="utf-8"?>
<table xmlns="http://schemas.openxmlformats.org/spreadsheetml/2006/main" id="2" name="T_COM" displayName="T_COM" ref="D1:F141" totalsRowShown="0" headerRowDxfId="7" tableBorderDxfId="6">
  <autoFilter ref="D1:F141"/>
  <tableColumns count="3">
    <tableColumn id="1" name="DEPARTEMENT0" dataDxfId="5"/>
    <tableColumn id="2" name="COMMUNE"/>
    <tableColumn id="3" name="COMM_PCODE" dataDxfId="4"/>
  </tableColumns>
  <tableStyleInfo name="TableStyleMedium2" showFirstColumn="0" showLastColumn="0" showRowStripes="1" showColumnStripes="0"/>
</table>
</file>

<file path=xl/tables/table14.xml><?xml version="1.0" encoding="utf-8"?>
<table xmlns="http://schemas.openxmlformats.org/spreadsheetml/2006/main" id="3" name="T_SECTION_COMMUNALE" displayName="T_SECTION_COMMUNALE" ref="H1:J571" totalsRowShown="0" headerRowDxfId="3" tableBorderDxfId="2">
  <autoFilter ref="H1:J571"/>
  <tableColumns count="3">
    <tableColumn id="1" name="COMMUNE0" dataDxfId="1"/>
    <tableColumn id="2" name="SECTIONCOMM"/>
    <tableColumn id="3" name="SECTION_PCODE" dataDxfId="0"/>
  </tableColumns>
  <tableStyleInfo name="TableStyleMedium2" showFirstColumn="0" showLastColumn="0" showRowStripes="1" showColumnStripes="0"/>
</table>
</file>

<file path=xl/tables/table2.xml><?xml version="1.0" encoding="utf-8"?>
<table xmlns="http://schemas.openxmlformats.org/spreadsheetml/2006/main" id="6" name="T_PRIORISATION" displayName="T_PRIORISATION" ref="AB2:AB4" totalsRowShown="0" headerRowDxfId="64" dataDxfId="63">
  <autoFilter ref="AB2:AB4"/>
  <tableColumns count="1">
    <tableColumn id="1" name="Priorisation" dataDxfId="62"/>
  </tableColumns>
  <tableStyleInfo name="TableStyleMedium2" showFirstColumn="0" showLastColumn="0" showRowStripes="1" showColumnStripes="0"/>
</table>
</file>

<file path=xl/tables/table3.xml><?xml version="1.0" encoding="utf-8"?>
<table xmlns="http://schemas.openxmlformats.org/spreadsheetml/2006/main" id="10" name="T_ACTIVITE1" displayName="T_ACTIVITE1" ref="N2:P48" totalsRowShown="0" headerRowDxfId="61" dataDxfId="59" headerRowBorderDxfId="60" tableBorderDxfId="58" totalsRowBorderDxfId="57">
  <autoFilter ref="N2:P48"/>
  <sortState ref="N3:O48">
    <sortCondition ref="N2:N48"/>
  </sortState>
  <tableColumns count="3">
    <tableColumn id="1" name="ASSISTANCE0" dataDxfId="56"/>
    <tableColumn id="2" name="ACTIVITE1" dataDxfId="55"/>
    <tableColumn id="3" name="ACTIVITE2" dataDxfId="54">
      <calculatedColumnFormula>VLOOKUP(T_ACTIVITE1[[#This Row],[ACTIVITE1]],AJ:AK,2,FALSE)</calculatedColumnFormula>
    </tableColumn>
  </tableColumns>
  <tableStyleInfo name="TableStyleLight2" showFirstColumn="0" showLastColumn="0" showRowStripes="1" showColumnStripes="0"/>
</table>
</file>

<file path=xl/tables/table4.xml><?xml version="1.0" encoding="utf-8"?>
<table xmlns="http://schemas.openxmlformats.org/spreadsheetml/2006/main" id="11" name="T_MILIEU" displayName="T_MILIEU" ref="H2:H6" totalsRowShown="0" headerRowDxfId="53" dataDxfId="52">
  <autoFilter ref="H2:H6"/>
  <tableColumns count="1">
    <tableColumn id="1" name="MILIEU" dataDxfId="51"/>
  </tableColumns>
  <tableStyleInfo name="TableStyleMedium2" showFirstColumn="0" showLastColumn="0" showRowStripes="1" showColumnStripes="0"/>
</table>
</file>

<file path=xl/tables/table5.xml><?xml version="1.0" encoding="utf-8"?>
<table xmlns="http://schemas.openxmlformats.org/spreadsheetml/2006/main" id="12" name="T_ACTIVITE2" displayName="T_ACTIVITE2" ref="R2:T39" totalsRowShown="0" headerRowDxfId="50" dataDxfId="48" headerRowBorderDxfId="49" tableBorderDxfId="47" totalsRowBorderDxfId="46">
  <autoFilter ref="R2:T39"/>
  <sortState ref="R3:T29">
    <sortCondition ref="R2:R29"/>
  </sortState>
  <tableColumns count="3">
    <tableColumn id="1" name="ACTIVITE10" dataDxfId="45"/>
    <tableColumn id="2" name="ACTIVITE2" dataDxfId="44"/>
    <tableColumn id="3" name="Unité" dataDxfId="43"/>
  </tableColumns>
  <tableStyleInfo name="TableStyleMedium2" showFirstColumn="0" showLastColumn="0" showRowStripes="1" showColumnStripes="0"/>
</table>
</file>

<file path=xl/tables/table6.xml><?xml version="1.0" encoding="utf-8"?>
<table xmlns="http://schemas.openxmlformats.org/spreadsheetml/2006/main" id="15" name="T_ASSISTANCE" displayName="T_ASSISTANCE" ref="L2:L14" totalsRowShown="0" headerRowDxfId="42" dataDxfId="40" headerRowBorderDxfId="41" tableBorderDxfId="39" totalsRowBorderDxfId="38">
  <autoFilter ref="L2:L14"/>
  <tableColumns count="1">
    <tableColumn id="2" name="ASSISTANCE" dataDxfId="37"/>
  </tableColumns>
  <tableStyleInfo name="TableStyleMedium2" showFirstColumn="0" showLastColumn="0" showRowStripes="1" showColumnStripes="0"/>
</table>
</file>

<file path=xl/tables/table7.xml><?xml version="1.0" encoding="utf-8"?>
<table xmlns="http://schemas.openxmlformats.org/spreadsheetml/2006/main" id="16" name="T_INTERVENTION" displayName="T_INTERVENTION" ref="J2:J5" totalsRowShown="0" headerRowDxfId="36" dataDxfId="34" headerRowBorderDxfId="35" tableBorderDxfId="33">
  <autoFilter ref="J2:J5"/>
  <tableColumns count="1">
    <tableColumn id="1" name="NIVEAU D'INTERVENTION" dataDxfId="32"/>
  </tableColumns>
  <tableStyleInfo name="TableStyleMedium2" showFirstColumn="0" showLastColumn="0" showRowStripes="1" showColumnStripes="0"/>
</table>
</file>

<file path=xl/tables/table8.xml><?xml version="1.0" encoding="utf-8"?>
<table xmlns="http://schemas.openxmlformats.org/spreadsheetml/2006/main" id="4" name="T_ORGANISATION" displayName="T_ORGANISATION" ref="A2:D109" totalsRowShown="0" headerRowDxfId="31" dataDxfId="30">
  <autoFilter ref="A2:D109"/>
  <sortState ref="A3:D133">
    <sortCondition ref="A2:A133"/>
  </sortState>
  <tableColumns count="4">
    <tableColumn id="1" name="Organisation" dataDxfId="29"/>
    <tableColumn id="2" name="Organization type" dataDxfId="28"/>
    <tableColumn id="3" name="Focal Point" dataDxfId="27"/>
    <tableColumn id="4" name="Sent new format?" dataDxfId="26"/>
  </tableColumns>
  <tableStyleInfo name="TableStyleMedium2" showFirstColumn="0" showLastColumn="0" showRowStripes="1" showColumnStripes="0"/>
</table>
</file>

<file path=xl/tables/table9.xml><?xml version="1.0" encoding="utf-8"?>
<table xmlns="http://schemas.openxmlformats.org/spreadsheetml/2006/main" id="8" name="T_INDICATEURS11" displayName="T_INDICATEURS11" ref="X2:Y47" totalsRowShown="0" headerRowDxfId="25" dataDxfId="24">
  <autoFilter ref="X2:Y47"/>
  <tableColumns count="2">
    <tableColumn id="1" name="Indicateurs" dataDxfId="23"/>
    <tableColumn id="2" name="Activite"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S3116"/>
  <sheetViews>
    <sheetView tabSelected="1" zoomScale="85" zoomScaleNormal="85" zoomScalePageLayoutView="85" workbookViewId="0">
      <pane xSplit="1" ySplit="3" topLeftCell="Q3089" activePane="bottomRight" state="frozen"/>
      <selection activeCell="V4" sqref="V1:V1048576"/>
      <selection pane="topRight" activeCell="V4" sqref="V1:V1048576"/>
      <selection pane="bottomLeft" activeCell="V4" sqref="V1:V1048576"/>
      <selection pane="bottomRight" activeCell="R3102" sqref="R3102"/>
    </sheetView>
  </sheetViews>
  <sheetFormatPr defaultColWidth="8.85546875" defaultRowHeight="15" x14ac:dyDescent="0.25"/>
  <cols>
    <col min="1" max="1" width="49.140625" style="10" customWidth="1"/>
    <col min="2" max="2" width="23.7109375" style="10" customWidth="1"/>
    <col min="3" max="3" width="17.28515625" style="10" customWidth="1"/>
    <col min="4" max="4" width="18.140625" style="10" customWidth="1"/>
    <col min="5" max="5" width="19.85546875" style="136" customWidth="1"/>
    <col min="6" max="6" width="44" style="12" customWidth="1"/>
    <col min="7" max="7" width="44.28515625" style="178" customWidth="1"/>
    <col min="8" max="8" width="18" style="138" customWidth="1"/>
    <col min="9" max="9" width="13.42578125" style="19" customWidth="1"/>
    <col min="10" max="12" width="9" style="2" customWidth="1"/>
    <col min="13" max="13" width="16.7109375" style="1" customWidth="1"/>
    <col min="14" max="14" width="16.7109375" style="2" customWidth="1"/>
    <col min="15" max="15" width="24.85546875" style="10" customWidth="1"/>
    <col min="16" max="16" width="17.7109375" style="10" customWidth="1"/>
    <col min="17" max="17" width="19.140625" style="10" customWidth="1"/>
    <col min="18" max="18" width="26.7109375" style="12" customWidth="1"/>
    <col min="19" max="19" width="20" style="22" customWidth="1"/>
    <col min="20" max="20" width="21" style="21" customWidth="1"/>
    <col min="21" max="21" width="39.7109375" style="10" customWidth="1"/>
    <col min="22" max="22" width="51" style="10" customWidth="1"/>
    <col min="23" max="23" width="22.42578125" style="10" hidden="1" customWidth="1"/>
    <col min="24" max="24" width="15.42578125" style="10" hidden="1" customWidth="1"/>
    <col min="25" max="25" width="11.28515625" style="10" hidden="1" customWidth="1"/>
    <col min="26" max="26" width="10.42578125" style="10" hidden="1" customWidth="1"/>
    <col min="27" max="27" width="11" style="10" hidden="1" customWidth="1"/>
    <col min="28" max="28" width="8.85546875" style="10" hidden="1" customWidth="1"/>
    <col min="29" max="29" width="8.85546875" style="141" hidden="1" customWidth="1"/>
    <col min="30" max="30" width="0" style="10" hidden="1" customWidth="1"/>
    <col min="31" max="16384" width="8.85546875" style="10"/>
  </cols>
  <sheetData>
    <row r="1" spans="1:30" s="9" customFormat="1" ht="53.25" customHeight="1" thickBot="1" x14ac:dyDescent="0.3">
      <c r="A1" s="14" t="s">
        <v>1155</v>
      </c>
      <c r="B1" s="13"/>
      <c r="C1" s="13"/>
      <c r="D1" s="13"/>
      <c r="E1" s="225"/>
      <c r="F1" s="13"/>
      <c r="G1" s="216"/>
      <c r="H1" s="139"/>
      <c r="I1" s="16"/>
      <c r="J1" s="13"/>
      <c r="K1" s="13"/>
      <c r="L1" s="13"/>
      <c r="M1" s="13"/>
      <c r="N1" s="16"/>
      <c r="O1" s="13"/>
      <c r="P1" s="13"/>
      <c r="Q1" s="13"/>
      <c r="R1" s="13"/>
      <c r="S1" s="49"/>
      <c r="T1" s="27"/>
      <c r="U1" s="13"/>
      <c r="V1" s="13"/>
      <c r="W1" s="254"/>
      <c r="X1" s="254"/>
      <c r="Y1" s="254"/>
      <c r="Z1" s="254"/>
      <c r="AA1" s="254"/>
      <c r="AB1" s="254"/>
      <c r="AC1" s="254"/>
    </row>
    <row r="2" spans="1:30" s="9" customFormat="1" ht="18.75" x14ac:dyDescent="0.25">
      <c r="A2" s="232" t="s">
        <v>0</v>
      </c>
      <c r="B2" s="233"/>
      <c r="C2" s="234"/>
      <c r="D2" s="232" t="s">
        <v>1</v>
      </c>
      <c r="E2" s="233"/>
      <c r="F2" s="232" t="s">
        <v>3</v>
      </c>
      <c r="G2" s="233"/>
      <c r="H2" s="233"/>
      <c r="I2" s="234"/>
      <c r="J2" s="232" t="s">
        <v>1036</v>
      </c>
      <c r="K2" s="233"/>
      <c r="L2" s="233"/>
      <c r="M2" s="233"/>
      <c r="N2" s="233"/>
      <c r="O2" s="234"/>
      <c r="P2" s="232" t="s">
        <v>2</v>
      </c>
      <c r="Q2" s="233"/>
      <c r="R2" s="233"/>
      <c r="S2" s="233"/>
      <c r="T2" s="233"/>
      <c r="U2" s="233"/>
      <c r="V2" s="231" t="s">
        <v>1037</v>
      </c>
      <c r="W2" s="253" t="s">
        <v>2496</v>
      </c>
      <c r="X2" s="253"/>
      <c r="Y2" s="253"/>
      <c r="Z2" s="253"/>
      <c r="AA2" s="253"/>
      <c r="AB2" s="253"/>
      <c r="AC2" s="253"/>
      <c r="AD2" s="253"/>
    </row>
    <row r="3" spans="1:30" s="130" customFormat="1" ht="74.25" customHeight="1" thickBot="1" x14ac:dyDescent="0.3">
      <c r="A3" s="126" t="s">
        <v>4</v>
      </c>
      <c r="B3" s="127" t="s">
        <v>5</v>
      </c>
      <c r="C3" s="128" t="s">
        <v>1072</v>
      </c>
      <c r="D3" s="126" t="s">
        <v>6</v>
      </c>
      <c r="E3" s="131" t="s">
        <v>2425</v>
      </c>
      <c r="F3" s="126" t="s">
        <v>2274</v>
      </c>
      <c r="G3" s="200" t="s">
        <v>2435</v>
      </c>
      <c r="H3" s="200" t="s">
        <v>12</v>
      </c>
      <c r="I3" s="128" t="s">
        <v>13</v>
      </c>
      <c r="J3" s="126" t="s">
        <v>1068</v>
      </c>
      <c r="K3" s="127" t="s">
        <v>1067</v>
      </c>
      <c r="L3" s="127" t="s">
        <v>1066</v>
      </c>
      <c r="M3" s="127" t="s">
        <v>1065</v>
      </c>
      <c r="N3" s="127" t="s">
        <v>1069</v>
      </c>
      <c r="O3" s="128" t="s">
        <v>11</v>
      </c>
      <c r="P3" s="126" t="s">
        <v>7</v>
      </c>
      <c r="Q3" s="127" t="s">
        <v>8</v>
      </c>
      <c r="R3" s="127" t="s">
        <v>9</v>
      </c>
      <c r="S3" s="127" t="s">
        <v>10</v>
      </c>
      <c r="T3" s="127" t="s">
        <v>1032</v>
      </c>
      <c r="U3" s="221" t="s">
        <v>1060</v>
      </c>
      <c r="V3" s="129" t="s">
        <v>2424</v>
      </c>
      <c r="W3" s="129" t="s">
        <v>1160</v>
      </c>
      <c r="X3" s="129" t="s">
        <v>1169</v>
      </c>
      <c r="Y3" s="129" t="s">
        <v>1791</v>
      </c>
      <c r="Z3" s="129" t="s">
        <v>1792</v>
      </c>
      <c r="AA3" s="129" t="s">
        <v>1793</v>
      </c>
      <c r="AB3" s="129" t="s">
        <v>1798</v>
      </c>
      <c r="AC3" s="129" t="s">
        <v>2443</v>
      </c>
      <c r="AD3" s="129" t="s">
        <v>2495</v>
      </c>
    </row>
    <row r="4" spans="1:30" s="11" customFormat="1" x14ac:dyDescent="0.25">
      <c r="A4" s="206" t="s">
        <v>1135</v>
      </c>
      <c r="B4" s="53"/>
      <c r="C4" s="206"/>
      <c r="D4" s="206" t="s">
        <v>15</v>
      </c>
      <c r="E4" s="132">
        <v>42716</v>
      </c>
      <c r="F4" s="77" t="s">
        <v>2420</v>
      </c>
      <c r="G4" s="145" t="s">
        <v>2409</v>
      </c>
      <c r="H4" s="138" t="str">
        <f>IFERROR(VLOOKUP(G4,REFERENCES!O:P,2,FALSE),"")</f>
        <v xml:space="preserve">Nombre </v>
      </c>
      <c r="I4" s="207">
        <v>200</v>
      </c>
      <c r="J4" s="207"/>
      <c r="K4" s="207"/>
      <c r="L4" s="207"/>
      <c r="M4" s="147"/>
      <c r="N4" s="182">
        <v>200</v>
      </c>
      <c r="O4" s="149"/>
      <c r="P4" s="53" t="s">
        <v>19</v>
      </c>
      <c r="Q4" s="206" t="s">
        <v>518</v>
      </c>
      <c r="R4" s="150" t="s">
        <v>1409</v>
      </c>
      <c r="S4" s="53" t="s">
        <v>1990</v>
      </c>
      <c r="T4" s="53"/>
      <c r="U4" s="53"/>
      <c r="V4" s="143"/>
      <c r="W4" s="71" t="str">
        <f t="shared" ref="W4" si="0">UPPER(LEFT(A4,3)&amp;YEAR(E4)&amp;MONTH(E4)&amp;DAY((E4))&amp;LEFT(P4,2)&amp;LEFT(Q4,2)&amp;LEFT(R4,2))</f>
        <v>41020161212SUCH2È</v>
      </c>
      <c r="X4" s="71">
        <f t="shared" ref="X4" si="1">COUNTIF($W$4:$W$128,W4)</f>
        <v>1</v>
      </c>
      <c r="Y4" s="71" t="str">
        <f>VLOOKUP(P4,NIVEAUXADMIN!A:B,2,FALSE)</f>
        <v>HT07</v>
      </c>
      <c r="Z4" s="71" t="str">
        <f>VLOOKUP(Q4,NIVEAUXADMIN!E:F,2,FALSE)</f>
        <v>HT07751</v>
      </c>
      <c r="AA4" s="71" t="str">
        <f>VLOOKUP(R4,NIVEAUXADMIN!I:J,2,FALSE)</f>
        <v>HT07751-02</v>
      </c>
      <c r="AB4" s="71">
        <f>IF(SUMPRODUCT(($A$4:$A4=A4)*($Q$4:$Q4=Q4))&gt;1,0,1)</f>
        <v>1</v>
      </c>
      <c r="AC4" s="146">
        <f>IF(SUMPRODUCT(($A$4:$A4=A4)*($F$4:$F4=F4)*($Q$4:$Q4=Q4))&gt;1,0,1)</f>
        <v>1</v>
      </c>
      <c r="AD4" s="206" t="str">
        <f>"{"""&amp;$A$3 &amp;""": """ &amp; TRIM(A4)  &amp; """, """&amp; $F$3 &amp; """: """ &amp;  IFERROR(MID(F4,5,LEN(F4)-2),"")&amp; """, """ &amp;$D$3 &amp;""": """ &amp; D4 &amp; """, """&amp;$E$3 &amp;""": """ &amp; IFERROR(TEXT(E4,"m/d/yyyy"),"") &amp; """, """&amp; $P$3&amp; """: """ &amp; P4&amp; """, """&amp; $Q$3&amp; """: """ &amp; Q4&amp; """, """&amp; $R$3&amp; """: """ &amp; R4&amp; """}, "</f>
        <v xml:space="preserve">{"Organisation": "410 Bridge", "Indicateur": "Distribution de materiel d'abris d'urgence", "Statut": "Réalisé", "Date de l'activité (passé ou planifiée)
( jj-mm-aaaa)": "12/12/2016", "Département": "Sud", "Commune": "Chardonnieres", "Section Communale": "2ème Déjoie"}, </v>
      </c>
    </row>
    <row r="5" spans="1:30" s="53" customFormat="1" x14ac:dyDescent="0.25">
      <c r="A5" s="206" t="s">
        <v>1135</v>
      </c>
      <c r="C5" s="206"/>
      <c r="D5" s="206" t="s">
        <v>15</v>
      </c>
      <c r="E5" s="132">
        <v>42716</v>
      </c>
      <c r="F5" s="77" t="s">
        <v>2420</v>
      </c>
      <c r="G5" s="145" t="s">
        <v>2409</v>
      </c>
      <c r="H5" s="138" t="str">
        <f>IFERROR(VLOOKUP(G5,REFERENCES!O:P,2,FALSE),"")</f>
        <v xml:space="preserve">Nombre </v>
      </c>
      <c r="I5" s="207">
        <v>100</v>
      </c>
      <c r="J5" s="207"/>
      <c r="K5" s="207"/>
      <c r="L5" s="207"/>
      <c r="M5" s="147"/>
      <c r="N5" s="182">
        <v>100</v>
      </c>
      <c r="O5" s="149"/>
      <c r="P5" s="53" t="s">
        <v>19</v>
      </c>
      <c r="Q5" s="206" t="s">
        <v>20</v>
      </c>
      <c r="R5" s="150" t="s">
        <v>1218</v>
      </c>
      <c r="S5" s="53" t="s">
        <v>1173</v>
      </c>
      <c r="W5" s="206" t="str">
        <f t="shared" ref="W5:W68" si="2">UPPER(LEFT(A5,3)&amp;YEAR(E5)&amp;MONTH(E5)&amp;DAY((E5))&amp;LEFT(P5,2)&amp;LEFT(Q5,2)&amp;LEFT(R5,2))</f>
        <v>41020161212SULE12</v>
      </c>
      <c r="X5" s="206">
        <f t="shared" ref="X5:X68" si="3">COUNTIF($W$4:$W$128,W5)</f>
        <v>1</v>
      </c>
      <c r="Y5" s="206" t="str">
        <f>VLOOKUP(P5,NIVEAUXADMIN!A:B,2,FALSE)</f>
        <v>HT07</v>
      </c>
      <c r="Z5" s="206" t="str">
        <f>VLOOKUP(Q5,NIVEAUXADMIN!E:F,2,FALSE)</f>
        <v>HT07711</v>
      </c>
      <c r="AA5" s="206" t="str">
        <f>VLOOKUP(R5,NIVEAUXADMIN!I:J,2,FALSE)</f>
        <v>HT07711-06</v>
      </c>
      <c r="AB5" s="206">
        <f>IF(SUMPRODUCT(($A$4:$A5=A5)*($Q$4:$Q5=Q5))&gt;1,0,1)</f>
        <v>1</v>
      </c>
      <c r="AC5" s="207">
        <f>IF(SUMPRODUCT(($A$4:$A5=A5)*($F$4:$F5=F5)*($Q$4:$Q5=Q5))&gt;1,0,1)</f>
        <v>1</v>
      </c>
      <c r="AD5" s="206" t="str">
        <f t="shared" ref="AD5:AD68" si="4">"{"""&amp;$A$3 &amp;""": """ &amp; TRIM(A5)  &amp; """, """&amp; $F$3 &amp; """: """ &amp;  IFERROR(MID(F5,5,LEN(F5)-2),"")&amp; """, """ &amp;$D$3 &amp;""": """ &amp; D5 &amp; """, """&amp;$E$3 &amp;""": """ &amp; IFERROR(TEXT(E5,"m/d/yyyy"),"") &amp; """, """&amp; $P$3&amp; """: """ &amp; P5&amp; """, """&amp; $Q$3&amp; """: """ &amp; Q5&amp; """, """&amp; $R$3&amp; """: """ &amp; R5&amp; """}, "</f>
        <v xml:space="preserve">{"Organisation": "410 Bridge", "Indicateur": "Distribution de materiel d'abris d'urgence", "Statut": "Réalisé", "Date de l'activité (passé ou planifiée)
( jj-mm-aaaa)": "12/12/2016", "Département": "Sud", "Commune": "Les Cayes", "Section Communale": "12ème Boulmier"}, </v>
      </c>
    </row>
    <row r="6" spans="1:30" s="53" customFormat="1" x14ac:dyDescent="0.25">
      <c r="A6" s="206" t="s">
        <v>1135</v>
      </c>
      <c r="C6" s="206"/>
      <c r="D6" s="206" t="s">
        <v>15</v>
      </c>
      <c r="E6" s="132">
        <v>42716</v>
      </c>
      <c r="F6" s="208" t="s">
        <v>2420</v>
      </c>
      <c r="G6" s="145" t="s">
        <v>2409</v>
      </c>
      <c r="H6" s="138" t="str">
        <f>IFERROR(VLOOKUP(G6,REFERENCES!O:P,2,FALSE),"")</f>
        <v xml:space="preserve">Nombre </v>
      </c>
      <c r="I6" s="207">
        <v>100</v>
      </c>
      <c r="J6" s="207"/>
      <c r="K6" s="207"/>
      <c r="L6" s="207"/>
      <c r="M6" s="147"/>
      <c r="N6" s="182">
        <v>100</v>
      </c>
      <c r="O6" s="149"/>
      <c r="P6" s="53" t="s">
        <v>19</v>
      </c>
      <c r="Q6" s="206" t="s">
        <v>20</v>
      </c>
      <c r="R6" s="150" t="s">
        <v>1264</v>
      </c>
      <c r="S6" s="53" t="s">
        <v>1988</v>
      </c>
      <c r="V6" s="143"/>
      <c r="W6" s="206" t="str">
        <f t="shared" si="2"/>
        <v>41020161212SULE1È</v>
      </c>
      <c r="X6" s="206">
        <f t="shared" si="3"/>
        <v>1</v>
      </c>
      <c r="Y6" s="206" t="str">
        <f>VLOOKUP(P6,NIVEAUXADMIN!A:B,2,FALSE)</f>
        <v>HT07</v>
      </c>
      <c r="Z6" s="206" t="str">
        <f>VLOOKUP(Q6,NIVEAUXADMIN!E:F,2,FALSE)</f>
        <v>HT07711</v>
      </c>
      <c r="AA6" s="206" t="str">
        <f>VLOOKUP(R6,NIVEAUXADMIN!I:J,2,FALSE)</f>
        <v>HT07711-01</v>
      </c>
      <c r="AB6" s="206">
        <f>IF(SUMPRODUCT(($A$4:$A6=A6)*($Q$4:$Q6=Q6))&gt;1,0,1)</f>
        <v>0</v>
      </c>
      <c r="AC6" s="207">
        <f>IF(SUMPRODUCT(($A$4:$A6=A6)*($F$4:$F6=F6)*($Q$4:$Q6=Q6))&gt;1,0,1)</f>
        <v>0</v>
      </c>
      <c r="AD6" s="206" t="str">
        <f t="shared" si="4"/>
        <v xml:space="preserve">{"Organisation": "410 Bridge", "Indicateur": "Distribution de materiel d'abris d'urgence", "Statut": "Réalisé", "Date de l'activité (passé ou planifiée)
( jj-mm-aaaa)": "12/12/2016", "Département": "Sud", "Commune": "Les Cayes", "Section Communale": "1ère Bourdet"}, </v>
      </c>
    </row>
    <row r="7" spans="1:30" s="53" customFormat="1" x14ac:dyDescent="0.25">
      <c r="A7" s="206" t="s">
        <v>1135</v>
      </c>
      <c r="C7" s="206"/>
      <c r="D7" s="206" t="s">
        <v>15</v>
      </c>
      <c r="E7" s="132">
        <v>42716</v>
      </c>
      <c r="F7" s="77" t="s">
        <v>2420</v>
      </c>
      <c r="G7" s="145" t="s">
        <v>2409</v>
      </c>
      <c r="H7" s="138" t="str">
        <f>IFERROR(VLOOKUP(G7,REFERENCES!O:P,2,FALSE),"")</f>
        <v xml:space="preserve">Nombre </v>
      </c>
      <c r="I7" s="207">
        <v>100</v>
      </c>
      <c r="J7" s="207"/>
      <c r="K7" s="207"/>
      <c r="L7" s="207"/>
      <c r="M7" s="147"/>
      <c r="N7" s="182">
        <v>100</v>
      </c>
      <c r="O7" s="149"/>
      <c r="P7" s="53" t="s">
        <v>19</v>
      </c>
      <c r="Q7" s="206" t="s">
        <v>20</v>
      </c>
      <c r="R7" s="150" t="s">
        <v>1756</v>
      </c>
      <c r="S7" s="53" t="s">
        <v>1868</v>
      </c>
      <c r="V7" s="143"/>
      <c r="W7" s="206" t="str">
        <f t="shared" si="2"/>
        <v>41020161212SULE9È</v>
      </c>
      <c r="X7" s="206">
        <f t="shared" si="3"/>
        <v>1</v>
      </c>
      <c r="Y7" s="206" t="str">
        <f>VLOOKUP(P7,NIVEAUXADMIN!A:B,2,FALSE)</f>
        <v>HT07</v>
      </c>
      <c r="Z7" s="206" t="str">
        <f>VLOOKUP(Q7,NIVEAUXADMIN!E:F,2,FALSE)</f>
        <v>HT07711</v>
      </c>
      <c r="AA7" s="206" t="str">
        <f>VLOOKUP(R7,NIVEAUXADMIN!I:J,2,FALSE)</f>
        <v>HT07711-05</v>
      </c>
      <c r="AB7" s="206">
        <f>IF(SUMPRODUCT(($A$4:$A7=A7)*($Q$4:$Q7=Q7))&gt;1,0,1)</f>
        <v>0</v>
      </c>
      <c r="AC7" s="207">
        <f>IF(SUMPRODUCT(($A$4:$A7=A7)*($F$4:$F7=F7)*($Q$4:$Q7=Q7))&gt;1,0,1)</f>
        <v>0</v>
      </c>
      <c r="AD7" s="206" t="str">
        <f t="shared" si="4"/>
        <v xml:space="preserve">{"Organisation": "410 Bridge", "Indicateur": "Distribution de materiel d'abris d'urgence", "Statut": "Réalisé", "Date de l'activité (passé ou planifiée)
( jj-mm-aaaa)": "12/12/2016", "Département": "Sud", "Commune": "Les Cayes", "Section Communale": "9ème Mercy"}, </v>
      </c>
    </row>
    <row r="8" spans="1:30" s="53" customFormat="1" x14ac:dyDescent="0.25">
      <c r="A8" s="206" t="s">
        <v>1135</v>
      </c>
      <c r="C8" s="206"/>
      <c r="D8" s="206" t="s">
        <v>15</v>
      </c>
      <c r="E8" s="132">
        <v>42716</v>
      </c>
      <c r="F8" s="208" t="s">
        <v>2420</v>
      </c>
      <c r="G8" s="145" t="s">
        <v>2409</v>
      </c>
      <c r="H8" s="138" t="str">
        <f>IFERROR(VLOOKUP(G8,REFERENCES!O:P,2,FALSE),"")</f>
        <v xml:space="preserve">Nombre </v>
      </c>
      <c r="I8" s="207">
        <v>100</v>
      </c>
      <c r="J8" s="207"/>
      <c r="K8" s="207"/>
      <c r="L8" s="207"/>
      <c r="M8" s="147"/>
      <c r="N8" s="182">
        <v>100</v>
      </c>
      <c r="O8" s="149"/>
      <c r="P8" s="53" t="s">
        <v>19</v>
      </c>
      <c r="Q8" s="206" t="s">
        <v>21</v>
      </c>
      <c r="R8" s="150" t="s">
        <v>1316</v>
      </c>
      <c r="S8" s="53" t="s">
        <v>1987</v>
      </c>
      <c r="V8" s="143"/>
      <c r="W8" s="206" t="str">
        <f t="shared" si="2"/>
        <v>41020161212SUMA1È</v>
      </c>
      <c r="X8" s="206">
        <f t="shared" si="3"/>
        <v>1</v>
      </c>
      <c r="Y8" s="206" t="str">
        <f>VLOOKUP(P8,NIVEAUXADMIN!A:B,2,FALSE)</f>
        <v>HT07</v>
      </c>
      <c r="Z8" s="206" t="str">
        <f>VLOOKUP(Q8,NIVEAUXADMIN!E:F,2,FALSE)</f>
        <v>HT07715</v>
      </c>
      <c r="AA8" s="206" t="str">
        <f>VLOOKUP(R8,NIVEAUXADMIN!I:J,2,FALSE)</f>
        <v>HT07715-01</v>
      </c>
      <c r="AB8" s="206">
        <f>IF(SUMPRODUCT(($A$4:$A8=A8)*($Q$4:$Q8=Q8))&gt;1,0,1)</f>
        <v>1</v>
      </c>
      <c r="AC8" s="207">
        <f>IF(SUMPRODUCT(($A$4:$A8=A8)*($F$4:$F8=F8)*($Q$4:$Q8=Q8))&gt;1,0,1)</f>
        <v>1</v>
      </c>
      <c r="AD8" s="206" t="str">
        <f t="shared" si="4"/>
        <v xml:space="preserve">{"Organisation": "410 Bridge", "Indicateur": "Distribution de materiel d'abris d'urgence", "Statut": "Réalisé", "Date de l'activité (passé ou planifiée)
( jj-mm-aaaa)": "12/12/2016", "Département": "Sud", "Commune": "Maniche", "Section Communale": "1ère Maniche"}, </v>
      </c>
    </row>
    <row r="9" spans="1:30" s="53" customFormat="1" x14ac:dyDescent="0.25">
      <c r="A9" s="206" t="s">
        <v>1135</v>
      </c>
      <c r="C9" s="206"/>
      <c r="D9" s="206" t="s">
        <v>15</v>
      </c>
      <c r="E9" s="132">
        <v>42716</v>
      </c>
      <c r="F9" s="77" t="s">
        <v>2420</v>
      </c>
      <c r="G9" s="145" t="s">
        <v>2409</v>
      </c>
      <c r="H9" s="138" t="str">
        <f>IFERROR(VLOOKUP(G9,REFERENCES!O:P,2,FALSE),"")</f>
        <v xml:space="preserve">Nombre </v>
      </c>
      <c r="I9" s="207">
        <v>100</v>
      </c>
      <c r="J9" s="207"/>
      <c r="K9" s="207"/>
      <c r="L9" s="207"/>
      <c r="M9" s="147"/>
      <c r="N9" s="182">
        <v>100</v>
      </c>
      <c r="O9" s="149"/>
      <c r="P9" s="53" t="s">
        <v>19</v>
      </c>
      <c r="Q9" s="206" t="s">
        <v>543</v>
      </c>
      <c r="R9" s="150" t="s">
        <v>1408</v>
      </c>
      <c r="S9" s="53" t="s">
        <v>1989</v>
      </c>
      <c r="W9" s="206" t="str">
        <f t="shared" si="2"/>
        <v>41020161212SUST2È</v>
      </c>
      <c r="X9" s="206">
        <f t="shared" si="3"/>
        <v>1</v>
      </c>
      <c r="Y9" s="206" t="str">
        <f>VLOOKUP(P9,NIVEAUXADMIN!A:B,2,FALSE)</f>
        <v>HT07</v>
      </c>
      <c r="Z9" s="206" t="str">
        <f>VLOOKUP(Q9,NIVEAUXADMIN!E:F,2,FALSE)</f>
        <v>HT07722</v>
      </c>
      <c r="AA9" s="206" t="str">
        <f>VLOOKUP(R9,NIVEAUXADMIN!I:J,2,FALSE)</f>
        <v>HT07722-02</v>
      </c>
      <c r="AB9" s="206">
        <f>IF(SUMPRODUCT(($A$4:$A9=A9)*($Q$4:$Q9=Q9))&gt;1,0,1)</f>
        <v>1</v>
      </c>
      <c r="AC9" s="207">
        <f>IF(SUMPRODUCT(($A$4:$A9=A9)*($F$4:$F9=F9)*($Q$4:$Q9=Q9))&gt;1,0,1)</f>
        <v>1</v>
      </c>
      <c r="AD9" s="206" t="str">
        <f t="shared" si="4"/>
        <v xml:space="preserve">{"Organisation": "410 Bridge", "Indicateur": "Distribution de materiel d'abris d'urgence", "Statut": "Réalisé", "Date de l'activité (passé ou planifiée)
( jj-mm-aaaa)": "12/12/2016", "Département": "Sud", "Commune": "St. Jean du Sud", "Section Communale": "2ème Débouchette"}, </v>
      </c>
    </row>
    <row r="10" spans="1:30" s="53" customFormat="1" x14ac:dyDescent="0.25">
      <c r="A10" s="206" t="s">
        <v>1135</v>
      </c>
      <c r="C10" s="206"/>
      <c r="D10" s="206" t="s">
        <v>15</v>
      </c>
      <c r="E10" s="132">
        <v>42716</v>
      </c>
      <c r="F10" s="77" t="s">
        <v>2420</v>
      </c>
      <c r="G10" s="145" t="s">
        <v>2409</v>
      </c>
      <c r="H10" s="138" t="str">
        <f>IFERROR(VLOOKUP(G10,REFERENCES!O:P,2,FALSE),"")</f>
        <v xml:space="preserve">Nombre </v>
      </c>
      <c r="I10" s="207">
        <v>300</v>
      </c>
      <c r="J10" s="207"/>
      <c r="K10" s="207"/>
      <c r="L10" s="207"/>
      <c r="M10" s="147"/>
      <c r="N10" s="182">
        <v>300</v>
      </c>
      <c r="O10" s="149"/>
      <c r="P10" s="53" t="s">
        <v>19</v>
      </c>
      <c r="Q10" s="206" t="s">
        <v>534</v>
      </c>
      <c r="R10" s="150"/>
      <c r="S10" s="53" t="s">
        <v>1991</v>
      </c>
      <c r="V10" s="143"/>
      <c r="W10" s="206" t="str">
        <f t="shared" si="2"/>
        <v>41020161212SUPO</v>
      </c>
      <c r="X10" s="206">
        <f t="shared" si="3"/>
        <v>1</v>
      </c>
      <c r="Y10" s="206" t="str">
        <f>VLOOKUP(P10,NIVEAUXADMIN!A:B,2,FALSE)</f>
        <v>HT07</v>
      </c>
      <c r="Z10" s="206" t="str">
        <f>VLOOKUP(Q10,NIVEAUXADMIN!E:F,2,FALSE)</f>
        <v>HT07742</v>
      </c>
      <c r="AA10" s="206" t="e">
        <f>VLOOKUP(R10,NIVEAUXADMIN!I:J,2,FALSE)</f>
        <v>#N/A</v>
      </c>
      <c r="AB10" s="206">
        <f>IF(SUMPRODUCT(($A$4:$A10=A10)*($Q$4:$Q10=Q10))&gt;1,0,1)</f>
        <v>1</v>
      </c>
      <c r="AC10" s="207">
        <f>IF(SUMPRODUCT(($A$4:$A10=A10)*($F$4:$F10=F10)*($Q$4:$Q10=Q10))&gt;1,0,1)</f>
        <v>1</v>
      </c>
      <c r="AD10" s="206" t="str">
        <f t="shared" si="4"/>
        <v xml:space="preserve">{"Organisation": "410 Bridge", "Indicateur": "Distribution de materiel d'abris d'urgence", "Statut": "Réalisé", "Date de l'activité (passé ou planifiée)
( jj-mm-aaaa)": "12/12/2016", "Département": "Sud", "Commune": "Port-a-Piment", "Section Communale": ""}, </v>
      </c>
    </row>
    <row r="11" spans="1:30" s="53" customFormat="1" x14ac:dyDescent="0.25">
      <c r="A11" s="206" t="s">
        <v>27</v>
      </c>
      <c r="C11" s="206" t="s">
        <v>47</v>
      </c>
      <c r="D11" s="206" t="s">
        <v>15</v>
      </c>
      <c r="E11" s="132">
        <v>42662</v>
      </c>
      <c r="F11" s="77" t="s">
        <v>2420</v>
      </c>
      <c r="G11" s="145" t="s">
        <v>2409</v>
      </c>
      <c r="H11" s="138" t="str">
        <f>IFERROR(VLOOKUP(G11,REFERENCES!O:P,2,FALSE),"")</f>
        <v xml:space="preserve">Nombre </v>
      </c>
      <c r="I11" s="185">
        <v>563</v>
      </c>
      <c r="J11" s="207"/>
      <c r="K11" s="207"/>
      <c r="L11" s="207"/>
      <c r="M11" s="147" t="s">
        <v>1818</v>
      </c>
      <c r="N11" s="182">
        <v>993</v>
      </c>
      <c r="O11" s="149"/>
      <c r="P11" s="53" t="s">
        <v>16</v>
      </c>
      <c r="Q11" s="206" t="s">
        <v>17</v>
      </c>
      <c r="R11" s="150" t="s">
        <v>1731</v>
      </c>
      <c r="S11" s="143" t="s">
        <v>1779</v>
      </c>
      <c r="T11" s="71" t="s">
        <v>1035</v>
      </c>
      <c r="U11" s="71" t="s">
        <v>1063</v>
      </c>
      <c r="V11" s="143"/>
      <c r="W11" s="206" t="str">
        <f t="shared" si="2"/>
        <v>ACT20161019GRJE8E</v>
      </c>
      <c r="X11" s="206">
        <f t="shared" si="3"/>
        <v>2</v>
      </c>
      <c r="Y11" s="206" t="str">
        <f>VLOOKUP(P11,NIVEAUXADMIN!A:B,2,FALSE)</f>
        <v>HT08</v>
      </c>
      <c r="Z11" s="206" t="str">
        <f>VLOOKUP(Q11,NIVEAUXADMIN!E:F,2,FALSE)</f>
        <v>HT08811</v>
      </c>
      <c r="AA11" s="206" t="str">
        <f>VLOOKUP(R11,NIVEAUXADMIN!I:J,2,FALSE)</f>
        <v>HT08811-08</v>
      </c>
      <c r="AB11" s="206">
        <f>IF(SUMPRODUCT(($A$4:$A11=A11)*($Q$4:$Q11=Q11))&gt;1,0,1)</f>
        <v>1</v>
      </c>
      <c r="AC11" s="207">
        <f>IF(SUMPRODUCT(($A$4:$A11=A11)*($F$4:$F11=F11)*($Q$4:$Q11=Q11))&gt;1,0,1)</f>
        <v>1</v>
      </c>
      <c r="AD11" s="206" t="str">
        <f t="shared" si="4"/>
        <v xml:space="preserve">{"Organisation": "ACTED", "Indicateur": "Distribution de materiel d'abris d'urgence", "Statut": "Réalisé", "Date de l'activité (passé ou planifiée)
( jj-mm-aaaa)": "10/19/2016", "Département": "Grande Anse", "Commune": "Jeremie", "Section Communale": "8e Fonds Rouge Dahere"}, </v>
      </c>
    </row>
    <row r="12" spans="1:30" s="53" customFormat="1" x14ac:dyDescent="0.25">
      <c r="A12" s="206" t="s">
        <v>27</v>
      </c>
      <c r="C12" s="206" t="s">
        <v>47</v>
      </c>
      <c r="D12" s="206" t="s">
        <v>15</v>
      </c>
      <c r="E12" s="132">
        <v>42662</v>
      </c>
      <c r="F12" s="77" t="s">
        <v>2417</v>
      </c>
      <c r="G12" s="145" t="s">
        <v>1055</v>
      </c>
      <c r="H12" s="138" t="str">
        <f>IFERROR(VLOOKUP(G12,REFERENCES!O:P,2,FALSE),"")</f>
        <v xml:space="preserve">Nombre </v>
      </c>
      <c r="I12" s="185">
        <v>563</v>
      </c>
      <c r="J12" s="207"/>
      <c r="K12" s="207"/>
      <c r="L12" s="207"/>
      <c r="M12" s="147" t="s">
        <v>1818</v>
      </c>
      <c r="N12" s="182"/>
      <c r="O12" s="149"/>
      <c r="P12" s="53" t="s">
        <v>16</v>
      </c>
      <c r="Q12" s="206" t="s">
        <v>17</v>
      </c>
      <c r="R12" s="150" t="s">
        <v>1731</v>
      </c>
      <c r="S12" s="143" t="s">
        <v>1779</v>
      </c>
      <c r="T12" s="71" t="s">
        <v>1035</v>
      </c>
      <c r="U12" s="71" t="s">
        <v>1063</v>
      </c>
      <c r="V12" s="143"/>
      <c r="W12" s="206" t="str">
        <f t="shared" si="2"/>
        <v>ACT20161019GRJE8E</v>
      </c>
      <c r="X12" s="206">
        <f t="shared" si="3"/>
        <v>2</v>
      </c>
      <c r="Y12" s="206" t="str">
        <f>VLOOKUP(P12,NIVEAUXADMIN!A:B,2,FALSE)</f>
        <v>HT08</v>
      </c>
      <c r="Z12" s="206" t="str">
        <f>VLOOKUP(Q12,NIVEAUXADMIN!E:F,2,FALSE)</f>
        <v>HT08811</v>
      </c>
      <c r="AA12" s="206" t="str">
        <f>VLOOKUP(R12,NIVEAUXADMIN!I:J,2,FALSE)</f>
        <v>HT08811-08</v>
      </c>
      <c r="AB12" s="206">
        <f>IF(SUMPRODUCT(($A$4:$A12=A12)*($Q$4:$Q12=Q12))&gt;1,0,1)</f>
        <v>0</v>
      </c>
      <c r="AC12" s="207">
        <f>IF(SUMPRODUCT(($A$4:$A12=A12)*($F$4:$F12=F12)*($Q$4:$Q12=Q12))&gt;1,0,1)</f>
        <v>1</v>
      </c>
      <c r="AD12" s="206" t="str">
        <f t="shared" si="4"/>
        <v xml:space="preserve">{"Organisation": "ACTED", "Indicateur": "Distribution de biens non-alimentaire", "Statut": "Réalisé", "Date de l'activité (passé ou planifiée)
( jj-mm-aaaa)": "10/19/2016", "Département": "Grande Anse", "Commune": "Jeremie", "Section Communale": "8e Fonds Rouge Dahere"}, </v>
      </c>
    </row>
    <row r="13" spans="1:30" s="53" customFormat="1" x14ac:dyDescent="0.25">
      <c r="A13" s="71" t="s">
        <v>27</v>
      </c>
      <c r="C13" s="53" t="s">
        <v>47</v>
      </c>
      <c r="D13" s="53" t="s">
        <v>15</v>
      </c>
      <c r="E13" s="132">
        <v>42663</v>
      </c>
      <c r="F13" s="77" t="s">
        <v>2420</v>
      </c>
      <c r="G13" s="145" t="s">
        <v>2409</v>
      </c>
      <c r="H13" s="138" t="str">
        <f>IFERROR(VLOOKUP(G13,REFERENCES!O:P,2,FALSE),"")</f>
        <v xml:space="preserve">Nombre </v>
      </c>
      <c r="I13" s="185">
        <v>942</v>
      </c>
      <c r="J13" s="73"/>
      <c r="K13" s="73"/>
      <c r="L13" s="73"/>
      <c r="M13" s="20" t="s">
        <v>1818</v>
      </c>
      <c r="N13" s="182"/>
      <c r="O13" s="149"/>
      <c r="P13" s="53" t="s">
        <v>16</v>
      </c>
      <c r="Q13" s="206" t="s">
        <v>17</v>
      </c>
      <c r="R13" s="150" t="s">
        <v>1731</v>
      </c>
      <c r="S13" s="206" t="s">
        <v>1779</v>
      </c>
      <c r="T13" s="206" t="s">
        <v>1035</v>
      </c>
      <c r="U13" s="206" t="s">
        <v>1063</v>
      </c>
      <c r="V13" s="206"/>
      <c r="W13" s="206" t="str">
        <f t="shared" si="2"/>
        <v>ACT20161020GRJE8E</v>
      </c>
      <c r="X13" s="206">
        <f t="shared" si="3"/>
        <v>2</v>
      </c>
      <c r="Y13" s="206" t="str">
        <f>VLOOKUP(P13,NIVEAUXADMIN!A:B,2,FALSE)</f>
        <v>HT08</v>
      </c>
      <c r="Z13" s="206" t="str">
        <f>VLOOKUP(Q13,NIVEAUXADMIN!E:F,2,FALSE)</f>
        <v>HT08811</v>
      </c>
      <c r="AA13" s="206" t="str">
        <f>VLOOKUP(R13,NIVEAUXADMIN!I:J,2,FALSE)</f>
        <v>HT08811-08</v>
      </c>
      <c r="AB13" s="206">
        <f>IF(SUMPRODUCT(($A$4:$A13=A13)*($Q$4:$Q13=Q13))&gt;1,0,1)</f>
        <v>0</v>
      </c>
      <c r="AC13" s="207">
        <f>IF(SUMPRODUCT(($A$4:$A13=A13)*($F$4:$F13=F13)*($Q$4:$Q13=Q13))&gt;1,0,1)</f>
        <v>0</v>
      </c>
      <c r="AD13" s="206" t="str">
        <f t="shared" si="4"/>
        <v xml:space="preserve">{"Organisation": "ACTED", "Indicateur": "Distribution de materiel d'abris d'urgence", "Statut": "Réalisé", "Date de l'activité (passé ou planifiée)
( jj-mm-aaaa)": "10/20/2016", "Département": "Grande Anse", "Commune": "Jeremie", "Section Communale": "8e Fonds Rouge Dahere"}, </v>
      </c>
    </row>
    <row r="14" spans="1:30" s="53" customFormat="1" x14ac:dyDescent="0.25">
      <c r="A14" s="71" t="s">
        <v>27</v>
      </c>
      <c r="C14" s="53" t="s">
        <v>47</v>
      </c>
      <c r="D14" s="53" t="s">
        <v>15</v>
      </c>
      <c r="E14" s="132">
        <v>42663</v>
      </c>
      <c r="F14" s="77" t="s">
        <v>2417</v>
      </c>
      <c r="G14" s="145" t="s">
        <v>1055</v>
      </c>
      <c r="H14" s="138" t="str">
        <f>IFERROR(VLOOKUP(G14,REFERENCES!O:P,2,FALSE),"")</f>
        <v xml:space="preserve">Nombre </v>
      </c>
      <c r="I14" s="185">
        <v>942</v>
      </c>
      <c r="J14" s="73"/>
      <c r="K14" s="73"/>
      <c r="L14" s="73"/>
      <c r="M14" s="20" t="s">
        <v>1818</v>
      </c>
      <c r="N14" s="182"/>
      <c r="O14" s="149"/>
      <c r="P14" s="53" t="s">
        <v>16</v>
      </c>
      <c r="Q14" s="53" t="s">
        <v>17</v>
      </c>
      <c r="R14" s="78" t="s">
        <v>1731</v>
      </c>
      <c r="S14" s="53" t="s">
        <v>1779</v>
      </c>
      <c r="T14" s="71" t="s">
        <v>1035</v>
      </c>
      <c r="U14" s="71" t="s">
        <v>1063</v>
      </c>
      <c r="V14" s="143"/>
      <c r="W14" s="206" t="str">
        <f t="shared" si="2"/>
        <v>ACT20161020GRJE8E</v>
      </c>
      <c r="X14" s="206">
        <f t="shared" si="3"/>
        <v>2</v>
      </c>
      <c r="Y14" s="206" t="str">
        <f>VLOOKUP(P14,NIVEAUXADMIN!A:B,2,FALSE)</f>
        <v>HT08</v>
      </c>
      <c r="Z14" s="206" t="str">
        <f>VLOOKUP(Q14,NIVEAUXADMIN!E:F,2,FALSE)</f>
        <v>HT08811</v>
      </c>
      <c r="AA14" s="206" t="str">
        <f>VLOOKUP(R14,NIVEAUXADMIN!I:J,2,FALSE)</f>
        <v>HT08811-08</v>
      </c>
      <c r="AB14" s="206">
        <f>IF(SUMPRODUCT(($A$4:$A14=A14)*($Q$4:$Q14=Q14))&gt;1,0,1)</f>
        <v>0</v>
      </c>
      <c r="AC14" s="207">
        <f>IF(SUMPRODUCT(($A$4:$A14=A14)*($F$4:$F14=F14)*($Q$4:$Q14=Q14))&gt;1,0,1)</f>
        <v>0</v>
      </c>
      <c r="AD14" s="206" t="str">
        <f t="shared" si="4"/>
        <v xml:space="preserve">{"Organisation": "ACTED", "Indicateur": "Distribution de biens non-alimentaire", "Statut": "Réalisé", "Date de l'activité (passé ou planifiée)
( jj-mm-aaaa)": "10/20/2016", "Département": "Grande Anse", "Commune": "Jeremie", "Section Communale": "8e Fonds Rouge Dahere"}, </v>
      </c>
    </row>
    <row r="15" spans="1:30" s="53" customFormat="1" x14ac:dyDescent="0.25">
      <c r="A15" s="71" t="s">
        <v>27</v>
      </c>
      <c r="C15" s="53" t="s">
        <v>47</v>
      </c>
      <c r="D15" s="53" t="s">
        <v>15</v>
      </c>
      <c r="E15" s="132">
        <v>42664</v>
      </c>
      <c r="F15" s="77" t="s">
        <v>2420</v>
      </c>
      <c r="G15" s="145" t="s">
        <v>2409</v>
      </c>
      <c r="H15" s="138" t="str">
        <f>IFERROR(VLOOKUP(G15,REFERENCES!O:P,2,FALSE),"")</f>
        <v xml:space="preserve">Nombre </v>
      </c>
      <c r="I15" s="185">
        <v>996</v>
      </c>
      <c r="J15" s="73"/>
      <c r="K15" s="73"/>
      <c r="L15" s="73"/>
      <c r="M15" s="20" t="s">
        <v>1818</v>
      </c>
      <c r="N15" s="182">
        <v>993</v>
      </c>
      <c r="O15" s="149"/>
      <c r="P15" s="53" t="s">
        <v>16</v>
      </c>
      <c r="Q15" s="71" t="s">
        <v>17</v>
      </c>
      <c r="R15" s="78" t="s">
        <v>1731</v>
      </c>
      <c r="S15" s="71" t="s">
        <v>1779</v>
      </c>
      <c r="T15" s="71" t="s">
        <v>1035</v>
      </c>
      <c r="U15" s="71" t="s">
        <v>1063</v>
      </c>
      <c r="V15" s="143"/>
      <c r="W15" s="206" t="str">
        <f t="shared" si="2"/>
        <v>ACT20161021GRJE8E</v>
      </c>
      <c r="X15" s="206">
        <f t="shared" si="3"/>
        <v>2</v>
      </c>
      <c r="Y15" s="206" t="str">
        <f>VLOOKUP(P15,NIVEAUXADMIN!A:B,2,FALSE)</f>
        <v>HT08</v>
      </c>
      <c r="Z15" s="206" t="str">
        <f>VLOOKUP(Q15,NIVEAUXADMIN!E:F,2,FALSE)</f>
        <v>HT08811</v>
      </c>
      <c r="AA15" s="206" t="str">
        <f>VLOOKUP(R15,NIVEAUXADMIN!I:J,2,FALSE)</f>
        <v>HT08811-08</v>
      </c>
      <c r="AB15" s="206">
        <f>IF(SUMPRODUCT(($A$4:$A15=A15)*($Q$4:$Q15=Q15))&gt;1,0,1)</f>
        <v>0</v>
      </c>
      <c r="AC15" s="207">
        <f>IF(SUMPRODUCT(($A$4:$A15=A15)*($F$4:$F15=F15)*($Q$4:$Q15=Q15))&gt;1,0,1)</f>
        <v>0</v>
      </c>
      <c r="AD15" s="206" t="str">
        <f t="shared" si="4"/>
        <v xml:space="preserve">{"Organisation": "ACTED", "Indicateur": "Distribution de materiel d'abris d'urgence", "Statut": "Réalisé", "Date de l'activité (passé ou planifiée)
( jj-mm-aaaa)": "10/21/2016", "Département": "Grande Anse", "Commune": "Jeremie", "Section Communale": "8e Fonds Rouge Dahere"}, </v>
      </c>
    </row>
    <row r="16" spans="1:30" s="53" customFormat="1" x14ac:dyDescent="0.25">
      <c r="A16" s="71" t="s">
        <v>27</v>
      </c>
      <c r="C16" s="53" t="s">
        <v>47</v>
      </c>
      <c r="D16" s="53" t="s">
        <v>15</v>
      </c>
      <c r="E16" s="132">
        <v>42664</v>
      </c>
      <c r="F16" s="77" t="s">
        <v>2417</v>
      </c>
      <c r="G16" s="145" t="s">
        <v>1055</v>
      </c>
      <c r="H16" s="138" t="str">
        <f>IFERROR(VLOOKUP(G16,REFERENCES!O:P,2,FALSE),"")</f>
        <v xml:space="preserve">Nombre </v>
      </c>
      <c r="I16" s="185">
        <v>996</v>
      </c>
      <c r="J16" s="73"/>
      <c r="K16" s="73"/>
      <c r="L16" s="73"/>
      <c r="M16" s="20" t="s">
        <v>1818</v>
      </c>
      <c r="N16" s="182">
        <v>993</v>
      </c>
      <c r="O16" s="149"/>
      <c r="P16" s="53" t="s">
        <v>16</v>
      </c>
      <c r="Q16" s="71" t="s">
        <v>17</v>
      </c>
      <c r="R16" s="78" t="s">
        <v>1731</v>
      </c>
      <c r="S16" s="53" t="s">
        <v>1779</v>
      </c>
      <c r="T16" s="71" t="s">
        <v>1035</v>
      </c>
      <c r="U16" s="71" t="s">
        <v>1063</v>
      </c>
      <c r="V16" s="143"/>
      <c r="W16" s="206" t="str">
        <f t="shared" si="2"/>
        <v>ACT20161021GRJE8E</v>
      </c>
      <c r="X16" s="206">
        <f t="shared" si="3"/>
        <v>2</v>
      </c>
      <c r="Y16" s="206" t="str">
        <f>VLOOKUP(P16,NIVEAUXADMIN!A:B,2,FALSE)</f>
        <v>HT08</v>
      </c>
      <c r="Z16" s="206" t="str">
        <f>VLOOKUP(Q16,NIVEAUXADMIN!E:F,2,FALSE)</f>
        <v>HT08811</v>
      </c>
      <c r="AA16" s="206" t="str">
        <f>VLOOKUP(R16,NIVEAUXADMIN!I:J,2,FALSE)</f>
        <v>HT08811-08</v>
      </c>
      <c r="AB16" s="206">
        <f>IF(SUMPRODUCT(($A$4:$A16=A16)*($Q$4:$Q16=Q16))&gt;1,0,1)</f>
        <v>0</v>
      </c>
      <c r="AC16" s="207">
        <f>IF(SUMPRODUCT(($A$4:$A16=A16)*($F$4:$F16=F16)*($Q$4:$Q16=Q16))&gt;1,0,1)</f>
        <v>0</v>
      </c>
      <c r="AD16" s="206" t="str">
        <f t="shared" si="4"/>
        <v xml:space="preserve">{"Organisation": "ACTED", "Indicateur": "Distribution de biens non-alimentaire", "Statut": "Réalisé", "Date de l'activité (passé ou planifiée)
( jj-mm-aaaa)": "10/21/2016", "Département": "Grande Anse", "Commune": "Jeremie", "Section Communale": "8e Fonds Rouge Dahere"}, </v>
      </c>
    </row>
    <row r="17" spans="1:30" s="53" customFormat="1" x14ac:dyDescent="0.25">
      <c r="A17" s="71" t="s">
        <v>27</v>
      </c>
      <c r="C17" s="53" t="s">
        <v>47</v>
      </c>
      <c r="D17" s="53" t="s">
        <v>15</v>
      </c>
      <c r="E17" s="132">
        <v>42665</v>
      </c>
      <c r="F17" s="77" t="s">
        <v>2420</v>
      </c>
      <c r="G17" s="145" t="s">
        <v>2409</v>
      </c>
      <c r="H17" s="138" t="str">
        <f>IFERROR(VLOOKUP(G17,REFERENCES!O:P,2,FALSE),"")</f>
        <v xml:space="preserve">Nombre </v>
      </c>
      <c r="I17" s="185">
        <v>1162</v>
      </c>
      <c r="J17" s="207"/>
      <c r="K17" s="207"/>
      <c r="L17" s="207"/>
      <c r="M17" s="20" t="s">
        <v>1818</v>
      </c>
      <c r="N17" s="182">
        <v>993</v>
      </c>
      <c r="O17" s="149"/>
      <c r="P17" s="53" t="s">
        <v>16</v>
      </c>
      <c r="Q17" s="71" t="s">
        <v>17</v>
      </c>
      <c r="R17" s="150" t="s">
        <v>1731</v>
      </c>
      <c r="S17" s="53" t="s">
        <v>1779</v>
      </c>
      <c r="T17" s="206" t="s">
        <v>1035</v>
      </c>
      <c r="U17" s="206" t="s">
        <v>1063</v>
      </c>
      <c r="V17" s="143"/>
      <c r="W17" s="206" t="str">
        <f t="shared" si="2"/>
        <v>ACT20161022GRJE8E</v>
      </c>
      <c r="X17" s="206">
        <f t="shared" si="3"/>
        <v>2</v>
      </c>
      <c r="Y17" s="206" t="str">
        <f>VLOOKUP(P17,NIVEAUXADMIN!A:B,2,FALSE)</f>
        <v>HT08</v>
      </c>
      <c r="Z17" s="206" t="str">
        <f>VLOOKUP(Q17,NIVEAUXADMIN!E:F,2,FALSE)</f>
        <v>HT08811</v>
      </c>
      <c r="AA17" s="206" t="str">
        <f>VLOOKUP(R17,NIVEAUXADMIN!I:J,2,FALSE)</f>
        <v>HT08811-08</v>
      </c>
      <c r="AB17" s="206">
        <f>IF(SUMPRODUCT(($A$4:$A17=A17)*($Q$4:$Q17=Q17))&gt;1,0,1)</f>
        <v>0</v>
      </c>
      <c r="AC17" s="207">
        <f>IF(SUMPRODUCT(($A$4:$A17=A17)*($F$4:$F17=F17)*($Q$4:$Q17=Q17))&gt;1,0,1)</f>
        <v>0</v>
      </c>
      <c r="AD17" s="206" t="str">
        <f t="shared" si="4"/>
        <v xml:space="preserve">{"Organisation": "ACTED", "Indicateur": "Distribution de materiel d'abris d'urgence", "Statut": "Réalisé", "Date de l'activité (passé ou planifiée)
( jj-mm-aaaa)": "10/22/2016", "Département": "Grande Anse", "Commune": "Jeremie", "Section Communale": "8e Fonds Rouge Dahere"}, </v>
      </c>
    </row>
    <row r="18" spans="1:30" s="53" customFormat="1" x14ac:dyDescent="0.25">
      <c r="A18" s="71" t="s">
        <v>27</v>
      </c>
      <c r="C18" s="53" t="s">
        <v>47</v>
      </c>
      <c r="D18" s="53" t="s">
        <v>15</v>
      </c>
      <c r="E18" s="132">
        <v>42665</v>
      </c>
      <c r="F18" s="77" t="s">
        <v>2417</v>
      </c>
      <c r="G18" s="145" t="s">
        <v>1055</v>
      </c>
      <c r="H18" s="138" t="str">
        <f>IFERROR(VLOOKUP(G18,REFERENCES!O:P,2,FALSE),"")</f>
        <v xml:space="preserve">Nombre </v>
      </c>
      <c r="I18" s="185">
        <v>1162</v>
      </c>
      <c r="J18" s="207"/>
      <c r="K18" s="207"/>
      <c r="L18" s="207"/>
      <c r="M18" s="20" t="s">
        <v>1818</v>
      </c>
      <c r="N18" s="182">
        <v>993</v>
      </c>
      <c r="O18" s="149"/>
      <c r="P18" s="53" t="s">
        <v>16</v>
      </c>
      <c r="Q18" s="71" t="s">
        <v>17</v>
      </c>
      <c r="R18" s="150" t="s">
        <v>1731</v>
      </c>
      <c r="S18" s="71" t="s">
        <v>1779</v>
      </c>
      <c r="T18" s="206" t="s">
        <v>1035</v>
      </c>
      <c r="U18" s="206" t="s">
        <v>1063</v>
      </c>
      <c r="V18" s="206"/>
      <c r="W18" s="206" t="str">
        <f t="shared" si="2"/>
        <v>ACT20161022GRJE8E</v>
      </c>
      <c r="X18" s="206">
        <f t="shared" si="3"/>
        <v>2</v>
      </c>
      <c r="Y18" s="206" t="str">
        <f>VLOOKUP(P18,NIVEAUXADMIN!A:B,2,FALSE)</f>
        <v>HT08</v>
      </c>
      <c r="Z18" s="206" t="str">
        <f>VLOOKUP(Q18,NIVEAUXADMIN!E:F,2,FALSE)</f>
        <v>HT08811</v>
      </c>
      <c r="AA18" s="206" t="str">
        <f>VLOOKUP(R18,NIVEAUXADMIN!I:J,2,FALSE)</f>
        <v>HT08811-08</v>
      </c>
      <c r="AB18" s="206">
        <f>IF(SUMPRODUCT(($A$4:$A18=A18)*($Q$4:$Q18=Q18))&gt;1,0,1)</f>
        <v>0</v>
      </c>
      <c r="AC18" s="207">
        <f>IF(SUMPRODUCT(($A$4:$A18=A18)*($F$4:$F18=F18)*($Q$4:$Q18=Q18))&gt;1,0,1)</f>
        <v>0</v>
      </c>
      <c r="AD18" s="206" t="str">
        <f t="shared" si="4"/>
        <v xml:space="preserve">{"Organisation": "ACTED", "Indicateur": "Distribution de biens non-alimentaire", "Statut": "Réalisé", "Date de l'activité (passé ou planifiée)
( jj-mm-aaaa)": "10/22/2016", "Département": "Grande Anse", "Commune": "Jeremie", "Section Communale": "8e Fonds Rouge Dahere"}, </v>
      </c>
    </row>
    <row r="19" spans="1:30" s="53" customFormat="1" x14ac:dyDescent="0.25">
      <c r="A19" s="71" t="s">
        <v>27</v>
      </c>
      <c r="C19" s="53" t="s">
        <v>47</v>
      </c>
      <c r="D19" s="53" t="s">
        <v>15</v>
      </c>
      <c r="E19" s="132">
        <v>42666</v>
      </c>
      <c r="F19" s="77" t="s">
        <v>2420</v>
      </c>
      <c r="G19" s="145" t="s">
        <v>2409</v>
      </c>
      <c r="H19" s="138" t="str">
        <f>IFERROR(VLOOKUP(G19,REFERENCES!O:P,2,FALSE),"")</f>
        <v xml:space="preserve">Nombre </v>
      </c>
      <c r="I19" s="185">
        <v>918</v>
      </c>
      <c r="J19" s="73"/>
      <c r="K19" s="73"/>
      <c r="L19" s="73"/>
      <c r="M19" s="20" t="s">
        <v>1818</v>
      </c>
      <c r="N19" s="182">
        <v>993</v>
      </c>
      <c r="O19" s="149"/>
      <c r="P19" s="53" t="s">
        <v>16</v>
      </c>
      <c r="Q19" s="71" t="s">
        <v>17</v>
      </c>
      <c r="R19" s="78" t="s">
        <v>1731</v>
      </c>
      <c r="S19" s="53" t="s">
        <v>1780</v>
      </c>
      <c r="T19" s="71" t="s">
        <v>1035</v>
      </c>
      <c r="U19" s="71" t="s">
        <v>1063</v>
      </c>
      <c r="V19" s="206"/>
      <c r="W19" s="206" t="str">
        <f t="shared" si="2"/>
        <v>ACT20161023GRJE8E</v>
      </c>
      <c r="X19" s="206">
        <f t="shared" si="3"/>
        <v>2</v>
      </c>
      <c r="Y19" s="206" t="str">
        <f>VLOOKUP(P19,NIVEAUXADMIN!A:B,2,FALSE)</f>
        <v>HT08</v>
      </c>
      <c r="Z19" s="206" t="str">
        <f>VLOOKUP(Q19,NIVEAUXADMIN!E:F,2,FALSE)</f>
        <v>HT08811</v>
      </c>
      <c r="AA19" s="206" t="str">
        <f>VLOOKUP(R19,NIVEAUXADMIN!I:J,2,FALSE)</f>
        <v>HT08811-08</v>
      </c>
      <c r="AB19" s="206">
        <f>IF(SUMPRODUCT(($A$4:$A19=A19)*($Q$4:$Q19=Q19))&gt;1,0,1)</f>
        <v>0</v>
      </c>
      <c r="AC19" s="207">
        <f>IF(SUMPRODUCT(($A$4:$A19=A19)*($F$4:$F19=F19)*($Q$4:$Q19=Q19))&gt;1,0,1)</f>
        <v>0</v>
      </c>
      <c r="AD19" s="206" t="str">
        <f t="shared" si="4"/>
        <v xml:space="preserve">{"Organisation": "ACTED", "Indicateur": "Distribution de materiel d'abris d'urgence", "Statut": "Réalisé", "Date de l'activité (passé ou planifiée)
( jj-mm-aaaa)": "10/23/2016", "Département": "Grande Anse", "Commune": "Jeremie", "Section Communale": "8e Fonds Rouge Dahere"}, </v>
      </c>
    </row>
    <row r="20" spans="1:30" s="53" customFormat="1" x14ac:dyDescent="0.25">
      <c r="A20" s="71" t="s">
        <v>27</v>
      </c>
      <c r="C20" s="53" t="s">
        <v>47</v>
      </c>
      <c r="D20" s="53" t="s">
        <v>15</v>
      </c>
      <c r="E20" s="132">
        <v>42666</v>
      </c>
      <c r="F20" s="77" t="s">
        <v>2417</v>
      </c>
      <c r="G20" s="145" t="s">
        <v>1055</v>
      </c>
      <c r="H20" s="138" t="str">
        <f>IFERROR(VLOOKUP(G20,REFERENCES!O:P,2,FALSE),"")</f>
        <v xml:space="preserve">Nombre </v>
      </c>
      <c r="I20" s="185">
        <v>918</v>
      </c>
      <c r="J20" s="207"/>
      <c r="K20" s="207"/>
      <c r="L20" s="207"/>
      <c r="M20" s="20" t="s">
        <v>1818</v>
      </c>
      <c r="N20" s="182">
        <v>993</v>
      </c>
      <c r="O20" s="25"/>
      <c r="P20" s="53" t="s">
        <v>16</v>
      </c>
      <c r="Q20" s="71" t="s">
        <v>17</v>
      </c>
      <c r="R20" s="150" t="s">
        <v>1731</v>
      </c>
      <c r="S20" s="53" t="s">
        <v>1780</v>
      </c>
      <c r="T20" s="206" t="s">
        <v>1035</v>
      </c>
      <c r="U20" s="206" t="s">
        <v>1063</v>
      </c>
      <c r="V20" s="71"/>
      <c r="W20" s="206" t="str">
        <f t="shared" si="2"/>
        <v>ACT20161023GRJE8E</v>
      </c>
      <c r="X20" s="206">
        <f t="shared" si="3"/>
        <v>2</v>
      </c>
      <c r="Y20" s="206" t="str">
        <f>VLOOKUP(P20,NIVEAUXADMIN!A:B,2,FALSE)</f>
        <v>HT08</v>
      </c>
      <c r="Z20" s="206" t="str">
        <f>VLOOKUP(Q20,NIVEAUXADMIN!E:F,2,FALSE)</f>
        <v>HT08811</v>
      </c>
      <c r="AA20" s="206" t="str">
        <f>VLOOKUP(R20,NIVEAUXADMIN!I:J,2,FALSE)</f>
        <v>HT08811-08</v>
      </c>
      <c r="AB20" s="206">
        <f>IF(SUMPRODUCT(($A$4:$A20=A20)*($Q$4:$Q20=Q20))&gt;1,0,1)</f>
        <v>0</v>
      </c>
      <c r="AC20" s="207">
        <f>IF(SUMPRODUCT(($A$4:$A20=A20)*($F$4:$F20=F20)*($Q$4:$Q20=Q20))&gt;1,0,1)</f>
        <v>0</v>
      </c>
      <c r="AD20" s="206" t="str">
        <f t="shared" si="4"/>
        <v xml:space="preserve">{"Organisation": "ACTED", "Indicateur": "Distribution de biens non-alimentaire", "Statut": "Réalisé", "Date de l'activité (passé ou planifiée)
( jj-mm-aaaa)": "10/23/2016", "Département": "Grande Anse", "Commune": "Jeremie", "Section Communale": "8e Fonds Rouge Dahere"}, </v>
      </c>
    </row>
    <row r="21" spans="1:30" s="53" customFormat="1" x14ac:dyDescent="0.25">
      <c r="A21" s="71" t="s">
        <v>27</v>
      </c>
      <c r="C21" s="53" t="s">
        <v>47</v>
      </c>
      <c r="D21" s="53" t="s">
        <v>15</v>
      </c>
      <c r="E21" s="132">
        <v>42667</v>
      </c>
      <c r="F21" s="77" t="s">
        <v>2420</v>
      </c>
      <c r="G21" s="145" t="s">
        <v>2409</v>
      </c>
      <c r="H21" s="138" t="str">
        <f>IFERROR(VLOOKUP(G21,REFERENCES!O:P,2,FALSE),"")</f>
        <v xml:space="preserve">Nombre </v>
      </c>
      <c r="I21" s="185">
        <v>1115</v>
      </c>
      <c r="J21" s="207"/>
      <c r="K21" s="207"/>
      <c r="L21" s="207"/>
      <c r="M21" s="20" t="s">
        <v>1818</v>
      </c>
      <c r="N21" s="182">
        <v>993</v>
      </c>
      <c r="O21" s="25"/>
      <c r="P21" s="53" t="s">
        <v>16</v>
      </c>
      <c r="Q21" s="71" t="s">
        <v>17</v>
      </c>
      <c r="R21" s="150" t="s">
        <v>1731</v>
      </c>
      <c r="S21" s="71" t="s">
        <v>1780</v>
      </c>
      <c r="T21" s="206" t="s">
        <v>1035</v>
      </c>
      <c r="U21" s="206" t="s">
        <v>1063</v>
      </c>
      <c r="V21" s="206"/>
      <c r="W21" s="206" t="str">
        <f t="shared" si="2"/>
        <v>ACT20161024GRJE8E</v>
      </c>
      <c r="X21" s="206">
        <f t="shared" si="3"/>
        <v>2</v>
      </c>
      <c r="Y21" s="206" t="str">
        <f>VLOOKUP(P21,NIVEAUXADMIN!A:B,2,FALSE)</f>
        <v>HT08</v>
      </c>
      <c r="Z21" s="206" t="str">
        <f>VLOOKUP(Q21,NIVEAUXADMIN!E:F,2,FALSE)</f>
        <v>HT08811</v>
      </c>
      <c r="AA21" s="206" t="str">
        <f>VLOOKUP(R21,NIVEAUXADMIN!I:J,2,FALSE)</f>
        <v>HT08811-08</v>
      </c>
      <c r="AB21" s="206">
        <f>IF(SUMPRODUCT(($A$4:$A21=A21)*($Q$4:$Q21=Q21))&gt;1,0,1)</f>
        <v>0</v>
      </c>
      <c r="AC21" s="207">
        <f>IF(SUMPRODUCT(($A$4:$A21=A21)*($F$4:$F21=F21)*($Q$4:$Q21=Q21))&gt;1,0,1)</f>
        <v>0</v>
      </c>
      <c r="AD21" s="206" t="str">
        <f t="shared" si="4"/>
        <v xml:space="preserve">{"Organisation": "ACTED", "Indicateur": "Distribution de materiel d'abris d'urgence", "Statut": "Réalisé", "Date de l'activité (passé ou planifiée)
( jj-mm-aaaa)": "10/24/2016", "Département": "Grande Anse", "Commune": "Jeremie", "Section Communale": "8e Fonds Rouge Dahere"}, </v>
      </c>
    </row>
    <row r="22" spans="1:30" s="53" customFormat="1" x14ac:dyDescent="0.25">
      <c r="A22" s="71" t="s">
        <v>27</v>
      </c>
      <c r="C22" s="53" t="s">
        <v>47</v>
      </c>
      <c r="D22" s="53" t="s">
        <v>15</v>
      </c>
      <c r="E22" s="132">
        <v>42667</v>
      </c>
      <c r="F22" s="77" t="s">
        <v>2417</v>
      </c>
      <c r="G22" s="145" t="s">
        <v>1055</v>
      </c>
      <c r="H22" s="138" t="str">
        <f>IFERROR(VLOOKUP(G22,REFERENCES!O:P,2,FALSE),"")</f>
        <v xml:space="preserve">Nombre </v>
      </c>
      <c r="I22" s="185">
        <v>1115</v>
      </c>
      <c r="J22" s="207"/>
      <c r="K22" s="207"/>
      <c r="L22" s="207"/>
      <c r="M22" s="20" t="s">
        <v>1818</v>
      </c>
      <c r="N22" s="182">
        <v>993</v>
      </c>
      <c r="O22" s="25"/>
      <c r="P22" s="53" t="s">
        <v>16</v>
      </c>
      <c r="Q22" s="71" t="s">
        <v>17</v>
      </c>
      <c r="R22" s="150" t="s">
        <v>1731</v>
      </c>
      <c r="S22" s="71" t="s">
        <v>1780</v>
      </c>
      <c r="T22" s="206" t="s">
        <v>1035</v>
      </c>
      <c r="U22" s="206" t="s">
        <v>1063</v>
      </c>
      <c r="V22" s="206"/>
      <c r="W22" s="206" t="str">
        <f t="shared" si="2"/>
        <v>ACT20161024GRJE8E</v>
      </c>
      <c r="X22" s="206">
        <f t="shared" si="3"/>
        <v>2</v>
      </c>
      <c r="Y22" s="206" t="str">
        <f>VLOOKUP(P22,NIVEAUXADMIN!A:B,2,FALSE)</f>
        <v>HT08</v>
      </c>
      <c r="Z22" s="206" t="str">
        <f>VLOOKUP(Q22,NIVEAUXADMIN!E:F,2,FALSE)</f>
        <v>HT08811</v>
      </c>
      <c r="AA22" s="206" t="str">
        <f>VLOOKUP(R22,NIVEAUXADMIN!I:J,2,FALSE)</f>
        <v>HT08811-08</v>
      </c>
      <c r="AB22" s="206">
        <f>IF(SUMPRODUCT(($A$4:$A22=A22)*($Q$4:$Q22=Q22))&gt;1,0,1)</f>
        <v>0</v>
      </c>
      <c r="AC22" s="207">
        <f>IF(SUMPRODUCT(($A$4:$A22=A22)*($F$4:$F22=F22)*($Q$4:$Q22=Q22))&gt;1,0,1)</f>
        <v>0</v>
      </c>
      <c r="AD22" s="206" t="str">
        <f t="shared" si="4"/>
        <v xml:space="preserve">{"Organisation": "ACTED", "Indicateur": "Distribution de biens non-alimentaire", "Statut": "Réalisé", "Date de l'activité (passé ou planifiée)
( jj-mm-aaaa)": "10/24/2016", "Département": "Grande Anse", "Commune": "Jeremie", "Section Communale": "8e Fonds Rouge Dahere"}, </v>
      </c>
    </row>
    <row r="23" spans="1:30" s="53" customFormat="1" x14ac:dyDescent="0.25">
      <c r="A23" s="71" t="s">
        <v>27</v>
      </c>
      <c r="C23" s="53" t="s">
        <v>47</v>
      </c>
      <c r="D23" s="53" t="s">
        <v>15</v>
      </c>
      <c r="E23" s="132">
        <v>42669</v>
      </c>
      <c r="F23" s="77" t="s">
        <v>2420</v>
      </c>
      <c r="G23" s="145" t="s">
        <v>2409</v>
      </c>
      <c r="H23" s="138" t="str">
        <f>IFERROR(VLOOKUP(G23,REFERENCES!O:P,2,FALSE),"")</f>
        <v xml:space="preserve">Nombre </v>
      </c>
      <c r="I23" s="185">
        <v>1119</v>
      </c>
      <c r="J23" s="207"/>
      <c r="K23" s="207"/>
      <c r="L23" s="207"/>
      <c r="M23" s="20" t="s">
        <v>1818</v>
      </c>
      <c r="N23" s="182">
        <v>993</v>
      </c>
      <c r="O23" s="149"/>
      <c r="P23" s="53" t="s">
        <v>16</v>
      </c>
      <c r="Q23" s="71" t="s">
        <v>17</v>
      </c>
      <c r="R23" s="150" t="s">
        <v>1748</v>
      </c>
      <c r="S23" s="71" t="s">
        <v>1781</v>
      </c>
      <c r="T23" s="206" t="s">
        <v>1035</v>
      </c>
      <c r="U23" s="206" t="s">
        <v>1063</v>
      </c>
      <c r="V23" s="206"/>
      <c r="W23" s="206" t="str">
        <f t="shared" si="2"/>
        <v>ACT20161026GRJE9E</v>
      </c>
      <c r="X23" s="206">
        <f t="shared" si="3"/>
        <v>2</v>
      </c>
      <c r="Y23" s="206" t="str">
        <f>VLOOKUP(P23,NIVEAUXADMIN!A:B,2,FALSE)</f>
        <v>HT08</v>
      </c>
      <c r="Z23" s="206" t="str">
        <f>VLOOKUP(Q23,NIVEAUXADMIN!E:F,2,FALSE)</f>
        <v>HT08811</v>
      </c>
      <c r="AA23" s="206" t="str">
        <f>VLOOKUP(R23,NIVEAUXADMIN!I:J,2,FALSE)</f>
        <v>HT08811-09</v>
      </c>
      <c r="AB23" s="206">
        <f>IF(SUMPRODUCT(($A$4:$A23=A23)*($Q$4:$Q23=Q23))&gt;1,0,1)</f>
        <v>0</v>
      </c>
      <c r="AC23" s="207">
        <f>IF(SUMPRODUCT(($A$4:$A23=A23)*($F$4:$F23=F23)*($Q$4:$Q23=Q23))&gt;1,0,1)</f>
        <v>0</v>
      </c>
      <c r="AD23" s="206" t="str">
        <f t="shared" si="4"/>
        <v xml:space="preserve">{"Organisation": "ACTED", "Indicateur": "Distribution de materiel d'abris d'urgence", "Statut": "Réalisé", "Date de l'activité (passé ou planifiée)
( jj-mm-aaaa)": "10/26/2016", "Département": "Grande Anse", "Commune": "Jeremie", "Section Communale": "9e Fonds Rouge Torberck"}, </v>
      </c>
    </row>
    <row r="24" spans="1:30" s="53" customFormat="1" x14ac:dyDescent="0.25">
      <c r="A24" s="71" t="s">
        <v>27</v>
      </c>
      <c r="C24" s="53" t="s">
        <v>47</v>
      </c>
      <c r="D24" s="53" t="s">
        <v>15</v>
      </c>
      <c r="E24" s="132">
        <v>42669</v>
      </c>
      <c r="F24" s="77" t="s">
        <v>2417</v>
      </c>
      <c r="G24" s="145" t="s">
        <v>1055</v>
      </c>
      <c r="H24" s="138" t="str">
        <f>IFERROR(VLOOKUP(G24,REFERENCES!O:P,2,FALSE),"")</f>
        <v xml:space="preserve">Nombre </v>
      </c>
      <c r="I24" s="185">
        <v>1119</v>
      </c>
      <c r="J24" s="73"/>
      <c r="K24" s="73"/>
      <c r="L24" s="73"/>
      <c r="M24" s="20" t="s">
        <v>1818</v>
      </c>
      <c r="N24" s="182">
        <v>993</v>
      </c>
      <c r="O24" s="149"/>
      <c r="P24" s="53" t="s">
        <v>16</v>
      </c>
      <c r="Q24" s="71" t="s">
        <v>17</v>
      </c>
      <c r="R24" s="78" t="s">
        <v>1748</v>
      </c>
      <c r="S24" s="71" t="s">
        <v>1781</v>
      </c>
      <c r="T24" s="71" t="s">
        <v>1035</v>
      </c>
      <c r="U24" s="71" t="s">
        <v>1063</v>
      </c>
      <c r="V24" s="206"/>
      <c r="W24" s="206" t="str">
        <f t="shared" si="2"/>
        <v>ACT20161026GRJE9E</v>
      </c>
      <c r="X24" s="206">
        <f t="shared" si="3"/>
        <v>2</v>
      </c>
      <c r="Y24" s="206" t="str">
        <f>VLOOKUP(P24,NIVEAUXADMIN!A:B,2,FALSE)</f>
        <v>HT08</v>
      </c>
      <c r="Z24" s="206" t="str">
        <f>VLOOKUP(Q24,NIVEAUXADMIN!E:F,2,FALSE)</f>
        <v>HT08811</v>
      </c>
      <c r="AA24" s="206" t="str">
        <f>VLOOKUP(R24,NIVEAUXADMIN!I:J,2,FALSE)</f>
        <v>HT08811-09</v>
      </c>
      <c r="AB24" s="206">
        <f>IF(SUMPRODUCT(($A$4:$A24=A24)*($Q$4:$Q24=Q24))&gt;1,0,1)</f>
        <v>0</v>
      </c>
      <c r="AC24" s="207">
        <f>IF(SUMPRODUCT(($A$4:$A24=A24)*($F$4:$F24=F24)*($Q$4:$Q24=Q24))&gt;1,0,1)</f>
        <v>0</v>
      </c>
      <c r="AD24" s="206" t="str">
        <f t="shared" si="4"/>
        <v xml:space="preserve">{"Organisation": "ACTED", "Indicateur": "Distribution de biens non-alimentaire", "Statut": "Réalisé", "Date de l'activité (passé ou planifiée)
( jj-mm-aaaa)": "10/26/2016", "Département": "Grande Anse", "Commune": "Jeremie", "Section Communale": "9e Fonds Rouge Torberck"}, </v>
      </c>
    </row>
    <row r="25" spans="1:30" s="53" customFormat="1" x14ac:dyDescent="0.25">
      <c r="A25" s="71" t="s">
        <v>27</v>
      </c>
      <c r="C25" s="53" t="s">
        <v>47</v>
      </c>
      <c r="D25" s="53" t="s">
        <v>15</v>
      </c>
      <c r="E25" s="132">
        <v>42674</v>
      </c>
      <c r="F25" s="77" t="s">
        <v>2420</v>
      </c>
      <c r="G25" s="145" t="s">
        <v>2409</v>
      </c>
      <c r="H25" s="138" t="str">
        <f>IFERROR(VLOOKUP(G25,REFERENCES!O:P,2,FALSE),"")</f>
        <v xml:space="preserve">Nombre </v>
      </c>
      <c r="I25" s="185">
        <v>759</v>
      </c>
      <c r="J25" s="73"/>
      <c r="K25" s="73"/>
      <c r="L25" s="73"/>
      <c r="M25" s="147" t="s">
        <v>1818</v>
      </c>
      <c r="N25" s="182">
        <v>993</v>
      </c>
      <c r="O25" s="149"/>
      <c r="P25" s="53" t="s">
        <v>16</v>
      </c>
      <c r="Q25" s="53" t="s">
        <v>17</v>
      </c>
      <c r="R25" s="78" t="s">
        <v>1565</v>
      </c>
      <c r="S25" s="71" t="s">
        <v>1782</v>
      </c>
      <c r="T25" s="71" t="s">
        <v>1035</v>
      </c>
      <c r="U25" s="71" t="s">
        <v>1063</v>
      </c>
      <c r="V25" s="143"/>
      <c r="W25" s="206" t="str">
        <f t="shared" si="2"/>
        <v>ACT20161031GRJE4E</v>
      </c>
      <c r="X25" s="206">
        <f t="shared" si="3"/>
        <v>2</v>
      </c>
      <c r="Y25" s="206" t="str">
        <f>VLOOKUP(P25,NIVEAUXADMIN!A:B,2,FALSE)</f>
        <v>HT08</v>
      </c>
      <c r="Z25" s="206" t="str">
        <f>VLOOKUP(Q25,NIVEAUXADMIN!E:F,2,FALSE)</f>
        <v>HT08811</v>
      </c>
      <c r="AA25" s="206" t="str">
        <f>VLOOKUP(R25,NIVEAUXADMIN!I:J,2,FALSE)</f>
        <v>HT08811-04</v>
      </c>
      <c r="AB25" s="206">
        <f>IF(SUMPRODUCT(($A$4:$A25=A25)*($Q$4:$Q25=Q25))&gt;1,0,1)</f>
        <v>0</v>
      </c>
      <c r="AC25" s="207">
        <f>IF(SUMPRODUCT(($A$4:$A25=A25)*($F$4:$F25=F25)*($Q$4:$Q25=Q25))&gt;1,0,1)</f>
        <v>0</v>
      </c>
      <c r="AD25" s="206" t="str">
        <f t="shared" si="4"/>
        <v xml:space="preserve">{"Organisation": "ACTED", "Indicateur": "Distribution de materiel d'abris d'urgence", "Statut": "Réalisé", "Date de l'activité (passé ou planifiée)
( jj-mm-aaaa)": "10/31/2016", "Département": "Grande Anse", "Commune": "Jeremie", "Section Communale": "4e Basse Guinaudée"}, </v>
      </c>
    </row>
    <row r="26" spans="1:30" s="53" customFormat="1" x14ac:dyDescent="0.25">
      <c r="A26" s="71" t="s">
        <v>27</v>
      </c>
      <c r="C26" s="53" t="s">
        <v>47</v>
      </c>
      <c r="D26" s="53" t="s">
        <v>15</v>
      </c>
      <c r="E26" s="132">
        <v>42674</v>
      </c>
      <c r="F26" s="77" t="s">
        <v>2417</v>
      </c>
      <c r="G26" s="145" t="s">
        <v>1055</v>
      </c>
      <c r="H26" s="138" t="str">
        <f>IFERROR(VLOOKUP(G26,REFERENCES!O:P,2,FALSE),"")</f>
        <v xml:space="preserve">Nombre </v>
      </c>
      <c r="I26" s="185">
        <v>759</v>
      </c>
      <c r="J26" s="73"/>
      <c r="K26" s="17"/>
      <c r="L26" s="17"/>
      <c r="M26" s="147" t="s">
        <v>1818</v>
      </c>
      <c r="N26" s="182">
        <v>993</v>
      </c>
      <c r="O26" s="149"/>
      <c r="P26" s="53" t="s">
        <v>16</v>
      </c>
      <c r="Q26" s="71" t="s">
        <v>17</v>
      </c>
      <c r="R26" s="78" t="s">
        <v>1565</v>
      </c>
      <c r="S26" s="71" t="s">
        <v>1782</v>
      </c>
      <c r="T26" s="53" t="s">
        <v>1035</v>
      </c>
      <c r="U26" s="71" t="s">
        <v>1063</v>
      </c>
      <c r="V26" s="143"/>
      <c r="W26" s="206" t="str">
        <f t="shared" si="2"/>
        <v>ACT20161031GRJE4E</v>
      </c>
      <c r="X26" s="206">
        <f t="shared" si="3"/>
        <v>2</v>
      </c>
      <c r="Y26" s="206" t="str">
        <f>VLOOKUP(P26,NIVEAUXADMIN!A:B,2,FALSE)</f>
        <v>HT08</v>
      </c>
      <c r="Z26" s="206" t="str">
        <f>VLOOKUP(Q26,NIVEAUXADMIN!E:F,2,FALSE)</f>
        <v>HT08811</v>
      </c>
      <c r="AA26" s="206" t="str">
        <f>VLOOKUP(R26,NIVEAUXADMIN!I:J,2,FALSE)</f>
        <v>HT08811-04</v>
      </c>
      <c r="AB26" s="206">
        <f>IF(SUMPRODUCT(($A$4:$A26=A26)*($Q$4:$Q26=Q26))&gt;1,0,1)</f>
        <v>0</v>
      </c>
      <c r="AC26" s="207">
        <f>IF(SUMPRODUCT(($A$4:$A26=A26)*($F$4:$F26=F26)*($Q$4:$Q26=Q26))&gt;1,0,1)</f>
        <v>0</v>
      </c>
      <c r="AD26" s="206" t="str">
        <f t="shared" si="4"/>
        <v xml:space="preserve">{"Organisation": "ACTED", "Indicateur": "Distribution de biens non-alimentaire", "Statut": "Réalisé", "Date de l'activité (passé ou planifiée)
( jj-mm-aaaa)": "10/31/2016", "Département": "Grande Anse", "Commune": "Jeremie", "Section Communale": "4e Basse Guinaudée"}, </v>
      </c>
    </row>
    <row r="27" spans="1:30" s="53" customFormat="1" x14ac:dyDescent="0.25">
      <c r="A27" s="71" t="s">
        <v>27</v>
      </c>
      <c r="C27" s="53" t="s">
        <v>1783</v>
      </c>
      <c r="D27" s="53" t="s">
        <v>15</v>
      </c>
      <c r="E27" s="132">
        <v>42676</v>
      </c>
      <c r="F27" s="77" t="s">
        <v>2417</v>
      </c>
      <c r="G27" s="145" t="s">
        <v>1047</v>
      </c>
      <c r="H27" s="138" t="str">
        <f>IFERROR(VLOOKUP(G27,REFERENCES!O:P,2,FALSE),"")</f>
        <v xml:space="preserve">Nombre </v>
      </c>
      <c r="I27" s="185">
        <v>500</v>
      </c>
      <c r="J27" s="73"/>
      <c r="K27" s="73"/>
      <c r="L27" s="73"/>
      <c r="M27" s="147" t="s">
        <v>1818</v>
      </c>
      <c r="N27" s="182">
        <v>993</v>
      </c>
      <c r="O27" s="25"/>
      <c r="P27" s="53" t="s">
        <v>16</v>
      </c>
      <c r="Q27" s="71" t="s">
        <v>234</v>
      </c>
      <c r="R27" s="78" t="s">
        <v>1237</v>
      </c>
      <c r="S27" s="71" t="s">
        <v>1784</v>
      </c>
      <c r="T27" s="71" t="s">
        <v>1035</v>
      </c>
      <c r="U27" s="71" t="s">
        <v>1063</v>
      </c>
      <c r="V27" s="143"/>
      <c r="W27" s="206" t="str">
        <f t="shared" si="2"/>
        <v>ACT2016112GRAN1E</v>
      </c>
      <c r="X27" s="206">
        <f t="shared" si="3"/>
        <v>5</v>
      </c>
      <c r="Y27" s="206" t="str">
        <f>VLOOKUP(P27,NIVEAUXADMIN!A:B,2,FALSE)</f>
        <v>HT08</v>
      </c>
      <c r="Z27" s="206" t="str">
        <f>VLOOKUP(Q27,NIVEAUXADMIN!E:F,2,FALSE)</f>
        <v>HT08821</v>
      </c>
      <c r="AA27" s="206" t="str">
        <f>VLOOKUP(R27,NIVEAUXADMIN!I:J,2,FALSE)</f>
        <v>HT08821-01</v>
      </c>
      <c r="AB27" s="206">
        <f>IF(SUMPRODUCT(($A$4:$A27=A27)*($Q$4:$Q27=Q27))&gt;1,0,1)</f>
        <v>1</v>
      </c>
      <c r="AC27" s="207">
        <f>IF(SUMPRODUCT(($A$4:$A27=A27)*($F$4:$F27=F27)*($Q$4:$Q27=Q27))&gt;1,0,1)</f>
        <v>1</v>
      </c>
      <c r="AD27" s="206" t="str">
        <f t="shared" si="4"/>
        <v xml:space="preserve">{"Organisation": "ACTED", "Indicateur": "Distribution de biens non-alimentaire", "Statut": "Réalisé", "Date de l'activité (passé ou planifiée)
( jj-mm-aaaa)": "11/2/2016", "Département": "Grande Anse", "Commune": "Anse d'Hainault", "Section Communale": "1e Grandoit"}, </v>
      </c>
    </row>
    <row r="28" spans="1:30" s="53" customFormat="1" x14ac:dyDescent="0.25">
      <c r="A28" s="71" t="s">
        <v>27</v>
      </c>
      <c r="C28" s="53" t="s">
        <v>1783</v>
      </c>
      <c r="D28" s="53" t="s">
        <v>15</v>
      </c>
      <c r="E28" s="132">
        <v>42676</v>
      </c>
      <c r="F28" s="77" t="s">
        <v>2420</v>
      </c>
      <c r="G28" s="145" t="s">
        <v>2410</v>
      </c>
      <c r="H28" s="138" t="str">
        <f>IFERROR(VLOOKUP(G28,REFERENCES!O:P,2,FALSE),"")</f>
        <v xml:space="preserve">Nombre </v>
      </c>
      <c r="I28" s="185">
        <v>500</v>
      </c>
      <c r="J28" s="73"/>
      <c r="K28" s="17"/>
      <c r="L28" s="17"/>
      <c r="M28" s="147" t="s">
        <v>1818</v>
      </c>
      <c r="N28" s="182">
        <v>993</v>
      </c>
      <c r="O28" s="25"/>
      <c r="P28" s="53" t="s">
        <v>16</v>
      </c>
      <c r="Q28" s="71" t="s">
        <v>234</v>
      </c>
      <c r="R28" s="78" t="s">
        <v>1237</v>
      </c>
      <c r="S28" s="53" t="s">
        <v>1784</v>
      </c>
      <c r="T28" s="53" t="s">
        <v>1035</v>
      </c>
      <c r="U28" s="71" t="s">
        <v>1063</v>
      </c>
      <c r="V28" s="143"/>
      <c r="W28" s="206" t="str">
        <f t="shared" si="2"/>
        <v>ACT2016112GRAN1E</v>
      </c>
      <c r="X28" s="206">
        <f t="shared" si="3"/>
        <v>5</v>
      </c>
      <c r="Y28" s="206" t="str">
        <f>VLOOKUP(P28,NIVEAUXADMIN!A:B,2,FALSE)</f>
        <v>HT08</v>
      </c>
      <c r="Z28" s="206" t="str">
        <f>VLOOKUP(Q28,NIVEAUXADMIN!E:F,2,FALSE)</f>
        <v>HT08821</v>
      </c>
      <c r="AA28" s="206" t="str">
        <f>VLOOKUP(R28,NIVEAUXADMIN!I:J,2,FALSE)</f>
        <v>HT08821-01</v>
      </c>
      <c r="AB28" s="206">
        <f>IF(SUMPRODUCT(($A$4:$A28=A28)*($Q$4:$Q28=Q28))&gt;1,0,1)</f>
        <v>0</v>
      </c>
      <c r="AC28" s="207">
        <f>IF(SUMPRODUCT(($A$4:$A28=A28)*($F$4:$F28=F28)*($Q$4:$Q28=Q28))&gt;1,0,1)</f>
        <v>1</v>
      </c>
      <c r="AD28" s="206" t="str">
        <f t="shared" si="4"/>
        <v xml:space="preserve">{"Organisation": "ACTED", "Indicateur": "Distribution de materiel d'abris d'urgence", "Statut": "Réalisé", "Date de l'activité (passé ou planifiée)
( jj-mm-aaaa)": "11/2/2016", "Département": "Grande Anse", "Commune": "Anse d'Hainault", "Section Communale": "1e Grandoit"}, </v>
      </c>
    </row>
    <row r="29" spans="1:30" s="53" customFormat="1" x14ac:dyDescent="0.25">
      <c r="A29" s="71" t="s">
        <v>27</v>
      </c>
      <c r="C29" s="53" t="s">
        <v>1783</v>
      </c>
      <c r="D29" s="53" t="s">
        <v>15</v>
      </c>
      <c r="E29" s="132">
        <v>42676</v>
      </c>
      <c r="F29" s="77" t="s">
        <v>2417</v>
      </c>
      <c r="G29" s="145" t="s">
        <v>1055</v>
      </c>
      <c r="H29" s="138" t="str">
        <f>IFERROR(VLOOKUP(G29,REFERENCES!O:P,2,FALSE),"")</f>
        <v xml:space="preserve">Nombre </v>
      </c>
      <c r="I29" s="185">
        <v>500</v>
      </c>
      <c r="J29" s="207"/>
      <c r="K29" s="207"/>
      <c r="L29" s="207"/>
      <c r="M29" s="20" t="s">
        <v>1818</v>
      </c>
      <c r="N29" s="182">
        <v>993</v>
      </c>
      <c r="O29" s="149"/>
      <c r="P29" s="53" t="s">
        <v>16</v>
      </c>
      <c r="Q29" s="71" t="s">
        <v>234</v>
      </c>
      <c r="R29" s="150" t="s">
        <v>1237</v>
      </c>
      <c r="S29" s="53" t="s">
        <v>1784</v>
      </c>
      <c r="T29" s="206" t="s">
        <v>1035</v>
      </c>
      <c r="U29" s="206" t="s">
        <v>1063</v>
      </c>
      <c r="V29" s="206"/>
      <c r="W29" s="206" t="str">
        <f t="shared" si="2"/>
        <v>ACT2016112GRAN1E</v>
      </c>
      <c r="X29" s="206">
        <f t="shared" si="3"/>
        <v>5</v>
      </c>
      <c r="Y29" s="206" t="str">
        <f>VLOOKUP(P29,NIVEAUXADMIN!A:B,2,FALSE)</f>
        <v>HT08</v>
      </c>
      <c r="Z29" s="206" t="str">
        <f>VLOOKUP(Q29,NIVEAUXADMIN!E:F,2,FALSE)</f>
        <v>HT08821</v>
      </c>
      <c r="AA29" s="206" t="str">
        <f>VLOOKUP(R29,NIVEAUXADMIN!I:J,2,FALSE)</f>
        <v>HT08821-01</v>
      </c>
      <c r="AB29" s="206">
        <f>IF(SUMPRODUCT(($A$4:$A29=A29)*($Q$4:$Q29=Q29))&gt;1,0,1)</f>
        <v>0</v>
      </c>
      <c r="AC29" s="207">
        <f>IF(SUMPRODUCT(($A$4:$A29=A29)*($F$4:$F29=F29)*($Q$4:$Q29=Q29))&gt;1,0,1)</f>
        <v>0</v>
      </c>
      <c r="AD29" s="206" t="str">
        <f t="shared" si="4"/>
        <v xml:space="preserve">{"Organisation": "ACTED", "Indicateur": "Distribution de biens non-alimentaire", "Statut": "Réalisé", "Date de l'activité (passé ou planifiée)
( jj-mm-aaaa)": "11/2/2016", "Département": "Grande Anse", "Commune": "Anse d'Hainault", "Section Communale": "1e Grandoit"}, </v>
      </c>
    </row>
    <row r="30" spans="1:30" s="53" customFormat="1" x14ac:dyDescent="0.25">
      <c r="A30" s="71" t="s">
        <v>27</v>
      </c>
      <c r="C30" s="53" t="s">
        <v>1783</v>
      </c>
      <c r="D30" s="53" t="s">
        <v>15</v>
      </c>
      <c r="E30" s="132">
        <v>42676</v>
      </c>
      <c r="F30" s="77" t="s">
        <v>2417</v>
      </c>
      <c r="G30" s="145" t="s">
        <v>1051</v>
      </c>
      <c r="H30" s="138" t="str">
        <f>IFERROR(VLOOKUP(G30,REFERENCES!O:P,2,FALSE),"")</f>
        <v xml:space="preserve">Nombre </v>
      </c>
      <c r="I30" s="185">
        <v>500</v>
      </c>
      <c r="J30" s="73"/>
      <c r="K30" s="17"/>
      <c r="L30" s="17"/>
      <c r="M30" s="147" t="s">
        <v>1818</v>
      </c>
      <c r="N30" s="182">
        <v>993</v>
      </c>
      <c r="O30" s="149"/>
      <c r="P30" s="53" t="s">
        <v>16</v>
      </c>
      <c r="Q30" s="53" t="s">
        <v>234</v>
      </c>
      <c r="R30" s="26" t="s">
        <v>1237</v>
      </c>
      <c r="S30" s="53" t="s">
        <v>1784</v>
      </c>
      <c r="T30" s="53" t="s">
        <v>1035</v>
      </c>
      <c r="U30" s="53" t="s">
        <v>1063</v>
      </c>
      <c r="V30" s="143"/>
      <c r="W30" s="206" t="str">
        <f t="shared" si="2"/>
        <v>ACT2016112GRAN1E</v>
      </c>
      <c r="X30" s="206">
        <f t="shared" si="3"/>
        <v>5</v>
      </c>
      <c r="Y30" s="206" t="str">
        <f>VLOOKUP(P30,NIVEAUXADMIN!A:B,2,FALSE)</f>
        <v>HT08</v>
      </c>
      <c r="Z30" s="206" t="str">
        <f>VLOOKUP(Q30,NIVEAUXADMIN!E:F,2,FALSE)</f>
        <v>HT08821</v>
      </c>
      <c r="AA30" s="206" t="str">
        <f>VLOOKUP(R30,NIVEAUXADMIN!I:J,2,FALSE)</f>
        <v>HT08821-01</v>
      </c>
      <c r="AB30" s="206">
        <f>IF(SUMPRODUCT(($A$4:$A30=A30)*($Q$4:$Q30=Q30))&gt;1,0,1)</f>
        <v>0</v>
      </c>
      <c r="AC30" s="207">
        <f>IF(SUMPRODUCT(($A$4:$A30=A30)*($F$4:$F30=F30)*($Q$4:$Q30=Q30))&gt;1,0,1)</f>
        <v>0</v>
      </c>
      <c r="AD30" s="206" t="str">
        <f t="shared" si="4"/>
        <v xml:space="preserve">{"Organisation": "ACTED", "Indicateur": "Distribution de biens non-alimentaire", "Statut": "Réalisé", "Date de l'activité (passé ou planifiée)
( jj-mm-aaaa)": "11/2/2016", "Département": "Grande Anse", "Commune": "Anse d'Hainault", "Section Communale": "1e Grandoit"}, </v>
      </c>
    </row>
    <row r="31" spans="1:30" s="53" customFormat="1" x14ac:dyDescent="0.25">
      <c r="A31" s="71" t="s">
        <v>27</v>
      </c>
      <c r="C31" s="53" t="s">
        <v>1783</v>
      </c>
      <c r="D31" s="53" t="s">
        <v>15</v>
      </c>
      <c r="E31" s="132">
        <v>42676</v>
      </c>
      <c r="F31" s="77" t="s">
        <v>2420</v>
      </c>
      <c r="G31" s="145" t="s">
        <v>2409</v>
      </c>
      <c r="H31" s="138" t="str">
        <f>IFERROR(VLOOKUP(G31,REFERENCES!O:P,2,FALSE),"")</f>
        <v xml:space="preserve">Nombre </v>
      </c>
      <c r="I31" s="185">
        <v>500</v>
      </c>
      <c r="J31" s="73"/>
      <c r="K31" s="17"/>
      <c r="L31" s="17"/>
      <c r="M31" s="147" t="s">
        <v>1818</v>
      </c>
      <c r="N31" s="182">
        <v>993</v>
      </c>
      <c r="O31" s="149"/>
      <c r="P31" s="53" t="s">
        <v>16</v>
      </c>
      <c r="Q31" s="53" t="s">
        <v>234</v>
      </c>
      <c r="R31" s="26" t="s">
        <v>1237</v>
      </c>
      <c r="S31" s="53" t="s">
        <v>1784</v>
      </c>
      <c r="T31" s="53" t="s">
        <v>1035</v>
      </c>
      <c r="U31" s="53" t="s">
        <v>1063</v>
      </c>
      <c r="V31" s="143" t="s">
        <v>1785</v>
      </c>
      <c r="W31" s="206" t="str">
        <f t="shared" si="2"/>
        <v>ACT2016112GRAN1E</v>
      </c>
      <c r="X31" s="206">
        <f t="shared" si="3"/>
        <v>5</v>
      </c>
      <c r="Y31" s="206" t="str">
        <f>VLOOKUP(P31,NIVEAUXADMIN!A:B,2,FALSE)</f>
        <v>HT08</v>
      </c>
      <c r="Z31" s="206" t="str">
        <f>VLOOKUP(Q31,NIVEAUXADMIN!E:F,2,FALSE)</f>
        <v>HT08821</v>
      </c>
      <c r="AA31" s="206" t="str">
        <f>VLOOKUP(R31,NIVEAUXADMIN!I:J,2,FALSE)</f>
        <v>HT08821-01</v>
      </c>
      <c r="AB31" s="206">
        <f>IF(SUMPRODUCT(($A$4:$A31=A31)*($Q$4:$Q31=Q31))&gt;1,0,1)</f>
        <v>0</v>
      </c>
      <c r="AC31" s="207">
        <f>IF(SUMPRODUCT(($A$4:$A31=A31)*($F$4:$F31=F31)*($Q$4:$Q31=Q31))&gt;1,0,1)</f>
        <v>0</v>
      </c>
      <c r="AD31" s="206" t="str">
        <f t="shared" si="4"/>
        <v xml:space="preserve">{"Organisation": "ACTED", "Indicateur": "Distribution de materiel d'abris d'urgence", "Statut": "Réalisé", "Date de l'activité (passé ou planifiée)
( jj-mm-aaaa)": "11/2/2016", "Département": "Grande Anse", "Commune": "Anse d'Hainault", "Section Communale": "1e Grandoit"}, </v>
      </c>
    </row>
    <row r="32" spans="1:30" s="53" customFormat="1" x14ac:dyDescent="0.25">
      <c r="A32" s="71" t="s">
        <v>27</v>
      </c>
      <c r="C32" s="53" t="s">
        <v>47</v>
      </c>
      <c r="D32" s="53" t="s">
        <v>15</v>
      </c>
      <c r="E32" s="132">
        <v>42685</v>
      </c>
      <c r="F32" s="77" t="s">
        <v>2420</v>
      </c>
      <c r="G32" s="145" t="s">
        <v>2409</v>
      </c>
      <c r="H32" s="138" t="str">
        <f>IFERROR(VLOOKUP(G32,REFERENCES!O:P,2,FALSE),"")</f>
        <v xml:space="preserve">Nombre </v>
      </c>
      <c r="I32" s="185">
        <v>1305</v>
      </c>
      <c r="J32" s="73"/>
      <c r="K32" s="17"/>
      <c r="L32" s="17"/>
      <c r="M32" s="147" t="s">
        <v>1818</v>
      </c>
      <c r="N32" s="182">
        <v>993</v>
      </c>
      <c r="O32" s="149"/>
      <c r="P32" s="53" t="s">
        <v>16</v>
      </c>
      <c r="Q32" s="53" t="s">
        <v>17</v>
      </c>
      <c r="R32" s="26" t="s">
        <v>1748</v>
      </c>
      <c r="S32" s="71" t="s">
        <v>1786</v>
      </c>
      <c r="T32" s="53" t="s">
        <v>1035</v>
      </c>
      <c r="U32" s="53" t="s">
        <v>1063</v>
      </c>
      <c r="V32" s="143"/>
      <c r="W32" s="206" t="str">
        <f t="shared" si="2"/>
        <v>ACT20161111GRJE9E</v>
      </c>
      <c r="X32" s="206">
        <f t="shared" si="3"/>
        <v>1</v>
      </c>
      <c r="Y32" s="206" t="str">
        <f>VLOOKUP(P32,NIVEAUXADMIN!A:B,2,FALSE)</f>
        <v>HT08</v>
      </c>
      <c r="Z32" s="206" t="str">
        <f>VLOOKUP(Q32,NIVEAUXADMIN!E:F,2,FALSE)</f>
        <v>HT08811</v>
      </c>
      <c r="AA32" s="206" t="str">
        <f>VLOOKUP(R32,NIVEAUXADMIN!I:J,2,FALSE)</f>
        <v>HT08811-09</v>
      </c>
      <c r="AB32" s="206">
        <f>IF(SUMPRODUCT(($A$4:$A32=A32)*($Q$4:$Q32=Q32))&gt;1,0,1)</f>
        <v>0</v>
      </c>
      <c r="AC32" s="207">
        <f>IF(SUMPRODUCT(($A$4:$A32=A32)*($F$4:$F32=F32)*($Q$4:$Q32=Q32))&gt;1,0,1)</f>
        <v>0</v>
      </c>
      <c r="AD32" s="206" t="str">
        <f t="shared" si="4"/>
        <v xml:space="preserve">{"Organisation": "ACTED", "Indicateur": "Distribution de materiel d'abris d'urgence", "Statut": "Réalisé", "Date de l'activité (passé ou planifiée)
( jj-mm-aaaa)": "11/11/2016", "Département": "Grande Anse", "Commune": "Jeremie", "Section Communale": "9e Fonds Rouge Torberck"}, </v>
      </c>
    </row>
    <row r="33" spans="1:30" s="53" customFormat="1" x14ac:dyDescent="0.25">
      <c r="A33" s="71" t="s">
        <v>27</v>
      </c>
      <c r="C33" s="53" t="s">
        <v>47</v>
      </c>
      <c r="D33" s="53" t="s">
        <v>15</v>
      </c>
      <c r="E33" s="132">
        <v>42704</v>
      </c>
      <c r="F33" s="77" t="s">
        <v>2420</v>
      </c>
      <c r="G33" s="145" t="s">
        <v>2409</v>
      </c>
      <c r="H33" s="138" t="str">
        <f>IFERROR(VLOOKUP(G33,REFERENCES!O:P,2,FALSE),"")</f>
        <v xml:space="preserve">Nombre </v>
      </c>
      <c r="I33" s="185">
        <v>453</v>
      </c>
      <c r="J33" s="73"/>
      <c r="K33" s="17"/>
      <c r="L33" s="17"/>
      <c r="M33" s="147" t="s">
        <v>1818</v>
      </c>
      <c r="N33" s="195"/>
      <c r="O33" s="149"/>
      <c r="P33" s="53" t="s">
        <v>16</v>
      </c>
      <c r="Q33" s="53" t="s">
        <v>17</v>
      </c>
      <c r="R33" s="26" t="s">
        <v>1748</v>
      </c>
      <c r="S33" s="71" t="s">
        <v>1788</v>
      </c>
      <c r="T33" s="53" t="s">
        <v>1035</v>
      </c>
      <c r="U33" s="53" t="s">
        <v>1064</v>
      </c>
      <c r="V33" s="71"/>
      <c r="W33" s="206" t="str">
        <f t="shared" si="2"/>
        <v>ACT20161130GRJE9E</v>
      </c>
      <c r="X33" s="206">
        <f t="shared" si="3"/>
        <v>3</v>
      </c>
      <c r="Y33" s="206" t="str">
        <f>VLOOKUP(P33,NIVEAUXADMIN!A:B,2,FALSE)</f>
        <v>HT08</v>
      </c>
      <c r="Z33" s="206" t="str">
        <f>VLOOKUP(Q33,NIVEAUXADMIN!E:F,2,FALSE)</f>
        <v>HT08811</v>
      </c>
      <c r="AA33" s="206" t="str">
        <f>VLOOKUP(R33,NIVEAUXADMIN!I:J,2,FALSE)</f>
        <v>HT08811-09</v>
      </c>
      <c r="AB33" s="206">
        <f>IF(SUMPRODUCT(($A$4:$A33=A33)*($Q$4:$Q33=Q33))&gt;1,0,1)</f>
        <v>0</v>
      </c>
      <c r="AC33" s="207">
        <f>IF(SUMPRODUCT(($A$4:$A33=A33)*($F$4:$F33=F33)*($Q$4:$Q33=Q33))&gt;1,0,1)</f>
        <v>0</v>
      </c>
      <c r="AD33" s="206" t="str">
        <f t="shared" si="4"/>
        <v xml:space="preserve">{"Organisation": "ACTED", "Indicateur": "Distribution de materiel d'abris d'urgence", "Statut": "Réalisé", "Date de l'activité (passé ou planifiée)
( jj-mm-aaaa)": "11/30/2016", "Département": "Grande Anse", "Commune": "Jeremie", "Section Communale": "9e Fonds Rouge Torberck"}, </v>
      </c>
    </row>
    <row r="34" spans="1:30" s="53" customFormat="1" x14ac:dyDescent="0.25">
      <c r="A34" s="71" t="s">
        <v>27</v>
      </c>
      <c r="C34" s="53" t="s">
        <v>47</v>
      </c>
      <c r="D34" s="53" t="s">
        <v>15</v>
      </c>
      <c r="E34" s="132">
        <v>42704</v>
      </c>
      <c r="F34" s="77" t="s">
        <v>2417</v>
      </c>
      <c r="G34" s="145" t="s">
        <v>1056</v>
      </c>
      <c r="H34" s="138" t="str">
        <f>IFERROR(VLOOKUP(G34,REFERENCES!O:P,2,FALSE),"")</f>
        <v xml:space="preserve">Nombre </v>
      </c>
      <c r="I34" s="185">
        <v>453</v>
      </c>
      <c r="J34" s="207"/>
      <c r="K34" s="207"/>
      <c r="L34" s="207"/>
      <c r="M34" s="20" t="s">
        <v>1818</v>
      </c>
      <c r="N34" s="195"/>
      <c r="O34" s="149"/>
      <c r="P34" s="53" t="s">
        <v>16</v>
      </c>
      <c r="Q34" s="206" t="s">
        <v>17</v>
      </c>
      <c r="R34" s="150" t="s">
        <v>1748</v>
      </c>
      <c r="S34" s="71" t="s">
        <v>1788</v>
      </c>
      <c r="T34" s="206" t="s">
        <v>1035</v>
      </c>
      <c r="U34" s="206" t="s">
        <v>1064</v>
      </c>
      <c r="V34" s="206"/>
      <c r="W34" s="206" t="str">
        <f t="shared" si="2"/>
        <v>ACT20161130GRJE9E</v>
      </c>
      <c r="X34" s="206">
        <f t="shared" si="3"/>
        <v>3</v>
      </c>
      <c r="Y34" s="206" t="str">
        <f>VLOOKUP(P34,NIVEAUXADMIN!A:B,2,FALSE)</f>
        <v>HT08</v>
      </c>
      <c r="Z34" s="206" t="str">
        <f>VLOOKUP(Q34,NIVEAUXADMIN!E:F,2,FALSE)</f>
        <v>HT08811</v>
      </c>
      <c r="AA34" s="206" t="str">
        <f>VLOOKUP(R34,NIVEAUXADMIN!I:J,2,FALSE)</f>
        <v>HT08811-09</v>
      </c>
      <c r="AB34" s="206">
        <f>IF(SUMPRODUCT(($A$4:$A34=A34)*($Q$4:$Q34=Q34))&gt;1,0,1)</f>
        <v>0</v>
      </c>
      <c r="AC34" s="207">
        <f>IF(SUMPRODUCT(($A$4:$A34=A34)*($F$4:$F34=F34)*($Q$4:$Q34=Q34))&gt;1,0,1)</f>
        <v>0</v>
      </c>
      <c r="AD34" s="206" t="str">
        <f t="shared" si="4"/>
        <v xml:space="preserve">{"Organisation": "ACTED", "Indicateur": "Distribution de biens non-alimentaire", "Statut": "Réalisé", "Date de l'activité (passé ou planifiée)
( jj-mm-aaaa)": "11/30/2016", "Département": "Grande Anse", "Commune": "Jeremie", "Section Communale": "9e Fonds Rouge Torberck"}, </v>
      </c>
    </row>
    <row r="35" spans="1:30" s="53" customFormat="1" x14ac:dyDescent="0.25">
      <c r="A35" s="71" t="s">
        <v>27</v>
      </c>
      <c r="C35" s="53" t="s">
        <v>47</v>
      </c>
      <c r="D35" s="53" t="s">
        <v>15</v>
      </c>
      <c r="E35" s="132">
        <v>42704</v>
      </c>
      <c r="F35" s="77" t="s">
        <v>2417</v>
      </c>
      <c r="G35" s="145" t="s">
        <v>1055</v>
      </c>
      <c r="H35" s="138" t="str">
        <f>IFERROR(VLOOKUP(G35,REFERENCES!O:P,2,FALSE),"")</f>
        <v xml:space="preserve">Nombre </v>
      </c>
      <c r="I35" s="185">
        <v>453</v>
      </c>
      <c r="J35" s="73"/>
      <c r="K35" s="17"/>
      <c r="L35" s="17"/>
      <c r="M35" s="20" t="s">
        <v>1818</v>
      </c>
      <c r="N35" s="195"/>
      <c r="O35" s="149"/>
      <c r="P35" s="53" t="s">
        <v>16</v>
      </c>
      <c r="Q35" s="53" t="s">
        <v>17</v>
      </c>
      <c r="R35" s="26" t="s">
        <v>1748</v>
      </c>
      <c r="S35" s="71" t="s">
        <v>1788</v>
      </c>
      <c r="T35" s="53" t="s">
        <v>1035</v>
      </c>
      <c r="U35" s="53" t="s">
        <v>1064</v>
      </c>
      <c r="V35" s="206"/>
      <c r="W35" s="206" t="str">
        <f t="shared" si="2"/>
        <v>ACT20161130GRJE9E</v>
      </c>
      <c r="X35" s="206">
        <f t="shared" si="3"/>
        <v>3</v>
      </c>
      <c r="Y35" s="206" t="str">
        <f>VLOOKUP(P35,NIVEAUXADMIN!A:B,2,FALSE)</f>
        <v>HT08</v>
      </c>
      <c r="Z35" s="206" t="str">
        <f>VLOOKUP(Q35,NIVEAUXADMIN!E:F,2,FALSE)</f>
        <v>HT08811</v>
      </c>
      <c r="AA35" s="206" t="str">
        <f>VLOOKUP(R35,NIVEAUXADMIN!I:J,2,FALSE)</f>
        <v>HT08811-09</v>
      </c>
      <c r="AB35" s="206">
        <f>IF(SUMPRODUCT(($A$4:$A35=A35)*($Q$4:$Q35=Q35))&gt;1,0,1)</f>
        <v>0</v>
      </c>
      <c r="AC35" s="207">
        <f>IF(SUMPRODUCT(($A$4:$A35=A35)*($F$4:$F35=F35)*($Q$4:$Q35=Q35))&gt;1,0,1)</f>
        <v>0</v>
      </c>
      <c r="AD35" s="206" t="str">
        <f t="shared" si="4"/>
        <v xml:space="preserve">{"Organisation": "ACTED", "Indicateur": "Distribution de biens non-alimentaire", "Statut": "Réalisé", "Date de l'activité (passé ou planifiée)
( jj-mm-aaaa)": "11/30/2016", "Département": "Grande Anse", "Commune": "Jeremie", "Section Communale": "9e Fonds Rouge Torberck"}, </v>
      </c>
    </row>
    <row r="36" spans="1:30" s="53" customFormat="1" x14ac:dyDescent="0.25">
      <c r="A36" s="71" t="s">
        <v>27</v>
      </c>
      <c r="C36" s="53" t="s">
        <v>47</v>
      </c>
      <c r="D36" s="53" t="s">
        <v>15</v>
      </c>
      <c r="E36" s="132">
        <v>42708</v>
      </c>
      <c r="F36" s="77" t="s">
        <v>2420</v>
      </c>
      <c r="G36" s="145" t="s">
        <v>2409</v>
      </c>
      <c r="H36" s="138" t="str">
        <f>IFERROR(VLOOKUP(G36,REFERENCES!O:P,2,FALSE),"")</f>
        <v xml:space="preserve">Nombre </v>
      </c>
      <c r="I36" s="182">
        <v>182</v>
      </c>
      <c r="J36" s="207"/>
      <c r="K36" s="207"/>
      <c r="L36" s="207"/>
      <c r="M36" s="20" t="s">
        <v>1818</v>
      </c>
      <c r="N36" s="195"/>
      <c r="O36" s="149"/>
      <c r="P36" s="53" t="s">
        <v>16</v>
      </c>
      <c r="Q36" s="53" t="s">
        <v>17</v>
      </c>
      <c r="R36" s="150" t="s">
        <v>1748</v>
      </c>
      <c r="S36" s="53" t="s">
        <v>1789</v>
      </c>
      <c r="T36" s="206" t="s">
        <v>1035</v>
      </c>
      <c r="U36" s="206" t="s">
        <v>1064</v>
      </c>
      <c r="V36" s="206"/>
      <c r="W36" s="206" t="str">
        <f t="shared" si="2"/>
        <v>ACT2016124GRJE9E</v>
      </c>
      <c r="X36" s="206">
        <f t="shared" si="3"/>
        <v>3</v>
      </c>
      <c r="Y36" s="206" t="str">
        <f>VLOOKUP(P36,NIVEAUXADMIN!A:B,2,FALSE)</f>
        <v>HT08</v>
      </c>
      <c r="Z36" s="206" t="str">
        <f>VLOOKUP(Q36,NIVEAUXADMIN!E:F,2,FALSE)</f>
        <v>HT08811</v>
      </c>
      <c r="AA36" s="206" t="str">
        <f>VLOOKUP(R36,NIVEAUXADMIN!I:J,2,FALSE)</f>
        <v>HT08811-09</v>
      </c>
      <c r="AB36" s="206">
        <f>IF(SUMPRODUCT(($A$4:$A36=A36)*($Q$4:$Q36=Q36))&gt;1,0,1)</f>
        <v>0</v>
      </c>
      <c r="AC36" s="207">
        <f>IF(SUMPRODUCT(($A$4:$A36=A36)*($F$4:$F36=F36)*($Q$4:$Q36=Q36))&gt;1,0,1)</f>
        <v>0</v>
      </c>
      <c r="AD36" s="206" t="str">
        <f t="shared" si="4"/>
        <v xml:space="preserve">{"Organisation": "ACTED", "Indicateur": "Distribution de materiel d'abris d'urgence", "Statut": "Réalisé", "Date de l'activité (passé ou planifiée)
( jj-mm-aaaa)": "12/4/2016", "Département": "Grande Anse", "Commune": "Jeremie", "Section Communale": "9e Fonds Rouge Torberck"}, </v>
      </c>
    </row>
    <row r="37" spans="1:30" s="53" customFormat="1" x14ac:dyDescent="0.25">
      <c r="A37" s="71" t="s">
        <v>27</v>
      </c>
      <c r="C37" s="53" t="s">
        <v>47</v>
      </c>
      <c r="D37" s="53" t="s">
        <v>15</v>
      </c>
      <c r="E37" s="132">
        <v>42708</v>
      </c>
      <c r="F37" s="77" t="s">
        <v>2417</v>
      </c>
      <c r="G37" s="145" t="s">
        <v>1056</v>
      </c>
      <c r="H37" s="138" t="str">
        <f>IFERROR(VLOOKUP(G37,REFERENCES!O:P,2,FALSE),"")</f>
        <v xml:space="preserve">Nombre </v>
      </c>
      <c r="I37" s="182">
        <v>182</v>
      </c>
      <c r="J37" s="207"/>
      <c r="K37" s="207"/>
      <c r="L37" s="207"/>
      <c r="M37" s="20" t="s">
        <v>1818</v>
      </c>
      <c r="N37" s="195"/>
      <c r="O37" s="25"/>
      <c r="P37" s="53" t="s">
        <v>16</v>
      </c>
      <c r="Q37" s="53" t="s">
        <v>17</v>
      </c>
      <c r="R37" s="150" t="s">
        <v>1748</v>
      </c>
      <c r="S37" s="53" t="s">
        <v>1789</v>
      </c>
      <c r="T37" s="206" t="s">
        <v>1035</v>
      </c>
      <c r="U37" s="206" t="s">
        <v>1064</v>
      </c>
      <c r="V37" s="143"/>
      <c r="W37" s="206" t="str">
        <f t="shared" si="2"/>
        <v>ACT2016124GRJE9E</v>
      </c>
      <c r="X37" s="206">
        <f t="shared" si="3"/>
        <v>3</v>
      </c>
      <c r="Y37" s="206" t="str">
        <f>VLOOKUP(P37,NIVEAUXADMIN!A:B,2,FALSE)</f>
        <v>HT08</v>
      </c>
      <c r="Z37" s="206" t="str">
        <f>VLOOKUP(Q37,NIVEAUXADMIN!E:F,2,FALSE)</f>
        <v>HT08811</v>
      </c>
      <c r="AA37" s="206" t="str">
        <f>VLOOKUP(R37,NIVEAUXADMIN!I:J,2,FALSE)</f>
        <v>HT08811-09</v>
      </c>
      <c r="AB37" s="206">
        <f>IF(SUMPRODUCT(($A$4:$A37=A37)*($Q$4:$Q37=Q37))&gt;1,0,1)</f>
        <v>0</v>
      </c>
      <c r="AC37" s="207">
        <f>IF(SUMPRODUCT(($A$4:$A37=A37)*($F$4:$F37=F37)*($Q$4:$Q37=Q37))&gt;1,0,1)</f>
        <v>0</v>
      </c>
      <c r="AD37" s="206" t="str">
        <f t="shared" si="4"/>
        <v xml:space="preserve">{"Organisation": "ACTED", "Indicateur": "Distribution de biens non-alimentaire", "Statut": "Réalisé", "Date de l'activité (passé ou planifiée)
( jj-mm-aaaa)": "12/4/2016", "Département": "Grande Anse", "Commune": "Jeremie", "Section Communale": "9e Fonds Rouge Torberck"}, </v>
      </c>
    </row>
    <row r="38" spans="1:30" s="53" customFormat="1" x14ac:dyDescent="0.25">
      <c r="A38" s="71" t="s">
        <v>27</v>
      </c>
      <c r="C38" s="53" t="s">
        <v>47</v>
      </c>
      <c r="D38" s="53" t="s">
        <v>15</v>
      </c>
      <c r="E38" s="132">
        <v>42708</v>
      </c>
      <c r="F38" s="77" t="s">
        <v>2417</v>
      </c>
      <c r="G38" s="145" t="s">
        <v>1055</v>
      </c>
      <c r="H38" s="138" t="str">
        <f>IFERROR(VLOOKUP(G38,REFERENCES!O:P,2,FALSE),"")</f>
        <v xml:space="preserve">Nombre </v>
      </c>
      <c r="I38" s="182">
        <v>182</v>
      </c>
      <c r="J38" s="207"/>
      <c r="K38" s="207"/>
      <c r="L38" s="207"/>
      <c r="M38" s="20" t="s">
        <v>1818</v>
      </c>
      <c r="N38" s="195"/>
      <c r="O38" s="149"/>
      <c r="P38" s="53" t="s">
        <v>16</v>
      </c>
      <c r="Q38" s="53" t="s">
        <v>17</v>
      </c>
      <c r="R38" s="150" t="s">
        <v>1748</v>
      </c>
      <c r="S38" s="53" t="s">
        <v>1789</v>
      </c>
      <c r="T38" s="206" t="s">
        <v>1035</v>
      </c>
      <c r="U38" s="206" t="s">
        <v>1064</v>
      </c>
      <c r="V38" s="206"/>
      <c r="W38" s="206" t="str">
        <f t="shared" si="2"/>
        <v>ACT2016124GRJE9E</v>
      </c>
      <c r="X38" s="206">
        <f t="shared" si="3"/>
        <v>3</v>
      </c>
      <c r="Y38" s="206" t="str">
        <f>VLOOKUP(P38,NIVEAUXADMIN!A:B,2,FALSE)</f>
        <v>HT08</v>
      </c>
      <c r="Z38" s="206" t="str">
        <f>VLOOKUP(Q38,NIVEAUXADMIN!E:F,2,FALSE)</f>
        <v>HT08811</v>
      </c>
      <c r="AA38" s="206" t="str">
        <f>VLOOKUP(R38,NIVEAUXADMIN!I:J,2,FALSE)</f>
        <v>HT08811-09</v>
      </c>
      <c r="AB38" s="206">
        <f>IF(SUMPRODUCT(($A$4:$A38=A38)*($Q$4:$Q38=Q38))&gt;1,0,1)</f>
        <v>0</v>
      </c>
      <c r="AC38" s="207">
        <f>IF(SUMPRODUCT(($A$4:$A38=A38)*($F$4:$F38=F38)*($Q$4:$Q38=Q38))&gt;1,0,1)</f>
        <v>0</v>
      </c>
      <c r="AD38" s="206" t="str">
        <f t="shared" si="4"/>
        <v xml:space="preserve">{"Organisation": "ACTED", "Indicateur": "Distribution de biens non-alimentaire", "Statut": "Réalisé", "Date de l'activité (passé ou planifiée)
( jj-mm-aaaa)": "12/4/2016", "Département": "Grande Anse", "Commune": "Jeremie", "Section Communale": "9e Fonds Rouge Torberck"}, </v>
      </c>
    </row>
    <row r="39" spans="1:30" s="53" customFormat="1" x14ac:dyDescent="0.25">
      <c r="A39" s="71" t="s">
        <v>27</v>
      </c>
      <c r="C39" s="53" t="s">
        <v>47</v>
      </c>
      <c r="D39" s="53" t="s">
        <v>15</v>
      </c>
      <c r="E39" s="132">
        <v>42709</v>
      </c>
      <c r="F39" s="77" t="s">
        <v>2420</v>
      </c>
      <c r="G39" s="145" t="s">
        <v>2409</v>
      </c>
      <c r="H39" s="138" t="str">
        <f>IFERROR(VLOOKUP(G39,REFERENCES!O:P,2,FALSE),"")</f>
        <v xml:space="preserve">Nombre </v>
      </c>
      <c r="I39" s="182">
        <v>221</v>
      </c>
      <c r="J39" s="207"/>
      <c r="K39" s="207"/>
      <c r="L39" s="207"/>
      <c r="M39" s="20" t="s">
        <v>1818</v>
      </c>
      <c r="N39" s="195"/>
      <c r="O39" s="149"/>
      <c r="P39" s="53" t="s">
        <v>16</v>
      </c>
      <c r="Q39" s="53" t="s">
        <v>17</v>
      </c>
      <c r="R39" s="150" t="s">
        <v>1748</v>
      </c>
      <c r="S39" s="53" t="s">
        <v>1790</v>
      </c>
      <c r="T39" s="206" t="s">
        <v>1035</v>
      </c>
      <c r="U39" s="206" t="s">
        <v>1064</v>
      </c>
      <c r="V39" s="206"/>
      <c r="W39" s="206" t="str">
        <f t="shared" si="2"/>
        <v>ACT2016125GRJE9E</v>
      </c>
      <c r="X39" s="206">
        <f t="shared" si="3"/>
        <v>3</v>
      </c>
      <c r="Y39" s="206" t="str">
        <f>VLOOKUP(P39,NIVEAUXADMIN!A:B,2,FALSE)</f>
        <v>HT08</v>
      </c>
      <c r="Z39" s="206" t="str">
        <f>VLOOKUP(Q39,NIVEAUXADMIN!E:F,2,FALSE)</f>
        <v>HT08811</v>
      </c>
      <c r="AA39" s="206" t="str">
        <f>VLOOKUP(R39,NIVEAUXADMIN!I:J,2,FALSE)</f>
        <v>HT08811-09</v>
      </c>
      <c r="AB39" s="206">
        <f>IF(SUMPRODUCT(($A$4:$A39=A39)*($Q$4:$Q39=Q39))&gt;1,0,1)</f>
        <v>0</v>
      </c>
      <c r="AC39" s="207">
        <f>IF(SUMPRODUCT(($A$4:$A39=A39)*($F$4:$F39=F39)*($Q$4:$Q39=Q39))&gt;1,0,1)</f>
        <v>0</v>
      </c>
      <c r="AD39" s="206" t="str">
        <f t="shared" si="4"/>
        <v xml:space="preserve">{"Organisation": "ACTED", "Indicateur": "Distribution de materiel d'abris d'urgence", "Statut": "Réalisé", "Date de l'activité (passé ou planifiée)
( jj-mm-aaaa)": "12/5/2016", "Département": "Grande Anse", "Commune": "Jeremie", "Section Communale": "9e Fonds Rouge Torberck"}, </v>
      </c>
    </row>
    <row r="40" spans="1:30" s="53" customFormat="1" x14ac:dyDescent="0.25">
      <c r="A40" s="71" t="s">
        <v>27</v>
      </c>
      <c r="C40" s="53" t="s">
        <v>47</v>
      </c>
      <c r="D40" s="53" t="s">
        <v>15</v>
      </c>
      <c r="E40" s="132">
        <v>42709</v>
      </c>
      <c r="F40" s="77" t="s">
        <v>2417</v>
      </c>
      <c r="G40" s="145" t="s">
        <v>1056</v>
      </c>
      <c r="H40" s="138" t="str">
        <f>IFERROR(VLOOKUP(G40,REFERENCES!O:P,2,FALSE),"")</f>
        <v xml:space="preserve">Nombre </v>
      </c>
      <c r="I40" s="182">
        <v>221</v>
      </c>
      <c r="J40" s="73"/>
      <c r="K40" s="17"/>
      <c r="L40" s="17"/>
      <c r="M40" s="20" t="s">
        <v>1818</v>
      </c>
      <c r="N40" s="195"/>
      <c r="O40" s="149"/>
      <c r="P40" s="53" t="s">
        <v>16</v>
      </c>
      <c r="Q40" s="53" t="s">
        <v>17</v>
      </c>
      <c r="R40" s="26" t="s">
        <v>1748</v>
      </c>
      <c r="S40" s="53" t="s">
        <v>1790</v>
      </c>
      <c r="T40" s="53" t="s">
        <v>1035</v>
      </c>
      <c r="U40" s="53" t="s">
        <v>1064</v>
      </c>
      <c r="V40" s="206"/>
      <c r="W40" s="206" t="str">
        <f t="shared" si="2"/>
        <v>ACT2016125GRJE9E</v>
      </c>
      <c r="X40" s="206">
        <f t="shared" si="3"/>
        <v>3</v>
      </c>
      <c r="Y40" s="206" t="str">
        <f>VLOOKUP(P40,NIVEAUXADMIN!A:B,2,FALSE)</f>
        <v>HT08</v>
      </c>
      <c r="Z40" s="206" t="str">
        <f>VLOOKUP(Q40,NIVEAUXADMIN!E:F,2,FALSE)</f>
        <v>HT08811</v>
      </c>
      <c r="AA40" s="206" t="str">
        <f>VLOOKUP(R40,NIVEAUXADMIN!I:J,2,FALSE)</f>
        <v>HT08811-09</v>
      </c>
      <c r="AB40" s="206">
        <f>IF(SUMPRODUCT(($A$4:$A40=A40)*($Q$4:$Q40=Q40))&gt;1,0,1)</f>
        <v>0</v>
      </c>
      <c r="AC40" s="207">
        <f>IF(SUMPRODUCT(($A$4:$A40=A40)*($F$4:$F40=F40)*($Q$4:$Q40=Q40))&gt;1,0,1)</f>
        <v>0</v>
      </c>
      <c r="AD40" s="206" t="str">
        <f t="shared" si="4"/>
        <v xml:space="preserve">{"Organisation": "ACTED", "Indicateur": "Distribution de biens non-alimentaire", "Statut": "Réalisé", "Date de l'activité (passé ou planifiée)
( jj-mm-aaaa)": "12/5/2016", "Département": "Grande Anse", "Commune": "Jeremie", "Section Communale": "9e Fonds Rouge Torberck"}, </v>
      </c>
    </row>
    <row r="41" spans="1:30" s="53" customFormat="1" x14ac:dyDescent="0.25">
      <c r="A41" s="71" t="s">
        <v>27</v>
      </c>
      <c r="C41" s="53" t="s">
        <v>47</v>
      </c>
      <c r="D41" s="53" t="s">
        <v>15</v>
      </c>
      <c r="E41" s="132">
        <v>42709</v>
      </c>
      <c r="F41" s="77" t="s">
        <v>2417</v>
      </c>
      <c r="G41" s="145" t="s">
        <v>1055</v>
      </c>
      <c r="H41" s="138" t="str">
        <f>IFERROR(VLOOKUP(G41,REFERENCES!O:P,2,FALSE),"")</f>
        <v xml:space="preserve">Nombre </v>
      </c>
      <c r="I41" s="182">
        <v>221</v>
      </c>
      <c r="J41" s="207"/>
      <c r="K41" s="207"/>
      <c r="L41" s="207"/>
      <c r="M41" s="20" t="s">
        <v>1818</v>
      </c>
      <c r="N41" s="195"/>
      <c r="O41" s="149"/>
      <c r="P41" s="53" t="s">
        <v>16</v>
      </c>
      <c r="Q41" s="53" t="s">
        <v>17</v>
      </c>
      <c r="R41" s="150" t="s">
        <v>1748</v>
      </c>
      <c r="S41" s="53" t="s">
        <v>1790</v>
      </c>
      <c r="T41" s="206" t="s">
        <v>1035</v>
      </c>
      <c r="U41" s="206" t="s">
        <v>1064</v>
      </c>
      <c r="V41" s="206"/>
      <c r="W41" s="206" t="str">
        <f t="shared" si="2"/>
        <v>ACT2016125GRJE9E</v>
      </c>
      <c r="X41" s="206">
        <f t="shared" si="3"/>
        <v>3</v>
      </c>
      <c r="Y41" s="206" t="str">
        <f>VLOOKUP(P41,NIVEAUXADMIN!A:B,2,FALSE)</f>
        <v>HT08</v>
      </c>
      <c r="Z41" s="206" t="str">
        <f>VLOOKUP(Q41,NIVEAUXADMIN!E:F,2,FALSE)</f>
        <v>HT08811</v>
      </c>
      <c r="AA41" s="206" t="str">
        <f>VLOOKUP(R41,NIVEAUXADMIN!I:J,2,FALSE)</f>
        <v>HT08811-09</v>
      </c>
      <c r="AB41" s="206">
        <f>IF(SUMPRODUCT(($A$4:$A41=A41)*($Q$4:$Q41=Q41))&gt;1,0,1)</f>
        <v>0</v>
      </c>
      <c r="AC41" s="207">
        <f>IF(SUMPRODUCT(($A$4:$A41=A41)*($F$4:$F41=F41)*($Q$4:$Q41=Q41))&gt;1,0,1)</f>
        <v>0</v>
      </c>
      <c r="AD41" s="206" t="str">
        <f t="shared" si="4"/>
        <v xml:space="preserve">{"Organisation": "ACTED", "Indicateur": "Distribution de biens non-alimentaire", "Statut": "Réalisé", "Date de l'activité (passé ou planifiée)
( jj-mm-aaaa)": "12/5/2016", "Département": "Grande Anse", "Commune": "Jeremie", "Section Communale": "9e Fonds Rouge Torberck"}, </v>
      </c>
    </row>
    <row r="42" spans="1:30" s="53" customFormat="1" x14ac:dyDescent="0.25">
      <c r="A42" s="71" t="s">
        <v>27</v>
      </c>
      <c r="C42" s="53" t="s">
        <v>47</v>
      </c>
      <c r="D42" s="53" t="s">
        <v>15</v>
      </c>
      <c r="E42" s="132">
        <v>42710</v>
      </c>
      <c r="F42" s="77" t="s">
        <v>2420</v>
      </c>
      <c r="G42" s="145" t="s">
        <v>2409</v>
      </c>
      <c r="H42" s="138" t="str">
        <f>IFERROR(VLOOKUP(G42,REFERENCES!O:P,2,FALSE),"")</f>
        <v xml:space="preserve">Nombre </v>
      </c>
      <c r="I42" s="182">
        <v>88</v>
      </c>
      <c r="J42" s="207"/>
      <c r="K42" s="207"/>
      <c r="L42" s="207"/>
      <c r="M42" s="20" t="s">
        <v>1818</v>
      </c>
      <c r="N42" s="195"/>
      <c r="O42" s="149"/>
      <c r="P42" s="53" t="s">
        <v>16</v>
      </c>
      <c r="Q42" s="53" t="s">
        <v>17</v>
      </c>
      <c r="R42" s="150" t="s">
        <v>1748</v>
      </c>
      <c r="S42" s="53" t="s">
        <v>1789</v>
      </c>
      <c r="T42" s="206" t="s">
        <v>1035</v>
      </c>
      <c r="U42" s="206" t="s">
        <v>1064</v>
      </c>
      <c r="V42" s="206"/>
      <c r="W42" s="206" t="str">
        <f t="shared" si="2"/>
        <v>ACT2016126GRJE9E</v>
      </c>
      <c r="X42" s="206">
        <f t="shared" si="3"/>
        <v>3</v>
      </c>
      <c r="Y42" s="206" t="str">
        <f>VLOOKUP(P42,NIVEAUXADMIN!A:B,2,FALSE)</f>
        <v>HT08</v>
      </c>
      <c r="Z42" s="206" t="str">
        <f>VLOOKUP(Q42,NIVEAUXADMIN!E:F,2,FALSE)</f>
        <v>HT08811</v>
      </c>
      <c r="AA42" s="206" t="str">
        <f>VLOOKUP(R42,NIVEAUXADMIN!I:J,2,FALSE)</f>
        <v>HT08811-09</v>
      </c>
      <c r="AB42" s="206">
        <f>IF(SUMPRODUCT(($A$4:$A42=A42)*($Q$4:$Q42=Q42))&gt;1,0,1)</f>
        <v>0</v>
      </c>
      <c r="AC42" s="207">
        <f>IF(SUMPRODUCT(($A$4:$A42=A42)*($F$4:$F42=F42)*($Q$4:$Q42=Q42))&gt;1,0,1)</f>
        <v>0</v>
      </c>
      <c r="AD42" s="206" t="str">
        <f t="shared" si="4"/>
        <v xml:space="preserve">{"Organisation": "ACTED", "Indicateur": "Distribution de materiel d'abris d'urgence", "Statut": "Réalisé", "Date de l'activité (passé ou planifiée)
( jj-mm-aaaa)": "12/6/2016", "Département": "Grande Anse", "Commune": "Jeremie", "Section Communale": "9e Fonds Rouge Torberck"}, </v>
      </c>
    </row>
    <row r="43" spans="1:30" s="53" customFormat="1" x14ac:dyDescent="0.25">
      <c r="A43" s="71" t="s">
        <v>27</v>
      </c>
      <c r="C43" s="53" t="s">
        <v>47</v>
      </c>
      <c r="D43" s="53" t="s">
        <v>15</v>
      </c>
      <c r="E43" s="132">
        <v>42710</v>
      </c>
      <c r="F43" s="148" t="s">
        <v>2417</v>
      </c>
      <c r="G43" s="145" t="s">
        <v>1056</v>
      </c>
      <c r="H43" s="138" t="str">
        <f>IFERROR(VLOOKUP(G43,REFERENCES!O:P,2,FALSE),"")</f>
        <v xml:space="preserve">Nombre </v>
      </c>
      <c r="I43" s="182">
        <v>88</v>
      </c>
      <c r="J43" s="207"/>
      <c r="K43" s="207"/>
      <c r="L43" s="207"/>
      <c r="M43" s="20" t="s">
        <v>1818</v>
      </c>
      <c r="N43" s="195"/>
      <c r="O43" s="25"/>
      <c r="P43" s="53" t="s">
        <v>16</v>
      </c>
      <c r="Q43" s="53" t="s">
        <v>17</v>
      </c>
      <c r="R43" s="150" t="s">
        <v>1748</v>
      </c>
      <c r="S43" s="53" t="s">
        <v>1789</v>
      </c>
      <c r="T43" s="206" t="s">
        <v>1035</v>
      </c>
      <c r="U43" s="206" t="s">
        <v>1064</v>
      </c>
      <c r="V43" s="143"/>
      <c r="W43" s="206" t="str">
        <f t="shared" si="2"/>
        <v>ACT2016126GRJE9E</v>
      </c>
      <c r="X43" s="206">
        <f t="shared" si="3"/>
        <v>3</v>
      </c>
      <c r="Y43" s="206" t="str">
        <f>VLOOKUP(P43,NIVEAUXADMIN!A:B,2,FALSE)</f>
        <v>HT08</v>
      </c>
      <c r="Z43" s="206" t="str">
        <f>VLOOKUP(Q43,NIVEAUXADMIN!E:F,2,FALSE)</f>
        <v>HT08811</v>
      </c>
      <c r="AA43" s="206" t="str">
        <f>VLOOKUP(R43,NIVEAUXADMIN!I:J,2,FALSE)</f>
        <v>HT08811-09</v>
      </c>
      <c r="AB43" s="206">
        <f>IF(SUMPRODUCT(($A$4:$A43=A43)*($Q$4:$Q43=Q43))&gt;1,0,1)</f>
        <v>0</v>
      </c>
      <c r="AC43" s="207">
        <f>IF(SUMPRODUCT(($A$4:$A43=A43)*($F$4:$F43=F43)*($Q$4:$Q43=Q43))&gt;1,0,1)</f>
        <v>0</v>
      </c>
      <c r="AD43" s="206" t="str">
        <f t="shared" si="4"/>
        <v xml:space="preserve">{"Organisation": "ACTED", "Indicateur": "Distribution de biens non-alimentaire", "Statut": "Réalisé", "Date de l'activité (passé ou planifiée)
( jj-mm-aaaa)": "12/6/2016", "Département": "Grande Anse", "Commune": "Jeremie", "Section Communale": "9e Fonds Rouge Torberck"}, </v>
      </c>
    </row>
    <row r="44" spans="1:30" s="53" customFormat="1" x14ac:dyDescent="0.25">
      <c r="A44" s="71" t="s">
        <v>27</v>
      </c>
      <c r="C44" s="53" t="s">
        <v>47</v>
      </c>
      <c r="D44" s="53" t="s">
        <v>15</v>
      </c>
      <c r="E44" s="132">
        <v>42710</v>
      </c>
      <c r="F44" s="148" t="s">
        <v>2417</v>
      </c>
      <c r="G44" s="145" t="s">
        <v>1055</v>
      </c>
      <c r="H44" s="138" t="str">
        <f>IFERROR(VLOOKUP(G44,REFERENCES!O:P,2,FALSE),"")</f>
        <v xml:space="preserve">Nombre </v>
      </c>
      <c r="I44" s="182">
        <v>88</v>
      </c>
      <c r="J44" s="207"/>
      <c r="K44" s="207"/>
      <c r="L44" s="207"/>
      <c r="M44" s="20" t="s">
        <v>1818</v>
      </c>
      <c r="N44" s="195"/>
      <c r="O44" s="149"/>
      <c r="P44" s="53" t="s">
        <v>16</v>
      </c>
      <c r="Q44" s="53" t="s">
        <v>17</v>
      </c>
      <c r="R44" s="150" t="s">
        <v>1748</v>
      </c>
      <c r="S44" s="206" t="s">
        <v>1789</v>
      </c>
      <c r="T44" s="206" t="s">
        <v>1035</v>
      </c>
      <c r="U44" s="206" t="s">
        <v>1064</v>
      </c>
      <c r="V44" s="143"/>
      <c r="W44" s="206" t="str">
        <f t="shared" si="2"/>
        <v>ACT2016126GRJE9E</v>
      </c>
      <c r="X44" s="206">
        <f t="shared" si="3"/>
        <v>3</v>
      </c>
      <c r="Y44" s="206" t="str">
        <f>VLOOKUP(P44,NIVEAUXADMIN!A:B,2,FALSE)</f>
        <v>HT08</v>
      </c>
      <c r="Z44" s="206" t="str">
        <f>VLOOKUP(Q44,NIVEAUXADMIN!E:F,2,FALSE)</f>
        <v>HT08811</v>
      </c>
      <c r="AA44" s="206" t="str">
        <f>VLOOKUP(R44,NIVEAUXADMIN!I:J,2,FALSE)</f>
        <v>HT08811-09</v>
      </c>
      <c r="AB44" s="206">
        <f>IF(SUMPRODUCT(($A$4:$A44=A44)*($Q$4:$Q44=Q44))&gt;1,0,1)</f>
        <v>0</v>
      </c>
      <c r="AC44" s="207">
        <f>IF(SUMPRODUCT(($A$4:$A44=A44)*($F$4:$F44=F44)*($Q$4:$Q44=Q44))&gt;1,0,1)</f>
        <v>0</v>
      </c>
      <c r="AD44" s="206" t="str">
        <f t="shared" si="4"/>
        <v xml:space="preserve">{"Organisation": "ACTED", "Indicateur": "Distribution de biens non-alimentaire", "Statut": "Réalisé", "Date de l'activité (passé ou planifiée)
( jj-mm-aaaa)": "12/6/2016", "Département": "Grande Anse", "Commune": "Jeremie", "Section Communale": "9e Fonds Rouge Torberck"}, </v>
      </c>
    </row>
    <row r="45" spans="1:30" s="53" customFormat="1" x14ac:dyDescent="0.25">
      <c r="A45" s="71" t="s">
        <v>27</v>
      </c>
      <c r="C45" s="53" t="s">
        <v>47</v>
      </c>
      <c r="D45" s="53" t="s">
        <v>15</v>
      </c>
      <c r="E45" s="132">
        <v>42720</v>
      </c>
      <c r="F45" s="77" t="s">
        <v>2420</v>
      </c>
      <c r="G45" s="145" t="s">
        <v>2409</v>
      </c>
      <c r="H45" s="138" t="str">
        <f>IFERROR(VLOOKUP(G45,REFERENCES!O:P,2,FALSE),"")</f>
        <v xml:space="preserve">Nombre </v>
      </c>
      <c r="I45" s="185">
        <v>98</v>
      </c>
      <c r="J45" s="182" t="s">
        <v>1818</v>
      </c>
      <c r="K45" s="207"/>
      <c r="L45" s="207"/>
      <c r="M45" s="20"/>
      <c r="N45" s="182">
        <v>98</v>
      </c>
      <c r="O45" s="149"/>
      <c r="P45" s="53" t="s">
        <v>16</v>
      </c>
      <c r="Q45" s="53" t="s">
        <v>17</v>
      </c>
      <c r="R45" s="150" t="s">
        <v>1748</v>
      </c>
      <c r="S45" s="206" t="s">
        <v>1788</v>
      </c>
      <c r="T45" s="206" t="s">
        <v>1035</v>
      </c>
      <c r="U45" s="206" t="s">
        <v>1064</v>
      </c>
      <c r="V45" s="206" t="s">
        <v>2210</v>
      </c>
      <c r="W45" s="206" t="str">
        <f t="shared" si="2"/>
        <v>ACT20161216GRJE9E</v>
      </c>
      <c r="X45" s="206">
        <f t="shared" si="3"/>
        <v>3</v>
      </c>
      <c r="Y45" s="206" t="str">
        <f>VLOOKUP(P45,NIVEAUXADMIN!A:B,2,FALSE)</f>
        <v>HT08</v>
      </c>
      <c r="Z45" s="206" t="str">
        <f>VLOOKUP(Q45,NIVEAUXADMIN!E:F,2,FALSE)</f>
        <v>HT08811</v>
      </c>
      <c r="AA45" s="206" t="str">
        <f>VLOOKUP(R45,NIVEAUXADMIN!I:J,2,FALSE)</f>
        <v>HT08811-09</v>
      </c>
      <c r="AB45" s="206">
        <f>IF(SUMPRODUCT(($A$4:$A45=A45)*($Q$4:$Q45=Q45))&gt;1,0,1)</f>
        <v>0</v>
      </c>
      <c r="AC45" s="207">
        <f>IF(SUMPRODUCT(($A$4:$A45=A45)*($F$4:$F45=F45)*($Q$4:$Q45=Q45))&gt;1,0,1)</f>
        <v>0</v>
      </c>
      <c r="AD45" s="206" t="str">
        <f t="shared" si="4"/>
        <v xml:space="preserve">{"Organisation": "ACTED", "Indicateur": "Distribution de materiel d'abris d'urgence", "Statut": "Réalisé", "Date de l'activité (passé ou planifiée)
( jj-mm-aaaa)": "12/16/2016", "Département": "Grande Anse", "Commune": "Jeremie", "Section Communale": "9e Fonds Rouge Torberck"}, </v>
      </c>
    </row>
    <row r="46" spans="1:30" s="53" customFormat="1" x14ac:dyDescent="0.25">
      <c r="A46" s="71" t="s">
        <v>27</v>
      </c>
      <c r="C46" s="53" t="s">
        <v>47</v>
      </c>
      <c r="D46" s="53" t="s">
        <v>15</v>
      </c>
      <c r="E46" s="132">
        <v>42720</v>
      </c>
      <c r="F46" s="77" t="s">
        <v>2417</v>
      </c>
      <c r="G46" s="145" t="s">
        <v>1056</v>
      </c>
      <c r="H46" s="138" t="str">
        <f>IFERROR(VLOOKUP(G46,REFERENCES!O:P,2,FALSE),"")</f>
        <v xml:space="preserve">Nombre </v>
      </c>
      <c r="I46" s="185">
        <v>98</v>
      </c>
      <c r="J46" s="182" t="s">
        <v>1818</v>
      </c>
      <c r="K46" s="207"/>
      <c r="L46" s="207"/>
      <c r="M46" s="20"/>
      <c r="N46" s="182">
        <v>98</v>
      </c>
      <c r="O46" s="25"/>
      <c r="P46" s="53" t="s">
        <v>16</v>
      </c>
      <c r="Q46" s="53" t="s">
        <v>17</v>
      </c>
      <c r="R46" s="150" t="s">
        <v>1748</v>
      </c>
      <c r="S46" s="206" t="s">
        <v>1788</v>
      </c>
      <c r="T46" s="206" t="s">
        <v>1035</v>
      </c>
      <c r="U46" s="206" t="s">
        <v>1064</v>
      </c>
      <c r="V46" s="206" t="s">
        <v>2210</v>
      </c>
      <c r="W46" s="206" t="str">
        <f t="shared" si="2"/>
        <v>ACT20161216GRJE9E</v>
      </c>
      <c r="X46" s="206">
        <f t="shared" si="3"/>
        <v>3</v>
      </c>
      <c r="Y46" s="206" t="str">
        <f>VLOOKUP(P46,NIVEAUXADMIN!A:B,2,FALSE)</f>
        <v>HT08</v>
      </c>
      <c r="Z46" s="206" t="str">
        <f>VLOOKUP(Q46,NIVEAUXADMIN!E:F,2,FALSE)</f>
        <v>HT08811</v>
      </c>
      <c r="AA46" s="206" t="str">
        <f>VLOOKUP(R46,NIVEAUXADMIN!I:J,2,FALSE)</f>
        <v>HT08811-09</v>
      </c>
      <c r="AB46" s="206">
        <f>IF(SUMPRODUCT(($A$4:$A46=A46)*($Q$4:$Q46=Q46))&gt;1,0,1)</f>
        <v>0</v>
      </c>
      <c r="AC46" s="207">
        <f>IF(SUMPRODUCT(($A$4:$A46=A46)*($F$4:$F46=F46)*($Q$4:$Q46=Q46))&gt;1,0,1)</f>
        <v>0</v>
      </c>
      <c r="AD46" s="206" t="str">
        <f t="shared" si="4"/>
        <v xml:space="preserve">{"Organisation": "ACTED", "Indicateur": "Distribution de biens non-alimentaire", "Statut": "Réalisé", "Date de l'activité (passé ou planifiée)
( jj-mm-aaaa)": "12/16/2016", "Département": "Grande Anse", "Commune": "Jeremie", "Section Communale": "9e Fonds Rouge Torberck"}, </v>
      </c>
    </row>
    <row r="47" spans="1:30" s="53" customFormat="1" x14ac:dyDescent="0.25">
      <c r="A47" s="71" t="s">
        <v>27</v>
      </c>
      <c r="C47" s="53" t="s">
        <v>47</v>
      </c>
      <c r="D47" s="53" t="s">
        <v>15</v>
      </c>
      <c r="E47" s="132">
        <v>42720</v>
      </c>
      <c r="F47" s="77" t="s">
        <v>2417</v>
      </c>
      <c r="G47" s="145" t="s">
        <v>1055</v>
      </c>
      <c r="H47" s="138" t="str">
        <f>IFERROR(VLOOKUP(G47,REFERENCES!O:P,2,FALSE),"")</f>
        <v xml:space="preserve">Nombre </v>
      </c>
      <c r="I47" s="185">
        <v>98</v>
      </c>
      <c r="J47" s="182" t="s">
        <v>1818</v>
      </c>
      <c r="K47" s="207"/>
      <c r="L47" s="207"/>
      <c r="M47" s="20"/>
      <c r="N47" s="182">
        <v>98</v>
      </c>
      <c r="O47" s="25"/>
      <c r="P47" s="206" t="s">
        <v>16</v>
      </c>
      <c r="Q47" s="206" t="s">
        <v>17</v>
      </c>
      <c r="R47" s="150" t="s">
        <v>1748</v>
      </c>
      <c r="S47" s="206" t="s">
        <v>1788</v>
      </c>
      <c r="T47" s="206" t="s">
        <v>1035</v>
      </c>
      <c r="U47" s="206" t="s">
        <v>1064</v>
      </c>
      <c r="V47" s="206" t="s">
        <v>2210</v>
      </c>
      <c r="W47" s="206" t="str">
        <f t="shared" si="2"/>
        <v>ACT20161216GRJE9E</v>
      </c>
      <c r="X47" s="206">
        <f t="shared" si="3"/>
        <v>3</v>
      </c>
      <c r="Y47" s="206" t="str">
        <f>VLOOKUP(P47,NIVEAUXADMIN!A:B,2,FALSE)</f>
        <v>HT08</v>
      </c>
      <c r="Z47" s="206" t="str">
        <f>VLOOKUP(Q47,NIVEAUXADMIN!E:F,2,FALSE)</f>
        <v>HT08811</v>
      </c>
      <c r="AA47" s="206" t="str">
        <f>VLOOKUP(R47,NIVEAUXADMIN!I:J,2,FALSE)</f>
        <v>HT08811-09</v>
      </c>
      <c r="AB47" s="206">
        <f>IF(SUMPRODUCT(($A$4:$A47=A47)*($Q$4:$Q47=Q47))&gt;1,0,1)</f>
        <v>0</v>
      </c>
      <c r="AC47" s="207">
        <f>IF(SUMPRODUCT(($A$4:$A47=A47)*($F$4:$F47=F47)*($Q$4:$Q47=Q47))&gt;1,0,1)</f>
        <v>0</v>
      </c>
      <c r="AD47" s="206" t="str">
        <f t="shared" si="4"/>
        <v xml:space="preserve">{"Organisation": "ACTED", "Indicateur": "Distribution de biens non-alimentaire", "Statut": "Réalisé", "Date de l'activité (passé ou planifiée)
( jj-mm-aaaa)": "12/16/2016", "Département": "Grande Anse", "Commune": "Jeremie", "Section Communale": "9e Fonds Rouge Torberck"}, </v>
      </c>
    </row>
    <row r="48" spans="1:30" s="53" customFormat="1" x14ac:dyDescent="0.25">
      <c r="A48" s="71" t="s">
        <v>27</v>
      </c>
      <c r="C48" s="53" t="s">
        <v>47</v>
      </c>
      <c r="D48" s="53" t="s">
        <v>15</v>
      </c>
      <c r="E48" s="132">
        <v>42720</v>
      </c>
      <c r="F48" s="77" t="s">
        <v>2420</v>
      </c>
      <c r="G48" s="145" t="s">
        <v>2410</v>
      </c>
      <c r="H48" s="138" t="str">
        <f>IFERROR(VLOOKUP(G48,REFERENCES!O:P,2,FALSE),"")</f>
        <v xml:space="preserve">Nombre </v>
      </c>
      <c r="I48" s="182">
        <v>485</v>
      </c>
      <c r="J48" s="182"/>
      <c r="K48" s="207"/>
      <c r="L48" s="207"/>
      <c r="M48" s="20"/>
      <c r="N48" s="182">
        <v>485</v>
      </c>
      <c r="O48" s="25"/>
      <c r="P48" s="206" t="s">
        <v>16</v>
      </c>
      <c r="Q48" s="206" t="s">
        <v>249</v>
      </c>
      <c r="R48" s="203"/>
      <c r="S48" s="206" t="s">
        <v>2212</v>
      </c>
      <c r="T48" s="206"/>
      <c r="U48" s="206"/>
      <c r="V48" s="206"/>
      <c r="W48" s="206" t="str">
        <f t="shared" si="2"/>
        <v>ACT20161216GRBO</v>
      </c>
      <c r="X48" s="206">
        <f t="shared" si="3"/>
        <v>1</v>
      </c>
      <c r="Y48" s="206" t="str">
        <f>VLOOKUP(P48,NIVEAUXADMIN!A:B,2,FALSE)</f>
        <v>HT08</v>
      </c>
      <c r="Z48" s="206" t="str">
        <f>VLOOKUP(Q48,NIVEAUXADMIN!E:F,2,FALSE)</f>
        <v>HT08813</v>
      </c>
      <c r="AA48" s="206" t="e">
        <f>VLOOKUP(R48,NIVEAUXADMIN!I:J,2,FALSE)</f>
        <v>#N/A</v>
      </c>
      <c r="AB48" s="206">
        <f>IF(SUMPRODUCT(($A$4:$A48=A48)*($Q$4:$Q48=Q48))&gt;1,0,1)</f>
        <v>1</v>
      </c>
      <c r="AC48" s="207">
        <f>IF(SUMPRODUCT(($A$4:$A48=A48)*($F$4:$F48=F48)*($Q$4:$Q48=Q48))&gt;1,0,1)</f>
        <v>1</v>
      </c>
      <c r="AD48" s="206" t="str">
        <f t="shared" si="4"/>
        <v xml:space="preserve">{"Organisation": "ACTED", "Indicateur": "Distribution de materiel d'abris d'urgence", "Statut": "Réalisé", "Date de l'activité (passé ou planifiée)
( jj-mm-aaaa)": "12/16/2016", "Département": "Grande Anse", "Commune": "Bonbon", "Section Communale": ""}, </v>
      </c>
    </row>
    <row r="49" spans="1:30" s="53" customFormat="1" x14ac:dyDescent="0.25">
      <c r="A49" s="71" t="s">
        <v>27</v>
      </c>
      <c r="C49" s="53" t="s">
        <v>47</v>
      </c>
      <c r="D49" s="53" t="s">
        <v>15</v>
      </c>
      <c r="E49" s="132">
        <v>42781</v>
      </c>
      <c r="F49" s="77" t="s">
        <v>2420</v>
      </c>
      <c r="G49" s="145" t="s">
        <v>2410</v>
      </c>
      <c r="H49" s="138" t="str">
        <f>IFERROR(VLOOKUP(G49,REFERENCES!O:P,2,FALSE),"")</f>
        <v xml:space="preserve">Nombre </v>
      </c>
      <c r="I49" s="182">
        <v>503</v>
      </c>
      <c r="J49" s="182"/>
      <c r="K49" s="207"/>
      <c r="L49" s="207"/>
      <c r="M49" s="20"/>
      <c r="N49" s="182">
        <v>503</v>
      </c>
      <c r="O49" s="149"/>
      <c r="P49" s="53" t="s">
        <v>16</v>
      </c>
      <c r="Q49" s="53" t="s">
        <v>234</v>
      </c>
      <c r="R49" s="203"/>
      <c r="S49" s="206" t="s">
        <v>2212</v>
      </c>
      <c r="T49" s="206"/>
      <c r="U49" s="206"/>
      <c r="V49" s="206"/>
      <c r="W49" s="206" t="str">
        <f t="shared" si="2"/>
        <v>ACT2017215GRAN</v>
      </c>
      <c r="X49" s="206">
        <f t="shared" si="3"/>
        <v>2</v>
      </c>
      <c r="Y49" s="206" t="str">
        <f>VLOOKUP(P49,NIVEAUXADMIN!A:B,2,FALSE)</f>
        <v>HT08</v>
      </c>
      <c r="Z49" s="206" t="str">
        <f>VLOOKUP(Q49,NIVEAUXADMIN!E:F,2,FALSE)</f>
        <v>HT08821</v>
      </c>
      <c r="AA49" s="206" t="e">
        <f>VLOOKUP(R49,NIVEAUXADMIN!I:J,2,FALSE)</f>
        <v>#N/A</v>
      </c>
      <c r="AB49" s="206">
        <f>IF(SUMPRODUCT(($A$4:$A49=A49)*($Q$4:$Q49=Q49))&gt;1,0,1)</f>
        <v>0</v>
      </c>
      <c r="AC49" s="207">
        <f>IF(SUMPRODUCT(($A$4:$A49=A49)*($F$4:$F49=F49)*($Q$4:$Q49=Q49))&gt;1,0,1)</f>
        <v>0</v>
      </c>
      <c r="AD49" s="206" t="str">
        <f t="shared" si="4"/>
        <v xml:space="preserve">{"Organisation": "ACTED", "Indicateur": "Distribution de materiel d'abris d'urgence", "Statut": "Réalisé", "Date de l'activité (passé ou planifiée)
( jj-mm-aaaa)": "2/15/2017", "Département": "Grande Anse", "Commune": "Anse d'Hainault", "Section Communale": ""}, </v>
      </c>
    </row>
    <row r="50" spans="1:30" s="53" customFormat="1" x14ac:dyDescent="0.25">
      <c r="A50" s="71" t="s">
        <v>27</v>
      </c>
      <c r="C50" s="53" t="s">
        <v>47</v>
      </c>
      <c r="D50" s="53" t="s">
        <v>15</v>
      </c>
      <c r="E50" s="132">
        <v>42781</v>
      </c>
      <c r="F50" s="77" t="s">
        <v>2417</v>
      </c>
      <c r="G50" s="145" t="s">
        <v>1055</v>
      </c>
      <c r="H50" s="138" t="str">
        <f>IFERROR(VLOOKUP(G50,REFERENCES!O:P,2,FALSE),"")</f>
        <v xml:space="preserve">Nombre </v>
      </c>
      <c r="I50" s="182">
        <v>503</v>
      </c>
      <c r="J50" s="182"/>
      <c r="K50" s="207"/>
      <c r="L50" s="207"/>
      <c r="M50" s="20"/>
      <c r="N50" s="182">
        <v>503</v>
      </c>
      <c r="O50" s="149"/>
      <c r="P50" s="53" t="s">
        <v>16</v>
      </c>
      <c r="Q50" s="53" t="s">
        <v>234</v>
      </c>
      <c r="R50" s="203"/>
      <c r="S50" s="206" t="s">
        <v>2212</v>
      </c>
      <c r="T50" s="206"/>
      <c r="U50" s="206"/>
      <c r="V50" s="206"/>
      <c r="W50" s="206" t="str">
        <f t="shared" si="2"/>
        <v>ACT2017215GRAN</v>
      </c>
      <c r="X50" s="206">
        <f t="shared" si="3"/>
        <v>2</v>
      </c>
      <c r="Y50" s="206" t="str">
        <f>VLOOKUP(P50,NIVEAUXADMIN!A:B,2,FALSE)</f>
        <v>HT08</v>
      </c>
      <c r="Z50" s="206" t="str">
        <f>VLOOKUP(Q50,NIVEAUXADMIN!E:F,2,FALSE)</f>
        <v>HT08821</v>
      </c>
      <c r="AA50" s="206" t="e">
        <f>VLOOKUP(R50,NIVEAUXADMIN!I:J,2,FALSE)</f>
        <v>#N/A</v>
      </c>
      <c r="AB50" s="206">
        <f>IF(SUMPRODUCT(($A$4:$A50=A50)*($Q$4:$Q50=Q50))&gt;1,0,1)</f>
        <v>0</v>
      </c>
      <c r="AC50" s="207">
        <f>IF(SUMPRODUCT(($A$4:$A50=A50)*($F$4:$F50=F50)*($Q$4:$Q50=Q50))&gt;1,0,1)</f>
        <v>0</v>
      </c>
      <c r="AD50" s="206" t="str">
        <f t="shared" si="4"/>
        <v xml:space="preserve">{"Organisation": "ACTED", "Indicateur": "Distribution de biens non-alimentaire", "Statut": "Réalisé", "Date de l'activité (passé ou planifiée)
( jj-mm-aaaa)": "2/15/2017", "Département": "Grande Anse", "Commune": "Anse d'Hainault", "Section Communale": ""}, </v>
      </c>
    </row>
    <row r="51" spans="1:30" s="53" customFormat="1" x14ac:dyDescent="0.25">
      <c r="A51" s="71" t="s">
        <v>27</v>
      </c>
      <c r="C51" s="53" t="s">
        <v>47</v>
      </c>
      <c r="D51" s="53" t="s">
        <v>15</v>
      </c>
      <c r="E51" s="132">
        <v>42787</v>
      </c>
      <c r="F51" s="77" t="s">
        <v>2420</v>
      </c>
      <c r="G51" s="145" t="s">
        <v>2410</v>
      </c>
      <c r="H51" s="138" t="str">
        <f>IFERROR(VLOOKUP(G51,REFERENCES!O:P,2,FALSE),"")</f>
        <v xml:space="preserve">Nombre </v>
      </c>
      <c r="I51" s="182">
        <v>505</v>
      </c>
      <c r="J51" s="182"/>
      <c r="K51" s="207"/>
      <c r="L51" s="207"/>
      <c r="M51" s="20"/>
      <c r="N51" s="182">
        <v>505</v>
      </c>
      <c r="O51" s="149"/>
      <c r="P51" s="71" t="s">
        <v>16</v>
      </c>
      <c r="Q51" s="206" t="s">
        <v>264</v>
      </c>
      <c r="R51" s="203"/>
      <c r="S51" s="206" t="s">
        <v>2212</v>
      </c>
      <c r="T51" s="206"/>
      <c r="U51" s="206"/>
      <c r="V51" s="206"/>
      <c r="W51" s="206" t="str">
        <f t="shared" si="2"/>
        <v>ACT2017221GRLE</v>
      </c>
      <c r="X51" s="206">
        <f t="shared" si="3"/>
        <v>2</v>
      </c>
      <c r="Y51" s="206" t="str">
        <f>VLOOKUP(P51,NIVEAUXADMIN!A:B,2,FALSE)</f>
        <v>HT08</v>
      </c>
      <c r="Z51" s="206" t="str">
        <f>VLOOKUP(Q51,NIVEAUXADMIN!E:F,2,FALSE)</f>
        <v>HT08823</v>
      </c>
      <c r="AA51" s="206" t="e">
        <f>VLOOKUP(R51,NIVEAUXADMIN!I:J,2,FALSE)</f>
        <v>#N/A</v>
      </c>
      <c r="AB51" s="206">
        <f>IF(SUMPRODUCT(($A$4:$A51=A51)*($Q$4:$Q51=Q51))&gt;1,0,1)</f>
        <v>1</v>
      </c>
      <c r="AC51" s="207">
        <f>IF(SUMPRODUCT(($A$4:$A51=A51)*($F$4:$F51=F51)*($Q$4:$Q51=Q51))&gt;1,0,1)</f>
        <v>1</v>
      </c>
      <c r="AD51" s="206" t="str">
        <f t="shared" si="4"/>
        <v xml:space="preserve">{"Organisation": "ACTED", "Indicateur": "Distribution de materiel d'abris d'urgence", "Statut": "Réalisé", "Date de l'activité (passé ou planifiée)
( jj-mm-aaaa)": "2/21/2017", "Département": "Grande Anse", "Commune": "Les Irois", "Section Communale": ""}, </v>
      </c>
    </row>
    <row r="52" spans="1:30" s="53" customFormat="1" x14ac:dyDescent="0.25">
      <c r="A52" s="71" t="s">
        <v>27</v>
      </c>
      <c r="C52" s="53" t="s">
        <v>47</v>
      </c>
      <c r="D52" s="53" t="s">
        <v>15</v>
      </c>
      <c r="E52" s="132">
        <v>42787</v>
      </c>
      <c r="F52" s="77" t="s">
        <v>2417</v>
      </c>
      <c r="G52" s="145" t="s">
        <v>1055</v>
      </c>
      <c r="H52" s="138" t="str">
        <f>IFERROR(VLOOKUP(G52,REFERENCES!O:P,2,FALSE),"")</f>
        <v xml:space="preserve">Nombre </v>
      </c>
      <c r="I52" s="182">
        <v>505</v>
      </c>
      <c r="J52" s="182"/>
      <c r="K52" s="207"/>
      <c r="L52" s="207"/>
      <c r="M52" s="20"/>
      <c r="N52" s="182">
        <v>505</v>
      </c>
      <c r="O52" s="149"/>
      <c r="P52" s="71" t="s">
        <v>16</v>
      </c>
      <c r="Q52" s="206" t="s">
        <v>264</v>
      </c>
      <c r="R52" s="203"/>
      <c r="S52" s="206" t="s">
        <v>2212</v>
      </c>
      <c r="T52" s="206"/>
      <c r="U52" s="206"/>
      <c r="V52" s="206"/>
      <c r="W52" s="206" t="str">
        <f t="shared" si="2"/>
        <v>ACT2017221GRLE</v>
      </c>
      <c r="X52" s="206">
        <f t="shared" si="3"/>
        <v>2</v>
      </c>
      <c r="Y52" s="206" t="str">
        <f>VLOOKUP(P52,NIVEAUXADMIN!A:B,2,FALSE)</f>
        <v>HT08</v>
      </c>
      <c r="Z52" s="206" t="str">
        <f>VLOOKUP(Q52,NIVEAUXADMIN!E:F,2,FALSE)</f>
        <v>HT08823</v>
      </c>
      <c r="AA52" s="206" t="e">
        <f>VLOOKUP(R52,NIVEAUXADMIN!I:J,2,FALSE)</f>
        <v>#N/A</v>
      </c>
      <c r="AB52" s="206">
        <f>IF(SUMPRODUCT(($A$4:$A52=A52)*($Q$4:$Q52=Q52))&gt;1,0,1)</f>
        <v>0</v>
      </c>
      <c r="AC52" s="207">
        <f>IF(SUMPRODUCT(($A$4:$A52=A52)*($F$4:$F52=F52)*($Q$4:$Q52=Q52))&gt;1,0,1)</f>
        <v>1</v>
      </c>
      <c r="AD52" s="206" t="str">
        <f t="shared" si="4"/>
        <v xml:space="preserve">{"Organisation": "ACTED", "Indicateur": "Distribution de biens non-alimentaire", "Statut": "Réalisé", "Date de l'activité (passé ou planifiée)
( jj-mm-aaaa)": "2/21/2017", "Département": "Grande Anse", "Commune": "Les Irois", "Section Communale": ""}, </v>
      </c>
    </row>
    <row r="53" spans="1:30" s="53" customFormat="1" x14ac:dyDescent="0.25">
      <c r="A53" s="71" t="s">
        <v>27</v>
      </c>
      <c r="C53" s="53" t="s">
        <v>47</v>
      </c>
      <c r="D53" s="53" t="s">
        <v>15</v>
      </c>
      <c r="E53" s="132">
        <v>42789</v>
      </c>
      <c r="F53" s="77" t="s">
        <v>2420</v>
      </c>
      <c r="G53" s="145" t="s">
        <v>2410</v>
      </c>
      <c r="H53" s="138" t="str">
        <f>IFERROR(VLOOKUP(G53,REFERENCES!O:P,2,FALSE),"")</f>
        <v xml:space="preserve">Nombre </v>
      </c>
      <c r="I53" s="182">
        <v>510</v>
      </c>
      <c r="J53" s="182"/>
      <c r="K53" s="73"/>
      <c r="L53" s="73"/>
      <c r="M53" s="20"/>
      <c r="N53" s="182">
        <v>510</v>
      </c>
      <c r="O53" s="25"/>
      <c r="P53" s="71" t="s">
        <v>16</v>
      </c>
      <c r="Q53" s="71" t="s">
        <v>259</v>
      </c>
      <c r="R53" s="203"/>
      <c r="S53" s="206" t="s">
        <v>2212</v>
      </c>
      <c r="T53" s="206"/>
      <c r="U53" s="71"/>
      <c r="V53" s="206"/>
      <c r="W53" s="206" t="str">
        <f t="shared" si="2"/>
        <v>ACT2017223GRDA</v>
      </c>
      <c r="X53" s="206">
        <f t="shared" si="3"/>
        <v>2</v>
      </c>
      <c r="Y53" s="206" t="str">
        <f>VLOOKUP(P53,NIVEAUXADMIN!A:B,2,FALSE)</f>
        <v>HT08</v>
      </c>
      <c r="Z53" s="206" t="str">
        <f>VLOOKUP(Q53,NIVEAUXADMIN!E:F,2,FALSE)</f>
        <v>HT08822</v>
      </c>
      <c r="AA53" s="206" t="e">
        <f>VLOOKUP(R53,NIVEAUXADMIN!I:J,2,FALSE)</f>
        <v>#N/A</v>
      </c>
      <c r="AB53" s="206">
        <f>IF(SUMPRODUCT(($A$4:$A53=A53)*($Q$4:$Q53=Q53))&gt;1,0,1)</f>
        <v>1</v>
      </c>
      <c r="AC53" s="207">
        <f>IF(SUMPRODUCT(($A$4:$A53=A53)*($F$4:$F53=F53)*($Q$4:$Q53=Q53))&gt;1,0,1)</f>
        <v>1</v>
      </c>
      <c r="AD53" s="206" t="str">
        <f t="shared" si="4"/>
        <v xml:space="preserve">{"Organisation": "ACTED", "Indicateur": "Distribution de materiel d'abris d'urgence", "Statut": "Réalisé", "Date de l'activité (passé ou planifiée)
( jj-mm-aaaa)": "2/23/2017", "Département": "Grande Anse", "Commune": "Dame-Marie", "Section Communale": ""}, </v>
      </c>
    </row>
    <row r="54" spans="1:30" s="53" customFormat="1" x14ac:dyDescent="0.25">
      <c r="A54" s="71" t="s">
        <v>27</v>
      </c>
      <c r="C54" s="53" t="s">
        <v>47</v>
      </c>
      <c r="D54" s="53" t="s">
        <v>15</v>
      </c>
      <c r="E54" s="132">
        <v>42789</v>
      </c>
      <c r="F54" s="77" t="s">
        <v>2417</v>
      </c>
      <c r="G54" s="145" t="s">
        <v>1055</v>
      </c>
      <c r="H54" s="138" t="str">
        <f>IFERROR(VLOOKUP(G54,REFERENCES!O:P,2,FALSE),"")</f>
        <v xml:space="preserve">Nombre </v>
      </c>
      <c r="I54" s="182">
        <v>510</v>
      </c>
      <c r="J54" s="182"/>
      <c r="K54" s="73"/>
      <c r="L54" s="73"/>
      <c r="M54" s="20"/>
      <c r="N54" s="182">
        <v>510</v>
      </c>
      <c r="O54" s="149"/>
      <c r="P54" s="71" t="s">
        <v>16</v>
      </c>
      <c r="Q54" s="71" t="s">
        <v>259</v>
      </c>
      <c r="R54" s="203"/>
      <c r="S54" s="206" t="s">
        <v>2212</v>
      </c>
      <c r="T54" s="206"/>
      <c r="U54" s="71"/>
      <c r="V54" s="206"/>
      <c r="W54" s="206" t="str">
        <f t="shared" si="2"/>
        <v>ACT2017223GRDA</v>
      </c>
      <c r="X54" s="206">
        <f t="shared" si="3"/>
        <v>2</v>
      </c>
      <c r="Y54" s="206" t="str">
        <f>VLOOKUP(P54,NIVEAUXADMIN!A:B,2,FALSE)</f>
        <v>HT08</v>
      </c>
      <c r="Z54" s="206" t="str">
        <f>VLOOKUP(Q54,NIVEAUXADMIN!E:F,2,FALSE)</f>
        <v>HT08822</v>
      </c>
      <c r="AA54" s="206" t="e">
        <f>VLOOKUP(R54,NIVEAUXADMIN!I:J,2,FALSE)</f>
        <v>#N/A</v>
      </c>
      <c r="AB54" s="206">
        <f>IF(SUMPRODUCT(($A$4:$A54=A54)*($Q$4:$Q54=Q54))&gt;1,0,1)</f>
        <v>0</v>
      </c>
      <c r="AC54" s="207">
        <f>IF(SUMPRODUCT(($A$4:$A54=A54)*($F$4:$F54=F54)*($Q$4:$Q54=Q54))&gt;1,0,1)</f>
        <v>1</v>
      </c>
      <c r="AD54" s="206" t="str">
        <f t="shared" si="4"/>
        <v xml:space="preserve">{"Organisation": "ACTED", "Indicateur": "Distribution de biens non-alimentaire", "Statut": "Réalisé", "Date de l'activité (passé ou planifiée)
( jj-mm-aaaa)": "2/23/2017", "Département": "Grande Anse", "Commune": "Dame-Marie", "Section Communale": ""}, </v>
      </c>
    </row>
    <row r="55" spans="1:30" s="53" customFormat="1" x14ac:dyDescent="0.25">
      <c r="A55" s="71" t="s">
        <v>27</v>
      </c>
      <c r="C55" s="53" t="s">
        <v>47</v>
      </c>
      <c r="D55" s="53" t="s">
        <v>18</v>
      </c>
      <c r="E55" s="132">
        <v>42856</v>
      </c>
      <c r="F55" s="77" t="s">
        <v>2394</v>
      </c>
      <c r="G55" s="145" t="s">
        <v>2397</v>
      </c>
      <c r="H55" s="138" t="str">
        <f>IFERROR(VLOOKUP(G55,REFERENCES!O:P,2,FALSE),"")</f>
        <v>Nombre de maison</v>
      </c>
      <c r="I55" s="207">
        <v>500</v>
      </c>
      <c r="J55" s="182" t="s">
        <v>1818</v>
      </c>
      <c r="K55" s="73"/>
      <c r="L55" s="73"/>
      <c r="M55" s="20">
        <v>3000</v>
      </c>
      <c r="N55" s="182">
        <v>500</v>
      </c>
      <c r="O55" s="149"/>
      <c r="P55" s="71" t="s">
        <v>16</v>
      </c>
      <c r="Q55" s="71" t="s">
        <v>249</v>
      </c>
      <c r="R55" s="203"/>
      <c r="S55" s="206" t="s">
        <v>2213</v>
      </c>
      <c r="T55" s="206" t="s">
        <v>1033</v>
      </c>
      <c r="U55" s="71" t="s">
        <v>1062</v>
      </c>
      <c r="V55" s="206"/>
      <c r="W55" s="206" t="str">
        <f t="shared" si="2"/>
        <v>ACT201751GRBO</v>
      </c>
      <c r="X55" s="206">
        <f t="shared" si="3"/>
        <v>4</v>
      </c>
      <c r="Y55" s="206" t="str">
        <f>VLOOKUP(P55,NIVEAUXADMIN!A:B,2,FALSE)</f>
        <v>HT08</v>
      </c>
      <c r="Z55" s="206" t="str">
        <f>VLOOKUP(Q55,NIVEAUXADMIN!E:F,2,FALSE)</f>
        <v>HT08813</v>
      </c>
      <c r="AA55" s="206" t="e">
        <f>VLOOKUP(R55,NIVEAUXADMIN!I:J,2,FALSE)</f>
        <v>#N/A</v>
      </c>
      <c r="AB55" s="206">
        <f>IF(SUMPRODUCT(($A$4:$A55=A55)*($Q$4:$Q55=Q55))&gt;1,0,1)</f>
        <v>0</v>
      </c>
      <c r="AC55" s="207">
        <f>IF(SUMPRODUCT(($A$4:$A55=A55)*($F$4:$F55=F55)*($Q$4:$Q55=Q55))&gt;1,0,1)</f>
        <v>1</v>
      </c>
      <c r="AD55" s="206" t="str">
        <f t="shared" si="4"/>
        <v xml:space="preserve">{"Organisation": "ACTED", "Indicateur": "Réparation et renforcement", "Statut": "Planifié (financé)", "Date de l'activité (passé ou planifiée)
( jj-mm-aaaa)": "5/1/2017", "Département": "Grande Anse", "Commune": "Bonbon", "Section Communale": ""}, </v>
      </c>
    </row>
    <row r="56" spans="1:30" s="53" customFormat="1" ht="30" x14ac:dyDescent="0.25">
      <c r="A56" s="71" t="s">
        <v>27</v>
      </c>
      <c r="C56" s="53" t="s">
        <v>47</v>
      </c>
      <c r="D56" s="53" t="s">
        <v>18</v>
      </c>
      <c r="E56" s="132">
        <v>42856</v>
      </c>
      <c r="F56" s="77" t="s">
        <v>2379</v>
      </c>
      <c r="G56" s="145" t="s">
        <v>2380</v>
      </c>
      <c r="H56" s="138" t="str">
        <f>IFERROR(VLOOKUP(G56,REFERENCES!O:P,2,FALSE),"")</f>
        <v>Nombre de diagnostiques</v>
      </c>
      <c r="I56" s="207">
        <v>600</v>
      </c>
      <c r="J56" s="182" t="s">
        <v>1818</v>
      </c>
      <c r="K56" s="73"/>
      <c r="L56" s="73"/>
      <c r="M56" s="20">
        <v>3000</v>
      </c>
      <c r="N56" s="182">
        <v>500</v>
      </c>
      <c r="O56" s="149"/>
      <c r="P56" s="71" t="s">
        <v>16</v>
      </c>
      <c r="Q56" s="71" t="s">
        <v>249</v>
      </c>
      <c r="R56" s="203"/>
      <c r="S56" s="206" t="s">
        <v>2213</v>
      </c>
      <c r="T56" s="206" t="s">
        <v>1033</v>
      </c>
      <c r="U56" s="71" t="s">
        <v>1062</v>
      </c>
      <c r="V56" s="206"/>
      <c r="W56" s="206" t="str">
        <f t="shared" si="2"/>
        <v>ACT201751GRBO</v>
      </c>
      <c r="X56" s="206">
        <f t="shared" si="3"/>
        <v>4</v>
      </c>
      <c r="Y56" s="206" t="str">
        <f>VLOOKUP(P56,NIVEAUXADMIN!A:B,2,FALSE)</f>
        <v>HT08</v>
      </c>
      <c r="Z56" s="206" t="str">
        <f>VLOOKUP(Q56,NIVEAUXADMIN!E:F,2,FALSE)</f>
        <v>HT08813</v>
      </c>
      <c r="AA56" s="206" t="e">
        <f>VLOOKUP(R56,NIVEAUXADMIN!I:J,2,FALSE)</f>
        <v>#N/A</v>
      </c>
      <c r="AB56" s="206">
        <f>IF(SUMPRODUCT(($A$4:$A56=A56)*($Q$4:$Q56=Q56))&gt;1,0,1)</f>
        <v>0</v>
      </c>
      <c r="AC56" s="207">
        <f>IF(SUMPRODUCT(($A$4:$A56=A56)*($F$4:$F56=F56)*($Q$4:$Q56=Q56))&gt;1,0,1)</f>
        <v>1</v>
      </c>
      <c r="AD56" s="206" t="str">
        <f t="shared" si="4"/>
        <v xml:space="preserve">{"Organisation": "ACTED", "Indicateur": "Evaluation des dommages et diagnostique", "Statut": "Planifié (financé)", "Date de l'activité (passé ou planifiée)
( jj-mm-aaaa)": "5/1/2017", "Département": "Grande Anse", "Commune": "Bonbon", "Section Communale": ""}, </v>
      </c>
    </row>
    <row r="57" spans="1:30" s="53" customFormat="1" ht="30" x14ac:dyDescent="0.25">
      <c r="A57" s="71" t="s">
        <v>27</v>
      </c>
      <c r="C57" s="53" t="s">
        <v>47</v>
      </c>
      <c r="D57" s="53" t="s">
        <v>18</v>
      </c>
      <c r="E57" s="132">
        <v>42856</v>
      </c>
      <c r="F57" s="77" t="s">
        <v>2379</v>
      </c>
      <c r="G57" s="145" t="s">
        <v>2382</v>
      </c>
      <c r="H57" s="138" t="str">
        <f>IFERROR(VLOOKUP(G57,REFERENCES!O:P,2,FALSE),"")</f>
        <v>Nombre de batiments</v>
      </c>
      <c r="I57" s="207">
        <v>500</v>
      </c>
      <c r="J57" s="182" t="s">
        <v>1818</v>
      </c>
      <c r="K57" s="73"/>
      <c r="L57" s="73"/>
      <c r="M57" s="20">
        <v>3000</v>
      </c>
      <c r="N57" s="182">
        <v>500</v>
      </c>
      <c r="O57" s="25"/>
      <c r="P57" s="71" t="s">
        <v>16</v>
      </c>
      <c r="Q57" s="71" t="s">
        <v>249</v>
      </c>
      <c r="R57" s="203"/>
      <c r="S57" s="206" t="s">
        <v>2213</v>
      </c>
      <c r="T57" s="206" t="s">
        <v>1033</v>
      </c>
      <c r="U57" s="71" t="s">
        <v>1062</v>
      </c>
      <c r="V57" s="206"/>
      <c r="W57" s="206" t="str">
        <f t="shared" si="2"/>
        <v>ACT201751GRBO</v>
      </c>
      <c r="X57" s="206">
        <f t="shared" si="3"/>
        <v>4</v>
      </c>
      <c r="Y57" s="206" t="str">
        <f>VLOOKUP(P57,NIVEAUXADMIN!A:B,2,FALSE)</f>
        <v>HT08</v>
      </c>
      <c r="Z57" s="206" t="str">
        <f>VLOOKUP(Q57,NIVEAUXADMIN!E:F,2,FALSE)</f>
        <v>HT08813</v>
      </c>
      <c r="AA57" s="206" t="e">
        <f>VLOOKUP(R57,NIVEAUXADMIN!I:J,2,FALSE)</f>
        <v>#N/A</v>
      </c>
      <c r="AB57" s="206">
        <f>IF(SUMPRODUCT(($A$4:$A57=A57)*($Q$4:$Q57=Q57))&gt;1,0,1)</f>
        <v>0</v>
      </c>
      <c r="AC57" s="207">
        <f>IF(SUMPRODUCT(($A$4:$A57=A57)*($F$4:$F57=F57)*($Q$4:$Q57=Q57))&gt;1,0,1)</f>
        <v>0</v>
      </c>
      <c r="AD57" s="206" t="str">
        <f t="shared" si="4"/>
        <v xml:space="preserve">{"Organisation": "ACTED", "Indicateur": "Evaluation des dommages et diagnostique", "Statut": "Planifié (financé)", "Date de l'activité (passé ou planifiée)
( jj-mm-aaaa)": "5/1/2017", "Département": "Grande Anse", "Commune": "Bonbon", "Section Communale": ""}, </v>
      </c>
    </row>
    <row r="58" spans="1:30" s="53" customFormat="1" x14ac:dyDescent="0.25">
      <c r="A58" s="71" t="s">
        <v>27</v>
      </c>
      <c r="C58" s="53" t="s">
        <v>47</v>
      </c>
      <c r="D58" s="53" t="s">
        <v>18</v>
      </c>
      <c r="E58" s="132">
        <v>42856</v>
      </c>
      <c r="F58" s="77" t="s">
        <v>2418</v>
      </c>
      <c r="G58" s="145" t="s">
        <v>2401</v>
      </c>
      <c r="H58" s="138" t="str">
        <f>IFERROR(VLOOKUP(G58,REFERENCES!O:P,2,FALSE),"")</f>
        <v>Nombre de kits de tôles</v>
      </c>
      <c r="I58" s="207">
        <v>500</v>
      </c>
      <c r="J58" s="182" t="s">
        <v>1818</v>
      </c>
      <c r="K58" s="73"/>
      <c r="L58" s="73"/>
      <c r="M58" s="20">
        <v>3000</v>
      </c>
      <c r="N58" s="182">
        <v>500</v>
      </c>
      <c r="O58" s="149"/>
      <c r="P58" s="71" t="s">
        <v>16</v>
      </c>
      <c r="Q58" s="71" t="s">
        <v>249</v>
      </c>
      <c r="R58" s="203"/>
      <c r="S58" s="206" t="s">
        <v>2213</v>
      </c>
      <c r="T58" s="206" t="s">
        <v>1033</v>
      </c>
      <c r="U58" s="71" t="s">
        <v>1062</v>
      </c>
      <c r="V58" s="206"/>
      <c r="W58" s="206" t="str">
        <f t="shared" si="2"/>
        <v>ACT201751GRBO</v>
      </c>
      <c r="X58" s="206">
        <f t="shared" si="3"/>
        <v>4</v>
      </c>
      <c r="Y58" s="206" t="str">
        <f>VLOOKUP(P58,NIVEAUXADMIN!A:B,2,FALSE)</f>
        <v>HT08</v>
      </c>
      <c r="Z58" s="206" t="str">
        <f>VLOOKUP(Q58,NIVEAUXADMIN!E:F,2,FALSE)</f>
        <v>HT08813</v>
      </c>
      <c r="AA58" s="206" t="e">
        <f>VLOOKUP(R58,NIVEAUXADMIN!I:J,2,FALSE)</f>
        <v>#N/A</v>
      </c>
      <c r="AB58" s="206">
        <f>IF(SUMPRODUCT(($A$4:$A58=A58)*($Q$4:$Q58=Q58))&gt;1,0,1)</f>
        <v>0</v>
      </c>
      <c r="AC58" s="207">
        <f>IF(SUMPRODUCT(($A$4:$A58=A58)*($F$4:$F58=F58)*($Q$4:$Q58=Q58))&gt;1,0,1)</f>
        <v>1</v>
      </c>
      <c r="AD58" s="206" t="str">
        <f t="shared" si="4"/>
        <v xml:space="preserve">{"Organisation": "ACTED", "Indicateur": "Support à l'auto-recouvrement pour la réparation et reconstruction", "Statut": "Planifié (financé)", "Date de l'activité (passé ou planifiée)
( jj-mm-aaaa)": "5/1/2017", "Département": "Grande Anse", "Commune": "Bonbon", "Section Communale": ""}, </v>
      </c>
    </row>
    <row r="59" spans="1:30" s="53" customFormat="1" x14ac:dyDescent="0.25">
      <c r="A59" s="71" t="s">
        <v>27</v>
      </c>
      <c r="C59" s="53" t="s">
        <v>47</v>
      </c>
      <c r="D59" s="53" t="s">
        <v>18</v>
      </c>
      <c r="E59" s="132">
        <v>42864</v>
      </c>
      <c r="F59" s="211" t="s">
        <v>2416</v>
      </c>
      <c r="G59" s="145" t="s">
        <v>2371</v>
      </c>
      <c r="H59" s="138" t="str">
        <f>IFERROR(VLOOKUP(G59,REFERENCES!O:P,2,FALSE),"")</f>
        <v>Nombre de formations organisees</v>
      </c>
      <c r="I59" s="207">
        <v>18</v>
      </c>
      <c r="J59" s="182" t="s">
        <v>1818</v>
      </c>
      <c r="K59" s="73"/>
      <c r="L59" s="73"/>
      <c r="M59" s="20" t="s">
        <v>2439</v>
      </c>
      <c r="N59" s="195"/>
      <c r="O59" s="149"/>
      <c r="P59" s="71" t="s">
        <v>16</v>
      </c>
      <c r="Q59" s="71" t="s">
        <v>249</v>
      </c>
      <c r="R59" s="203"/>
      <c r="S59" s="71" t="s">
        <v>2213</v>
      </c>
      <c r="T59" s="71" t="s">
        <v>1033</v>
      </c>
      <c r="U59" s="71"/>
      <c r="V59" s="206"/>
      <c r="W59" s="206" t="str">
        <f t="shared" si="2"/>
        <v>ACT201759GRBO</v>
      </c>
      <c r="X59" s="206">
        <f t="shared" si="3"/>
        <v>2</v>
      </c>
      <c r="Y59" s="206" t="str">
        <f>VLOOKUP(P59,NIVEAUXADMIN!A:B,2,FALSE)</f>
        <v>HT08</v>
      </c>
      <c r="Z59" s="206" t="str">
        <f>VLOOKUP(Q59,NIVEAUXADMIN!E:F,2,FALSE)</f>
        <v>HT08813</v>
      </c>
      <c r="AA59" s="206" t="e">
        <f>VLOOKUP(R59,NIVEAUXADMIN!I:J,2,FALSE)</f>
        <v>#N/A</v>
      </c>
      <c r="AB59" s="206">
        <f>IF(SUMPRODUCT(($A$4:$A59=A59)*($Q$4:$Q59=Q59))&gt;1,0,1)</f>
        <v>0</v>
      </c>
      <c r="AC59" s="207">
        <f>IF(SUMPRODUCT(($A$4:$A59=A59)*($F$4:$F59=F59)*($Q$4:$Q59=Q59))&gt;1,0,1)</f>
        <v>1</v>
      </c>
      <c r="AD59" s="206" t="str">
        <f t="shared" si="4"/>
        <v xml:space="preserve">{"Organisation": "ACTED", "Indicateur": "Formation technique", "Statut": "Planifié (financé)", "Date de l'activité (passé ou planifiée)
( jj-mm-aaaa)": "5/9/2017", "Département": "Grande Anse", "Commune": "Bonbon", "Section Communale": ""}, </v>
      </c>
    </row>
    <row r="60" spans="1:30" s="53" customFormat="1" x14ac:dyDescent="0.25">
      <c r="A60" s="71" t="s">
        <v>27</v>
      </c>
      <c r="C60" s="53" t="s">
        <v>47</v>
      </c>
      <c r="D60" s="53" t="s">
        <v>18</v>
      </c>
      <c r="E60" s="132">
        <v>42864</v>
      </c>
      <c r="F60" s="211" t="s">
        <v>2416</v>
      </c>
      <c r="G60" s="145" t="s">
        <v>2371</v>
      </c>
      <c r="H60" s="138" t="str">
        <f>IFERROR(VLOOKUP(G60,REFERENCES!O:P,2,FALSE),"")</f>
        <v>Nombre de formations organisees</v>
      </c>
      <c r="I60" s="207">
        <v>500</v>
      </c>
      <c r="J60" s="182" t="s">
        <v>1818</v>
      </c>
      <c r="K60" s="73"/>
      <c r="L60" s="73"/>
      <c r="M60" s="20">
        <v>3000</v>
      </c>
      <c r="N60" s="182">
        <v>500</v>
      </c>
      <c r="O60" s="149"/>
      <c r="P60" s="71" t="s">
        <v>16</v>
      </c>
      <c r="Q60" s="71" t="s">
        <v>249</v>
      </c>
      <c r="R60" s="203"/>
      <c r="S60" s="71" t="s">
        <v>2213</v>
      </c>
      <c r="T60" s="71" t="s">
        <v>1033</v>
      </c>
      <c r="U60" s="71" t="s">
        <v>1062</v>
      </c>
      <c r="V60" s="206"/>
      <c r="W60" s="206" t="str">
        <f t="shared" si="2"/>
        <v>ACT201759GRBO</v>
      </c>
      <c r="X60" s="206">
        <f t="shared" si="3"/>
        <v>2</v>
      </c>
      <c r="Y60" s="206" t="str">
        <f>VLOOKUP(P60,NIVEAUXADMIN!A:B,2,FALSE)</f>
        <v>HT08</v>
      </c>
      <c r="Z60" s="206" t="str">
        <f>VLOOKUP(Q60,NIVEAUXADMIN!E:F,2,FALSE)</f>
        <v>HT08813</v>
      </c>
      <c r="AA60" s="206" t="e">
        <f>VLOOKUP(R60,NIVEAUXADMIN!I:J,2,FALSE)</f>
        <v>#N/A</v>
      </c>
      <c r="AB60" s="206">
        <f>IF(SUMPRODUCT(($A$4:$A60=A60)*($Q$4:$Q60=Q60))&gt;1,0,1)</f>
        <v>0</v>
      </c>
      <c r="AC60" s="207">
        <f>IF(SUMPRODUCT(($A$4:$A60=A60)*($F$4:$F60=F60)*($Q$4:$Q60=Q60))&gt;1,0,1)</f>
        <v>0</v>
      </c>
      <c r="AD60" s="206" t="str">
        <f t="shared" si="4"/>
        <v xml:space="preserve">{"Organisation": "ACTED", "Indicateur": "Formation technique", "Statut": "Planifié (financé)", "Date de l'activité (passé ou planifiée)
( jj-mm-aaaa)": "5/9/2017", "Département": "Grande Anse", "Commune": "Bonbon", "Section Communale": ""}, </v>
      </c>
    </row>
    <row r="61" spans="1:30" s="53" customFormat="1" x14ac:dyDescent="0.25">
      <c r="A61" s="71" t="s">
        <v>27</v>
      </c>
      <c r="C61" s="53" t="s">
        <v>47</v>
      </c>
      <c r="D61" s="53" t="s">
        <v>18</v>
      </c>
      <c r="E61" s="132">
        <v>42870</v>
      </c>
      <c r="F61" s="77" t="s">
        <v>2394</v>
      </c>
      <c r="G61" s="145" t="s">
        <v>2397</v>
      </c>
      <c r="H61" s="138" t="str">
        <f>IFERROR(VLOOKUP(G61,REFERENCES!O:P,2,FALSE),"")</f>
        <v>Nombre de maison</v>
      </c>
      <c r="I61" s="207">
        <v>500</v>
      </c>
      <c r="J61" s="182" t="s">
        <v>1818</v>
      </c>
      <c r="K61" s="73"/>
      <c r="L61" s="73"/>
      <c r="M61" s="20">
        <v>3000</v>
      </c>
      <c r="N61" s="182">
        <v>500</v>
      </c>
      <c r="O61" s="25"/>
      <c r="P61" s="53" t="s">
        <v>16</v>
      </c>
      <c r="Q61" s="53" t="s">
        <v>249</v>
      </c>
      <c r="R61" s="203"/>
      <c r="S61" s="71" t="s">
        <v>2213</v>
      </c>
      <c r="T61" s="71" t="s">
        <v>1033</v>
      </c>
      <c r="U61" s="71" t="s">
        <v>1062</v>
      </c>
      <c r="V61" s="206"/>
      <c r="W61" s="206" t="str">
        <f t="shared" si="2"/>
        <v>ACT2017515GRBO</v>
      </c>
      <c r="X61" s="206">
        <f t="shared" si="3"/>
        <v>2</v>
      </c>
      <c r="Y61" s="206" t="str">
        <f>VLOOKUP(P61,NIVEAUXADMIN!A:B,2,FALSE)</f>
        <v>HT08</v>
      </c>
      <c r="Z61" s="206" t="str">
        <f>VLOOKUP(Q61,NIVEAUXADMIN!E:F,2,FALSE)</f>
        <v>HT08813</v>
      </c>
      <c r="AA61" s="206" t="e">
        <f>VLOOKUP(R61,NIVEAUXADMIN!I:J,2,FALSE)</f>
        <v>#N/A</v>
      </c>
      <c r="AB61" s="206">
        <f>IF(SUMPRODUCT(($A$4:$A61=A61)*($Q$4:$Q61=Q61))&gt;1,0,1)</f>
        <v>0</v>
      </c>
      <c r="AC61" s="207">
        <f>IF(SUMPRODUCT(($A$4:$A61=A61)*($F$4:$F61=F61)*($Q$4:$Q61=Q61))&gt;1,0,1)</f>
        <v>0</v>
      </c>
      <c r="AD61" s="206" t="str">
        <f t="shared" si="4"/>
        <v xml:space="preserve">{"Organisation": "ACTED", "Indicateur": "Réparation et renforcement", "Statut": "Planifié (financé)", "Date de l'activité (passé ou planifiée)
( jj-mm-aaaa)": "5/15/2017", "Département": "Grande Anse", "Commune": "Bonbon", "Section Communale": ""}, </v>
      </c>
    </row>
    <row r="62" spans="1:30" s="53" customFormat="1" x14ac:dyDescent="0.25">
      <c r="A62" s="71" t="s">
        <v>27</v>
      </c>
      <c r="C62" s="53" t="s">
        <v>47</v>
      </c>
      <c r="D62" s="53" t="s">
        <v>18</v>
      </c>
      <c r="E62" s="132">
        <v>42870</v>
      </c>
      <c r="F62" s="77" t="s">
        <v>2394</v>
      </c>
      <c r="G62" s="145" t="s">
        <v>2397</v>
      </c>
      <c r="H62" s="138" t="str">
        <f>IFERROR(VLOOKUP(G62,REFERENCES!O:P,2,FALSE),"")</f>
        <v>Nombre de maison</v>
      </c>
      <c r="I62" s="207">
        <v>500</v>
      </c>
      <c r="J62" s="207"/>
      <c r="K62" s="207"/>
      <c r="L62" s="207"/>
      <c r="M62" s="20">
        <v>3000</v>
      </c>
      <c r="N62" s="146">
        <v>500</v>
      </c>
      <c r="O62" s="149" t="s">
        <v>1038</v>
      </c>
      <c r="P62" s="53" t="s">
        <v>16</v>
      </c>
      <c r="Q62" s="53" t="s">
        <v>249</v>
      </c>
      <c r="R62" s="203"/>
      <c r="S62" s="71" t="s">
        <v>2213</v>
      </c>
      <c r="T62" s="206" t="s">
        <v>1033</v>
      </c>
      <c r="U62" s="206" t="s">
        <v>1062</v>
      </c>
      <c r="V62" s="145" t="s">
        <v>2304</v>
      </c>
      <c r="W62" s="206" t="str">
        <f t="shared" si="2"/>
        <v>ACT2017515GRBO</v>
      </c>
      <c r="X62" s="206">
        <f t="shared" si="3"/>
        <v>2</v>
      </c>
      <c r="Y62" s="206" t="str">
        <f>VLOOKUP(P62,NIVEAUXADMIN!A:B,2,FALSE)</f>
        <v>HT08</v>
      </c>
      <c r="Z62" s="206" t="str">
        <f>VLOOKUP(Q62,NIVEAUXADMIN!E:F,2,FALSE)</f>
        <v>HT08813</v>
      </c>
      <c r="AA62" s="206" t="e">
        <f>VLOOKUP(R62,NIVEAUXADMIN!I:J,2,FALSE)</f>
        <v>#N/A</v>
      </c>
      <c r="AB62" s="206">
        <f>IF(SUMPRODUCT(($A$4:$A62=A62)*($Q$4:$Q62=Q62))&gt;1,0,1)</f>
        <v>0</v>
      </c>
      <c r="AC62" s="207">
        <f>IF(SUMPRODUCT(($A$4:$A62=A62)*($F$4:$F62=F62)*($Q$4:$Q62=Q62))&gt;1,0,1)</f>
        <v>0</v>
      </c>
      <c r="AD62" s="206" t="str">
        <f t="shared" si="4"/>
        <v xml:space="preserve">{"Organisation": "ACTED", "Indicateur": "Réparation et renforcement", "Statut": "Planifié (financé)", "Date de l'activité (passé ou planifiée)
( jj-mm-aaaa)": "5/15/2017", "Département": "Grande Anse", "Commune": "Bonbon", "Section Communale": ""}, </v>
      </c>
    </row>
    <row r="63" spans="1:30" s="53" customFormat="1" x14ac:dyDescent="0.25">
      <c r="A63" s="71" t="s">
        <v>27</v>
      </c>
      <c r="C63" s="53" t="s">
        <v>47</v>
      </c>
      <c r="D63" s="53" t="s">
        <v>18</v>
      </c>
      <c r="E63" s="132">
        <v>42870</v>
      </c>
      <c r="F63" s="77" t="s">
        <v>2394</v>
      </c>
      <c r="G63" s="145" t="s">
        <v>2397</v>
      </c>
      <c r="H63" s="138" t="str">
        <f>IFERROR(VLOOKUP(G63,REFERENCES!O:P,2,FALSE),"")</f>
        <v>Nombre de maison</v>
      </c>
      <c r="I63" s="207">
        <v>166</v>
      </c>
      <c r="J63" s="207"/>
      <c r="K63" s="207"/>
      <c r="L63" s="207"/>
      <c r="M63" s="20">
        <v>996</v>
      </c>
      <c r="N63" s="146">
        <v>166</v>
      </c>
      <c r="O63" s="149" t="s">
        <v>1038</v>
      </c>
      <c r="P63" s="53" t="s">
        <v>16</v>
      </c>
      <c r="Q63" s="53" t="s">
        <v>140</v>
      </c>
      <c r="R63" s="150" t="s">
        <v>1236</v>
      </c>
      <c r="S63" s="71" t="s">
        <v>2213</v>
      </c>
      <c r="T63" s="206" t="s">
        <v>1033</v>
      </c>
      <c r="U63" s="206" t="s">
        <v>1062</v>
      </c>
      <c r="V63" s="145" t="s">
        <v>2304</v>
      </c>
      <c r="W63" s="206" t="str">
        <f t="shared" si="2"/>
        <v>ACT2017515GRAB1E</v>
      </c>
      <c r="X63" s="206">
        <f t="shared" si="3"/>
        <v>1</v>
      </c>
      <c r="Y63" s="206" t="str">
        <f>VLOOKUP(P63,NIVEAUXADMIN!A:B,2,FALSE)</f>
        <v>HT08</v>
      </c>
      <c r="Z63" s="206" t="str">
        <f>VLOOKUP(Q63,NIVEAUXADMIN!E:F,2,FALSE)</f>
        <v>HT08812</v>
      </c>
      <c r="AA63" s="206" t="str">
        <f>VLOOKUP(R63,NIVEAUXADMIN!I:J,2,FALSE)</f>
        <v>HT08812-01</v>
      </c>
      <c r="AB63" s="206">
        <f>IF(SUMPRODUCT(($A$4:$A63=A63)*($Q$4:$Q63=Q63))&gt;1,0,1)</f>
        <v>1</v>
      </c>
      <c r="AC63" s="207">
        <f>IF(SUMPRODUCT(($A$4:$A63=A63)*($F$4:$F63=F63)*($Q$4:$Q63=Q63))&gt;1,0,1)</f>
        <v>1</v>
      </c>
      <c r="AD63" s="206" t="str">
        <f t="shared" si="4"/>
        <v xml:space="preserve">{"Organisation": "ACTED", "Indicateur": "Réparation et renforcement", "Statut": "Planifié (financé)", "Date de l'activité (passé ou planifiée)
( jj-mm-aaaa)": "5/15/2017", "Département": "Grande Anse", "Commune": "Abricots", "Section Communale": "1e Anse du Clerc"}, </v>
      </c>
    </row>
    <row r="64" spans="1:30" s="53" customFormat="1" x14ac:dyDescent="0.25">
      <c r="A64" s="71" t="s">
        <v>27</v>
      </c>
      <c r="C64" s="53" t="s">
        <v>47</v>
      </c>
      <c r="D64" s="53" t="s">
        <v>18</v>
      </c>
      <c r="E64" s="132">
        <v>42870</v>
      </c>
      <c r="F64" s="77" t="s">
        <v>2394</v>
      </c>
      <c r="G64" s="145" t="s">
        <v>2397</v>
      </c>
      <c r="H64" s="138" t="str">
        <f>IFERROR(VLOOKUP(G64,REFERENCES!O:P,2,FALSE),"")</f>
        <v>Nombre de maison</v>
      </c>
      <c r="I64" s="207">
        <v>166</v>
      </c>
      <c r="J64" s="207"/>
      <c r="K64" s="207"/>
      <c r="L64" s="207"/>
      <c r="M64" s="20">
        <v>996</v>
      </c>
      <c r="N64" s="146">
        <v>166</v>
      </c>
      <c r="O64" s="149" t="s">
        <v>1038</v>
      </c>
      <c r="P64" s="53" t="s">
        <v>16</v>
      </c>
      <c r="Q64" s="71" t="s">
        <v>140</v>
      </c>
      <c r="R64" s="150" t="s">
        <v>1359</v>
      </c>
      <c r="S64" s="71" t="s">
        <v>2213</v>
      </c>
      <c r="T64" s="206" t="s">
        <v>1033</v>
      </c>
      <c r="U64" s="206" t="s">
        <v>1062</v>
      </c>
      <c r="V64" s="145" t="s">
        <v>2304</v>
      </c>
      <c r="W64" s="206" t="str">
        <f t="shared" si="2"/>
        <v>ACT2017515GRAB2E</v>
      </c>
      <c r="X64" s="206">
        <f t="shared" si="3"/>
        <v>1</v>
      </c>
      <c r="Y64" s="206" t="str">
        <f>VLOOKUP(P64,NIVEAUXADMIN!A:B,2,FALSE)</f>
        <v>HT08</v>
      </c>
      <c r="Z64" s="206" t="str">
        <f>VLOOKUP(Q64,NIVEAUXADMIN!E:F,2,FALSE)</f>
        <v>HT08812</v>
      </c>
      <c r="AA64" s="206" t="str">
        <f>VLOOKUP(R64,NIVEAUXADMIN!I:J,2,FALSE)</f>
        <v>HT08812-02</v>
      </c>
      <c r="AB64" s="206">
        <f>IF(SUMPRODUCT(($A$4:$A64=A64)*($Q$4:$Q64=Q64))&gt;1,0,1)</f>
        <v>0</v>
      </c>
      <c r="AC64" s="207">
        <f>IF(SUMPRODUCT(($A$4:$A64=A64)*($F$4:$F64=F64)*($Q$4:$Q64=Q64))&gt;1,0,1)</f>
        <v>0</v>
      </c>
      <c r="AD64" s="206" t="str">
        <f t="shared" si="4"/>
        <v xml:space="preserve">{"Organisation": "ACTED", "Indicateur": "Réparation et renforcement", "Statut": "Planifié (financé)", "Date de l'activité (passé ou planifiée)
( jj-mm-aaaa)": "5/15/2017", "Département": "Grande Anse", "Commune": "Abricots", "Section Communale": "2e Balisiers"}, </v>
      </c>
    </row>
    <row r="65" spans="1:30" s="53" customFormat="1" x14ac:dyDescent="0.25">
      <c r="A65" s="71" t="s">
        <v>27</v>
      </c>
      <c r="C65" s="53" t="s">
        <v>47</v>
      </c>
      <c r="D65" s="53" t="s">
        <v>18</v>
      </c>
      <c r="E65" s="132">
        <v>42870</v>
      </c>
      <c r="F65" s="77" t="s">
        <v>2394</v>
      </c>
      <c r="G65" s="145" t="s">
        <v>2397</v>
      </c>
      <c r="H65" s="138" t="str">
        <f>IFERROR(VLOOKUP(G65,REFERENCES!O:P,2,FALSE),"")</f>
        <v>Nombre de maison</v>
      </c>
      <c r="I65" s="207">
        <v>166</v>
      </c>
      <c r="J65" s="207"/>
      <c r="K65" s="207"/>
      <c r="L65" s="207"/>
      <c r="M65" s="20">
        <v>996</v>
      </c>
      <c r="N65" s="146">
        <v>166</v>
      </c>
      <c r="O65" s="149" t="s">
        <v>1038</v>
      </c>
      <c r="P65" s="53" t="s">
        <v>16</v>
      </c>
      <c r="Q65" s="71" t="s">
        <v>140</v>
      </c>
      <c r="R65" s="150" t="s">
        <v>1567</v>
      </c>
      <c r="S65" s="71" t="s">
        <v>2213</v>
      </c>
      <c r="T65" s="206" t="s">
        <v>1033</v>
      </c>
      <c r="U65" s="206" t="s">
        <v>1062</v>
      </c>
      <c r="V65" s="145" t="s">
        <v>2304</v>
      </c>
      <c r="W65" s="206" t="str">
        <f t="shared" si="2"/>
        <v>ACT2017515GRAB4E</v>
      </c>
      <c r="X65" s="206">
        <f t="shared" si="3"/>
        <v>1</v>
      </c>
      <c r="Y65" s="206" t="str">
        <f>VLOOKUP(P65,NIVEAUXADMIN!A:B,2,FALSE)</f>
        <v>HT08</v>
      </c>
      <c r="Z65" s="206" t="str">
        <f>VLOOKUP(Q65,NIVEAUXADMIN!E:F,2,FALSE)</f>
        <v>HT08812</v>
      </c>
      <c r="AA65" s="206" t="str">
        <f>VLOOKUP(R65,NIVEAUXADMIN!I:J,2,FALSE)</f>
        <v>HT08812-04</v>
      </c>
      <c r="AB65" s="206">
        <f>IF(SUMPRODUCT(($A$4:$A65=A65)*($Q$4:$Q65=Q65))&gt;1,0,1)</f>
        <v>0</v>
      </c>
      <c r="AC65" s="207">
        <f>IF(SUMPRODUCT(($A$4:$A65=A65)*($F$4:$F65=F65)*($Q$4:$Q65=Q65))&gt;1,0,1)</f>
        <v>0</v>
      </c>
      <c r="AD65" s="206" t="str">
        <f t="shared" si="4"/>
        <v xml:space="preserve">{"Organisation": "ACTED", "Indicateur": "Réparation et renforcement", "Statut": "Planifié (financé)", "Date de l'activité (passé ou planifiée)
( jj-mm-aaaa)": "5/15/2017", "Département": "Grande Anse", "Commune": "Abricots", "Section Communale": "4e La Seringue"}, </v>
      </c>
    </row>
    <row r="66" spans="1:30" s="53" customFormat="1" x14ac:dyDescent="0.25">
      <c r="A66" s="53" t="s">
        <v>27</v>
      </c>
      <c r="C66" s="53" t="s">
        <v>47</v>
      </c>
      <c r="D66" s="53" t="s">
        <v>18</v>
      </c>
      <c r="E66" s="132">
        <v>42870</v>
      </c>
      <c r="F66" s="77" t="s">
        <v>2394</v>
      </c>
      <c r="G66" s="145" t="s">
        <v>2397</v>
      </c>
      <c r="H66" s="138" t="str">
        <f>IFERROR(VLOOKUP(G66,REFERENCES!O:P,2,FALSE),"")</f>
        <v>Nombre de maison</v>
      </c>
      <c r="I66" s="207">
        <v>500</v>
      </c>
      <c r="J66" s="182" t="s">
        <v>1818</v>
      </c>
      <c r="K66" s="207"/>
      <c r="L66" s="207"/>
      <c r="M66" s="20">
        <v>3000</v>
      </c>
      <c r="N66" s="182">
        <v>500</v>
      </c>
      <c r="O66" s="149"/>
      <c r="P66" s="53" t="s">
        <v>16</v>
      </c>
      <c r="Q66" s="53" t="s">
        <v>140</v>
      </c>
      <c r="R66" s="203"/>
      <c r="S66" s="71" t="s">
        <v>2213</v>
      </c>
      <c r="T66" s="206" t="s">
        <v>1033</v>
      </c>
      <c r="U66" s="206" t="s">
        <v>1062</v>
      </c>
      <c r="V66" s="206"/>
      <c r="W66" s="206" t="str">
        <f t="shared" si="2"/>
        <v>ACT2017515GRAB</v>
      </c>
      <c r="X66" s="206">
        <f t="shared" si="3"/>
        <v>7</v>
      </c>
      <c r="Y66" s="206" t="str">
        <f>VLOOKUP(P66,NIVEAUXADMIN!A:B,2,FALSE)</f>
        <v>HT08</v>
      </c>
      <c r="Z66" s="206" t="str">
        <f>VLOOKUP(Q66,NIVEAUXADMIN!E:F,2,FALSE)</f>
        <v>HT08812</v>
      </c>
      <c r="AA66" s="206" t="e">
        <f>VLOOKUP(R66,NIVEAUXADMIN!I:J,2,FALSE)</f>
        <v>#N/A</v>
      </c>
      <c r="AB66" s="206">
        <f>IF(SUMPRODUCT(($A$4:$A66=A66)*($Q$4:$Q66=Q66))&gt;1,0,1)</f>
        <v>0</v>
      </c>
      <c r="AC66" s="207">
        <f>IF(SUMPRODUCT(($A$4:$A66=A66)*($F$4:$F66=F66)*($Q$4:$Q66=Q66))&gt;1,0,1)</f>
        <v>0</v>
      </c>
      <c r="AD66" s="206" t="str">
        <f t="shared" si="4"/>
        <v xml:space="preserve">{"Organisation": "ACTED", "Indicateur": "Réparation et renforcement", "Statut": "Planifié (financé)", "Date de l'activité (passé ou planifiée)
( jj-mm-aaaa)": "5/15/2017", "Département": "Grande Anse", "Commune": "Abricots", "Section Communale": ""}, </v>
      </c>
    </row>
    <row r="67" spans="1:30" s="53" customFormat="1" ht="30" x14ac:dyDescent="0.25">
      <c r="A67" s="53" t="s">
        <v>27</v>
      </c>
      <c r="C67" s="53" t="s">
        <v>47</v>
      </c>
      <c r="D67" s="53" t="s">
        <v>18</v>
      </c>
      <c r="E67" s="132">
        <v>42870</v>
      </c>
      <c r="F67" s="77" t="s">
        <v>2379</v>
      </c>
      <c r="G67" s="145" t="s">
        <v>2380</v>
      </c>
      <c r="H67" s="138" t="str">
        <f>IFERROR(VLOOKUP(G67,REFERENCES!O:P,2,FALSE),"")</f>
        <v>Nombre de diagnostiques</v>
      </c>
      <c r="I67" s="207">
        <v>600</v>
      </c>
      <c r="J67" s="182" t="s">
        <v>1818</v>
      </c>
      <c r="K67" s="207"/>
      <c r="L67" s="207"/>
      <c r="M67" s="20">
        <v>3000</v>
      </c>
      <c r="N67" s="182">
        <v>500</v>
      </c>
      <c r="O67" s="149"/>
      <c r="P67" s="53" t="s">
        <v>16</v>
      </c>
      <c r="Q67" s="71" t="s">
        <v>140</v>
      </c>
      <c r="R67" s="203"/>
      <c r="S67" s="71" t="s">
        <v>2213</v>
      </c>
      <c r="T67" s="206" t="s">
        <v>1033</v>
      </c>
      <c r="U67" s="206" t="s">
        <v>1062</v>
      </c>
      <c r="V67" s="206"/>
      <c r="W67" s="206" t="str">
        <f t="shared" si="2"/>
        <v>ACT2017515GRAB</v>
      </c>
      <c r="X67" s="206">
        <f t="shared" si="3"/>
        <v>7</v>
      </c>
      <c r="Y67" s="206" t="str">
        <f>VLOOKUP(P67,NIVEAUXADMIN!A:B,2,FALSE)</f>
        <v>HT08</v>
      </c>
      <c r="Z67" s="206" t="str">
        <f>VLOOKUP(Q67,NIVEAUXADMIN!E:F,2,FALSE)</f>
        <v>HT08812</v>
      </c>
      <c r="AA67" s="206" t="e">
        <f>VLOOKUP(R67,NIVEAUXADMIN!I:J,2,FALSE)</f>
        <v>#N/A</v>
      </c>
      <c r="AB67" s="206">
        <f>IF(SUMPRODUCT(($A$4:$A67=A67)*($Q$4:$Q67=Q67))&gt;1,0,1)</f>
        <v>0</v>
      </c>
      <c r="AC67" s="207">
        <f>IF(SUMPRODUCT(($A$4:$A67=A67)*($F$4:$F67=F67)*($Q$4:$Q67=Q67))&gt;1,0,1)</f>
        <v>1</v>
      </c>
      <c r="AD67" s="206" t="str">
        <f t="shared" si="4"/>
        <v xml:space="preserve">{"Organisation": "ACTED", "Indicateur": "Evaluation des dommages et diagnostique", "Statut": "Planifié (financé)", "Date de l'activité (passé ou planifiée)
( jj-mm-aaaa)": "5/15/2017", "Département": "Grande Anse", "Commune": "Abricots", "Section Communale": ""}, </v>
      </c>
    </row>
    <row r="68" spans="1:30" s="53" customFormat="1" ht="30" x14ac:dyDescent="0.25">
      <c r="A68" s="71" t="s">
        <v>27</v>
      </c>
      <c r="C68" s="53" t="s">
        <v>47</v>
      </c>
      <c r="D68" s="53" t="s">
        <v>18</v>
      </c>
      <c r="E68" s="132">
        <v>42870</v>
      </c>
      <c r="F68" s="77" t="s">
        <v>2379</v>
      </c>
      <c r="G68" s="145" t="s">
        <v>2382</v>
      </c>
      <c r="H68" s="138" t="str">
        <f>IFERROR(VLOOKUP(G68,REFERENCES!O:P,2,FALSE),"")</f>
        <v>Nombre de batiments</v>
      </c>
      <c r="I68" s="207">
        <v>0</v>
      </c>
      <c r="J68" s="182" t="s">
        <v>1818</v>
      </c>
      <c r="K68" s="207"/>
      <c r="L68" s="207"/>
      <c r="M68" s="20">
        <v>0</v>
      </c>
      <c r="N68" s="182">
        <v>0</v>
      </c>
      <c r="O68" s="25"/>
      <c r="P68" s="53" t="s">
        <v>16</v>
      </c>
      <c r="Q68" s="71" t="s">
        <v>140</v>
      </c>
      <c r="R68" s="203"/>
      <c r="S68" s="71" t="s">
        <v>2213</v>
      </c>
      <c r="T68" s="206" t="s">
        <v>1033</v>
      </c>
      <c r="U68" s="206"/>
      <c r="V68" s="143"/>
      <c r="W68" s="206" t="str">
        <f t="shared" si="2"/>
        <v>ACT2017515GRAB</v>
      </c>
      <c r="X68" s="206">
        <f t="shared" si="3"/>
        <v>7</v>
      </c>
      <c r="Y68" s="206" t="str">
        <f>VLOOKUP(P68,NIVEAUXADMIN!A:B,2,FALSE)</f>
        <v>HT08</v>
      </c>
      <c r="Z68" s="206" t="str">
        <f>VLOOKUP(Q68,NIVEAUXADMIN!E:F,2,FALSE)</f>
        <v>HT08812</v>
      </c>
      <c r="AA68" s="206" t="e">
        <f>VLOOKUP(R68,NIVEAUXADMIN!I:J,2,FALSE)</f>
        <v>#N/A</v>
      </c>
      <c r="AB68" s="206">
        <f>IF(SUMPRODUCT(($A$4:$A68=A68)*($Q$4:$Q68=Q68))&gt;1,0,1)</f>
        <v>0</v>
      </c>
      <c r="AC68" s="207">
        <f>IF(SUMPRODUCT(($A$4:$A68=A68)*($F$4:$F68=F68)*($Q$4:$Q68=Q68))&gt;1,0,1)</f>
        <v>0</v>
      </c>
      <c r="AD68" s="206" t="str">
        <f t="shared" si="4"/>
        <v xml:space="preserve">{"Organisation": "ACTED", "Indicateur": "Evaluation des dommages et diagnostique", "Statut": "Planifié (financé)", "Date de l'activité (passé ou planifiée)
( jj-mm-aaaa)": "5/15/2017", "Département": "Grande Anse", "Commune": "Abricots", "Section Communale": ""}, </v>
      </c>
    </row>
    <row r="69" spans="1:30" s="53" customFormat="1" x14ac:dyDescent="0.25">
      <c r="A69" s="71" t="s">
        <v>27</v>
      </c>
      <c r="C69" s="53" t="s">
        <v>47</v>
      </c>
      <c r="D69" s="53" t="s">
        <v>18</v>
      </c>
      <c r="E69" s="132">
        <v>42870</v>
      </c>
      <c r="F69" s="211" t="s">
        <v>2416</v>
      </c>
      <c r="G69" s="145" t="s">
        <v>2371</v>
      </c>
      <c r="H69" s="138" t="str">
        <f>IFERROR(VLOOKUP(G69,REFERENCES!O:P,2,FALSE),"")</f>
        <v>Nombre de formations organisees</v>
      </c>
      <c r="I69" s="197"/>
      <c r="J69" s="182" t="s">
        <v>1818</v>
      </c>
      <c r="K69" s="207"/>
      <c r="L69" s="207"/>
      <c r="M69" s="20" t="s">
        <v>2439</v>
      </c>
      <c r="N69" s="182">
        <v>18</v>
      </c>
      <c r="O69" s="149"/>
      <c r="P69" s="71" t="s">
        <v>16</v>
      </c>
      <c r="Q69" s="71" t="s">
        <v>140</v>
      </c>
      <c r="R69" s="203"/>
      <c r="S69" s="71" t="s">
        <v>2213</v>
      </c>
      <c r="T69" s="206" t="s">
        <v>1033</v>
      </c>
      <c r="U69" s="206"/>
      <c r="V69" s="143"/>
      <c r="W69" s="206" t="str">
        <f t="shared" ref="W69:W132" si="5">UPPER(LEFT(A69,3)&amp;YEAR(E69)&amp;MONTH(E69)&amp;DAY((E69))&amp;LEFT(P69,2)&amp;LEFT(Q69,2)&amp;LEFT(R69,2))</f>
        <v>ACT2017515GRAB</v>
      </c>
      <c r="X69" s="206">
        <f t="shared" ref="X69:X132" si="6">COUNTIF($W$4:$W$128,W69)</f>
        <v>7</v>
      </c>
      <c r="Y69" s="206" t="str">
        <f>VLOOKUP(P69,NIVEAUXADMIN!A:B,2,FALSE)</f>
        <v>HT08</v>
      </c>
      <c r="Z69" s="206" t="str">
        <f>VLOOKUP(Q69,NIVEAUXADMIN!E:F,2,FALSE)</f>
        <v>HT08812</v>
      </c>
      <c r="AA69" s="206" t="e">
        <f>VLOOKUP(R69,NIVEAUXADMIN!I:J,2,FALSE)</f>
        <v>#N/A</v>
      </c>
      <c r="AB69" s="206">
        <f>IF(SUMPRODUCT(($A$4:$A69=A69)*($Q$4:$Q69=Q69))&gt;1,0,1)</f>
        <v>0</v>
      </c>
      <c r="AC69" s="207">
        <f>IF(SUMPRODUCT(($A$4:$A69=A69)*($F$4:$F69=F69)*($Q$4:$Q69=Q69))&gt;1,0,1)</f>
        <v>1</v>
      </c>
      <c r="AD69" s="206" t="str">
        <f t="shared" ref="AD69:AD132" si="7">"{"""&amp;$A$3 &amp;""": """ &amp; TRIM(A69)  &amp; """, """&amp; $F$3 &amp; """: """ &amp;  IFERROR(MID(F69,5,LEN(F69)-2),"")&amp; """, """ &amp;$D$3 &amp;""": """ &amp; D69 &amp; """, """&amp;$E$3 &amp;""": """ &amp; IFERROR(TEXT(E69,"m/d/yyyy"),"") &amp; """, """&amp; $P$3&amp; """: """ &amp; P69&amp; """, """&amp; $Q$3&amp; """: """ &amp; Q69&amp; """, """&amp; $R$3&amp; """: """ &amp; R69&amp; """}, "</f>
        <v xml:space="preserve">{"Organisation": "ACTED", "Indicateur": "Formation technique", "Statut": "Planifié (financé)", "Date de l'activité (passé ou planifiée)
( jj-mm-aaaa)": "5/15/2017", "Département": "Grande Anse", "Commune": "Abricots", "Section Communale": ""}, </v>
      </c>
    </row>
    <row r="70" spans="1:30" s="53" customFormat="1" x14ac:dyDescent="0.25">
      <c r="A70" s="71" t="s">
        <v>27</v>
      </c>
      <c r="C70" s="53" t="s">
        <v>47</v>
      </c>
      <c r="D70" s="53" t="s">
        <v>18</v>
      </c>
      <c r="E70" s="132">
        <v>42870</v>
      </c>
      <c r="F70" s="77" t="s">
        <v>2418</v>
      </c>
      <c r="G70" s="145" t="s">
        <v>1151</v>
      </c>
      <c r="H70" s="138" t="str">
        <f>IFERROR(VLOOKUP(G70,REFERENCES!O:P,2,FALSE),"")</f>
        <v>Nombre de kits d'outils</v>
      </c>
      <c r="I70" s="207">
        <v>100</v>
      </c>
      <c r="J70" s="182" t="s">
        <v>1818</v>
      </c>
      <c r="K70" s="207"/>
      <c r="L70" s="207"/>
      <c r="M70" s="20">
        <v>3000</v>
      </c>
      <c r="N70" s="182">
        <v>500</v>
      </c>
      <c r="O70" s="149"/>
      <c r="P70" s="71" t="s">
        <v>16</v>
      </c>
      <c r="Q70" s="71" t="s">
        <v>140</v>
      </c>
      <c r="R70" s="203"/>
      <c r="S70" s="71" t="s">
        <v>2213</v>
      </c>
      <c r="T70" s="206" t="s">
        <v>1033</v>
      </c>
      <c r="U70" s="206" t="s">
        <v>1062</v>
      </c>
      <c r="V70" s="143"/>
      <c r="W70" s="206" t="str">
        <f t="shared" si="5"/>
        <v>ACT2017515GRAB</v>
      </c>
      <c r="X70" s="206">
        <f t="shared" si="6"/>
        <v>7</v>
      </c>
      <c r="Y70" s="206" t="str">
        <f>VLOOKUP(P70,NIVEAUXADMIN!A:B,2,FALSE)</f>
        <v>HT08</v>
      </c>
      <c r="Z70" s="206" t="str">
        <f>VLOOKUP(Q70,NIVEAUXADMIN!E:F,2,FALSE)</f>
        <v>HT08812</v>
      </c>
      <c r="AA70" s="206" t="e">
        <f>VLOOKUP(R70,NIVEAUXADMIN!I:J,2,FALSE)</f>
        <v>#N/A</v>
      </c>
      <c r="AB70" s="206">
        <f>IF(SUMPRODUCT(($A$4:$A70=A70)*($Q$4:$Q70=Q70))&gt;1,0,1)</f>
        <v>0</v>
      </c>
      <c r="AC70" s="207">
        <f>IF(SUMPRODUCT(($A$4:$A70=A70)*($F$4:$F70=F70)*($Q$4:$Q70=Q70))&gt;1,0,1)</f>
        <v>1</v>
      </c>
      <c r="AD70" s="206" t="str">
        <f t="shared" si="7"/>
        <v xml:space="preserve">{"Organisation": "ACTED", "Indicateur": "Support à l'auto-recouvrement pour la réparation et reconstruction", "Statut": "Planifié (financé)", "Date de l'activité (passé ou planifiée)
( jj-mm-aaaa)": "5/15/2017", "Département": "Grande Anse", "Commune": "Abricots", "Section Communale": ""}, </v>
      </c>
    </row>
    <row r="71" spans="1:30" s="53" customFormat="1" x14ac:dyDescent="0.25">
      <c r="A71" s="71" t="s">
        <v>27</v>
      </c>
      <c r="C71" s="53" t="s">
        <v>47</v>
      </c>
      <c r="D71" s="53" t="s">
        <v>18</v>
      </c>
      <c r="E71" s="132">
        <v>42870</v>
      </c>
      <c r="F71" s="77" t="s">
        <v>2418</v>
      </c>
      <c r="G71" s="145" t="s">
        <v>2401</v>
      </c>
      <c r="H71" s="138" t="str">
        <f>IFERROR(VLOOKUP(G71,REFERENCES!O:P,2,FALSE),"")</f>
        <v>Nombre de kits de tôles</v>
      </c>
      <c r="I71" s="207">
        <v>500</v>
      </c>
      <c r="J71" s="182" t="s">
        <v>1818</v>
      </c>
      <c r="K71" s="207"/>
      <c r="L71" s="207"/>
      <c r="M71" s="20">
        <v>3000</v>
      </c>
      <c r="N71" s="182">
        <v>500</v>
      </c>
      <c r="O71" s="149"/>
      <c r="P71" s="71" t="s">
        <v>16</v>
      </c>
      <c r="Q71" s="71" t="s">
        <v>140</v>
      </c>
      <c r="R71" s="203"/>
      <c r="S71" s="71" t="s">
        <v>2213</v>
      </c>
      <c r="T71" s="206" t="s">
        <v>1033</v>
      </c>
      <c r="U71" s="206" t="s">
        <v>1062</v>
      </c>
      <c r="V71" s="143"/>
      <c r="W71" s="206" t="str">
        <f t="shared" si="5"/>
        <v>ACT2017515GRAB</v>
      </c>
      <c r="X71" s="206">
        <f t="shared" si="6"/>
        <v>7</v>
      </c>
      <c r="Y71" s="206" t="str">
        <f>VLOOKUP(P71,NIVEAUXADMIN!A:B,2,FALSE)</f>
        <v>HT08</v>
      </c>
      <c r="Z71" s="206" t="str">
        <f>VLOOKUP(Q71,NIVEAUXADMIN!E:F,2,FALSE)</f>
        <v>HT08812</v>
      </c>
      <c r="AA71" s="206" t="e">
        <f>VLOOKUP(R71,NIVEAUXADMIN!I:J,2,FALSE)</f>
        <v>#N/A</v>
      </c>
      <c r="AB71" s="206">
        <f>IF(SUMPRODUCT(($A$4:$A71=A71)*($Q$4:$Q71=Q71))&gt;1,0,1)</f>
        <v>0</v>
      </c>
      <c r="AC71" s="207">
        <f>IF(SUMPRODUCT(($A$4:$A71=A71)*($F$4:$F71=F71)*($Q$4:$Q71=Q71))&gt;1,0,1)</f>
        <v>0</v>
      </c>
      <c r="AD71" s="206" t="str">
        <f t="shared" si="7"/>
        <v xml:space="preserve">{"Organisation": "ACTED", "Indicateur": "Support à l'auto-recouvrement pour la réparation et reconstruction", "Statut": "Planifié (financé)", "Date de l'activité (passé ou planifiée)
( jj-mm-aaaa)": "5/15/2017", "Département": "Grande Anse", "Commune": "Abricots", "Section Communale": ""}, </v>
      </c>
    </row>
    <row r="72" spans="1:30" s="53" customFormat="1" x14ac:dyDescent="0.25">
      <c r="A72" s="71" t="s">
        <v>27</v>
      </c>
      <c r="C72" s="53" t="s">
        <v>47</v>
      </c>
      <c r="D72" s="53" t="s">
        <v>18</v>
      </c>
      <c r="E72" s="132">
        <v>42870</v>
      </c>
      <c r="F72" s="77" t="s">
        <v>2394</v>
      </c>
      <c r="G72" s="145" t="s">
        <v>2397</v>
      </c>
      <c r="H72" s="138" t="str">
        <f>IFERROR(VLOOKUP(G72,REFERENCES!O:P,2,FALSE),"")</f>
        <v>Nombre de maison</v>
      </c>
      <c r="I72" s="207">
        <v>500</v>
      </c>
      <c r="J72" s="182" t="s">
        <v>1818</v>
      </c>
      <c r="K72" s="207"/>
      <c r="L72" s="207"/>
      <c r="M72" s="20">
        <v>3000</v>
      </c>
      <c r="N72" s="182">
        <v>500</v>
      </c>
      <c r="O72" s="149"/>
      <c r="P72" s="53" t="s">
        <v>16</v>
      </c>
      <c r="Q72" s="53" t="s">
        <v>140</v>
      </c>
      <c r="R72" s="203"/>
      <c r="S72" s="71" t="s">
        <v>2213</v>
      </c>
      <c r="T72" s="206" t="s">
        <v>1033</v>
      </c>
      <c r="U72" s="206" t="s">
        <v>1062</v>
      </c>
      <c r="V72" s="143"/>
      <c r="W72" s="206" t="str">
        <f t="shared" si="5"/>
        <v>ACT2017515GRAB</v>
      </c>
      <c r="X72" s="206">
        <f t="shared" si="6"/>
        <v>7</v>
      </c>
      <c r="Y72" s="206" t="str">
        <f>VLOOKUP(P72,NIVEAUXADMIN!A:B,2,FALSE)</f>
        <v>HT08</v>
      </c>
      <c r="Z72" s="206" t="str">
        <f>VLOOKUP(Q72,NIVEAUXADMIN!E:F,2,FALSE)</f>
        <v>HT08812</v>
      </c>
      <c r="AA72" s="206" t="e">
        <f>VLOOKUP(R72,NIVEAUXADMIN!I:J,2,FALSE)</f>
        <v>#N/A</v>
      </c>
      <c r="AB72" s="206">
        <f>IF(SUMPRODUCT(($A$4:$A72=A72)*($Q$4:$Q72=Q72))&gt;1,0,1)</f>
        <v>0</v>
      </c>
      <c r="AC72" s="207">
        <f>IF(SUMPRODUCT(($A$4:$A72=A72)*($F$4:$F72=F72)*($Q$4:$Q72=Q72))&gt;1,0,1)</f>
        <v>0</v>
      </c>
      <c r="AD72" s="206" t="str">
        <f t="shared" si="7"/>
        <v xml:space="preserve">{"Organisation": "ACTED", "Indicateur": "Réparation et renforcement", "Statut": "Planifié (financé)", "Date de l'activité (passé ou planifiée)
( jj-mm-aaaa)": "5/15/2017", "Département": "Grande Anse", "Commune": "Abricots", "Section Communale": ""}, </v>
      </c>
    </row>
    <row r="73" spans="1:30" s="53" customFormat="1" x14ac:dyDescent="0.25">
      <c r="A73" s="71" t="s">
        <v>27</v>
      </c>
      <c r="C73" s="53" t="s">
        <v>41</v>
      </c>
      <c r="D73" s="53" t="s">
        <v>18</v>
      </c>
      <c r="E73" s="132" t="s">
        <v>2441</v>
      </c>
      <c r="F73" s="77" t="s">
        <v>2374</v>
      </c>
      <c r="G73" s="145" t="s">
        <v>2377</v>
      </c>
      <c r="H73" s="138" t="str">
        <f>IFERROR(VLOOKUP(G73,REFERENCES!O:P,2,FALSE),"")</f>
        <v>Valeur en dollars</v>
      </c>
      <c r="I73" s="198"/>
      <c r="J73" s="182"/>
      <c r="K73" s="207"/>
      <c r="L73" s="207"/>
      <c r="M73" s="20"/>
      <c r="N73" s="182">
        <v>124</v>
      </c>
      <c r="O73" s="149"/>
      <c r="P73" s="53" t="s">
        <v>16</v>
      </c>
      <c r="Q73" s="53" t="s">
        <v>17</v>
      </c>
      <c r="R73" s="203"/>
      <c r="S73" s="71"/>
      <c r="T73" s="206"/>
      <c r="U73" s="206"/>
      <c r="V73" s="143"/>
      <c r="W73" s="206" t="e">
        <f t="shared" si="5"/>
        <v>#VALUE!</v>
      </c>
      <c r="X73" s="206">
        <f t="shared" si="6"/>
        <v>36</v>
      </c>
      <c r="Y73" s="206" t="str">
        <f>VLOOKUP(P73,NIVEAUXADMIN!A:B,2,FALSE)</f>
        <v>HT08</v>
      </c>
      <c r="Z73" s="206" t="str">
        <f>VLOOKUP(Q73,NIVEAUXADMIN!E:F,2,FALSE)</f>
        <v>HT08811</v>
      </c>
      <c r="AA73" s="206" t="e">
        <f>VLOOKUP(R73,NIVEAUXADMIN!I:J,2,FALSE)</f>
        <v>#N/A</v>
      </c>
      <c r="AB73" s="206">
        <f>IF(SUMPRODUCT(($A$4:$A73=A73)*($Q$4:$Q73=Q73))&gt;1,0,1)</f>
        <v>0</v>
      </c>
      <c r="AC73" s="207">
        <f>IF(SUMPRODUCT(($A$4:$A73=A73)*($F$4:$F73=F73)*($Q$4:$Q73=Q73))&gt;1,0,1)</f>
        <v>1</v>
      </c>
      <c r="AD73" s="206" t="str">
        <f t="shared" si="7"/>
        <v xml:space="preserve">{"Organisation": "ACTED", "Indicateur": "Soutien à la location", "Statut": "Planifié (financé)", "Date de l'activité (passé ou planifiée)
( jj-mm-aaaa)": "15 avril-Juin-17", "Département": "Grande Anse", "Commune": "Jeremie", "Section Communale": ""}, </v>
      </c>
    </row>
    <row r="74" spans="1:30" s="53" customFormat="1" x14ac:dyDescent="0.25">
      <c r="A74" s="71" t="s">
        <v>27</v>
      </c>
      <c r="C74" s="53" t="s">
        <v>47</v>
      </c>
      <c r="D74" s="53" t="s">
        <v>18</v>
      </c>
      <c r="E74" s="132" t="s">
        <v>2440</v>
      </c>
      <c r="F74" s="77" t="s">
        <v>2418</v>
      </c>
      <c r="G74" s="145" t="s">
        <v>1151</v>
      </c>
      <c r="H74" s="138" t="str">
        <f>IFERROR(VLOOKUP(G74,REFERENCES!O:P,2,FALSE),"")</f>
        <v>Nombre de kits d'outils</v>
      </c>
      <c r="I74" s="207">
        <v>100</v>
      </c>
      <c r="J74" s="182" t="s">
        <v>1818</v>
      </c>
      <c r="K74" s="207"/>
      <c r="L74" s="207"/>
      <c r="M74" s="20">
        <v>3000</v>
      </c>
      <c r="N74" s="182">
        <v>500</v>
      </c>
      <c r="O74" s="149"/>
      <c r="P74" s="53" t="s">
        <v>16</v>
      </c>
      <c r="Q74" s="53" t="s">
        <v>249</v>
      </c>
      <c r="R74" s="203"/>
      <c r="S74" s="71" t="s">
        <v>2213</v>
      </c>
      <c r="T74" s="206" t="s">
        <v>1033</v>
      </c>
      <c r="U74" s="206" t="s">
        <v>1062</v>
      </c>
      <c r="V74" s="206"/>
      <c r="W74" s="206" t="e">
        <f t="shared" si="5"/>
        <v>#VALUE!</v>
      </c>
      <c r="X74" s="206">
        <f t="shared" si="6"/>
        <v>36</v>
      </c>
      <c r="Y74" s="206" t="str">
        <f>VLOOKUP(P74,NIVEAUXADMIN!A:B,2,FALSE)</f>
        <v>HT08</v>
      </c>
      <c r="Z74" s="206" t="str">
        <f>VLOOKUP(Q74,NIVEAUXADMIN!E:F,2,FALSE)</f>
        <v>HT08813</v>
      </c>
      <c r="AA74" s="206" t="e">
        <f>VLOOKUP(R74,NIVEAUXADMIN!I:J,2,FALSE)</f>
        <v>#N/A</v>
      </c>
      <c r="AB74" s="206">
        <f>IF(SUMPRODUCT(($A$4:$A74=A74)*($Q$4:$Q74=Q74))&gt;1,0,1)</f>
        <v>0</v>
      </c>
      <c r="AC74" s="207">
        <f>IF(SUMPRODUCT(($A$4:$A74=A74)*($F$4:$F74=F74)*($Q$4:$Q74=Q74))&gt;1,0,1)</f>
        <v>0</v>
      </c>
      <c r="AD74" s="206" t="str">
        <f t="shared" si="7"/>
        <v xml:space="preserve">{"Organisation": "ACTED", "Indicateur": "Support à l'auto-recouvrement pour la réparation et reconstruction", "Statut": "Planifié (financé)", "Date de l'activité (passé ou planifiée)
( jj-mm-aaaa)": "16-05_17", "Département": "Grande Anse", "Commune": "Bonbon", "Section Communale": ""}, </v>
      </c>
    </row>
    <row r="75" spans="1:30" s="53" customFormat="1" x14ac:dyDescent="0.25">
      <c r="A75" s="71" t="s">
        <v>27</v>
      </c>
      <c r="C75" s="53" t="s">
        <v>2211</v>
      </c>
      <c r="D75" s="53" t="s">
        <v>18</v>
      </c>
      <c r="E75" s="132" t="s">
        <v>1886</v>
      </c>
      <c r="F75" s="211" t="s">
        <v>2416</v>
      </c>
      <c r="G75" s="145" t="s">
        <v>2371</v>
      </c>
      <c r="H75" s="138" t="str">
        <f>IFERROR(VLOOKUP(G75,REFERENCES!O:P,2,FALSE),"")</f>
        <v>Nombre de formations organisees</v>
      </c>
      <c r="I75" s="197"/>
      <c r="J75" s="182" t="s">
        <v>1818</v>
      </c>
      <c r="K75" s="207"/>
      <c r="L75" s="207"/>
      <c r="M75" s="20"/>
      <c r="N75" s="182">
        <v>115</v>
      </c>
      <c r="O75" s="149"/>
      <c r="P75" s="53" t="s">
        <v>16</v>
      </c>
      <c r="Q75" s="71" t="s">
        <v>234</v>
      </c>
      <c r="R75" s="203"/>
      <c r="S75" s="71" t="s">
        <v>2213</v>
      </c>
      <c r="T75" s="206"/>
      <c r="U75" s="206"/>
      <c r="V75" s="206"/>
      <c r="W75" s="206" t="e">
        <f t="shared" si="5"/>
        <v>#VALUE!</v>
      </c>
      <c r="X75" s="206">
        <f t="shared" si="6"/>
        <v>36</v>
      </c>
      <c r="Y75" s="206" t="str">
        <f>VLOOKUP(P75,NIVEAUXADMIN!A:B,2,FALSE)</f>
        <v>HT08</v>
      </c>
      <c r="Z75" s="206" t="str">
        <f>VLOOKUP(Q75,NIVEAUXADMIN!E:F,2,FALSE)</f>
        <v>HT08821</v>
      </c>
      <c r="AA75" s="206" t="e">
        <f>VLOOKUP(R75,NIVEAUXADMIN!I:J,2,FALSE)</f>
        <v>#N/A</v>
      </c>
      <c r="AB75" s="206">
        <f>IF(SUMPRODUCT(($A$4:$A75=A75)*($Q$4:$Q75=Q75))&gt;1,0,1)</f>
        <v>0</v>
      </c>
      <c r="AC75" s="207">
        <f>IF(SUMPRODUCT(($A$4:$A75=A75)*($F$4:$F75=F75)*($Q$4:$Q75=Q75))&gt;1,0,1)</f>
        <v>1</v>
      </c>
      <c r="AD75" s="206" t="str">
        <f t="shared" si="7"/>
        <v xml:space="preserve">{"Organisation": "ACTED", "Indicateur": "Formation technique", "Statut": "Planifié (financé)", "Date de l'activité (passé ou planifiée)
( jj-mm-aaaa)": "A confirmer", "Département": "Grande Anse", "Commune": "Anse d'Hainault", "Section Communale": ""}, </v>
      </c>
    </row>
    <row r="76" spans="1:30" s="53" customFormat="1" x14ac:dyDescent="0.25">
      <c r="A76" s="71" t="s">
        <v>27</v>
      </c>
      <c r="C76" s="53" t="s">
        <v>2211</v>
      </c>
      <c r="D76" s="53" t="s">
        <v>18</v>
      </c>
      <c r="E76" s="132" t="s">
        <v>1886</v>
      </c>
      <c r="F76" s="77" t="s">
        <v>2418</v>
      </c>
      <c r="G76" s="145" t="s">
        <v>1151</v>
      </c>
      <c r="H76" s="138" t="str">
        <f>IFERROR(VLOOKUP(G76,REFERENCES!O:P,2,FALSE),"")</f>
        <v>Nombre de kits d'outils</v>
      </c>
      <c r="I76" s="207">
        <v>80</v>
      </c>
      <c r="J76" s="182" t="s">
        <v>1818</v>
      </c>
      <c r="K76" s="207"/>
      <c r="L76" s="207"/>
      <c r="M76" s="20"/>
      <c r="N76" s="182">
        <v>115</v>
      </c>
      <c r="O76" s="149"/>
      <c r="P76" s="53" t="s">
        <v>16</v>
      </c>
      <c r="Q76" s="71" t="s">
        <v>234</v>
      </c>
      <c r="R76" s="203"/>
      <c r="S76" s="71" t="s">
        <v>2213</v>
      </c>
      <c r="T76" s="206"/>
      <c r="U76" s="206"/>
      <c r="V76" s="206"/>
      <c r="W76" s="206" t="e">
        <f t="shared" si="5"/>
        <v>#VALUE!</v>
      </c>
      <c r="X76" s="206">
        <f t="shared" si="6"/>
        <v>36</v>
      </c>
      <c r="Y76" s="206" t="str">
        <f>VLOOKUP(P76,NIVEAUXADMIN!A:B,2,FALSE)</f>
        <v>HT08</v>
      </c>
      <c r="Z76" s="206" t="str">
        <f>VLOOKUP(Q76,NIVEAUXADMIN!E:F,2,FALSE)</f>
        <v>HT08821</v>
      </c>
      <c r="AA76" s="206" t="e">
        <f>VLOOKUP(R76,NIVEAUXADMIN!I:J,2,FALSE)</f>
        <v>#N/A</v>
      </c>
      <c r="AB76" s="206">
        <f>IF(SUMPRODUCT(($A$4:$A76=A76)*($Q$4:$Q76=Q76))&gt;1,0,1)</f>
        <v>0</v>
      </c>
      <c r="AC76" s="207">
        <f>IF(SUMPRODUCT(($A$4:$A76=A76)*($F$4:$F76=F76)*($Q$4:$Q76=Q76))&gt;1,0,1)</f>
        <v>1</v>
      </c>
      <c r="AD76" s="206" t="str">
        <f t="shared" si="7"/>
        <v xml:space="preserve">{"Organisation": "ACTED", "Indicateur": "Support à l'auto-recouvrement pour la réparation et reconstruction", "Statut": "Planifié (financé)", "Date de l'activité (passé ou planifiée)
( jj-mm-aaaa)": "A confirmer", "Département": "Grande Anse", "Commune": "Anse d'Hainault", "Section Communale": ""}, </v>
      </c>
    </row>
    <row r="77" spans="1:30" s="53" customFormat="1" x14ac:dyDescent="0.25">
      <c r="A77" s="71" t="s">
        <v>27</v>
      </c>
      <c r="C77" s="53" t="s">
        <v>2211</v>
      </c>
      <c r="D77" s="53" t="s">
        <v>18</v>
      </c>
      <c r="E77" s="132" t="s">
        <v>1886</v>
      </c>
      <c r="F77" s="211" t="s">
        <v>2416</v>
      </c>
      <c r="G77" s="145" t="s">
        <v>2371</v>
      </c>
      <c r="H77" s="138" t="str">
        <f>IFERROR(VLOOKUP(G77,REFERENCES!O:P,2,FALSE),"")</f>
        <v>Nombre de formations organisees</v>
      </c>
      <c r="I77" s="197"/>
      <c r="J77" s="182" t="s">
        <v>1818</v>
      </c>
      <c r="K77" s="207"/>
      <c r="L77" s="207"/>
      <c r="M77" s="20"/>
      <c r="N77" s="182">
        <v>115</v>
      </c>
      <c r="O77" s="149"/>
      <c r="P77" s="53" t="s">
        <v>16</v>
      </c>
      <c r="Q77" s="53" t="s">
        <v>234</v>
      </c>
      <c r="R77" s="203"/>
      <c r="S77" s="143" t="s">
        <v>2213</v>
      </c>
      <c r="T77" s="206"/>
      <c r="U77" s="206"/>
      <c r="V77" s="206"/>
      <c r="W77" s="206" t="e">
        <f t="shared" si="5"/>
        <v>#VALUE!</v>
      </c>
      <c r="X77" s="206">
        <f t="shared" si="6"/>
        <v>36</v>
      </c>
      <c r="Y77" s="206" t="str">
        <f>VLOOKUP(P77,NIVEAUXADMIN!A:B,2,FALSE)</f>
        <v>HT08</v>
      </c>
      <c r="Z77" s="206" t="str">
        <f>VLOOKUP(Q77,NIVEAUXADMIN!E:F,2,FALSE)</f>
        <v>HT08821</v>
      </c>
      <c r="AA77" s="206" t="e">
        <f>VLOOKUP(R77,NIVEAUXADMIN!I:J,2,FALSE)</f>
        <v>#N/A</v>
      </c>
      <c r="AB77" s="206">
        <f>IF(SUMPRODUCT(($A$4:$A77=A77)*($Q$4:$Q77=Q77))&gt;1,0,1)</f>
        <v>0</v>
      </c>
      <c r="AC77" s="207">
        <f>IF(SUMPRODUCT(($A$4:$A77=A77)*($F$4:$F77=F77)*($Q$4:$Q77=Q77))&gt;1,0,1)</f>
        <v>0</v>
      </c>
      <c r="AD77" s="206" t="str">
        <f t="shared" si="7"/>
        <v xml:space="preserve">{"Organisation": "ACTED", "Indicateur": "Formation technique", "Statut": "Planifié (financé)", "Date de l'activité (passé ou planifiée)
( jj-mm-aaaa)": "A confirmer", "Département": "Grande Anse", "Commune": "Anse d'Hainault", "Section Communale": ""}, </v>
      </c>
    </row>
    <row r="78" spans="1:30" s="53" customFormat="1" x14ac:dyDescent="0.25">
      <c r="A78" s="71" t="s">
        <v>27</v>
      </c>
      <c r="C78" s="53" t="s">
        <v>2211</v>
      </c>
      <c r="D78" s="53" t="s">
        <v>18</v>
      </c>
      <c r="E78" s="132" t="s">
        <v>1886</v>
      </c>
      <c r="F78" s="211" t="s">
        <v>2416</v>
      </c>
      <c r="G78" s="145" t="s">
        <v>2371</v>
      </c>
      <c r="H78" s="138" t="str">
        <f>IFERROR(VLOOKUP(G78,REFERENCES!O:P,2,FALSE),"")</f>
        <v>Nombre de formations organisees</v>
      </c>
      <c r="I78" s="197"/>
      <c r="J78" s="182" t="s">
        <v>1818</v>
      </c>
      <c r="K78" s="207"/>
      <c r="L78" s="207"/>
      <c r="M78" s="20"/>
      <c r="N78" s="182">
        <v>115</v>
      </c>
      <c r="O78" s="149"/>
      <c r="P78" s="53" t="s">
        <v>16</v>
      </c>
      <c r="Q78" s="71" t="s">
        <v>259</v>
      </c>
      <c r="R78" s="203"/>
      <c r="S78" s="143" t="s">
        <v>2213</v>
      </c>
      <c r="T78" s="206"/>
      <c r="U78" s="206"/>
      <c r="V78" s="206"/>
      <c r="W78" s="206" t="e">
        <f t="shared" si="5"/>
        <v>#VALUE!</v>
      </c>
      <c r="X78" s="206">
        <f t="shared" si="6"/>
        <v>36</v>
      </c>
      <c r="Y78" s="206" t="str">
        <f>VLOOKUP(P78,NIVEAUXADMIN!A:B,2,FALSE)</f>
        <v>HT08</v>
      </c>
      <c r="Z78" s="206" t="str">
        <f>VLOOKUP(Q78,NIVEAUXADMIN!E:F,2,FALSE)</f>
        <v>HT08822</v>
      </c>
      <c r="AA78" s="206" t="e">
        <f>VLOOKUP(R78,NIVEAUXADMIN!I:J,2,FALSE)</f>
        <v>#N/A</v>
      </c>
      <c r="AB78" s="206">
        <f>IF(SUMPRODUCT(($A$4:$A78=A78)*($Q$4:$Q78=Q78))&gt;1,0,1)</f>
        <v>0</v>
      </c>
      <c r="AC78" s="207">
        <f>IF(SUMPRODUCT(($A$4:$A78=A78)*($F$4:$F78=F78)*($Q$4:$Q78=Q78))&gt;1,0,1)</f>
        <v>1</v>
      </c>
      <c r="AD78" s="206" t="str">
        <f t="shared" si="7"/>
        <v xml:space="preserve">{"Organisation": "ACTED", "Indicateur": "Formation technique", "Statut": "Planifié (financé)", "Date de l'activité (passé ou planifiée)
( jj-mm-aaaa)": "A confirmer", "Département": "Grande Anse", "Commune": "Dame-Marie", "Section Communale": ""}, </v>
      </c>
    </row>
    <row r="79" spans="1:30" s="53" customFormat="1" x14ac:dyDescent="0.25">
      <c r="A79" s="71" t="s">
        <v>27</v>
      </c>
      <c r="C79" s="53" t="s">
        <v>2211</v>
      </c>
      <c r="D79" s="53" t="s">
        <v>18</v>
      </c>
      <c r="E79" s="132" t="s">
        <v>1886</v>
      </c>
      <c r="F79" s="77" t="s">
        <v>2418</v>
      </c>
      <c r="G79" s="145" t="s">
        <v>1151</v>
      </c>
      <c r="H79" s="138" t="str">
        <f>IFERROR(VLOOKUP(G79,REFERENCES!O:P,2,FALSE),"")</f>
        <v>Nombre de kits d'outils</v>
      </c>
      <c r="I79" s="207">
        <v>80</v>
      </c>
      <c r="J79" s="182" t="s">
        <v>1818</v>
      </c>
      <c r="K79" s="207"/>
      <c r="L79" s="207"/>
      <c r="M79" s="20"/>
      <c r="N79" s="182">
        <v>115</v>
      </c>
      <c r="O79" s="149"/>
      <c r="P79" s="53" t="s">
        <v>16</v>
      </c>
      <c r="Q79" s="71" t="s">
        <v>259</v>
      </c>
      <c r="R79" s="203"/>
      <c r="S79" s="71" t="s">
        <v>2213</v>
      </c>
      <c r="T79" s="206"/>
      <c r="U79" s="206"/>
      <c r="V79" s="206"/>
      <c r="W79" s="206" t="e">
        <f t="shared" si="5"/>
        <v>#VALUE!</v>
      </c>
      <c r="X79" s="206">
        <f t="shared" si="6"/>
        <v>36</v>
      </c>
      <c r="Y79" s="206" t="str">
        <f>VLOOKUP(P79,NIVEAUXADMIN!A:B,2,FALSE)</f>
        <v>HT08</v>
      </c>
      <c r="Z79" s="206" t="str">
        <f>VLOOKUP(Q79,NIVEAUXADMIN!E:F,2,FALSE)</f>
        <v>HT08822</v>
      </c>
      <c r="AA79" s="206" t="e">
        <f>VLOOKUP(R79,NIVEAUXADMIN!I:J,2,FALSE)</f>
        <v>#N/A</v>
      </c>
      <c r="AB79" s="206">
        <f>IF(SUMPRODUCT(($A$4:$A79=A79)*($Q$4:$Q79=Q79))&gt;1,0,1)</f>
        <v>0</v>
      </c>
      <c r="AC79" s="207">
        <f>IF(SUMPRODUCT(($A$4:$A79=A79)*($F$4:$F79=F79)*($Q$4:$Q79=Q79))&gt;1,0,1)</f>
        <v>1</v>
      </c>
      <c r="AD79" s="206" t="str">
        <f t="shared" si="7"/>
        <v xml:space="preserve">{"Organisation": "ACTED", "Indicateur": "Support à l'auto-recouvrement pour la réparation et reconstruction", "Statut": "Planifié (financé)", "Date de l'activité (passé ou planifiée)
( jj-mm-aaaa)": "A confirmer", "Département": "Grande Anse", "Commune": "Dame-Marie", "Section Communale": ""}, </v>
      </c>
    </row>
    <row r="80" spans="1:30" s="53" customFormat="1" x14ac:dyDescent="0.25">
      <c r="A80" s="71" t="s">
        <v>27</v>
      </c>
      <c r="C80" s="53" t="s">
        <v>2211</v>
      </c>
      <c r="D80" s="53" t="s">
        <v>18</v>
      </c>
      <c r="E80" s="132" t="s">
        <v>1886</v>
      </c>
      <c r="F80" s="211" t="s">
        <v>2416</v>
      </c>
      <c r="G80" s="145" t="s">
        <v>2371</v>
      </c>
      <c r="H80" s="138" t="str">
        <f>IFERROR(VLOOKUP(G80,REFERENCES!O:P,2,FALSE),"")</f>
        <v>Nombre de formations organisees</v>
      </c>
      <c r="I80" s="197"/>
      <c r="J80" s="182" t="s">
        <v>1818</v>
      </c>
      <c r="K80" s="207"/>
      <c r="L80" s="207"/>
      <c r="M80" s="20"/>
      <c r="N80" s="182">
        <v>115</v>
      </c>
      <c r="O80" s="149"/>
      <c r="P80" s="53" t="s">
        <v>16</v>
      </c>
      <c r="Q80" s="53" t="s">
        <v>1899</v>
      </c>
      <c r="R80" s="203"/>
      <c r="S80" s="71" t="s">
        <v>2213</v>
      </c>
      <c r="T80" s="206"/>
      <c r="U80" s="206"/>
      <c r="V80" s="206"/>
      <c r="W80" s="206" t="e">
        <f t="shared" si="5"/>
        <v>#VALUE!</v>
      </c>
      <c r="X80" s="206">
        <f t="shared" si="6"/>
        <v>36</v>
      </c>
      <c r="Y80" s="206" t="str">
        <f>VLOOKUP(P80,NIVEAUXADMIN!A:B,2,FALSE)</f>
        <v>HT08</v>
      </c>
      <c r="Z80" s="206" t="str">
        <f>VLOOKUP(Q80,NIVEAUXADMIN!E:F,2,FALSE)</f>
        <v>HT08823</v>
      </c>
      <c r="AA80" s="206" t="e">
        <f>VLOOKUP(R80,NIVEAUXADMIN!I:J,2,FALSE)</f>
        <v>#N/A</v>
      </c>
      <c r="AB80" s="206">
        <f>IF(SUMPRODUCT(($A$4:$A80=A80)*($Q$4:$Q80=Q80))&gt;1,0,1)</f>
        <v>0</v>
      </c>
      <c r="AC80" s="207">
        <f>IF(SUMPRODUCT(($A$4:$A80=A80)*($F$4:$F80=F80)*($Q$4:$Q80=Q80))&gt;1,0,1)</f>
        <v>1</v>
      </c>
      <c r="AD80" s="206" t="str">
        <f t="shared" si="7"/>
        <v xml:space="preserve">{"Organisation": "ACTED", "Indicateur": "Formation technique", "Statut": "Planifié (financé)", "Date de l'activité (passé ou planifiée)
( jj-mm-aaaa)": "A confirmer", "Département": "Grande Anse", "Commune": "Les irois", "Section Communale": ""}, </v>
      </c>
    </row>
    <row r="81" spans="1:30" s="53" customFormat="1" x14ac:dyDescent="0.25">
      <c r="A81" s="71" t="s">
        <v>27</v>
      </c>
      <c r="C81" s="53" t="s">
        <v>2211</v>
      </c>
      <c r="D81" s="53" t="s">
        <v>18</v>
      </c>
      <c r="E81" s="132" t="s">
        <v>1886</v>
      </c>
      <c r="F81" s="77" t="s">
        <v>2418</v>
      </c>
      <c r="G81" s="145" t="s">
        <v>1151</v>
      </c>
      <c r="H81" s="138" t="str">
        <f>IFERROR(VLOOKUP(G81,REFERENCES!O:P,2,FALSE),"")</f>
        <v>Nombre de kits d'outils</v>
      </c>
      <c r="I81" s="207">
        <v>80</v>
      </c>
      <c r="J81" s="182" t="s">
        <v>1818</v>
      </c>
      <c r="K81" s="207"/>
      <c r="L81" s="207"/>
      <c r="M81" s="20"/>
      <c r="N81" s="182">
        <v>115</v>
      </c>
      <c r="O81" s="149"/>
      <c r="P81" s="206" t="s">
        <v>16</v>
      </c>
      <c r="Q81" s="206" t="s">
        <v>1899</v>
      </c>
      <c r="R81" s="203"/>
      <c r="S81" s="71" t="s">
        <v>2213</v>
      </c>
      <c r="T81" s="206"/>
      <c r="U81" s="206"/>
      <c r="V81" s="206"/>
      <c r="W81" s="206" t="e">
        <f t="shared" si="5"/>
        <v>#VALUE!</v>
      </c>
      <c r="X81" s="206">
        <f t="shared" si="6"/>
        <v>36</v>
      </c>
      <c r="Y81" s="206" t="str">
        <f>VLOOKUP(P81,NIVEAUXADMIN!A:B,2,FALSE)</f>
        <v>HT08</v>
      </c>
      <c r="Z81" s="206" t="str">
        <f>VLOOKUP(Q81,NIVEAUXADMIN!E:F,2,FALSE)</f>
        <v>HT08823</v>
      </c>
      <c r="AA81" s="206" t="e">
        <f>VLOOKUP(R81,NIVEAUXADMIN!I:J,2,FALSE)</f>
        <v>#N/A</v>
      </c>
      <c r="AB81" s="206">
        <f>IF(SUMPRODUCT(($A$4:$A81=A81)*($Q$4:$Q81=Q81))&gt;1,0,1)</f>
        <v>0</v>
      </c>
      <c r="AC81" s="207">
        <f>IF(SUMPRODUCT(($A$4:$A81=A81)*($F$4:$F81=F81)*($Q$4:$Q81=Q81))&gt;1,0,1)</f>
        <v>1</v>
      </c>
      <c r="AD81" s="206" t="str">
        <f t="shared" si="7"/>
        <v xml:space="preserve">{"Organisation": "ACTED", "Indicateur": "Support à l'auto-recouvrement pour la réparation et reconstruction", "Statut": "Planifié (financé)", "Date de l'activité (passé ou planifiée)
( jj-mm-aaaa)": "A confirmer", "Département": "Grande Anse", "Commune": "Les irois", "Section Communale": ""}, </v>
      </c>
    </row>
    <row r="82" spans="1:30" s="53" customFormat="1" x14ac:dyDescent="0.25">
      <c r="A82" s="71" t="s">
        <v>27</v>
      </c>
      <c r="C82" s="53" t="s">
        <v>2211</v>
      </c>
      <c r="D82" s="53" t="s">
        <v>18</v>
      </c>
      <c r="E82" s="132" t="s">
        <v>1886</v>
      </c>
      <c r="F82" s="211" t="s">
        <v>2416</v>
      </c>
      <c r="G82" s="145" t="s">
        <v>2371</v>
      </c>
      <c r="H82" s="138" t="str">
        <f>IFERROR(VLOOKUP(G82,REFERENCES!O:P,2,FALSE),"")</f>
        <v>Nombre de formations organisees</v>
      </c>
      <c r="I82" s="197"/>
      <c r="J82" s="182" t="s">
        <v>1818</v>
      </c>
      <c r="K82" s="207"/>
      <c r="L82" s="207"/>
      <c r="M82" s="20"/>
      <c r="N82" s="182">
        <v>115</v>
      </c>
      <c r="O82" s="149"/>
      <c r="P82" s="206" t="s">
        <v>16</v>
      </c>
      <c r="Q82" s="206" t="s">
        <v>1899</v>
      </c>
      <c r="R82" s="203"/>
      <c r="S82" s="71" t="s">
        <v>2213</v>
      </c>
      <c r="T82" s="206"/>
      <c r="U82" s="206"/>
      <c r="V82" s="206"/>
      <c r="W82" s="206" t="e">
        <f t="shared" si="5"/>
        <v>#VALUE!</v>
      </c>
      <c r="X82" s="206">
        <f t="shared" si="6"/>
        <v>36</v>
      </c>
      <c r="Y82" s="206" t="str">
        <f>VLOOKUP(P82,NIVEAUXADMIN!A:B,2,FALSE)</f>
        <v>HT08</v>
      </c>
      <c r="Z82" s="206" t="str">
        <f>VLOOKUP(Q82,NIVEAUXADMIN!E:F,2,FALSE)</f>
        <v>HT08823</v>
      </c>
      <c r="AA82" s="206" t="e">
        <f>VLOOKUP(R82,NIVEAUXADMIN!I:J,2,FALSE)</f>
        <v>#N/A</v>
      </c>
      <c r="AB82" s="206">
        <f>IF(SUMPRODUCT(($A$4:$A82=A82)*($Q$4:$Q82=Q82))&gt;1,0,1)</f>
        <v>0</v>
      </c>
      <c r="AC82" s="207">
        <f>IF(SUMPRODUCT(($A$4:$A82=A82)*($F$4:$F82=F82)*($Q$4:$Q82=Q82))&gt;1,0,1)</f>
        <v>0</v>
      </c>
      <c r="AD82" s="206" t="str">
        <f t="shared" si="7"/>
        <v xml:space="preserve">{"Organisation": "ACTED", "Indicateur": "Formation technique", "Statut": "Planifié (financé)", "Date de l'activité (passé ou planifiée)
( jj-mm-aaaa)": "A confirmer", "Département": "Grande Anse", "Commune": "Les irois", "Section Communale": ""}, </v>
      </c>
    </row>
    <row r="83" spans="1:30" s="53" customFormat="1" x14ac:dyDescent="0.25">
      <c r="A83" s="71" t="s">
        <v>27</v>
      </c>
      <c r="C83" s="53" t="s">
        <v>2211</v>
      </c>
      <c r="D83" s="53" t="s">
        <v>18</v>
      </c>
      <c r="E83" s="132" t="s">
        <v>1886</v>
      </c>
      <c r="F83" s="77" t="s">
        <v>2418</v>
      </c>
      <c r="G83" s="145" t="s">
        <v>2401</v>
      </c>
      <c r="H83" s="138" t="str">
        <f>IFERROR(VLOOKUP(G83,REFERENCES!O:P,2,FALSE),"")</f>
        <v>Nombre de kits de tôles</v>
      </c>
      <c r="I83" s="207">
        <v>200</v>
      </c>
      <c r="J83" s="182" t="s">
        <v>1818</v>
      </c>
      <c r="K83" s="207"/>
      <c r="L83" s="207"/>
      <c r="M83" s="20"/>
      <c r="N83" s="182">
        <v>115</v>
      </c>
      <c r="O83" s="149"/>
      <c r="P83" s="53" t="s">
        <v>16</v>
      </c>
      <c r="Q83" s="53" t="s">
        <v>234</v>
      </c>
      <c r="R83" s="203"/>
      <c r="S83" s="71" t="s">
        <v>2213</v>
      </c>
      <c r="T83" s="206"/>
      <c r="U83" s="206"/>
      <c r="V83" s="206"/>
      <c r="W83" s="206" t="e">
        <f t="shared" si="5"/>
        <v>#VALUE!</v>
      </c>
      <c r="X83" s="206">
        <f t="shared" si="6"/>
        <v>36</v>
      </c>
      <c r="Y83" s="206" t="str">
        <f>VLOOKUP(P83,NIVEAUXADMIN!A:B,2,FALSE)</f>
        <v>HT08</v>
      </c>
      <c r="Z83" s="206" t="str">
        <f>VLOOKUP(Q83,NIVEAUXADMIN!E:F,2,FALSE)</f>
        <v>HT08821</v>
      </c>
      <c r="AA83" s="206" t="e">
        <f>VLOOKUP(R83,NIVEAUXADMIN!I:J,2,FALSE)</f>
        <v>#N/A</v>
      </c>
      <c r="AB83" s="206">
        <f>IF(SUMPRODUCT(($A$4:$A83=A83)*($Q$4:$Q83=Q83))&gt;1,0,1)</f>
        <v>0</v>
      </c>
      <c r="AC83" s="207">
        <f>IF(SUMPRODUCT(($A$4:$A83=A83)*($F$4:$F83=F83)*($Q$4:$Q83=Q83))&gt;1,0,1)</f>
        <v>0</v>
      </c>
      <c r="AD83" s="206" t="str">
        <f t="shared" si="7"/>
        <v xml:space="preserve">{"Organisation": "ACTED", "Indicateur": "Support à l'auto-recouvrement pour la réparation et reconstruction", "Statut": "Planifié (financé)", "Date de l'activité (passé ou planifiée)
( jj-mm-aaaa)": "A confirmer", "Département": "Grande Anse", "Commune": "Anse d'Hainault", "Section Communale": ""}, </v>
      </c>
    </row>
    <row r="84" spans="1:30" s="53" customFormat="1" x14ac:dyDescent="0.25">
      <c r="A84" s="71" t="s">
        <v>27</v>
      </c>
      <c r="C84" s="53" t="s">
        <v>2211</v>
      </c>
      <c r="D84" s="53" t="s">
        <v>18</v>
      </c>
      <c r="E84" s="132" t="s">
        <v>1886</v>
      </c>
      <c r="F84" s="77" t="s">
        <v>2418</v>
      </c>
      <c r="G84" s="145" t="s">
        <v>2401</v>
      </c>
      <c r="H84" s="138" t="str">
        <f>IFERROR(VLOOKUP(G84,REFERENCES!O:P,2,FALSE),"")</f>
        <v>Nombre de kits de tôles</v>
      </c>
      <c r="I84" s="207">
        <v>200</v>
      </c>
      <c r="J84" s="182" t="s">
        <v>1818</v>
      </c>
      <c r="K84" s="207"/>
      <c r="L84" s="207"/>
      <c r="M84" s="20"/>
      <c r="N84" s="182">
        <v>115</v>
      </c>
      <c r="O84" s="149"/>
      <c r="P84" s="53" t="s">
        <v>16</v>
      </c>
      <c r="Q84" s="53" t="s">
        <v>259</v>
      </c>
      <c r="R84" s="203"/>
      <c r="S84" s="71" t="s">
        <v>2213</v>
      </c>
      <c r="T84" s="206"/>
      <c r="U84" s="206"/>
      <c r="V84" s="206"/>
      <c r="W84" s="206" t="e">
        <f t="shared" si="5"/>
        <v>#VALUE!</v>
      </c>
      <c r="X84" s="206">
        <f t="shared" si="6"/>
        <v>36</v>
      </c>
      <c r="Y84" s="206" t="str">
        <f>VLOOKUP(P84,NIVEAUXADMIN!A:B,2,FALSE)</f>
        <v>HT08</v>
      </c>
      <c r="Z84" s="206" t="str">
        <f>VLOOKUP(Q84,NIVEAUXADMIN!E:F,2,FALSE)</f>
        <v>HT08822</v>
      </c>
      <c r="AA84" s="206" t="e">
        <f>VLOOKUP(R84,NIVEAUXADMIN!I:J,2,FALSE)</f>
        <v>#N/A</v>
      </c>
      <c r="AB84" s="206">
        <f>IF(SUMPRODUCT(($A$4:$A84=A84)*($Q$4:$Q84=Q84))&gt;1,0,1)</f>
        <v>0</v>
      </c>
      <c r="AC84" s="207">
        <f>IF(SUMPRODUCT(($A$4:$A84=A84)*($F$4:$F84=F84)*($Q$4:$Q84=Q84))&gt;1,0,1)</f>
        <v>0</v>
      </c>
      <c r="AD84" s="206" t="str">
        <f t="shared" si="7"/>
        <v xml:space="preserve">{"Organisation": "ACTED", "Indicateur": "Support à l'auto-recouvrement pour la réparation et reconstruction", "Statut": "Planifié (financé)", "Date de l'activité (passé ou planifiée)
( jj-mm-aaaa)": "A confirmer", "Département": "Grande Anse", "Commune": "Dame-Marie", "Section Communale": ""}, </v>
      </c>
    </row>
    <row r="85" spans="1:30" s="53" customFormat="1" x14ac:dyDescent="0.25">
      <c r="A85" s="71" t="s">
        <v>27</v>
      </c>
      <c r="C85" s="53" t="s">
        <v>2211</v>
      </c>
      <c r="D85" s="53" t="s">
        <v>18</v>
      </c>
      <c r="E85" s="132" t="s">
        <v>1886</v>
      </c>
      <c r="F85" s="77" t="s">
        <v>2418</v>
      </c>
      <c r="G85" s="145" t="s">
        <v>2401</v>
      </c>
      <c r="H85" s="138" t="str">
        <f>IFERROR(VLOOKUP(G85,REFERENCES!O:P,2,FALSE),"")</f>
        <v>Nombre de kits de tôles</v>
      </c>
      <c r="I85" s="73">
        <v>200</v>
      </c>
      <c r="J85" s="182" t="s">
        <v>1818</v>
      </c>
      <c r="K85" s="207"/>
      <c r="L85" s="207"/>
      <c r="M85" s="20"/>
      <c r="N85" s="182">
        <v>115</v>
      </c>
      <c r="O85" s="149"/>
      <c r="P85" s="53" t="s">
        <v>16</v>
      </c>
      <c r="Q85" s="206" t="s">
        <v>1899</v>
      </c>
      <c r="R85" s="203"/>
      <c r="S85" s="71" t="s">
        <v>2213</v>
      </c>
      <c r="T85" s="206"/>
      <c r="U85" s="206"/>
      <c r="V85" s="206"/>
      <c r="W85" s="206" t="e">
        <f t="shared" si="5"/>
        <v>#VALUE!</v>
      </c>
      <c r="X85" s="206">
        <f t="shared" si="6"/>
        <v>36</v>
      </c>
      <c r="Y85" s="206" t="str">
        <f>VLOOKUP(P85,NIVEAUXADMIN!A:B,2,FALSE)</f>
        <v>HT08</v>
      </c>
      <c r="Z85" s="206" t="str">
        <f>VLOOKUP(Q85,NIVEAUXADMIN!E:F,2,FALSE)</f>
        <v>HT08823</v>
      </c>
      <c r="AA85" s="206" t="e">
        <f>VLOOKUP(R85,NIVEAUXADMIN!I:J,2,FALSE)</f>
        <v>#N/A</v>
      </c>
      <c r="AB85" s="206">
        <f>IF(SUMPRODUCT(($A$4:$A85=A85)*($Q$4:$Q85=Q85))&gt;1,0,1)</f>
        <v>0</v>
      </c>
      <c r="AC85" s="207">
        <f>IF(SUMPRODUCT(($A$4:$A85=A85)*($F$4:$F85=F85)*($Q$4:$Q85=Q85))&gt;1,0,1)</f>
        <v>0</v>
      </c>
      <c r="AD85" s="206" t="str">
        <f t="shared" si="7"/>
        <v xml:space="preserve">{"Organisation": "ACTED", "Indicateur": "Support à l'auto-recouvrement pour la réparation et reconstruction", "Statut": "Planifié (financé)", "Date de l'activité (passé ou planifiée)
( jj-mm-aaaa)": "A confirmer", "Département": "Grande Anse", "Commune": "Les irois", "Section Communale": ""}, </v>
      </c>
    </row>
    <row r="86" spans="1:30" s="53" customFormat="1" x14ac:dyDescent="0.25">
      <c r="A86" s="71" t="s">
        <v>27</v>
      </c>
      <c r="C86" s="53" t="s">
        <v>2211</v>
      </c>
      <c r="D86" s="53" t="s">
        <v>18</v>
      </c>
      <c r="E86" s="132" t="s">
        <v>1886</v>
      </c>
      <c r="F86" s="77" t="s">
        <v>2394</v>
      </c>
      <c r="G86" s="145" t="s">
        <v>2397</v>
      </c>
      <c r="H86" s="138" t="str">
        <f>IFERROR(VLOOKUP(G86,REFERENCES!O:P,2,FALSE),"")</f>
        <v>Nombre de maison</v>
      </c>
      <c r="I86" s="197"/>
      <c r="J86" s="182" t="s">
        <v>1818</v>
      </c>
      <c r="K86" s="207"/>
      <c r="L86" s="207"/>
      <c r="M86" s="20"/>
      <c r="N86" s="182">
        <v>115</v>
      </c>
      <c r="O86" s="149"/>
      <c r="P86" s="53" t="s">
        <v>16</v>
      </c>
      <c r="Q86" s="206" t="s">
        <v>234</v>
      </c>
      <c r="R86" s="203"/>
      <c r="S86" s="71" t="s">
        <v>2213</v>
      </c>
      <c r="T86" s="206"/>
      <c r="U86" s="206"/>
      <c r="V86" s="206"/>
      <c r="W86" s="206" t="e">
        <f t="shared" si="5"/>
        <v>#VALUE!</v>
      </c>
      <c r="X86" s="206">
        <f t="shared" si="6"/>
        <v>36</v>
      </c>
      <c r="Y86" s="206" t="str">
        <f>VLOOKUP(P86,NIVEAUXADMIN!A:B,2,FALSE)</f>
        <v>HT08</v>
      </c>
      <c r="Z86" s="206" t="str">
        <f>VLOOKUP(Q86,NIVEAUXADMIN!E:F,2,FALSE)</f>
        <v>HT08821</v>
      </c>
      <c r="AA86" s="206" t="e">
        <f>VLOOKUP(R86,NIVEAUXADMIN!I:J,2,FALSE)</f>
        <v>#N/A</v>
      </c>
      <c r="AB86" s="206">
        <f>IF(SUMPRODUCT(($A$4:$A86=A86)*($Q$4:$Q86=Q86))&gt;1,0,1)</f>
        <v>0</v>
      </c>
      <c r="AC86" s="207">
        <f>IF(SUMPRODUCT(($A$4:$A86=A86)*($F$4:$F86=F86)*($Q$4:$Q86=Q86))&gt;1,0,1)</f>
        <v>1</v>
      </c>
      <c r="AD86" s="206" t="str">
        <f t="shared" si="7"/>
        <v xml:space="preserve">{"Organisation": "ACTED", "Indicateur": "Réparation et renforcement", "Statut": "Planifié (financé)", "Date de l'activité (passé ou planifiée)
( jj-mm-aaaa)": "A confirmer", "Département": "Grande Anse", "Commune": "Anse d'Hainault", "Section Communale": ""}, </v>
      </c>
    </row>
    <row r="87" spans="1:30" s="53" customFormat="1" x14ac:dyDescent="0.25">
      <c r="A87" s="71" t="s">
        <v>27</v>
      </c>
      <c r="C87" s="53" t="s">
        <v>2211</v>
      </c>
      <c r="D87" s="53" t="s">
        <v>18</v>
      </c>
      <c r="E87" s="132" t="s">
        <v>1886</v>
      </c>
      <c r="F87" s="77" t="s">
        <v>2394</v>
      </c>
      <c r="G87" s="145" t="s">
        <v>2397</v>
      </c>
      <c r="H87" s="138" t="str">
        <f>IFERROR(VLOOKUP(G87,REFERENCES!O:P,2,FALSE),"")</f>
        <v>Nombre de maison</v>
      </c>
      <c r="I87" s="197"/>
      <c r="J87" s="182" t="s">
        <v>1818</v>
      </c>
      <c r="K87" s="73"/>
      <c r="L87" s="73"/>
      <c r="M87" s="20"/>
      <c r="N87" s="182">
        <v>115</v>
      </c>
      <c r="O87" s="149"/>
      <c r="P87" s="53" t="s">
        <v>16</v>
      </c>
      <c r="Q87" s="206" t="s">
        <v>259</v>
      </c>
      <c r="R87" s="203"/>
      <c r="S87" s="71" t="s">
        <v>2213</v>
      </c>
      <c r="T87" s="71"/>
      <c r="U87" s="206"/>
      <c r="V87" s="206"/>
      <c r="W87" s="206" t="e">
        <f t="shared" si="5"/>
        <v>#VALUE!</v>
      </c>
      <c r="X87" s="206">
        <f t="shared" si="6"/>
        <v>36</v>
      </c>
      <c r="Y87" s="206" t="str">
        <f>VLOOKUP(P87,NIVEAUXADMIN!A:B,2,FALSE)</f>
        <v>HT08</v>
      </c>
      <c r="Z87" s="206" t="str">
        <f>VLOOKUP(Q87,NIVEAUXADMIN!E:F,2,FALSE)</f>
        <v>HT08822</v>
      </c>
      <c r="AA87" s="206" t="e">
        <f>VLOOKUP(R87,NIVEAUXADMIN!I:J,2,FALSE)</f>
        <v>#N/A</v>
      </c>
      <c r="AB87" s="206">
        <f>IF(SUMPRODUCT(($A$4:$A87=A87)*($Q$4:$Q87=Q87))&gt;1,0,1)</f>
        <v>0</v>
      </c>
      <c r="AC87" s="207">
        <f>IF(SUMPRODUCT(($A$4:$A87=A87)*($F$4:$F87=F87)*($Q$4:$Q87=Q87))&gt;1,0,1)</f>
        <v>1</v>
      </c>
      <c r="AD87" s="206" t="str">
        <f t="shared" si="7"/>
        <v xml:space="preserve">{"Organisation": "ACTED", "Indicateur": "Réparation et renforcement", "Statut": "Planifié (financé)", "Date de l'activité (passé ou planifiée)
( jj-mm-aaaa)": "A confirmer", "Département": "Grande Anse", "Commune": "Dame-Marie", "Section Communale": ""}, </v>
      </c>
    </row>
    <row r="88" spans="1:30" s="53" customFormat="1" x14ac:dyDescent="0.25">
      <c r="A88" s="71" t="s">
        <v>27</v>
      </c>
      <c r="C88" s="53" t="s">
        <v>2211</v>
      </c>
      <c r="D88" s="53" t="s">
        <v>18</v>
      </c>
      <c r="E88" s="132" t="s">
        <v>1886</v>
      </c>
      <c r="F88" s="77" t="s">
        <v>2394</v>
      </c>
      <c r="G88" s="145" t="s">
        <v>2397</v>
      </c>
      <c r="H88" s="138" t="str">
        <f>IFERROR(VLOOKUP(G88,REFERENCES!O:P,2,FALSE),"")</f>
        <v>Nombre de maison</v>
      </c>
      <c r="I88" s="197"/>
      <c r="J88" s="182" t="s">
        <v>1818</v>
      </c>
      <c r="K88" s="73"/>
      <c r="L88" s="73"/>
      <c r="M88" s="20"/>
      <c r="N88" s="182">
        <v>115</v>
      </c>
      <c r="O88" s="149"/>
      <c r="P88" s="53" t="s">
        <v>16</v>
      </c>
      <c r="Q88" s="206" t="s">
        <v>1899</v>
      </c>
      <c r="R88" s="203"/>
      <c r="S88" s="71" t="s">
        <v>2213</v>
      </c>
      <c r="T88" s="71"/>
      <c r="U88" s="206"/>
      <c r="V88" s="206"/>
      <c r="W88" s="206" t="e">
        <f t="shared" si="5"/>
        <v>#VALUE!</v>
      </c>
      <c r="X88" s="206">
        <f t="shared" si="6"/>
        <v>36</v>
      </c>
      <c r="Y88" s="206" t="str">
        <f>VLOOKUP(P88,NIVEAUXADMIN!A:B,2,FALSE)</f>
        <v>HT08</v>
      </c>
      <c r="Z88" s="206" t="str">
        <f>VLOOKUP(Q88,NIVEAUXADMIN!E:F,2,FALSE)</f>
        <v>HT08823</v>
      </c>
      <c r="AA88" s="206" t="e">
        <f>VLOOKUP(R88,NIVEAUXADMIN!I:J,2,FALSE)</f>
        <v>#N/A</v>
      </c>
      <c r="AB88" s="206">
        <f>IF(SUMPRODUCT(($A$4:$A88=A88)*($Q$4:$Q88=Q88))&gt;1,0,1)</f>
        <v>0</v>
      </c>
      <c r="AC88" s="207">
        <f>IF(SUMPRODUCT(($A$4:$A88=A88)*($F$4:$F88=F88)*($Q$4:$Q88=Q88))&gt;1,0,1)</f>
        <v>1</v>
      </c>
      <c r="AD88" s="206" t="str">
        <f t="shared" si="7"/>
        <v xml:space="preserve">{"Organisation": "ACTED", "Indicateur": "Réparation et renforcement", "Statut": "Planifié (financé)", "Date de l'activité (passé ou planifiée)
( jj-mm-aaaa)": "A confirmer", "Département": "Grande Anse", "Commune": "Les irois", "Section Communale": ""}, </v>
      </c>
    </row>
    <row r="89" spans="1:30" s="53" customFormat="1" x14ac:dyDescent="0.25">
      <c r="A89" s="71" t="s">
        <v>2484</v>
      </c>
      <c r="C89" s="53" t="s">
        <v>2485</v>
      </c>
      <c r="D89" s="53" t="s">
        <v>18</v>
      </c>
      <c r="E89" s="132" t="s">
        <v>2486</v>
      </c>
      <c r="F89" s="77" t="s">
        <v>2418</v>
      </c>
      <c r="G89" s="206" t="s">
        <v>2404</v>
      </c>
      <c r="H89" s="138" t="s">
        <v>2487</v>
      </c>
      <c r="I89" s="207">
        <v>115</v>
      </c>
      <c r="J89" s="207"/>
      <c r="K89" s="73"/>
      <c r="L89" s="73"/>
      <c r="M89" s="20">
        <f>345*6.4/3</f>
        <v>736</v>
      </c>
      <c r="N89" s="182">
        <v>115</v>
      </c>
      <c r="O89" s="149" t="s">
        <v>1038</v>
      </c>
      <c r="P89" s="53" t="s">
        <v>16</v>
      </c>
      <c r="Q89" s="53" t="s">
        <v>259</v>
      </c>
      <c r="R89" s="150"/>
      <c r="S89" s="71"/>
      <c r="T89" s="71"/>
      <c r="U89" s="71" t="s">
        <v>1063</v>
      </c>
      <c r="V89" s="206" t="s">
        <v>2488</v>
      </c>
      <c r="W89" s="206" t="e">
        <f t="shared" si="5"/>
        <v>#VALUE!</v>
      </c>
      <c r="X89" s="206">
        <f t="shared" si="6"/>
        <v>36</v>
      </c>
      <c r="Y89" s="206" t="str">
        <f>VLOOKUP(P89,NIVEAUXADMIN!A:B,2,FALSE)</f>
        <v>HT08</v>
      </c>
      <c r="Z89" s="206" t="str">
        <f>VLOOKUP(Q89,NIVEAUXADMIN!E:F,2,FALSE)</f>
        <v>HT08822</v>
      </c>
      <c r="AA89" s="206" t="e">
        <f>VLOOKUP(R89,NIVEAUXADMIN!I:J,2,FALSE)</f>
        <v>#N/A</v>
      </c>
      <c r="AB89" s="206">
        <f>IF(SUMPRODUCT(($A$4:$A89=A89)*($Q$4:$Q89=Q89))&gt;1,0,1)</f>
        <v>0</v>
      </c>
      <c r="AC89" s="207">
        <f>IF(SUMPRODUCT(($A$4:$A89=A89)*($F$4:$F89=F89)*($Q$4:$Q89=Q89))&gt;1,0,1)</f>
        <v>0</v>
      </c>
      <c r="AD89" s="206" t="str">
        <f t="shared" si="7"/>
        <v xml:space="preserve">{"Organisation": "Acted", "Indicateur": "Support à l'auto-recouvrement pour la réparation et reconstruction", "Statut": "Planifié (financé)", "Date de l'activité (passé ou planifiée)
( jj-mm-aaaa)": "du 01/06/17 au 30/11/17", "Département": "Grande Anse", "Commune": "Dame-Marie", "Section Communale": ""}, </v>
      </c>
    </row>
    <row r="90" spans="1:30" s="53" customFormat="1" x14ac:dyDescent="0.25">
      <c r="A90" s="71" t="s">
        <v>2484</v>
      </c>
      <c r="C90" s="53" t="s">
        <v>2485</v>
      </c>
      <c r="D90" s="53" t="s">
        <v>18</v>
      </c>
      <c r="E90" s="132" t="s">
        <v>2486</v>
      </c>
      <c r="F90" s="148" t="s">
        <v>2418</v>
      </c>
      <c r="G90" s="206" t="s">
        <v>2404</v>
      </c>
      <c r="H90" s="138" t="s">
        <v>2487</v>
      </c>
      <c r="I90" s="207">
        <v>115</v>
      </c>
      <c r="J90" s="207"/>
      <c r="K90" s="17"/>
      <c r="L90" s="17"/>
      <c r="M90" s="20">
        <f>345*6.4/3</f>
        <v>736</v>
      </c>
      <c r="N90" s="182">
        <v>115</v>
      </c>
      <c r="O90" s="149" t="s">
        <v>1038</v>
      </c>
      <c r="P90" s="53" t="s">
        <v>16</v>
      </c>
      <c r="Q90" s="53" t="s">
        <v>234</v>
      </c>
      <c r="R90" s="150"/>
      <c r="S90" s="71"/>
      <c r="T90" s="66"/>
      <c r="U90" s="66" t="s">
        <v>1063</v>
      </c>
      <c r="V90" s="206" t="s">
        <v>2488</v>
      </c>
      <c r="W90" s="206" t="e">
        <f t="shared" si="5"/>
        <v>#VALUE!</v>
      </c>
      <c r="X90" s="206">
        <f t="shared" si="6"/>
        <v>36</v>
      </c>
      <c r="Y90" s="206" t="str">
        <f>VLOOKUP(P90,NIVEAUXADMIN!A:B,2,FALSE)</f>
        <v>HT08</v>
      </c>
      <c r="Z90" s="206" t="str">
        <f>VLOOKUP(Q90,NIVEAUXADMIN!E:F,2,FALSE)</f>
        <v>HT08821</v>
      </c>
      <c r="AA90" s="206" t="e">
        <f>VLOOKUP(R90,NIVEAUXADMIN!I:J,2,FALSE)</f>
        <v>#N/A</v>
      </c>
      <c r="AB90" s="206">
        <f>IF(SUMPRODUCT(($A$4:$A90=A90)*($Q$4:$Q90=Q90))&gt;1,0,1)</f>
        <v>0</v>
      </c>
      <c r="AC90" s="207">
        <f>IF(SUMPRODUCT(($A$4:$A90=A90)*($F$4:$F90=F90)*($Q$4:$Q90=Q90))&gt;1,0,1)</f>
        <v>0</v>
      </c>
      <c r="AD90" s="206" t="str">
        <f t="shared" si="7"/>
        <v xml:space="preserve">{"Organisation": "Acted", "Indicateur": "Support à l'auto-recouvrement pour la réparation et reconstruction", "Statut": "Planifié (financé)", "Date de l'activité (passé ou planifiée)
( jj-mm-aaaa)": "du 01/06/17 au 30/11/17", "Département": "Grande Anse", "Commune": "Anse d'Hainault", "Section Communale": ""}, </v>
      </c>
    </row>
    <row r="91" spans="1:30" s="53" customFormat="1" x14ac:dyDescent="0.25">
      <c r="A91" s="71" t="s">
        <v>2484</v>
      </c>
      <c r="C91" s="53" t="s">
        <v>2485</v>
      </c>
      <c r="D91" s="53" t="s">
        <v>18</v>
      </c>
      <c r="E91" s="132" t="s">
        <v>2486</v>
      </c>
      <c r="F91" s="148" t="s">
        <v>2418</v>
      </c>
      <c r="G91" s="206" t="s">
        <v>2404</v>
      </c>
      <c r="H91" s="138" t="s">
        <v>2487</v>
      </c>
      <c r="I91" s="207">
        <v>115</v>
      </c>
      <c r="J91" s="17"/>
      <c r="K91" s="73"/>
      <c r="L91" s="17"/>
      <c r="M91" s="20">
        <f>345*6.4/3</f>
        <v>736</v>
      </c>
      <c r="N91" s="182">
        <v>115</v>
      </c>
      <c r="O91" s="149" t="s">
        <v>1038</v>
      </c>
      <c r="P91" s="53" t="s">
        <v>16</v>
      </c>
      <c r="Q91" s="53" t="s">
        <v>264</v>
      </c>
      <c r="R91" s="150"/>
      <c r="S91" s="71"/>
      <c r="U91" s="53" t="s">
        <v>1063</v>
      </c>
      <c r="V91" s="206" t="s">
        <v>2488</v>
      </c>
      <c r="W91" s="206" t="e">
        <f t="shared" si="5"/>
        <v>#VALUE!</v>
      </c>
      <c r="X91" s="206">
        <f t="shared" si="6"/>
        <v>36</v>
      </c>
      <c r="Y91" s="206" t="str">
        <f>VLOOKUP(P91,NIVEAUXADMIN!A:B,2,FALSE)</f>
        <v>HT08</v>
      </c>
      <c r="Z91" s="206" t="str">
        <f>VLOOKUP(Q91,NIVEAUXADMIN!E:F,2,FALSE)</f>
        <v>HT08823</v>
      </c>
      <c r="AA91" s="206" t="e">
        <f>VLOOKUP(R91,NIVEAUXADMIN!I:J,2,FALSE)</f>
        <v>#N/A</v>
      </c>
      <c r="AB91" s="206">
        <f>IF(SUMPRODUCT(($A$4:$A91=A91)*($Q$4:$Q91=Q91))&gt;1,0,1)</f>
        <v>0</v>
      </c>
      <c r="AC91" s="207">
        <f>IF(SUMPRODUCT(($A$4:$A91=A91)*($F$4:$F91=F91)*($Q$4:$Q91=Q91))&gt;1,0,1)</f>
        <v>0</v>
      </c>
      <c r="AD91" s="206" t="str">
        <f t="shared" si="7"/>
        <v xml:space="preserve">{"Organisation": "Acted", "Indicateur": "Support à l'auto-recouvrement pour la réparation et reconstruction", "Statut": "Planifié (financé)", "Date de l'activité (passé ou planifiée)
( jj-mm-aaaa)": "du 01/06/17 au 30/11/17", "Département": "Grande Anse", "Commune": "Les Irois", "Section Communale": ""}, </v>
      </c>
    </row>
    <row r="92" spans="1:30" s="53" customFormat="1" x14ac:dyDescent="0.25">
      <c r="A92" s="206" t="s">
        <v>27</v>
      </c>
      <c r="C92" s="206" t="s">
        <v>47</v>
      </c>
      <c r="D92" s="206" t="s">
        <v>15</v>
      </c>
      <c r="E92" s="132" t="s">
        <v>2250</v>
      </c>
      <c r="F92" s="148" t="s">
        <v>2420</v>
      </c>
      <c r="G92" s="145" t="s">
        <v>2410</v>
      </c>
      <c r="H92" s="138" t="str">
        <f>IFERROR(VLOOKUP(G92,REFERENCES!O:P,2,FALSE),"")</f>
        <v xml:space="preserve">Nombre </v>
      </c>
      <c r="I92" s="182">
        <v>1336</v>
      </c>
      <c r="J92" s="182"/>
      <c r="K92" s="207"/>
      <c r="L92" s="207"/>
      <c r="M92" s="147"/>
      <c r="N92" s="182">
        <v>1336</v>
      </c>
      <c r="O92" s="149"/>
      <c r="P92" s="206" t="s">
        <v>19</v>
      </c>
      <c r="Q92" s="206" t="s">
        <v>20</v>
      </c>
      <c r="R92" s="203"/>
      <c r="S92" s="143" t="s">
        <v>2212</v>
      </c>
      <c r="T92" s="143"/>
      <c r="U92" s="143"/>
      <c r="V92" s="143"/>
      <c r="W92" s="206" t="e">
        <f t="shared" si="5"/>
        <v>#VALUE!</v>
      </c>
      <c r="X92" s="206">
        <f t="shared" si="6"/>
        <v>36</v>
      </c>
      <c r="Y92" s="206" t="str">
        <f>VLOOKUP(P92,NIVEAUXADMIN!A:B,2,FALSE)</f>
        <v>HT07</v>
      </c>
      <c r="Z92" s="206" t="str">
        <f>VLOOKUP(Q92,NIVEAUXADMIN!E:F,2,FALSE)</f>
        <v>HT07711</v>
      </c>
      <c r="AA92" s="206" t="e">
        <f>VLOOKUP(R92,NIVEAUXADMIN!I:J,2,FALSE)</f>
        <v>#N/A</v>
      </c>
      <c r="AB92" s="206">
        <f>IF(SUMPRODUCT(($A$4:$A92=A92)*($Q$4:$Q92=Q92))&gt;1,0,1)</f>
        <v>1</v>
      </c>
      <c r="AC92" s="207">
        <f>IF(SUMPRODUCT(($A$4:$A92=A92)*($F$4:$F92=F92)*($Q$4:$Q92=Q92))&gt;1,0,1)</f>
        <v>1</v>
      </c>
      <c r="AD92" s="206" t="str">
        <f t="shared" si="7"/>
        <v xml:space="preserve">{"Organisation": "ACTED", "Indicateur": "Distribution de materiel d'abris d'urgence", "Statut": "Réalisé", "Date de l'activité (passé ou planifiée)
( jj-mm-aaaa)": "du 01-Fev-17 au 05-Fev-17", "Département": "Sud", "Commune": "Les Cayes", "Section Communale": ""}, </v>
      </c>
    </row>
    <row r="93" spans="1:30" s="53" customFormat="1" x14ac:dyDescent="0.25">
      <c r="A93" s="206" t="s">
        <v>27</v>
      </c>
      <c r="C93" s="206" t="s">
        <v>47</v>
      </c>
      <c r="D93" s="53" t="s">
        <v>15</v>
      </c>
      <c r="E93" s="132" t="s">
        <v>2250</v>
      </c>
      <c r="F93" s="148" t="s">
        <v>2417</v>
      </c>
      <c r="G93" s="145" t="s">
        <v>1055</v>
      </c>
      <c r="H93" s="138" t="str">
        <f>IFERROR(VLOOKUP(G93,REFERENCES!O:P,2,FALSE),"")</f>
        <v xml:space="preserve">Nombre </v>
      </c>
      <c r="I93" s="182">
        <v>1336</v>
      </c>
      <c r="J93" s="182"/>
      <c r="K93" s="207"/>
      <c r="L93" s="207"/>
      <c r="M93" s="20"/>
      <c r="N93" s="182">
        <v>1336</v>
      </c>
      <c r="O93" s="149"/>
      <c r="P93" s="53" t="s">
        <v>19</v>
      </c>
      <c r="Q93" s="206" t="s">
        <v>20</v>
      </c>
      <c r="R93" s="203"/>
      <c r="S93" s="71" t="s">
        <v>2212</v>
      </c>
      <c r="T93" s="206"/>
      <c r="U93" s="206"/>
      <c r="V93" s="206"/>
      <c r="W93" s="206" t="e">
        <f t="shared" si="5"/>
        <v>#VALUE!</v>
      </c>
      <c r="X93" s="206">
        <f t="shared" si="6"/>
        <v>36</v>
      </c>
      <c r="Y93" s="206" t="str">
        <f>VLOOKUP(P93,NIVEAUXADMIN!A:B,2,FALSE)</f>
        <v>HT07</v>
      </c>
      <c r="Z93" s="206" t="str">
        <f>VLOOKUP(Q93,NIVEAUXADMIN!E:F,2,FALSE)</f>
        <v>HT07711</v>
      </c>
      <c r="AA93" s="206" t="e">
        <f>VLOOKUP(R93,NIVEAUXADMIN!I:J,2,FALSE)</f>
        <v>#N/A</v>
      </c>
      <c r="AB93" s="206">
        <f>IF(SUMPRODUCT(($A$4:$A93=A93)*($Q$4:$Q93=Q93))&gt;1,0,1)</f>
        <v>0</v>
      </c>
      <c r="AC93" s="207">
        <f>IF(SUMPRODUCT(($A$4:$A93=A93)*($F$4:$F93=F93)*($Q$4:$Q93=Q93))&gt;1,0,1)</f>
        <v>1</v>
      </c>
      <c r="AD93" s="206" t="str">
        <f t="shared" si="7"/>
        <v xml:space="preserve">{"Organisation": "ACTED", "Indicateur": "Distribution de biens non-alimentaire", "Statut": "Réalisé", "Date de l'activité (passé ou planifiée)
( jj-mm-aaaa)": "du 01-Fev-17 au 05-Fev-17", "Département": "Sud", "Commune": "Les Cayes", "Section Communale": ""}, </v>
      </c>
    </row>
    <row r="94" spans="1:30" s="53" customFormat="1" x14ac:dyDescent="0.25">
      <c r="A94" s="206" t="s">
        <v>27</v>
      </c>
      <c r="C94" s="206" t="s">
        <v>47</v>
      </c>
      <c r="D94" s="53" t="s">
        <v>15</v>
      </c>
      <c r="E94" s="132" t="s">
        <v>1888</v>
      </c>
      <c r="F94" s="77" t="s">
        <v>2417</v>
      </c>
      <c r="G94" s="145" t="s">
        <v>1052</v>
      </c>
      <c r="H94" s="138" t="str">
        <f>IFERROR(VLOOKUP(G94,REFERENCES!O:P,2,FALSE),"")</f>
        <v xml:space="preserve">Nombre </v>
      </c>
      <c r="I94" s="185">
        <v>100000</v>
      </c>
      <c r="J94" s="207"/>
      <c r="K94" s="207"/>
      <c r="L94" s="207"/>
      <c r="M94" s="20" t="s">
        <v>1818</v>
      </c>
      <c r="N94" s="195"/>
      <c r="O94" s="149"/>
      <c r="P94" s="53" t="s">
        <v>16</v>
      </c>
      <c r="Q94" s="206" t="s">
        <v>234</v>
      </c>
      <c r="R94" s="150" t="s">
        <v>1237</v>
      </c>
      <c r="S94" s="143" t="s">
        <v>1787</v>
      </c>
      <c r="T94" s="206"/>
      <c r="U94" s="206"/>
      <c r="V94" s="143"/>
      <c r="W94" s="206" t="e">
        <f t="shared" si="5"/>
        <v>#VALUE!</v>
      </c>
      <c r="X94" s="206">
        <f t="shared" si="6"/>
        <v>36</v>
      </c>
      <c r="Y94" s="206" t="str">
        <f>VLOOKUP(P94,NIVEAUXADMIN!A:B,2,FALSE)</f>
        <v>HT08</v>
      </c>
      <c r="Z94" s="206" t="str">
        <f>VLOOKUP(Q94,NIVEAUXADMIN!E:F,2,FALSE)</f>
        <v>HT08821</v>
      </c>
      <c r="AA94" s="206" t="str">
        <f>VLOOKUP(R94,NIVEAUXADMIN!I:J,2,FALSE)</f>
        <v>HT08821-01</v>
      </c>
      <c r="AB94" s="206">
        <f>IF(SUMPRODUCT(($A$4:$A94=A94)*($Q$4:$Q94=Q94))&gt;1,0,1)</f>
        <v>0</v>
      </c>
      <c r="AC94" s="207">
        <f>IF(SUMPRODUCT(($A$4:$A94=A94)*($F$4:$F94=F94)*($Q$4:$Q94=Q94))&gt;1,0,1)</f>
        <v>0</v>
      </c>
      <c r="AD94" s="206" t="str">
        <f t="shared" si="7"/>
        <v xml:space="preserve">{"Organisation": "ACTED", "Indicateur": "Distribution de biens non-alimentaire", "Statut": "Réalisé", "Date de l'activité (passé ou planifiée)
( jj-mm-aaaa)": "du 01-Nov-16 au 14-Nov-16", "Département": "Grande Anse", "Commune": "Anse d'Hainault", "Section Communale": "1e Grandoit"}, </v>
      </c>
    </row>
    <row r="95" spans="1:30" s="53" customFormat="1" x14ac:dyDescent="0.25">
      <c r="A95" s="206" t="s">
        <v>27</v>
      </c>
      <c r="C95" s="206" t="s">
        <v>47</v>
      </c>
      <c r="D95" s="53" t="s">
        <v>15</v>
      </c>
      <c r="E95" s="132" t="s">
        <v>1888</v>
      </c>
      <c r="F95" s="77" t="s">
        <v>2420</v>
      </c>
      <c r="G95" s="145" t="s">
        <v>2409</v>
      </c>
      <c r="H95" s="138" t="str">
        <f>IFERROR(VLOOKUP(G95,REFERENCES!O:P,2,FALSE),"")</f>
        <v xml:space="preserve">Nombre </v>
      </c>
      <c r="I95" s="185">
        <v>993</v>
      </c>
      <c r="J95" s="207"/>
      <c r="K95" s="207"/>
      <c r="L95" s="207"/>
      <c r="M95" s="20" t="s">
        <v>1818</v>
      </c>
      <c r="N95" s="195"/>
      <c r="O95" s="149"/>
      <c r="P95" s="53" t="s">
        <v>16</v>
      </c>
      <c r="Q95" s="206" t="s">
        <v>234</v>
      </c>
      <c r="R95" s="150" t="s">
        <v>1237</v>
      </c>
      <c r="S95" s="143" t="s">
        <v>1787</v>
      </c>
      <c r="T95" s="206"/>
      <c r="U95" s="206"/>
      <c r="V95" s="206"/>
      <c r="W95" s="206" t="e">
        <f t="shared" si="5"/>
        <v>#VALUE!</v>
      </c>
      <c r="X95" s="206">
        <f t="shared" si="6"/>
        <v>36</v>
      </c>
      <c r="Y95" s="206" t="str">
        <f>VLOOKUP(P95,NIVEAUXADMIN!A:B,2,FALSE)</f>
        <v>HT08</v>
      </c>
      <c r="Z95" s="206" t="str">
        <f>VLOOKUP(Q95,NIVEAUXADMIN!E:F,2,FALSE)</f>
        <v>HT08821</v>
      </c>
      <c r="AA95" s="206" t="str">
        <f>VLOOKUP(R95,NIVEAUXADMIN!I:J,2,FALSE)</f>
        <v>HT08821-01</v>
      </c>
      <c r="AB95" s="206">
        <f>IF(SUMPRODUCT(($A$4:$A95=A95)*($Q$4:$Q95=Q95))&gt;1,0,1)</f>
        <v>0</v>
      </c>
      <c r="AC95" s="207">
        <f>IF(SUMPRODUCT(($A$4:$A95=A95)*($F$4:$F95=F95)*($Q$4:$Q95=Q95))&gt;1,0,1)</f>
        <v>0</v>
      </c>
      <c r="AD95" s="206" t="str">
        <f t="shared" si="7"/>
        <v xml:space="preserve">{"Organisation": "ACTED", "Indicateur": "Distribution de materiel d'abris d'urgence", "Statut": "Réalisé", "Date de l'activité (passé ou planifiée)
( jj-mm-aaaa)": "du 01-Nov-16 au 14-Nov-16", "Département": "Grande Anse", "Commune": "Anse d'Hainault", "Section Communale": "1e Grandoit"}, </v>
      </c>
    </row>
    <row r="96" spans="1:30" s="53" customFormat="1" x14ac:dyDescent="0.25">
      <c r="A96" s="206" t="s">
        <v>27</v>
      </c>
      <c r="C96" s="206" t="s">
        <v>47</v>
      </c>
      <c r="D96" s="53" t="s">
        <v>15</v>
      </c>
      <c r="E96" s="132" t="s">
        <v>1888</v>
      </c>
      <c r="F96" s="77" t="s">
        <v>2417</v>
      </c>
      <c r="G96" s="145" t="s">
        <v>1047</v>
      </c>
      <c r="H96" s="138" t="str">
        <f>IFERROR(VLOOKUP(G96,REFERENCES!O:P,2,FALSE),"")</f>
        <v xml:space="preserve">Nombre </v>
      </c>
      <c r="I96" s="185">
        <v>1986</v>
      </c>
      <c r="J96" s="207"/>
      <c r="K96" s="207"/>
      <c r="L96" s="207"/>
      <c r="M96" s="20" t="s">
        <v>1818</v>
      </c>
      <c r="N96" s="195"/>
      <c r="O96" s="149"/>
      <c r="P96" s="53" t="s">
        <v>16</v>
      </c>
      <c r="Q96" s="206" t="s">
        <v>234</v>
      </c>
      <c r="R96" s="150" t="s">
        <v>1237</v>
      </c>
      <c r="S96" s="143" t="s">
        <v>1787</v>
      </c>
      <c r="T96" s="206"/>
      <c r="U96" s="206"/>
      <c r="V96" s="206"/>
      <c r="W96" s="206" t="e">
        <f t="shared" si="5"/>
        <v>#VALUE!</v>
      </c>
      <c r="X96" s="206">
        <f t="shared" si="6"/>
        <v>36</v>
      </c>
      <c r="Y96" s="206" t="str">
        <f>VLOOKUP(P96,NIVEAUXADMIN!A:B,2,FALSE)</f>
        <v>HT08</v>
      </c>
      <c r="Z96" s="206" t="str">
        <f>VLOOKUP(Q96,NIVEAUXADMIN!E:F,2,FALSE)</f>
        <v>HT08821</v>
      </c>
      <c r="AA96" s="206" t="str">
        <f>VLOOKUP(R96,NIVEAUXADMIN!I:J,2,FALSE)</f>
        <v>HT08821-01</v>
      </c>
      <c r="AB96" s="206">
        <f>IF(SUMPRODUCT(($A$4:$A96=A96)*($Q$4:$Q96=Q96))&gt;1,0,1)</f>
        <v>0</v>
      </c>
      <c r="AC96" s="207">
        <f>IF(SUMPRODUCT(($A$4:$A96=A96)*($F$4:$F96=F96)*($Q$4:$Q96=Q96))&gt;1,0,1)</f>
        <v>0</v>
      </c>
      <c r="AD96" s="206" t="str">
        <f t="shared" si="7"/>
        <v xml:space="preserve">{"Organisation": "ACTED", "Indicateur": "Distribution de biens non-alimentaire", "Statut": "Réalisé", "Date de l'activité (passé ou planifiée)
( jj-mm-aaaa)": "du 01-Nov-16 au 14-Nov-16", "Département": "Grande Anse", "Commune": "Anse d'Hainault", "Section Communale": "1e Grandoit"}, </v>
      </c>
    </row>
    <row r="97" spans="1:30" s="53" customFormat="1" x14ac:dyDescent="0.25">
      <c r="A97" s="71" t="s">
        <v>27</v>
      </c>
      <c r="C97" s="53" t="s">
        <v>47</v>
      </c>
      <c r="D97" s="53" t="s">
        <v>15</v>
      </c>
      <c r="E97" s="132" t="s">
        <v>1888</v>
      </c>
      <c r="F97" s="77" t="s">
        <v>2420</v>
      </c>
      <c r="G97" s="145" t="s">
        <v>2410</v>
      </c>
      <c r="H97" s="138" t="str">
        <f>IFERROR(VLOOKUP(G97,REFERENCES!O:P,2,FALSE),"")</f>
        <v xml:space="preserve">Nombre </v>
      </c>
      <c r="I97" s="185">
        <v>993</v>
      </c>
      <c r="J97" s="207"/>
      <c r="K97" s="73"/>
      <c r="L97" s="73"/>
      <c r="M97" s="20" t="s">
        <v>1818</v>
      </c>
      <c r="N97" s="195"/>
      <c r="O97" s="149"/>
      <c r="P97" s="53" t="s">
        <v>16</v>
      </c>
      <c r="Q97" s="53" t="s">
        <v>234</v>
      </c>
      <c r="R97" s="150" t="s">
        <v>1237</v>
      </c>
      <c r="S97" s="143" t="s">
        <v>1787</v>
      </c>
      <c r="T97" s="143"/>
      <c r="U97" s="143"/>
      <c r="V97" s="206"/>
      <c r="W97" s="206" t="e">
        <f t="shared" si="5"/>
        <v>#VALUE!</v>
      </c>
      <c r="X97" s="206">
        <f t="shared" si="6"/>
        <v>36</v>
      </c>
      <c r="Y97" s="206" t="str">
        <f>VLOOKUP(P97,NIVEAUXADMIN!A:B,2,FALSE)</f>
        <v>HT08</v>
      </c>
      <c r="Z97" s="206" t="str">
        <f>VLOOKUP(Q97,NIVEAUXADMIN!E:F,2,FALSE)</f>
        <v>HT08821</v>
      </c>
      <c r="AA97" s="206" t="str">
        <f>VLOOKUP(R97,NIVEAUXADMIN!I:J,2,FALSE)</f>
        <v>HT08821-01</v>
      </c>
      <c r="AB97" s="206">
        <f>IF(SUMPRODUCT(($A$4:$A97=A97)*($Q$4:$Q97=Q97))&gt;1,0,1)</f>
        <v>0</v>
      </c>
      <c r="AC97" s="207">
        <f>IF(SUMPRODUCT(($A$4:$A97=A97)*($F$4:$F97=F97)*($Q$4:$Q97=Q97))&gt;1,0,1)</f>
        <v>0</v>
      </c>
      <c r="AD97" s="206" t="str">
        <f t="shared" si="7"/>
        <v xml:space="preserve">{"Organisation": "ACTED", "Indicateur": "Distribution de materiel d'abris d'urgence", "Statut": "Réalisé", "Date de l'activité (passé ou planifiée)
( jj-mm-aaaa)": "du 01-Nov-16 au 14-Nov-16", "Département": "Grande Anse", "Commune": "Anse d'Hainault", "Section Communale": "1e Grandoit"}, </v>
      </c>
    </row>
    <row r="98" spans="1:30" s="53" customFormat="1" x14ac:dyDescent="0.25">
      <c r="A98" s="71" t="s">
        <v>27</v>
      </c>
      <c r="C98" s="53" t="s">
        <v>47</v>
      </c>
      <c r="D98" s="53" t="s">
        <v>15</v>
      </c>
      <c r="E98" s="132" t="s">
        <v>1888</v>
      </c>
      <c r="F98" s="77" t="s">
        <v>2417</v>
      </c>
      <c r="G98" s="145" t="s">
        <v>1055</v>
      </c>
      <c r="H98" s="138" t="str">
        <f>IFERROR(VLOOKUP(G98,REFERENCES!O:P,2,FALSE),"")</f>
        <v xml:space="preserve">Nombre </v>
      </c>
      <c r="I98" s="185">
        <v>993</v>
      </c>
      <c r="J98" s="207"/>
      <c r="K98" s="73"/>
      <c r="L98" s="73"/>
      <c r="M98" s="20" t="s">
        <v>1818</v>
      </c>
      <c r="N98" s="195"/>
      <c r="O98" s="149"/>
      <c r="P98" s="53" t="s">
        <v>16</v>
      </c>
      <c r="Q98" s="53" t="s">
        <v>234</v>
      </c>
      <c r="R98" s="150" t="s">
        <v>1237</v>
      </c>
      <c r="S98" s="143" t="s">
        <v>1787</v>
      </c>
      <c r="T98" s="143"/>
      <c r="U98" s="143"/>
      <c r="V98" s="206"/>
      <c r="W98" s="206" t="e">
        <f t="shared" si="5"/>
        <v>#VALUE!</v>
      </c>
      <c r="X98" s="206">
        <f t="shared" si="6"/>
        <v>36</v>
      </c>
      <c r="Y98" s="206" t="str">
        <f>VLOOKUP(P98,NIVEAUXADMIN!A:B,2,FALSE)</f>
        <v>HT08</v>
      </c>
      <c r="Z98" s="206" t="str">
        <f>VLOOKUP(Q98,NIVEAUXADMIN!E:F,2,FALSE)</f>
        <v>HT08821</v>
      </c>
      <c r="AA98" s="206" t="str">
        <f>VLOOKUP(R98,NIVEAUXADMIN!I:J,2,FALSE)</f>
        <v>HT08821-01</v>
      </c>
      <c r="AB98" s="206">
        <f>IF(SUMPRODUCT(($A$4:$A98=A98)*($Q$4:$Q98=Q98))&gt;1,0,1)</f>
        <v>0</v>
      </c>
      <c r="AC98" s="207">
        <f>IF(SUMPRODUCT(($A$4:$A98=A98)*($F$4:$F98=F98)*($Q$4:$Q98=Q98))&gt;1,0,1)</f>
        <v>0</v>
      </c>
      <c r="AD98" s="206" t="str">
        <f t="shared" si="7"/>
        <v xml:space="preserve">{"Organisation": "ACTED", "Indicateur": "Distribution de biens non-alimentaire", "Statut": "Réalisé", "Date de l'activité (passé ou planifiée)
( jj-mm-aaaa)": "du 01-Nov-16 au 14-Nov-16", "Département": "Grande Anse", "Commune": "Anse d'Hainault", "Section Communale": "1e Grandoit"}, </v>
      </c>
    </row>
    <row r="99" spans="1:30" s="53" customFormat="1" x14ac:dyDescent="0.25">
      <c r="A99" s="71" t="s">
        <v>27</v>
      </c>
      <c r="C99" s="53" t="s">
        <v>47</v>
      </c>
      <c r="D99" s="53" t="s">
        <v>15</v>
      </c>
      <c r="E99" s="132" t="s">
        <v>1888</v>
      </c>
      <c r="F99" s="77" t="s">
        <v>2417</v>
      </c>
      <c r="G99" s="145" t="s">
        <v>1051</v>
      </c>
      <c r="H99" s="138" t="str">
        <f>IFERROR(VLOOKUP(G99,REFERENCES!O:P,2,FALSE),"")</f>
        <v xml:space="preserve">Nombre </v>
      </c>
      <c r="I99" s="185">
        <v>1986</v>
      </c>
      <c r="J99" s="207"/>
      <c r="K99" s="73"/>
      <c r="L99" s="73"/>
      <c r="M99" s="20" t="s">
        <v>1818</v>
      </c>
      <c r="N99" s="182">
        <v>993</v>
      </c>
      <c r="O99" s="149"/>
      <c r="P99" s="53" t="s">
        <v>16</v>
      </c>
      <c r="Q99" s="53" t="s">
        <v>234</v>
      </c>
      <c r="R99" s="150" t="s">
        <v>1237</v>
      </c>
      <c r="S99" s="143" t="s">
        <v>1787</v>
      </c>
      <c r="T99" s="143"/>
      <c r="U99" s="143"/>
      <c r="V99" s="206"/>
      <c r="W99" s="206" t="e">
        <f t="shared" si="5"/>
        <v>#VALUE!</v>
      </c>
      <c r="X99" s="206">
        <f t="shared" si="6"/>
        <v>36</v>
      </c>
      <c r="Y99" s="206" t="str">
        <f>VLOOKUP(P99,NIVEAUXADMIN!A:B,2,FALSE)</f>
        <v>HT08</v>
      </c>
      <c r="Z99" s="206" t="str">
        <f>VLOOKUP(Q99,NIVEAUXADMIN!E:F,2,FALSE)</f>
        <v>HT08821</v>
      </c>
      <c r="AA99" s="206" t="str">
        <f>VLOOKUP(R99,NIVEAUXADMIN!I:J,2,FALSE)</f>
        <v>HT08821-01</v>
      </c>
      <c r="AB99" s="206">
        <f>IF(SUMPRODUCT(($A$4:$A99=A99)*($Q$4:$Q99=Q99))&gt;1,0,1)</f>
        <v>0</v>
      </c>
      <c r="AC99" s="207">
        <f>IF(SUMPRODUCT(($A$4:$A99=A99)*($F$4:$F99=F99)*($Q$4:$Q99=Q99))&gt;1,0,1)</f>
        <v>0</v>
      </c>
      <c r="AD99" s="206" t="str">
        <f t="shared" si="7"/>
        <v xml:space="preserve">{"Organisation": "ACTED", "Indicateur": "Distribution de biens non-alimentaire", "Statut": "Réalisé", "Date de l'activité (passé ou planifiée)
( jj-mm-aaaa)": "du 01-Nov-16 au 14-Nov-16", "Département": "Grande Anse", "Commune": "Anse d'Hainault", "Section Communale": "1e Grandoit"}, </v>
      </c>
    </row>
    <row r="100" spans="1:30" s="53" customFormat="1" x14ac:dyDescent="0.25">
      <c r="A100" s="71" t="s">
        <v>27</v>
      </c>
      <c r="C100" s="53" t="s">
        <v>47</v>
      </c>
      <c r="D100" s="53" t="s">
        <v>15</v>
      </c>
      <c r="E100" s="132" t="s">
        <v>2214</v>
      </c>
      <c r="F100" s="77" t="s">
        <v>2420</v>
      </c>
      <c r="G100" s="145" t="s">
        <v>2410</v>
      </c>
      <c r="H100" s="138" t="str">
        <f>IFERROR(VLOOKUP(G100,REFERENCES!O:P,2,FALSE),"")</f>
        <v xml:space="preserve">Nombre </v>
      </c>
      <c r="I100" s="182">
        <v>2886</v>
      </c>
      <c r="J100" s="182"/>
      <c r="K100" s="73"/>
      <c r="L100" s="73"/>
      <c r="M100" s="20"/>
      <c r="N100" s="182">
        <v>2886</v>
      </c>
      <c r="O100" s="149"/>
      <c r="P100" s="53" t="s">
        <v>19</v>
      </c>
      <c r="Q100" s="53" t="s">
        <v>534</v>
      </c>
      <c r="R100" s="203"/>
      <c r="S100" s="143" t="s">
        <v>2212</v>
      </c>
      <c r="T100" s="143"/>
      <c r="U100" s="143"/>
      <c r="V100" s="206"/>
      <c r="W100" s="206" t="e">
        <f t="shared" si="5"/>
        <v>#VALUE!</v>
      </c>
      <c r="X100" s="206">
        <f t="shared" si="6"/>
        <v>36</v>
      </c>
      <c r="Y100" s="206" t="str">
        <f>VLOOKUP(P100,NIVEAUXADMIN!A:B,2,FALSE)</f>
        <v>HT07</v>
      </c>
      <c r="Z100" s="206" t="str">
        <f>VLOOKUP(Q100,NIVEAUXADMIN!E:F,2,FALSE)</f>
        <v>HT07742</v>
      </c>
      <c r="AA100" s="206" t="e">
        <f>VLOOKUP(R100,NIVEAUXADMIN!I:J,2,FALSE)</f>
        <v>#N/A</v>
      </c>
      <c r="AB100" s="206">
        <f>IF(SUMPRODUCT(($A$4:$A100=A100)*($Q$4:$Q100=Q100))&gt;1,0,1)</f>
        <v>1</v>
      </c>
      <c r="AC100" s="207">
        <f>IF(SUMPRODUCT(($A$4:$A100=A100)*($F$4:$F100=F100)*($Q$4:$Q100=Q100))&gt;1,0,1)</f>
        <v>1</v>
      </c>
      <c r="AD100" s="206" t="str">
        <f t="shared" si="7"/>
        <v xml:space="preserve">{"Organisation": "ACTED", "Indicateur": "Distribution de materiel d'abris d'urgence", "Statut": "Réalisé", "Date de l'activité (passé ou planifiée)
( jj-mm-aaaa)": "du 08-Fev-17 au 12-Fev-17", "Département": "Sud", "Commune": "Port-a-Piment", "Section Communale": ""}, </v>
      </c>
    </row>
    <row r="101" spans="1:30" s="53" customFormat="1" x14ac:dyDescent="0.25">
      <c r="A101" s="143" t="s">
        <v>27</v>
      </c>
      <c r="C101" s="143" t="s">
        <v>47</v>
      </c>
      <c r="D101" s="143" t="s">
        <v>15</v>
      </c>
      <c r="E101" s="132" t="s">
        <v>2214</v>
      </c>
      <c r="F101" s="77" t="s">
        <v>2417</v>
      </c>
      <c r="G101" s="145" t="s">
        <v>1055</v>
      </c>
      <c r="H101" s="138" t="str">
        <f>IFERROR(VLOOKUP(G101,REFERENCES!O:P,2,FALSE),"")</f>
        <v xml:space="preserve">Nombre </v>
      </c>
      <c r="I101" s="182">
        <v>1698</v>
      </c>
      <c r="J101" s="182"/>
      <c r="K101" s="146"/>
      <c r="L101" s="146"/>
      <c r="M101" s="20"/>
      <c r="N101" s="182">
        <v>1598</v>
      </c>
      <c r="O101" s="149"/>
      <c r="P101" s="53" t="s">
        <v>19</v>
      </c>
      <c r="Q101" s="143" t="s">
        <v>534</v>
      </c>
      <c r="R101" s="203"/>
      <c r="S101" s="143" t="s">
        <v>2212</v>
      </c>
      <c r="T101" s="143"/>
      <c r="U101" s="143"/>
      <c r="V101" s="206"/>
      <c r="W101" s="206" t="e">
        <f t="shared" si="5"/>
        <v>#VALUE!</v>
      </c>
      <c r="X101" s="206">
        <f t="shared" si="6"/>
        <v>36</v>
      </c>
      <c r="Y101" s="206" t="str">
        <f>VLOOKUP(P101,NIVEAUXADMIN!A:B,2,FALSE)</f>
        <v>HT07</v>
      </c>
      <c r="Z101" s="206" t="str">
        <f>VLOOKUP(Q101,NIVEAUXADMIN!E:F,2,FALSE)</f>
        <v>HT07742</v>
      </c>
      <c r="AA101" s="206" t="e">
        <f>VLOOKUP(R101,NIVEAUXADMIN!I:J,2,FALSE)</f>
        <v>#N/A</v>
      </c>
      <c r="AB101" s="206">
        <f>IF(SUMPRODUCT(($A$4:$A101=A101)*($Q$4:$Q101=Q101))&gt;1,0,1)</f>
        <v>0</v>
      </c>
      <c r="AC101" s="207">
        <f>IF(SUMPRODUCT(($A$4:$A101=A101)*($F$4:$F101=F101)*($Q$4:$Q101=Q101))&gt;1,0,1)</f>
        <v>1</v>
      </c>
      <c r="AD101" s="206" t="str">
        <f t="shared" si="7"/>
        <v xml:space="preserve">{"Organisation": "ACTED", "Indicateur": "Distribution de biens non-alimentaire", "Statut": "Réalisé", "Date de l'activité (passé ou planifiée)
( jj-mm-aaaa)": "du 08-Fev-17 au 12-Fev-17", "Département": "Sud", "Commune": "Port-a-Piment", "Section Communale": ""}, </v>
      </c>
    </row>
    <row r="102" spans="1:30" s="53" customFormat="1" x14ac:dyDescent="0.25">
      <c r="A102" s="143" t="s">
        <v>27</v>
      </c>
      <c r="C102" s="143" t="s">
        <v>47</v>
      </c>
      <c r="D102" s="143" t="s">
        <v>15</v>
      </c>
      <c r="E102" s="132" t="s">
        <v>2215</v>
      </c>
      <c r="F102" s="77" t="s">
        <v>2420</v>
      </c>
      <c r="G102" s="145" t="s">
        <v>2410</v>
      </c>
      <c r="H102" s="138" t="str">
        <f>IFERROR(VLOOKUP(G102,REFERENCES!O:P,2,FALSE),"")</f>
        <v xml:space="preserve">Nombre </v>
      </c>
      <c r="I102" s="182">
        <v>1485</v>
      </c>
      <c r="J102" s="182"/>
      <c r="K102" s="207"/>
      <c r="L102" s="207"/>
      <c r="M102" s="20"/>
      <c r="N102" s="182">
        <v>1485</v>
      </c>
      <c r="O102" s="149"/>
      <c r="P102" s="53" t="s">
        <v>19</v>
      </c>
      <c r="Q102" s="143" t="s">
        <v>2209</v>
      </c>
      <c r="R102" s="203"/>
      <c r="S102" s="143" t="s">
        <v>2212</v>
      </c>
      <c r="T102" s="206"/>
      <c r="U102" s="206"/>
      <c r="V102" s="206"/>
      <c r="W102" s="206" t="e">
        <f t="shared" si="5"/>
        <v>#VALUE!</v>
      </c>
      <c r="X102" s="206">
        <f t="shared" si="6"/>
        <v>36</v>
      </c>
      <c r="Y102" s="206" t="str">
        <f>VLOOKUP(P102,NIVEAUXADMIN!A:B,2,FALSE)</f>
        <v>HT07</v>
      </c>
      <c r="Z102" s="206" t="str">
        <f>VLOOKUP(Q102,NIVEAUXADMIN!E:F,2,FALSE)</f>
        <v>HT07716</v>
      </c>
      <c r="AA102" s="206" t="e">
        <f>VLOOKUP(R102,NIVEAUXADMIN!I:J,2,FALSE)</f>
        <v>#N/A</v>
      </c>
      <c r="AB102" s="206">
        <f>IF(SUMPRODUCT(($A$4:$A102=A102)*($Q$4:$Q102=Q102))&gt;1,0,1)</f>
        <v>1</v>
      </c>
      <c r="AC102" s="207">
        <f>IF(SUMPRODUCT(($A$4:$A102=A102)*($F$4:$F102=F102)*($Q$4:$Q102=Q102))&gt;1,0,1)</f>
        <v>1</v>
      </c>
      <c r="AD102" s="206" t="str">
        <f t="shared" si="7"/>
        <v xml:space="preserve">{"Organisation": "ACTED", "Indicateur": "Distribution de materiel d'abris d'urgence", "Statut": "Réalisé", "Date de l'activité (passé ou planifiée)
( jj-mm-aaaa)": "du 14-Fev-17 au 16-Fev-17", "Département": "Sud", "Commune": "Ile a Vache", "Section Communale": ""}, </v>
      </c>
    </row>
    <row r="103" spans="1:30" s="53" customFormat="1" x14ac:dyDescent="0.25">
      <c r="A103" s="143" t="s">
        <v>27</v>
      </c>
      <c r="C103" s="143" t="s">
        <v>47</v>
      </c>
      <c r="D103" s="143" t="s">
        <v>15</v>
      </c>
      <c r="E103" s="132" t="s">
        <v>2215</v>
      </c>
      <c r="F103" s="77" t="s">
        <v>2417</v>
      </c>
      <c r="G103" s="145" t="s">
        <v>1055</v>
      </c>
      <c r="H103" s="138" t="str">
        <f>IFERROR(VLOOKUP(G103,REFERENCES!O:P,2,FALSE),"")</f>
        <v xml:space="preserve">Nombre </v>
      </c>
      <c r="I103" s="182">
        <v>852</v>
      </c>
      <c r="J103" s="182"/>
      <c r="K103" s="207"/>
      <c r="L103" s="207"/>
      <c r="M103" s="20"/>
      <c r="N103" s="182">
        <v>852</v>
      </c>
      <c r="O103" s="149"/>
      <c r="P103" s="53" t="s">
        <v>19</v>
      </c>
      <c r="Q103" s="143" t="s">
        <v>2209</v>
      </c>
      <c r="R103" s="203"/>
      <c r="S103" s="143" t="s">
        <v>2212</v>
      </c>
      <c r="T103" s="206"/>
      <c r="U103" s="206"/>
      <c r="V103" s="206"/>
      <c r="W103" s="206" t="e">
        <f t="shared" si="5"/>
        <v>#VALUE!</v>
      </c>
      <c r="X103" s="206">
        <f t="shared" si="6"/>
        <v>36</v>
      </c>
      <c r="Y103" s="206" t="str">
        <f>VLOOKUP(P103,NIVEAUXADMIN!A:B,2,FALSE)</f>
        <v>HT07</v>
      </c>
      <c r="Z103" s="206" t="str">
        <f>VLOOKUP(Q103,NIVEAUXADMIN!E:F,2,FALSE)</f>
        <v>HT07716</v>
      </c>
      <c r="AA103" s="206" t="e">
        <f>VLOOKUP(R103,NIVEAUXADMIN!I:J,2,FALSE)</f>
        <v>#N/A</v>
      </c>
      <c r="AB103" s="206">
        <f>IF(SUMPRODUCT(($A$4:$A103=A103)*($Q$4:$Q103=Q103))&gt;1,0,1)</f>
        <v>0</v>
      </c>
      <c r="AC103" s="207">
        <f>IF(SUMPRODUCT(($A$4:$A103=A103)*($F$4:$F103=F103)*($Q$4:$Q103=Q103))&gt;1,0,1)</f>
        <v>1</v>
      </c>
      <c r="AD103" s="206" t="str">
        <f t="shared" si="7"/>
        <v xml:space="preserve">{"Organisation": "ACTED", "Indicateur": "Distribution de biens non-alimentaire", "Statut": "Réalisé", "Date de l'activité (passé ou planifiée)
( jj-mm-aaaa)": "du 14-Fev-17 au 16-Fev-17", "Département": "Sud", "Commune": "Ile a Vache", "Section Communale": ""}, </v>
      </c>
    </row>
    <row r="104" spans="1:30" s="53" customFormat="1" x14ac:dyDescent="0.25">
      <c r="A104" s="143" t="s">
        <v>27</v>
      </c>
      <c r="C104" s="143" t="s">
        <v>47</v>
      </c>
      <c r="D104" s="143" t="s">
        <v>15</v>
      </c>
      <c r="E104" s="132" t="s">
        <v>2215</v>
      </c>
      <c r="F104" s="77" t="s">
        <v>2417</v>
      </c>
      <c r="G104" s="145" t="s">
        <v>1054</v>
      </c>
      <c r="H104" s="138" t="str">
        <f>IFERROR(VLOOKUP(G104,REFERENCES!O:P,2,FALSE),"")</f>
        <v xml:space="preserve">Nombre </v>
      </c>
      <c r="I104" s="182">
        <v>1234</v>
      </c>
      <c r="J104" s="182"/>
      <c r="K104" s="207"/>
      <c r="L104" s="207"/>
      <c r="M104" s="20"/>
      <c r="N104" s="182">
        <v>1234</v>
      </c>
      <c r="O104" s="149"/>
      <c r="P104" s="53" t="s">
        <v>19</v>
      </c>
      <c r="Q104" s="143" t="s">
        <v>2209</v>
      </c>
      <c r="R104" s="203"/>
      <c r="S104" s="143" t="s">
        <v>2212</v>
      </c>
      <c r="T104" s="206"/>
      <c r="U104" s="206"/>
      <c r="V104" s="206"/>
      <c r="W104" s="206" t="e">
        <f t="shared" si="5"/>
        <v>#VALUE!</v>
      </c>
      <c r="X104" s="206">
        <f t="shared" si="6"/>
        <v>36</v>
      </c>
      <c r="Y104" s="206" t="str">
        <f>VLOOKUP(P104,NIVEAUXADMIN!A:B,2,FALSE)</f>
        <v>HT07</v>
      </c>
      <c r="Z104" s="206" t="str">
        <f>VLOOKUP(Q104,NIVEAUXADMIN!E:F,2,FALSE)</f>
        <v>HT07716</v>
      </c>
      <c r="AA104" s="206" t="e">
        <f>VLOOKUP(R104,NIVEAUXADMIN!I:J,2,FALSE)</f>
        <v>#N/A</v>
      </c>
      <c r="AB104" s="206">
        <f>IF(SUMPRODUCT(($A$4:$A104=A104)*($Q$4:$Q104=Q104))&gt;1,0,1)</f>
        <v>0</v>
      </c>
      <c r="AC104" s="207">
        <f>IF(SUMPRODUCT(($A$4:$A104=A104)*($F$4:$F104=F104)*($Q$4:$Q104=Q104))&gt;1,0,1)</f>
        <v>0</v>
      </c>
      <c r="AD104" s="206" t="str">
        <f t="shared" si="7"/>
        <v xml:space="preserve">{"Organisation": "ACTED", "Indicateur": "Distribution de biens non-alimentaire", "Statut": "Réalisé", "Date de l'activité (passé ou planifiée)
( jj-mm-aaaa)": "du 14-Fev-17 au 16-Fev-17", "Département": "Sud", "Commune": "Ile a Vache", "Section Communale": ""}, </v>
      </c>
    </row>
    <row r="105" spans="1:30" s="53" customFormat="1" x14ac:dyDescent="0.25">
      <c r="A105" s="71" t="s">
        <v>27</v>
      </c>
      <c r="C105" s="53" t="s">
        <v>47</v>
      </c>
      <c r="D105" s="53" t="s">
        <v>15</v>
      </c>
      <c r="E105" s="132" t="s">
        <v>2216</v>
      </c>
      <c r="F105" s="77" t="s">
        <v>2417</v>
      </c>
      <c r="G105" s="145" t="s">
        <v>1055</v>
      </c>
      <c r="H105" s="138" t="str">
        <f>IFERROR(VLOOKUP(G105,REFERENCES!O:P,2,FALSE),"")</f>
        <v xml:space="preserve">Nombre </v>
      </c>
      <c r="I105" s="182">
        <v>485</v>
      </c>
      <c r="J105" s="182"/>
      <c r="K105" s="207"/>
      <c r="L105" s="207"/>
      <c r="M105" s="20"/>
      <c r="N105" s="182">
        <v>485</v>
      </c>
      <c r="O105" s="149"/>
      <c r="P105" s="71" t="s">
        <v>16</v>
      </c>
      <c r="Q105" s="71" t="s">
        <v>249</v>
      </c>
      <c r="R105" s="203"/>
      <c r="S105" s="71" t="s">
        <v>2212</v>
      </c>
      <c r="T105" s="206"/>
      <c r="U105" s="206"/>
      <c r="V105" s="143"/>
      <c r="W105" s="206" t="e">
        <f t="shared" si="5"/>
        <v>#VALUE!</v>
      </c>
      <c r="X105" s="206">
        <f t="shared" si="6"/>
        <v>36</v>
      </c>
      <c r="Y105" s="206" t="str">
        <f>VLOOKUP(P105,NIVEAUXADMIN!A:B,2,FALSE)</f>
        <v>HT08</v>
      </c>
      <c r="Z105" s="206" t="str">
        <f>VLOOKUP(Q105,NIVEAUXADMIN!E:F,2,FALSE)</f>
        <v>HT08813</v>
      </c>
      <c r="AA105" s="206" t="e">
        <f>VLOOKUP(R105,NIVEAUXADMIN!I:J,2,FALSE)</f>
        <v>#N/A</v>
      </c>
      <c r="AB105" s="206">
        <f>IF(SUMPRODUCT(($A$4:$A105=A105)*($Q$4:$Q105=Q105))&gt;1,0,1)</f>
        <v>0</v>
      </c>
      <c r="AC105" s="207">
        <f>IF(SUMPRODUCT(($A$4:$A105=A105)*($F$4:$F105=F105)*($Q$4:$Q105=Q105))&gt;1,0,1)</f>
        <v>1</v>
      </c>
      <c r="AD105" s="206" t="str">
        <f t="shared" si="7"/>
        <v xml:space="preserve">{"Organisation": "ACTED", "Indicateur": "Distribution de biens non-alimentaire", "Statut": "Réalisé", "Date de l'activité (passé ou planifiée)
( jj-mm-aaaa)": "les 18-Fev-17 &amp; 11-Mar-17", "Département": "Grande Anse", "Commune": "Bonbon", "Section Communale": ""}, </v>
      </c>
    </row>
    <row r="106" spans="1:30" s="53" customFormat="1" x14ac:dyDescent="0.25">
      <c r="A106" s="71" t="s">
        <v>27</v>
      </c>
      <c r="C106" s="53" t="s">
        <v>47</v>
      </c>
      <c r="D106" s="53" t="s">
        <v>15</v>
      </c>
      <c r="E106" s="132" t="s">
        <v>2217</v>
      </c>
      <c r="F106" s="77" t="s">
        <v>2420</v>
      </c>
      <c r="G106" s="145" t="s">
        <v>2410</v>
      </c>
      <c r="H106" s="138" t="str">
        <f>IFERROR(VLOOKUP(G106,REFERENCES!O:P,2,FALSE),"")</f>
        <v xml:space="preserve">Nombre </v>
      </c>
      <c r="I106" s="182">
        <v>498</v>
      </c>
      <c r="J106" s="182"/>
      <c r="K106" s="207"/>
      <c r="L106" s="207"/>
      <c r="M106" s="20"/>
      <c r="N106" s="182">
        <v>498</v>
      </c>
      <c r="O106" s="149"/>
      <c r="P106" s="53" t="s">
        <v>16</v>
      </c>
      <c r="Q106" s="53" t="s">
        <v>140</v>
      </c>
      <c r="R106" s="203"/>
      <c r="S106" s="206" t="s">
        <v>2212</v>
      </c>
      <c r="T106" s="206"/>
      <c r="U106" s="206"/>
      <c r="V106" s="143"/>
      <c r="W106" s="206" t="e">
        <f t="shared" si="5"/>
        <v>#VALUE!</v>
      </c>
      <c r="X106" s="206">
        <f t="shared" si="6"/>
        <v>36</v>
      </c>
      <c r="Y106" s="206" t="str">
        <f>VLOOKUP(P106,NIVEAUXADMIN!A:B,2,FALSE)</f>
        <v>HT08</v>
      </c>
      <c r="Z106" s="206" t="str">
        <f>VLOOKUP(Q106,NIVEAUXADMIN!E:F,2,FALSE)</f>
        <v>HT08812</v>
      </c>
      <c r="AA106" s="206" t="e">
        <f>VLOOKUP(R106,NIVEAUXADMIN!I:J,2,FALSE)</f>
        <v>#N/A</v>
      </c>
      <c r="AB106" s="206">
        <f>IF(SUMPRODUCT(($A$4:$A106=A106)*($Q$4:$Q106=Q106))&gt;1,0,1)</f>
        <v>0</v>
      </c>
      <c r="AC106" s="207">
        <f>IF(SUMPRODUCT(($A$4:$A106=A106)*($F$4:$F106=F106)*($Q$4:$Q106=Q106))&gt;1,0,1)</f>
        <v>1</v>
      </c>
      <c r="AD106" s="206" t="str">
        <f t="shared" si="7"/>
        <v xml:space="preserve">{"Organisation": "ACTED", "Indicateur": "Distribution de materiel d'abris d'urgence", "Statut": "Réalisé", "Date de l'activité (passé ou planifiée)
( jj-mm-aaaa)": "les 25-Fev-17 &amp; 09-Mar-17", "Département": "Grande Anse", "Commune": "Abricots", "Section Communale": ""}, </v>
      </c>
    </row>
    <row r="107" spans="1:30" s="53" customFormat="1" x14ac:dyDescent="0.25">
      <c r="A107" s="53" t="s">
        <v>27</v>
      </c>
      <c r="C107" s="53" t="s">
        <v>47</v>
      </c>
      <c r="D107" s="53" t="s">
        <v>15</v>
      </c>
      <c r="E107" s="132" t="s">
        <v>2217</v>
      </c>
      <c r="F107" s="77" t="s">
        <v>2417</v>
      </c>
      <c r="G107" s="145" t="s">
        <v>1055</v>
      </c>
      <c r="H107" s="138" t="str">
        <f>IFERROR(VLOOKUP(G107,REFERENCES!O:P,2,FALSE),"")</f>
        <v xml:space="preserve">Nombre </v>
      </c>
      <c r="I107" s="182">
        <v>498</v>
      </c>
      <c r="J107" s="182"/>
      <c r="K107" s="207"/>
      <c r="L107" s="207"/>
      <c r="M107" s="20"/>
      <c r="N107" s="182">
        <v>498</v>
      </c>
      <c r="O107" s="149"/>
      <c r="P107" s="53" t="s">
        <v>16</v>
      </c>
      <c r="Q107" s="53" t="s">
        <v>140</v>
      </c>
      <c r="R107" s="203"/>
      <c r="S107" s="206" t="s">
        <v>2212</v>
      </c>
      <c r="T107" s="206"/>
      <c r="U107" s="206"/>
      <c r="V107" s="143"/>
      <c r="W107" s="206" t="e">
        <f t="shared" si="5"/>
        <v>#VALUE!</v>
      </c>
      <c r="X107" s="206">
        <f t="shared" si="6"/>
        <v>36</v>
      </c>
      <c r="Y107" s="206" t="str">
        <f>VLOOKUP(P107,NIVEAUXADMIN!A:B,2,FALSE)</f>
        <v>HT08</v>
      </c>
      <c r="Z107" s="206" t="str">
        <f>VLOOKUP(Q107,NIVEAUXADMIN!E:F,2,FALSE)</f>
        <v>HT08812</v>
      </c>
      <c r="AA107" s="206" t="e">
        <f>VLOOKUP(R107,NIVEAUXADMIN!I:J,2,FALSE)</f>
        <v>#N/A</v>
      </c>
      <c r="AB107" s="206">
        <f>IF(SUMPRODUCT(($A$4:$A107=A107)*($Q$4:$Q107=Q107))&gt;1,0,1)</f>
        <v>0</v>
      </c>
      <c r="AC107" s="207">
        <f>IF(SUMPRODUCT(($A$4:$A107=A107)*($F$4:$F107=F107)*($Q$4:$Q107=Q107))&gt;1,0,1)</f>
        <v>1</v>
      </c>
      <c r="AD107" s="206" t="str">
        <f t="shared" si="7"/>
        <v xml:space="preserve">{"Organisation": "ACTED", "Indicateur": "Distribution de biens non-alimentaire", "Statut": "Réalisé", "Date de l'activité (passé ou planifiée)
( jj-mm-aaaa)": "les 25-Fev-17 &amp; 09-Mar-17", "Département": "Grande Anse", "Commune": "Abricots", "Section Communale": ""}, </v>
      </c>
    </row>
    <row r="108" spans="1:30" s="53" customFormat="1" x14ac:dyDescent="0.25">
      <c r="A108" s="53" t="s">
        <v>27</v>
      </c>
      <c r="C108" s="53" t="s">
        <v>47</v>
      </c>
      <c r="D108" s="53" t="s">
        <v>15</v>
      </c>
      <c r="E108" s="132" t="s">
        <v>2217</v>
      </c>
      <c r="F108" s="77" t="s">
        <v>2417</v>
      </c>
      <c r="G108" s="145" t="s">
        <v>1054</v>
      </c>
      <c r="H108" s="138" t="str">
        <f>IFERROR(VLOOKUP(G108,REFERENCES!O:P,2,FALSE),"")</f>
        <v xml:space="preserve">Nombre </v>
      </c>
      <c r="I108" s="182">
        <v>498</v>
      </c>
      <c r="J108" s="182"/>
      <c r="K108" s="207"/>
      <c r="L108" s="207"/>
      <c r="M108" s="20"/>
      <c r="N108" s="182">
        <v>498</v>
      </c>
      <c r="O108" s="149"/>
      <c r="P108" s="53" t="s">
        <v>16</v>
      </c>
      <c r="Q108" s="53" t="s">
        <v>140</v>
      </c>
      <c r="R108" s="203"/>
      <c r="S108" s="206" t="s">
        <v>2212</v>
      </c>
      <c r="T108" s="206"/>
      <c r="U108" s="206"/>
      <c r="V108" s="206"/>
      <c r="W108" s="206" t="e">
        <f t="shared" si="5"/>
        <v>#VALUE!</v>
      </c>
      <c r="X108" s="206">
        <f t="shared" si="6"/>
        <v>36</v>
      </c>
      <c r="Y108" s="206" t="str">
        <f>VLOOKUP(P108,NIVEAUXADMIN!A:B,2,FALSE)</f>
        <v>HT08</v>
      </c>
      <c r="Z108" s="206" t="str">
        <f>VLOOKUP(Q108,NIVEAUXADMIN!E:F,2,FALSE)</f>
        <v>HT08812</v>
      </c>
      <c r="AA108" s="206" t="e">
        <f>VLOOKUP(R108,NIVEAUXADMIN!I:J,2,FALSE)</f>
        <v>#N/A</v>
      </c>
      <c r="AB108" s="206">
        <f>IF(SUMPRODUCT(($A$4:$A108=A108)*($Q$4:$Q108=Q108))&gt;1,0,1)</f>
        <v>0</v>
      </c>
      <c r="AC108" s="207">
        <f>IF(SUMPRODUCT(($A$4:$A108=A108)*($F$4:$F108=F108)*($Q$4:$Q108=Q108))&gt;1,0,1)</f>
        <v>0</v>
      </c>
      <c r="AD108" s="206" t="str">
        <f t="shared" si="7"/>
        <v xml:space="preserve">{"Organisation": "ACTED", "Indicateur": "Distribution de biens non-alimentaire", "Statut": "Réalisé", "Date de l'activité (passé ou planifiée)
( jj-mm-aaaa)": "les 25-Fev-17 &amp; 09-Mar-17", "Département": "Grande Anse", "Commune": "Abricots", "Section Communale": ""}, </v>
      </c>
    </row>
    <row r="109" spans="1:30" s="53" customFormat="1" x14ac:dyDescent="0.25">
      <c r="A109" s="53" t="s">
        <v>2230</v>
      </c>
      <c r="D109" s="53" t="s">
        <v>15</v>
      </c>
      <c r="E109" s="132">
        <v>42802</v>
      </c>
      <c r="F109" s="77" t="s">
        <v>2420</v>
      </c>
      <c r="G109" s="145" t="s">
        <v>2409</v>
      </c>
      <c r="H109" s="138" t="str">
        <f>IFERROR(VLOOKUP(G109,REFERENCES!O:P,2,FALSE),"")</f>
        <v xml:space="preserve">Nombre </v>
      </c>
      <c r="I109" s="207">
        <v>150</v>
      </c>
      <c r="J109" s="207"/>
      <c r="K109" s="207"/>
      <c r="L109" s="207"/>
      <c r="M109" s="20"/>
      <c r="N109" s="197"/>
      <c r="O109" s="206"/>
      <c r="P109" s="53" t="s">
        <v>16</v>
      </c>
      <c r="Q109" s="53" t="s">
        <v>270</v>
      </c>
      <c r="R109" s="176" t="s">
        <v>1996</v>
      </c>
      <c r="S109" s="209"/>
      <c r="T109" s="206"/>
      <c r="U109" s="206"/>
      <c r="V109" s="206"/>
      <c r="W109" s="206" t="str">
        <f t="shared" si="5"/>
        <v>ACT201738GRPE5E</v>
      </c>
      <c r="X109" s="206">
        <f t="shared" si="6"/>
        <v>1</v>
      </c>
      <c r="Y109" s="206" t="str">
        <f>VLOOKUP(P109,NIVEAUXADMIN!A:B,2,FALSE)</f>
        <v>HT08</v>
      </c>
      <c r="Z109" s="206" t="str">
        <f>VLOOKUP(Q109,NIVEAUXADMIN!E:F,2,FALSE)</f>
        <v>HT08834</v>
      </c>
      <c r="AA109" s="206" t="str">
        <f>VLOOKUP(R109,NIVEAUXADMIN!I:J,2,FALSE)</f>
        <v>HT08834-05</v>
      </c>
      <c r="AB109" s="206">
        <f>IF(SUMPRODUCT(($A$4:$A109=A109)*($Q$4:$Q109=Q109))&gt;1,0,1)</f>
        <v>1</v>
      </c>
      <c r="AC109" s="207">
        <f>IF(SUMPRODUCT(($A$4:$A109=A109)*($F$4:$F109=F109)*($Q$4:$Q109=Q109))&gt;1,0,1)</f>
        <v>1</v>
      </c>
      <c r="AD109" s="206" t="str">
        <f t="shared" si="7"/>
        <v xml:space="preserve">{"Organisation": "Action Chrétienne pour Combattre la Pauvreté et l’Analphabétisme", "Indicateur": "Distribution de materiel d'abris d'urgence", "Statut": "Réalisé", "Date de l'activité (passé ou planifiée)
( jj-mm-aaaa)": "3/8/2017", "Département": "Grande Anse", "Commune": "Pestel", "Section Communale": "5e Duchity"}, </v>
      </c>
    </row>
    <row r="110" spans="1:30" s="53" customFormat="1" x14ac:dyDescent="0.25">
      <c r="A110" s="53" t="s">
        <v>2230</v>
      </c>
      <c r="D110" s="53" t="s">
        <v>15</v>
      </c>
      <c r="E110" s="132">
        <v>42802</v>
      </c>
      <c r="F110" s="77" t="s">
        <v>2420</v>
      </c>
      <c r="G110" s="145" t="s">
        <v>2409</v>
      </c>
      <c r="H110" s="138" t="str">
        <f>IFERROR(VLOOKUP(G110,REFERENCES!O:P,2,FALSE),"")</f>
        <v xml:space="preserve">Nombre </v>
      </c>
      <c r="I110" s="207">
        <v>200</v>
      </c>
      <c r="J110" s="207"/>
      <c r="K110" s="207"/>
      <c r="L110" s="207"/>
      <c r="M110" s="20"/>
      <c r="N110" s="197"/>
      <c r="O110" s="206"/>
      <c r="P110" s="53" t="s">
        <v>16</v>
      </c>
      <c r="Q110" s="53" t="s">
        <v>264</v>
      </c>
      <c r="R110" s="176" t="s">
        <v>1665</v>
      </c>
      <c r="S110" s="209"/>
      <c r="T110" s="206"/>
      <c r="U110" s="206"/>
      <c r="V110" s="206"/>
      <c r="W110" s="206" t="str">
        <f t="shared" si="5"/>
        <v>ACT201738GRLE6E</v>
      </c>
      <c r="X110" s="206">
        <f t="shared" si="6"/>
        <v>1</v>
      </c>
      <c r="Y110" s="206" t="str">
        <f>VLOOKUP(P110,NIVEAUXADMIN!A:B,2,FALSE)</f>
        <v>HT08</v>
      </c>
      <c r="Z110" s="206" t="str">
        <f>VLOOKUP(Q110,NIVEAUXADMIN!E:F,2,FALSE)</f>
        <v>HT08823</v>
      </c>
      <c r="AA110" s="206" t="str">
        <f>VLOOKUP(R110,NIVEAUXADMIN!I:J,2,FALSE)</f>
        <v>HT08823-02</v>
      </c>
      <c r="AB110" s="206">
        <f>IF(SUMPRODUCT(($A$4:$A110=A110)*($Q$4:$Q110=Q110))&gt;1,0,1)</f>
        <v>1</v>
      </c>
      <c r="AC110" s="207">
        <f>IF(SUMPRODUCT(($A$4:$A110=A110)*($F$4:$F110=F110)*($Q$4:$Q110=Q110))&gt;1,0,1)</f>
        <v>1</v>
      </c>
      <c r="AD110" s="206" t="str">
        <f t="shared" si="7"/>
        <v xml:space="preserve">{"Organisation": "Action Chrétienne pour Combattre la Pauvreté et l’Analphabétisme", "Indicateur": "Distribution de materiel d'abris d'urgence", "Statut": "Réalisé", "Date de l'activité (passé ou planifiée)
( jj-mm-aaaa)": "3/8/2017", "Département": "Grande Anse", "Commune": "Les Irois", "Section Communale": "6e Bélair"}, </v>
      </c>
    </row>
    <row r="111" spans="1:30" s="53" customFormat="1" x14ac:dyDescent="0.25">
      <c r="A111" s="53" t="s">
        <v>2230</v>
      </c>
      <c r="D111" s="53" t="s">
        <v>15</v>
      </c>
      <c r="E111" s="132">
        <v>42802</v>
      </c>
      <c r="F111" s="77" t="s">
        <v>2420</v>
      </c>
      <c r="G111" s="145" t="s">
        <v>2409</v>
      </c>
      <c r="H111" s="138" t="str">
        <f>IFERROR(VLOOKUP(G111,REFERENCES!O:P,2,FALSE),"")</f>
        <v xml:space="preserve">Nombre </v>
      </c>
      <c r="I111" s="146">
        <v>150</v>
      </c>
      <c r="J111" s="73"/>
      <c r="K111" s="73"/>
      <c r="L111" s="73"/>
      <c r="M111" s="20"/>
      <c r="N111" s="197"/>
      <c r="O111" s="206"/>
      <c r="P111" s="71" t="s">
        <v>16</v>
      </c>
      <c r="Q111" s="206" t="s">
        <v>246</v>
      </c>
      <c r="R111" s="176" t="s">
        <v>1498</v>
      </c>
      <c r="S111" s="209"/>
      <c r="T111" s="71"/>
      <c r="U111" s="206"/>
      <c r="V111" s="206"/>
      <c r="W111" s="206" t="str">
        <f t="shared" si="5"/>
        <v>ACT201738GRBE3È</v>
      </c>
      <c r="X111" s="206">
        <f t="shared" si="6"/>
        <v>1</v>
      </c>
      <c r="Y111" s="206" t="str">
        <f>VLOOKUP(P111,NIVEAUXADMIN!A:B,2,FALSE)</f>
        <v>HT08</v>
      </c>
      <c r="Z111" s="206" t="str">
        <f>VLOOKUP(Q111,NIVEAUXADMIN!E:F,2,FALSE)</f>
        <v>HT08833</v>
      </c>
      <c r="AA111" s="206" t="str">
        <f>VLOOKUP(R111,NIVEAUXADMIN!I:J,2,FALSE)</f>
        <v>HT08833-02</v>
      </c>
      <c r="AB111" s="206">
        <f>IF(SUMPRODUCT(($A$4:$A111=A111)*($Q$4:$Q111=Q111))&gt;1,0,1)</f>
        <v>1</v>
      </c>
      <c r="AC111" s="207">
        <f>IF(SUMPRODUCT(($A$4:$A111=A111)*($F$4:$F111=F111)*($Q$4:$Q111=Q111))&gt;1,0,1)</f>
        <v>1</v>
      </c>
      <c r="AD111" s="206" t="str">
        <f t="shared" si="7"/>
        <v xml:space="preserve">{"Organisation": "Action Chrétienne pour Combattre la Pauvreté et l’Analphabétisme", "Indicateur": "Distribution de materiel d'abris d'urgence", "Statut": "Réalisé", "Date de l'activité (passé ou planifiée)
( jj-mm-aaaa)": "3/8/2017", "Département": "Grande Anse", "Commune": "Beaumont", "Section Communale": "3ème Chardonette"}, </v>
      </c>
    </row>
    <row r="112" spans="1:30" s="53" customFormat="1" x14ac:dyDescent="0.25">
      <c r="A112" s="53" t="s">
        <v>32</v>
      </c>
      <c r="B112" s="53" t="s">
        <v>67</v>
      </c>
      <c r="C112" s="53" t="s">
        <v>47</v>
      </c>
      <c r="D112" s="53" t="s">
        <v>15</v>
      </c>
      <c r="E112" s="132">
        <v>42668</v>
      </c>
      <c r="F112" s="77" t="s">
        <v>2420</v>
      </c>
      <c r="G112" s="145" t="s">
        <v>2409</v>
      </c>
      <c r="H112" s="138" t="str">
        <f>IFERROR(VLOOKUP(G112,REFERENCES!O:P,2,FALSE),"")</f>
        <v xml:space="preserve">Nombre </v>
      </c>
      <c r="I112" s="146">
        <v>150</v>
      </c>
      <c r="J112" s="207"/>
      <c r="K112" s="207"/>
      <c r="L112" s="207"/>
      <c r="M112" s="20"/>
      <c r="N112" s="195"/>
      <c r="O112" s="149"/>
      <c r="P112" s="53" t="s">
        <v>16</v>
      </c>
      <c r="Q112" s="206" t="s">
        <v>259</v>
      </c>
      <c r="R112" s="150" t="s">
        <v>1245</v>
      </c>
      <c r="S112" s="71"/>
      <c r="T112" s="206"/>
      <c r="U112" s="206"/>
      <c r="V112" s="206"/>
      <c r="W112" s="206" t="str">
        <f t="shared" si="5"/>
        <v>ACT20161025GRDA1E</v>
      </c>
      <c r="X112" s="206">
        <f t="shared" si="6"/>
        <v>3</v>
      </c>
      <c r="Y112" s="206" t="str">
        <f>VLOOKUP(P112,NIVEAUXADMIN!A:B,2,FALSE)</f>
        <v>HT08</v>
      </c>
      <c r="Z112" s="206" t="str">
        <f>VLOOKUP(Q112,NIVEAUXADMIN!E:F,2,FALSE)</f>
        <v>HT08822</v>
      </c>
      <c r="AA112" s="206" t="str">
        <f>VLOOKUP(R112,NIVEAUXADMIN!I:J,2,FALSE)</f>
        <v>HT08822-01</v>
      </c>
      <c r="AB112" s="206">
        <f>IF(SUMPRODUCT(($A$4:$A112=A112)*($Q$4:$Q112=Q112))&gt;1,0,1)</f>
        <v>1</v>
      </c>
      <c r="AC112" s="207">
        <f>IF(SUMPRODUCT(($A$4:$A112=A112)*($F$4:$F112=F112)*($Q$4:$Q112=Q112))&gt;1,0,1)</f>
        <v>1</v>
      </c>
      <c r="AD112" s="206" t="str">
        <f t="shared" si="7"/>
        <v xml:space="preserve">{"Organisation": "Action pour l'Education Sociale et la Sante", "Indicateur": "Distribution de materiel d'abris d'urgence", "Statut": "Réalisé", "Date de l'activité (passé ou planifiée)
( jj-mm-aaaa)": "10/25/2016", "Département": "Grande Anse", "Commune": "Dame-Marie", "Section Communale": "1ere Bariadelle"}, </v>
      </c>
    </row>
    <row r="113" spans="1:30" s="53" customFormat="1" x14ac:dyDescent="0.25">
      <c r="A113" s="53" t="s">
        <v>32</v>
      </c>
      <c r="B113" s="53" t="s">
        <v>67</v>
      </c>
      <c r="C113" s="53" t="s">
        <v>47</v>
      </c>
      <c r="D113" s="53" t="s">
        <v>15</v>
      </c>
      <c r="E113" s="132">
        <v>42668</v>
      </c>
      <c r="F113" s="77" t="s">
        <v>2417</v>
      </c>
      <c r="G113" s="145" t="s">
        <v>1047</v>
      </c>
      <c r="H113" s="138" t="str">
        <f>IFERROR(VLOOKUP(G113,REFERENCES!O:P,2,FALSE),"")</f>
        <v xml:space="preserve">Nombre </v>
      </c>
      <c r="I113" s="146">
        <v>150</v>
      </c>
      <c r="J113" s="73"/>
      <c r="K113" s="73"/>
      <c r="L113" s="73"/>
      <c r="M113" s="20"/>
      <c r="N113" s="195"/>
      <c r="O113" s="149"/>
      <c r="P113" s="53" t="s">
        <v>16</v>
      </c>
      <c r="Q113" s="206" t="s">
        <v>259</v>
      </c>
      <c r="R113" s="150" t="s">
        <v>1245</v>
      </c>
      <c r="S113" s="71"/>
      <c r="T113" s="71"/>
      <c r="U113" s="206"/>
      <c r="V113" s="206"/>
      <c r="W113" s="206" t="str">
        <f t="shared" si="5"/>
        <v>ACT20161025GRDA1E</v>
      </c>
      <c r="X113" s="206">
        <f t="shared" si="6"/>
        <v>3</v>
      </c>
      <c r="Y113" s="206" t="str">
        <f>VLOOKUP(P113,NIVEAUXADMIN!A:B,2,FALSE)</f>
        <v>HT08</v>
      </c>
      <c r="Z113" s="206" t="str">
        <f>VLOOKUP(Q113,NIVEAUXADMIN!E:F,2,FALSE)</f>
        <v>HT08822</v>
      </c>
      <c r="AA113" s="206" t="str">
        <f>VLOOKUP(R113,NIVEAUXADMIN!I:J,2,FALSE)</f>
        <v>HT08822-01</v>
      </c>
      <c r="AB113" s="206">
        <f>IF(SUMPRODUCT(($A$4:$A113=A113)*($Q$4:$Q113=Q113))&gt;1,0,1)</f>
        <v>0</v>
      </c>
      <c r="AC113" s="207">
        <f>IF(SUMPRODUCT(($A$4:$A113=A113)*($F$4:$F113=F113)*($Q$4:$Q113=Q113))&gt;1,0,1)</f>
        <v>1</v>
      </c>
      <c r="AD113" s="206" t="str">
        <f t="shared" si="7"/>
        <v xml:space="preserve">{"Organisation": "Action pour l'Education Sociale et la Sante", "Indicateur": "Distribution de biens non-alimentaire", "Statut": "Réalisé", "Date de l'activité (passé ou planifiée)
( jj-mm-aaaa)": "10/25/2016", "Département": "Grande Anse", "Commune": "Dame-Marie", "Section Communale": "1ere Bariadelle"}, </v>
      </c>
    </row>
    <row r="114" spans="1:30" s="53" customFormat="1" x14ac:dyDescent="0.25">
      <c r="A114" s="53" t="s">
        <v>32</v>
      </c>
      <c r="B114" s="53" t="s">
        <v>67</v>
      </c>
      <c r="C114" s="53" t="s">
        <v>47</v>
      </c>
      <c r="D114" s="53" t="s">
        <v>15</v>
      </c>
      <c r="E114" s="132">
        <v>42668</v>
      </c>
      <c r="F114" s="77" t="s">
        <v>2417</v>
      </c>
      <c r="G114" s="145" t="s">
        <v>1055</v>
      </c>
      <c r="H114" s="138" t="str">
        <f>IFERROR(VLOOKUP(G114,REFERENCES!O:P,2,FALSE),"")</f>
        <v xml:space="preserve">Nombre </v>
      </c>
      <c r="I114" s="146">
        <v>150</v>
      </c>
      <c r="J114" s="207"/>
      <c r="K114" s="207"/>
      <c r="L114" s="207"/>
      <c r="M114" s="20"/>
      <c r="N114" s="195"/>
      <c r="O114" s="149"/>
      <c r="P114" s="71" t="s">
        <v>16</v>
      </c>
      <c r="Q114" s="206" t="s">
        <v>259</v>
      </c>
      <c r="R114" s="150" t="s">
        <v>1245</v>
      </c>
      <c r="S114" s="71"/>
      <c r="T114" s="206"/>
      <c r="U114" s="206"/>
      <c r="V114" s="206" t="s">
        <v>1900</v>
      </c>
      <c r="W114" s="206" t="str">
        <f t="shared" si="5"/>
        <v>ACT20161025GRDA1E</v>
      </c>
      <c r="X114" s="206">
        <f t="shared" si="6"/>
        <v>3</v>
      </c>
      <c r="Y114" s="206" t="str">
        <f>VLOOKUP(P114,NIVEAUXADMIN!A:B,2,FALSE)</f>
        <v>HT08</v>
      </c>
      <c r="Z114" s="206" t="str">
        <f>VLOOKUP(Q114,NIVEAUXADMIN!E:F,2,FALSE)</f>
        <v>HT08822</v>
      </c>
      <c r="AA114" s="206" t="str">
        <f>VLOOKUP(R114,NIVEAUXADMIN!I:J,2,FALSE)</f>
        <v>HT08822-01</v>
      </c>
      <c r="AB114" s="206">
        <f>IF(SUMPRODUCT(($A$4:$A114=A114)*($Q$4:$Q114=Q114))&gt;1,0,1)</f>
        <v>0</v>
      </c>
      <c r="AC114" s="207">
        <f>IF(SUMPRODUCT(($A$4:$A114=A114)*($F$4:$F114=F114)*($Q$4:$Q114=Q114))&gt;1,0,1)</f>
        <v>0</v>
      </c>
      <c r="AD114" s="206" t="str">
        <f t="shared" si="7"/>
        <v xml:space="preserve">{"Organisation": "Action pour l'Education Sociale et la Sante", "Indicateur": "Distribution de biens non-alimentaire", "Statut": "Réalisé", "Date de l'activité (passé ou planifiée)
( jj-mm-aaaa)": "10/25/2016", "Département": "Grande Anse", "Commune": "Dame-Marie", "Section Communale": "1ere Bariadelle"}, </v>
      </c>
    </row>
    <row r="115" spans="1:30" s="53" customFormat="1" x14ac:dyDescent="0.25">
      <c r="A115" s="53" t="s">
        <v>32</v>
      </c>
      <c r="B115" s="53" t="s">
        <v>67</v>
      </c>
      <c r="C115" s="53" t="s">
        <v>47</v>
      </c>
      <c r="D115" s="53" t="s">
        <v>15</v>
      </c>
      <c r="E115" s="132">
        <v>42744</v>
      </c>
      <c r="F115" s="77" t="s">
        <v>2420</v>
      </c>
      <c r="G115" s="145" t="s">
        <v>2409</v>
      </c>
      <c r="H115" s="138" t="str">
        <f>IFERROR(VLOOKUP(G115,REFERENCES!O:P,2,FALSE),"")</f>
        <v xml:space="preserve">Nombre </v>
      </c>
      <c r="I115" s="207">
        <v>250</v>
      </c>
      <c r="J115" s="73"/>
      <c r="K115" s="73"/>
      <c r="L115" s="73"/>
      <c r="M115" s="20"/>
      <c r="N115" s="195"/>
      <c r="O115" s="149"/>
      <c r="P115" s="53" t="s">
        <v>19</v>
      </c>
      <c r="Q115" s="53" t="s">
        <v>21</v>
      </c>
      <c r="R115" s="150" t="s">
        <v>1214</v>
      </c>
      <c r="S115" s="71"/>
      <c r="T115" s="71" t="s">
        <v>1940</v>
      </c>
      <c r="U115" s="71" t="s">
        <v>1062</v>
      </c>
      <c r="V115" s="206"/>
      <c r="W115" s="206" t="str">
        <f t="shared" si="5"/>
        <v>ACT201719SUMA11</v>
      </c>
      <c r="X115" s="206">
        <f t="shared" si="6"/>
        <v>1</v>
      </c>
      <c r="Y115" s="206" t="str">
        <f>VLOOKUP(P115,NIVEAUXADMIN!A:B,2,FALSE)</f>
        <v>HT07</v>
      </c>
      <c r="Z115" s="206" t="str">
        <f>VLOOKUP(Q115,NIVEAUXADMIN!E:F,2,FALSE)</f>
        <v>HT07715</v>
      </c>
      <c r="AA115" s="206" t="str">
        <f>VLOOKUP(R115,NIVEAUXADMIN!I:J,2,FALSE)</f>
        <v>HT07715-03</v>
      </c>
      <c r="AB115" s="206">
        <f>IF(SUMPRODUCT(($A$4:$A115=A115)*($Q$4:$Q115=Q115))&gt;1,0,1)</f>
        <v>1</v>
      </c>
      <c r="AC115" s="207">
        <f>IF(SUMPRODUCT(($A$4:$A115=A115)*($F$4:$F115=F115)*($Q$4:$Q115=Q115))&gt;1,0,1)</f>
        <v>1</v>
      </c>
      <c r="AD115" s="206" t="str">
        <f t="shared" si="7"/>
        <v xml:space="preserve">{"Organisation": "Action pour l'Education Sociale et la Sante", "Indicateur": "Distribution de materiel d'abris d'urgence", "Statut": "Réalisé", "Date de l'activité (passé ou planifiée)
( jj-mm-aaaa)": "1/9/2017", "Département": "Sud", "Commune": "Maniche", "Section Communale": "11ème Melon"}, </v>
      </c>
    </row>
    <row r="116" spans="1:30" s="53" customFormat="1" x14ac:dyDescent="0.25">
      <c r="A116" s="53" t="s">
        <v>32</v>
      </c>
      <c r="B116" s="53" t="s">
        <v>1939</v>
      </c>
      <c r="D116" s="53" t="s">
        <v>15</v>
      </c>
      <c r="E116" s="132">
        <v>42750</v>
      </c>
      <c r="F116" s="77" t="s">
        <v>2417</v>
      </c>
      <c r="G116" s="145" t="s">
        <v>1055</v>
      </c>
      <c r="H116" s="138" t="str">
        <f>IFERROR(VLOOKUP(G116,REFERENCES!O:P,2,FALSE),"")</f>
        <v xml:space="preserve">Nombre </v>
      </c>
      <c r="I116" s="207">
        <v>100</v>
      </c>
      <c r="J116" s="73"/>
      <c r="K116" s="73"/>
      <c r="L116" s="73"/>
      <c r="M116" s="20"/>
      <c r="N116" s="195"/>
      <c r="O116" s="149"/>
      <c r="P116" s="53" t="s">
        <v>19</v>
      </c>
      <c r="Q116" s="53" t="s">
        <v>21</v>
      </c>
      <c r="R116" s="150" t="s">
        <v>1205</v>
      </c>
      <c r="S116" s="71"/>
      <c r="T116" s="71" t="s">
        <v>1940</v>
      </c>
      <c r="U116" s="71" t="s">
        <v>1062</v>
      </c>
      <c r="V116" s="206" t="s">
        <v>1941</v>
      </c>
      <c r="W116" s="206" t="str">
        <f t="shared" si="5"/>
        <v>ACT2017115SUMA10</v>
      </c>
      <c r="X116" s="206">
        <f t="shared" si="6"/>
        <v>1</v>
      </c>
      <c r="Y116" s="206" t="str">
        <f>VLOOKUP(P116,NIVEAUXADMIN!A:B,2,FALSE)</f>
        <v>HT07</v>
      </c>
      <c r="Z116" s="206" t="str">
        <f>VLOOKUP(Q116,NIVEAUXADMIN!E:F,2,FALSE)</f>
        <v>HT07715</v>
      </c>
      <c r="AA116" s="206" t="str">
        <f>VLOOKUP(R116,NIVEAUXADMIN!I:J,2,FALSE)</f>
        <v>HT07715-02</v>
      </c>
      <c r="AB116" s="206">
        <f>IF(SUMPRODUCT(($A$4:$A116=A116)*($Q$4:$Q116=Q116))&gt;1,0,1)</f>
        <v>0</v>
      </c>
      <c r="AC116" s="207">
        <f>IF(SUMPRODUCT(($A$4:$A116=A116)*($F$4:$F116=F116)*($Q$4:$Q116=Q116))&gt;1,0,1)</f>
        <v>1</v>
      </c>
      <c r="AD116" s="206" t="str">
        <f t="shared" si="7"/>
        <v xml:space="preserve">{"Organisation": "Action pour l'Education Sociale et la Sante", "Indicateur": "Distribution de biens non-alimentaire", "Statut": "Réalisé", "Date de l'activité (passé ou planifiée)
( jj-mm-aaaa)": "1/15/2017", "Département": "Sud", "Commune": "Maniche", "Section Communale": "10ème Dory"}, </v>
      </c>
    </row>
    <row r="117" spans="1:30" s="53" customFormat="1" x14ac:dyDescent="0.25">
      <c r="A117" s="53" t="s">
        <v>32</v>
      </c>
      <c r="D117" s="53" t="s">
        <v>15</v>
      </c>
      <c r="E117" s="132">
        <v>42751</v>
      </c>
      <c r="F117" s="77" t="s">
        <v>2420</v>
      </c>
      <c r="G117" s="145" t="s">
        <v>2409</v>
      </c>
      <c r="H117" s="138" t="str">
        <f>IFERROR(VLOOKUP(G117,REFERENCES!O:P,2,FALSE),"")</f>
        <v xml:space="preserve">Nombre </v>
      </c>
      <c r="I117" s="146">
        <v>250</v>
      </c>
      <c r="J117" s="73"/>
      <c r="K117" s="73">
        <v>716</v>
      </c>
      <c r="L117" s="73">
        <v>534</v>
      </c>
      <c r="M117" s="20">
        <v>1250</v>
      </c>
      <c r="N117" s="182">
        <v>250</v>
      </c>
      <c r="O117" s="149"/>
      <c r="P117" s="71" t="s">
        <v>19</v>
      </c>
      <c r="Q117" s="71" t="s">
        <v>21</v>
      </c>
      <c r="R117" s="78" t="s">
        <v>1214</v>
      </c>
      <c r="S117" s="206"/>
      <c r="T117" s="71"/>
      <c r="U117" s="71"/>
      <c r="V117" s="206"/>
      <c r="W117" s="206" t="str">
        <f t="shared" si="5"/>
        <v>ACT2017116SUMA11</v>
      </c>
      <c r="X117" s="206">
        <f t="shared" si="6"/>
        <v>1</v>
      </c>
      <c r="Y117" s="206" t="str">
        <f>VLOOKUP(P117,NIVEAUXADMIN!A:B,2,FALSE)</f>
        <v>HT07</v>
      </c>
      <c r="Z117" s="206" t="str">
        <f>VLOOKUP(Q117,NIVEAUXADMIN!E:F,2,FALSE)</f>
        <v>HT07715</v>
      </c>
      <c r="AA117" s="206" t="str">
        <f>VLOOKUP(R117,NIVEAUXADMIN!I:J,2,FALSE)</f>
        <v>HT07715-03</v>
      </c>
      <c r="AB117" s="206">
        <f>IF(SUMPRODUCT(($A$4:$A117=A117)*($Q$4:$Q117=Q117))&gt;1,0,1)</f>
        <v>0</v>
      </c>
      <c r="AC117" s="207">
        <f>IF(SUMPRODUCT(($A$4:$A117=A117)*($F$4:$F117=F117)*($Q$4:$Q117=Q117))&gt;1,0,1)</f>
        <v>0</v>
      </c>
      <c r="AD117" s="206" t="str">
        <f t="shared" si="7"/>
        <v xml:space="preserve">{"Organisation": "Action pour l'Education Sociale et la Sante", "Indicateur": "Distribution de materiel d'abris d'urgence", "Statut": "Réalisé", "Date de l'activité (passé ou planifiée)
( jj-mm-aaaa)": "1/16/2017", "Département": "Sud", "Commune": "Maniche", "Section Communale": "11ème Melon"}, </v>
      </c>
    </row>
    <row r="118" spans="1:30" s="53" customFormat="1" x14ac:dyDescent="0.25">
      <c r="A118" s="53" t="s">
        <v>32</v>
      </c>
      <c r="D118" s="53" t="s">
        <v>15</v>
      </c>
      <c r="E118" s="132">
        <v>42809</v>
      </c>
      <c r="F118" s="77" t="s">
        <v>2420</v>
      </c>
      <c r="G118" s="145" t="s">
        <v>2409</v>
      </c>
      <c r="H118" s="138" t="str">
        <f>IFERROR(VLOOKUP(G118,REFERENCES!O:P,2,FALSE),"")</f>
        <v xml:space="preserve">Nombre </v>
      </c>
      <c r="I118" s="146">
        <v>450</v>
      </c>
      <c r="J118" s="73"/>
      <c r="K118" s="73"/>
      <c r="L118" s="73"/>
      <c r="M118" s="20"/>
      <c r="N118" s="182">
        <v>450</v>
      </c>
      <c r="O118" s="149"/>
      <c r="P118" s="53" t="s">
        <v>19</v>
      </c>
      <c r="Q118" s="71" t="s">
        <v>518</v>
      </c>
      <c r="R118" s="78" t="s">
        <v>1492</v>
      </c>
      <c r="S118" s="206"/>
      <c r="T118" s="71"/>
      <c r="U118" s="71"/>
      <c r="V118" s="143"/>
      <c r="W118" s="206" t="str">
        <f t="shared" si="5"/>
        <v>ACT2017315SUCH3È</v>
      </c>
      <c r="X118" s="206">
        <f t="shared" si="6"/>
        <v>3</v>
      </c>
      <c r="Y118" s="206" t="str">
        <f>VLOOKUP(P118,NIVEAUXADMIN!A:B,2,FALSE)</f>
        <v>HT07</v>
      </c>
      <c r="Z118" s="206" t="str">
        <f>VLOOKUP(Q118,NIVEAUXADMIN!E:F,2,FALSE)</f>
        <v>HT07751</v>
      </c>
      <c r="AA118" s="206" t="str">
        <f>VLOOKUP(R118,NIVEAUXADMIN!I:J,2,FALSE)</f>
        <v>HT07751-03</v>
      </c>
      <c r="AB118" s="206">
        <f>IF(SUMPRODUCT(($A$4:$A118=A118)*($Q$4:$Q118=Q118))&gt;1,0,1)</f>
        <v>1</v>
      </c>
      <c r="AC118" s="207">
        <f>IF(SUMPRODUCT(($A$4:$A118=A118)*($F$4:$F118=F118)*($Q$4:$Q118=Q118))&gt;1,0,1)</f>
        <v>1</v>
      </c>
      <c r="AD118" s="206" t="str">
        <f t="shared" si="7"/>
        <v xml:space="preserve">{"Organisation": "Action pour l'Education Sociale et la Sante", "Indicateur": "Distribution de materiel d'abris d'urgence", "Statut": "Réalisé", "Date de l'activité (passé ou planifiée)
( jj-mm-aaaa)": "3/15/2017", "Département": "Sud", "Commune": "Chardonnieres", "Section Communale": "3ème Bony"}, </v>
      </c>
    </row>
    <row r="119" spans="1:30" s="53" customFormat="1" x14ac:dyDescent="0.25">
      <c r="A119" s="53" t="s">
        <v>32</v>
      </c>
      <c r="D119" s="53" t="s">
        <v>15</v>
      </c>
      <c r="E119" s="132">
        <v>42809</v>
      </c>
      <c r="F119" s="77" t="s">
        <v>2417</v>
      </c>
      <c r="G119" s="145" t="s">
        <v>1055</v>
      </c>
      <c r="H119" s="138" t="str">
        <f>IFERROR(VLOOKUP(G119,REFERENCES!O:P,2,FALSE),"")</f>
        <v xml:space="preserve">Nombre </v>
      </c>
      <c r="I119" s="146">
        <v>450</v>
      </c>
      <c r="J119" s="73"/>
      <c r="K119" s="73"/>
      <c r="L119" s="73"/>
      <c r="M119" s="147"/>
      <c r="N119" s="182">
        <v>450</v>
      </c>
      <c r="O119" s="149"/>
      <c r="P119" s="53" t="s">
        <v>19</v>
      </c>
      <c r="Q119" s="71" t="s">
        <v>518</v>
      </c>
      <c r="R119" s="78" t="s">
        <v>1492</v>
      </c>
      <c r="S119" s="206"/>
      <c r="T119" s="71"/>
      <c r="U119" s="71"/>
      <c r="V119" s="71"/>
      <c r="W119" s="206" t="str">
        <f t="shared" si="5"/>
        <v>ACT2017315SUCH3È</v>
      </c>
      <c r="X119" s="206">
        <f t="shared" si="6"/>
        <v>3</v>
      </c>
      <c r="Y119" s="206" t="str">
        <f>VLOOKUP(P119,NIVEAUXADMIN!A:B,2,FALSE)</f>
        <v>HT07</v>
      </c>
      <c r="Z119" s="206" t="str">
        <f>VLOOKUP(Q119,NIVEAUXADMIN!E:F,2,FALSE)</f>
        <v>HT07751</v>
      </c>
      <c r="AA119" s="206" t="str">
        <f>VLOOKUP(R119,NIVEAUXADMIN!I:J,2,FALSE)</f>
        <v>HT07751-03</v>
      </c>
      <c r="AB119" s="206">
        <f>IF(SUMPRODUCT(($A$4:$A119=A119)*($Q$4:$Q119=Q119))&gt;1,0,1)</f>
        <v>0</v>
      </c>
      <c r="AC119" s="207">
        <f>IF(SUMPRODUCT(($A$4:$A119=A119)*($F$4:$F119=F119)*($Q$4:$Q119=Q119))&gt;1,0,1)</f>
        <v>1</v>
      </c>
      <c r="AD119" s="206" t="str">
        <f t="shared" si="7"/>
        <v xml:space="preserve">{"Organisation": "Action pour l'Education Sociale et la Sante", "Indicateur": "Distribution de biens non-alimentaire", "Statut": "Réalisé", "Date de l'activité (passé ou planifiée)
( jj-mm-aaaa)": "3/15/2017", "Département": "Sud", "Commune": "Chardonnieres", "Section Communale": "3ème Bony"}, </v>
      </c>
    </row>
    <row r="120" spans="1:30" s="53" customFormat="1" x14ac:dyDescent="0.25">
      <c r="A120" s="53" t="s">
        <v>32</v>
      </c>
      <c r="D120" s="53" t="s">
        <v>15</v>
      </c>
      <c r="E120" s="132">
        <v>42809</v>
      </c>
      <c r="F120" s="77" t="s">
        <v>2417</v>
      </c>
      <c r="G120" s="145" t="s">
        <v>1047</v>
      </c>
      <c r="H120" s="138" t="str">
        <f>IFERROR(VLOOKUP(G120,REFERENCES!O:P,2,FALSE),"")</f>
        <v xml:space="preserve">Nombre </v>
      </c>
      <c r="I120" s="146">
        <v>450</v>
      </c>
      <c r="J120" s="73"/>
      <c r="K120" s="73"/>
      <c r="L120" s="73"/>
      <c r="M120" s="147"/>
      <c r="N120" s="182">
        <v>450</v>
      </c>
      <c r="O120" s="149"/>
      <c r="P120" s="53" t="s">
        <v>19</v>
      </c>
      <c r="Q120" s="53" t="s">
        <v>518</v>
      </c>
      <c r="R120" s="78" t="s">
        <v>1492</v>
      </c>
      <c r="S120" s="206"/>
      <c r="T120" s="71"/>
      <c r="U120" s="71"/>
      <c r="V120" s="71"/>
      <c r="W120" s="206" t="str">
        <f t="shared" si="5"/>
        <v>ACT2017315SUCH3È</v>
      </c>
      <c r="X120" s="206">
        <f t="shared" si="6"/>
        <v>3</v>
      </c>
      <c r="Y120" s="206" t="str">
        <f>VLOOKUP(P120,NIVEAUXADMIN!A:B,2,FALSE)</f>
        <v>HT07</v>
      </c>
      <c r="Z120" s="206" t="str">
        <f>VLOOKUP(Q120,NIVEAUXADMIN!E:F,2,FALSE)</f>
        <v>HT07751</v>
      </c>
      <c r="AA120" s="206" t="str">
        <f>VLOOKUP(R120,NIVEAUXADMIN!I:J,2,FALSE)</f>
        <v>HT07751-03</v>
      </c>
      <c r="AB120" s="206">
        <f>IF(SUMPRODUCT(($A$4:$A120=A120)*($Q$4:$Q120=Q120))&gt;1,0,1)</f>
        <v>0</v>
      </c>
      <c r="AC120" s="207">
        <f>IF(SUMPRODUCT(($A$4:$A120=A120)*($F$4:$F120=F120)*($Q$4:$Q120=Q120))&gt;1,0,1)</f>
        <v>0</v>
      </c>
      <c r="AD120" s="206" t="str">
        <f t="shared" si="7"/>
        <v xml:space="preserve">{"Organisation": "Action pour l'Education Sociale et la Sante", "Indicateur": "Distribution de biens non-alimentaire", "Statut": "Réalisé", "Date de l'activité (passé ou planifiée)
( jj-mm-aaaa)": "3/15/2017", "Département": "Sud", "Commune": "Chardonnieres", "Section Communale": "3ème Bony"}, </v>
      </c>
    </row>
    <row r="121" spans="1:30" s="53" customFormat="1" x14ac:dyDescent="0.25">
      <c r="A121" s="53" t="s">
        <v>1910</v>
      </c>
      <c r="B121" s="53" t="s">
        <v>67</v>
      </c>
      <c r="C121" s="53" t="s">
        <v>47</v>
      </c>
      <c r="D121" s="53" t="s">
        <v>15</v>
      </c>
      <c r="E121" s="132">
        <v>42670</v>
      </c>
      <c r="F121" s="77" t="s">
        <v>2420</v>
      </c>
      <c r="G121" s="145" t="s">
        <v>2409</v>
      </c>
      <c r="H121" s="138" t="str">
        <f>IFERROR(VLOOKUP(G121,REFERENCES!O:P,2,FALSE),"")</f>
        <v xml:space="preserve">Nombre </v>
      </c>
      <c r="I121" s="146">
        <v>300</v>
      </c>
      <c r="J121" s="73"/>
      <c r="K121" s="73"/>
      <c r="L121" s="73"/>
      <c r="M121" s="147"/>
      <c r="N121" s="195"/>
      <c r="O121" s="149"/>
      <c r="P121" s="53" t="s">
        <v>16</v>
      </c>
      <c r="Q121" s="53" t="s">
        <v>140</v>
      </c>
      <c r="R121" s="78" t="s">
        <v>1473</v>
      </c>
      <c r="S121" s="71" t="s">
        <v>2097</v>
      </c>
      <c r="T121" s="71"/>
      <c r="U121" s="71"/>
      <c r="V121" s="206"/>
      <c r="W121" s="206" t="str">
        <f t="shared" si="5"/>
        <v>ACT20161027GRAB3E</v>
      </c>
      <c r="X121" s="206">
        <f t="shared" si="6"/>
        <v>3</v>
      </c>
      <c r="Y121" s="206" t="str">
        <f>VLOOKUP(P121,NIVEAUXADMIN!A:B,2,FALSE)</f>
        <v>HT08</v>
      </c>
      <c r="Z121" s="206" t="str">
        <f>VLOOKUP(Q121,NIVEAUXADMIN!E:F,2,FALSE)</f>
        <v>HT08812</v>
      </c>
      <c r="AA121" s="206" t="str">
        <f>VLOOKUP(R121,NIVEAUXADMIN!I:J,2,FALSE)</f>
        <v>HT08812-03</v>
      </c>
      <c r="AB121" s="206">
        <f>IF(SUMPRODUCT(($A$4:$A121=A121)*($Q$4:$Q121=Q121))&gt;1,0,1)</f>
        <v>1</v>
      </c>
      <c r="AC121" s="207">
        <f>IF(SUMPRODUCT(($A$4:$A121=A121)*($F$4:$F121=F121)*($Q$4:$Q121=Q121))&gt;1,0,1)</f>
        <v>1</v>
      </c>
      <c r="AD121" s="206" t="str">
        <f t="shared" si="7"/>
        <v xml:space="preserve">{"Organisation": "Action Secours Ambulance", "Indicateur": "Distribution de materiel d'abris d'urgence", "Statut": "Réalisé", "Date de l'activité (passé ou planifiée)
( jj-mm-aaaa)": "10/27/2016", "Département": "Grande Anse", "Commune": "Abricots", "Section Communale": "3e Danglise"}, </v>
      </c>
    </row>
    <row r="122" spans="1:30" s="53" customFormat="1" x14ac:dyDescent="0.25">
      <c r="A122" s="53" t="s">
        <v>1910</v>
      </c>
      <c r="B122" s="53" t="s">
        <v>67</v>
      </c>
      <c r="C122" s="53" t="s">
        <v>47</v>
      </c>
      <c r="D122" s="53" t="s">
        <v>15</v>
      </c>
      <c r="E122" s="132">
        <v>42670</v>
      </c>
      <c r="F122" s="77" t="s">
        <v>2417</v>
      </c>
      <c r="G122" s="145" t="s">
        <v>1047</v>
      </c>
      <c r="H122" s="138" t="str">
        <f>IFERROR(VLOOKUP(G122,REFERENCES!O:P,2,FALSE),"")</f>
        <v xml:space="preserve">Nombre </v>
      </c>
      <c r="I122" s="146">
        <v>300</v>
      </c>
      <c r="J122" s="73"/>
      <c r="K122" s="73"/>
      <c r="L122" s="73"/>
      <c r="M122" s="147"/>
      <c r="N122" s="195"/>
      <c r="O122" s="149"/>
      <c r="P122" s="53" t="s">
        <v>16</v>
      </c>
      <c r="Q122" s="71" t="s">
        <v>140</v>
      </c>
      <c r="R122" s="78" t="s">
        <v>1473</v>
      </c>
      <c r="S122" s="71" t="s">
        <v>2097</v>
      </c>
      <c r="T122" s="71"/>
      <c r="U122" s="71"/>
      <c r="V122" s="71"/>
      <c r="W122" s="206" t="str">
        <f t="shared" si="5"/>
        <v>ACT20161027GRAB3E</v>
      </c>
      <c r="X122" s="206">
        <f t="shared" si="6"/>
        <v>3</v>
      </c>
      <c r="Y122" s="206" t="str">
        <f>VLOOKUP(P122,NIVEAUXADMIN!A:B,2,FALSE)</f>
        <v>HT08</v>
      </c>
      <c r="Z122" s="206" t="str">
        <f>VLOOKUP(Q122,NIVEAUXADMIN!E:F,2,FALSE)</f>
        <v>HT08812</v>
      </c>
      <c r="AA122" s="206" t="str">
        <f>VLOOKUP(R122,NIVEAUXADMIN!I:J,2,FALSE)</f>
        <v>HT08812-03</v>
      </c>
      <c r="AB122" s="206">
        <f>IF(SUMPRODUCT(($A$4:$A122=A122)*($Q$4:$Q122=Q122))&gt;1,0,1)</f>
        <v>0</v>
      </c>
      <c r="AC122" s="207">
        <f>IF(SUMPRODUCT(($A$4:$A122=A122)*($F$4:$F122=F122)*($Q$4:$Q122=Q122))&gt;1,0,1)</f>
        <v>1</v>
      </c>
      <c r="AD122" s="206" t="str">
        <f t="shared" si="7"/>
        <v xml:space="preserve">{"Organisation": "Action Secours Ambulance", "Indicateur": "Distribution de biens non-alimentaire", "Statut": "Réalisé", "Date de l'activité (passé ou planifiée)
( jj-mm-aaaa)": "10/27/2016", "Département": "Grande Anse", "Commune": "Abricots", "Section Communale": "3e Danglise"}, </v>
      </c>
    </row>
    <row r="123" spans="1:30" s="53" customFormat="1" x14ac:dyDescent="0.25">
      <c r="A123" s="53" t="s">
        <v>1910</v>
      </c>
      <c r="B123" s="53" t="s">
        <v>67</v>
      </c>
      <c r="C123" s="53" t="s">
        <v>47</v>
      </c>
      <c r="D123" s="53" t="s">
        <v>15</v>
      </c>
      <c r="E123" s="132">
        <v>42670</v>
      </c>
      <c r="F123" s="77" t="s">
        <v>2417</v>
      </c>
      <c r="G123" s="145" t="s">
        <v>1055</v>
      </c>
      <c r="H123" s="138" t="str">
        <f>IFERROR(VLOOKUP(G123,REFERENCES!O:P,2,FALSE),"")</f>
        <v xml:space="preserve">Nombre </v>
      </c>
      <c r="I123" s="146">
        <v>300</v>
      </c>
      <c r="J123" s="73"/>
      <c r="K123" s="73"/>
      <c r="L123" s="73"/>
      <c r="M123" s="20"/>
      <c r="N123" s="195"/>
      <c r="O123" s="149"/>
      <c r="P123" s="53" t="s">
        <v>16</v>
      </c>
      <c r="Q123" s="53" t="s">
        <v>140</v>
      </c>
      <c r="R123" s="78" t="s">
        <v>1473</v>
      </c>
      <c r="S123" s="71" t="s">
        <v>2097</v>
      </c>
      <c r="T123" s="71"/>
      <c r="U123" s="71"/>
      <c r="V123" s="206" t="s">
        <v>1900</v>
      </c>
      <c r="W123" s="206" t="str">
        <f t="shared" si="5"/>
        <v>ACT20161027GRAB3E</v>
      </c>
      <c r="X123" s="206">
        <f t="shared" si="6"/>
        <v>3</v>
      </c>
      <c r="Y123" s="206" t="str">
        <f>VLOOKUP(P123,NIVEAUXADMIN!A:B,2,FALSE)</f>
        <v>HT08</v>
      </c>
      <c r="Z123" s="206" t="str">
        <f>VLOOKUP(Q123,NIVEAUXADMIN!E:F,2,FALSE)</f>
        <v>HT08812</v>
      </c>
      <c r="AA123" s="206" t="str">
        <f>VLOOKUP(R123,NIVEAUXADMIN!I:J,2,FALSE)</f>
        <v>HT08812-03</v>
      </c>
      <c r="AB123" s="206">
        <f>IF(SUMPRODUCT(($A$4:$A123=A123)*($Q$4:$Q123=Q123))&gt;1,0,1)</f>
        <v>0</v>
      </c>
      <c r="AC123" s="207">
        <f>IF(SUMPRODUCT(($A$4:$A123=A123)*($F$4:$F123=F123)*($Q$4:$Q123=Q123))&gt;1,0,1)</f>
        <v>0</v>
      </c>
      <c r="AD123" s="206" t="str">
        <f t="shared" si="7"/>
        <v xml:space="preserve">{"Organisation": "Action Secours Ambulance", "Indicateur": "Distribution de biens non-alimentaire", "Statut": "Réalisé", "Date de l'activité (passé ou planifiée)
( jj-mm-aaaa)": "10/27/2016", "Département": "Grande Anse", "Commune": "Abricots", "Section Communale": "3e Danglise"}, </v>
      </c>
    </row>
    <row r="124" spans="1:30" s="53" customFormat="1" x14ac:dyDescent="0.25">
      <c r="A124" s="53" t="s">
        <v>1910</v>
      </c>
      <c r="B124" s="53" t="s">
        <v>67</v>
      </c>
      <c r="C124" s="53" t="s">
        <v>47</v>
      </c>
      <c r="D124" s="53" t="s">
        <v>15</v>
      </c>
      <c r="E124" s="132">
        <v>42670</v>
      </c>
      <c r="F124" s="77" t="s">
        <v>2420</v>
      </c>
      <c r="G124" s="145" t="s">
        <v>2409</v>
      </c>
      <c r="H124" s="138" t="str">
        <f>IFERROR(VLOOKUP(G124,REFERENCES!O:P,2,FALSE),"")</f>
        <v xml:space="preserve">Nombre </v>
      </c>
      <c r="I124" s="207">
        <v>600</v>
      </c>
      <c r="J124" s="73"/>
      <c r="K124" s="73"/>
      <c r="L124" s="73"/>
      <c r="M124" s="20"/>
      <c r="N124" s="195"/>
      <c r="O124" s="149"/>
      <c r="P124" s="53" t="s">
        <v>16</v>
      </c>
      <c r="Q124" s="71" t="s">
        <v>140</v>
      </c>
      <c r="R124" s="78" t="s">
        <v>1567</v>
      </c>
      <c r="S124" s="71" t="s">
        <v>2098</v>
      </c>
      <c r="T124" s="71"/>
      <c r="U124" s="71"/>
      <c r="V124" s="206"/>
      <c r="W124" s="206" t="str">
        <f t="shared" si="5"/>
        <v>ACT20161027GRAB4E</v>
      </c>
      <c r="X124" s="206">
        <f t="shared" si="6"/>
        <v>3</v>
      </c>
      <c r="Y124" s="206" t="str">
        <f>VLOOKUP(P124,NIVEAUXADMIN!A:B,2,FALSE)</f>
        <v>HT08</v>
      </c>
      <c r="Z124" s="206" t="str">
        <f>VLOOKUP(Q124,NIVEAUXADMIN!E:F,2,FALSE)</f>
        <v>HT08812</v>
      </c>
      <c r="AA124" s="206" t="str">
        <f>VLOOKUP(R124,NIVEAUXADMIN!I:J,2,FALSE)</f>
        <v>HT08812-04</v>
      </c>
      <c r="AB124" s="206">
        <f>IF(SUMPRODUCT(($A$4:$A124=A124)*($Q$4:$Q124=Q124))&gt;1,0,1)</f>
        <v>0</v>
      </c>
      <c r="AC124" s="207">
        <f>IF(SUMPRODUCT(($A$4:$A124=A124)*($F$4:$F124=F124)*($Q$4:$Q124=Q124))&gt;1,0,1)</f>
        <v>0</v>
      </c>
      <c r="AD124" s="206" t="str">
        <f t="shared" si="7"/>
        <v xml:space="preserve">{"Organisation": "Action Secours Ambulance", "Indicateur": "Distribution de materiel d'abris d'urgence", "Statut": "Réalisé", "Date de l'activité (passé ou planifiée)
( jj-mm-aaaa)": "10/27/2016", "Département": "Grande Anse", "Commune": "Abricots", "Section Communale": "4e La Seringue"}, </v>
      </c>
    </row>
    <row r="125" spans="1:30" s="53" customFormat="1" x14ac:dyDescent="0.25">
      <c r="A125" s="53" t="s">
        <v>1910</v>
      </c>
      <c r="B125" s="53" t="s">
        <v>67</v>
      </c>
      <c r="C125" s="53" t="s">
        <v>47</v>
      </c>
      <c r="D125" s="53" t="s">
        <v>15</v>
      </c>
      <c r="E125" s="132">
        <v>42670</v>
      </c>
      <c r="F125" s="77" t="s">
        <v>2417</v>
      </c>
      <c r="G125" s="145" t="s">
        <v>1047</v>
      </c>
      <c r="H125" s="138" t="str">
        <f>IFERROR(VLOOKUP(G125,REFERENCES!O:P,2,FALSE),"")</f>
        <v xml:space="preserve">Nombre </v>
      </c>
      <c r="I125" s="207">
        <v>600</v>
      </c>
      <c r="J125" s="73"/>
      <c r="K125" s="73"/>
      <c r="L125" s="73"/>
      <c r="M125" s="20"/>
      <c r="N125" s="195"/>
      <c r="O125" s="149"/>
      <c r="P125" s="53" t="s">
        <v>16</v>
      </c>
      <c r="Q125" s="53" t="s">
        <v>140</v>
      </c>
      <c r="R125" s="78" t="s">
        <v>1567</v>
      </c>
      <c r="S125" s="71" t="s">
        <v>2098</v>
      </c>
      <c r="T125" s="71"/>
      <c r="U125" s="71"/>
      <c r="V125" s="206"/>
      <c r="W125" s="206" t="str">
        <f t="shared" si="5"/>
        <v>ACT20161027GRAB4E</v>
      </c>
      <c r="X125" s="206">
        <f t="shared" si="6"/>
        <v>3</v>
      </c>
      <c r="Y125" s="206" t="str">
        <f>VLOOKUP(P125,NIVEAUXADMIN!A:B,2,FALSE)</f>
        <v>HT08</v>
      </c>
      <c r="Z125" s="206" t="str">
        <f>VLOOKUP(Q125,NIVEAUXADMIN!E:F,2,FALSE)</f>
        <v>HT08812</v>
      </c>
      <c r="AA125" s="206" t="str">
        <f>VLOOKUP(R125,NIVEAUXADMIN!I:J,2,FALSE)</f>
        <v>HT08812-04</v>
      </c>
      <c r="AB125" s="206">
        <f>IF(SUMPRODUCT(($A$4:$A125=A125)*($Q$4:$Q125=Q125))&gt;1,0,1)</f>
        <v>0</v>
      </c>
      <c r="AC125" s="207">
        <f>IF(SUMPRODUCT(($A$4:$A125=A125)*($F$4:$F125=F125)*($Q$4:$Q125=Q125))&gt;1,0,1)</f>
        <v>0</v>
      </c>
      <c r="AD125" s="206" t="str">
        <f t="shared" si="7"/>
        <v xml:space="preserve">{"Organisation": "Action Secours Ambulance", "Indicateur": "Distribution de biens non-alimentaire", "Statut": "Réalisé", "Date de l'activité (passé ou planifiée)
( jj-mm-aaaa)": "10/27/2016", "Département": "Grande Anse", "Commune": "Abricots", "Section Communale": "4e La Seringue"}, </v>
      </c>
    </row>
    <row r="126" spans="1:30" s="53" customFormat="1" x14ac:dyDescent="0.25">
      <c r="A126" s="53" t="s">
        <v>1910</v>
      </c>
      <c r="B126" s="53" t="s">
        <v>67</v>
      </c>
      <c r="C126" s="53" t="s">
        <v>47</v>
      </c>
      <c r="D126" s="53" t="s">
        <v>15</v>
      </c>
      <c r="E126" s="132">
        <v>42670</v>
      </c>
      <c r="F126" s="77" t="s">
        <v>2417</v>
      </c>
      <c r="G126" s="145" t="s">
        <v>1055</v>
      </c>
      <c r="H126" s="138" t="str">
        <f>IFERROR(VLOOKUP(G126,REFERENCES!O:P,2,FALSE),"")</f>
        <v xml:space="preserve">Nombre </v>
      </c>
      <c r="I126" s="207">
        <v>600</v>
      </c>
      <c r="J126" s="73"/>
      <c r="K126" s="73"/>
      <c r="L126" s="73"/>
      <c r="M126" s="20"/>
      <c r="N126" s="195"/>
      <c r="O126" s="149"/>
      <c r="P126" s="53" t="s">
        <v>16</v>
      </c>
      <c r="Q126" s="53" t="s">
        <v>140</v>
      </c>
      <c r="R126" s="78" t="s">
        <v>1567</v>
      </c>
      <c r="S126" s="71" t="s">
        <v>2098</v>
      </c>
      <c r="T126" s="71"/>
      <c r="U126" s="71"/>
      <c r="V126" s="143" t="s">
        <v>1900</v>
      </c>
      <c r="W126" s="206" t="str">
        <f t="shared" si="5"/>
        <v>ACT20161027GRAB4E</v>
      </c>
      <c r="X126" s="206">
        <f t="shared" si="6"/>
        <v>3</v>
      </c>
      <c r="Y126" s="206" t="str">
        <f>VLOOKUP(P126,NIVEAUXADMIN!A:B,2,FALSE)</f>
        <v>HT08</v>
      </c>
      <c r="Z126" s="206" t="str">
        <f>VLOOKUP(Q126,NIVEAUXADMIN!E:F,2,FALSE)</f>
        <v>HT08812</v>
      </c>
      <c r="AA126" s="206" t="str">
        <f>VLOOKUP(R126,NIVEAUXADMIN!I:J,2,FALSE)</f>
        <v>HT08812-04</v>
      </c>
      <c r="AB126" s="206">
        <f>IF(SUMPRODUCT(($A$4:$A126=A126)*($Q$4:$Q126=Q126))&gt;1,0,1)</f>
        <v>0</v>
      </c>
      <c r="AC126" s="207">
        <f>IF(SUMPRODUCT(($A$4:$A126=A126)*($F$4:$F126=F126)*($Q$4:$Q126=Q126))&gt;1,0,1)</f>
        <v>0</v>
      </c>
      <c r="AD126" s="206" t="str">
        <f t="shared" si="7"/>
        <v xml:space="preserve">{"Organisation": "Action Secours Ambulance", "Indicateur": "Distribution de biens non-alimentaire", "Statut": "Réalisé", "Date de l'activité (passé ou planifiée)
( jj-mm-aaaa)": "10/27/2016", "Département": "Grande Anse", "Commune": "Abricots", "Section Communale": "4e La Seringue"}, </v>
      </c>
    </row>
    <row r="127" spans="1:30" s="53" customFormat="1" x14ac:dyDescent="0.25">
      <c r="A127" s="53" t="s">
        <v>1959</v>
      </c>
      <c r="B127" s="53" t="s">
        <v>1960</v>
      </c>
      <c r="D127" s="53" t="s">
        <v>15</v>
      </c>
      <c r="E127" s="132">
        <v>42675</v>
      </c>
      <c r="F127" s="77" t="s">
        <v>2418</v>
      </c>
      <c r="G127" s="145" t="s">
        <v>2401</v>
      </c>
      <c r="H127" s="138" t="str">
        <f>IFERROR(VLOOKUP(G127,REFERENCES!O:P,2,FALSE),"")</f>
        <v>Nombre de kits de tôles</v>
      </c>
      <c r="I127" s="207"/>
      <c r="J127" s="73"/>
      <c r="K127" s="73"/>
      <c r="L127" s="73"/>
      <c r="M127" s="20"/>
      <c r="N127" s="195"/>
      <c r="O127" s="149"/>
      <c r="P127" s="53" t="s">
        <v>16</v>
      </c>
      <c r="Q127" s="53" t="s">
        <v>140</v>
      </c>
      <c r="R127" s="78"/>
      <c r="S127" s="71"/>
      <c r="T127" s="71"/>
      <c r="U127" s="71"/>
      <c r="V127" s="143"/>
      <c r="W127" s="206" t="str">
        <f t="shared" si="5"/>
        <v>ACT2016111GRAB</v>
      </c>
      <c r="X127" s="206">
        <f t="shared" si="6"/>
        <v>1</v>
      </c>
      <c r="Y127" s="206" t="str">
        <f>VLOOKUP(P127,NIVEAUXADMIN!A:B,2,FALSE)</f>
        <v>HT08</v>
      </c>
      <c r="Z127" s="206" t="str">
        <f>VLOOKUP(Q127,NIVEAUXADMIN!E:F,2,FALSE)</f>
        <v>HT08812</v>
      </c>
      <c r="AA127" s="206" t="e">
        <f>VLOOKUP(R127,NIVEAUXADMIN!I:J,2,FALSE)</f>
        <v>#N/A</v>
      </c>
      <c r="AB127" s="206">
        <f>IF(SUMPRODUCT(($A$4:$A127=A127)*($Q$4:$Q127=Q127))&gt;1,0,1)</f>
        <v>1</v>
      </c>
      <c r="AC127" s="207">
        <f>IF(SUMPRODUCT(($A$4:$A127=A127)*($F$4:$F127=F127)*($Q$4:$Q127=Q127))&gt;1,0,1)</f>
        <v>1</v>
      </c>
      <c r="AD127" s="206" t="str">
        <f t="shared" si="7"/>
        <v xml:space="preserve">{"Organisation": "ActionAid", "Indicateur": "Support à l'auto-recouvrement pour la réparation et reconstruction", "Statut": "Réalisé", "Date de l'activité (passé ou planifiée)
( jj-mm-aaaa)": "11/1/2016", "Département": "Grande Anse", "Commune": "Abricots", "Section Communale": ""}, </v>
      </c>
    </row>
    <row r="128" spans="1:30" s="53" customFormat="1" x14ac:dyDescent="0.25">
      <c r="A128" s="53" t="s">
        <v>1959</v>
      </c>
      <c r="B128" s="53" t="s">
        <v>1960</v>
      </c>
      <c r="D128" s="53" t="s">
        <v>15</v>
      </c>
      <c r="E128" s="132">
        <v>42675</v>
      </c>
      <c r="F128" s="77" t="s">
        <v>2418</v>
      </c>
      <c r="G128" s="145" t="s">
        <v>2401</v>
      </c>
      <c r="H128" s="138" t="str">
        <f>IFERROR(VLOOKUP(G128,REFERENCES!O:P,2,FALSE),"")</f>
        <v>Nombre de kits de tôles</v>
      </c>
      <c r="I128" s="207"/>
      <c r="J128" s="73"/>
      <c r="K128" s="73"/>
      <c r="L128" s="73"/>
      <c r="M128" s="20"/>
      <c r="N128" s="195"/>
      <c r="O128" s="149"/>
      <c r="P128" s="71" t="s">
        <v>16</v>
      </c>
      <c r="Q128" s="71" t="s">
        <v>17</v>
      </c>
      <c r="R128" s="78"/>
      <c r="S128" s="71"/>
      <c r="T128" s="71"/>
      <c r="U128" s="71"/>
      <c r="V128" s="206"/>
      <c r="W128" s="206" t="str">
        <f t="shared" si="5"/>
        <v>ACT2016111GRJE</v>
      </c>
      <c r="X128" s="206">
        <f t="shared" si="6"/>
        <v>1</v>
      </c>
      <c r="Y128" s="206" t="str">
        <f>VLOOKUP(P128,NIVEAUXADMIN!A:B,2,FALSE)</f>
        <v>HT08</v>
      </c>
      <c r="Z128" s="206" t="str">
        <f>VLOOKUP(Q128,NIVEAUXADMIN!E:F,2,FALSE)</f>
        <v>HT08811</v>
      </c>
      <c r="AA128" s="206" t="e">
        <f>VLOOKUP(R128,NIVEAUXADMIN!I:J,2,FALSE)</f>
        <v>#N/A</v>
      </c>
      <c r="AB128" s="206">
        <f>IF(SUMPRODUCT(($A$4:$A128=A128)*($Q$4:$Q128=Q128))&gt;1,0,1)</f>
        <v>1</v>
      </c>
      <c r="AC128" s="207">
        <f>IF(SUMPRODUCT(($A$4:$A128=A128)*($F$4:$F128=F128)*($Q$4:$Q128=Q128))&gt;1,0,1)</f>
        <v>1</v>
      </c>
      <c r="AD128" s="206" t="str">
        <f t="shared" si="7"/>
        <v xml:space="preserve">{"Organisation": "ActionAid", "Indicateur": "Support à l'auto-recouvrement pour la réparation et reconstruction", "Statut": "Réalisé", "Date de l'activité (passé ou planifiée)
( jj-mm-aaaa)": "11/1/2016", "Département": "Grande Anse", "Commune": "Jeremie", "Section Communale": ""}, </v>
      </c>
    </row>
    <row r="129" spans="1:30" s="53" customFormat="1" x14ac:dyDescent="0.25">
      <c r="A129" s="53" t="s">
        <v>1959</v>
      </c>
      <c r="B129" s="53" t="s">
        <v>1960</v>
      </c>
      <c r="D129" s="53" t="s">
        <v>15</v>
      </c>
      <c r="E129" s="132">
        <v>42675</v>
      </c>
      <c r="F129" s="77" t="s">
        <v>2418</v>
      </c>
      <c r="G129" s="145" t="s">
        <v>2401</v>
      </c>
      <c r="H129" s="138" t="str">
        <f>IFERROR(VLOOKUP(G129,REFERENCES!O:P,2,FALSE),"")</f>
        <v>Nombre de kits de tôles</v>
      </c>
      <c r="I129" s="207"/>
      <c r="J129" s="73"/>
      <c r="K129" s="73"/>
      <c r="L129" s="73"/>
      <c r="M129" s="20"/>
      <c r="N129" s="195"/>
      <c r="O129" s="149"/>
      <c r="P129" s="53" t="s">
        <v>16</v>
      </c>
      <c r="Q129" s="53" t="s">
        <v>246</v>
      </c>
      <c r="R129" s="78"/>
      <c r="S129" s="71"/>
      <c r="T129" s="71"/>
      <c r="U129" s="71"/>
      <c r="V129" s="206"/>
      <c r="W129" s="206" t="str">
        <f t="shared" si="5"/>
        <v>ACT2016111GRBE</v>
      </c>
      <c r="X129" s="206">
        <f t="shared" si="6"/>
        <v>0</v>
      </c>
      <c r="Y129" s="206" t="str">
        <f>VLOOKUP(P129,NIVEAUXADMIN!A:B,2,FALSE)</f>
        <v>HT08</v>
      </c>
      <c r="Z129" s="206" t="str">
        <f>VLOOKUP(Q129,NIVEAUXADMIN!E:F,2,FALSE)</f>
        <v>HT08833</v>
      </c>
      <c r="AA129" s="206" t="e">
        <f>VLOOKUP(R129,NIVEAUXADMIN!I:J,2,FALSE)</f>
        <v>#N/A</v>
      </c>
      <c r="AB129" s="206">
        <f>IF(SUMPRODUCT(($A$4:$A129=A129)*($Q$4:$Q129=Q129))&gt;1,0,1)</f>
        <v>1</v>
      </c>
      <c r="AC129" s="207">
        <f>IF(SUMPRODUCT(($A$4:$A129=A129)*($F$4:$F129=F129)*($Q$4:$Q129=Q129))&gt;1,0,1)</f>
        <v>1</v>
      </c>
      <c r="AD129" s="206" t="str">
        <f t="shared" si="7"/>
        <v xml:space="preserve">{"Organisation": "ActionAid", "Indicateur": "Support à l'auto-recouvrement pour la réparation et reconstruction", "Statut": "Réalisé", "Date de l'activité (passé ou planifiée)
( jj-mm-aaaa)": "11/1/2016", "Département": "Grande Anse", "Commune": "Beaumont", "Section Communale": ""}, </v>
      </c>
    </row>
    <row r="130" spans="1:30" s="53" customFormat="1" x14ac:dyDescent="0.25">
      <c r="A130" s="53" t="s">
        <v>1959</v>
      </c>
      <c r="B130" s="53" t="s">
        <v>1960</v>
      </c>
      <c r="D130" s="53" t="s">
        <v>15</v>
      </c>
      <c r="E130" s="132">
        <v>42675</v>
      </c>
      <c r="F130" s="77" t="s">
        <v>2418</v>
      </c>
      <c r="G130" s="145" t="s">
        <v>1151</v>
      </c>
      <c r="H130" s="138" t="str">
        <f>IFERROR(VLOOKUP(G130,REFERENCES!O:P,2,FALSE),"")</f>
        <v>Nombre de kits d'outils</v>
      </c>
      <c r="I130" s="207"/>
      <c r="J130" s="73"/>
      <c r="K130" s="73"/>
      <c r="L130" s="73"/>
      <c r="M130" s="20"/>
      <c r="N130" s="195"/>
      <c r="O130" s="149"/>
      <c r="P130" s="53" t="s">
        <v>16</v>
      </c>
      <c r="Q130" s="53" t="s">
        <v>140</v>
      </c>
      <c r="R130" s="78"/>
      <c r="S130" s="71"/>
      <c r="T130" s="71"/>
      <c r="U130" s="71"/>
      <c r="V130" s="206"/>
      <c r="W130" s="206" t="str">
        <f t="shared" si="5"/>
        <v>ACT2016111GRAB</v>
      </c>
      <c r="X130" s="206">
        <f t="shared" si="6"/>
        <v>1</v>
      </c>
      <c r="Y130" s="206" t="str">
        <f>VLOOKUP(P130,NIVEAUXADMIN!A:B,2,FALSE)</f>
        <v>HT08</v>
      </c>
      <c r="Z130" s="206" t="str">
        <f>VLOOKUP(Q130,NIVEAUXADMIN!E:F,2,FALSE)</f>
        <v>HT08812</v>
      </c>
      <c r="AA130" s="206" t="e">
        <f>VLOOKUP(R130,NIVEAUXADMIN!I:J,2,FALSE)</f>
        <v>#N/A</v>
      </c>
      <c r="AB130" s="206">
        <f>IF(SUMPRODUCT(($A$4:$A130=A130)*($Q$4:$Q130=Q130))&gt;1,0,1)</f>
        <v>0</v>
      </c>
      <c r="AC130" s="207">
        <f>IF(SUMPRODUCT(($A$4:$A130=A130)*($F$4:$F130=F130)*($Q$4:$Q130=Q130))&gt;1,0,1)</f>
        <v>0</v>
      </c>
      <c r="AD130" s="206" t="str">
        <f t="shared" si="7"/>
        <v xml:space="preserve">{"Organisation": "ActionAid", "Indicateur": "Support à l'auto-recouvrement pour la réparation et reconstruction", "Statut": "Réalisé", "Date de l'activité (passé ou planifiée)
( jj-mm-aaaa)": "11/1/2016", "Département": "Grande Anse", "Commune": "Abricots", "Section Communale": ""}, </v>
      </c>
    </row>
    <row r="131" spans="1:30" s="53" customFormat="1" x14ac:dyDescent="0.25">
      <c r="A131" s="53" t="s">
        <v>1959</v>
      </c>
      <c r="B131" s="53" t="s">
        <v>1960</v>
      </c>
      <c r="D131" s="53" t="s">
        <v>15</v>
      </c>
      <c r="E131" s="132">
        <v>42675</v>
      </c>
      <c r="F131" s="77" t="s">
        <v>2418</v>
      </c>
      <c r="G131" s="145" t="s">
        <v>1151</v>
      </c>
      <c r="H131" s="138" t="str">
        <f>IFERROR(VLOOKUP(G131,REFERENCES!O:P,2,FALSE),"")</f>
        <v>Nombre de kits d'outils</v>
      </c>
      <c r="I131" s="207"/>
      <c r="J131" s="73"/>
      <c r="K131" s="73"/>
      <c r="L131" s="73"/>
      <c r="M131" s="20"/>
      <c r="N131" s="195"/>
      <c r="O131" s="149"/>
      <c r="P131" s="53" t="s">
        <v>16</v>
      </c>
      <c r="Q131" s="53" t="s">
        <v>17</v>
      </c>
      <c r="R131" s="78"/>
      <c r="S131" s="71"/>
      <c r="T131" s="71"/>
      <c r="U131" s="71"/>
      <c r="V131" s="206"/>
      <c r="W131" s="206" t="str">
        <f t="shared" si="5"/>
        <v>ACT2016111GRJE</v>
      </c>
      <c r="X131" s="206">
        <f t="shared" si="6"/>
        <v>1</v>
      </c>
      <c r="Y131" s="206" t="str">
        <f>VLOOKUP(P131,NIVEAUXADMIN!A:B,2,FALSE)</f>
        <v>HT08</v>
      </c>
      <c r="Z131" s="206" t="str">
        <f>VLOOKUP(Q131,NIVEAUXADMIN!E:F,2,FALSE)</f>
        <v>HT08811</v>
      </c>
      <c r="AA131" s="206" t="e">
        <f>VLOOKUP(R131,NIVEAUXADMIN!I:J,2,FALSE)</f>
        <v>#N/A</v>
      </c>
      <c r="AB131" s="206">
        <f>IF(SUMPRODUCT(($A$4:$A131=A131)*($Q$4:$Q131=Q131))&gt;1,0,1)</f>
        <v>0</v>
      </c>
      <c r="AC131" s="207">
        <f>IF(SUMPRODUCT(($A$4:$A131=A131)*($F$4:$F131=F131)*($Q$4:$Q131=Q131))&gt;1,0,1)</f>
        <v>0</v>
      </c>
      <c r="AD131" s="206" t="str">
        <f t="shared" si="7"/>
        <v xml:space="preserve">{"Organisation": "ActionAid", "Indicateur": "Support à l'auto-recouvrement pour la réparation et reconstruction", "Statut": "Réalisé", "Date de l'activité (passé ou planifiée)
( jj-mm-aaaa)": "11/1/2016", "Département": "Grande Anse", "Commune": "Jeremie", "Section Communale": ""}, </v>
      </c>
    </row>
    <row r="132" spans="1:30" s="53" customFormat="1" x14ac:dyDescent="0.25">
      <c r="A132" s="53" t="s">
        <v>1959</v>
      </c>
      <c r="B132" s="53" t="s">
        <v>1960</v>
      </c>
      <c r="D132" s="53" t="s">
        <v>15</v>
      </c>
      <c r="E132" s="132">
        <v>42675</v>
      </c>
      <c r="F132" s="77" t="s">
        <v>2418</v>
      </c>
      <c r="G132" s="145" t="s">
        <v>1151</v>
      </c>
      <c r="H132" s="138" t="str">
        <f>IFERROR(VLOOKUP(G132,REFERENCES!O:P,2,FALSE),"")</f>
        <v>Nombre de kits d'outils</v>
      </c>
      <c r="I132" s="207"/>
      <c r="J132" s="73"/>
      <c r="K132" s="73"/>
      <c r="L132" s="73"/>
      <c r="M132" s="20"/>
      <c r="N132" s="195"/>
      <c r="O132" s="149"/>
      <c r="P132" s="53" t="s">
        <v>16</v>
      </c>
      <c r="Q132" s="53" t="s">
        <v>246</v>
      </c>
      <c r="R132" s="78"/>
      <c r="S132" s="71"/>
      <c r="T132" s="71"/>
      <c r="U132" s="71"/>
      <c r="V132" s="206"/>
      <c r="W132" s="206" t="str">
        <f t="shared" si="5"/>
        <v>ACT2016111GRBE</v>
      </c>
      <c r="X132" s="206">
        <f t="shared" si="6"/>
        <v>0</v>
      </c>
      <c r="Y132" s="206" t="str">
        <f>VLOOKUP(P132,NIVEAUXADMIN!A:B,2,FALSE)</f>
        <v>HT08</v>
      </c>
      <c r="Z132" s="206" t="str">
        <f>VLOOKUP(Q132,NIVEAUXADMIN!E:F,2,FALSE)</f>
        <v>HT08833</v>
      </c>
      <c r="AA132" s="206" t="e">
        <f>VLOOKUP(R132,NIVEAUXADMIN!I:J,2,FALSE)</f>
        <v>#N/A</v>
      </c>
      <c r="AB132" s="206">
        <f>IF(SUMPRODUCT(($A$4:$A132=A132)*($Q$4:$Q132=Q132))&gt;1,0,1)</f>
        <v>0</v>
      </c>
      <c r="AC132" s="207">
        <f>IF(SUMPRODUCT(($A$4:$A132=A132)*($F$4:$F132=F132)*($Q$4:$Q132=Q132))&gt;1,0,1)</f>
        <v>0</v>
      </c>
      <c r="AD132" s="206" t="str">
        <f t="shared" si="7"/>
        <v xml:space="preserve">{"Organisation": "ActionAid", "Indicateur": "Support à l'auto-recouvrement pour la réparation et reconstruction", "Statut": "Réalisé", "Date de l'activité (passé ou planifiée)
( jj-mm-aaaa)": "11/1/2016", "Département": "Grande Anse", "Commune": "Beaumont", "Section Communale": ""}, </v>
      </c>
    </row>
    <row r="133" spans="1:30" s="53" customFormat="1" x14ac:dyDescent="0.25">
      <c r="A133" s="53" t="s">
        <v>1959</v>
      </c>
      <c r="B133" s="53" t="s">
        <v>1960</v>
      </c>
      <c r="D133" s="53" t="s">
        <v>15</v>
      </c>
      <c r="E133" s="132">
        <v>42675</v>
      </c>
      <c r="F133" s="77" t="s">
        <v>2418</v>
      </c>
      <c r="G133" s="145" t="s">
        <v>2404</v>
      </c>
      <c r="H133" s="138" t="str">
        <f>IFERROR(VLOOKUP(G133,REFERENCES!O:P,2,FALSE),"")</f>
        <v>Nombre de kits de matériaux de construction</v>
      </c>
      <c r="I133" s="207"/>
      <c r="J133" s="73"/>
      <c r="K133" s="73"/>
      <c r="L133" s="73"/>
      <c r="M133" s="20"/>
      <c r="N133" s="195"/>
      <c r="O133" s="149"/>
      <c r="P133" s="53" t="s">
        <v>16</v>
      </c>
      <c r="Q133" s="71" t="s">
        <v>140</v>
      </c>
      <c r="R133" s="78"/>
      <c r="S133" s="71"/>
      <c r="T133" s="71"/>
      <c r="U133" s="71"/>
      <c r="V133" s="206"/>
      <c r="W133" s="206" t="str">
        <f t="shared" ref="W133:W196" si="8">UPPER(LEFT(A133,3)&amp;YEAR(E133)&amp;MONTH(E133)&amp;DAY((E133))&amp;LEFT(P133,2)&amp;LEFT(Q133,2)&amp;LEFT(R133,2))</f>
        <v>ACT2016111GRAB</v>
      </c>
      <c r="X133" s="206">
        <f t="shared" ref="X133:X196" si="9">COUNTIF($W$4:$W$128,W133)</f>
        <v>1</v>
      </c>
      <c r="Y133" s="206" t="str">
        <f>VLOOKUP(P133,NIVEAUXADMIN!A:B,2,FALSE)</f>
        <v>HT08</v>
      </c>
      <c r="Z133" s="206" t="str">
        <f>VLOOKUP(Q133,NIVEAUXADMIN!E:F,2,FALSE)</f>
        <v>HT08812</v>
      </c>
      <c r="AA133" s="206" t="e">
        <f>VLOOKUP(R133,NIVEAUXADMIN!I:J,2,FALSE)</f>
        <v>#N/A</v>
      </c>
      <c r="AB133" s="206">
        <f>IF(SUMPRODUCT(($A$4:$A133=A133)*($Q$4:$Q133=Q133))&gt;1,0,1)</f>
        <v>0</v>
      </c>
      <c r="AC133" s="207">
        <f>IF(SUMPRODUCT(($A$4:$A133=A133)*($F$4:$F133=F133)*($Q$4:$Q133=Q133))&gt;1,0,1)</f>
        <v>0</v>
      </c>
      <c r="AD133" s="206" t="str">
        <f t="shared" ref="AD133:AD196" si="10">"{"""&amp;$A$3 &amp;""": """ &amp; TRIM(A133)  &amp; """, """&amp; $F$3 &amp; """: """ &amp;  IFERROR(MID(F133,5,LEN(F133)-2),"")&amp; """, """ &amp;$D$3 &amp;""": """ &amp; D133 &amp; """, """&amp;$E$3 &amp;""": """ &amp; IFERROR(TEXT(E133,"m/d/yyyy"),"") &amp; """, """&amp; $P$3&amp; """: """ &amp; P133&amp; """, """&amp; $Q$3&amp; """: """ &amp; Q133&amp; """, """&amp; $R$3&amp; """: """ &amp; R133&amp; """}, "</f>
        <v xml:space="preserve">{"Organisation": "ActionAid", "Indicateur": "Support à l'auto-recouvrement pour la réparation et reconstruction", "Statut": "Réalisé", "Date de l'activité (passé ou planifiée)
( jj-mm-aaaa)": "11/1/2016", "Département": "Grande Anse", "Commune": "Abricots", "Section Communale": ""}, </v>
      </c>
    </row>
    <row r="134" spans="1:30" s="53" customFormat="1" x14ac:dyDescent="0.25">
      <c r="A134" s="53" t="s">
        <v>1959</v>
      </c>
      <c r="B134" s="53" t="s">
        <v>1960</v>
      </c>
      <c r="D134" s="53" t="s">
        <v>15</v>
      </c>
      <c r="E134" s="132">
        <v>42675</v>
      </c>
      <c r="F134" s="77" t="s">
        <v>2418</v>
      </c>
      <c r="G134" s="145" t="s">
        <v>2404</v>
      </c>
      <c r="H134" s="138" t="str">
        <f>IFERROR(VLOOKUP(G134,REFERENCES!O:P,2,FALSE),"")</f>
        <v>Nombre de kits de matériaux de construction</v>
      </c>
      <c r="I134" s="207"/>
      <c r="J134" s="73"/>
      <c r="K134" s="73"/>
      <c r="L134" s="73"/>
      <c r="M134" s="20"/>
      <c r="N134" s="195"/>
      <c r="O134" s="149"/>
      <c r="P134" s="53" t="s">
        <v>16</v>
      </c>
      <c r="Q134" s="53" t="s">
        <v>17</v>
      </c>
      <c r="R134" s="78"/>
      <c r="S134" s="71"/>
      <c r="T134" s="71"/>
      <c r="U134" s="71"/>
      <c r="V134" s="206"/>
      <c r="W134" s="206" t="str">
        <f t="shared" si="8"/>
        <v>ACT2016111GRJE</v>
      </c>
      <c r="X134" s="206">
        <f t="shared" si="9"/>
        <v>1</v>
      </c>
      <c r="Y134" s="206" t="str">
        <f>VLOOKUP(P134,NIVEAUXADMIN!A:B,2,FALSE)</f>
        <v>HT08</v>
      </c>
      <c r="Z134" s="206" t="str">
        <f>VLOOKUP(Q134,NIVEAUXADMIN!E:F,2,FALSE)</f>
        <v>HT08811</v>
      </c>
      <c r="AA134" s="206" t="e">
        <f>VLOOKUP(R134,NIVEAUXADMIN!I:J,2,FALSE)</f>
        <v>#N/A</v>
      </c>
      <c r="AB134" s="206">
        <f>IF(SUMPRODUCT(($A$4:$A134=A134)*($Q$4:$Q134=Q134))&gt;1,0,1)</f>
        <v>0</v>
      </c>
      <c r="AC134" s="207">
        <f>IF(SUMPRODUCT(($A$4:$A134=A134)*($F$4:$F134=F134)*($Q$4:$Q134=Q134))&gt;1,0,1)</f>
        <v>0</v>
      </c>
      <c r="AD134" s="206" t="str">
        <f t="shared" si="10"/>
        <v xml:space="preserve">{"Organisation": "ActionAid", "Indicateur": "Support à l'auto-recouvrement pour la réparation et reconstruction", "Statut": "Réalisé", "Date de l'activité (passé ou planifiée)
( jj-mm-aaaa)": "11/1/2016", "Département": "Grande Anse", "Commune": "Jeremie", "Section Communale": ""}, </v>
      </c>
    </row>
    <row r="135" spans="1:30" s="53" customFormat="1" x14ac:dyDescent="0.25">
      <c r="A135" s="53" t="s">
        <v>1959</v>
      </c>
      <c r="B135" s="53" t="s">
        <v>1960</v>
      </c>
      <c r="D135" s="53" t="s">
        <v>15</v>
      </c>
      <c r="E135" s="132">
        <v>42675</v>
      </c>
      <c r="F135" s="77" t="s">
        <v>2418</v>
      </c>
      <c r="G135" s="145" t="s">
        <v>2404</v>
      </c>
      <c r="H135" s="138" t="str">
        <f>IFERROR(VLOOKUP(G135,REFERENCES!O:P,2,FALSE),"")</f>
        <v>Nombre de kits de matériaux de construction</v>
      </c>
      <c r="I135" s="207"/>
      <c r="J135" s="73"/>
      <c r="K135" s="73"/>
      <c r="L135" s="73"/>
      <c r="M135" s="20"/>
      <c r="N135" s="195"/>
      <c r="O135" s="149"/>
      <c r="P135" s="71" t="s">
        <v>16</v>
      </c>
      <c r="Q135" s="71" t="s">
        <v>246</v>
      </c>
      <c r="R135" s="78"/>
      <c r="S135" s="71"/>
      <c r="T135" s="71"/>
      <c r="U135" s="71"/>
      <c r="V135" s="206"/>
      <c r="W135" s="206" t="str">
        <f t="shared" si="8"/>
        <v>ACT2016111GRBE</v>
      </c>
      <c r="X135" s="206">
        <f t="shared" si="9"/>
        <v>0</v>
      </c>
      <c r="Y135" s="206" t="str">
        <f>VLOOKUP(P135,NIVEAUXADMIN!A:B,2,FALSE)</f>
        <v>HT08</v>
      </c>
      <c r="Z135" s="206" t="str">
        <f>VLOOKUP(Q135,NIVEAUXADMIN!E:F,2,FALSE)</f>
        <v>HT08833</v>
      </c>
      <c r="AA135" s="206" t="e">
        <f>VLOOKUP(R135,NIVEAUXADMIN!I:J,2,FALSE)</f>
        <v>#N/A</v>
      </c>
      <c r="AB135" s="206">
        <f>IF(SUMPRODUCT(($A$4:$A135=A135)*($Q$4:$Q135=Q135))&gt;1,0,1)</f>
        <v>0</v>
      </c>
      <c r="AC135" s="207">
        <f>IF(SUMPRODUCT(($A$4:$A135=A135)*($F$4:$F135=F135)*($Q$4:$Q135=Q135))&gt;1,0,1)</f>
        <v>0</v>
      </c>
      <c r="AD135" s="206" t="str">
        <f t="shared" si="10"/>
        <v xml:space="preserve">{"Organisation": "ActionAid", "Indicateur": "Support à l'auto-recouvrement pour la réparation et reconstruction", "Statut": "Réalisé", "Date de l'activité (passé ou planifiée)
( jj-mm-aaaa)": "11/1/2016", "Département": "Grande Anse", "Commune": "Beaumont", "Section Communale": ""}, </v>
      </c>
    </row>
    <row r="136" spans="1:30" s="53" customFormat="1" x14ac:dyDescent="0.25">
      <c r="A136" s="53" t="s">
        <v>1959</v>
      </c>
      <c r="D136" s="53" t="s">
        <v>15</v>
      </c>
      <c r="E136" s="132">
        <v>42789</v>
      </c>
      <c r="F136" s="77" t="s">
        <v>2417</v>
      </c>
      <c r="G136" s="145" t="s">
        <v>1054</v>
      </c>
      <c r="H136" s="138" t="str">
        <f>IFERROR(VLOOKUP(G136,REFERENCES!O:P,2,FALSE),"")</f>
        <v xml:space="preserve">Nombre </v>
      </c>
      <c r="I136" s="207">
        <v>500</v>
      </c>
      <c r="J136" s="73"/>
      <c r="K136" s="73"/>
      <c r="L136" s="73"/>
      <c r="M136" s="20"/>
      <c r="N136" s="182">
        <v>500</v>
      </c>
      <c r="O136" s="149"/>
      <c r="P136" s="53" t="s">
        <v>16</v>
      </c>
      <c r="Q136" s="53" t="s">
        <v>140</v>
      </c>
      <c r="R136" s="78"/>
      <c r="S136" s="71" t="s">
        <v>2080</v>
      </c>
      <c r="T136" s="71"/>
      <c r="U136" s="71"/>
      <c r="V136" s="206"/>
      <c r="W136" s="206" t="str">
        <f t="shared" si="8"/>
        <v>ACT2017223GRAB</v>
      </c>
      <c r="X136" s="206">
        <f t="shared" si="9"/>
        <v>0</v>
      </c>
      <c r="Y136" s="206" t="str">
        <f>VLOOKUP(P136,NIVEAUXADMIN!A:B,2,FALSE)</f>
        <v>HT08</v>
      </c>
      <c r="Z136" s="206" t="str">
        <f>VLOOKUP(Q136,NIVEAUXADMIN!E:F,2,FALSE)</f>
        <v>HT08812</v>
      </c>
      <c r="AA136" s="206" t="e">
        <f>VLOOKUP(R136,NIVEAUXADMIN!I:J,2,FALSE)</f>
        <v>#N/A</v>
      </c>
      <c r="AB136" s="206">
        <f>IF(SUMPRODUCT(($A$4:$A136=A136)*($Q$4:$Q136=Q136))&gt;1,0,1)</f>
        <v>0</v>
      </c>
      <c r="AC136" s="207">
        <f>IF(SUMPRODUCT(($A$4:$A136=A136)*($F$4:$F136=F136)*($Q$4:$Q136=Q136))&gt;1,0,1)</f>
        <v>1</v>
      </c>
      <c r="AD136" s="206" t="str">
        <f t="shared" si="10"/>
        <v xml:space="preserve">{"Organisation": "ActionAid", "Indicateur": "Distribution de biens non-alimentaire", "Statut": "Réalisé", "Date de l'activité (passé ou planifiée)
( jj-mm-aaaa)": "2/23/2017", "Département": "Grande Anse", "Commune": "Abricots", "Section Communale": ""}, </v>
      </c>
    </row>
    <row r="137" spans="1:30" s="53" customFormat="1" x14ac:dyDescent="0.25">
      <c r="A137" s="53" t="s">
        <v>1959</v>
      </c>
      <c r="B137" s="53" t="s">
        <v>1960</v>
      </c>
      <c r="D137" s="53" t="s">
        <v>15</v>
      </c>
      <c r="E137" s="132" t="s">
        <v>1961</v>
      </c>
      <c r="F137" s="77" t="s">
        <v>2418</v>
      </c>
      <c r="G137" s="145" t="s">
        <v>2399</v>
      </c>
      <c r="H137" s="138" t="str">
        <f>IFERROR(VLOOKUP(G137,REFERENCES!O:P,2,FALSE),"")</f>
        <v>Valeur en dollars</v>
      </c>
      <c r="I137" s="207"/>
      <c r="J137" s="73"/>
      <c r="K137" s="73"/>
      <c r="L137" s="73"/>
      <c r="M137" s="20"/>
      <c r="N137" s="182">
        <v>300</v>
      </c>
      <c r="O137" s="149"/>
      <c r="P137" s="53" t="s">
        <v>16</v>
      </c>
      <c r="Q137" s="53" t="s">
        <v>140</v>
      </c>
      <c r="R137" s="78"/>
      <c r="S137" s="71"/>
      <c r="T137" s="71"/>
      <c r="U137" s="71"/>
      <c r="V137" s="206" t="s">
        <v>1962</v>
      </c>
      <c r="W137" s="206" t="e">
        <f t="shared" si="8"/>
        <v>#VALUE!</v>
      </c>
      <c r="X137" s="206">
        <f t="shared" si="9"/>
        <v>36</v>
      </c>
      <c r="Y137" s="206" t="str">
        <f>VLOOKUP(P137,NIVEAUXADMIN!A:B,2,FALSE)</f>
        <v>HT08</v>
      </c>
      <c r="Z137" s="206" t="str">
        <f>VLOOKUP(Q137,NIVEAUXADMIN!E:F,2,FALSE)</f>
        <v>HT08812</v>
      </c>
      <c r="AA137" s="206" t="e">
        <f>VLOOKUP(R137,NIVEAUXADMIN!I:J,2,FALSE)</f>
        <v>#N/A</v>
      </c>
      <c r="AB137" s="206">
        <f>IF(SUMPRODUCT(($A$4:$A137=A137)*($Q$4:$Q137=Q137))&gt;1,0,1)</f>
        <v>0</v>
      </c>
      <c r="AC137" s="207">
        <f>IF(SUMPRODUCT(($A$4:$A137=A137)*($F$4:$F137=F137)*($Q$4:$Q137=Q137))&gt;1,0,1)</f>
        <v>0</v>
      </c>
      <c r="AD137" s="206" t="str">
        <f t="shared" si="10"/>
        <v xml:space="preserve">{"Organisation": "ActionAid", "Indicateur": "Support à l'auto-recouvrement pour la réparation et reconstruction", "Statut": "Réalisé", "Date de l'activité (passé ou planifiée)
( jj-mm-aaaa)": "December 2016-January 2017", "Département": "Grande Anse", "Commune": "Abricots", "Section Communale": ""}, </v>
      </c>
    </row>
    <row r="138" spans="1:30" s="53" customFormat="1" x14ac:dyDescent="0.25">
      <c r="A138" s="53" t="s">
        <v>1959</v>
      </c>
      <c r="B138" s="53" t="s">
        <v>1960</v>
      </c>
      <c r="D138" s="53" t="s">
        <v>15</v>
      </c>
      <c r="E138" s="132" t="s">
        <v>1961</v>
      </c>
      <c r="F138" s="208" t="s">
        <v>2418</v>
      </c>
      <c r="G138" s="145" t="s">
        <v>2399</v>
      </c>
      <c r="H138" s="138" t="str">
        <f>IFERROR(VLOOKUP(G138,REFERENCES!O:P,2,FALSE),"")</f>
        <v>Valeur en dollars</v>
      </c>
      <c r="I138" s="207"/>
      <c r="J138" s="73"/>
      <c r="K138" s="73"/>
      <c r="L138" s="73"/>
      <c r="M138" s="20"/>
      <c r="N138" s="182">
        <v>19</v>
      </c>
      <c r="O138" s="149"/>
      <c r="P138" s="71" t="s">
        <v>16</v>
      </c>
      <c r="Q138" s="71" t="s">
        <v>17</v>
      </c>
      <c r="R138" s="78"/>
      <c r="S138" s="71"/>
      <c r="T138" s="71"/>
      <c r="U138" s="71"/>
      <c r="V138" s="206" t="s">
        <v>1962</v>
      </c>
      <c r="W138" s="206" t="e">
        <f t="shared" si="8"/>
        <v>#VALUE!</v>
      </c>
      <c r="X138" s="206">
        <f t="shared" si="9"/>
        <v>36</v>
      </c>
      <c r="Y138" s="206" t="str">
        <f>VLOOKUP(P138,NIVEAUXADMIN!A:B,2,FALSE)</f>
        <v>HT08</v>
      </c>
      <c r="Z138" s="206" t="str">
        <f>VLOOKUP(Q138,NIVEAUXADMIN!E:F,2,FALSE)</f>
        <v>HT08811</v>
      </c>
      <c r="AA138" s="206" t="e">
        <f>VLOOKUP(R138,NIVEAUXADMIN!I:J,2,FALSE)</f>
        <v>#N/A</v>
      </c>
      <c r="AB138" s="206">
        <f>IF(SUMPRODUCT(($A$4:$A138=A138)*($Q$4:$Q138=Q138))&gt;1,0,1)</f>
        <v>0</v>
      </c>
      <c r="AC138" s="207">
        <f>IF(SUMPRODUCT(($A$4:$A138=A138)*($F$4:$F138=F138)*($Q$4:$Q138=Q138))&gt;1,0,1)</f>
        <v>0</v>
      </c>
      <c r="AD138" s="206" t="str">
        <f t="shared" si="10"/>
        <v xml:space="preserve">{"Organisation": "ActionAid", "Indicateur": "Support à l'auto-recouvrement pour la réparation et reconstruction", "Statut": "Réalisé", "Date de l'activité (passé ou planifiée)
( jj-mm-aaaa)": "December 2016-January 2017", "Département": "Grande Anse", "Commune": "Jeremie", "Section Communale": ""}, </v>
      </c>
    </row>
    <row r="139" spans="1:30" s="53" customFormat="1" x14ac:dyDescent="0.25">
      <c r="A139" s="53" t="s">
        <v>1959</v>
      </c>
      <c r="B139" s="53" t="s">
        <v>1960</v>
      </c>
      <c r="D139" s="53" t="s">
        <v>15</v>
      </c>
      <c r="E139" s="132" t="s">
        <v>1961</v>
      </c>
      <c r="F139" s="208" t="s">
        <v>2418</v>
      </c>
      <c r="G139" s="145" t="s">
        <v>2399</v>
      </c>
      <c r="H139" s="138" t="str">
        <f>IFERROR(VLOOKUP(G139,REFERENCES!O:P,2,FALSE),"")</f>
        <v>Valeur en dollars</v>
      </c>
      <c r="I139" s="207"/>
      <c r="J139" s="73"/>
      <c r="K139" s="73"/>
      <c r="L139" s="73"/>
      <c r="M139" s="20"/>
      <c r="N139" s="182">
        <v>601</v>
      </c>
      <c r="O139" s="149"/>
      <c r="P139" s="53" t="s">
        <v>16</v>
      </c>
      <c r="Q139" s="53" t="s">
        <v>273</v>
      </c>
      <c r="R139" s="78"/>
      <c r="S139" s="71"/>
      <c r="T139" s="71"/>
      <c r="U139" s="71"/>
      <c r="V139" s="206" t="s">
        <v>1962</v>
      </c>
      <c r="W139" s="206" t="e">
        <f t="shared" si="8"/>
        <v>#VALUE!</v>
      </c>
      <c r="X139" s="206">
        <f t="shared" si="9"/>
        <v>36</v>
      </c>
      <c r="Y139" s="206" t="str">
        <f>VLOOKUP(P139,NIVEAUXADMIN!A:B,2,FALSE)</f>
        <v>HT08</v>
      </c>
      <c r="Z139" s="206" t="str">
        <f>VLOOKUP(Q139,NIVEAUXADMIN!E:F,2,FALSE)</f>
        <v>HT08832</v>
      </c>
      <c r="AA139" s="206" t="e">
        <f>VLOOKUP(R139,NIVEAUXADMIN!I:J,2,FALSE)</f>
        <v>#N/A</v>
      </c>
      <c r="AB139" s="206">
        <f>IF(SUMPRODUCT(($A$4:$A139=A139)*($Q$4:$Q139=Q139))&gt;1,0,1)</f>
        <v>1</v>
      </c>
      <c r="AC139" s="207">
        <f>IF(SUMPRODUCT(($A$4:$A139=A139)*($F$4:$F139=F139)*($Q$4:$Q139=Q139))&gt;1,0,1)</f>
        <v>1</v>
      </c>
      <c r="AD139" s="206" t="str">
        <f t="shared" si="10"/>
        <v xml:space="preserve">{"Organisation": "ActionAid", "Indicateur": "Support à l'auto-recouvrement pour la réparation et reconstruction", "Statut": "Réalisé", "Date de l'activité (passé ou planifiée)
( jj-mm-aaaa)": "December 2016-January 2017", "Département": "Grande Anse", "Commune": "Roseaux", "Section Communale": ""}, </v>
      </c>
    </row>
    <row r="140" spans="1:30" s="53" customFormat="1" x14ac:dyDescent="0.25">
      <c r="A140" s="53" t="s">
        <v>1959</v>
      </c>
      <c r="B140" s="53" t="s">
        <v>1960</v>
      </c>
      <c r="D140" s="53" t="s">
        <v>15</v>
      </c>
      <c r="E140" s="132" t="s">
        <v>1961</v>
      </c>
      <c r="F140" s="77" t="s">
        <v>2418</v>
      </c>
      <c r="G140" s="145" t="s">
        <v>2399</v>
      </c>
      <c r="H140" s="138" t="str">
        <f>IFERROR(VLOOKUP(G140,REFERENCES!O:P,2,FALSE),"")</f>
        <v>Valeur en dollars</v>
      </c>
      <c r="I140" s="207"/>
      <c r="J140" s="73"/>
      <c r="K140" s="73"/>
      <c r="L140" s="73"/>
      <c r="M140" s="20"/>
      <c r="N140" s="182">
        <v>200</v>
      </c>
      <c r="O140" s="149"/>
      <c r="P140" s="53" t="s">
        <v>16</v>
      </c>
      <c r="Q140" s="71" t="s">
        <v>246</v>
      </c>
      <c r="R140" s="78"/>
      <c r="S140" s="71"/>
      <c r="T140" s="71"/>
      <c r="U140" s="71"/>
      <c r="V140" s="206" t="s">
        <v>1962</v>
      </c>
      <c r="W140" s="206" t="e">
        <f t="shared" si="8"/>
        <v>#VALUE!</v>
      </c>
      <c r="X140" s="206">
        <f t="shared" si="9"/>
        <v>36</v>
      </c>
      <c r="Y140" s="206" t="str">
        <f>VLOOKUP(P140,NIVEAUXADMIN!A:B,2,FALSE)</f>
        <v>HT08</v>
      </c>
      <c r="Z140" s="206" t="str">
        <f>VLOOKUP(Q140,NIVEAUXADMIN!E:F,2,FALSE)</f>
        <v>HT08833</v>
      </c>
      <c r="AA140" s="206" t="e">
        <f>VLOOKUP(R140,NIVEAUXADMIN!I:J,2,FALSE)</f>
        <v>#N/A</v>
      </c>
      <c r="AB140" s="206">
        <f>IF(SUMPRODUCT(($A$4:$A140=A140)*($Q$4:$Q140=Q140))&gt;1,0,1)</f>
        <v>0</v>
      </c>
      <c r="AC140" s="207">
        <f>IF(SUMPRODUCT(($A$4:$A140=A140)*($F$4:$F140=F140)*($Q$4:$Q140=Q140))&gt;1,0,1)</f>
        <v>0</v>
      </c>
      <c r="AD140" s="206" t="str">
        <f t="shared" si="10"/>
        <v xml:space="preserve">{"Organisation": "ActionAid", "Indicateur": "Support à l'auto-recouvrement pour la réparation et reconstruction", "Statut": "Réalisé", "Date de l'activité (passé ou planifiée)
( jj-mm-aaaa)": "December 2016-January 2017", "Département": "Grande Anse", "Commune": "Beaumont", "Section Communale": ""}, </v>
      </c>
    </row>
    <row r="141" spans="1:30" s="53" customFormat="1" x14ac:dyDescent="0.25">
      <c r="A141" s="53" t="s">
        <v>1959</v>
      </c>
      <c r="B141" s="53" t="s">
        <v>1963</v>
      </c>
      <c r="D141" s="53" t="s">
        <v>15</v>
      </c>
      <c r="E141" s="132" t="s">
        <v>2193</v>
      </c>
      <c r="F141" s="211" t="s">
        <v>2416</v>
      </c>
      <c r="G141" s="145" t="s">
        <v>2373</v>
      </c>
      <c r="H141" s="138" t="str">
        <f>IFERROR(VLOOKUP(G141,REFERENCES!O:P,2,FALSE),"")</f>
        <v>Nombre de formations organisees</v>
      </c>
      <c r="I141" s="207">
        <v>50</v>
      </c>
      <c r="J141" s="73"/>
      <c r="K141" s="73"/>
      <c r="L141" s="73"/>
      <c r="M141" s="20"/>
      <c r="N141" s="195"/>
      <c r="O141" s="149"/>
      <c r="P141" s="71" t="s">
        <v>16</v>
      </c>
      <c r="Q141" s="71" t="s">
        <v>17</v>
      </c>
      <c r="R141" s="78"/>
      <c r="S141" s="71" t="s">
        <v>1964</v>
      </c>
      <c r="T141" s="71"/>
      <c r="U141" s="71"/>
      <c r="V141" s="206"/>
      <c r="W141" s="206" t="e">
        <f t="shared" si="8"/>
        <v>#VALUE!</v>
      </c>
      <c r="X141" s="206">
        <f t="shared" si="9"/>
        <v>36</v>
      </c>
      <c r="Y141" s="206" t="str">
        <f>VLOOKUP(P141,NIVEAUXADMIN!A:B,2,FALSE)</f>
        <v>HT08</v>
      </c>
      <c r="Z141" s="206" t="str">
        <f>VLOOKUP(Q141,NIVEAUXADMIN!E:F,2,FALSE)</f>
        <v>HT08811</v>
      </c>
      <c r="AA141" s="206" t="e">
        <f>VLOOKUP(R141,NIVEAUXADMIN!I:J,2,FALSE)</f>
        <v>#N/A</v>
      </c>
      <c r="AB141" s="206">
        <f>IF(SUMPRODUCT(($A$4:$A141=A141)*($Q$4:$Q141=Q141))&gt;1,0,1)</f>
        <v>0</v>
      </c>
      <c r="AC141" s="207">
        <f>IF(SUMPRODUCT(($A$4:$A141=A141)*($F$4:$F141=F141)*($Q$4:$Q141=Q141))&gt;1,0,1)</f>
        <v>1</v>
      </c>
      <c r="AD141" s="206" t="str">
        <f t="shared" si="10"/>
        <v xml:space="preserve">{"Organisation": "ActionAid", "Indicateur": "Formation technique", "Statut": "Réalisé", "Date de l'activité (passé ou planifiée)
( jj-mm-aaaa)": "du 14-Nov-16 au 25-Nov-16", "Département": "Grande Anse", "Commune": "Jeremie", "Section Communale": ""}, </v>
      </c>
    </row>
    <row r="142" spans="1:30" s="53" customFormat="1" x14ac:dyDescent="0.25">
      <c r="A142" s="53" t="s">
        <v>1959</v>
      </c>
      <c r="B142" s="53" t="s">
        <v>1963</v>
      </c>
      <c r="D142" s="53" t="s">
        <v>15</v>
      </c>
      <c r="E142" s="132" t="s">
        <v>2194</v>
      </c>
      <c r="F142" s="211" t="s">
        <v>2416</v>
      </c>
      <c r="G142" s="145" t="s">
        <v>2373</v>
      </c>
      <c r="H142" s="138" t="str">
        <f>IFERROR(VLOOKUP(G142,REFERENCES!O:P,2,FALSE),"")</f>
        <v>Nombre de formations organisees</v>
      </c>
      <c r="I142" s="207">
        <v>20</v>
      </c>
      <c r="J142" s="17"/>
      <c r="K142" s="17"/>
      <c r="L142" s="17"/>
      <c r="M142" s="20"/>
      <c r="N142" s="195"/>
      <c r="O142" s="149"/>
      <c r="P142" s="53" t="s">
        <v>16</v>
      </c>
      <c r="Q142" s="53" t="s">
        <v>17</v>
      </c>
      <c r="R142" s="26"/>
      <c r="S142" s="71" t="s">
        <v>1964</v>
      </c>
      <c r="V142" s="206"/>
      <c r="W142" s="206" t="e">
        <f t="shared" si="8"/>
        <v>#VALUE!</v>
      </c>
      <c r="X142" s="206">
        <f t="shared" si="9"/>
        <v>36</v>
      </c>
      <c r="Y142" s="206" t="str">
        <f>VLOOKUP(P142,NIVEAUXADMIN!A:B,2,FALSE)</f>
        <v>HT08</v>
      </c>
      <c r="Z142" s="206" t="str">
        <f>VLOOKUP(Q142,NIVEAUXADMIN!E:F,2,FALSE)</f>
        <v>HT08811</v>
      </c>
      <c r="AA142" s="206" t="e">
        <f>VLOOKUP(R142,NIVEAUXADMIN!I:J,2,FALSE)</f>
        <v>#N/A</v>
      </c>
      <c r="AB142" s="206">
        <f>IF(SUMPRODUCT(($A$4:$A142=A142)*($Q$4:$Q142=Q142))&gt;1,0,1)</f>
        <v>0</v>
      </c>
      <c r="AC142" s="207">
        <f>IF(SUMPRODUCT(($A$4:$A142=A142)*($F$4:$F142=F142)*($Q$4:$Q142=Q142))&gt;1,0,1)</f>
        <v>0</v>
      </c>
      <c r="AD142" s="206" t="str">
        <f t="shared" si="10"/>
        <v xml:space="preserve">{"Organisation": "ActionAid", "Indicateur": "Formation technique", "Statut": "Réalisé", "Date de l'activité (passé ou planifiée)
( jj-mm-aaaa)": "du 26-dec-2016 au 13-jan-17", "Département": "Grande Anse", "Commune": "Jeremie", "Section Communale": ""}, </v>
      </c>
    </row>
    <row r="143" spans="1:30" s="53" customFormat="1" x14ac:dyDescent="0.25">
      <c r="A143" s="53" t="s">
        <v>1081</v>
      </c>
      <c r="D143" s="53" t="s">
        <v>15</v>
      </c>
      <c r="E143" s="132">
        <v>42677</v>
      </c>
      <c r="F143" s="77" t="s">
        <v>2420</v>
      </c>
      <c r="G143" s="145" t="s">
        <v>2409</v>
      </c>
      <c r="H143" s="138" t="str">
        <f>IFERROR(VLOOKUP(G143,REFERENCES!O:P,2,FALSE),"")</f>
        <v xml:space="preserve">Nombre </v>
      </c>
      <c r="I143" s="185">
        <v>80</v>
      </c>
      <c r="J143" s="207"/>
      <c r="K143" s="207"/>
      <c r="L143" s="207"/>
      <c r="M143" s="20" t="s">
        <v>1818</v>
      </c>
      <c r="N143" s="182">
        <v>40</v>
      </c>
      <c r="O143" s="149"/>
      <c r="P143" s="53" t="s">
        <v>19</v>
      </c>
      <c r="Q143" s="53" t="s">
        <v>540</v>
      </c>
      <c r="R143" s="150" t="s">
        <v>1252</v>
      </c>
      <c r="S143" s="71"/>
      <c r="T143" s="206"/>
      <c r="U143" s="206"/>
      <c r="V143" s="206"/>
      <c r="W143" s="206" t="str">
        <f t="shared" si="8"/>
        <v>ADR2016113SURO1È</v>
      </c>
      <c r="X143" s="206">
        <f t="shared" si="9"/>
        <v>0</v>
      </c>
      <c r="Y143" s="206" t="str">
        <f>VLOOKUP(P143,NIVEAUXADMIN!A:B,2,FALSE)</f>
        <v>HT07</v>
      </c>
      <c r="Z143" s="206" t="str">
        <f>VLOOKUP(Q143,NIVEAUXADMIN!E:F,2,FALSE)</f>
        <v>HT07743</v>
      </c>
      <c r="AA143" s="206" t="str">
        <f>VLOOKUP(R143,NIVEAUXADMIN!I:J,2,FALSE)</f>
        <v>HT07743-01</v>
      </c>
      <c r="AB143" s="206">
        <f>IF(SUMPRODUCT(($A$4:$A143=A143)*($Q$4:$Q143=Q143))&gt;1,0,1)</f>
        <v>1</v>
      </c>
      <c r="AC143" s="207">
        <f>IF(SUMPRODUCT(($A$4:$A143=A143)*($F$4:$F143=F143)*($Q$4:$Q143=Q143))&gt;1,0,1)</f>
        <v>1</v>
      </c>
      <c r="AD143" s="206" t="str">
        <f t="shared" si="10"/>
        <v xml:space="preserve">{"Organisation": "ADRA", "Indicateur": "Distribution de materiel d'abris d'urgence", "Statut": "Réalisé", "Date de l'activité (passé ou planifiée)
( jj-mm-aaaa)": "11/3/2016", "Département": "Sud", "Commune": "Roche-A-Bateau", "Section Communale": "1ère Beaulieu"}, </v>
      </c>
    </row>
    <row r="144" spans="1:30" s="53" customFormat="1" x14ac:dyDescent="0.25">
      <c r="A144" s="53" t="s">
        <v>1081</v>
      </c>
      <c r="D144" s="53" t="s">
        <v>15</v>
      </c>
      <c r="E144" s="132">
        <v>42677</v>
      </c>
      <c r="F144" s="77" t="s">
        <v>2418</v>
      </c>
      <c r="G144" s="145" t="s">
        <v>1151</v>
      </c>
      <c r="H144" s="138" t="str">
        <f>IFERROR(VLOOKUP(G144,REFERENCES!O:P,2,FALSE),"")</f>
        <v>Nombre de kits d'outils</v>
      </c>
      <c r="I144" s="185">
        <v>40</v>
      </c>
      <c r="J144" s="207"/>
      <c r="K144" s="207"/>
      <c r="L144" s="207"/>
      <c r="M144" s="20" t="s">
        <v>1818</v>
      </c>
      <c r="N144" s="182">
        <v>40</v>
      </c>
      <c r="O144" s="149" t="s">
        <v>1038</v>
      </c>
      <c r="P144" s="53" t="s">
        <v>19</v>
      </c>
      <c r="Q144" s="53" t="s">
        <v>540</v>
      </c>
      <c r="R144" s="150" t="s">
        <v>1252</v>
      </c>
      <c r="S144" s="71"/>
      <c r="T144" s="206"/>
      <c r="U144" s="206"/>
      <c r="V144" s="206" t="s">
        <v>1136</v>
      </c>
      <c r="W144" s="206" t="str">
        <f t="shared" si="8"/>
        <v>ADR2016113SURO1È</v>
      </c>
      <c r="X144" s="206">
        <f t="shared" si="9"/>
        <v>0</v>
      </c>
      <c r="Y144" s="206" t="str">
        <f>VLOOKUP(P144,NIVEAUXADMIN!A:B,2,FALSE)</f>
        <v>HT07</v>
      </c>
      <c r="Z144" s="206" t="str">
        <f>VLOOKUP(Q144,NIVEAUXADMIN!E:F,2,FALSE)</f>
        <v>HT07743</v>
      </c>
      <c r="AA144" s="206" t="str">
        <f>VLOOKUP(R144,NIVEAUXADMIN!I:J,2,FALSE)</f>
        <v>HT07743-01</v>
      </c>
      <c r="AB144" s="206">
        <f>IF(SUMPRODUCT(($A$4:$A144=A144)*($Q$4:$Q144=Q144))&gt;1,0,1)</f>
        <v>0</v>
      </c>
      <c r="AC144" s="207">
        <f>IF(SUMPRODUCT(($A$4:$A144=A144)*($F$4:$F144=F144)*($Q$4:$Q144=Q144))&gt;1,0,1)</f>
        <v>1</v>
      </c>
      <c r="AD144" s="206" t="str">
        <f t="shared" si="10"/>
        <v xml:space="preserve">{"Organisation": "ADRA", "Indicateur": "Support à l'auto-recouvrement pour la réparation et reconstruction", "Statut": "Réalisé", "Date de l'activité (passé ou planifiée)
( jj-mm-aaaa)": "11/3/2016", "Département": "Sud", "Commune": "Roche-A-Bateau", "Section Communale": "1ère Beaulieu"}, </v>
      </c>
    </row>
    <row r="145" spans="1:30" s="53" customFormat="1" x14ac:dyDescent="0.25">
      <c r="A145" s="53" t="s">
        <v>1081</v>
      </c>
      <c r="D145" s="53" t="s">
        <v>15</v>
      </c>
      <c r="E145" s="132">
        <v>42677</v>
      </c>
      <c r="F145" s="77" t="s">
        <v>2420</v>
      </c>
      <c r="G145" s="145" t="s">
        <v>2409</v>
      </c>
      <c r="H145" s="138" t="str">
        <f>IFERROR(VLOOKUP(G145,REFERENCES!O:P,2,FALSE),"")</f>
        <v xml:space="preserve">Nombre </v>
      </c>
      <c r="I145" s="185">
        <v>90</v>
      </c>
      <c r="J145" s="207"/>
      <c r="K145" s="207"/>
      <c r="L145" s="207"/>
      <c r="M145" s="20" t="s">
        <v>1818</v>
      </c>
      <c r="N145" s="182">
        <v>45</v>
      </c>
      <c r="O145" s="149"/>
      <c r="P145" s="53" t="s">
        <v>19</v>
      </c>
      <c r="Q145" s="143" t="s">
        <v>540</v>
      </c>
      <c r="R145" s="150" t="s">
        <v>1458</v>
      </c>
      <c r="S145" s="143"/>
      <c r="T145" s="206"/>
      <c r="U145" s="206"/>
      <c r="V145" s="206"/>
      <c r="W145" s="206" t="str">
        <f t="shared" si="8"/>
        <v>ADR2016113SURO2È</v>
      </c>
      <c r="X145" s="206">
        <f t="shared" si="9"/>
        <v>0</v>
      </c>
      <c r="Y145" s="206" t="str">
        <f>VLOOKUP(P145,NIVEAUXADMIN!A:B,2,FALSE)</f>
        <v>HT07</v>
      </c>
      <c r="Z145" s="206" t="str">
        <f>VLOOKUP(Q145,NIVEAUXADMIN!E:F,2,FALSE)</f>
        <v>HT07743</v>
      </c>
      <c r="AA145" s="206" t="str">
        <f>VLOOKUP(R145,NIVEAUXADMIN!I:J,2,FALSE)</f>
        <v>HT07743-02</v>
      </c>
      <c r="AB145" s="206">
        <f>IF(SUMPRODUCT(($A$4:$A145=A145)*($Q$4:$Q145=Q145))&gt;1,0,1)</f>
        <v>0</v>
      </c>
      <c r="AC145" s="207">
        <f>IF(SUMPRODUCT(($A$4:$A145=A145)*($F$4:$F145=F145)*($Q$4:$Q145=Q145))&gt;1,0,1)</f>
        <v>0</v>
      </c>
      <c r="AD145" s="206" t="str">
        <f t="shared" si="10"/>
        <v xml:space="preserve">{"Organisation": "ADRA", "Indicateur": "Distribution de materiel d'abris d'urgence", "Statut": "Réalisé", "Date de l'activité (passé ou planifiée)
( jj-mm-aaaa)": "11/3/2016", "Département": "Sud", "Commune": "Roche-A-Bateau", "Section Communale": "2ème Renaudin"}, </v>
      </c>
    </row>
    <row r="146" spans="1:30" s="53" customFormat="1" x14ac:dyDescent="0.25">
      <c r="A146" s="53" t="s">
        <v>1081</v>
      </c>
      <c r="D146" s="53" t="s">
        <v>15</v>
      </c>
      <c r="E146" s="132">
        <v>42677</v>
      </c>
      <c r="F146" s="77" t="s">
        <v>2418</v>
      </c>
      <c r="G146" s="145" t="s">
        <v>1151</v>
      </c>
      <c r="H146" s="138" t="str">
        <f>IFERROR(VLOOKUP(G146,REFERENCES!O:P,2,FALSE),"")</f>
        <v>Nombre de kits d'outils</v>
      </c>
      <c r="I146" s="185">
        <v>45</v>
      </c>
      <c r="J146" s="207"/>
      <c r="K146" s="207"/>
      <c r="L146" s="207"/>
      <c r="M146" s="20" t="s">
        <v>1818</v>
      </c>
      <c r="N146" s="182">
        <v>45</v>
      </c>
      <c r="O146" s="149" t="s">
        <v>1038</v>
      </c>
      <c r="P146" s="53" t="s">
        <v>19</v>
      </c>
      <c r="Q146" s="53" t="s">
        <v>540</v>
      </c>
      <c r="R146" s="150" t="s">
        <v>1458</v>
      </c>
      <c r="S146" s="71"/>
      <c r="T146" s="206"/>
      <c r="U146" s="206"/>
      <c r="V146" s="206" t="s">
        <v>1137</v>
      </c>
      <c r="W146" s="206" t="str">
        <f t="shared" si="8"/>
        <v>ADR2016113SURO2È</v>
      </c>
      <c r="X146" s="206">
        <f t="shared" si="9"/>
        <v>0</v>
      </c>
      <c r="Y146" s="206" t="str">
        <f>VLOOKUP(P146,NIVEAUXADMIN!A:B,2,FALSE)</f>
        <v>HT07</v>
      </c>
      <c r="Z146" s="206" t="str">
        <f>VLOOKUP(Q146,NIVEAUXADMIN!E:F,2,FALSE)</f>
        <v>HT07743</v>
      </c>
      <c r="AA146" s="206" t="str">
        <f>VLOOKUP(R146,NIVEAUXADMIN!I:J,2,FALSE)</f>
        <v>HT07743-02</v>
      </c>
      <c r="AB146" s="206">
        <f>IF(SUMPRODUCT(($A$4:$A146=A146)*($Q$4:$Q146=Q146))&gt;1,0,1)</f>
        <v>0</v>
      </c>
      <c r="AC146" s="207">
        <f>IF(SUMPRODUCT(($A$4:$A146=A146)*($F$4:$F146=F146)*($Q$4:$Q146=Q146))&gt;1,0,1)</f>
        <v>0</v>
      </c>
      <c r="AD146" s="206" t="str">
        <f t="shared" si="10"/>
        <v xml:space="preserve">{"Organisation": "ADRA", "Indicateur": "Support à l'auto-recouvrement pour la réparation et reconstruction", "Statut": "Réalisé", "Date de l'activité (passé ou planifiée)
( jj-mm-aaaa)": "11/3/2016", "Département": "Sud", "Commune": "Roche-A-Bateau", "Section Communale": "2ème Renaudin"}, </v>
      </c>
    </row>
    <row r="147" spans="1:30" s="53" customFormat="1" x14ac:dyDescent="0.25">
      <c r="A147" s="53" t="s">
        <v>1081</v>
      </c>
      <c r="D147" s="53" t="s">
        <v>15</v>
      </c>
      <c r="E147" s="132">
        <v>42677</v>
      </c>
      <c r="F147" s="77" t="s">
        <v>2420</v>
      </c>
      <c r="G147" s="145" t="s">
        <v>2409</v>
      </c>
      <c r="H147" s="138" t="str">
        <f>IFERROR(VLOOKUP(G147,REFERENCES!O:P,2,FALSE),"")</f>
        <v xml:space="preserve">Nombre </v>
      </c>
      <c r="I147" s="185">
        <v>80</v>
      </c>
      <c r="J147" s="207"/>
      <c r="K147" s="207"/>
      <c r="L147" s="207"/>
      <c r="M147" s="20" t="s">
        <v>1818</v>
      </c>
      <c r="N147" s="182">
        <v>40</v>
      </c>
      <c r="O147" s="149"/>
      <c r="P147" s="53" t="s">
        <v>19</v>
      </c>
      <c r="Q147" s="71" t="s">
        <v>540</v>
      </c>
      <c r="R147" s="150" t="s">
        <v>1488</v>
      </c>
      <c r="S147" s="71"/>
      <c r="T147" s="206"/>
      <c r="U147" s="206"/>
      <c r="V147" s="143"/>
      <c r="W147" s="206" t="str">
        <f t="shared" si="8"/>
        <v>ADR2016113SURO3È</v>
      </c>
      <c r="X147" s="206">
        <f t="shared" si="9"/>
        <v>0</v>
      </c>
      <c r="Y147" s="206" t="str">
        <f>VLOOKUP(P147,NIVEAUXADMIN!A:B,2,FALSE)</f>
        <v>HT07</v>
      </c>
      <c r="Z147" s="206" t="str">
        <f>VLOOKUP(Q147,NIVEAUXADMIN!E:F,2,FALSE)</f>
        <v>HT07743</v>
      </c>
      <c r="AA147" s="206" t="str">
        <f>VLOOKUP(R147,NIVEAUXADMIN!I:J,2,FALSE)</f>
        <v>HT07743-03</v>
      </c>
      <c r="AB147" s="206">
        <f>IF(SUMPRODUCT(($A$4:$A147=A147)*($Q$4:$Q147=Q147))&gt;1,0,1)</f>
        <v>0</v>
      </c>
      <c r="AC147" s="207">
        <f>IF(SUMPRODUCT(($A$4:$A147=A147)*($F$4:$F147=F147)*($Q$4:$Q147=Q147))&gt;1,0,1)</f>
        <v>0</v>
      </c>
      <c r="AD147" s="206" t="str">
        <f t="shared" si="10"/>
        <v xml:space="preserve">{"Organisation": "ADRA", "Indicateur": "Distribution de materiel d'abris d'urgence", "Statut": "Réalisé", "Date de l'activité (passé ou planifiée)
( jj-mm-aaaa)": "11/3/2016", "Département": "Sud", "Commune": "Roche-A-Bateau", "Section Communale": "3ème Beauclos"}, </v>
      </c>
    </row>
    <row r="148" spans="1:30" s="53" customFormat="1" x14ac:dyDescent="0.25">
      <c r="A148" s="53" t="s">
        <v>1081</v>
      </c>
      <c r="D148" s="53" t="s">
        <v>15</v>
      </c>
      <c r="E148" s="132">
        <v>42677</v>
      </c>
      <c r="F148" s="77" t="s">
        <v>2418</v>
      </c>
      <c r="G148" s="145" t="s">
        <v>1151</v>
      </c>
      <c r="H148" s="138" t="str">
        <f>IFERROR(VLOOKUP(G148,REFERENCES!O:P,2,FALSE),"")</f>
        <v>Nombre de kits d'outils</v>
      </c>
      <c r="I148" s="185">
        <v>40</v>
      </c>
      <c r="J148" s="207"/>
      <c r="K148" s="207"/>
      <c r="L148" s="207"/>
      <c r="M148" s="20" t="s">
        <v>1818</v>
      </c>
      <c r="N148" s="182">
        <v>40</v>
      </c>
      <c r="O148" s="149" t="s">
        <v>1038</v>
      </c>
      <c r="P148" s="53" t="s">
        <v>19</v>
      </c>
      <c r="Q148" s="53" t="s">
        <v>540</v>
      </c>
      <c r="R148" s="150" t="s">
        <v>1488</v>
      </c>
      <c r="S148" s="71"/>
      <c r="T148" s="206"/>
      <c r="U148" s="206"/>
      <c r="V148" s="143" t="s">
        <v>1136</v>
      </c>
      <c r="W148" s="206" t="str">
        <f t="shared" si="8"/>
        <v>ADR2016113SURO3È</v>
      </c>
      <c r="X148" s="206">
        <f t="shared" si="9"/>
        <v>0</v>
      </c>
      <c r="Y148" s="206" t="str">
        <f>VLOOKUP(P148,NIVEAUXADMIN!A:B,2,FALSE)</f>
        <v>HT07</v>
      </c>
      <c r="Z148" s="206" t="str">
        <f>VLOOKUP(Q148,NIVEAUXADMIN!E:F,2,FALSE)</f>
        <v>HT07743</v>
      </c>
      <c r="AA148" s="206" t="str">
        <f>VLOOKUP(R148,NIVEAUXADMIN!I:J,2,FALSE)</f>
        <v>HT07743-03</v>
      </c>
      <c r="AB148" s="206">
        <f>IF(SUMPRODUCT(($A$4:$A148=A148)*($Q$4:$Q148=Q148))&gt;1,0,1)</f>
        <v>0</v>
      </c>
      <c r="AC148" s="207">
        <f>IF(SUMPRODUCT(($A$4:$A148=A148)*($F$4:$F148=F148)*($Q$4:$Q148=Q148))&gt;1,0,1)</f>
        <v>0</v>
      </c>
      <c r="AD148" s="206" t="str">
        <f t="shared" si="10"/>
        <v xml:space="preserve">{"Organisation": "ADRA", "Indicateur": "Support à l'auto-recouvrement pour la réparation et reconstruction", "Statut": "Réalisé", "Date de l'activité (passé ou planifiée)
( jj-mm-aaaa)": "11/3/2016", "Département": "Sud", "Commune": "Roche-A-Bateau", "Section Communale": "3ème Beauclos"}, </v>
      </c>
    </row>
    <row r="149" spans="1:30" s="53" customFormat="1" x14ac:dyDescent="0.25">
      <c r="A149" s="53" t="s">
        <v>1081</v>
      </c>
      <c r="D149" s="53" t="s">
        <v>15</v>
      </c>
      <c r="E149" s="132">
        <v>42678</v>
      </c>
      <c r="F149" s="77" t="s">
        <v>2420</v>
      </c>
      <c r="G149" s="145" t="s">
        <v>2409</v>
      </c>
      <c r="H149" s="138" t="str">
        <f>IFERROR(VLOOKUP(G149,REFERENCES!O:P,2,FALSE),"")</f>
        <v xml:space="preserve">Nombre </v>
      </c>
      <c r="I149" s="185">
        <v>42</v>
      </c>
      <c r="J149" s="207"/>
      <c r="K149" s="207"/>
      <c r="L149" s="207"/>
      <c r="M149" s="20" t="s">
        <v>1818</v>
      </c>
      <c r="N149" s="182">
        <v>21</v>
      </c>
      <c r="O149" s="149"/>
      <c r="P149" s="53" t="s">
        <v>19</v>
      </c>
      <c r="Q149" s="53" t="s">
        <v>20</v>
      </c>
      <c r="R149" s="150" t="s">
        <v>1720</v>
      </c>
      <c r="S149" s="71"/>
      <c r="T149" s="206"/>
      <c r="U149" s="206"/>
      <c r="V149" s="206"/>
      <c r="W149" s="206" t="str">
        <f t="shared" si="8"/>
        <v>ADR2016114SULE7È</v>
      </c>
      <c r="X149" s="206">
        <f t="shared" si="9"/>
        <v>0</v>
      </c>
      <c r="Y149" s="206" t="str">
        <f>VLOOKUP(P149,NIVEAUXADMIN!A:B,2,FALSE)</f>
        <v>HT07</v>
      </c>
      <c r="Z149" s="206" t="str">
        <f>VLOOKUP(Q149,NIVEAUXADMIN!E:F,2,FALSE)</f>
        <v>HT07711</v>
      </c>
      <c r="AA149" s="206" t="str">
        <f>VLOOKUP(R149,NIVEAUXADMIN!I:J,2,FALSE)</f>
        <v>HT07711-04</v>
      </c>
      <c r="AB149" s="206">
        <f>IF(SUMPRODUCT(($A$4:$A149=A149)*($Q$4:$Q149=Q149))&gt;1,0,1)</f>
        <v>1</v>
      </c>
      <c r="AC149" s="207">
        <f>IF(SUMPRODUCT(($A$4:$A149=A149)*($F$4:$F149=F149)*($Q$4:$Q149=Q149))&gt;1,0,1)</f>
        <v>1</v>
      </c>
      <c r="AD149" s="206" t="str">
        <f t="shared" si="10"/>
        <v xml:space="preserve">{"Organisation": "ADRA", "Indicateur": "Distribution de materiel d'abris d'urgence", "Statut": "Réalisé", "Date de l'activité (passé ou planifiée)
( jj-mm-aaaa)": "11/4/2016", "Département": "Sud", "Commune": "Les Cayes", "Section Communale": "7ème Laurent"}, </v>
      </c>
    </row>
    <row r="150" spans="1:30" s="53" customFormat="1" x14ac:dyDescent="0.25">
      <c r="A150" s="53" t="s">
        <v>1081</v>
      </c>
      <c r="D150" s="53" t="s">
        <v>15</v>
      </c>
      <c r="E150" s="132">
        <v>42678</v>
      </c>
      <c r="F150" s="77" t="s">
        <v>2418</v>
      </c>
      <c r="G150" s="145" t="s">
        <v>1151</v>
      </c>
      <c r="H150" s="138" t="str">
        <f>IFERROR(VLOOKUP(G150,REFERENCES!O:P,2,FALSE),"")</f>
        <v>Nombre de kits d'outils</v>
      </c>
      <c r="I150" s="185">
        <v>21</v>
      </c>
      <c r="J150" s="207"/>
      <c r="K150" s="207"/>
      <c r="L150" s="207"/>
      <c r="M150" s="20" t="s">
        <v>1818</v>
      </c>
      <c r="N150" s="182">
        <v>21</v>
      </c>
      <c r="O150" s="149" t="s">
        <v>1038</v>
      </c>
      <c r="P150" s="53" t="s">
        <v>19</v>
      </c>
      <c r="Q150" s="143" t="s">
        <v>20</v>
      </c>
      <c r="R150" s="150" t="s">
        <v>1720</v>
      </c>
      <c r="S150" s="71"/>
      <c r="T150" s="206"/>
      <c r="U150" s="206"/>
      <c r="V150" s="206" t="s">
        <v>1137</v>
      </c>
      <c r="W150" s="206" t="str">
        <f t="shared" si="8"/>
        <v>ADR2016114SULE7È</v>
      </c>
      <c r="X150" s="206">
        <f t="shared" si="9"/>
        <v>0</v>
      </c>
      <c r="Y150" s="206" t="str">
        <f>VLOOKUP(P150,NIVEAUXADMIN!A:B,2,FALSE)</f>
        <v>HT07</v>
      </c>
      <c r="Z150" s="206" t="str">
        <f>VLOOKUP(Q150,NIVEAUXADMIN!E:F,2,FALSE)</f>
        <v>HT07711</v>
      </c>
      <c r="AA150" s="206" t="str">
        <f>VLOOKUP(R150,NIVEAUXADMIN!I:J,2,FALSE)</f>
        <v>HT07711-04</v>
      </c>
      <c r="AB150" s="206">
        <f>IF(SUMPRODUCT(($A$4:$A150=A150)*($Q$4:$Q150=Q150))&gt;1,0,1)</f>
        <v>0</v>
      </c>
      <c r="AC150" s="207">
        <f>IF(SUMPRODUCT(($A$4:$A150=A150)*($F$4:$F150=F150)*($Q$4:$Q150=Q150))&gt;1,0,1)</f>
        <v>1</v>
      </c>
      <c r="AD150" s="206" t="str">
        <f t="shared" si="10"/>
        <v xml:space="preserve">{"Organisation": "ADRA", "Indicateur": "Support à l'auto-recouvrement pour la réparation et reconstruction", "Statut": "Réalisé", "Date de l'activité (passé ou planifiée)
( jj-mm-aaaa)": "11/4/2016", "Département": "Sud", "Commune": "Les Cayes", "Section Communale": "7ème Laurent"}, </v>
      </c>
    </row>
    <row r="151" spans="1:30" s="53" customFormat="1" x14ac:dyDescent="0.25">
      <c r="A151" s="53" t="s">
        <v>1081</v>
      </c>
      <c r="D151" s="53" t="s">
        <v>15</v>
      </c>
      <c r="E151" s="132">
        <v>42682</v>
      </c>
      <c r="F151" s="77" t="s">
        <v>2420</v>
      </c>
      <c r="G151" s="145" t="s">
        <v>2409</v>
      </c>
      <c r="H151" s="138" t="str">
        <f>IFERROR(VLOOKUP(G151,REFERENCES!O:P,2,FALSE),"")</f>
        <v xml:space="preserve">Nombre </v>
      </c>
      <c r="I151" s="185">
        <v>116</v>
      </c>
      <c r="J151" s="207"/>
      <c r="K151" s="207"/>
      <c r="L151" s="207"/>
      <c r="M151" s="20" t="s">
        <v>1818</v>
      </c>
      <c r="N151" s="182">
        <v>58</v>
      </c>
      <c r="O151" s="149"/>
      <c r="P151" s="53" t="s">
        <v>19</v>
      </c>
      <c r="Q151" s="143" t="s">
        <v>21</v>
      </c>
      <c r="R151" s="150" t="s">
        <v>1205</v>
      </c>
      <c r="S151" s="71"/>
      <c r="T151" s="206"/>
      <c r="U151" s="206"/>
      <c r="V151" s="206"/>
      <c r="W151" s="206" t="str">
        <f t="shared" si="8"/>
        <v>ADR2016118SUMA10</v>
      </c>
      <c r="X151" s="206">
        <f t="shared" si="9"/>
        <v>0</v>
      </c>
      <c r="Y151" s="206" t="str">
        <f>VLOOKUP(P151,NIVEAUXADMIN!A:B,2,FALSE)</f>
        <v>HT07</v>
      </c>
      <c r="Z151" s="206" t="str">
        <f>VLOOKUP(Q151,NIVEAUXADMIN!E:F,2,FALSE)</f>
        <v>HT07715</v>
      </c>
      <c r="AA151" s="206" t="str">
        <f>VLOOKUP(R151,NIVEAUXADMIN!I:J,2,FALSE)</f>
        <v>HT07715-02</v>
      </c>
      <c r="AB151" s="206">
        <f>IF(SUMPRODUCT(($A$4:$A151=A151)*($Q$4:$Q151=Q151))&gt;1,0,1)</f>
        <v>1</v>
      </c>
      <c r="AC151" s="207">
        <f>IF(SUMPRODUCT(($A$4:$A151=A151)*($F$4:$F151=F151)*($Q$4:$Q151=Q151))&gt;1,0,1)</f>
        <v>1</v>
      </c>
      <c r="AD151" s="206" t="str">
        <f t="shared" si="10"/>
        <v xml:space="preserve">{"Organisation": "ADRA", "Indicateur": "Distribution de materiel d'abris d'urgence", "Statut": "Réalisé", "Date de l'activité (passé ou planifiée)
( jj-mm-aaaa)": "11/8/2016", "Département": "Sud", "Commune": "Maniche", "Section Communale": "10ème Dory"}, </v>
      </c>
    </row>
    <row r="152" spans="1:30" s="53" customFormat="1" x14ac:dyDescent="0.25">
      <c r="A152" s="53" t="s">
        <v>1081</v>
      </c>
      <c r="D152" s="53" t="s">
        <v>15</v>
      </c>
      <c r="E152" s="132">
        <v>42682</v>
      </c>
      <c r="F152" s="77" t="s">
        <v>2418</v>
      </c>
      <c r="G152" s="145" t="s">
        <v>1151</v>
      </c>
      <c r="H152" s="138" t="str">
        <f>IFERROR(VLOOKUP(G152,REFERENCES!O:P,2,FALSE),"")</f>
        <v>Nombre de kits d'outils</v>
      </c>
      <c r="I152" s="185">
        <v>58</v>
      </c>
      <c r="J152" s="207"/>
      <c r="K152" s="207"/>
      <c r="L152" s="207"/>
      <c r="M152" s="20" t="s">
        <v>1818</v>
      </c>
      <c r="N152" s="182">
        <v>58</v>
      </c>
      <c r="O152" s="149" t="s">
        <v>1038</v>
      </c>
      <c r="P152" s="71" t="s">
        <v>19</v>
      </c>
      <c r="Q152" s="143" t="s">
        <v>21</v>
      </c>
      <c r="R152" s="150" t="s">
        <v>1205</v>
      </c>
      <c r="S152" s="71"/>
      <c r="T152" s="206"/>
      <c r="U152" s="206"/>
      <c r="V152" s="206" t="s">
        <v>1136</v>
      </c>
      <c r="W152" s="206" t="str">
        <f t="shared" si="8"/>
        <v>ADR2016118SUMA10</v>
      </c>
      <c r="X152" s="206">
        <f t="shared" si="9"/>
        <v>0</v>
      </c>
      <c r="Y152" s="206" t="str">
        <f>VLOOKUP(P152,NIVEAUXADMIN!A:B,2,FALSE)</f>
        <v>HT07</v>
      </c>
      <c r="Z152" s="206" t="str">
        <f>VLOOKUP(Q152,NIVEAUXADMIN!E:F,2,FALSE)</f>
        <v>HT07715</v>
      </c>
      <c r="AA152" s="206" t="str">
        <f>VLOOKUP(R152,NIVEAUXADMIN!I:J,2,FALSE)</f>
        <v>HT07715-02</v>
      </c>
      <c r="AB152" s="206">
        <f>IF(SUMPRODUCT(($A$4:$A152=A152)*($Q$4:$Q152=Q152))&gt;1,0,1)</f>
        <v>0</v>
      </c>
      <c r="AC152" s="207">
        <f>IF(SUMPRODUCT(($A$4:$A152=A152)*($F$4:$F152=F152)*($Q$4:$Q152=Q152))&gt;1,0,1)</f>
        <v>1</v>
      </c>
      <c r="AD152" s="206" t="str">
        <f t="shared" si="10"/>
        <v xml:space="preserve">{"Organisation": "ADRA", "Indicateur": "Support à l'auto-recouvrement pour la réparation et reconstruction", "Statut": "Réalisé", "Date de l'activité (passé ou planifiée)
( jj-mm-aaaa)": "11/8/2016", "Département": "Sud", "Commune": "Maniche", "Section Communale": "10ème Dory"}, </v>
      </c>
    </row>
    <row r="153" spans="1:30" s="53" customFormat="1" x14ac:dyDescent="0.25">
      <c r="A153" s="53" t="s">
        <v>1081</v>
      </c>
      <c r="D153" s="53" t="s">
        <v>15</v>
      </c>
      <c r="E153" s="132">
        <v>42682</v>
      </c>
      <c r="F153" s="77" t="s">
        <v>2420</v>
      </c>
      <c r="G153" s="145" t="s">
        <v>2409</v>
      </c>
      <c r="H153" s="138" t="str">
        <f>IFERROR(VLOOKUP(G153,REFERENCES!O:P,2,FALSE),"")</f>
        <v xml:space="preserve">Nombre </v>
      </c>
      <c r="I153" s="185">
        <v>118</v>
      </c>
      <c r="J153" s="207"/>
      <c r="K153" s="207"/>
      <c r="L153" s="207"/>
      <c r="M153" s="20" t="s">
        <v>1818</v>
      </c>
      <c r="N153" s="182">
        <v>59</v>
      </c>
      <c r="O153" s="149"/>
      <c r="P153" s="53" t="s">
        <v>19</v>
      </c>
      <c r="Q153" s="143" t="s">
        <v>21</v>
      </c>
      <c r="R153" s="150" t="s">
        <v>1316</v>
      </c>
      <c r="S153" s="71" t="s">
        <v>1091</v>
      </c>
      <c r="T153" s="206"/>
      <c r="U153" s="206"/>
      <c r="V153" s="206"/>
      <c r="W153" s="206" t="str">
        <f t="shared" si="8"/>
        <v>ADR2016118SUMA1È</v>
      </c>
      <c r="X153" s="206">
        <f t="shared" si="9"/>
        <v>0</v>
      </c>
      <c r="Y153" s="206" t="str">
        <f>VLOOKUP(P153,NIVEAUXADMIN!A:B,2,FALSE)</f>
        <v>HT07</v>
      </c>
      <c r="Z153" s="206" t="str">
        <f>VLOOKUP(Q153,NIVEAUXADMIN!E:F,2,FALSE)</f>
        <v>HT07715</v>
      </c>
      <c r="AA153" s="206" t="str">
        <f>VLOOKUP(R153,NIVEAUXADMIN!I:J,2,FALSE)</f>
        <v>HT07715-01</v>
      </c>
      <c r="AB153" s="206">
        <f>IF(SUMPRODUCT(($A$4:$A153=A153)*($Q$4:$Q153=Q153))&gt;1,0,1)</f>
        <v>0</v>
      </c>
      <c r="AC153" s="207">
        <f>IF(SUMPRODUCT(($A$4:$A153=A153)*($F$4:$F153=F153)*($Q$4:$Q153=Q153))&gt;1,0,1)</f>
        <v>0</v>
      </c>
      <c r="AD153" s="206" t="str">
        <f t="shared" si="10"/>
        <v xml:space="preserve">{"Organisation": "ADRA", "Indicateur": "Distribution de materiel d'abris d'urgence", "Statut": "Réalisé", "Date de l'activité (passé ou planifiée)
( jj-mm-aaaa)": "11/8/2016", "Département": "Sud", "Commune": "Maniche", "Section Communale": "1ère Maniche"}, </v>
      </c>
    </row>
    <row r="154" spans="1:30" s="53" customFormat="1" x14ac:dyDescent="0.25">
      <c r="A154" s="53" t="s">
        <v>1081</v>
      </c>
      <c r="D154" s="53" t="s">
        <v>15</v>
      </c>
      <c r="E154" s="132">
        <v>42682</v>
      </c>
      <c r="F154" s="77" t="s">
        <v>2418</v>
      </c>
      <c r="G154" s="145" t="s">
        <v>1151</v>
      </c>
      <c r="H154" s="138" t="str">
        <f>IFERROR(VLOOKUP(G154,REFERENCES!O:P,2,FALSE),"")</f>
        <v>Nombre de kits d'outils</v>
      </c>
      <c r="I154" s="185">
        <v>59</v>
      </c>
      <c r="J154" s="207"/>
      <c r="K154" s="207"/>
      <c r="L154" s="207"/>
      <c r="M154" s="20" t="s">
        <v>1818</v>
      </c>
      <c r="N154" s="182">
        <v>59</v>
      </c>
      <c r="O154" s="149" t="s">
        <v>1038</v>
      </c>
      <c r="P154" s="206" t="s">
        <v>19</v>
      </c>
      <c r="Q154" s="206" t="s">
        <v>21</v>
      </c>
      <c r="R154" s="150" t="s">
        <v>1316</v>
      </c>
      <c r="S154" s="71" t="s">
        <v>1091</v>
      </c>
      <c r="T154" s="206"/>
      <c r="U154" s="206"/>
      <c r="V154" s="206" t="s">
        <v>1136</v>
      </c>
      <c r="W154" s="206" t="str">
        <f t="shared" si="8"/>
        <v>ADR2016118SUMA1È</v>
      </c>
      <c r="X154" s="206">
        <f t="shared" si="9"/>
        <v>0</v>
      </c>
      <c r="Y154" s="206" t="str">
        <f>VLOOKUP(P154,NIVEAUXADMIN!A:B,2,FALSE)</f>
        <v>HT07</v>
      </c>
      <c r="Z154" s="206" t="str">
        <f>VLOOKUP(Q154,NIVEAUXADMIN!E:F,2,FALSE)</f>
        <v>HT07715</v>
      </c>
      <c r="AA154" s="206" t="str">
        <f>VLOOKUP(R154,NIVEAUXADMIN!I:J,2,FALSE)</f>
        <v>HT07715-01</v>
      </c>
      <c r="AB154" s="206">
        <f>IF(SUMPRODUCT(($A$4:$A154=A154)*($Q$4:$Q154=Q154))&gt;1,0,1)</f>
        <v>0</v>
      </c>
      <c r="AC154" s="207">
        <f>IF(SUMPRODUCT(($A$4:$A154=A154)*($F$4:$F154=F154)*($Q$4:$Q154=Q154))&gt;1,0,1)</f>
        <v>0</v>
      </c>
      <c r="AD154" s="206" t="str">
        <f t="shared" si="10"/>
        <v xml:space="preserve">{"Organisation": "ADRA", "Indicateur": "Support à l'auto-recouvrement pour la réparation et reconstruction", "Statut": "Réalisé", "Date de l'activité (passé ou planifiée)
( jj-mm-aaaa)": "11/8/2016", "Département": "Sud", "Commune": "Maniche", "Section Communale": "1ère Maniche"}, </v>
      </c>
    </row>
    <row r="155" spans="1:30" s="53" customFormat="1" x14ac:dyDescent="0.25">
      <c r="A155" s="53" t="s">
        <v>1081</v>
      </c>
      <c r="D155" s="53" t="s">
        <v>15</v>
      </c>
      <c r="E155" s="132">
        <v>42688</v>
      </c>
      <c r="F155" s="77" t="s">
        <v>2420</v>
      </c>
      <c r="G155" s="145" t="s">
        <v>2409</v>
      </c>
      <c r="H155" s="138" t="str">
        <f>IFERROR(VLOOKUP(G155,REFERENCES!O:P,2,FALSE),"")</f>
        <v xml:space="preserve">Nombre </v>
      </c>
      <c r="I155" s="185">
        <v>114</v>
      </c>
      <c r="J155" s="207"/>
      <c r="K155" s="207"/>
      <c r="L155" s="207"/>
      <c r="M155" s="20" t="s">
        <v>1818</v>
      </c>
      <c r="N155" s="182">
        <v>115</v>
      </c>
      <c r="O155" s="149"/>
      <c r="P155" s="206" t="s">
        <v>19</v>
      </c>
      <c r="Q155" s="206" t="s">
        <v>308</v>
      </c>
      <c r="R155" s="150" t="s">
        <v>1311</v>
      </c>
      <c r="S155" s="71"/>
      <c r="T155" s="206"/>
      <c r="U155" s="206"/>
      <c r="V155" s="206"/>
      <c r="W155" s="206" t="str">
        <f t="shared" si="8"/>
        <v>ADR20161114SUAR1È</v>
      </c>
      <c r="X155" s="206">
        <f t="shared" si="9"/>
        <v>0</v>
      </c>
      <c r="Y155" s="206" t="str">
        <f>VLOOKUP(P155,NIVEAUXADMIN!A:B,2,FALSE)</f>
        <v>HT07</v>
      </c>
      <c r="Z155" s="206" t="str">
        <f>VLOOKUP(Q155,NIVEAUXADMIN!E:F,2,FALSE)</f>
        <v>HT07723</v>
      </c>
      <c r="AA155" s="206" t="str">
        <f>VLOOKUP(R155,NIVEAUXADMIN!I:J,2,FALSE)</f>
        <v>HT07723-01</v>
      </c>
      <c r="AB155" s="206">
        <f>IF(SUMPRODUCT(($A$4:$A155=A155)*($Q$4:$Q155=Q155))&gt;1,0,1)</f>
        <v>1</v>
      </c>
      <c r="AC155" s="207">
        <f>IF(SUMPRODUCT(($A$4:$A155=A155)*($F$4:$F155=F155)*($Q$4:$Q155=Q155))&gt;1,0,1)</f>
        <v>1</v>
      </c>
      <c r="AD155" s="206" t="str">
        <f t="shared" si="10"/>
        <v xml:space="preserve">{"Organisation": "ADRA", "Indicateur": "Distribution de materiel d'abris d'urgence", "Statut": "Réalisé", "Date de l'activité (passé ou planifiée)
( jj-mm-aaaa)": "11/14/2016", "Département": "Sud", "Commune": "Arniquet", "Section Communale": "1ère Lazare"}, </v>
      </c>
    </row>
    <row r="156" spans="1:30" s="53" customFormat="1" x14ac:dyDescent="0.25">
      <c r="A156" s="53" t="s">
        <v>1081</v>
      </c>
      <c r="D156" s="53" t="s">
        <v>15</v>
      </c>
      <c r="E156" s="132">
        <v>42688</v>
      </c>
      <c r="F156" s="77" t="s">
        <v>2418</v>
      </c>
      <c r="G156" s="145" t="s">
        <v>1151</v>
      </c>
      <c r="H156" s="138" t="str">
        <f>IFERROR(VLOOKUP(G156,REFERENCES!O:P,2,FALSE),"")</f>
        <v>Nombre de kits d'outils</v>
      </c>
      <c r="I156" s="185">
        <v>114</v>
      </c>
      <c r="J156" s="207"/>
      <c r="K156" s="207"/>
      <c r="L156" s="207"/>
      <c r="M156" s="20" t="s">
        <v>1818</v>
      </c>
      <c r="N156" s="182">
        <v>115</v>
      </c>
      <c r="O156" s="149" t="s">
        <v>1038</v>
      </c>
      <c r="P156" s="206" t="s">
        <v>19</v>
      </c>
      <c r="Q156" s="206" t="s">
        <v>308</v>
      </c>
      <c r="R156" s="150" t="s">
        <v>1311</v>
      </c>
      <c r="S156" s="71"/>
      <c r="T156" s="206"/>
      <c r="U156" s="206"/>
      <c r="V156" s="206" t="s">
        <v>1136</v>
      </c>
      <c r="W156" s="206" t="str">
        <f t="shared" si="8"/>
        <v>ADR20161114SUAR1È</v>
      </c>
      <c r="X156" s="206">
        <f t="shared" si="9"/>
        <v>0</v>
      </c>
      <c r="Y156" s="206" t="str">
        <f>VLOOKUP(P156,NIVEAUXADMIN!A:B,2,FALSE)</f>
        <v>HT07</v>
      </c>
      <c r="Z156" s="206" t="str">
        <f>VLOOKUP(Q156,NIVEAUXADMIN!E:F,2,FALSE)</f>
        <v>HT07723</v>
      </c>
      <c r="AA156" s="206" t="str">
        <f>VLOOKUP(R156,NIVEAUXADMIN!I:J,2,FALSE)</f>
        <v>HT07723-01</v>
      </c>
      <c r="AB156" s="206">
        <f>IF(SUMPRODUCT(($A$4:$A156=A156)*($Q$4:$Q156=Q156))&gt;1,0,1)</f>
        <v>0</v>
      </c>
      <c r="AC156" s="207">
        <f>IF(SUMPRODUCT(($A$4:$A156=A156)*($F$4:$F156=F156)*($Q$4:$Q156=Q156))&gt;1,0,1)</f>
        <v>1</v>
      </c>
      <c r="AD156" s="206" t="str">
        <f t="shared" si="10"/>
        <v xml:space="preserve">{"Organisation": "ADRA", "Indicateur": "Support à l'auto-recouvrement pour la réparation et reconstruction", "Statut": "Réalisé", "Date de l'activité (passé ou planifiée)
( jj-mm-aaaa)": "11/14/2016", "Département": "Sud", "Commune": "Arniquet", "Section Communale": "1ère Lazare"}, </v>
      </c>
    </row>
    <row r="157" spans="1:30" s="53" customFormat="1" x14ac:dyDescent="0.25">
      <c r="A157" s="53" t="s">
        <v>1081</v>
      </c>
      <c r="D157" s="53" t="s">
        <v>18</v>
      </c>
      <c r="E157" s="132">
        <v>42690</v>
      </c>
      <c r="F157" s="77" t="s">
        <v>2420</v>
      </c>
      <c r="G157" s="145" t="s">
        <v>2409</v>
      </c>
      <c r="H157" s="138" t="str">
        <f>IFERROR(VLOOKUP(G157,REFERENCES!O:P,2,FALSE),"")</f>
        <v xml:space="preserve">Nombre </v>
      </c>
      <c r="I157" s="185">
        <v>114</v>
      </c>
      <c r="J157" s="207"/>
      <c r="K157" s="207"/>
      <c r="L157" s="207"/>
      <c r="M157" s="20" t="s">
        <v>1818</v>
      </c>
      <c r="N157" s="182">
        <v>123</v>
      </c>
      <c r="O157" s="149"/>
      <c r="P157" s="53" t="s">
        <v>19</v>
      </c>
      <c r="Q157" s="143" t="s">
        <v>552</v>
      </c>
      <c r="R157" s="150" t="s">
        <v>1385</v>
      </c>
      <c r="S157" s="71"/>
      <c r="T157" s="206"/>
      <c r="U157" s="206"/>
      <c r="V157" s="206"/>
      <c r="W157" s="206" t="str">
        <f t="shared" si="8"/>
        <v>ADR20161116SUTO2È</v>
      </c>
      <c r="X157" s="206">
        <f t="shared" si="9"/>
        <v>0</v>
      </c>
      <c r="Y157" s="206" t="str">
        <f>VLOOKUP(P157,NIVEAUXADMIN!A:B,2,FALSE)</f>
        <v>HT07</v>
      </c>
      <c r="Z157" s="206" t="str">
        <f>VLOOKUP(Q157,NIVEAUXADMIN!E:F,2,FALSE)</f>
        <v>HT07712</v>
      </c>
      <c r="AA157" s="206" t="str">
        <f>VLOOKUP(R157,NIVEAUXADMIN!I:J,2,FALSE)</f>
        <v>HT07712-02</v>
      </c>
      <c r="AB157" s="206">
        <f>IF(SUMPRODUCT(($A$4:$A157=A157)*($Q$4:$Q157=Q157))&gt;1,0,1)</f>
        <v>1</v>
      </c>
      <c r="AC157" s="207">
        <f>IF(SUMPRODUCT(($A$4:$A157=A157)*($F$4:$F157=F157)*($Q$4:$Q157=Q157))&gt;1,0,1)</f>
        <v>1</v>
      </c>
      <c r="AD157" s="206" t="str">
        <f t="shared" si="10"/>
        <v xml:space="preserve">{"Organisation": "ADRA", "Indicateur": "Distribution de materiel d'abris d'urgence", "Statut": "Planifié (financé)", "Date de l'activité (passé ou planifiée)
( jj-mm-aaaa)": "11/16/2016", "Département": "Sud", "Commune": "Torbeck", "Section Communale": "2ème Bérault"}, </v>
      </c>
    </row>
    <row r="158" spans="1:30" s="53" customFormat="1" x14ac:dyDescent="0.25">
      <c r="A158" s="53" t="s">
        <v>1081</v>
      </c>
      <c r="D158" s="53" t="s">
        <v>18</v>
      </c>
      <c r="E158" s="132">
        <v>42690</v>
      </c>
      <c r="F158" s="77" t="s">
        <v>2418</v>
      </c>
      <c r="G158" s="145" t="s">
        <v>1151</v>
      </c>
      <c r="H158" s="138" t="str">
        <f>IFERROR(VLOOKUP(G158,REFERENCES!O:P,2,FALSE),"")</f>
        <v>Nombre de kits d'outils</v>
      </c>
      <c r="I158" s="185">
        <v>114</v>
      </c>
      <c r="J158" s="207"/>
      <c r="K158" s="207"/>
      <c r="L158" s="207"/>
      <c r="M158" s="20" t="s">
        <v>1818</v>
      </c>
      <c r="N158" s="182">
        <v>123</v>
      </c>
      <c r="O158" s="149" t="s">
        <v>1038</v>
      </c>
      <c r="P158" s="53" t="s">
        <v>19</v>
      </c>
      <c r="Q158" s="143" t="s">
        <v>552</v>
      </c>
      <c r="R158" s="150" t="s">
        <v>1385</v>
      </c>
      <c r="S158" s="71"/>
      <c r="T158" s="206"/>
      <c r="U158" s="206"/>
      <c r="V158" s="206" t="s">
        <v>1136</v>
      </c>
      <c r="W158" s="206" t="str">
        <f t="shared" si="8"/>
        <v>ADR20161116SUTO2È</v>
      </c>
      <c r="X158" s="206">
        <f t="shared" si="9"/>
        <v>0</v>
      </c>
      <c r="Y158" s="206" t="str">
        <f>VLOOKUP(P158,NIVEAUXADMIN!A:B,2,FALSE)</f>
        <v>HT07</v>
      </c>
      <c r="Z158" s="206" t="str">
        <f>VLOOKUP(Q158,NIVEAUXADMIN!E:F,2,FALSE)</f>
        <v>HT07712</v>
      </c>
      <c r="AA158" s="206" t="str">
        <f>VLOOKUP(R158,NIVEAUXADMIN!I:J,2,FALSE)</f>
        <v>HT07712-02</v>
      </c>
      <c r="AB158" s="206">
        <f>IF(SUMPRODUCT(($A$4:$A158=A158)*($Q$4:$Q158=Q158))&gt;1,0,1)</f>
        <v>0</v>
      </c>
      <c r="AC158" s="207">
        <f>IF(SUMPRODUCT(($A$4:$A158=A158)*($F$4:$F158=F158)*($Q$4:$Q158=Q158))&gt;1,0,1)</f>
        <v>1</v>
      </c>
      <c r="AD158" s="206" t="str">
        <f t="shared" si="10"/>
        <v xml:space="preserve">{"Organisation": "ADRA", "Indicateur": "Support à l'auto-recouvrement pour la réparation et reconstruction", "Statut": "Planifié (financé)", "Date de l'activité (passé ou planifiée)
( jj-mm-aaaa)": "11/16/2016", "Département": "Sud", "Commune": "Torbeck", "Section Communale": "2ème Bérault"}, </v>
      </c>
    </row>
    <row r="159" spans="1:30" s="53" customFormat="1" x14ac:dyDescent="0.25">
      <c r="A159" s="53" t="s">
        <v>1081</v>
      </c>
      <c r="D159" s="53" t="s">
        <v>18</v>
      </c>
      <c r="E159" s="132" t="s">
        <v>1886</v>
      </c>
      <c r="F159" s="77" t="s">
        <v>2420</v>
      </c>
      <c r="G159" s="145" t="s">
        <v>2410</v>
      </c>
      <c r="H159" s="138" t="str">
        <f>IFERROR(VLOOKUP(G159,REFERENCES!O:P,2,FALSE),"")</f>
        <v xml:space="preserve">Nombre </v>
      </c>
      <c r="I159" s="185">
        <v>120</v>
      </c>
      <c r="J159" s="207"/>
      <c r="K159" s="207"/>
      <c r="L159" s="207"/>
      <c r="M159" s="20" t="s">
        <v>1818</v>
      </c>
      <c r="N159" s="195"/>
      <c r="O159" s="149" t="s">
        <v>1038</v>
      </c>
      <c r="P159" s="53" t="s">
        <v>19</v>
      </c>
      <c r="Q159" s="143" t="s">
        <v>308</v>
      </c>
      <c r="R159" s="150"/>
      <c r="S159" s="71"/>
      <c r="T159" s="206"/>
      <c r="U159" s="206"/>
      <c r="V159" s="206"/>
      <c r="W159" s="206" t="e">
        <f t="shared" si="8"/>
        <v>#VALUE!</v>
      </c>
      <c r="X159" s="206">
        <f t="shared" si="9"/>
        <v>36</v>
      </c>
      <c r="Y159" s="206" t="str">
        <f>VLOOKUP(P159,NIVEAUXADMIN!A:B,2,FALSE)</f>
        <v>HT07</v>
      </c>
      <c r="Z159" s="206" t="str">
        <f>VLOOKUP(Q159,NIVEAUXADMIN!E:F,2,FALSE)</f>
        <v>HT07723</v>
      </c>
      <c r="AA159" s="206" t="e">
        <f>VLOOKUP(R159,NIVEAUXADMIN!I:J,2,FALSE)</f>
        <v>#N/A</v>
      </c>
      <c r="AB159" s="206">
        <f>IF(SUMPRODUCT(($A$4:$A159=A159)*($Q$4:$Q159=Q159))&gt;1,0,1)</f>
        <v>0</v>
      </c>
      <c r="AC159" s="207">
        <f>IF(SUMPRODUCT(($A$4:$A159=A159)*($F$4:$F159=F159)*($Q$4:$Q159=Q159))&gt;1,0,1)</f>
        <v>0</v>
      </c>
      <c r="AD159" s="206" t="str">
        <f t="shared" si="10"/>
        <v xml:space="preserve">{"Organisation": "ADRA", "Indicateur": "Distribution de materiel d'abris d'urgence", "Statut": "Planifié (financé)", "Date de l'activité (passé ou planifiée)
( jj-mm-aaaa)": "A confirmer", "Département": "Sud", "Commune": "Arniquet", "Section Communale": ""}, </v>
      </c>
    </row>
    <row r="160" spans="1:30" s="53" customFormat="1" x14ac:dyDescent="0.25">
      <c r="A160" s="53" t="s">
        <v>1081</v>
      </c>
      <c r="D160" s="53" t="s">
        <v>18</v>
      </c>
      <c r="E160" s="132" t="s">
        <v>1886</v>
      </c>
      <c r="F160" s="77" t="s">
        <v>2420</v>
      </c>
      <c r="G160" s="145" t="s">
        <v>2410</v>
      </c>
      <c r="H160" s="138" t="str">
        <f>IFERROR(VLOOKUP(G160,REFERENCES!O:P,2,FALSE),"")</f>
        <v xml:space="preserve">Nombre </v>
      </c>
      <c r="I160" s="185">
        <v>31</v>
      </c>
      <c r="J160" s="207"/>
      <c r="K160" s="207"/>
      <c r="L160" s="207"/>
      <c r="M160" s="20" t="s">
        <v>1818</v>
      </c>
      <c r="N160" s="195"/>
      <c r="O160" s="149" t="s">
        <v>1038</v>
      </c>
      <c r="P160" s="53" t="s">
        <v>19</v>
      </c>
      <c r="Q160" s="143" t="s">
        <v>20</v>
      </c>
      <c r="R160" s="150"/>
      <c r="S160" s="71"/>
      <c r="T160" s="206"/>
      <c r="U160" s="206"/>
      <c r="V160" s="206"/>
      <c r="W160" s="206" t="e">
        <f t="shared" si="8"/>
        <v>#VALUE!</v>
      </c>
      <c r="X160" s="206">
        <f t="shared" si="9"/>
        <v>36</v>
      </c>
      <c r="Y160" s="206" t="str">
        <f>VLOOKUP(P160,NIVEAUXADMIN!A:B,2,FALSE)</f>
        <v>HT07</v>
      </c>
      <c r="Z160" s="206" t="str">
        <f>VLOOKUP(Q160,NIVEAUXADMIN!E:F,2,FALSE)</f>
        <v>HT07711</v>
      </c>
      <c r="AA160" s="206" t="e">
        <f>VLOOKUP(R160,NIVEAUXADMIN!I:J,2,FALSE)</f>
        <v>#N/A</v>
      </c>
      <c r="AB160" s="206">
        <f>IF(SUMPRODUCT(($A$4:$A160=A160)*($Q$4:$Q160=Q160))&gt;1,0,1)</f>
        <v>0</v>
      </c>
      <c r="AC160" s="207">
        <f>IF(SUMPRODUCT(($A$4:$A160=A160)*($F$4:$F160=F160)*($Q$4:$Q160=Q160))&gt;1,0,1)</f>
        <v>0</v>
      </c>
      <c r="AD160" s="206" t="str">
        <f t="shared" si="10"/>
        <v xml:space="preserve">{"Organisation": "ADRA", "Indicateur": "Distribution de materiel d'abris d'urgence", "Statut": "Planifié (financé)", "Date de l'activité (passé ou planifiée)
( jj-mm-aaaa)": "A confirmer", "Département": "Sud", "Commune": "Les Cayes", "Section Communale": ""}, </v>
      </c>
    </row>
    <row r="161" spans="1:30" s="53" customFormat="1" x14ac:dyDescent="0.25">
      <c r="A161" s="53" t="s">
        <v>1081</v>
      </c>
      <c r="D161" s="53" t="s">
        <v>18</v>
      </c>
      <c r="E161" s="132" t="s">
        <v>1886</v>
      </c>
      <c r="F161" s="77" t="s">
        <v>2420</v>
      </c>
      <c r="G161" s="145" t="s">
        <v>2410</v>
      </c>
      <c r="H161" s="138" t="str">
        <f>IFERROR(VLOOKUP(G161,REFERENCES!O:P,2,FALSE),"")</f>
        <v xml:space="preserve">Nombre </v>
      </c>
      <c r="I161" s="185">
        <v>120</v>
      </c>
      <c r="J161" s="207"/>
      <c r="K161" s="207"/>
      <c r="L161" s="207"/>
      <c r="M161" s="20" t="s">
        <v>1818</v>
      </c>
      <c r="N161" s="195"/>
      <c r="O161" s="149" t="s">
        <v>1038</v>
      </c>
      <c r="P161" s="53" t="s">
        <v>19</v>
      </c>
      <c r="Q161" s="71" t="s">
        <v>21</v>
      </c>
      <c r="R161" s="150"/>
      <c r="S161" s="71"/>
      <c r="T161" s="206"/>
      <c r="U161" s="206"/>
      <c r="V161" s="206"/>
      <c r="W161" s="206" t="e">
        <f t="shared" si="8"/>
        <v>#VALUE!</v>
      </c>
      <c r="X161" s="206">
        <f t="shared" si="9"/>
        <v>36</v>
      </c>
      <c r="Y161" s="206" t="str">
        <f>VLOOKUP(P161,NIVEAUXADMIN!A:B,2,FALSE)</f>
        <v>HT07</v>
      </c>
      <c r="Z161" s="206" t="str">
        <f>VLOOKUP(Q161,NIVEAUXADMIN!E:F,2,FALSE)</f>
        <v>HT07715</v>
      </c>
      <c r="AA161" s="206" t="e">
        <f>VLOOKUP(R161,NIVEAUXADMIN!I:J,2,FALSE)</f>
        <v>#N/A</v>
      </c>
      <c r="AB161" s="206">
        <f>IF(SUMPRODUCT(($A$4:$A161=A161)*($Q$4:$Q161=Q161))&gt;1,0,1)</f>
        <v>0</v>
      </c>
      <c r="AC161" s="207">
        <f>IF(SUMPRODUCT(($A$4:$A161=A161)*($F$4:$F161=F161)*($Q$4:$Q161=Q161))&gt;1,0,1)</f>
        <v>0</v>
      </c>
      <c r="AD161" s="206" t="str">
        <f t="shared" si="10"/>
        <v xml:space="preserve">{"Organisation": "ADRA", "Indicateur": "Distribution de materiel d'abris d'urgence", "Statut": "Planifié (financé)", "Date de l'activité (passé ou planifiée)
( jj-mm-aaaa)": "A confirmer", "Département": "Sud", "Commune": "Maniche", "Section Communale": ""}, </v>
      </c>
    </row>
    <row r="162" spans="1:30" s="53" customFormat="1" x14ac:dyDescent="0.25">
      <c r="A162" s="53" t="s">
        <v>1081</v>
      </c>
      <c r="D162" s="53" t="s">
        <v>18</v>
      </c>
      <c r="E162" s="132" t="s">
        <v>1886</v>
      </c>
      <c r="F162" s="77" t="s">
        <v>2420</v>
      </c>
      <c r="G162" s="145" t="s">
        <v>2410</v>
      </c>
      <c r="H162" s="138" t="str">
        <f>IFERROR(VLOOKUP(G162,REFERENCES!O:P,2,FALSE),"")</f>
        <v xml:space="preserve">Nombre </v>
      </c>
      <c r="I162" s="185">
        <v>209</v>
      </c>
      <c r="J162" s="207"/>
      <c r="K162" s="207"/>
      <c r="L162" s="207"/>
      <c r="M162" s="20" t="s">
        <v>1818</v>
      </c>
      <c r="N162" s="195"/>
      <c r="O162" s="149" t="s">
        <v>1038</v>
      </c>
      <c r="P162" s="53" t="s">
        <v>19</v>
      </c>
      <c r="Q162" s="71" t="s">
        <v>540</v>
      </c>
      <c r="R162" s="150"/>
      <c r="S162" s="71"/>
      <c r="T162" s="206"/>
      <c r="U162" s="206"/>
      <c r="V162" s="206"/>
      <c r="W162" s="206" t="e">
        <f t="shared" si="8"/>
        <v>#VALUE!</v>
      </c>
      <c r="X162" s="206">
        <f t="shared" si="9"/>
        <v>36</v>
      </c>
      <c r="Y162" s="206" t="str">
        <f>VLOOKUP(P162,NIVEAUXADMIN!A:B,2,FALSE)</f>
        <v>HT07</v>
      </c>
      <c r="Z162" s="206" t="str">
        <f>VLOOKUP(Q162,NIVEAUXADMIN!E:F,2,FALSE)</f>
        <v>HT07743</v>
      </c>
      <c r="AA162" s="206" t="e">
        <f>VLOOKUP(R162,NIVEAUXADMIN!I:J,2,FALSE)</f>
        <v>#N/A</v>
      </c>
      <c r="AB162" s="206">
        <f>IF(SUMPRODUCT(($A$4:$A162=A162)*($Q$4:$Q162=Q162))&gt;1,0,1)</f>
        <v>0</v>
      </c>
      <c r="AC162" s="207">
        <f>IF(SUMPRODUCT(($A$4:$A162=A162)*($F$4:$F162=F162)*($Q$4:$Q162=Q162))&gt;1,0,1)</f>
        <v>0</v>
      </c>
      <c r="AD162" s="206" t="str">
        <f t="shared" si="10"/>
        <v xml:space="preserve">{"Organisation": "ADRA", "Indicateur": "Distribution de materiel d'abris d'urgence", "Statut": "Planifié (financé)", "Date de l'activité (passé ou planifiée)
( jj-mm-aaaa)": "A confirmer", "Département": "Sud", "Commune": "Roche-A-Bateau", "Section Communale": ""}, </v>
      </c>
    </row>
    <row r="163" spans="1:30" s="53" customFormat="1" x14ac:dyDescent="0.25">
      <c r="A163" s="53" t="s">
        <v>1081</v>
      </c>
      <c r="D163" s="53" t="s">
        <v>18</v>
      </c>
      <c r="E163" s="132" t="s">
        <v>1886</v>
      </c>
      <c r="F163" s="77" t="s">
        <v>2420</v>
      </c>
      <c r="G163" s="145" t="s">
        <v>2410</v>
      </c>
      <c r="H163" s="138" t="str">
        <f>IFERROR(VLOOKUP(G163,REFERENCES!O:P,2,FALSE),"")</f>
        <v xml:space="preserve">Nombre </v>
      </c>
      <c r="I163" s="185">
        <v>120</v>
      </c>
      <c r="J163" s="207"/>
      <c r="K163" s="207"/>
      <c r="L163" s="207"/>
      <c r="M163" s="20" t="s">
        <v>1818</v>
      </c>
      <c r="N163" s="195"/>
      <c r="O163" s="149" t="s">
        <v>1038</v>
      </c>
      <c r="P163" s="53" t="s">
        <v>19</v>
      </c>
      <c r="Q163" s="206" t="s">
        <v>552</v>
      </c>
      <c r="R163" s="150"/>
      <c r="S163" s="71"/>
      <c r="T163" s="206"/>
      <c r="U163" s="206"/>
      <c r="V163" s="206"/>
      <c r="W163" s="206" t="e">
        <f t="shared" si="8"/>
        <v>#VALUE!</v>
      </c>
      <c r="X163" s="206">
        <f t="shared" si="9"/>
        <v>36</v>
      </c>
      <c r="Y163" s="206" t="str">
        <f>VLOOKUP(P163,NIVEAUXADMIN!A:B,2,FALSE)</f>
        <v>HT07</v>
      </c>
      <c r="Z163" s="206" t="str">
        <f>VLOOKUP(Q163,NIVEAUXADMIN!E:F,2,FALSE)</f>
        <v>HT07712</v>
      </c>
      <c r="AA163" s="206" t="e">
        <f>VLOOKUP(R163,NIVEAUXADMIN!I:J,2,FALSE)</f>
        <v>#N/A</v>
      </c>
      <c r="AB163" s="206">
        <f>IF(SUMPRODUCT(($A$4:$A163=A163)*($Q$4:$Q163=Q163))&gt;1,0,1)</f>
        <v>0</v>
      </c>
      <c r="AC163" s="207">
        <f>IF(SUMPRODUCT(($A$4:$A163=A163)*($F$4:$F163=F163)*($Q$4:$Q163=Q163))&gt;1,0,1)</f>
        <v>0</v>
      </c>
      <c r="AD163" s="206" t="str">
        <f t="shared" si="10"/>
        <v xml:space="preserve">{"Organisation": "ADRA", "Indicateur": "Distribution de materiel d'abris d'urgence", "Statut": "Planifié (financé)", "Date de l'activité (passé ou planifiée)
( jj-mm-aaaa)": "A confirmer", "Département": "Sud", "Commune": "Torbeck", "Section Communale": ""}, </v>
      </c>
    </row>
    <row r="164" spans="1:30" s="53" customFormat="1" x14ac:dyDescent="0.25">
      <c r="A164" s="53" t="s">
        <v>1911</v>
      </c>
      <c r="B164" s="53" t="s">
        <v>67</v>
      </c>
      <c r="C164" s="53" t="s">
        <v>1914</v>
      </c>
      <c r="D164" s="53" t="s">
        <v>15</v>
      </c>
      <c r="E164" s="132">
        <v>42723</v>
      </c>
      <c r="F164" s="77" t="s">
        <v>2420</v>
      </c>
      <c r="G164" s="145" t="s">
        <v>2409</v>
      </c>
      <c r="H164" s="138" t="str">
        <f>IFERROR(VLOOKUP(G164,REFERENCES!O:P,2,FALSE),"")</f>
        <v xml:space="preserve">Nombre </v>
      </c>
      <c r="I164" s="146">
        <v>356</v>
      </c>
      <c r="J164" s="207"/>
      <c r="K164" s="207"/>
      <c r="L164" s="207"/>
      <c r="M164" s="20"/>
      <c r="N164" s="182">
        <v>356</v>
      </c>
      <c r="O164" s="149"/>
      <c r="P164" s="53" t="s">
        <v>16</v>
      </c>
      <c r="Q164" s="206" t="s">
        <v>259</v>
      </c>
      <c r="R164" s="150" t="s">
        <v>1624</v>
      </c>
      <c r="S164" s="71" t="s">
        <v>1923</v>
      </c>
      <c r="T164" s="206"/>
      <c r="U164" s="206"/>
      <c r="V164" s="206"/>
      <c r="W164" s="206" t="str">
        <f t="shared" si="8"/>
        <v>APR20161219GRDA5E</v>
      </c>
      <c r="X164" s="206">
        <f t="shared" si="9"/>
        <v>0</v>
      </c>
      <c r="Y164" s="206" t="str">
        <f>VLOOKUP(P164,NIVEAUXADMIN!A:B,2,FALSE)</f>
        <v>HT08</v>
      </c>
      <c r="Z164" s="206" t="str">
        <f>VLOOKUP(Q164,NIVEAUXADMIN!E:F,2,FALSE)</f>
        <v>HT08822</v>
      </c>
      <c r="AA164" s="206" t="str">
        <f>VLOOKUP(R164,NIVEAUXADMIN!I:J,2,FALSE)</f>
        <v>HT08822-05</v>
      </c>
      <c r="AB164" s="206">
        <f>IF(SUMPRODUCT(($A$4:$A164=A164)*($Q$4:$Q164=Q164))&gt;1,0,1)</f>
        <v>1</v>
      </c>
      <c r="AC164" s="207">
        <f>IF(SUMPRODUCT(($A$4:$A164=A164)*($F$4:$F164=F164)*($Q$4:$Q164=Q164))&gt;1,0,1)</f>
        <v>1</v>
      </c>
      <c r="AD164" s="206" t="str">
        <f t="shared" si="10"/>
        <v xml:space="preserve">{"Organisation": "APRONHA", "Indicateur": "Distribution de materiel d'abris d'urgence", "Statut": "Réalisé", "Date de l'activité (passé ou planifiée)
( jj-mm-aaaa)": "12/19/2016", "Département": "Grande Anse", "Commune": "Dame-Marie", "Section Communale": "5e Baliverne"}, </v>
      </c>
    </row>
    <row r="165" spans="1:30" s="53" customFormat="1" x14ac:dyDescent="0.25">
      <c r="A165" s="53" t="s">
        <v>1911</v>
      </c>
      <c r="B165" s="53" t="s">
        <v>67</v>
      </c>
      <c r="C165" s="53" t="s">
        <v>1914</v>
      </c>
      <c r="D165" s="53" t="s">
        <v>15</v>
      </c>
      <c r="E165" s="132">
        <v>42723</v>
      </c>
      <c r="F165" s="77" t="s">
        <v>2417</v>
      </c>
      <c r="G165" s="145" t="s">
        <v>1055</v>
      </c>
      <c r="H165" s="138" t="str">
        <f>IFERROR(VLOOKUP(G165,REFERENCES!O:P,2,FALSE),"")</f>
        <v xml:space="preserve">Nombre </v>
      </c>
      <c r="I165" s="146">
        <v>356</v>
      </c>
      <c r="J165" s="146"/>
      <c r="K165" s="207"/>
      <c r="L165" s="146"/>
      <c r="M165" s="20"/>
      <c r="N165" s="182">
        <v>356</v>
      </c>
      <c r="O165" s="149"/>
      <c r="P165" s="53" t="s">
        <v>16</v>
      </c>
      <c r="Q165" s="143" t="s">
        <v>259</v>
      </c>
      <c r="R165" s="150" t="s">
        <v>1624</v>
      </c>
      <c r="S165" s="206" t="s">
        <v>1923</v>
      </c>
      <c r="T165" s="143"/>
      <c r="U165" s="143"/>
      <c r="V165" s="206" t="s">
        <v>1915</v>
      </c>
      <c r="W165" s="206" t="str">
        <f t="shared" si="8"/>
        <v>APR20161219GRDA5E</v>
      </c>
      <c r="X165" s="206">
        <f t="shared" si="9"/>
        <v>0</v>
      </c>
      <c r="Y165" s="206" t="str">
        <f>VLOOKUP(P165,NIVEAUXADMIN!A:B,2,FALSE)</f>
        <v>HT08</v>
      </c>
      <c r="Z165" s="206" t="str">
        <f>VLOOKUP(Q165,NIVEAUXADMIN!E:F,2,FALSE)</f>
        <v>HT08822</v>
      </c>
      <c r="AA165" s="206" t="str">
        <f>VLOOKUP(R165,NIVEAUXADMIN!I:J,2,FALSE)</f>
        <v>HT08822-05</v>
      </c>
      <c r="AB165" s="206">
        <f>IF(SUMPRODUCT(($A$4:$A165=A165)*($Q$4:$Q165=Q165))&gt;1,0,1)</f>
        <v>0</v>
      </c>
      <c r="AC165" s="207">
        <f>IF(SUMPRODUCT(($A$4:$A165=A165)*($F$4:$F165=F165)*($Q$4:$Q165=Q165))&gt;1,0,1)</f>
        <v>1</v>
      </c>
      <c r="AD165" s="206" t="str">
        <f t="shared" si="10"/>
        <v xml:space="preserve">{"Organisation": "APRONHA", "Indicateur": "Distribution de biens non-alimentaire", "Statut": "Réalisé", "Date de l'activité (passé ou planifiée)
( jj-mm-aaaa)": "12/19/2016", "Département": "Grande Anse", "Commune": "Dame-Marie", "Section Communale": "5e Baliverne"}, </v>
      </c>
    </row>
    <row r="166" spans="1:30" s="53" customFormat="1" x14ac:dyDescent="0.25">
      <c r="A166" s="53" t="s">
        <v>1911</v>
      </c>
      <c r="B166" s="53" t="s">
        <v>67</v>
      </c>
      <c r="C166" s="53" t="s">
        <v>1914</v>
      </c>
      <c r="D166" s="53" t="s">
        <v>15</v>
      </c>
      <c r="E166" s="132">
        <v>42723</v>
      </c>
      <c r="F166" s="77" t="s">
        <v>2417</v>
      </c>
      <c r="G166" s="145" t="s">
        <v>1050</v>
      </c>
      <c r="H166" s="138" t="str">
        <f>IFERROR(VLOOKUP(G166,REFERENCES!O:P,2,FALSE),"")</f>
        <v xml:space="preserve">Nombre </v>
      </c>
      <c r="I166" s="146">
        <v>356</v>
      </c>
      <c r="J166" s="73"/>
      <c r="K166" s="73"/>
      <c r="L166" s="73"/>
      <c r="M166" s="20"/>
      <c r="N166" s="182">
        <v>356</v>
      </c>
      <c r="O166" s="149"/>
      <c r="P166" s="53" t="s">
        <v>16</v>
      </c>
      <c r="Q166" s="71" t="s">
        <v>259</v>
      </c>
      <c r="R166" s="150" t="s">
        <v>1624</v>
      </c>
      <c r="S166" s="206" t="s">
        <v>1923</v>
      </c>
      <c r="T166" s="71"/>
      <c r="U166" s="143"/>
      <c r="V166" s="206"/>
      <c r="W166" s="206" t="str">
        <f t="shared" si="8"/>
        <v>APR20161219GRDA5E</v>
      </c>
      <c r="X166" s="206">
        <f t="shared" si="9"/>
        <v>0</v>
      </c>
      <c r="Y166" s="206" t="str">
        <f>VLOOKUP(P166,NIVEAUXADMIN!A:B,2,FALSE)</f>
        <v>HT08</v>
      </c>
      <c r="Z166" s="206" t="str">
        <f>VLOOKUP(Q166,NIVEAUXADMIN!E:F,2,FALSE)</f>
        <v>HT08822</v>
      </c>
      <c r="AA166" s="206" t="str">
        <f>VLOOKUP(R166,NIVEAUXADMIN!I:J,2,FALSE)</f>
        <v>HT08822-05</v>
      </c>
      <c r="AB166" s="206">
        <f>IF(SUMPRODUCT(($A$4:$A166=A166)*($Q$4:$Q166=Q166))&gt;1,0,1)</f>
        <v>0</v>
      </c>
      <c r="AC166" s="207">
        <f>IF(SUMPRODUCT(($A$4:$A166=A166)*($F$4:$F166=F166)*($Q$4:$Q166=Q166))&gt;1,0,1)</f>
        <v>0</v>
      </c>
      <c r="AD166" s="206" t="str">
        <f t="shared" si="10"/>
        <v xml:space="preserve">{"Organisation": "APRONHA", "Indicateur": "Distribution de biens non-alimentaire", "Statut": "Réalisé", "Date de l'activité (passé ou planifiée)
( jj-mm-aaaa)": "12/19/2016", "Département": "Grande Anse", "Commune": "Dame-Marie", "Section Communale": "5e Baliverne"}, </v>
      </c>
    </row>
    <row r="167" spans="1:30" s="53" customFormat="1" x14ac:dyDescent="0.25">
      <c r="A167" s="53" t="s">
        <v>1911</v>
      </c>
      <c r="B167" s="53" t="s">
        <v>67</v>
      </c>
      <c r="C167" s="53" t="s">
        <v>1914</v>
      </c>
      <c r="D167" s="53" t="s">
        <v>15</v>
      </c>
      <c r="E167" s="132">
        <v>42723</v>
      </c>
      <c r="F167" s="77" t="s">
        <v>2420</v>
      </c>
      <c r="G167" s="145" t="s">
        <v>2409</v>
      </c>
      <c r="H167" s="138" t="str">
        <f>IFERROR(VLOOKUP(G167,REFERENCES!O:P,2,FALSE),"")</f>
        <v xml:space="preserve">Nombre </v>
      </c>
      <c r="I167" s="146">
        <v>123</v>
      </c>
      <c r="J167" s="146"/>
      <c r="K167" s="146"/>
      <c r="L167" s="146"/>
      <c r="M167" s="20"/>
      <c r="N167" s="182">
        <v>123</v>
      </c>
      <c r="O167" s="149"/>
      <c r="P167" s="53" t="s">
        <v>16</v>
      </c>
      <c r="Q167" s="71" t="s">
        <v>17</v>
      </c>
      <c r="R167" s="150" t="s">
        <v>1707</v>
      </c>
      <c r="S167" s="206" t="s">
        <v>1920</v>
      </c>
      <c r="T167" s="143"/>
      <c r="U167" s="143"/>
      <c r="V167" s="206"/>
      <c r="W167" s="206" t="str">
        <f t="shared" si="8"/>
        <v>APR20161219GRJE7E</v>
      </c>
      <c r="X167" s="206">
        <f t="shared" si="9"/>
        <v>0</v>
      </c>
      <c r="Y167" s="206" t="str">
        <f>VLOOKUP(P167,NIVEAUXADMIN!A:B,2,FALSE)</f>
        <v>HT08</v>
      </c>
      <c r="Z167" s="206" t="str">
        <f>VLOOKUP(Q167,NIVEAUXADMIN!E:F,2,FALSE)</f>
        <v>HT08811</v>
      </c>
      <c r="AA167" s="206" t="str">
        <f>VLOOKUP(R167,NIVEAUXADMIN!I:J,2,FALSE)</f>
        <v>HT08811-07</v>
      </c>
      <c r="AB167" s="206">
        <f>IF(SUMPRODUCT(($A$4:$A167=A167)*($Q$4:$Q167=Q167))&gt;1,0,1)</f>
        <v>1</v>
      </c>
      <c r="AC167" s="207">
        <f>IF(SUMPRODUCT(($A$4:$A167=A167)*($F$4:$F167=F167)*($Q$4:$Q167=Q167))&gt;1,0,1)</f>
        <v>1</v>
      </c>
      <c r="AD167" s="206" t="str">
        <f t="shared" si="10"/>
        <v xml:space="preserve">{"Organisation": "APRONHA", "Indicateur": "Distribution de materiel d'abris d'urgence", "Statut": "Réalisé", "Date de l'activité (passé ou planifiée)
( jj-mm-aaaa)": "12/19/2016", "Département": "Grande Anse", "Commune": "Jeremie", "Section Communale": "7e Marfranc"}, </v>
      </c>
    </row>
    <row r="168" spans="1:30" s="53" customFormat="1" x14ac:dyDescent="0.25">
      <c r="A168" s="53" t="s">
        <v>1911</v>
      </c>
      <c r="B168" s="53" t="s">
        <v>67</v>
      </c>
      <c r="C168" s="53" t="s">
        <v>1914</v>
      </c>
      <c r="D168" s="53" t="s">
        <v>15</v>
      </c>
      <c r="E168" s="132">
        <v>42723</v>
      </c>
      <c r="F168" s="77" t="s">
        <v>2417</v>
      </c>
      <c r="G168" s="145" t="s">
        <v>1055</v>
      </c>
      <c r="H168" s="138" t="str">
        <f>IFERROR(VLOOKUP(G168,REFERENCES!O:P,2,FALSE),"")</f>
        <v xml:space="preserve">Nombre </v>
      </c>
      <c r="I168" s="146">
        <v>123</v>
      </c>
      <c r="J168" s="146"/>
      <c r="K168" s="146"/>
      <c r="L168" s="146"/>
      <c r="M168" s="20"/>
      <c r="N168" s="182">
        <v>123</v>
      </c>
      <c r="O168" s="149"/>
      <c r="P168" s="53" t="s">
        <v>16</v>
      </c>
      <c r="Q168" s="71" t="s">
        <v>17</v>
      </c>
      <c r="R168" s="150" t="s">
        <v>1707</v>
      </c>
      <c r="S168" s="206" t="s">
        <v>1920</v>
      </c>
      <c r="T168" s="143"/>
      <c r="U168" s="143"/>
      <c r="V168" s="206" t="s">
        <v>1915</v>
      </c>
      <c r="W168" s="206" t="str">
        <f t="shared" si="8"/>
        <v>APR20161219GRJE7E</v>
      </c>
      <c r="X168" s="206">
        <f t="shared" si="9"/>
        <v>0</v>
      </c>
      <c r="Y168" s="206" t="str">
        <f>VLOOKUP(P168,NIVEAUXADMIN!A:B,2,FALSE)</f>
        <v>HT08</v>
      </c>
      <c r="Z168" s="206" t="str">
        <f>VLOOKUP(Q168,NIVEAUXADMIN!E:F,2,FALSE)</f>
        <v>HT08811</v>
      </c>
      <c r="AA168" s="206" t="str">
        <f>VLOOKUP(R168,NIVEAUXADMIN!I:J,2,FALSE)</f>
        <v>HT08811-07</v>
      </c>
      <c r="AB168" s="206">
        <f>IF(SUMPRODUCT(($A$4:$A168=A168)*($Q$4:$Q168=Q168))&gt;1,0,1)</f>
        <v>0</v>
      </c>
      <c r="AC168" s="207">
        <f>IF(SUMPRODUCT(($A$4:$A168=A168)*($F$4:$F168=F168)*($Q$4:$Q168=Q168))&gt;1,0,1)</f>
        <v>1</v>
      </c>
      <c r="AD168" s="206" t="str">
        <f t="shared" si="10"/>
        <v xml:space="preserve">{"Organisation": "APRONHA", "Indicateur": "Distribution de biens non-alimentaire", "Statut": "Réalisé", "Date de l'activité (passé ou planifiée)
( jj-mm-aaaa)": "12/19/2016", "Département": "Grande Anse", "Commune": "Jeremie", "Section Communale": "7e Marfranc"}, </v>
      </c>
    </row>
    <row r="169" spans="1:30" s="53" customFormat="1" x14ac:dyDescent="0.25">
      <c r="A169" s="53" t="s">
        <v>1911</v>
      </c>
      <c r="B169" s="53" t="s">
        <v>67</v>
      </c>
      <c r="C169" s="53" t="s">
        <v>1914</v>
      </c>
      <c r="D169" s="53" t="s">
        <v>15</v>
      </c>
      <c r="E169" s="132">
        <v>42723</v>
      </c>
      <c r="F169" s="77" t="s">
        <v>2417</v>
      </c>
      <c r="G169" s="145" t="s">
        <v>1050</v>
      </c>
      <c r="H169" s="138" t="str">
        <f>IFERROR(VLOOKUP(G169,REFERENCES!O:P,2,FALSE),"")</f>
        <v xml:space="preserve">Nombre </v>
      </c>
      <c r="I169" s="146">
        <v>123</v>
      </c>
      <c r="J169" s="146"/>
      <c r="K169" s="146"/>
      <c r="L169" s="146"/>
      <c r="M169" s="20"/>
      <c r="N169" s="182">
        <v>123</v>
      </c>
      <c r="O169" s="149"/>
      <c r="P169" s="53" t="s">
        <v>16</v>
      </c>
      <c r="Q169" s="143" t="s">
        <v>17</v>
      </c>
      <c r="R169" s="150" t="s">
        <v>1707</v>
      </c>
      <c r="S169" s="206" t="s">
        <v>1920</v>
      </c>
      <c r="T169" s="143"/>
      <c r="U169" s="143"/>
      <c r="V169" s="206"/>
      <c r="W169" s="206" t="str">
        <f t="shared" si="8"/>
        <v>APR20161219GRJE7E</v>
      </c>
      <c r="X169" s="206">
        <f t="shared" si="9"/>
        <v>0</v>
      </c>
      <c r="Y169" s="206" t="str">
        <f>VLOOKUP(P169,NIVEAUXADMIN!A:B,2,FALSE)</f>
        <v>HT08</v>
      </c>
      <c r="Z169" s="206" t="str">
        <f>VLOOKUP(Q169,NIVEAUXADMIN!E:F,2,FALSE)</f>
        <v>HT08811</v>
      </c>
      <c r="AA169" s="206" t="str">
        <f>VLOOKUP(R169,NIVEAUXADMIN!I:J,2,FALSE)</f>
        <v>HT08811-07</v>
      </c>
      <c r="AB169" s="206">
        <f>IF(SUMPRODUCT(($A$4:$A169=A169)*($Q$4:$Q169=Q169))&gt;1,0,1)</f>
        <v>0</v>
      </c>
      <c r="AC169" s="207">
        <f>IF(SUMPRODUCT(($A$4:$A169=A169)*($F$4:$F169=F169)*($Q$4:$Q169=Q169))&gt;1,0,1)</f>
        <v>0</v>
      </c>
      <c r="AD169" s="206" t="str">
        <f t="shared" si="10"/>
        <v xml:space="preserve">{"Organisation": "APRONHA", "Indicateur": "Distribution de biens non-alimentaire", "Statut": "Réalisé", "Date de l'activité (passé ou planifiée)
( jj-mm-aaaa)": "12/19/2016", "Département": "Grande Anse", "Commune": "Jeremie", "Section Communale": "7e Marfranc"}, </v>
      </c>
    </row>
    <row r="170" spans="1:30" s="53" customFormat="1" x14ac:dyDescent="0.25">
      <c r="A170" s="53" t="s">
        <v>1911</v>
      </c>
      <c r="B170" s="53" t="s">
        <v>67</v>
      </c>
      <c r="C170" s="53" t="s">
        <v>1914</v>
      </c>
      <c r="D170" s="53" t="s">
        <v>15</v>
      </c>
      <c r="E170" s="132">
        <v>42723</v>
      </c>
      <c r="F170" s="77" t="s">
        <v>2420</v>
      </c>
      <c r="G170" s="145" t="s">
        <v>2409</v>
      </c>
      <c r="H170" s="138" t="str">
        <f>IFERROR(VLOOKUP(G170,REFERENCES!O:P,2,FALSE),"")</f>
        <v xml:space="preserve">Nombre </v>
      </c>
      <c r="I170" s="146">
        <v>212</v>
      </c>
      <c r="J170" s="146"/>
      <c r="K170" s="146"/>
      <c r="L170" s="146"/>
      <c r="M170" s="20"/>
      <c r="N170" s="182">
        <v>212</v>
      </c>
      <c r="O170" s="149"/>
      <c r="P170" s="53" t="s">
        <v>16</v>
      </c>
      <c r="Q170" s="143" t="s">
        <v>270</v>
      </c>
      <c r="R170" s="150" t="s">
        <v>1687</v>
      </c>
      <c r="S170" s="206" t="s">
        <v>1922</v>
      </c>
      <c r="T170" s="143"/>
      <c r="U170" s="143"/>
      <c r="V170" s="206"/>
      <c r="W170" s="206" t="str">
        <f t="shared" si="8"/>
        <v>APR20161219GRPE6È</v>
      </c>
      <c r="X170" s="206">
        <f t="shared" si="9"/>
        <v>0</v>
      </c>
      <c r="Y170" s="206" t="str">
        <f>VLOOKUP(P170,NIVEAUXADMIN!A:B,2,FALSE)</f>
        <v>HT08</v>
      </c>
      <c r="Z170" s="206" t="str">
        <f>VLOOKUP(Q170,NIVEAUXADMIN!E:F,2,FALSE)</f>
        <v>HT08834</v>
      </c>
      <c r="AA170" s="206" t="str">
        <f>VLOOKUP(R170,NIVEAUXADMIN!I:J,2,FALSE)</f>
        <v>HT08834-06</v>
      </c>
      <c r="AB170" s="206">
        <f>IF(SUMPRODUCT(($A$4:$A170=A170)*($Q$4:$Q170=Q170))&gt;1,0,1)</f>
        <v>1</v>
      </c>
      <c r="AC170" s="207">
        <f>IF(SUMPRODUCT(($A$4:$A170=A170)*($F$4:$F170=F170)*($Q$4:$Q170=Q170))&gt;1,0,1)</f>
        <v>1</v>
      </c>
      <c r="AD170" s="206" t="str">
        <f t="shared" si="10"/>
        <v xml:space="preserve">{"Organisation": "APRONHA", "Indicateur": "Distribution de materiel d'abris d'urgence", "Statut": "Réalisé", "Date de l'activité (passé ou planifiée)
( jj-mm-aaaa)": "12/19/2016", "Département": "Grande Anse", "Commune": "Pestel", "Section Communale": "6ème Les Cayemites"}, </v>
      </c>
    </row>
    <row r="171" spans="1:30" s="53" customFormat="1" x14ac:dyDescent="0.25">
      <c r="A171" s="53" t="s">
        <v>1911</v>
      </c>
      <c r="B171" s="53" t="s">
        <v>67</v>
      </c>
      <c r="C171" s="53" t="s">
        <v>1914</v>
      </c>
      <c r="D171" s="53" t="s">
        <v>15</v>
      </c>
      <c r="E171" s="132">
        <v>42723</v>
      </c>
      <c r="F171" s="77" t="s">
        <v>2417</v>
      </c>
      <c r="G171" s="145" t="s">
        <v>1055</v>
      </c>
      <c r="H171" s="138" t="str">
        <f>IFERROR(VLOOKUP(G171,REFERENCES!O:P,2,FALSE),"")</f>
        <v xml:space="preserve">Nombre </v>
      </c>
      <c r="I171" s="146">
        <v>212</v>
      </c>
      <c r="J171" s="146"/>
      <c r="K171" s="146"/>
      <c r="L171" s="146"/>
      <c r="M171" s="20"/>
      <c r="N171" s="182">
        <v>212</v>
      </c>
      <c r="O171" s="149"/>
      <c r="P171" s="53" t="s">
        <v>16</v>
      </c>
      <c r="Q171" s="143" t="s">
        <v>270</v>
      </c>
      <c r="R171" s="150" t="s">
        <v>1687</v>
      </c>
      <c r="S171" s="206" t="s">
        <v>1922</v>
      </c>
      <c r="T171" s="143"/>
      <c r="U171" s="143"/>
      <c r="V171" s="206" t="s">
        <v>1915</v>
      </c>
      <c r="W171" s="206" t="str">
        <f t="shared" si="8"/>
        <v>APR20161219GRPE6È</v>
      </c>
      <c r="X171" s="206">
        <f t="shared" si="9"/>
        <v>0</v>
      </c>
      <c r="Y171" s="206" t="str">
        <f>VLOOKUP(P171,NIVEAUXADMIN!A:B,2,FALSE)</f>
        <v>HT08</v>
      </c>
      <c r="Z171" s="206" t="str">
        <f>VLOOKUP(Q171,NIVEAUXADMIN!E:F,2,FALSE)</f>
        <v>HT08834</v>
      </c>
      <c r="AA171" s="206" t="str">
        <f>VLOOKUP(R171,NIVEAUXADMIN!I:J,2,FALSE)</f>
        <v>HT08834-06</v>
      </c>
      <c r="AB171" s="206">
        <f>IF(SUMPRODUCT(($A$4:$A171=A171)*($Q$4:$Q171=Q171))&gt;1,0,1)</f>
        <v>0</v>
      </c>
      <c r="AC171" s="207">
        <f>IF(SUMPRODUCT(($A$4:$A171=A171)*($F$4:$F171=F171)*($Q$4:$Q171=Q171))&gt;1,0,1)</f>
        <v>1</v>
      </c>
      <c r="AD171" s="206" t="str">
        <f t="shared" si="10"/>
        <v xml:space="preserve">{"Organisation": "APRONHA", "Indicateur": "Distribution de biens non-alimentaire", "Statut": "Réalisé", "Date de l'activité (passé ou planifiée)
( jj-mm-aaaa)": "12/19/2016", "Département": "Grande Anse", "Commune": "Pestel", "Section Communale": "6ème Les Cayemites"}, </v>
      </c>
    </row>
    <row r="172" spans="1:30" s="53" customFormat="1" x14ac:dyDescent="0.25">
      <c r="A172" s="53" t="s">
        <v>1911</v>
      </c>
      <c r="B172" s="53" t="s">
        <v>67</v>
      </c>
      <c r="C172" s="53" t="s">
        <v>1914</v>
      </c>
      <c r="D172" s="53" t="s">
        <v>15</v>
      </c>
      <c r="E172" s="132">
        <v>42723</v>
      </c>
      <c r="F172" s="77" t="s">
        <v>2417</v>
      </c>
      <c r="G172" s="145" t="s">
        <v>1050</v>
      </c>
      <c r="H172" s="138" t="str">
        <f>IFERROR(VLOOKUP(G172,REFERENCES!O:P,2,FALSE),"")</f>
        <v xml:space="preserve">Nombre </v>
      </c>
      <c r="I172" s="146">
        <v>212</v>
      </c>
      <c r="J172" s="146"/>
      <c r="K172" s="146"/>
      <c r="L172" s="146"/>
      <c r="M172" s="20"/>
      <c r="N172" s="182">
        <v>212</v>
      </c>
      <c r="O172" s="149"/>
      <c r="P172" s="53" t="s">
        <v>16</v>
      </c>
      <c r="Q172" s="143" t="s">
        <v>270</v>
      </c>
      <c r="R172" s="150" t="s">
        <v>1687</v>
      </c>
      <c r="S172" s="206" t="s">
        <v>1922</v>
      </c>
      <c r="T172" s="143"/>
      <c r="U172" s="143"/>
      <c r="V172" s="206"/>
      <c r="W172" s="206" t="str">
        <f t="shared" si="8"/>
        <v>APR20161219GRPE6È</v>
      </c>
      <c r="X172" s="206">
        <f t="shared" si="9"/>
        <v>0</v>
      </c>
      <c r="Y172" s="206" t="str">
        <f>VLOOKUP(P172,NIVEAUXADMIN!A:B,2,FALSE)</f>
        <v>HT08</v>
      </c>
      <c r="Z172" s="206" t="str">
        <f>VLOOKUP(Q172,NIVEAUXADMIN!E:F,2,FALSE)</f>
        <v>HT08834</v>
      </c>
      <c r="AA172" s="206" t="str">
        <f>VLOOKUP(R172,NIVEAUXADMIN!I:J,2,FALSE)</f>
        <v>HT08834-06</v>
      </c>
      <c r="AB172" s="206">
        <f>IF(SUMPRODUCT(($A$4:$A172=A172)*($Q$4:$Q172=Q172))&gt;1,0,1)</f>
        <v>0</v>
      </c>
      <c r="AC172" s="207">
        <f>IF(SUMPRODUCT(($A$4:$A172=A172)*($F$4:$F172=F172)*($Q$4:$Q172=Q172))&gt;1,0,1)</f>
        <v>0</v>
      </c>
      <c r="AD172" s="206" t="str">
        <f t="shared" si="10"/>
        <v xml:space="preserve">{"Organisation": "APRONHA", "Indicateur": "Distribution de biens non-alimentaire", "Statut": "Réalisé", "Date de l'activité (passé ou planifiée)
( jj-mm-aaaa)": "12/19/2016", "Département": "Grande Anse", "Commune": "Pestel", "Section Communale": "6ème Les Cayemites"}, </v>
      </c>
    </row>
    <row r="173" spans="1:30" s="53" customFormat="1" x14ac:dyDescent="0.25">
      <c r="A173" s="53" t="s">
        <v>1911</v>
      </c>
      <c r="B173" s="53" t="s">
        <v>67</v>
      </c>
      <c r="C173" s="53" t="s">
        <v>1914</v>
      </c>
      <c r="D173" s="53" t="s">
        <v>15</v>
      </c>
      <c r="E173" s="132">
        <v>42723</v>
      </c>
      <c r="F173" s="77" t="s">
        <v>2420</v>
      </c>
      <c r="G173" s="145" t="s">
        <v>2409</v>
      </c>
      <c r="H173" s="138" t="str">
        <f>IFERROR(VLOOKUP(G173,REFERENCES!O:P,2,FALSE),"")</f>
        <v xml:space="preserve">Nombre </v>
      </c>
      <c r="I173" s="146">
        <v>170</v>
      </c>
      <c r="J173" s="146"/>
      <c r="K173" s="146"/>
      <c r="L173" s="146"/>
      <c r="M173" s="20"/>
      <c r="N173" s="182">
        <v>170</v>
      </c>
      <c r="O173" s="149"/>
      <c r="P173" s="53" t="s">
        <v>16</v>
      </c>
      <c r="Q173" s="143" t="s">
        <v>273</v>
      </c>
      <c r="R173" s="150" t="s">
        <v>1568</v>
      </c>
      <c r="S173" s="206" t="s">
        <v>1921</v>
      </c>
      <c r="T173" s="143"/>
      <c r="U173" s="143"/>
      <c r="V173" s="206"/>
      <c r="W173" s="206" t="str">
        <f t="shared" si="8"/>
        <v>APR20161219GRRO4E</v>
      </c>
      <c r="X173" s="206">
        <f t="shared" si="9"/>
        <v>0</v>
      </c>
      <c r="Y173" s="206" t="str">
        <f>VLOOKUP(P173,NIVEAUXADMIN!A:B,2,FALSE)</f>
        <v>HT08</v>
      </c>
      <c r="Z173" s="206" t="str">
        <f>VLOOKUP(Q173,NIVEAUXADMIN!E:F,2,FALSE)</f>
        <v>HT08832</v>
      </c>
      <c r="AA173" s="206" t="str">
        <f>VLOOKUP(R173,NIVEAUXADMIN!I:J,2,FALSE)</f>
        <v>HT08832-04</v>
      </c>
      <c r="AB173" s="206">
        <f>IF(SUMPRODUCT(($A$4:$A173=A173)*($Q$4:$Q173=Q173))&gt;1,0,1)</f>
        <v>1</v>
      </c>
      <c r="AC173" s="207">
        <f>IF(SUMPRODUCT(($A$4:$A173=A173)*($F$4:$F173=F173)*($Q$4:$Q173=Q173))&gt;1,0,1)</f>
        <v>1</v>
      </c>
      <c r="AD173" s="206" t="str">
        <f t="shared" si="10"/>
        <v xml:space="preserve">{"Organisation": "APRONHA", "Indicateur": "Distribution de materiel d'abris d'urgence", "Statut": "Réalisé", "Date de l'activité (passé ou planifiée)
( jj-mm-aaaa)": "12/19/2016", "Département": "Grande Anse", "Commune": "Roseaux", "Section Communale": "4e les Gomiers"}, </v>
      </c>
    </row>
    <row r="174" spans="1:30" s="53" customFormat="1" x14ac:dyDescent="0.25">
      <c r="A174" s="53" t="s">
        <v>1911</v>
      </c>
      <c r="B174" s="53" t="s">
        <v>67</v>
      </c>
      <c r="C174" s="53" t="s">
        <v>1914</v>
      </c>
      <c r="D174" s="53" t="s">
        <v>15</v>
      </c>
      <c r="E174" s="132">
        <v>42723</v>
      </c>
      <c r="F174" s="77" t="s">
        <v>2417</v>
      </c>
      <c r="G174" s="145" t="s">
        <v>1055</v>
      </c>
      <c r="H174" s="138" t="str">
        <f>IFERROR(VLOOKUP(G174,REFERENCES!O:P,2,FALSE),"")</f>
        <v xml:space="preserve">Nombre </v>
      </c>
      <c r="I174" s="146">
        <v>170</v>
      </c>
      <c r="J174" s="146"/>
      <c r="K174" s="146"/>
      <c r="L174" s="146"/>
      <c r="M174" s="20"/>
      <c r="N174" s="182">
        <v>170</v>
      </c>
      <c r="O174" s="149"/>
      <c r="P174" s="53" t="s">
        <v>16</v>
      </c>
      <c r="Q174" s="71" t="s">
        <v>273</v>
      </c>
      <c r="R174" s="150" t="s">
        <v>1568</v>
      </c>
      <c r="S174" s="206" t="s">
        <v>1921</v>
      </c>
      <c r="T174" s="143"/>
      <c r="U174" s="143"/>
      <c r="V174" s="206" t="s">
        <v>1915</v>
      </c>
      <c r="W174" s="206" t="str">
        <f t="shared" si="8"/>
        <v>APR20161219GRRO4E</v>
      </c>
      <c r="X174" s="206">
        <f t="shared" si="9"/>
        <v>0</v>
      </c>
      <c r="Y174" s="206" t="str">
        <f>VLOOKUP(P174,NIVEAUXADMIN!A:B,2,FALSE)</f>
        <v>HT08</v>
      </c>
      <c r="Z174" s="206" t="str">
        <f>VLOOKUP(Q174,NIVEAUXADMIN!E:F,2,FALSE)</f>
        <v>HT08832</v>
      </c>
      <c r="AA174" s="206" t="str">
        <f>VLOOKUP(R174,NIVEAUXADMIN!I:J,2,FALSE)</f>
        <v>HT08832-04</v>
      </c>
      <c r="AB174" s="206">
        <f>IF(SUMPRODUCT(($A$4:$A174=A174)*($Q$4:$Q174=Q174))&gt;1,0,1)</f>
        <v>0</v>
      </c>
      <c r="AC174" s="207">
        <f>IF(SUMPRODUCT(($A$4:$A174=A174)*($F$4:$F174=F174)*($Q$4:$Q174=Q174))&gt;1,0,1)</f>
        <v>1</v>
      </c>
      <c r="AD174" s="206" t="str">
        <f t="shared" si="10"/>
        <v xml:space="preserve">{"Organisation": "APRONHA", "Indicateur": "Distribution de biens non-alimentaire", "Statut": "Réalisé", "Date de l'activité (passé ou planifiée)
( jj-mm-aaaa)": "12/19/2016", "Département": "Grande Anse", "Commune": "Roseaux", "Section Communale": "4e les Gomiers"}, </v>
      </c>
    </row>
    <row r="175" spans="1:30" s="53" customFormat="1" x14ac:dyDescent="0.25">
      <c r="A175" s="53" t="s">
        <v>1911</v>
      </c>
      <c r="B175" s="53" t="s">
        <v>67</v>
      </c>
      <c r="C175" s="53" t="s">
        <v>1914</v>
      </c>
      <c r="D175" s="53" t="s">
        <v>15</v>
      </c>
      <c r="E175" s="132">
        <v>42723</v>
      </c>
      <c r="F175" s="77" t="s">
        <v>2417</v>
      </c>
      <c r="G175" s="145" t="s">
        <v>1050</v>
      </c>
      <c r="H175" s="138" t="str">
        <f>IFERROR(VLOOKUP(G175,REFERENCES!O:P,2,FALSE),"")</f>
        <v xml:space="preserve">Nombre </v>
      </c>
      <c r="I175" s="146">
        <v>170</v>
      </c>
      <c r="J175" s="146"/>
      <c r="K175" s="146"/>
      <c r="L175" s="146"/>
      <c r="M175" s="20"/>
      <c r="N175" s="182">
        <v>170</v>
      </c>
      <c r="O175" s="149"/>
      <c r="P175" s="53" t="s">
        <v>16</v>
      </c>
      <c r="Q175" s="143" t="s">
        <v>273</v>
      </c>
      <c r="R175" s="150" t="s">
        <v>1568</v>
      </c>
      <c r="S175" s="206" t="s">
        <v>1921</v>
      </c>
      <c r="T175" s="143"/>
      <c r="U175" s="143"/>
      <c r="V175" s="206"/>
      <c r="W175" s="206" t="str">
        <f t="shared" si="8"/>
        <v>APR20161219GRRO4E</v>
      </c>
      <c r="X175" s="206">
        <f t="shared" si="9"/>
        <v>0</v>
      </c>
      <c r="Y175" s="206" t="str">
        <f>VLOOKUP(P175,NIVEAUXADMIN!A:B,2,FALSE)</f>
        <v>HT08</v>
      </c>
      <c r="Z175" s="206" t="str">
        <f>VLOOKUP(Q175,NIVEAUXADMIN!E:F,2,FALSE)</f>
        <v>HT08832</v>
      </c>
      <c r="AA175" s="206" t="str">
        <f>VLOOKUP(R175,NIVEAUXADMIN!I:J,2,FALSE)</f>
        <v>HT08832-04</v>
      </c>
      <c r="AB175" s="206">
        <f>IF(SUMPRODUCT(($A$4:$A175=A175)*($Q$4:$Q175=Q175))&gt;1,0,1)</f>
        <v>0</v>
      </c>
      <c r="AC175" s="207">
        <f>IF(SUMPRODUCT(($A$4:$A175=A175)*($F$4:$F175=F175)*($Q$4:$Q175=Q175))&gt;1,0,1)</f>
        <v>0</v>
      </c>
      <c r="AD175" s="206" t="str">
        <f t="shared" si="10"/>
        <v xml:space="preserve">{"Organisation": "APRONHA", "Indicateur": "Distribution de biens non-alimentaire", "Statut": "Réalisé", "Date de l'activité (passé ou planifiée)
( jj-mm-aaaa)": "12/19/2016", "Département": "Grande Anse", "Commune": "Roseaux", "Section Communale": "4e les Gomiers"}, </v>
      </c>
    </row>
    <row r="176" spans="1:30" s="53" customFormat="1" x14ac:dyDescent="0.25">
      <c r="A176" s="53" t="s">
        <v>1911</v>
      </c>
      <c r="B176" s="53" t="s">
        <v>67</v>
      </c>
      <c r="C176" s="53" t="s">
        <v>1914</v>
      </c>
      <c r="D176" s="53" t="s">
        <v>15</v>
      </c>
      <c r="E176" s="132">
        <v>42723</v>
      </c>
      <c r="F176" s="77" t="s">
        <v>2420</v>
      </c>
      <c r="G176" s="145" t="s">
        <v>2409</v>
      </c>
      <c r="H176" s="138" t="str">
        <f>IFERROR(VLOOKUP(G176,REFERENCES!O:P,2,FALSE),"")</f>
        <v xml:space="preserve">Nombre </v>
      </c>
      <c r="I176" s="207">
        <v>146</v>
      </c>
      <c r="J176" s="146"/>
      <c r="K176" s="146"/>
      <c r="L176" s="146"/>
      <c r="M176" s="20"/>
      <c r="N176" s="207">
        <v>146</v>
      </c>
      <c r="O176" s="149"/>
      <c r="P176" s="53" t="s">
        <v>16</v>
      </c>
      <c r="Q176" s="143" t="s">
        <v>246</v>
      </c>
      <c r="R176" s="150" t="s">
        <v>1446</v>
      </c>
      <c r="S176" s="206" t="s">
        <v>1924</v>
      </c>
      <c r="T176" s="143"/>
      <c r="U176" s="143"/>
      <c r="V176" s="206"/>
      <c r="W176" s="206" t="str">
        <f t="shared" si="8"/>
        <v>APR20161219GRBE2È</v>
      </c>
      <c r="X176" s="206">
        <f t="shared" si="9"/>
        <v>0</v>
      </c>
      <c r="Y176" s="206" t="str">
        <f>VLOOKUP(P176,NIVEAUXADMIN!A:B,2,FALSE)</f>
        <v>HT08</v>
      </c>
      <c r="Z176" s="206" t="str">
        <f>VLOOKUP(Q176,NIVEAUXADMIN!E:F,2,FALSE)</f>
        <v>HT08833</v>
      </c>
      <c r="AA176" s="206" t="str">
        <f>VLOOKUP(R176,NIVEAUXADMIN!I:J,2,FALSE)</f>
        <v>HT08833-03</v>
      </c>
      <c r="AB176" s="206">
        <f>IF(SUMPRODUCT(($A$4:$A176=A176)*($Q$4:$Q176=Q176))&gt;1,0,1)</f>
        <v>1</v>
      </c>
      <c r="AC176" s="207">
        <f>IF(SUMPRODUCT(($A$4:$A176=A176)*($F$4:$F176=F176)*($Q$4:$Q176=Q176))&gt;1,0,1)</f>
        <v>1</v>
      </c>
      <c r="AD176" s="206" t="str">
        <f t="shared" si="10"/>
        <v xml:space="preserve">{"Organisation": "APRONHA", "Indicateur": "Distribution de materiel d'abris d'urgence", "Statut": "Réalisé", "Date de l'activité (passé ou planifiée)
( jj-mm-aaaa)": "12/19/2016", "Département": "Grande Anse", "Commune": "Beaumont", "Section Communale": "2ème Mouline"}, </v>
      </c>
    </row>
    <row r="177" spans="1:30" s="53" customFormat="1" x14ac:dyDescent="0.25">
      <c r="A177" s="53" t="s">
        <v>1911</v>
      </c>
      <c r="B177" s="53" t="s">
        <v>67</v>
      </c>
      <c r="C177" s="53" t="s">
        <v>1914</v>
      </c>
      <c r="D177" s="53" t="s">
        <v>15</v>
      </c>
      <c r="E177" s="132">
        <v>42723</v>
      </c>
      <c r="F177" s="77" t="s">
        <v>2417</v>
      </c>
      <c r="G177" s="145" t="s">
        <v>1055</v>
      </c>
      <c r="H177" s="138" t="str">
        <f>IFERROR(VLOOKUP(G177,REFERENCES!O:P,2,FALSE),"")</f>
        <v xml:space="preserve">Nombre </v>
      </c>
      <c r="I177" s="146">
        <v>146</v>
      </c>
      <c r="J177" s="146"/>
      <c r="K177" s="146"/>
      <c r="L177" s="146"/>
      <c r="M177" s="20"/>
      <c r="N177" s="207">
        <v>146</v>
      </c>
      <c r="O177" s="149"/>
      <c r="P177" s="53" t="s">
        <v>16</v>
      </c>
      <c r="Q177" s="143" t="s">
        <v>246</v>
      </c>
      <c r="R177" s="150" t="s">
        <v>1446</v>
      </c>
      <c r="S177" s="206" t="s">
        <v>1924</v>
      </c>
      <c r="T177" s="143"/>
      <c r="U177" s="143"/>
      <c r="V177" s="206" t="s">
        <v>1915</v>
      </c>
      <c r="W177" s="206" t="str">
        <f t="shared" si="8"/>
        <v>APR20161219GRBE2È</v>
      </c>
      <c r="X177" s="206">
        <f t="shared" si="9"/>
        <v>0</v>
      </c>
      <c r="Y177" s="206" t="str">
        <f>VLOOKUP(P177,NIVEAUXADMIN!A:B,2,FALSE)</f>
        <v>HT08</v>
      </c>
      <c r="Z177" s="206" t="str">
        <f>VLOOKUP(Q177,NIVEAUXADMIN!E:F,2,FALSE)</f>
        <v>HT08833</v>
      </c>
      <c r="AA177" s="206" t="str">
        <f>VLOOKUP(R177,NIVEAUXADMIN!I:J,2,FALSE)</f>
        <v>HT08833-03</v>
      </c>
      <c r="AB177" s="206">
        <f>IF(SUMPRODUCT(($A$4:$A177=A177)*($Q$4:$Q177=Q177))&gt;1,0,1)</f>
        <v>0</v>
      </c>
      <c r="AC177" s="207">
        <f>IF(SUMPRODUCT(($A$4:$A177=A177)*($F$4:$F177=F177)*($Q$4:$Q177=Q177))&gt;1,0,1)</f>
        <v>1</v>
      </c>
      <c r="AD177" s="206" t="str">
        <f t="shared" si="10"/>
        <v xml:space="preserve">{"Organisation": "APRONHA", "Indicateur": "Distribution de biens non-alimentaire", "Statut": "Réalisé", "Date de l'activité (passé ou planifiée)
( jj-mm-aaaa)": "12/19/2016", "Département": "Grande Anse", "Commune": "Beaumont", "Section Communale": "2ème Mouline"}, </v>
      </c>
    </row>
    <row r="178" spans="1:30" s="53" customFormat="1" x14ac:dyDescent="0.25">
      <c r="A178" s="53" t="s">
        <v>1911</v>
      </c>
      <c r="B178" s="53" t="s">
        <v>67</v>
      </c>
      <c r="C178" s="53" t="s">
        <v>1914</v>
      </c>
      <c r="D178" s="53" t="s">
        <v>15</v>
      </c>
      <c r="E178" s="132">
        <v>42723</v>
      </c>
      <c r="F178" s="77" t="s">
        <v>2417</v>
      </c>
      <c r="G178" s="145" t="s">
        <v>1050</v>
      </c>
      <c r="H178" s="138" t="str">
        <f>IFERROR(VLOOKUP(G178,REFERENCES!O:P,2,FALSE),"")</f>
        <v xml:space="preserve">Nombre </v>
      </c>
      <c r="I178" s="207">
        <v>146</v>
      </c>
      <c r="J178" s="146"/>
      <c r="K178" s="146"/>
      <c r="L178" s="146"/>
      <c r="M178" s="20"/>
      <c r="N178" s="146">
        <v>146</v>
      </c>
      <c r="O178" s="149"/>
      <c r="P178" s="53" t="s">
        <v>16</v>
      </c>
      <c r="Q178" s="143" t="s">
        <v>246</v>
      </c>
      <c r="R178" s="150" t="s">
        <v>1446</v>
      </c>
      <c r="S178" s="206" t="s">
        <v>1924</v>
      </c>
      <c r="T178" s="143"/>
      <c r="U178" s="143"/>
      <c r="V178" s="206"/>
      <c r="W178" s="206" t="str">
        <f t="shared" si="8"/>
        <v>APR20161219GRBE2È</v>
      </c>
      <c r="X178" s="206">
        <f t="shared" si="9"/>
        <v>0</v>
      </c>
      <c r="Y178" s="206" t="str">
        <f>VLOOKUP(P178,NIVEAUXADMIN!A:B,2,FALSE)</f>
        <v>HT08</v>
      </c>
      <c r="Z178" s="206" t="str">
        <f>VLOOKUP(Q178,NIVEAUXADMIN!E:F,2,FALSE)</f>
        <v>HT08833</v>
      </c>
      <c r="AA178" s="206" t="str">
        <f>VLOOKUP(R178,NIVEAUXADMIN!I:J,2,FALSE)</f>
        <v>HT08833-03</v>
      </c>
      <c r="AB178" s="206">
        <f>IF(SUMPRODUCT(($A$4:$A178=A178)*($Q$4:$Q178=Q178))&gt;1,0,1)</f>
        <v>0</v>
      </c>
      <c r="AC178" s="207">
        <f>IF(SUMPRODUCT(($A$4:$A178=A178)*($F$4:$F178=F178)*($Q$4:$Q178=Q178))&gt;1,0,1)</f>
        <v>0</v>
      </c>
      <c r="AD178" s="206" t="str">
        <f t="shared" si="10"/>
        <v xml:space="preserve">{"Organisation": "APRONHA", "Indicateur": "Distribution de biens non-alimentaire", "Statut": "Réalisé", "Date de l'activité (passé ou planifiée)
( jj-mm-aaaa)": "12/19/2016", "Département": "Grande Anse", "Commune": "Beaumont", "Section Communale": "2ème Mouline"}, </v>
      </c>
    </row>
    <row r="179" spans="1:30" s="53" customFormat="1" x14ac:dyDescent="0.25">
      <c r="A179" s="53" t="s">
        <v>1911</v>
      </c>
      <c r="B179" s="53" t="s">
        <v>67</v>
      </c>
      <c r="C179" s="53" t="s">
        <v>47</v>
      </c>
      <c r="D179" s="53" t="s">
        <v>15</v>
      </c>
      <c r="E179" s="132">
        <v>42725</v>
      </c>
      <c r="F179" s="77" t="s">
        <v>2417</v>
      </c>
      <c r="G179" s="145" t="s">
        <v>1047</v>
      </c>
      <c r="H179" s="138" t="str">
        <f>IFERROR(VLOOKUP(G179,REFERENCES!O:P,2,FALSE),"")</f>
        <v xml:space="preserve">Nombre </v>
      </c>
      <c r="I179" s="146">
        <v>138</v>
      </c>
      <c r="J179" s="146"/>
      <c r="K179" s="146"/>
      <c r="L179" s="146"/>
      <c r="M179" s="20"/>
      <c r="N179" s="182">
        <v>138</v>
      </c>
      <c r="O179" s="149"/>
      <c r="P179" s="53" t="s">
        <v>19</v>
      </c>
      <c r="Q179" s="143" t="s">
        <v>512</v>
      </c>
      <c r="R179" s="150" t="s">
        <v>1608</v>
      </c>
      <c r="S179" s="206" t="s">
        <v>1912</v>
      </c>
      <c r="T179" s="143"/>
      <c r="U179" s="143"/>
      <c r="V179" s="143"/>
      <c r="W179" s="206" t="str">
        <f t="shared" si="8"/>
        <v>APR20161221SUCA4È</v>
      </c>
      <c r="X179" s="206">
        <f t="shared" si="9"/>
        <v>0</v>
      </c>
      <c r="Y179" s="206" t="str">
        <f>VLOOKUP(P179,NIVEAUXADMIN!A:B,2,FALSE)</f>
        <v>HT07</v>
      </c>
      <c r="Z179" s="206" t="str">
        <f>VLOOKUP(Q179,NIVEAUXADMIN!E:F,2,FALSE)</f>
        <v>HT07733</v>
      </c>
      <c r="AA179" s="206" t="str">
        <f>VLOOKUP(R179,NIVEAUXADMIN!I:J,2,FALSE)</f>
        <v>HT07733-04</v>
      </c>
      <c r="AB179" s="206">
        <f>IF(SUMPRODUCT(($A$4:$A179=A179)*($Q$4:$Q179=Q179))&gt;1,0,1)</f>
        <v>1</v>
      </c>
      <c r="AC179" s="207">
        <f>IF(SUMPRODUCT(($A$4:$A179=A179)*($F$4:$F179=F179)*($Q$4:$Q179=Q179))&gt;1,0,1)</f>
        <v>1</v>
      </c>
      <c r="AD179" s="206" t="str">
        <f t="shared" si="10"/>
        <v xml:space="preserve">{"Organisation": "APRONHA", "Indicateur": "Distribution de biens non-alimentaire", "Statut": "Réalisé", "Date de l'activité (passé ou planifiée)
( jj-mm-aaaa)": "12/21/2016", "Département": "Sud", "Commune": "Cavaillon", "Section Communale": "4ème Mare Henry"}, </v>
      </c>
    </row>
    <row r="180" spans="1:30" s="53" customFormat="1" x14ac:dyDescent="0.25">
      <c r="A180" s="53" t="s">
        <v>1911</v>
      </c>
      <c r="B180" s="53" t="s">
        <v>67</v>
      </c>
      <c r="C180" s="53" t="s">
        <v>1914</v>
      </c>
      <c r="D180" s="53" t="s">
        <v>15</v>
      </c>
      <c r="E180" s="132">
        <v>42725</v>
      </c>
      <c r="F180" s="77" t="s">
        <v>2417</v>
      </c>
      <c r="G180" s="145" t="s">
        <v>1055</v>
      </c>
      <c r="H180" s="138" t="str">
        <f>IFERROR(VLOOKUP(G180,REFERENCES!O:P,2,FALSE),"")</f>
        <v xml:space="preserve">Nombre </v>
      </c>
      <c r="I180" s="146">
        <v>138</v>
      </c>
      <c r="J180" s="146"/>
      <c r="K180" s="146"/>
      <c r="L180" s="146"/>
      <c r="M180" s="20"/>
      <c r="N180" s="182">
        <v>138</v>
      </c>
      <c r="O180" s="149"/>
      <c r="P180" s="53" t="s">
        <v>19</v>
      </c>
      <c r="Q180" s="143" t="s">
        <v>512</v>
      </c>
      <c r="R180" s="150" t="s">
        <v>1608</v>
      </c>
      <c r="S180" s="206" t="s">
        <v>1912</v>
      </c>
      <c r="T180" s="143"/>
      <c r="U180" s="143"/>
      <c r="V180" s="143" t="s">
        <v>1915</v>
      </c>
      <c r="W180" s="206" t="str">
        <f t="shared" si="8"/>
        <v>APR20161221SUCA4È</v>
      </c>
      <c r="X180" s="206">
        <f t="shared" si="9"/>
        <v>0</v>
      </c>
      <c r="Y180" s="206" t="str">
        <f>VLOOKUP(P180,NIVEAUXADMIN!A:B,2,FALSE)</f>
        <v>HT07</v>
      </c>
      <c r="Z180" s="206" t="str">
        <f>VLOOKUP(Q180,NIVEAUXADMIN!E:F,2,FALSE)</f>
        <v>HT07733</v>
      </c>
      <c r="AA180" s="206" t="str">
        <f>VLOOKUP(R180,NIVEAUXADMIN!I:J,2,FALSE)</f>
        <v>HT07733-04</v>
      </c>
      <c r="AB180" s="206">
        <f>IF(SUMPRODUCT(($A$4:$A180=A180)*($Q$4:$Q180=Q180))&gt;1,0,1)</f>
        <v>0</v>
      </c>
      <c r="AC180" s="207">
        <f>IF(SUMPRODUCT(($A$4:$A180=A180)*($F$4:$F180=F180)*($Q$4:$Q180=Q180))&gt;1,0,1)</f>
        <v>0</v>
      </c>
      <c r="AD180" s="206" t="str">
        <f t="shared" si="10"/>
        <v xml:space="preserve">{"Organisation": "APRONHA", "Indicateur": "Distribution de biens non-alimentaire", "Statut": "Réalisé", "Date de l'activité (passé ou planifiée)
( jj-mm-aaaa)": "12/21/2016", "Département": "Sud", "Commune": "Cavaillon", "Section Communale": "4ème Mare Henry"}, </v>
      </c>
    </row>
    <row r="181" spans="1:30" s="53" customFormat="1" x14ac:dyDescent="0.25">
      <c r="A181" s="53" t="s">
        <v>1911</v>
      </c>
      <c r="B181" s="53" t="s">
        <v>67</v>
      </c>
      <c r="C181" s="53" t="s">
        <v>1914</v>
      </c>
      <c r="D181" s="53" t="s">
        <v>15</v>
      </c>
      <c r="E181" s="132">
        <v>42725</v>
      </c>
      <c r="F181" s="77" t="s">
        <v>2420</v>
      </c>
      <c r="G181" s="145" t="s">
        <v>2409</v>
      </c>
      <c r="H181" s="138" t="str">
        <f>IFERROR(VLOOKUP(G181,REFERENCES!O:P,2,FALSE),"")</f>
        <v xml:space="preserve">Nombre </v>
      </c>
      <c r="I181" s="146">
        <v>129</v>
      </c>
      <c r="J181" s="146"/>
      <c r="K181" s="146"/>
      <c r="L181" s="146"/>
      <c r="M181" s="20"/>
      <c r="N181" s="207">
        <v>129</v>
      </c>
      <c r="O181" s="149"/>
      <c r="P181" s="53" t="s">
        <v>19</v>
      </c>
      <c r="Q181" s="143" t="s">
        <v>515</v>
      </c>
      <c r="R181" s="150" t="s">
        <v>1445</v>
      </c>
      <c r="S181" s="206" t="s">
        <v>1913</v>
      </c>
      <c r="T181" s="143"/>
      <c r="U181" s="143"/>
      <c r="V181" s="143"/>
      <c r="W181" s="206" t="str">
        <f t="shared" si="8"/>
        <v>APR20161221SUCH2È</v>
      </c>
      <c r="X181" s="206">
        <f t="shared" si="9"/>
        <v>0</v>
      </c>
      <c r="Y181" s="206" t="str">
        <f>VLOOKUP(P181,NIVEAUXADMIN!A:B,2,FALSE)</f>
        <v>HT07</v>
      </c>
      <c r="Z181" s="206" t="str">
        <f>VLOOKUP(Q181,NIVEAUXADMIN!E:F,2,FALSE)</f>
        <v>HT07713</v>
      </c>
      <c r="AA181" s="206" t="str">
        <f>VLOOKUP(R181,NIVEAUXADMIN!I:J,2,FALSE)</f>
        <v>HT07713-02</v>
      </c>
      <c r="AB181" s="206">
        <f>IF(SUMPRODUCT(($A$4:$A181=A181)*($Q$4:$Q181=Q181))&gt;1,0,1)</f>
        <v>1</v>
      </c>
      <c r="AC181" s="207">
        <f>IF(SUMPRODUCT(($A$4:$A181=A181)*($F$4:$F181=F181)*($Q$4:$Q181=Q181))&gt;1,0,1)</f>
        <v>1</v>
      </c>
      <c r="AD181" s="206" t="str">
        <f t="shared" si="10"/>
        <v xml:space="preserve">{"Organisation": "APRONHA", "Indicateur": "Distribution de materiel d'abris d'urgence", "Statut": "Réalisé", "Date de l'activité (passé ou planifiée)
( jj-mm-aaaa)": "12/21/2016", "Département": "Sud", "Commune": "Chantal", "Section Communale": "2ème Melonière"}, </v>
      </c>
    </row>
    <row r="182" spans="1:30" s="53" customFormat="1" x14ac:dyDescent="0.25">
      <c r="A182" s="53" t="s">
        <v>1911</v>
      </c>
      <c r="B182" s="53" t="s">
        <v>67</v>
      </c>
      <c r="C182" s="53" t="s">
        <v>47</v>
      </c>
      <c r="D182" s="53" t="s">
        <v>15</v>
      </c>
      <c r="E182" s="132">
        <v>42725</v>
      </c>
      <c r="F182" s="77" t="s">
        <v>2417</v>
      </c>
      <c r="G182" s="145" t="s">
        <v>1050</v>
      </c>
      <c r="H182" s="138" t="str">
        <f>IFERROR(VLOOKUP(G182,REFERENCES!O:P,2,FALSE),"")</f>
        <v xml:space="preserve">Nombre </v>
      </c>
      <c r="I182" s="207">
        <v>129</v>
      </c>
      <c r="J182" s="146"/>
      <c r="K182" s="146"/>
      <c r="L182" s="146"/>
      <c r="M182" s="20"/>
      <c r="N182" s="207">
        <v>129</v>
      </c>
      <c r="O182" s="149"/>
      <c r="P182" s="53" t="s">
        <v>19</v>
      </c>
      <c r="Q182" s="143" t="s">
        <v>515</v>
      </c>
      <c r="R182" s="150" t="s">
        <v>1445</v>
      </c>
      <c r="S182" s="71" t="s">
        <v>1913</v>
      </c>
      <c r="T182" s="143"/>
      <c r="U182" s="143"/>
      <c r="V182" s="206"/>
      <c r="W182" s="206" t="str">
        <f t="shared" si="8"/>
        <v>APR20161221SUCH2È</v>
      </c>
      <c r="X182" s="206">
        <f t="shared" si="9"/>
        <v>0</v>
      </c>
      <c r="Y182" s="206" t="str">
        <f>VLOOKUP(P182,NIVEAUXADMIN!A:B,2,FALSE)</f>
        <v>HT07</v>
      </c>
      <c r="Z182" s="206" t="str">
        <f>VLOOKUP(Q182,NIVEAUXADMIN!E:F,2,FALSE)</f>
        <v>HT07713</v>
      </c>
      <c r="AA182" s="206" t="str">
        <f>VLOOKUP(R182,NIVEAUXADMIN!I:J,2,FALSE)</f>
        <v>HT07713-02</v>
      </c>
      <c r="AB182" s="206">
        <f>IF(SUMPRODUCT(($A$4:$A182=A182)*($Q$4:$Q182=Q182))&gt;1,0,1)</f>
        <v>0</v>
      </c>
      <c r="AC182" s="207">
        <f>IF(SUMPRODUCT(($A$4:$A182=A182)*($F$4:$F182=F182)*($Q$4:$Q182=Q182))&gt;1,0,1)</f>
        <v>1</v>
      </c>
      <c r="AD182" s="206" t="str">
        <f t="shared" si="10"/>
        <v xml:space="preserve">{"Organisation": "APRONHA", "Indicateur": "Distribution de biens non-alimentaire", "Statut": "Réalisé", "Date de l'activité (passé ou planifiée)
( jj-mm-aaaa)": "12/21/2016", "Département": "Sud", "Commune": "Chantal", "Section Communale": "2ème Melonière"}, </v>
      </c>
    </row>
    <row r="183" spans="1:30" s="53" customFormat="1" x14ac:dyDescent="0.25">
      <c r="A183" s="53" t="s">
        <v>1911</v>
      </c>
      <c r="B183" s="53" t="s">
        <v>67</v>
      </c>
      <c r="C183" s="53" t="s">
        <v>47</v>
      </c>
      <c r="D183" s="53" t="s">
        <v>15</v>
      </c>
      <c r="E183" s="132">
        <v>42725</v>
      </c>
      <c r="F183" s="77" t="s">
        <v>2417</v>
      </c>
      <c r="G183" s="145" t="s">
        <v>1050</v>
      </c>
      <c r="H183" s="138" t="str">
        <f>IFERROR(VLOOKUP(G183,REFERENCES!O:P,2,FALSE),"")</f>
        <v xml:space="preserve">Nombre </v>
      </c>
      <c r="I183" s="207">
        <v>138</v>
      </c>
      <c r="J183" s="207"/>
      <c r="K183" s="207"/>
      <c r="L183" s="207"/>
      <c r="M183" s="20"/>
      <c r="N183" s="182">
        <v>138</v>
      </c>
      <c r="O183" s="149"/>
      <c r="P183" s="53" t="s">
        <v>19</v>
      </c>
      <c r="Q183" s="143" t="s">
        <v>512</v>
      </c>
      <c r="R183" s="150" t="s">
        <v>1608</v>
      </c>
      <c r="S183" s="71" t="s">
        <v>1912</v>
      </c>
      <c r="T183" s="206"/>
      <c r="U183" s="206"/>
      <c r="V183" s="206"/>
      <c r="W183" s="206" t="str">
        <f t="shared" si="8"/>
        <v>APR20161221SUCA4È</v>
      </c>
      <c r="X183" s="206">
        <f t="shared" si="9"/>
        <v>0</v>
      </c>
      <c r="Y183" s="206" t="str">
        <f>VLOOKUP(P183,NIVEAUXADMIN!A:B,2,FALSE)</f>
        <v>HT07</v>
      </c>
      <c r="Z183" s="206" t="str">
        <f>VLOOKUP(Q183,NIVEAUXADMIN!E:F,2,FALSE)</f>
        <v>HT07733</v>
      </c>
      <c r="AA183" s="206" t="str">
        <f>VLOOKUP(R183,NIVEAUXADMIN!I:J,2,FALSE)</f>
        <v>HT07733-04</v>
      </c>
      <c r="AB183" s="206">
        <f>IF(SUMPRODUCT(($A$4:$A183=A183)*($Q$4:$Q183=Q183))&gt;1,0,1)</f>
        <v>0</v>
      </c>
      <c r="AC183" s="207">
        <f>IF(SUMPRODUCT(($A$4:$A183=A183)*($F$4:$F183=F183)*($Q$4:$Q183=Q183))&gt;1,0,1)</f>
        <v>0</v>
      </c>
      <c r="AD183" s="206" t="str">
        <f t="shared" si="10"/>
        <v xml:space="preserve">{"Organisation": "APRONHA", "Indicateur": "Distribution de biens non-alimentaire", "Statut": "Réalisé", "Date de l'activité (passé ou planifiée)
( jj-mm-aaaa)": "12/21/2016", "Département": "Sud", "Commune": "Cavaillon", "Section Communale": "4ème Mare Henry"}, </v>
      </c>
    </row>
    <row r="184" spans="1:30" s="53" customFormat="1" x14ac:dyDescent="0.25">
      <c r="A184" s="53" t="s">
        <v>1911</v>
      </c>
      <c r="B184" s="53" t="s">
        <v>67</v>
      </c>
      <c r="C184" s="53" t="s">
        <v>1914</v>
      </c>
      <c r="D184" s="53" t="s">
        <v>15</v>
      </c>
      <c r="E184" s="132">
        <v>42725</v>
      </c>
      <c r="F184" s="77" t="s">
        <v>2417</v>
      </c>
      <c r="G184" s="145" t="s">
        <v>1056</v>
      </c>
      <c r="H184" s="138" t="str">
        <f>IFERROR(VLOOKUP(G184,REFERENCES!O:P,2,FALSE),"")</f>
        <v xml:space="preserve">Nombre </v>
      </c>
      <c r="I184" s="207">
        <v>138</v>
      </c>
      <c r="J184" s="207"/>
      <c r="K184" s="207"/>
      <c r="L184" s="207"/>
      <c r="M184" s="20"/>
      <c r="N184" s="182">
        <v>138</v>
      </c>
      <c r="O184" s="149"/>
      <c r="P184" s="53" t="s">
        <v>19</v>
      </c>
      <c r="Q184" s="71" t="s">
        <v>512</v>
      </c>
      <c r="R184" s="150" t="s">
        <v>1608</v>
      </c>
      <c r="S184" s="71" t="s">
        <v>1912</v>
      </c>
      <c r="T184" s="206"/>
      <c r="U184" s="206"/>
      <c r="V184" s="143"/>
      <c r="W184" s="206" t="str">
        <f t="shared" si="8"/>
        <v>APR20161221SUCA4È</v>
      </c>
      <c r="X184" s="206">
        <f t="shared" si="9"/>
        <v>0</v>
      </c>
      <c r="Y184" s="206" t="str">
        <f>VLOOKUP(P184,NIVEAUXADMIN!A:B,2,FALSE)</f>
        <v>HT07</v>
      </c>
      <c r="Z184" s="206" t="str">
        <f>VLOOKUP(Q184,NIVEAUXADMIN!E:F,2,FALSE)</f>
        <v>HT07733</v>
      </c>
      <c r="AA184" s="206" t="str">
        <f>VLOOKUP(R184,NIVEAUXADMIN!I:J,2,FALSE)</f>
        <v>HT07733-04</v>
      </c>
      <c r="AB184" s="206">
        <f>IF(SUMPRODUCT(($A$4:$A184=A184)*($Q$4:$Q184=Q184))&gt;1,0,1)</f>
        <v>0</v>
      </c>
      <c r="AC184" s="207">
        <f>IF(SUMPRODUCT(($A$4:$A184=A184)*($F$4:$F184=F184)*($Q$4:$Q184=Q184))&gt;1,0,1)</f>
        <v>0</v>
      </c>
      <c r="AD184" s="206" t="str">
        <f t="shared" si="10"/>
        <v xml:space="preserve">{"Organisation": "APRONHA", "Indicateur": "Distribution de biens non-alimentaire", "Statut": "Réalisé", "Date de l'activité (passé ou planifiée)
( jj-mm-aaaa)": "12/21/2016", "Département": "Sud", "Commune": "Cavaillon", "Section Communale": "4ème Mare Henry"}, </v>
      </c>
    </row>
    <row r="185" spans="1:30" s="53" customFormat="1" x14ac:dyDescent="0.25">
      <c r="A185" s="53" t="s">
        <v>1911</v>
      </c>
      <c r="B185" s="53" t="s">
        <v>67</v>
      </c>
      <c r="C185" s="53" t="s">
        <v>1914</v>
      </c>
      <c r="D185" s="53" t="s">
        <v>15</v>
      </c>
      <c r="E185" s="132">
        <v>42725</v>
      </c>
      <c r="F185" s="77" t="s">
        <v>2420</v>
      </c>
      <c r="G185" s="145" t="s">
        <v>2409</v>
      </c>
      <c r="H185" s="138" t="str">
        <f>IFERROR(VLOOKUP(G185,REFERENCES!O:P,2,FALSE),"")</f>
        <v xml:space="preserve">Nombre </v>
      </c>
      <c r="I185" s="207">
        <v>138</v>
      </c>
      <c r="J185" s="207"/>
      <c r="K185" s="207"/>
      <c r="L185" s="207"/>
      <c r="M185" s="20"/>
      <c r="N185" s="182">
        <v>138</v>
      </c>
      <c r="O185" s="149"/>
      <c r="P185" s="53" t="s">
        <v>19</v>
      </c>
      <c r="Q185" s="71" t="s">
        <v>512</v>
      </c>
      <c r="R185" s="150" t="s">
        <v>1608</v>
      </c>
      <c r="S185" s="71" t="s">
        <v>1912</v>
      </c>
      <c r="T185" s="206"/>
      <c r="U185" s="206"/>
      <c r="V185" s="206"/>
      <c r="W185" s="206" t="str">
        <f t="shared" si="8"/>
        <v>APR20161221SUCA4È</v>
      </c>
      <c r="X185" s="206">
        <f t="shared" si="9"/>
        <v>0</v>
      </c>
      <c r="Y185" s="206" t="str">
        <f>VLOOKUP(P185,NIVEAUXADMIN!A:B,2,FALSE)</f>
        <v>HT07</v>
      </c>
      <c r="Z185" s="206" t="str">
        <f>VLOOKUP(Q185,NIVEAUXADMIN!E:F,2,FALSE)</f>
        <v>HT07733</v>
      </c>
      <c r="AA185" s="206" t="str">
        <f>VLOOKUP(R185,NIVEAUXADMIN!I:J,2,FALSE)</f>
        <v>HT07733-04</v>
      </c>
      <c r="AB185" s="206">
        <f>IF(SUMPRODUCT(($A$4:$A185=A185)*($Q$4:$Q185=Q185))&gt;1,0,1)</f>
        <v>0</v>
      </c>
      <c r="AC185" s="207">
        <f>IF(SUMPRODUCT(($A$4:$A185=A185)*($F$4:$F185=F185)*($Q$4:$Q185=Q185))&gt;1,0,1)</f>
        <v>1</v>
      </c>
      <c r="AD185" s="206" t="str">
        <f t="shared" si="10"/>
        <v xml:space="preserve">{"Organisation": "APRONHA", "Indicateur": "Distribution de materiel d'abris d'urgence", "Statut": "Réalisé", "Date de l'activité (passé ou planifiée)
( jj-mm-aaaa)": "12/21/2016", "Département": "Sud", "Commune": "Cavaillon", "Section Communale": "4ème Mare Henry"}, </v>
      </c>
    </row>
    <row r="186" spans="1:30" s="53" customFormat="1" x14ac:dyDescent="0.25">
      <c r="A186" s="53" t="s">
        <v>1911</v>
      </c>
      <c r="B186" s="53" t="s">
        <v>67</v>
      </c>
      <c r="C186" s="53" t="s">
        <v>1914</v>
      </c>
      <c r="D186" s="53" t="s">
        <v>15</v>
      </c>
      <c r="E186" s="132">
        <v>42725</v>
      </c>
      <c r="F186" s="77" t="s">
        <v>2417</v>
      </c>
      <c r="G186" s="145" t="s">
        <v>1047</v>
      </c>
      <c r="H186" s="138" t="str">
        <f>IFERROR(VLOOKUP(G186,REFERENCES!O:P,2,FALSE),"")</f>
        <v xml:space="preserve">Nombre </v>
      </c>
      <c r="I186" s="207">
        <v>129</v>
      </c>
      <c r="J186" s="146"/>
      <c r="K186" s="146"/>
      <c r="L186" s="146"/>
      <c r="M186" s="20"/>
      <c r="N186" s="146">
        <v>129</v>
      </c>
      <c r="O186" s="149"/>
      <c r="P186" s="53" t="s">
        <v>19</v>
      </c>
      <c r="Q186" s="71" t="s">
        <v>515</v>
      </c>
      <c r="R186" s="150" t="s">
        <v>1445</v>
      </c>
      <c r="S186" s="71" t="s">
        <v>1913</v>
      </c>
      <c r="T186" s="143"/>
      <c r="U186" s="143"/>
      <c r="V186" s="206"/>
      <c r="W186" s="206" t="str">
        <f t="shared" si="8"/>
        <v>APR20161221SUCH2È</v>
      </c>
      <c r="X186" s="206">
        <f t="shared" si="9"/>
        <v>0</v>
      </c>
      <c r="Y186" s="206" t="str">
        <f>VLOOKUP(P186,NIVEAUXADMIN!A:B,2,FALSE)</f>
        <v>HT07</v>
      </c>
      <c r="Z186" s="206" t="str">
        <f>VLOOKUP(Q186,NIVEAUXADMIN!E:F,2,FALSE)</f>
        <v>HT07713</v>
      </c>
      <c r="AA186" s="206" t="str">
        <f>VLOOKUP(R186,NIVEAUXADMIN!I:J,2,FALSE)</f>
        <v>HT07713-02</v>
      </c>
      <c r="AB186" s="206">
        <f>IF(SUMPRODUCT(($A$4:$A186=A186)*($Q$4:$Q186=Q186))&gt;1,0,1)</f>
        <v>0</v>
      </c>
      <c r="AC186" s="207">
        <f>IF(SUMPRODUCT(($A$4:$A186=A186)*($F$4:$F186=F186)*($Q$4:$Q186=Q186))&gt;1,0,1)</f>
        <v>0</v>
      </c>
      <c r="AD186" s="206" t="str">
        <f t="shared" si="10"/>
        <v xml:space="preserve">{"Organisation": "APRONHA", "Indicateur": "Distribution de biens non-alimentaire", "Statut": "Réalisé", "Date de l'activité (passé ou planifiée)
( jj-mm-aaaa)": "12/21/2016", "Département": "Sud", "Commune": "Chantal", "Section Communale": "2ème Melonière"}, </v>
      </c>
    </row>
    <row r="187" spans="1:30" s="53" customFormat="1" x14ac:dyDescent="0.25">
      <c r="A187" s="53" t="s">
        <v>1911</v>
      </c>
      <c r="B187" s="53" t="s">
        <v>67</v>
      </c>
      <c r="C187" s="53" t="s">
        <v>47</v>
      </c>
      <c r="D187" s="53" t="s">
        <v>15</v>
      </c>
      <c r="E187" s="132">
        <v>42725</v>
      </c>
      <c r="F187" s="77" t="s">
        <v>2417</v>
      </c>
      <c r="G187" s="145" t="s">
        <v>1055</v>
      </c>
      <c r="H187" s="138" t="str">
        <f>IFERROR(VLOOKUP(G187,REFERENCES!O:P,2,FALSE),"")</f>
        <v xml:space="preserve">Nombre </v>
      </c>
      <c r="I187" s="207">
        <v>129</v>
      </c>
      <c r="J187" s="146"/>
      <c r="K187" s="146"/>
      <c r="L187" s="146"/>
      <c r="M187" s="20"/>
      <c r="N187" s="146">
        <v>129</v>
      </c>
      <c r="O187" s="149"/>
      <c r="P187" s="53" t="s">
        <v>19</v>
      </c>
      <c r="Q187" s="71" t="s">
        <v>515</v>
      </c>
      <c r="R187" s="150" t="s">
        <v>1445</v>
      </c>
      <c r="S187" s="206" t="s">
        <v>1913</v>
      </c>
      <c r="T187" s="206"/>
      <c r="U187" s="206"/>
      <c r="V187" s="206"/>
      <c r="W187" s="206" t="str">
        <f t="shared" si="8"/>
        <v>APR20161221SUCH2È</v>
      </c>
      <c r="X187" s="206">
        <f t="shared" si="9"/>
        <v>0</v>
      </c>
      <c r="Y187" s="206" t="str">
        <f>VLOOKUP(P187,NIVEAUXADMIN!A:B,2,FALSE)</f>
        <v>HT07</v>
      </c>
      <c r="Z187" s="206" t="str">
        <f>VLOOKUP(Q187,NIVEAUXADMIN!E:F,2,FALSE)</f>
        <v>HT07713</v>
      </c>
      <c r="AA187" s="206" t="str">
        <f>VLOOKUP(R187,NIVEAUXADMIN!I:J,2,FALSE)</f>
        <v>HT07713-02</v>
      </c>
      <c r="AB187" s="206">
        <f>IF(SUMPRODUCT(($A$4:$A187=A187)*($Q$4:$Q187=Q187))&gt;1,0,1)</f>
        <v>0</v>
      </c>
      <c r="AC187" s="207">
        <f>IF(SUMPRODUCT(($A$4:$A187=A187)*($F$4:$F187=F187)*($Q$4:$Q187=Q187))&gt;1,0,1)</f>
        <v>0</v>
      </c>
      <c r="AD187" s="206" t="str">
        <f t="shared" si="10"/>
        <v xml:space="preserve">{"Organisation": "APRONHA", "Indicateur": "Distribution de biens non-alimentaire", "Statut": "Réalisé", "Date de l'activité (passé ou planifiée)
( jj-mm-aaaa)": "12/21/2016", "Département": "Sud", "Commune": "Chantal", "Section Communale": "2ème Melonière"}, </v>
      </c>
    </row>
    <row r="188" spans="1:30" s="53" customFormat="1" x14ac:dyDescent="0.25">
      <c r="A188" s="53" t="s">
        <v>1911</v>
      </c>
      <c r="D188" s="53" t="s">
        <v>15</v>
      </c>
      <c r="E188" s="132">
        <v>42763</v>
      </c>
      <c r="F188" s="77" t="s">
        <v>2420</v>
      </c>
      <c r="G188" s="145" t="s">
        <v>2409</v>
      </c>
      <c r="H188" s="138" t="str">
        <f>IFERROR(VLOOKUP(G188,REFERENCES!O:P,2,FALSE),"")</f>
        <v xml:space="preserve">Nombre </v>
      </c>
      <c r="I188" s="17">
        <v>156</v>
      </c>
      <c r="J188" s="73"/>
      <c r="K188" s="73"/>
      <c r="L188" s="73"/>
      <c r="M188" s="20"/>
      <c r="N188" s="146">
        <v>156</v>
      </c>
      <c r="O188" s="149"/>
      <c r="P188" s="53" t="s">
        <v>151</v>
      </c>
      <c r="Q188" s="71" t="s">
        <v>291</v>
      </c>
      <c r="R188" s="150" t="s">
        <v>1560</v>
      </c>
      <c r="S188" s="206" t="s">
        <v>2101</v>
      </c>
      <c r="T188" s="71"/>
      <c r="U188" s="143"/>
      <c r="V188" s="206"/>
      <c r="W188" s="206" t="str">
        <f t="shared" si="8"/>
        <v>APR2017128NIL'3È</v>
      </c>
      <c r="X188" s="206">
        <f t="shared" si="9"/>
        <v>0</v>
      </c>
      <c r="Y188" s="206" t="str">
        <f>VLOOKUP(P188,NIVEAUXADMIN!A:B,2,FALSE)</f>
        <v>HT10</v>
      </c>
      <c r="Z188" s="206" t="str">
        <f>VLOOKUP(Q188,NIVEAUXADMIN!E:F,2,FALSE)</f>
        <v>HT101023</v>
      </c>
      <c r="AA188" s="206" t="str">
        <f>VLOOKUP(R188,NIVEAUXADMIN!I:J,2,FALSE)</f>
        <v>HT101023-03</v>
      </c>
      <c r="AB188" s="206">
        <f>IF(SUMPRODUCT(($A$4:$A188=A188)*($Q$4:$Q188=Q188))&gt;1,0,1)</f>
        <v>1</v>
      </c>
      <c r="AC188" s="207">
        <f>IF(SUMPRODUCT(($A$4:$A188=A188)*($F$4:$F188=F188)*($Q$4:$Q188=Q188))&gt;1,0,1)</f>
        <v>1</v>
      </c>
      <c r="AD188" s="206" t="str">
        <f t="shared" si="10"/>
        <v xml:space="preserve">{"Organisation": "APRONHA", "Indicateur": "Distribution de materiel d'abris d'urgence", "Statut": "Réalisé", "Date de l'activité (passé ou planifiée)
( jj-mm-aaaa)": "1/28/2017", "Département": "Nippes", "Commune": "L'Asile", "Section Communale": "3ème Tournade"}, </v>
      </c>
    </row>
    <row r="189" spans="1:30" s="53" customFormat="1" x14ac:dyDescent="0.25">
      <c r="A189" s="53" t="s">
        <v>1911</v>
      </c>
      <c r="D189" s="53" t="s">
        <v>15</v>
      </c>
      <c r="E189" s="132">
        <v>42763</v>
      </c>
      <c r="F189" s="77" t="s">
        <v>2420</v>
      </c>
      <c r="G189" s="145" t="s">
        <v>2409</v>
      </c>
      <c r="H189" s="138" t="str">
        <f>IFERROR(VLOOKUP(G189,REFERENCES!O:P,2,FALSE),"")</f>
        <v xml:space="preserve">Nombre </v>
      </c>
      <c r="I189" s="207">
        <v>147</v>
      </c>
      <c r="J189" s="146"/>
      <c r="K189" s="146"/>
      <c r="L189" s="146"/>
      <c r="M189" s="20"/>
      <c r="N189" s="146">
        <v>147</v>
      </c>
      <c r="O189" s="149"/>
      <c r="P189" s="53" t="s">
        <v>151</v>
      </c>
      <c r="Q189" s="71" t="s">
        <v>278</v>
      </c>
      <c r="R189" s="150"/>
      <c r="S189" s="206" t="s">
        <v>2100</v>
      </c>
      <c r="T189" s="206"/>
      <c r="U189" s="206"/>
      <c r="V189" s="206"/>
      <c r="W189" s="206" t="str">
        <f t="shared" si="8"/>
        <v>APR2017128NIAR</v>
      </c>
      <c r="X189" s="206">
        <f t="shared" si="9"/>
        <v>0</v>
      </c>
      <c r="Y189" s="206" t="str">
        <f>VLOOKUP(P189,NIVEAUXADMIN!A:B,2,FALSE)</f>
        <v>HT10</v>
      </c>
      <c r="Z189" s="206" t="str">
        <f>VLOOKUP(Q189,NIVEAUXADMIN!E:F,2,FALSE)</f>
        <v>HT101024</v>
      </c>
      <c r="AA189" s="206" t="e">
        <f>VLOOKUP(R189,NIVEAUXADMIN!I:J,2,FALSE)</f>
        <v>#N/A</v>
      </c>
      <c r="AB189" s="206">
        <f>IF(SUMPRODUCT(($A$4:$A189=A189)*($Q$4:$Q189=Q189))&gt;1,0,1)</f>
        <v>1</v>
      </c>
      <c r="AC189" s="207">
        <f>IF(SUMPRODUCT(($A$4:$A189=A189)*($F$4:$F189=F189)*($Q$4:$Q189=Q189))&gt;1,0,1)</f>
        <v>1</v>
      </c>
      <c r="AD189" s="206" t="str">
        <f t="shared" si="10"/>
        <v xml:space="preserve">{"Organisation": "APRONHA", "Indicateur": "Distribution de materiel d'abris d'urgence", "Statut": "Réalisé", "Date de l'activité (passé ou planifiée)
( jj-mm-aaaa)": "1/28/2017", "Département": "Nippes", "Commune": "Arnaud", "Section Communale": ""}, </v>
      </c>
    </row>
    <row r="190" spans="1:30" s="53" customFormat="1" x14ac:dyDescent="0.25">
      <c r="A190" s="53" t="s">
        <v>1911</v>
      </c>
      <c r="D190" s="53" t="s">
        <v>15</v>
      </c>
      <c r="E190" s="132">
        <v>42767</v>
      </c>
      <c r="F190" s="77" t="s">
        <v>2417</v>
      </c>
      <c r="G190" s="145" t="s">
        <v>1054</v>
      </c>
      <c r="H190" s="138" t="str">
        <f>IFERROR(VLOOKUP(G190,REFERENCES!O:P,2,FALSE),"")</f>
        <v xml:space="preserve">Nombre </v>
      </c>
      <c r="I190" s="207">
        <v>200</v>
      </c>
      <c r="J190" s="73"/>
      <c r="K190" s="73"/>
      <c r="L190" s="73"/>
      <c r="M190" s="20"/>
      <c r="N190" s="207">
        <v>200</v>
      </c>
      <c r="O190" s="143"/>
      <c r="P190" s="53" t="s">
        <v>19</v>
      </c>
      <c r="Q190" s="71" t="s">
        <v>537</v>
      </c>
      <c r="R190" s="176" t="s">
        <v>1573</v>
      </c>
      <c r="S190" s="209" t="s">
        <v>2089</v>
      </c>
      <c r="T190" s="176"/>
      <c r="U190" s="180"/>
      <c r="V190" s="206"/>
      <c r="W190" s="206" t="str">
        <f t="shared" si="8"/>
        <v>APR201721SUPO4È</v>
      </c>
      <c r="X190" s="206">
        <f t="shared" si="9"/>
        <v>0</v>
      </c>
      <c r="Y190" s="206" t="str">
        <f>VLOOKUP(P190,NIVEAUXADMIN!A:B,2,FALSE)</f>
        <v>HT07</v>
      </c>
      <c r="Z190" s="206" t="str">
        <f>VLOOKUP(Q190,NIVEAUXADMIN!E:F,2,FALSE)</f>
        <v>HT07721</v>
      </c>
      <c r="AA190" s="206" t="str">
        <f>VLOOKUP(R190,NIVEAUXADMIN!I:J,2,FALSE)</f>
        <v>HT07721-01</v>
      </c>
      <c r="AB190" s="206">
        <f>IF(SUMPRODUCT(($A$4:$A190=A190)*($Q$4:$Q190=Q190))&gt;1,0,1)</f>
        <v>1</v>
      </c>
      <c r="AC190" s="207">
        <f>IF(SUMPRODUCT(($A$4:$A190=A190)*($F$4:$F190=F190)*($Q$4:$Q190=Q190))&gt;1,0,1)</f>
        <v>1</v>
      </c>
      <c r="AD190" s="206" t="str">
        <f t="shared" si="10"/>
        <v xml:space="preserve">{"Organisation": "APRONHA", "Indicateur": "Distribution de biens non-alimentaire", "Statut": "Réalisé", "Date de l'activité (passé ou planifiée)
( jj-mm-aaaa)": "2/1/2017", "Département": "Sud", "Commune": "Port-Salut", "Section Communale": "4ème Barbois"}, </v>
      </c>
    </row>
    <row r="191" spans="1:30" s="53" customFormat="1" x14ac:dyDescent="0.25">
      <c r="A191" s="143" t="s">
        <v>1911</v>
      </c>
      <c r="B191" s="143"/>
      <c r="C191" s="143"/>
      <c r="D191" s="143" t="s">
        <v>15</v>
      </c>
      <c r="E191" s="132">
        <v>42770</v>
      </c>
      <c r="F191" s="77" t="s">
        <v>2420</v>
      </c>
      <c r="G191" s="145" t="s">
        <v>2409</v>
      </c>
      <c r="H191" s="138" t="str">
        <f>IFERROR(VLOOKUP(G191,REFERENCES!O:P,2,FALSE),"")</f>
        <v xml:space="preserve">Nombre </v>
      </c>
      <c r="I191" s="146">
        <v>340</v>
      </c>
      <c r="J191" s="146"/>
      <c r="K191" s="146"/>
      <c r="L191" s="146"/>
      <c r="M191" s="147"/>
      <c r="N191" s="207">
        <v>340</v>
      </c>
      <c r="O191" s="149"/>
      <c r="P191" s="143" t="s">
        <v>151</v>
      </c>
      <c r="Q191" s="143" t="s">
        <v>282</v>
      </c>
      <c r="R191" s="150" t="s">
        <v>1295</v>
      </c>
      <c r="S191" s="206" t="s">
        <v>2099</v>
      </c>
      <c r="T191" s="206"/>
      <c r="U191" s="206"/>
      <c r="V191" s="206"/>
      <c r="W191" s="206" t="str">
        <f t="shared" si="8"/>
        <v>APR201724NIBA1È</v>
      </c>
      <c r="X191" s="206">
        <f t="shared" si="9"/>
        <v>0</v>
      </c>
      <c r="Y191" s="206" t="str">
        <f>VLOOKUP(P191,NIVEAUXADMIN!A:B,2,FALSE)</f>
        <v>HT10</v>
      </c>
      <c r="Z191" s="206" t="str">
        <f>VLOOKUP(Q191,NIVEAUXADMIN!E:F,2,FALSE)</f>
        <v>HT101031</v>
      </c>
      <c r="AA191" s="206" t="str">
        <f>VLOOKUP(R191,NIVEAUXADMIN!I:J,2,FALSE)</f>
        <v>HT101031-01</v>
      </c>
      <c r="AB191" s="206">
        <f>IF(SUMPRODUCT(($A$4:$A191=A191)*($Q$4:$Q191=Q191))&gt;1,0,1)</f>
        <v>1</v>
      </c>
      <c r="AC191" s="207">
        <f>IF(SUMPRODUCT(($A$4:$A191=A191)*($F$4:$F191=F191)*($Q$4:$Q191=Q191))&gt;1,0,1)</f>
        <v>1</v>
      </c>
      <c r="AD191" s="206" t="str">
        <f t="shared" si="10"/>
        <v xml:space="preserve">{"Organisation": "APRONHA", "Indicateur": "Distribution de materiel d'abris d'urgence", "Statut": "Réalisé", "Date de l'activité (passé ou planifiée)
( jj-mm-aaaa)": "2/4/2017", "Département": "Nippes", "Commune": "Baraderes", "Section Communale": "1ère Gérin"}, </v>
      </c>
    </row>
    <row r="192" spans="1:30" s="53" customFormat="1" x14ac:dyDescent="0.25">
      <c r="A192" s="143" t="s">
        <v>1911</v>
      </c>
      <c r="B192" s="143"/>
      <c r="C192" s="143"/>
      <c r="D192" s="143" t="s">
        <v>15</v>
      </c>
      <c r="E192" s="132">
        <v>42779</v>
      </c>
      <c r="F192" s="77" t="s">
        <v>2417</v>
      </c>
      <c r="G192" s="145" t="s">
        <v>1054</v>
      </c>
      <c r="H192" s="138" t="str">
        <f>IFERROR(VLOOKUP(G192,REFERENCES!O:P,2,FALSE),"")</f>
        <v xml:space="preserve">Nombre </v>
      </c>
      <c r="I192" s="146">
        <v>200</v>
      </c>
      <c r="J192" s="146"/>
      <c r="K192" s="146"/>
      <c r="L192" s="146"/>
      <c r="M192" s="147"/>
      <c r="N192" s="207">
        <v>200</v>
      </c>
      <c r="O192" s="143"/>
      <c r="P192" s="143" t="s">
        <v>16</v>
      </c>
      <c r="Q192" s="143" t="s">
        <v>17</v>
      </c>
      <c r="R192" s="176"/>
      <c r="S192" s="209" t="s">
        <v>2088</v>
      </c>
      <c r="T192" s="176"/>
      <c r="U192" s="180"/>
      <c r="V192" s="206"/>
      <c r="W192" s="206" t="str">
        <f t="shared" si="8"/>
        <v>APR2017213GRJE</v>
      </c>
      <c r="X192" s="206">
        <f t="shared" si="9"/>
        <v>0</v>
      </c>
      <c r="Y192" s="206" t="str">
        <f>VLOOKUP(P192,NIVEAUXADMIN!A:B,2,FALSE)</f>
        <v>HT08</v>
      </c>
      <c r="Z192" s="206" t="str">
        <f>VLOOKUP(Q192,NIVEAUXADMIN!E:F,2,FALSE)</f>
        <v>HT08811</v>
      </c>
      <c r="AA192" s="206" t="e">
        <f>VLOOKUP(R192,NIVEAUXADMIN!I:J,2,FALSE)</f>
        <v>#N/A</v>
      </c>
      <c r="AB192" s="206">
        <f>IF(SUMPRODUCT(($A$4:$A192=A192)*($Q$4:$Q192=Q192))&gt;1,0,1)</f>
        <v>0</v>
      </c>
      <c r="AC192" s="207">
        <f>IF(SUMPRODUCT(($A$4:$A192=A192)*($F$4:$F192=F192)*($Q$4:$Q192=Q192))&gt;1,0,1)</f>
        <v>0</v>
      </c>
      <c r="AD192" s="206" t="str">
        <f t="shared" si="10"/>
        <v xml:space="preserve">{"Organisation": "APRONHA", "Indicateur": "Distribution de biens non-alimentaire", "Statut": "Réalisé", "Date de l'activité (passé ou planifiée)
( jj-mm-aaaa)": "2/13/2017", "Département": "Grande Anse", "Commune": "Jeremie", "Section Communale": ""}, </v>
      </c>
    </row>
    <row r="193" spans="1:30" s="53" customFormat="1" x14ac:dyDescent="0.25">
      <c r="A193" s="143" t="s">
        <v>1911</v>
      </c>
      <c r="B193" s="143"/>
      <c r="C193" s="143"/>
      <c r="D193" s="143" t="s">
        <v>15</v>
      </c>
      <c r="E193" s="132">
        <v>42789</v>
      </c>
      <c r="F193" s="77" t="s">
        <v>2417</v>
      </c>
      <c r="G193" s="145" t="s">
        <v>1055</v>
      </c>
      <c r="H193" s="138" t="str">
        <f>IFERROR(VLOOKUP(G193,REFERENCES!O:P,2,FALSE),"")</f>
        <v xml:space="preserve">Nombre </v>
      </c>
      <c r="I193" s="207">
        <v>89</v>
      </c>
      <c r="J193" s="146"/>
      <c r="K193" s="146"/>
      <c r="L193" s="146"/>
      <c r="M193" s="147"/>
      <c r="N193" s="197"/>
      <c r="O193" s="143"/>
      <c r="P193" s="143" t="s">
        <v>16</v>
      </c>
      <c r="Q193" s="143" t="s">
        <v>17</v>
      </c>
      <c r="R193" s="176" t="s">
        <v>1666</v>
      </c>
      <c r="S193" s="209" t="s">
        <v>2224</v>
      </c>
      <c r="T193" s="176"/>
      <c r="U193" s="180"/>
      <c r="V193" s="206"/>
      <c r="W193" s="206" t="str">
        <f t="shared" si="8"/>
        <v>APR2017223GRJE6E</v>
      </c>
      <c r="X193" s="206">
        <f t="shared" si="9"/>
        <v>0</v>
      </c>
      <c r="Y193" s="206" t="str">
        <f>VLOOKUP(P193,NIVEAUXADMIN!A:B,2,FALSE)</f>
        <v>HT08</v>
      </c>
      <c r="Z193" s="206" t="str">
        <f>VLOOKUP(Q193,NIVEAUXADMIN!E:F,2,FALSE)</f>
        <v>HT08811</v>
      </c>
      <c r="AA193" s="206" t="str">
        <f>VLOOKUP(R193,NIVEAUXADMIN!I:J,2,FALSE)</f>
        <v>HT08811-06</v>
      </c>
      <c r="AB193" s="206">
        <f>IF(SUMPRODUCT(($A$4:$A193=A193)*($Q$4:$Q193=Q193))&gt;1,0,1)</f>
        <v>0</v>
      </c>
      <c r="AC193" s="207">
        <f>IF(SUMPRODUCT(($A$4:$A193=A193)*($F$4:$F193=F193)*($Q$4:$Q193=Q193))&gt;1,0,1)</f>
        <v>0</v>
      </c>
      <c r="AD193" s="206" t="str">
        <f t="shared" si="10"/>
        <v xml:space="preserve">{"Organisation": "APRONHA", "Indicateur": "Distribution de biens non-alimentaire", "Statut": "Réalisé", "Date de l'activité (passé ou planifiée)
( jj-mm-aaaa)": "2/23/2017", "Département": "Grande Anse", "Commune": "Jeremie", "Section Communale": "6e Iles Blanches"}, </v>
      </c>
    </row>
    <row r="194" spans="1:30" s="53" customFormat="1" x14ac:dyDescent="0.25">
      <c r="A194" s="143" t="s">
        <v>1911</v>
      </c>
      <c r="B194" s="143"/>
      <c r="C194" s="143"/>
      <c r="D194" s="143" t="s">
        <v>15</v>
      </c>
      <c r="E194" s="132">
        <v>42789</v>
      </c>
      <c r="F194" s="77" t="s">
        <v>2420</v>
      </c>
      <c r="G194" s="145" t="s">
        <v>2409</v>
      </c>
      <c r="H194" s="138" t="str">
        <f>IFERROR(VLOOKUP(G194,REFERENCES!O:P,2,FALSE),"")</f>
        <v xml:space="preserve">Nombre </v>
      </c>
      <c r="I194" s="146">
        <v>347</v>
      </c>
      <c r="J194" s="146"/>
      <c r="K194" s="207"/>
      <c r="L194" s="146"/>
      <c r="M194" s="147"/>
      <c r="N194" s="197"/>
      <c r="O194" s="143"/>
      <c r="P194" s="143" t="s">
        <v>16</v>
      </c>
      <c r="Q194" s="143" t="s">
        <v>17</v>
      </c>
      <c r="R194" s="176" t="s">
        <v>1666</v>
      </c>
      <c r="S194" s="209" t="s">
        <v>2224</v>
      </c>
      <c r="T194" s="176"/>
      <c r="U194" s="180"/>
      <c r="V194" s="206"/>
      <c r="W194" s="206" t="str">
        <f t="shared" si="8"/>
        <v>APR2017223GRJE6E</v>
      </c>
      <c r="X194" s="206">
        <f t="shared" si="9"/>
        <v>0</v>
      </c>
      <c r="Y194" s="206" t="str">
        <f>VLOOKUP(P194,NIVEAUXADMIN!A:B,2,FALSE)</f>
        <v>HT08</v>
      </c>
      <c r="Z194" s="206" t="str">
        <f>VLOOKUP(Q194,NIVEAUXADMIN!E:F,2,FALSE)</f>
        <v>HT08811</v>
      </c>
      <c r="AA194" s="206" t="str">
        <f>VLOOKUP(R194,NIVEAUXADMIN!I:J,2,FALSE)</f>
        <v>HT08811-06</v>
      </c>
      <c r="AB194" s="206">
        <f>IF(SUMPRODUCT(($A$4:$A194=A194)*($Q$4:$Q194=Q194))&gt;1,0,1)</f>
        <v>0</v>
      </c>
      <c r="AC194" s="207">
        <f>IF(SUMPRODUCT(($A$4:$A194=A194)*($F$4:$F194=F194)*($Q$4:$Q194=Q194))&gt;1,0,1)</f>
        <v>0</v>
      </c>
      <c r="AD194" s="206" t="str">
        <f t="shared" si="10"/>
        <v xml:space="preserve">{"Organisation": "APRONHA", "Indicateur": "Distribution de materiel d'abris d'urgence", "Statut": "Réalisé", "Date de l'activité (passé ou planifiée)
( jj-mm-aaaa)": "2/23/2017", "Département": "Grande Anse", "Commune": "Jeremie", "Section Communale": "6e Iles Blanches"}, </v>
      </c>
    </row>
    <row r="195" spans="1:30" s="53" customFormat="1" x14ac:dyDescent="0.25">
      <c r="A195" s="143" t="s">
        <v>1911</v>
      </c>
      <c r="B195" s="143"/>
      <c r="C195" s="143"/>
      <c r="D195" s="143" t="s">
        <v>15</v>
      </c>
      <c r="E195" s="132">
        <v>42789</v>
      </c>
      <c r="F195" s="77" t="s">
        <v>2417</v>
      </c>
      <c r="G195" s="145" t="s">
        <v>1047</v>
      </c>
      <c r="H195" s="138" t="str">
        <f>IFERROR(VLOOKUP(G195,REFERENCES!O:P,2,FALSE),"")</f>
        <v xml:space="preserve">Nombre </v>
      </c>
      <c r="I195" s="146">
        <v>43</v>
      </c>
      <c r="J195" s="146"/>
      <c r="K195" s="146"/>
      <c r="L195" s="146"/>
      <c r="M195" s="147"/>
      <c r="N195" s="197"/>
      <c r="O195" s="143"/>
      <c r="P195" s="143" t="s">
        <v>16</v>
      </c>
      <c r="Q195" s="143" t="s">
        <v>17</v>
      </c>
      <c r="R195" s="176" t="s">
        <v>1666</v>
      </c>
      <c r="S195" s="209" t="s">
        <v>2224</v>
      </c>
      <c r="T195" s="176"/>
      <c r="U195" s="180"/>
      <c r="V195" s="206"/>
      <c r="W195" s="206" t="str">
        <f t="shared" si="8"/>
        <v>APR2017223GRJE6E</v>
      </c>
      <c r="X195" s="206">
        <f t="shared" si="9"/>
        <v>0</v>
      </c>
      <c r="Y195" s="206" t="str">
        <f>VLOOKUP(P195,NIVEAUXADMIN!A:B,2,FALSE)</f>
        <v>HT08</v>
      </c>
      <c r="Z195" s="206" t="str">
        <f>VLOOKUP(Q195,NIVEAUXADMIN!E:F,2,FALSE)</f>
        <v>HT08811</v>
      </c>
      <c r="AA195" s="206" t="str">
        <f>VLOOKUP(R195,NIVEAUXADMIN!I:J,2,FALSE)</f>
        <v>HT08811-06</v>
      </c>
      <c r="AB195" s="206">
        <f>IF(SUMPRODUCT(($A$4:$A195=A195)*($Q$4:$Q195=Q195))&gt;1,0,1)</f>
        <v>0</v>
      </c>
      <c r="AC195" s="207">
        <f>IF(SUMPRODUCT(($A$4:$A195=A195)*($F$4:$F195=F195)*($Q$4:$Q195=Q195))&gt;1,0,1)</f>
        <v>0</v>
      </c>
      <c r="AD195" s="206" t="str">
        <f t="shared" si="10"/>
        <v xml:space="preserve">{"Organisation": "APRONHA", "Indicateur": "Distribution de biens non-alimentaire", "Statut": "Réalisé", "Date de l'activité (passé ou planifiée)
( jj-mm-aaaa)": "2/23/2017", "Département": "Grande Anse", "Commune": "Jeremie", "Section Communale": "6e Iles Blanches"}, </v>
      </c>
    </row>
    <row r="196" spans="1:30" s="53" customFormat="1" x14ac:dyDescent="0.25">
      <c r="A196" s="143" t="s">
        <v>1911</v>
      </c>
      <c r="B196" s="143"/>
      <c r="C196" s="143"/>
      <c r="D196" s="143" t="s">
        <v>15</v>
      </c>
      <c r="E196" s="132">
        <v>42790</v>
      </c>
      <c r="F196" s="77" t="s">
        <v>2417</v>
      </c>
      <c r="G196" s="145" t="s">
        <v>1055</v>
      </c>
      <c r="H196" s="138" t="str">
        <f>IFERROR(VLOOKUP(G196,REFERENCES!O:P,2,FALSE),"")</f>
        <v xml:space="preserve">Nombre </v>
      </c>
      <c r="I196" s="207">
        <v>68</v>
      </c>
      <c r="J196" s="146"/>
      <c r="K196" s="146"/>
      <c r="L196" s="146"/>
      <c r="M196" s="147"/>
      <c r="N196" s="197"/>
      <c r="O196" s="206"/>
      <c r="P196" s="143" t="s">
        <v>16</v>
      </c>
      <c r="Q196" s="143" t="s">
        <v>273</v>
      </c>
      <c r="R196" s="176" t="s">
        <v>1362</v>
      </c>
      <c r="S196" s="209" t="s">
        <v>2225</v>
      </c>
      <c r="T196" s="176"/>
      <c r="U196" s="180"/>
      <c r="V196" s="206"/>
      <c r="W196" s="206" t="str">
        <f t="shared" si="8"/>
        <v>APR2017224GRRO2E</v>
      </c>
      <c r="X196" s="206">
        <f t="shared" si="9"/>
        <v>0</v>
      </c>
      <c r="Y196" s="206" t="str">
        <f>VLOOKUP(P196,NIVEAUXADMIN!A:B,2,FALSE)</f>
        <v>HT08</v>
      </c>
      <c r="Z196" s="206" t="str">
        <f>VLOOKUP(Q196,NIVEAUXADMIN!E:F,2,FALSE)</f>
        <v>HT08832</v>
      </c>
      <c r="AA196" s="206" t="str">
        <f>VLOOKUP(R196,NIVEAUXADMIN!I:J,2,FALSE)</f>
        <v>HT08832-02</v>
      </c>
      <c r="AB196" s="206">
        <f>IF(SUMPRODUCT(($A$4:$A196=A196)*($Q$4:$Q196=Q196))&gt;1,0,1)</f>
        <v>0</v>
      </c>
      <c r="AC196" s="207">
        <f>IF(SUMPRODUCT(($A$4:$A196=A196)*($F$4:$F196=F196)*($Q$4:$Q196=Q196))&gt;1,0,1)</f>
        <v>0</v>
      </c>
      <c r="AD196" s="206" t="str">
        <f t="shared" si="10"/>
        <v xml:space="preserve">{"Organisation": "APRONHA", "Indicateur": "Distribution de biens non-alimentaire", "Statut": "Réalisé", "Date de l'activité (passé ou planifiée)
( jj-mm-aaaa)": "2/24/2017", "Département": "Grande Anse", "Commune": "Roseaux", "Section Communale": "2e Fonds Cochon"}, </v>
      </c>
    </row>
    <row r="197" spans="1:30" s="53" customFormat="1" x14ac:dyDescent="0.25">
      <c r="A197" s="143" t="s">
        <v>1911</v>
      </c>
      <c r="B197" s="143"/>
      <c r="C197" s="143"/>
      <c r="D197" s="143" t="s">
        <v>15</v>
      </c>
      <c r="E197" s="132">
        <v>42790</v>
      </c>
      <c r="F197" s="77" t="s">
        <v>2420</v>
      </c>
      <c r="G197" s="145" t="s">
        <v>2409</v>
      </c>
      <c r="H197" s="138" t="str">
        <f>IFERROR(VLOOKUP(G197,REFERENCES!O:P,2,FALSE),"")</f>
        <v xml:space="preserve">Nombre </v>
      </c>
      <c r="I197" s="207">
        <v>210</v>
      </c>
      <c r="J197" s="146"/>
      <c r="K197" s="146"/>
      <c r="L197" s="146"/>
      <c r="M197" s="147"/>
      <c r="N197" s="197"/>
      <c r="O197" s="143"/>
      <c r="P197" s="143" t="s">
        <v>16</v>
      </c>
      <c r="Q197" s="143" t="s">
        <v>273</v>
      </c>
      <c r="R197" s="176" t="s">
        <v>1362</v>
      </c>
      <c r="S197" s="209" t="s">
        <v>2225</v>
      </c>
      <c r="T197" s="176"/>
      <c r="U197" s="180"/>
      <c r="V197" s="206"/>
      <c r="W197" s="206" t="str">
        <f t="shared" ref="W197:W260" si="11">UPPER(LEFT(A197,3)&amp;YEAR(E197)&amp;MONTH(E197)&amp;DAY((E197))&amp;LEFT(P197,2)&amp;LEFT(Q197,2)&amp;LEFT(R197,2))</f>
        <v>APR2017224GRRO2E</v>
      </c>
      <c r="X197" s="206">
        <f t="shared" ref="X197:X260" si="12">COUNTIF($W$4:$W$128,W197)</f>
        <v>0</v>
      </c>
      <c r="Y197" s="206" t="str">
        <f>VLOOKUP(P197,NIVEAUXADMIN!A:B,2,FALSE)</f>
        <v>HT08</v>
      </c>
      <c r="Z197" s="206" t="str">
        <f>VLOOKUP(Q197,NIVEAUXADMIN!E:F,2,FALSE)</f>
        <v>HT08832</v>
      </c>
      <c r="AA197" s="206" t="str">
        <f>VLOOKUP(R197,NIVEAUXADMIN!I:J,2,FALSE)</f>
        <v>HT08832-02</v>
      </c>
      <c r="AB197" s="206">
        <f>IF(SUMPRODUCT(($A$4:$A197=A197)*($Q$4:$Q197=Q197))&gt;1,0,1)</f>
        <v>0</v>
      </c>
      <c r="AC197" s="207">
        <f>IF(SUMPRODUCT(($A$4:$A197=A197)*($F$4:$F197=F197)*($Q$4:$Q197=Q197))&gt;1,0,1)</f>
        <v>0</v>
      </c>
      <c r="AD197" s="206" t="str">
        <f t="shared" ref="AD197:AD260" si="13">"{"""&amp;$A$3 &amp;""": """ &amp; TRIM(A197)  &amp; """, """&amp; $F$3 &amp; """: """ &amp;  IFERROR(MID(F197,5,LEN(F197)-2),"")&amp; """, """ &amp;$D$3 &amp;""": """ &amp; D197 &amp; """, """&amp;$E$3 &amp;""": """ &amp; IFERROR(TEXT(E197,"m/d/yyyy"),"") &amp; """, """&amp; $P$3&amp; """: """ &amp; P197&amp; """, """&amp; $Q$3&amp; """: """ &amp; Q197&amp; """, """&amp; $R$3&amp; """: """ &amp; R197&amp; """}, "</f>
        <v xml:space="preserve">{"Organisation": "APRONHA", "Indicateur": "Distribution de materiel d'abris d'urgence", "Statut": "Réalisé", "Date de l'activité (passé ou planifiée)
( jj-mm-aaaa)": "2/24/2017", "Département": "Grande Anse", "Commune": "Roseaux", "Section Communale": "2e Fonds Cochon"}, </v>
      </c>
    </row>
    <row r="198" spans="1:30" s="53" customFormat="1" x14ac:dyDescent="0.25">
      <c r="A198" s="143" t="s">
        <v>1911</v>
      </c>
      <c r="B198" s="143"/>
      <c r="C198" s="143"/>
      <c r="D198" s="143" t="s">
        <v>15</v>
      </c>
      <c r="E198" s="132">
        <v>42790</v>
      </c>
      <c r="F198" s="77" t="s">
        <v>2417</v>
      </c>
      <c r="G198" s="145" t="s">
        <v>1047</v>
      </c>
      <c r="H198" s="138" t="str">
        <f>IFERROR(VLOOKUP(G198,REFERENCES!O:P,2,FALSE),"")</f>
        <v xml:space="preserve">Nombre </v>
      </c>
      <c r="I198" s="207">
        <v>33</v>
      </c>
      <c r="J198" s="146"/>
      <c r="K198" s="146"/>
      <c r="L198" s="146"/>
      <c r="M198" s="147"/>
      <c r="N198" s="197"/>
      <c r="O198" s="143"/>
      <c r="P198" s="143" t="s">
        <v>16</v>
      </c>
      <c r="Q198" s="143" t="s">
        <v>273</v>
      </c>
      <c r="R198" s="176" t="s">
        <v>1362</v>
      </c>
      <c r="S198" s="209" t="s">
        <v>2225</v>
      </c>
      <c r="T198" s="176"/>
      <c r="U198" s="180"/>
      <c r="V198" s="206"/>
      <c r="W198" s="206" t="str">
        <f t="shared" si="11"/>
        <v>APR2017224GRRO2E</v>
      </c>
      <c r="X198" s="206">
        <f t="shared" si="12"/>
        <v>0</v>
      </c>
      <c r="Y198" s="206" t="str">
        <f>VLOOKUP(P198,NIVEAUXADMIN!A:B,2,FALSE)</f>
        <v>HT08</v>
      </c>
      <c r="Z198" s="206" t="str">
        <f>VLOOKUP(Q198,NIVEAUXADMIN!E:F,2,FALSE)</f>
        <v>HT08832</v>
      </c>
      <c r="AA198" s="206" t="str">
        <f>VLOOKUP(R198,NIVEAUXADMIN!I:J,2,FALSE)</f>
        <v>HT08832-02</v>
      </c>
      <c r="AB198" s="206">
        <f>IF(SUMPRODUCT(($A$4:$A198=A198)*($Q$4:$Q198=Q198))&gt;1,0,1)</f>
        <v>0</v>
      </c>
      <c r="AC198" s="207">
        <f>IF(SUMPRODUCT(($A$4:$A198=A198)*($F$4:$F198=F198)*($Q$4:$Q198=Q198))&gt;1,0,1)</f>
        <v>0</v>
      </c>
      <c r="AD198" s="206" t="str">
        <f t="shared" si="13"/>
        <v xml:space="preserve">{"Organisation": "APRONHA", "Indicateur": "Distribution de biens non-alimentaire", "Statut": "Réalisé", "Date de l'activité (passé ou planifiée)
( jj-mm-aaaa)": "2/24/2017", "Département": "Grande Anse", "Commune": "Roseaux", "Section Communale": "2e Fonds Cochon"}, </v>
      </c>
    </row>
    <row r="199" spans="1:30" s="53" customFormat="1" x14ac:dyDescent="0.25">
      <c r="A199" s="143" t="s">
        <v>1911</v>
      </c>
      <c r="B199" s="143"/>
      <c r="C199" s="143"/>
      <c r="D199" s="143" t="s">
        <v>15</v>
      </c>
      <c r="E199" s="132">
        <v>42802</v>
      </c>
      <c r="F199" s="77" t="s">
        <v>2417</v>
      </c>
      <c r="G199" s="145" t="s">
        <v>1055</v>
      </c>
      <c r="H199" s="138" t="str">
        <f>IFERROR(VLOOKUP(G199,REFERENCES!O:P,2,FALSE),"")</f>
        <v xml:space="preserve">Nombre </v>
      </c>
      <c r="I199" s="207">
        <v>83</v>
      </c>
      <c r="J199" s="146"/>
      <c r="K199" s="146"/>
      <c r="L199" s="146"/>
      <c r="M199" s="147"/>
      <c r="N199" s="197"/>
      <c r="O199" s="206"/>
      <c r="P199" s="143" t="s">
        <v>16</v>
      </c>
      <c r="Q199" s="143" t="s">
        <v>253</v>
      </c>
      <c r="R199" s="176" t="s">
        <v>1360</v>
      </c>
      <c r="S199" s="209" t="s">
        <v>2223</v>
      </c>
      <c r="T199" s="176"/>
      <c r="U199" s="180"/>
      <c r="V199" s="206"/>
      <c r="W199" s="206" t="str">
        <f t="shared" si="11"/>
        <v>APR201738GRCH2E</v>
      </c>
      <c r="X199" s="206">
        <f t="shared" si="12"/>
        <v>0</v>
      </c>
      <c r="Y199" s="206" t="str">
        <f>VLOOKUP(P199,NIVEAUXADMIN!A:B,2,FALSE)</f>
        <v>HT08</v>
      </c>
      <c r="Z199" s="206" t="str">
        <f>VLOOKUP(Q199,NIVEAUXADMIN!E:F,2,FALSE)</f>
        <v>HT08815</v>
      </c>
      <c r="AA199" s="206" t="str">
        <f>VLOOKUP(R199,NIVEAUXADMIN!I:J,2,FALSE)</f>
        <v>HT08815-02</v>
      </c>
      <c r="AB199" s="206">
        <f>IF(SUMPRODUCT(($A$4:$A199=A199)*($Q$4:$Q199=Q199))&gt;1,0,1)</f>
        <v>1</v>
      </c>
      <c r="AC199" s="207">
        <f>IF(SUMPRODUCT(($A$4:$A199=A199)*($F$4:$F199=F199)*($Q$4:$Q199=Q199))&gt;1,0,1)</f>
        <v>1</v>
      </c>
      <c r="AD199" s="206" t="str">
        <f t="shared" si="13"/>
        <v xml:space="preserve">{"Organisation": "APRONHA", "Indicateur": "Distribution de biens non-alimentaire", "Statut": "Réalisé", "Date de l'activité (passé ou planifiée)
( jj-mm-aaaa)": "3/8/2017", "Département": "Grande Anse", "Commune": "Chambellan", "Section Communale": "2e Boucan"}, </v>
      </c>
    </row>
    <row r="200" spans="1:30" s="53" customFormat="1" x14ac:dyDescent="0.25">
      <c r="A200" s="143" t="s">
        <v>1911</v>
      </c>
      <c r="B200" s="143"/>
      <c r="C200" s="143"/>
      <c r="D200" s="143" t="s">
        <v>15</v>
      </c>
      <c r="E200" s="132">
        <v>42802</v>
      </c>
      <c r="F200" s="77" t="s">
        <v>2420</v>
      </c>
      <c r="G200" s="145" t="s">
        <v>2409</v>
      </c>
      <c r="H200" s="138" t="str">
        <f>IFERROR(VLOOKUP(G200,REFERENCES!O:P,2,FALSE),"")</f>
        <v xml:space="preserve">Nombre </v>
      </c>
      <c r="I200" s="207">
        <v>269</v>
      </c>
      <c r="J200" s="146"/>
      <c r="K200" s="146"/>
      <c r="L200" s="146"/>
      <c r="M200" s="147"/>
      <c r="N200" s="197"/>
      <c r="O200" s="206"/>
      <c r="P200" s="143" t="s">
        <v>16</v>
      </c>
      <c r="Q200" s="206" t="s">
        <v>253</v>
      </c>
      <c r="R200" s="176" t="s">
        <v>1360</v>
      </c>
      <c r="S200" s="209" t="s">
        <v>2223</v>
      </c>
      <c r="T200" s="176"/>
      <c r="U200" s="180"/>
      <c r="V200" s="206"/>
      <c r="W200" s="206" t="str">
        <f t="shared" si="11"/>
        <v>APR201738GRCH2E</v>
      </c>
      <c r="X200" s="206">
        <f t="shared" si="12"/>
        <v>0</v>
      </c>
      <c r="Y200" s="206" t="str">
        <f>VLOOKUP(P200,NIVEAUXADMIN!A:B,2,FALSE)</f>
        <v>HT08</v>
      </c>
      <c r="Z200" s="206" t="str">
        <f>VLOOKUP(Q200,NIVEAUXADMIN!E:F,2,FALSE)</f>
        <v>HT08815</v>
      </c>
      <c r="AA200" s="206" t="str">
        <f>VLOOKUP(R200,NIVEAUXADMIN!I:J,2,FALSE)</f>
        <v>HT08815-02</v>
      </c>
      <c r="AB200" s="206">
        <f>IF(SUMPRODUCT(($A$4:$A200=A200)*($Q$4:$Q200=Q200))&gt;1,0,1)</f>
        <v>0</v>
      </c>
      <c r="AC200" s="207">
        <f>IF(SUMPRODUCT(($A$4:$A200=A200)*($F$4:$F200=F200)*($Q$4:$Q200=Q200))&gt;1,0,1)</f>
        <v>1</v>
      </c>
      <c r="AD200" s="206" t="str">
        <f t="shared" si="13"/>
        <v xml:space="preserve">{"Organisation": "APRONHA", "Indicateur": "Distribution de materiel d'abris d'urgence", "Statut": "Réalisé", "Date de l'activité (passé ou planifiée)
( jj-mm-aaaa)": "3/8/2017", "Département": "Grande Anse", "Commune": "Chambellan", "Section Communale": "2e Boucan"}, </v>
      </c>
    </row>
    <row r="201" spans="1:30" s="53" customFormat="1" x14ac:dyDescent="0.25">
      <c r="A201" s="143" t="s">
        <v>1911</v>
      </c>
      <c r="B201" s="143"/>
      <c r="C201" s="143"/>
      <c r="D201" s="143" t="s">
        <v>15</v>
      </c>
      <c r="E201" s="132">
        <v>42803</v>
      </c>
      <c r="F201" s="77" t="s">
        <v>2417</v>
      </c>
      <c r="G201" s="145" t="s">
        <v>1055</v>
      </c>
      <c r="H201" s="138" t="str">
        <f>IFERROR(VLOOKUP(G201,REFERENCES!O:P,2,FALSE),"")</f>
        <v xml:space="preserve">Nombre </v>
      </c>
      <c r="I201" s="207">
        <v>51</v>
      </c>
      <c r="J201" s="207"/>
      <c r="K201" s="207"/>
      <c r="L201" s="207"/>
      <c r="M201" s="147"/>
      <c r="N201" s="197"/>
      <c r="O201" s="206"/>
      <c r="P201" s="143" t="s">
        <v>16</v>
      </c>
      <c r="Q201" s="206" t="s">
        <v>234</v>
      </c>
      <c r="R201" s="176" t="s">
        <v>1477</v>
      </c>
      <c r="S201" s="209"/>
      <c r="T201" s="176"/>
      <c r="U201" s="180"/>
      <c r="V201" s="206"/>
      <c r="W201" s="206" t="str">
        <f t="shared" si="11"/>
        <v>APR201739GRAN3E</v>
      </c>
      <c r="X201" s="206">
        <f t="shared" si="12"/>
        <v>0</v>
      </c>
      <c r="Y201" s="206" t="str">
        <f>VLOOKUP(P201,NIVEAUXADMIN!A:B,2,FALSE)</f>
        <v>HT08</v>
      </c>
      <c r="Z201" s="206" t="str">
        <f>VLOOKUP(Q201,NIVEAUXADMIN!E:F,2,FALSE)</f>
        <v>HT08821</v>
      </c>
      <c r="AA201" s="206" t="str">
        <f>VLOOKUP(R201,NIVEAUXADMIN!I:J,2,FALSE)</f>
        <v>HT08821-03</v>
      </c>
      <c r="AB201" s="206">
        <f>IF(SUMPRODUCT(($A$4:$A201=A201)*($Q$4:$Q201=Q201))&gt;1,0,1)</f>
        <v>1</v>
      </c>
      <c r="AC201" s="207">
        <f>IF(SUMPRODUCT(($A$4:$A201=A201)*($F$4:$F201=F201)*($Q$4:$Q201=Q201))&gt;1,0,1)</f>
        <v>1</v>
      </c>
      <c r="AD201" s="206" t="str">
        <f t="shared" si="13"/>
        <v xml:space="preserve">{"Organisation": "APRONHA", "Indicateur": "Distribution de biens non-alimentaire", "Statut": "Réalisé", "Date de l'activité (passé ou planifiée)
( jj-mm-aaaa)": "3/9/2017", "Département": "Grande Anse", "Commune": "Anse d'Hainault", "Section Communale": "3e Ilet Pierre à Joseph"}, </v>
      </c>
    </row>
    <row r="202" spans="1:30" s="53" customFormat="1" x14ac:dyDescent="0.25">
      <c r="A202" s="143" t="s">
        <v>1911</v>
      </c>
      <c r="B202" s="143"/>
      <c r="C202" s="143"/>
      <c r="D202" s="143" t="s">
        <v>15</v>
      </c>
      <c r="E202" s="132">
        <v>42803</v>
      </c>
      <c r="F202" s="77" t="s">
        <v>2420</v>
      </c>
      <c r="G202" s="145" t="s">
        <v>2409</v>
      </c>
      <c r="H202" s="138" t="str">
        <f>IFERROR(VLOOKUP(G202,REFERENCES!O:P,2,FALSE),"")</f>
        <v xml:space="preserve">Nombre </v>
      </c>
      <c r="I202" s="207">
        <v>238</v>
      </c>
      <c r="J202" s="207"/>
      <c r="K202" s="207"/>
      <c r="L202" s="207"/>
      <c r="M202" s="147"/>
      <c r="N202" s="197"/>
      <c r="O202" s="206"/>
      <c r="P202" s="143" t="s">
        <v>16</v>
      </c>
      <c r="Q202" s="143" t="s">
        <v>234</v>
      </c>
      <c r="R202" s="176" t="s">
        <v>1477</v>
      </c>
      <c r="S202" s="209"/>
      <c r="T202" s="176"/>
      <c r="U202" s="180"/>
      <c r="V202" s="206"/>
      <c r="W202" s="206" t="str">
        <f t="shared" si="11"/>
        <v>APR201739GRAN3E</v>
      </c>
      <c r="X202" s="206">
        <f t="shared" si="12"/>
        <v>0</v>
      </c>
      <c r="Y202" s="206" t="str">
        <f>VLOOKUP(P202,NIVEAUXADMIN!A:B,2,FALSE)</f>
        <v>HT08</v>
      </c>
      <c r="Z202" s="206" t="str">
        <f>VLOOKUP(Q202,NIVEAUXADMIN!E:F,2,FALSE)</f>
        <v>HT08821</v>
      </c>
      <c r="AA202" s="206" t="str">
        <f>VLOOKUP(R202,NIVEAUXADMIN!I:J,2,FALSE)</f>
        <v>HT08821-03</v>
      </c>
      <c r="AB202" s="206">
        <f>IF(SUMPRODUCT(($A$4:$A202=A202)*($Q$4:$Q202=Q202))&gt;1,0,1)</f>
        <v>0</v>
      </c>
      <c r="AC202" s="207">
        <f>IF(SUMPRODUCT(($A$4:$A202=A202)*($F$4:$F202=F202)*($Q$4:$Q202=Q202))&gt;1,0,1)</f>
        <v>1</v>
      </c>
      <c r="AD202" s="206" t="str">
        <f t="shared" si="13"/>
        <v xml:space="preserve">{"Organisation": "APRONHA", "Indicateur": "Distribution de materiel d'abris d'urgence", "Statut": "Réalisé", "Date de l'activité (passé ou planifiée)
( jj-mm-aaaa)": "3/9/2017", "Département": "Grande Anse", "Commune": "Anse d'Hainault", "Section Communale": "3e Ilet Pierre à Joseph"}, </v>
      </c>
    </row>
    <row r="203" spans="1:30" s="53" customFormat="1" x14ac:dyDescent="0.25">
      <c r="A203" s="143" t="s">
        <v>2248</v>
      </c>
      <c r="B203" s="143"/>
      <c r="C203" s="143"/>
      <c r="D203" s="143" t="s">
        <v>15</v>
      </c>
      <c r="E203" s="132">
        <v>42670</v>
      </c>
      <c r="F203" s="77" t="s">
        <v>2417</v>
      </c>
      <c r="G203" s="145" t="s">
        <v>1047</v>
      </c>
      <c r="H203" s="138" t="str">
        <f>IFERROR(VLOOKUP(G203,REFERENCES!O:P,2,FALSE),"")</f>
        <v xml:space="preserve">Nombre </v>
      </c>
      <c r="I203" s="207">
        <v>100</v>
      </c>
      <c r="J203" s="207"/>
      <c r="K203" s="207"/>
      <c r="L203" s="207"/>
      <c r="M203" s="147"/>
      <c r="N203" s="182">
        <v>80</v>
      </c>
      <c r="O203" s="149"/>
      <c r="P203" s="143" t="s">
        <v>16</v>
      </c>
      <c r="Q203" s="198"/>
      <c r="R203" s="203"/>
      <c r="S203" s="143"/>
      <c r="T203" s="206"/>
      <c r="U203" s="206"/>
      <c r="V203" s="206"/>
      <c r="W203" s="206" t="str">
        <f t="shared" si="11"/>
        <v>ARM20161027GR</v>
      </c>
      <c r="X203" s="206">
        <f t="shared" si="12"/>
        <v>0</v>
      </c>
      <c r="Y203" s="206" t="str">
        <f>VLOOKUP(P203,NIVEAUXADMIN!A:B,2,FALSE)</f>
        <v>HT08</v>
      </c>
      <c r="Z203" s="206" t="e">
        <f>VLOOKUP(Q203,NIVEAUXADMIN!E:F,2,FALSE)</f>
        <v>#N/A</v>
      </c>
      <c r="AA203" s="206" t="e">
        <f>VLOOKUP(R203,NIVEAUXADMIN!I:J,2,FALSE)</f>
        <v>#N/A</v>
      </c>
      <c r="AB203" s="206">
        <f>IF(SUMPRODUCT(($A$4:$A203=A203)*($Q$4:$Q203=Q203))&gt;1,0,1)</f>
        <v>1</v>
      </c>
      <c r="AC203" s="207">
        <f>IF(SUMPRODUCT(($A$4:$A203=A203)*($F$4:$F203=F203)*($Q$4:$Q203=Q203))&gt;1,0,1)</f>
        <v>1</v>
      </c>
      <c r="AD203" s="206" t="str">
        <f t="shared" si="13"/>
        <v xml:space="preserve">{"Organisation": "Armee francaise", "Indicateur": "Distribution de biens non-alimentaire", "Statut": "Réalisé", "Date de l'activité (passé ou planifiée)
( jj-mm-aaaa)": "10/27/2016", "Département": "Grande Anse", "Commune": "", "Section Communale": ""}, </v>
      </c>
    </row>
    <row r="204" spans="1:30" s="53" customFormat="1" x14ac:dyDescent="0.25">
      <c r="A204" s="143" t="s">
        <v>2248</v>
      </c>
      <c r="B204" s="143"/>
      <c r="C204" s="143"/>
      <c r="D204" s="143" t="s">
        <v>15</v>
      </c>
      <c r="E204" s="132">
        <v>42670</v>
      </c>
      <c r="F204" s="77" t="s">
        <v>2420</v>
      </c>
      <c r="G204" s="145" t="s">
        <v>2409</v>
      </c>
      <c r="H204" s="138" t="str">
        <f>IFERROR(VLOOKUP(G204,REFERENCES!O:P,2,FALSE),"")</f>
        <v xml:space="preserve">Nombre </v>
      </c>
      <c r="I204" s="207">
        <v>80</v>
      </c>
      <c r="J204" s="207"/>
      <c r="K204" s="207"/>
      <c r="L204" s="207"/>
      <c r="M204" s="147"/>
      <c r="N204" s="182">
        <v>80</v>
      </c>
      <c r="O204" s="149"/>
      <c r="P204" s="143" t="s">
        <v>16</v>
      </c>
      <c r="Q204" s="198"/>
      <c r="R204" s="203"/>
      <c r="S204" s="143"/>
      <c r="T204" s="206"/>
      <c r="U204" s="206"/>
      <c r="V204" s="206"/>
      <c r="W204" s="206" t="str">
        <f t="shared" si="11"/>
        <v>ARM20161027GR</v>
      </c>
      <c r="X204" s="206">
        <f t="shared" si="12"/>
        <v>0</v>
      </c>
      <c r="Y204" s="206" t="str">
        <f>VLOOKUP(P204,NIVEAUXADMIN!A:B,2,FALSE)</f>
        <v>HT08</v>
      </c>
      <c r="Z204" s="206" t="e">
        <f>VLOOKUP(Q204,NIVEAUXADMIN!E:F,2,FALSE)</f>
        <v>#N/A</v>
      </c>
      <c r="AA204" s="206" t="e">
        <f>VLOOKUP(R204,NIVEAUXADMIN!I:J,2,FALSE)</f>
        <v>#N/A</v>
      </c>
      <c r="AB204" s="206">
        <f>IF(SUMPRODUCT(($A$4:$A204=A204)*($Q$4:$Q204=Q204))&gt;1,0,1)</f>
        <v>0</v>
      </c>
      <c r="AC204" s="207">
        <f>IF(SUMPRODUCT(($A$4:$A204=A204)*($F$4:$F204=F204)*($Q$4:$Q204=Q204))&gt;1,0,1)</f>
        <v>1</v>
      </c>
      <c r="AD204" s="206" t="str">
        <f t="shared" si="13"/>
        <v xml:space="preserve">{"Organisation": "Armee francaise", "Indicateur": "Distribution de materiel d'abris d'urgence", "Statut": "Réalisé", "Date de l'activité (passé ou planifiée)
( jj-mm-aaaa)": "10/27/2016", "Département": "Grande Anse", "Commune": "", "Section Communale": ""}, </v>
      </c>
    </row>
    <row r="205" spans="1:30" s="53" customFormat="1" x14ac:dyDescent="0.25">
      <c r="A205" s="143" t="s">
        <v>2078</v>
      </c>
      <c r="B205" s="143"/>
      <c r="C205" s="143" t="s">
        <v>1166</v>
      </c>
      <c r="D205" s="143" t="s">
        <v>15</v>
      </c>
      <c r="E205" s="132">
        <v>42673</v>
      </c>
      <c r="F205" s="77" t="s">
        <v>2420</v>
      </c>
      <c r="G205" s="145" t="s">
        <v>2410</v>
      </c>
      <c r="H205" s="138" t="str">
        <f>IFERROR(VLOOKUP(G205,REFERENCES!O:P,2,FALSE),"")</f>
        <v xml:space="preserve">Nombre </v>
      </c>
      <c r="I205" s="207"/>
      <c r="J205" s="207"/>
      <c r="K205" s="207"/>
      <c r="L205" s="207"/>
      <c r="M205" s="147" t="s">
        <v>1818</v>
      </c>
      <c r="N205" s="182">
        <v>180</v>
      </c>
      <c r="O205" s="25" t="s">
        <v>1038</v>
      </c>
      <c r="P205" s="143" t="s">
        <v>16</v>
      </c>
      <c r="Q205" s="143" t="s">
        <v>17</v>
      </c>
      <c r="R205" s="150"/>
      <c r="S205" s="143"/>
      <c r="T205" s="206"/>
      <c r="U205" s="206"/>
      <c r="V205" s="143"/>
      <c r="W205" s="206" t="str">
        <f t="shared" si="11"/>
        <v>ASS20161030GRJE</v>
      </c>
      <c r="X205" s="206">
        <f t="shared" si="12"/>
        <v>0</v>
      </c>
      <c r="Y205" s="206" t="str">
        <f>VLOOKUP(P205,NIVEAUXADMIN!A:B,2,FALSE)</f>
        <v>HT08</v>
      </c>
      <c r="Z205" s="206" t="str">
        <f>VLOOKUP(Q205,NIVEAUXADMIN!E:F,2,FALSE)</f>
        <v>HT08811</v>
      </c>
      <c r="AA205" s="206" t="e">
        <f>VLOOKUP(R205,NIVEAUXADMIN!I:J,2,FALSE)</f>
        <v>#N/A</v>
      </c>
      <c r="AB205" s="206">
        <f>IF(SUMPRODUCT(($A$4:$A205=A205)*($Q$4:$Q205=Q205))&gt;1,0,1)</f>
        <v>1</v>
      </c>
      <c r="AC205" s="207">
        <f>IF(SUMPRODUCT(($A$4:$A205=A205)*($F$4:$F205=F205)*($Q$4:$Q205=Q205))&gt;1,0,1)</f>
        <v>1</v>
      </c>
      <c r="AD205" s="206" t="str">
        <f t="shared" si="13"/>
        <v xml:space="preserve">{"Organisation": "Association for Aid and Relief Japan", "Indicateur": "Distribution de materiel d'abris d'urgence", "Statut": "Réalisé", "Date de l'activité (passé ou planifiée)
( jj-mm-aaaa)": "10/30/2016", "Département": "Grande Anse", "Commune": "Jeremie", "Section Communale": ""}, </v>
      </c>
    </row>
    <row r="206" spans="1:30" s="53" customFormat="1" x14ac:dyDescent="0.25">
      <c r="A206" s="143" t="s">
        <v>2078</v>
      </c>
      <c r="B206" s="143"/>
      <c r="C206" s="143" t="s">
        <v>1166</v>
      </c>
      <c r="D206" s="143" t="s">
        <v>15</v>
      </c>
      <c r="E206" s="132">
        <v>42673</v>
      </c>
      <c r="F206" s="77" t="s">
        <v>2417</v>
      </c>
      <c r="G206" s="145" t="s">
        <v>1052</v>
      </c>
      <c r="H206" s="138" t="str">
        <f>IFERROR(VLOOKUP(G206,REFERENCES!O:P,2,FALSE),"")</f>
        <v xml:space="preserve">Nombre </v>
      </c>
      <c r="I206" s="185">
        <v>180</v>
      </c>
      <c r="J206" s="207"/>
      <c r="K206" s="207"/>
      <c r="L206" s="207"/>
      <c r="M206" s="147" t="s">
        <v>1818</v>
      </c>
      <c r="N206" s="182">
        <v>180</v>
      </c>
      <c r="O206" s="25" t="s">
        <v>1038</v>
      </c>
      <c r="P206" s="143" t="s">
        <v>16</v>
      </c>
      <c r="Q206" s="143" t="s">
        <v>17</v>
      </c>
      <c r="R206" s="150"/>
      <c r="S206" s="143"/>
      <c r="T206" s="206"/>
      <c r="U206" s="206"/>
      <c r="V206" s="143"/>
      <c r="W206" s="206" t="str">
        <f t="shared" si="11"/>
        <v>ASS20161030GRJE</v>
      </c>
      <c r="X206" s="206">
        <f t="shared" si="12"/>
        <v>0</v>
      </c>
      <c r="Y206" s="206" t="str">
        <f>VLOOKUP(P206,NIVEAUXADMIN!A:B,2,FALSE)</f>
        <v>HT08</v>
      </c>
      <c r="Z206" s="206" t="str">
        <f>VLOOKUP(Q206,NIVEAUXADMIN!E:F,2,FALSE)</f>
        <v>HT08811</v>
      </c>
      <c r="AA206" s="206" t="e">
        <f>VLOOKUP(R206,NIVEAUXADMIN!I:J,2,FALSE)</f>
        <v>#N/A</v>
      </c>
      <c r="AB206" s="206">
        <f>IF(SUMPRODUCT(($A$4:$A206=A206)*($Q$4:$Q206=Q206))&gt;1,0,1)</f>
        <v>0</v>
      </c>
      <c r="AC206" s="207">
        <f>IF(SUMPRODUCT(($A$4:$A206=A206)*($F$4:$F206=F206)*($Q$4:$Q206=Q206))&gt;1,0,1)</f>
        <v>1</v>
      </c>
      <c r="AD206" s="206" t="str">
        <f t="shared" si="13"/>
        <v xml:space="preserve">{"Organisation": "Association for Aid and Relief Japan", "Indicateur": "Distribution de biens non-alimentaire", "Statut": "Réalisé", "Date de l'activité (passé ou planifiée)
( jj-mm-aaaa)": "10/30/2016", "Département": "Grande Anse", "Commune": "Jeremie", "Section Communale": ""}, </v>
      </c>
    </row>
    <row r="207" spans="1:30" s="53" customFormat="1" x14ac:dyDescent="0.25">
      <c r="A207" s="143" t="s">
        <v>2078</v>
      </c>
      <c r="B207" s="143"/>
      <c r="C207" s="143" t="s">
        <v>1166</v>
      </c>
      <c r="D207" s="143" t="s">
        <v>15</v>
      </c>
      <c r="E207" s="132">
        <v>42673</v>
      </c>
      <c r="F207" s="77" t="s">
        <v>2420</v>
      </c>
      <c r="G207" s="145" t="s">
        <v>2409</v>
      </c>
      <c r="H207" s="138" t="str">
        <f>IFERROR(VLOOKUP(G207,REFERENCES!O:P,2,FALSE),"")</f>
        <v xml:space="preserve">Nombre </v>
      </c>
      <c r="I207" s="182">
        <v>180</v>
      </c>
      <c r="J207" s="207"/>
      <c r="K207" s="207"/>
      <c r="L207" s="207"/>
      <c r="M207" s="147" t="s">
        <v>1818</v>
      </c>
      <c r="N207" s="182">
        <v>180</v>
      </c>
      <c r="O207" s="25" t="s">
        <v>1038</v>
      </c>
      <c r="P207" s="143" t="s">
        <v>16</v>
      </c>
      <c r="Q207" s="143" t="s">
        <v>17</v>
      </c>
      <c r="R207" s="150"/>
      <c r="S207" s="143"/>
      <c r="T207" s="206"/>
      <c r="U207" s="206"/>
      <c r="V207" s="143"/>
      <c r="W207" s="206" t="str">
        <f t="shared" si="11"/>
        <v>ASS20161030GRJE</v>
      </c>
      <c r="X207" s="206">
        <f t="shared" si="12"/>
        <v>0</v>
      </c>
      <c r="Y207" s="206" t="str">
        <f>VLOOKUP(P207,NIVEAUXADMIN!A:B,2,FALSE)</f>
        <v>HT08</v>
      </c>
      <c r="Z207" s="206" t="str">
        <f>VLOOKUP(Q207,NIVEAUXADMIN!E:F,2,FALSE)</f>
        <v>HT08811</v>
      </c>
      <c r="AA207" s="206" t="e">
        <f>VLOOKUP(R207,NIVEAUXADMIN!I:J,2,FALSE)</f>
        <v>#N/A</v>
      </c>
      <c r="AB207" s="206">
        <f>IF(SUMPRODUCT(($A$4:$A207=A207)*($Q$4:$Q207=Q207))&gt;1,0,1)</f>
        <v>0</v>
      </c>
      <c r="AC207" s="207">
        <f>IF(SUMPRODUCT(($A$4:$A207=A207)*($F$4:$F207=F207)*($Q$4:$Q207=Q207))&gt;1,0,1)</f>
        <v>0</v>
      </c>
      <c r="AD207" s="206" t="str">
        <f t="shared" si="13"/>
        <v xml:space="preserve">{"Organisation": "Association for Aid and Relief Japan", "Indicateur": "Distribution de materiel d'abris d'urgence", "Statut": "Réalisé", "Date de l'activité (passé ou planifiée)
( jj-mm-aaaa)": "10/30/2016", "Département": "Grande Anse", "Commune": "Jeremie", "Section Communale": ""}, </v>
      </c>
    </row>
    <row r="208" spans="1:30" s="53" customFormat="1" x14ac:dyDescent="0.25">
      <c r="A208" s="143" t="s">
        <v>2078</v>
      </c>
      <c r="B208" s="143"/>
      <c r="C208" s="143" t="s">
        <v>1166</v>
      </c>
      <c r="D208" s="143" t="s">
        <v>15</v>
      </c>
      <c r="E208" s="132">
        <v>42673</v>
      </c>
      <c r="F208" s="77" t="s">
        <v>2417</v>
      </c>
      <c r="G208" s="145" t="s">
        <v>1058</v>
      </c>
      <c r="H208" s="138" t="str">
        <f>IFERROR(VLOOKUP(G208,REFERENCES!O:P,2,FALSE),"")</f>
        <v xml:space="preserve">Nombre </v>
      </c>
      <c r="I208" s="182">
        <v>180</v>
      </c>
      <c r="J208" s="207"/>
      <c r="K208" s="207"/>
      <c r="L208" s="207"/>
      <c r="M208" s="147" t="s">
        <v>1818</v>
      </c>
      <c r="N208" s="182">
        <v>180</v>
      </c>
      <c r="O208" s="25" t="s">
        <v>1038</v>
      </c>
      <c r="P208" s="143" t="s">
        <v>16</v>
      </c>
      <c r="Q208" s="143" t="s">
        <v>17</v>
      </c>
      <c r="R208" s="150"/>
      <c r="S208" s="143"/>
      <c r="T208" s="206"/>
      <c r="U208" s="206"/>
      <c r="V208" s="143" t="s">
        <v>1049</v>
      </c>
      <c r="W208" s="206" t="str">
        <f t="shared" si="11"/>
        <v>ASS20161030GRJE</v>
      </c>
      <c r="X208" s="206">
        <f t="shared" si="12"/>
        <v>0</v>
      </c>
      <c r="Y208" s="206" t="str">
        <f>VLOOKUP(P208,NIVEAUXADMIN!A:B,2,FALSE)</f>
        <v>HT08</v>
      </c>
      <c r="Z208" s="206" t="str">
        <f>VLOOKUP(Q208,NIVEAUXADMIN!E:F,2,FALSE)</f>
        <v>HT08811</v>
      </c>
      <c r="AA208" s="206" t="e">
        <f>VLOOKUP(R208,NIVEAUXADMIN!I:J,2,FALSE)</f>
        <v>#N/A</v>
      </c>
      <c r="AB208" s="206">
        <f>IF(SUMPRODUCT(($A$4:$A208=A208)*($Q$4:$Q208=Q208))&gt;1,0,1)</f>
        <v>0</v>
      </c>
      <c r="AC208" s="207">
        <f>IF(SUMPRODUCT(($A$4:$A208=A208)*($F$4:$F208=F208)*($Q$4:$Q208=Q208))&gt;1,0,1)</f>
        <v>0</v>
      </c>
      <c r="AD208" s="206" t="str">
        <f t="shared" si="13"/>
        <v xml:space="preserve">{"Organisation": "Association for Aid and Relief Japan", "Indicateur": "Distribution de biens non-alimentaire", "Statut": "Réalisé", "Date de l'activité (passé ou planifiée)
( jj-mm-aaaa)": "10/30/2016", "Département": "Grande Anse", "Commune": "Jeremie", "Section Communale": ""}, </v>
      </c>
    </row>
    <row r="209" spans="1:30" s="53" customFormat="1" x14ac:dyDescent="0.25">
      <c r="A209" s="143" t="s">
        <v>2078</v>
      </c>
      <c r="B209" s="143"/>
      <c r="C209" s="143" t="s">
        <v>1166</v>
      </c>
      <c r="D209" s="143" t="s">
        <v>15</v>
      </c>
      <c r="E209" s="132">
        <v>42673</v>
      </c>
      <c r="F209" s="77" t="s">
        <v>2417</v>
      </c>
      <c r="G209" s="145" t="s">
        <v>1055</v>
      </c>
      <c r="H209" s="138" t="str">
        <f>IFERROR(VLOOKUP(G209,REFERENCES!O:P,2,FALSE),"")</f>
        <v xml:space="preserve">Nombre </v>
      </c>
      <c r="I209" s="182">
        <v>180</v>
      </c>
      <c r="J209" s="207"/>
      <c r="K209" s="207"/>
      <c r="L209" s="207"/>
      <c r="M209" s="147" t="s">
        <v>1818</v>
      </c>
      <c r="N209" s="182">
        <v>180</v>
      </c>
      <c r="O209" s="25" t="s">
        <v>1038</v>
      </c>
      <c r="P209" s="143" t="s">
        <v>16</v>
      </c>
      <c r="Q209" s="143" t="s">
        <v>17</v>
      </c>
      <c r="R209" s="150"/>
      <c r="S209" s="143"/>
      <c r="T209" s="206"/>
      <c r="U209" s="206"/>
      <c r="V209" s="206"/>
      <c r="W209" s="206" t="str">
        <f t="shared" si="11"/>
        <v>ASS20161030GRJE</v>
      </c>
      <c r="X209" s="206">
        <f t="shared" si="12"/>
        <v>0</v>
      </c>
      <c r="Y209" s="206" t="str">
        <f>VLOOKUP(P209,NIVEAUXADMIN!A:B,2,FALSE)</f>
        <v>HT08</v>
      </c>
      <c r="Z209" s="206" t="str">
        <f>VLOOKUP(Q209,NIVEAUXADMIN!E:F,2,FALSE)</f>
        <v>HT08811</v>
      </c>
      <c r="AA209" s="206" t="e">
        <f>VLOOKUP(R209,NIVEAUXADMIN!I:J,2,FALSE)</f>
        <v>#N/A</v>
      </c>
      <c r="AB209" s="206">
        <f>IF(SUMPRODUCT(($A$4:$A209=A209)*($Q$4:$Q209=Q209))&gt;1,0,1)</f>
        <v>0</v>
      </c>
      <c r="AC209" s="207">
        <f>IF(SUMPRODUCT(($A$4:$A209=A209)*($F$4:$F209=F209)*($Q$4:$Q209=Q209))&gt;1,0,1)</f>
        <v>0</v>
      </c>
      <c r="AD209" s="206" t="str">
        <f t="shared" si="13"/>
        <v xml:space="preserve">{"Organisation": "Association for Aid and Relief Japan", "Indicateur": "Distribution de biens non-alimentaire", "Statut": "Réalisé", "Date de l'activité (passé ou planifiée)
( jj-mm-aaaa)": "10/30/2016", "Département": "Grande Anse", "Commune": "Jeremie", "Section Communale": ""}, </v>
      </c>
    </row>
    <row r="210" spans="1:30" s="53" customFormat="1" x14ac:dyDescent="0.25">
      <c r="A210" s="143" t="s">
        <v>2078</v>
      </c>
      <c r="B210" s="143"/>
      <c r="C210" s="143" t="s">
        <v>1166</v>
      </c>
      <c r="D210" s="143" t="s">
        <v>15</v>
      </c>
      <c r="E210" s="132">
        <v>42673</v>
      </c>
      <c r="F210" s="77" t="s">
        <v>2417</v>
      </c>
      <c r="G210" s="145" t="s">
        <v>1051</v>
      </c>
      <c r="H210" s="138" t="str">
        <f>IFERROR(VLOOKUP(G210,REFERENCES!O:P,2,FALSE),"")</f>
        <v xml:space="preserve">Nombre </v>
      </c>
      <c r="I210" s="182">
        <v>180</v>
      </c>
      <c r="J210" s="207"/>
      <c r="K210" s="207"/>
      <c r="L210" s="207"/>
      <c r="M210" s="147" t="s">
        <v>1818</v>
      </c>
      <c r="N210" s="182">
        <v>180</v>
      </c>
      <c r="O210" s="25" t="s">
        <v>1038</v>
      </c>
      <c r="P210" s="143" t="s">
        <v>16</v>
      </c>
      <c r="Q210" s="143" t="s">
        <v>17</v>
      </c>
      <c r="R210" s="150"/>
      <c r="S210" s="143"/>
      <c r="T210" s="206"/>
      <c r="U210" s="206"/>
      <c r="V210" s="206"/>
      <c r="W210" s="206" t="str">
        <f t="shared" si="11"/>
        <v>ASS20161030GRJE</v>
      </c>
      <c r="X210" s="206">
        <f t="shared" si="12"/>
        <v>0</v>
      </c>
      <c r="Y210" s="206" t="str">
        <f>VLOOKUP(P210,NIVEAUXADMIN!A:B,2,FALSE)</f>
        <v>HT08</v>
      </c>
      <c r="Z210" s="206" t="str">
        <f>VLOOKUP(Q210,NIVEAUXADMIN!E:F,2,FALSE)</f>
        <v>HT08811</v>
      </c>
      <c r="AA210" s="206" t="e">
        <f>VLOOKUP(R210,NIVEAUXADMIN!I:J,2,FALSE)</f>
        <v>#N/A</v>
      </c>
      <c r="AB210" s="206">
        <f>IF(SUMPRODUCT(($A$4:$A210=A210)*($Q$4:$Q210=Q210))&gt;1,0,1)</f>
        <v>0</v>
      </c>
      <c r="AC210" s="207">
        <f>IF(SUMPRODUCT(($A$4:$A210=A210)*($F$4:$F210=F210)*($Q$4:$Q210=Q210))&gt;1,0,1)</f>
        <v>0</v>
      </c>
      <c r="AD210" s="206" t="str">
        <f t="shared" si="13"/>
        <v xml:space="preserve">{"Organisation": "Association for Aid and Relief Japan", "Indicateur": "Distribution de biens non-alimentaire", "Statut": "Réalisé", "Date de l'activité (passé ou planifiée)
( jj-mm-aaaa)": "10/30/2016", "Département": "Grande Anse", "Commune": "Jeremie", "Section Communale": ""}, </v>
      </c>
    </row>
    <row r="211" spans="1:30" s="53" customFormat="1" x14ac:dyDescent="0.25">
      <c r="A211" s="143" t="s">
        <v>2078</v>
      </c>
      <c r="C211" s="143" t="s">
        <v>1166</v>
      </c>
      <c r="D211" s="143" t="s">
        <v>15</v>
      </c>
      <c r="E211" s="132">
        <v>42679</v>
      </c>
      <c r="F211" s="77" t="s">
        <v>2418</v>
      </c>
      <c r="G211" s="217" t="s">
        <v>1074</v>
      </c>
      <c r="H211" s="138" t="str">
        <f>IFERROR(VLOOKUP(G211,REFERENCES!O:P,2,FALSE),"")</f>
        <v/>
      </c>
      <c r="I211" s="185"/>
      <c r="J211" s="207"/>
      <c r="K211" s="207"/>
      <c r="L211" s="207"/>
      <c r="M211" s="147" t="s">
        <v>1818</v>
      </c>
      <c r="N211" s="182">
        <v>150</v>
      </c>
      <c r="O211" s="25" t="s">
        <v>1038</v>
      </c>
      <c r="P211" s="143" t="s">
        <v>19</v>
      </c>
      <c r="Q211" s="143" t="s">
        <v>20</v>
      </c>
      <c r="R211" s="150"/>
      <c r="S211" s="143"/>
      <c r="T211" s="206"/>
      <c r="U211" s="206"/>
      <c r="V211" s="206"/>
      <c r="W211" s="206" t="str">
        <f t="shared" si="11"/>
        <v>ASS2016115SULE</v>
      </c>
      <c r="X211" s="206">
        <f t="shared" si="12"/>
        <v>0</v>
      </c>
      <c r="Y211" s="206" t="str">
        <f>VLOOKUP(P211,NIVEAUXADMIN!A:B,2,FALSE)</f>
        <v>HT07</v>
      </c>
      <c r="Z211" s="206" t="str">
        <f>VLOOKUP(Q211,NIVEAUXADMIN!E:F,2,FALSE)</f>
        <v>HT07711</v>
      </c>
      <c r="AA211" s="206" t="e">
        <f>VLOOKUP(R211,NIVEAUXADMIN!I:J,2,FALSE)</f>
        <v>#N/A</v>
      </c>
      <c r="AB211" s="206">
        <f>IF(SUMPRODUCT(($A$4:$A211=A211)*($Q$4:$Q211=Q211))&gt;1,0,1)</f>
        <v>1</v>
      </c>
      <c r="AC211" s="207">
        <f>IF(SUMPRODUCT(($A$4:$A211=A211)*($F$4:$F211=F211)*($Q$4:$Q211=Q211))&gt;1,0,1)</f>
        <v>1</v>
      </c>
      <c r="AD211" s="206" t="str">
        <f t="shared" si="13"/>
        <v xml:space="preserve">{"Organisation": "Association for Aid and Relief Japan", "Indicateur": "Support à l'auto-recouvrement pour la réparation et reconstruction", "Statut": "Réalisé", "Date de l'activité (passé ou planifiée)
( jj-mm-aaaa)": "11/5/2016", "Département": "Sud", "Commune": "Les Cayes", "Section Communale": ""}, </v>
      </c>
    </row>
    <row r="212" spans="1:30" s="53" customFormat="1" x14ac:dyDescent="0.25">
      <c r="A212" s="143" t="s">
        <v>2078</v>
      </c>
      <c r="C212" s="143" t="s">
        <v>1166</v>
      </c>
      <c r="D212" s="143" t="s">
        <v>15</v>
      </c>
      <c r="E212" s="132">
        <v>42679</v>
      </c>
      <c r="F212" s="77" t="s">
        <v>2417</v>
      </c>
      <c r="G212" s="145" t="s">
        <v>1052</v>
      </c>
      <c r="H212" s="138" t="str">
        <f>IFERROR(VLOOKUP(G212,REFERENCES!O:P,2,FALSE),"")</f>
        <v xml:space="preserve">Nombre </v>
      </c>
      <c r="I212" s="185">
        <v>300</v>
      </c>
      <c r="J212" s="207"/>
      <c r="K212" s="207"/>
      <c r="L212" s="207"/>
      <c r="M212" s="147" t="s">
        <v>1818</v>
      </c>
      <c r="N212" s="182">
        <v>150</v>
      </c>
      <c r="O212" s="25" t="s">
        <v>1038</v>
      </c>
      <c r="P212" s="143" t="s">
        <v>19</v>
      </c>
      <c r="Q212" s="143" t="s">
        <v>20</v>
      </c>
      <c r="R212" s="150"/>
      <c r="S212" s="143"/>
      <c r="T212" s="206"/>
      <c r="U212" s="206"/>
      <c r="V212" s="206"/>
      <c r="W212" s="206" t="str">
        <f t="shared" si="11"/>
        <v>ASS2016115SULE</v>
      </c>
      <c r="X212" s="206">
        <f t="shared" si="12"/>
        <v>0</v>
      </c>
      <c r="Y212" s="206" t="str">
        <f>VLOOKUP(P212,NIVEAUXADMIN!A:B,2,FALSE)</f>
        <v>HT07</v>
      </c>
      <c r="Z212" s="206" t="str">
        <f>VLOOKUP(Q212,NIVEAUXADMIN!E:F,2,FALSE)</f>
        <v>HT07711</v>
      </c>
      <c r="AA212" s="206" t="e">
        <f>VLOOKUP(R212,NIVEAUXADMIN!I:J,2,FALSE)</f>
        <v>#N/A</v>
      </c>
      <c r="AB212" s="206">
        <f>IF(SUMPRODUCT(($A$4:$A212=A212)*($Q$4:$Q212=Q212))&gt;1,0,1)</f>
        <v>0</v>
      </c>
      <c r="AC212" s="207">
        <f>IF(SUMPRODUCT(($A$4:$A212=A212)*($F$4:$F212=F212)*($Q$4:$Q212=Q212))&gt;1,0,1)</f>
        <v>1</v>
      </c>
      <c r="AD212" s="206" t="str">
        <f t="shared" si="13"/>
        <v xml:space="preserve">{"Organisation": "Association for Aid and Relief Japan", "Indicateur": "Distribution de biens non-alimentaire", "Statut": "Réalisé", "Date de l'activité (passé ou planifiée)
( jj-mm-aaaa)": "11/5/2016", "Département": "Sud", "Commune": "Les Cayes", "Section Communale": ""}, </v>
      </c>
    </row>
    <row r="213" spans="1:30" s="53" customFormat="1" x14ac:dyDescent="0.25">
      <c r="A213" s="53" t="s">
        <v>2078</v>
      </c>
      <c r="C213" s="53" t="s">
        <v>1166</v>
      </c>
      <c r="D213" s="53" t="s">
        <v>15</v>
      </c>
      <c r="E213" s="132">
        <v>42679</v>
      </c>
      <c r="F213" s="77" t="s">
        <v>2420</v>
      </c>
      <c r="G213" s="145" t="s">
        <v>2409</v>
      </c>
      <c r="H213" s="138" t="str">
        <f>IFERROR(VLOOKUP(G213,REFERENCES!O:P,2,FALSE),"")</f>
        <v xml:space="preserve">Nombre </v>
      </c>
      <c r="I213" s="185">
        <v>150</v>
      </c>
      <c r="J213" s="207"/>
      <c r="K213" s="207"/>
      <c r="L213" s="207"/>
      <c r="M213" s="20" t="s">
        <v>1818</v>
      </c>
      <c r="N213" s="182">
        <v>150</v>
      </c>
      <c r="O213" s="149" t="s">
        <v>1038</v>
      </c>
      <c r="P213" s="206" t="s">
        <v>19</v>
      </c>
      <c r="Q213" s="206" t="s">
        <v>20</v>
      </c>
      <c r="R213" s="150"/>
      <c r="S213" s="71"/>
      <c r="T213" s="206"/>
      <c r="U213" s="206"/>
      <c r="V213" s="206"/>
      <c r="W213" s="206" t="str">
        <f t="shared" si="11"/>
        <v>ASS2016115SULE</v>
      </c>
      <c r="X213" s="206">
        <f t="shared" si="12"/>
        <v>0</v>
      </c>
      <c r="Y213" s="206" t="str">
        <f>VLOOKUP(P213,NIVEAUXADMIN!A:B,2,FALSE)</f>
        <v>HT07</v>
      </c>
      <c r="Z213" s="206" t="str">
        <f>VLOOKUP(Q213,NIVEAUXADMIN!E:F,2,FALSE)</f>
        <v>HT07711</v>
      </c>
      <c r="AA213" s="206" t="e">
        <f>VLOOKUP(R213,NIVEAUXADMIN!I:J,2,FALSE)</f>
        <v>#N/A</v>
      </c>
      <c r="AB213" s="206">
        <f>IF(SUMPRODUCT(($A$4:$A213=A213)*($Q$4:$Q213=Q213))&gt;1,0,1)</f>
        <v>0</v>
      </c>
      <c r="AC213" s="207">
        <f>IF(SUMPRODUCT(($A$4:$A213=A213)*($F$4:$F213=F213)*($Q$4:$Q213=Q213))&gt;1,0,1)</f>
        <v>1</v>
      </c>
      <c r="AD213" s="206" t="str">
        <f t="shared" si="13"/>
        <v xml:space="preserve">{"Organisation": "Association for Aid and Relief Japan", "Indicateur": "Distribution de materiel d'abris d'urgence", "Statut": "Réalisé", "Date de l'activité (passé ou planifiée)
( jj-mm-aaaa)": "11/5/2016", "Département": "Sud", "Commune": "Les Cayes", "Section Communale": ""}, </v>
      </c>
    </row>
    <row r="214" spans="1:30" s="53" customFormat="1" x14ac:dyDescent="0.25">
      <c r="A214" s="53" t="s">
        <v>2078</v>
      </c>
      <c r="C214" s="53" t="s">
        <v>1166</v>
      </c>
      <c r="D214" s="53" t="s">
        <v>15</v>
      </c>
      <c r="E214" s="132">
        <v>42679</v>
      </c>
      <c r="F214" s="77" t="s">
        <v>2417</v>
      </c>
      <c r="G214" s="145" t="s">
        <v>1058</v>
      </c>
      <c r="H214" s="138" t="str">
        <f>IFERROR(VLOOKUP(G214,REFERENCES!O:P,2,FALSE),"")</f>
        <v xml:space="preserve">Nombre </v>
      </c>
      <c r="I214" s="185">
        <v>150</v>
      </c>
      <c r="J214" s="207"/>
      <c r="K214" s="207"/>
      <c r="L214" s="207"/>
      <c r="M214" s="20" t="s">
        <v>1818</v>
      </c>
      <c r="N214" s="182">
        <v>150</v>
      </c>
      <c r="O214" s="149" t="s">
        <v>1038</v>
      </c>
      <c r="P214" s="53" t="s">
        <v>19</v>
      </c>
      <c r="Q214" s="143" t="s">
        <v>20</v>
      </c>
      <c r="R214" s="150"/>
      <c r="S214" s="71"/>
      <c r="T214" s="206"/>
      <c r="U214" s="206"/>
      <c r="V214" s="206" t="s">
        <v>1049</v>
      </c>
      <c r="W214" s="206" t="str">
        <f t="shared" si="11"/>
        <v>ASS2016115SULE</v>
      </c>
      <c r="X214" s="206">
        <f t="shared" si="12"/>
        <v>0</v>
      </c>
      <c r="Y214" s="206" t="str">
        <f>VLOOKUP(P214,NIVEAUXADMIN!A:B,2,FALSE)</f>
        <v>HT07</v>
      </c>
      <c r="Z214" s="206" t="str">
        <f>VLOOKUP(Q214,NIVEAUXADMIN!E:F,2,FALSE)</f>
        <v>HT07711</v>
      </c>
      <c r="AA214" s="206" t="e">
        <f>VLOOKUP(R214,NIVEAUXADMIN!I:J,2,FALSE)</f>
        <v>#N/A</v>
      </c>
      <c r="AB214" s="206">
        <f>IF(SUMPRODUCT(($A$4:$A214=A214)*($Q$4:$Q214=Q214))&gt;1,0,1)</f>
        <v>0</v>
      </c>
      <c r="AC214" s="207">
        <f>IF(SUMPRODUCT(($A$4:$A214=A214)*($F$4:$F214=F214)*($Q$4:$Q214=Q214))&gt;1,0,1)</f>
        <v>0</v>
      </c>
      <c r="AD214" s="206" t="str">
        <f t="shared" si="13"/>
        <v xml:space="preserve">{"Organisation": "Association for Aid and Relief Japan", "Indicateur": "Distribution de biens non-alimentaire", "Statut": "Réalisé", "Date de l'activité (passé ou planifiée)
( jj-mm-aaaa)": "11/5/2016", "Département": "Sud", "Commune": "Les Cayes", "Section Communale": ""}, </v>
      </c>
    </row>
    <row r="215" spans="1:30" s="53" customFormat="1" x14ac:dyDescent="0.25">
      <c r="A215" s="53" t="s">
        <v>2078</v>
      </c>
      <c r="C215" s="53" t="s">
        <v>1166</v>
      </c>
      <c r="D215" s="53" t="s">
        <v>15</v>
      </c>
      <c r="E215" s="132">
        <v>42679</v>
      </c>
      <c r="F215" s="77" t="s">
        <v>2417</v>
      </c>
      <c r="G215" s="145" t="s">
        <v>1055</v>
      </c>
      <c r="H215" s="138" t="str">
        <f>IFERROR(VLOOKUP(G215,REFERENCES!O:P,2,FALSE),"")</f>
        <v xml:space="preserve">Nombre </v>
      </c>
      <c r="I215" s="185">
        <v>150</v>
      </c>
      <c r="J215" s="73"/>
      <c r="K215" s="73"/>
      <c r="L215" s="73"/>
      <c r="M215" s="20" t="s">
        <v>1818</v>
      </c>
      <c r="N215" s="182">
        <v>150</v>
      </c>
      <c r="O215" s="149" t="s">
        <v>1038</v>
      </c>
      <c r="P215" s="53" t="s">
        <v>19</v>
      </c>
      <c r="Q215" s="143" t="s">
        <v>20</v>
      </c>
      <c r="R215" s="150"/>
      <c r="S215" s="71"/>
      <c r="T215" s="71"/>
      <c r="U215" s="206"/>
      <c r="V215" s="206"/>
      <c r="W215" s="206" t="str">
        <f t="shared" si="11"/>
        <v>ASS2016115SULE</v>
      </c>
      <c r="X215" s="206">
        <f t="shared" si="12"/>
        <v>0</v>
      </c>
      <c r="Y215" s="206" t="str">
        <f>VLOOKUP(P215,NIVEAUXADMIN!A:B,2,FALSE)</f>
        <v>HT07</v>
      </c>
      <c r="Z215" s="206" t="str">
        <f>VLOOKUP(Q215,NIVEAUXADMIN!E:F,2,FALSE)</f>
        <v>HT07711</v>
      </c>
      <c r="AA215" s="206" t="e">
        <f>VLOOKUP(R215,NIVEAUXADMIN!I:J,2,FALSE)</f>
        <v>#N/A</v>
      </c>
      <c r="AB215" s="206">
        <f>IF(SUMPRODUCT(($A$4:$A215=A215)*($Q$4:$Q215=Q215))&gt;1,0,1)</f>
        <v>0</v>
      </c>
      <c r="AC215" s="207">
        <f>IF(SUMPRODUCT(($A$4:$A215=A215)*($F$4:$F215=F215)*($Q$4:$Q215=Q215))&gt;1,0,1)</f>
        <v>0</v>
      </c>
      <c r="AD215" s="206" t="str">
        <f t="shared" si="13"/>
        <v xml:space="preserve">{"Organisation": "Association for Aid and Relief Japan", "Indicateur": "Distribution de biens non-alimentaire", "Statut": "Réalisé", "Date de l'activité (passé ou planifiée)
( jj-mm-aaaa)": "11/5/2016", "Département": "Sud", "Commune": "Les Cayes", "Section Communale": ""}, </v>
      </c>
    </row>
    <row r="216" spans="1:30" s="53" customFormat="1" x14ac:dyDescent="0.25">
      <c r="A216" s="53" t="s">
        <v>2078</v>
      </c>
      <c r="C216" s="53" t="s">
        <v>1166</v>
      </c>
      <c r="D216" s="53" t="s">
        <v>15</v>
      </c>
      <c r="E216" s="132">
        <v>42679</v>
      </c>
      <c r="F216" s="77" t="s">
        <v>2417</v>
      </c>
      <c r="G216" s="145" t="s">
        <v>1051</v>
      </c>
      <c r="H216" s="138" t="str">
        <f>IFERROR(VLOOKUP(G216,REFERENCES!O:P,2,FALSE),"")</f>
        <v xml:space="preserve">Nombre </v>
      </c>
      <c r="I216" s="185">
        <v>150</v>
      </c>
      <c r="J216" s="207"/>
      <c r="K216" s="207"/>
      <c r="L216" s="207"/>
      <c r="M216" s="20" t="s">
        <v>1818</v>
      </c>
      <c r="N216" s="182">
        <v>150</v>
      </c>
      <c r="O216" s="149" t="s">
        <v>1038</v>
      </c>
      <c r="P216" s="53" t="s">
        <v>19</v>
      </c>
      <c r="Q216" s="143" t="s">
        <v>20</v>
      </c>
      <c r="R216" s="150"/>
      <c r="S216" s="71"/>
      <c r="T216" s="206"/>
      <c r="U216" s="206"/>
      <c r="V216" s="206"/>
      <c r="W216" s="206" t="str">
        <f t="shared" si="11"/>
        <v>ASS2016115SULE</v>
      </c>
      <c r="X216" s="206">
        <f t="shared" si="12"/>
        <v>0</v>
      </c>
      <c r="Y216" s="206" t="str">
        <f>VLOOKUP(P216,NIVEAUXADMIN!A:B,2,FALSE)</f>
        <v>HT07</v>
      </c>
      <c r="Z216" s="206" t="str">
        <f>VLOOKUP(Q216,NIVEAUXADMIN!E:F,2,FALSE)</f>
        <v>HT07711</v>
      </c>
      <c r="AA216" s="206" t="e">
        <f>VLOOKUP(R216,NIVEAUXADMIN!I:J,2,FALSE)</f>
        <v>#N/A</v>
      </c>
      <c r="AB216" s="206">
        <f>IF(SUMPRODUCT(($A$4:$A216=A216)*($Q$4:$Q216=Q216))&gt;1,0,1)</f>
        <v>0</v>
      </c>
      <c r="AC216" s="207">
        <f>IF(SUMPRODUCT(($A$4:$A216=A216)*($F$4:$F216=F216)*($Q$4:$Q216=Q216))&gt;1,0,1)</f>
        <v>0</v>
      </c>
      <c r="AD216" s="206" t="str">
        <f t="shared" si="13"/>
        <v xml:space="preserve">{"Organisation": "Association for Aid and Relief Japan", "Indicateur": "Distribution de biens non-alimentaire", "Statut": "Réalisé", "Date de l'activité (passé ou planifiée)
( jj-mm-aaaa)": "11/5/2016", "Département": "Sud", "Commune": "Les Cayes", "Section Communale": ""}, </v>
      </c>
    </row>
    <row r="217" spans="1:30" s="53" customFormat="1" x14ac:dyDescent="0.25">
      <c r="A217" s="53" t="s">
        <v>2078</v>
      </c>
      <c r="C217" s="53" t="s">
        <v>1166</v>
      </c>
      <c r="D217" s="53" t="s">
        <v>15</v>
      </c>
      <c r="E217" s="132">
        <v>42683</v>
      </c>
      <c r="F217" s="77" t="s">
        <v>2418</v>
      </c>
      <c r="G217" s="217" t="s">
        <v>1074</v>
      </c>
      <c r="H217" s="138" t="str">
        <f>IFERROR(VLOOKUP(G217,REFERENCES!O:P,2,FALSE),"")</f>
        <v/>
      </c>
      <c r="I217" s="185"/>
      <c r="J217" s="207"/>
      <c r="K217" s="207"/>
      <c r="L217" s="207"/>
      <c r="M217" s="20" t="s">
        <v>1818</v>
      </c>
      <c r="N217" s="182">
        <v>150</v>
      </c>
      <c r="O217" s="149" t="s">
        <v>1038</v>
      </c>
      <c r="P217" s="53" t="s">
        <v>16</v>
      </c>
      <c r="Q217" s="71" t="s">
        <v>17</v>
      </c>
      <c r="R217" s="150"/>
      <c r="S217" s="71"/>
      <c r="T217" s="206"/>
      <c r="U217" s="206"/>
      <c r="V217" s="206"/>
      <c r="W217" s="206" t="str">
        <f t="shared" si="11"/>
        <v>ASS2016119GRJE</v>
      </c>
      <c r="X217" s="206">
        <f t="shared" si="12"/>
        <v>0</v>
      </c>
      <c r="Y217" s="206" t="str">
        <f>VLOOKUP(P217,NIVEAUXADMIN!A:B,2,FALSE)</f>
        <v>HT08</v>
      </c>
      <c r="Z217" s="206" t="str">
        <f>VLOOKUP(Q217,NIVEAUXADMIN!E:F,2,FALSE)</f>
        <v>HT08811</v>
      </c>
      <c r="AA217" s="206" t="e">
        <f>VLOOKUP(R217,NIVEAUXADMIN!I:J,2,FALSE)</f>
        <v>#N/A</v>
      </c>
      <c r="AB217" s="206">
        <f>IF(SUMPRODUCT(($A$4:$A217=A217)*($Q$4:$Q217=Q217))&gt;1,0,1)</f>
        <v>0</v>
      </c>
      <c r="AC217" s="207">
        <f>IF(SUMPRODUCT(($A$4:$A217=A217)*($F$4:$F217=F217)*($Q$4:$Q217=Q217))&gt;1,0,1)</f>
        <v>1</v>
      </c>
      <c r="AD217" s="206" t="str">
        <f t="shared" si="13"/>
        <v xml:space="preserve">{"Organisation": "Association for Aid and Relief Japan", "Indicateur": "Support à l'auto-recouvrement pour la réparation et reconstruction", "Statut": "Réalisé", "Date de l'activité (passé ou planifiée)
( jj-mm-aaaa)": "11/9/2016", "Département": "Grande Anse", "Commune": "Jeremie", "Section Communale": ""}, </v>
      </c>
    </row>
    <row r="218" spans="1:30" s="53" customFormat="1" x14ac:dyDescent="0.25">
      <c r="A218" s="53" t="s">
        <v>2078</v>
      </c>
      <c r="C218" s="53" t="s">
        <v>1166</v>
      </c>
      <c r="D218" s="53" t="s">
        <v>15</v>
      </c>
      <c r="E218" s="132">
        <v>42683</v>
      </c>
      <c r="F218" s="77" t="s">
        <v>2417</v>
      </c>
      <c r="G218" s="145" t="s">
        <v>1052</v>
      </c>
      <c r="H218" s="138" t="str">
        <f>IFERROR(VLOOKUP(G218,REFERENCES!O:P,2,FALSE),"")</f>
        <v xml:space="preserve">Nombre </v>
      </c>
      <c r="I218" s="185">
        <v>300</v>
      </c>
      <c r="J218" s="207"/>
      <c r="K218" s="207"/>
      <c r="L218" s="207"/>
      <c r="M218" s="20" t="s">
        <v>1818</v>
      </c>
      <c r="N218" s="182">
        <v>150</v>
      </c>
      <c r="O218" s="149" t="s">
        <v>1038</v>
      </c>
      <c r="P218" s="53" t="s">
        <v>16</v>
      </c>
      <c r="Q218" s="206" t="s">
        <v>17</v>
      </c>
      <c r="R218" s="150"/>
      <c r="S218" s="71"/>
      <c r="T218" s="206"/>
      <c r="U218" s="206"/>
      <c r="V218" s="206"/>
      <c r="W218" s="206" t="str">
        <f t="shared" si="11"/>
        <v>ASS2016119GRJE</v>
      </c>
      <c r="X218" s="206">
        <f t="shared" si="12"/>
        <v>0</v>
      </c>
      <c r="Y218" s="206" t="str">
        <f>VLOOKUP(P218,NIVEAUXADMIN!A:B,2,FALSE)</f>
        <v>HT08</v>
      </c>
      <c r="Z218" s="206" t="str">
        <f>VLOOKUP(Q218,NIVEAUXADMIN!E:F,2,FALSE)</f>
        <v>HT08811</v>
      </c>
      <c r="AA218" s="206" t="e">
        <f>VLOOKUP(R218,NIVEAUXADMIN!I:J,2,FALSE)</f>
        <v>#N/A</v>
      </c>
      <c r="AB218" s="206">
        <f>IF(SUMPRODUCT(($A$4:$A218=A218)*($Q$4:$Q218=Q218))&gt;1,0,1)</f>
        <v>0</v>
      </c>
      <c r="AC218" s="207">
        <f>IF(SUMPRODUCT(($A$4:$A218=A218)*($F$4:$F218=F218)*($Q$4:$Q218=Q218))&gt;1,0,1)</f>
        <v>0</v>
      </c>
      <c r="AD218" s="206" t="str">
        <f t="shared" si="13"/>
        <v xml:space="preserve">{"Organisation": "Association for Aid and Relief Japan", "Indicateur": "Distribution de biens non-alimentaire", "Statut": "Réalisé", "Date de l'activité (passé ou planifiée)
( jj-mm-aaaa)": "11/9/2016", "Département": "Grande Anse", "Commune": "Jeremie", "Section Communale": ""}, </v>
      </c>
    </row>
    <row r="219" spans="1:30" s="53" customFormat="1" x14ac:dyDescent="0.25">
      <c r="A219" s="53" t="s">
        <v>2078</v>
      </c>
      <c r="C219" s="53" t="s">
        <v>1166</v>
      </c>
      <c r="D219" s="53" t="s">
        <v>15</v>
      </c>
      <c r="E219" s="132">
        <v>42683</v>
      </c>
      <c r="F219" s="77" t="s">
        <v>2420</v>
      </c>
      <c r="G219" s="145" t="s">
        <v>2409</v>
      </c>
      <c r="H219" s="138" t="str">
        <f>IFERROR(VLOOKUP(G219,REFERENCES!O:P,2,FALSE),"")</f>
        <v xml:space="preserve">Nombre </v>
      </c>
      <c r="I219" s="185">
        <v>150</v>
      </c>
      <c r="J219" s="146"/>
      <c r="K219" s="146"/>
      <c r="L219" s="146"/>
      <c r="M219" s="20" t="s">
        <v>1818</v>
      </c>
      <c r="N219" s="182">
        <v>150</v>
      </c>
      <c r="O219" s="149" t="s">
        <v>1038</v>
      </c>
      <c r="P219" s="53" t="s">
        <v>16</v>
      </c>
      <c r="Q219" s="143" t="s">
        <v>17</v>
      </c>
      <c r="R219" s="150"/>
      <c r="S219" s="71"/>
      <c r="T219" s="143"/>
      <c r="U219" s="143"/>
      <c r="V219" s="206"/>
      <c r="W219" s="206" t="str">
        <f t="shared" si="11"/>
        <v>ASS2016119GRJE</v>
      </c>
      <c r="X219" s="206">
        <f t="shared" si="12"/>
        <v>0</v>
      </c>
      <c r="Y219" s="206" t="str">
        <f>VLOOKUP(P219,NIVEAUXADMIN!A:B,2,FALSE)</f>
        <v>HT08</v>
      </c>
      <c r="Z219" s="206" t="str">
        <f>VLOOKUP(Q219,NIVEAUXADMIN!E:F,2,FALSE)</f>
        <v>HT08811</v>
      </c>
      <c r="AA219" s="206" t="e">
        <f>VLOOKUP(R219,NIVEAUXADMIN!I:J,2,FALSE)</f>
        <v>#N/A</v>
      </c>
      <c r="AB219" s="206">
        <f>IF(SUMPRODUCT(($A$4:$A219=A219)*($Q$4:$Q219=Q219))&gt;1,0,1)</f>
        <v>0</v>
      </c>
      <c r="AC219" s="207">
        <f>IF(SUMPRODUCT(($A$4:$A219=A219)*($F$4:$F219=F219)*($Q$4:$Q219=Q219))&gt;1,0,1)</f>
        <v>0</v>
      </c>
      <c r="AD219" s="206" t="str">
        <f t="shared" si="13"/>
        <v xml:space="preserve">{"Organisation": "Association for Aid and Relief Japan", "Indicateur": "Distribution de materiel d'abris d'urgence", "Statut": "Réalisé", "Date de l'activité (passé ou planifiée)
( jj-mm-aaaa)": "11/9/2016", "Département": "Grande Anse", "Commune": "Jeremie", "Section Communale": ""}, </v>
      </c>
    </row>
    <row r="220" spans="1:30" s="53" customFormat="1" x14ac:dyDescent="0.25">
      <c r="A220" s="53" t="s">
        <v>2078</v>
      </c>
      <c r="C220" s="53" t="s">
        <v>1166</v>
      </c>
      <c r="D220" s="53" t="s">
        <v>15</v>
      </c>
      <c r="E220" s="132">
        <v>42683</v>
      </c>
      <c r="F220" s="77" t="s">
        <v>2417</v>
      </c>
      <c r="G220" s="145" t="s">
        <v>1058</v>
      </c>
      <c r="H220" s="138" t="str">
        <f>IFERROR(VLOOKUP(G220,REFERENCES!O:P,2,FALSE),"")</f>
        <v xml:space="preserve">Nombre </v>
      </c>
      <c r="I220" s="185">
        <v>150</v>
      </c>
      <c r="J220" s="146"/>
      <c r="K220" s="146"/>
      <c r="L220" s="146"/>
      <c r="M220" s="20" t="s">
        <v>1818</v>
      </c>
      <c r="N220" s="182">
        <v>150</v>
      </c>
      <c r="O220" s="149" t="s">
        <v>1038</v>
      </c>
      <c r="P220" s="53" t="s">
        <v>16</v>
      </c>
      <c r="Q220" s="143" t="s">
        <v>17</v>
      </c>
      <c r="R220" s="150"/>
      <c r="S220" s="71"/>
      <c r="T220" s="143"/>
      <c r="U220" s="71"/>
      <c r="V220" s="206" t="s">
        <v>1049</v>
      </c>
      <c r="W220" s="206" t="str">
        <f t="shared" si="11"/>
        <v>ASS2016119GRJE</v>
      </c>
      <c r="X220" s="206">
        <f t="shared" si="12"/>
        <v>0</v>
      </c>
      <c r="Y220" s="206" t="str">
        <f>VLOOKUP(P220,NIVEAUXADMIN!A:B,2,FALSE)</f>
        <v>HT08</v>
      </c>
      <c r="Z220" s="206" t="str">
        <f>VLOOKUP(Q220,NIVEAUXADMIN!E:F,2,FALSE)</f>
        <v>HT08811</v>
      </c>
      <c r="AA220" s="206" t="e">
        <f>VLOOKUP(R220,NIVEAUXADMIN!I:J,2,FALSE)</f>
        <v>#N/A</v>
      </c>
      <c r="AB220" s="206">
        <f>IF(SUMPRODUCT(($A$4:$A220=A220)*($Q$4:$Q220=Q220))&gt;1,0,1)</f>
        <v>0</v>
      </c>
      <c r="AC220" s="207">
        <f>IF(SUMPRODUCT(($A$4:$A220=A220)*($F$4:$F220=F220)*($Q$4:$Q220=Q220))&gt;1,0,1)</f>
        <v>0</v>
      </c>
      <c r="AD220" s="206" t="str">
        <f t="shared" si="13"/>
        <v xml:space="preserve">{"Organisation": "Association for Aid and Relief Japan", "Indicateur": "Distribution de biens non-alimentaire", "Statut": "Réalisé", "Date de l'activité (passé ou planifiée)
( jj-mm-aaaa)": "11/9/2016", "Département": "Grande Anse", "Commune": "Jeremie", "Section Communale": ""}, </v>
      </c>
    </row>
    <row r="221" spans="1:30" s="53" customFormat="1" x14ac:dyDescent="0.25">
      <c r="A221" s="53" t="s">
        <v>2078</v>
      </c>
      <c r="C221" s="53" t="s">
        <v>1166</v>
      </c>
      <c r="D221" s="53" t="s">
        <v>15</v>
      </c>
      <c r="E221" s="132">
        <v>42683</v>
      </c>
      <c r="F221" s="77" t="s">
        <v>2417</v>
      </c>
      <c r="G221" s="145" t="s">
        <v>1055</v>
      </c>
      <c r="H221" s="138" t="str">
        <f>IFERROR(VLOOKUP(G221,REFERENCES!O:P,2,FALSE),"")</f>
        <v xml:space="preserve">Nombre </v>
      </c>
      <c r="I221" s="185">
        <v>150</v>
      </c>
      <c r="J221" s="146"/>
      <c r="K221" s="146"/>
      <c r="L221" s="146"/>
      <c r="M221" s="20" t="s">
        <v>1818</v>
      </c>
      <c r="N221" s="182">
        <v>150</v>
      </c>
      <c r="O221" s="149" t="s">
        <v>1038</v>
      </c>
      <c r="P221" s="53" t="s">
        <v>16</v>
      </c>
      <c r="Q221" s="71" t="s">
        <v>17</v>
      </c>
      <c r="R221" s="150"/>
      <c r="S221" s="71"/>
      <c r="T221" s="143"/>
      <c r="U221" s="71"/>
      <c r="V221" s="206"/>
      <c r="W221" s="206" t="str">
        <f t="shared" si="11"/>
        <v>ASS2016119GRJE</v>
      </c>
      <c r="X221" s="206">
        <f t="shared" si="12"/>
        <v>0</v>
      </c>
      <c r="Y221" s="206" t="str">
        <f>VLOOKUP(P221,NIVEAUXADMIN!A:B,2,FALSE)</f>
        <v>HT08</v>
      </c>
      <c r="Z221" s="206" t="str">
        <f>VLOOKUP(Q221,NIVEAUXADMIN!E:F,2,FALSE)</f>
        <v>HT08811</v>
      </c>
      <c r="AA221" s="206" t="e">
        <f>VLOOKUP(R221,NIVEAUXADMIN!I:J,2,FALSE)</f>
        <v>#N/A</v>
      </c>
      <c r="AB221" s="206">
        <f>IF(SUMPRODUCT(($A$4:$A221=A221)*($Q$4:$Q221=Q221))&gt;1,0,1)</f>
        <v>0</v>
      </c>
      <c r="AC221" s="207">
        <f>IF(SUMPRODUCT(($A$4:$A221=A221)*($F$4:$F221=F221)*($Q$4:$Q221=Q221))&gt;1,0,1)</f>
        <v>0</v>
      </c>
      <c r="AD221" s="206" t="str">
        <f t="shared" si="13"/>
        <v xml:space="preserve">{"Organisation": "Association for Aid and Relief Japan", "Indicateur": "Distribution de biens non-alimentaire", "Statut": "Réalisé", "Date de l'activité (passé ou planifiée)
( jj-mm-aaaa)": "11/9/2016", "Département": "Grande Anse", "Commune": "Jeremie", "Section Communale": ""}, </v>
      </c>
    </row>
    <row r="222" spans="1:30" s="53" customFormat="1" x14ac:dyDescent="0.25">
      <c r="A222" s="53" t="s">
        <v>2078</v>
      </c>
      <c r="C222" s="53" t="s">
        <v>1166</v>
      </c>
      <c r="D222" s="53" t="s">
        <v>15</v>
      </c>
      <c r="E222" s="132">
        <v>42683</v>
      </c>
      <c r="F222" s="77" t="s">
        <v>2417</v>
      </c>
      <c r="G222" s="145" t="s">
        <v>1051</v>
      </c>
      <c r="H222" s="138" t="str">
        <f>IFERROR(VLOOKUP(G222,REFERENCES!O:P,2,FALSE),"")</f>
        <v xml:space="preserve">Nombre </v>
      </c>
      <c r="I222" s="185">
        <v>150</v>
      </c>
      <c r="J222" s="146"/>
      <c r="K222" s="146"/>
      <c r="L222" s="146"/>
      <c r="M222" s="20" t="s">
        <v>1818</v>
      </c>
      <c r="N222" s="182">
        <v>150</v>
      </c>
      <c r="O222" s="149" t="s">
        <v>1038</v>
      </c>
      <c r="P222" s="53" t="s">
        <v>16</v>
      </c>
      <c r="Q222" s="71" t="s">
        <v>17</v>
      </c>
      <c r="R222" s="150"/>
      <c r="S222" s="206"/>
      <c r="T222" s="143"/>
      <c r="U222" s="71"/>
      <c r="V222" s="206"/>
      <c r="W222" s="206" t="str">
        <f t="shared" si="11"/>
        <v>ASS2016119GRJE</v>
      </c>
      <c r="X222" s="206">
        <f t="shared" si="12"/>
        <v>0</v>
      </c>
      <c r="Y222" s="206" t="str">
        <f>VLOOKUP(P222,NIVEAUXADMIN!A:B,2,FALSE)</f>
        <v>HT08</v>
      </c>
      <c r="Z222" s="206" t="str">
        <f>VLOOKUP(Q222,NIVEAUXADMIN!E:F,2,FALSE)</f>
        <v>HT08811</v>
      </c>
      <c r="AA222" s="206" t="e">
        <f>VLOOKUP(R222,NIVEAUXADMIN!I:J,2,FALSE)</f>
        <v>#N/A</v>
      </c>
      <c r="AB222" s="206">
        <f>IF(SUMPRODUCT(($A$4:$A222=A222)*($Q$4:$Q222=Q222))&gt;1,0,1)</f>
        <v>0</v>
      </c>
      <c r="AC222" s="207">
        <f>IF(SUMPRODUCT(($A$4:$A222=A222)*($F$4:$F222=F222)*($Q$4:$Q222=Q222))&gt;1,0,1)</f>
        <v>0</v>
      </c>
      <c r="AD222" s="206" t="str">
        <f t="shared" si="13"/>
        <v xml:space="preserve">{"Organisation": "Association for Aid and Relief Japan", "Indicateur": "Distribution de biens non-alimentaire", "Statut": "Réalisé", "Date de l'activité (passé ou planifiée)
( jj-mm-aaaa)": "11/9/2016", "Département": "Grande Anse", "Commune": "Jeremie", "Section Communale": ""}, </v>
      </c>
    </row>
    <row r="223" spans="1:30" s="53" customFormat="1" x14ac:dyDescent="0.25">
      <c r="A223" s="53" t="s">
        <v>2078</v>
      </c>
      <c r="C223" s="53" t="s">
        <v>1166</v>
      </c>
      <c r="D223" s="53" t="s">
        <v>15</v>
      </c>
      <c r="E223" s="132">
        <v>42690</v>
      </c>
      <c r="F223" s="77" t="s">
        <v>2418</v>
      </c>
      <c r="G223" s="217" t="s">
        <v>1074</v>
      </c>
      <c r="H223" s="138" t="str">
        <f>IFERROR(VLOOKUP(G223,REFERENCES!O:P,2,FALSE),"")</f>
        <v/>
      </c>
      <c r="I223" s="185"/>
      <c r="J223" s="146"/>
      <c r="K223" s="146"/>
      <c r="L223" s="146"/>
      <c r="M223" s="20" t="s">
        <v>1818</v>
      </c>
      <c r="N223" s="182">
        <v>300</v>
      </c>
      <c r="O223" s="149" t="s">
        <v>1038</v>
      </c>
      <c r="P223" s="53" t="s">
        <v>16</v>
      </c>
      <c r="Q223" s="143" t="s">
        <v>17</v>
      </c>
      <c r="R223" s="150"/>
      <c r="S223" s="206"/>
      <c r="T223" s="143"/>
      <c r="U223" s="71"/>
      <c r="V223" s="206"/>
      <c r="W223" s="206" t="str">
        <f t="shared" si="11"/>
        <v>ASS20161116GRJE</v>
      </c>
      <c r="X223" s="206">
        <f t="shared" si="12"/>
        <v>0</v>
      </c>
      <c r="Y223" s="206" t="str">
        <f>VLOOKUP(P223,NIVEAUXADMIN!A:B,2,FALSE)</f>
        <v>HT08</v>
      </c>
      <c r="Z223" s="206" t="str">
        <f>VLOOKUP(Q223,NIVEAUXADMIN!E:F,2,FALSE)</f>
        <v>HT08811</v>
      </c>
      <c r="AA223" s="206" t="e">
        <f>VLOOKUP(R223,NIVEAUXADMIN!I:J,2,FALSE)</f>
        <v>#N/A</v>
      </c>
      <c r="AB223" s="206">
        <f>IF(SUMPRODUCT(($A$4:$A223=A223)*($Q$4:$Q223=Q223))&gt;1,0,1)</f>
        <v>0</v>
      </c>
      <c r="AC223" s="207">
        <f>IF(SUMPRODUCT(($A$4:$A223=A223)*($F$4:$F223=F223)*($Q$4:$Q223=Q223))&gt;1,0,1)</f>
        <v>0</v>
      </c>
      <c r="AD223" s="206" t="str">
        <f t="shared" si="13"/>
        <v xml:space="preserve">{"Organisation": "Association for Aid and Relief Japan", "Indicateur": "Support à l'auto-recouvrement pour la réparation et reconstruction", "Statut": "Réalisé", "Date de l'activité (passé ou planifiée)
( jj-mm-aaaa)": "11/16/2016", "Département": "Grande Anse", "Commune": "Jeremie", "Section Communale": ""}, </v>
      </c>
    </row>
    <row r="224" spans="1:30" s="53" customFormat="1" x14ac:dyDescent="0.25">
      <c r="A224" s="53" t="s">
        <v>2078</v>
      </c>
      <c r="C224" s="53" t="s">
        <v>1166</v>
      </c>
      <c r="D224" s="53" t="s">
        <v>15</v>
      </c>
      <c r="E224" s="132">
        <v>42690</v>
      </c>
      <c r="F224" s="77" t="s">
        <v>2417</v>
      </c>
      <c r="G224" s="145" t="s">
        <v>1052</v>
      </c>
      <c r="H224" s="138" t="str">
        <f>IFERROR(VLOOKUP(G224,REFERENCES!O:P,2,FALSE),"")</f>
        <v xml:space="preserve">Nombre </v>
      </c>
      <c r="I224" s="185">
        <v>600</v>
      </c>
      <c r="J224" s="146"/>
      <c r="K224" s="146"/>
      <c r="L224" s="146"/>
      <c r="M224" s="20" t="s">
        <v>1818</v>
      </c>
      <c r="N224" s="182">
        <v>300</v>
      </c>
      <c r="O224" s="149" t="s">
        <v>1038</v>
      </c>
      <c r="P224" s="53" t="s">
        <v>16</v>
      </c>
      <c r="Q224" s="143" t="s">
        <v>17</v>
      </c>
      <c r="R224" s="150"/>
      <c r="S224" s="206"/>
      <c r="T224" s="143"/>
      <c r="U224" s="71"/>
      <c r="V224" s="143"/>
      <c r="W224" s="206" t="str">
        <f t="shared" si="11"/>
        <v>ASS20161116GRJE</v>
      </c>
      <c r="X224" s="206">
        <f t="shared" si="12"/>
        <v>0</v>
      </c>
      <c r="Y224" s="206" t="str">
        <f>VLOOKUP(P224,NIVEAUXADMIN!A:B,2,FALSE)</f>
        <v>HT08</v>
      </c>
      <c r="Z224" s="206" t="str">
        <f>VLOOKUP(Q224,NIVEAUXADMIN!E:F,2,FALSE)</f>
        <v>HT08811</v>
      </c>
      <c r="AA224" s="206" t="e">
        <f>VLOOKUP(R224,NIVEAUXADMIN!I:J,2,FALSE)</f>
        <v>#N/A</v>
      </c>
      <c r="AB224" s="206">
        <f>IF(SUMPRODUCT(($A$4:$A224=A224)*($Q$4:$Q224=Q224))&gt;1,0,1)</f>
        <v>0</v>
      </c>
      <c r="AC224" s="207">
        <f>IF(SUMPRODUCT(($A$4:$A224=A224)*($F$4:$F224=F224)*($Q$4:$Q224=Q224))&gt;1,0,1)</f>
        <v>0</v>
      </c>
      <c r="AD224" s="206" t="str">
        <f t="shared" si="13"/>
        <v xml:space="preserve">{"Organisation": "Association for Aid and Relief Japan", "Indicateur": "Distribution de biens non-alimentaire", "Statut": "Réalisé", "Date de l'activité (passé ou planifiée)
( jj-mm-aaaa)": "11/16/2016", "Département": "Grande Anse", "Commune": "Jeremie", "Section Communale": ""}, </v>
      </c>
    </row>
    <row r="225" spans="1:30" s="53" customFormat="1" x14ac:dyDescent="0.25">
      <c r="A225" s="53" t="s">
        <v>2078</v>
      </c>
      <c r="C225" s="53" t="s">
        <v>1166</v>
      </c>
      <c r="D225" s="53" t="s">
        <v>15</v>
      </c>
      <c r="E225" s="132">
        <v>42690</v>
      </c>
      <c r="F225" s="77" t="s">
        <v>2420</v>
      </c>
      <c r="G225" s="145" t="s">
        <v>2409</v>
      </c>
      <c r="H225" s="138" t="str">
        <f>IFERROR(VLOOKUP(G225,REFERENCES!O:P,2,FALSE),"")</f>
        <v xml:space="preserve">Nombre </v>
      </c>
      <c r="I225" s="185">
        <v>300</v>
      </c>
      <c r="J225" s="146"/>
      <c r="K225" s="146"/>
      <c r="L225" s="146"/>
      <c r="M225" s="20" t="s">
        <v>1818</v>
      </c>
      <c r="N225" s="182">
        <v>300</v>
      </c>
      <c r="O225" s="149" t="s">
        <v>1038</v>
      </c>
      <c r="P225" s="53" t="s">
        <v>16</v>
      </c>
      <c r="Q225" s="143" t="s">
        <v>17</v>
      </c>
      <c r="R225" s="150"/>
      <c r="S225" s="71"/>
      <c r="T225" s="143"/>
      <c r="U225" s="71"/>
      <c r="V225" s="206"/>
      <c r="W225" s="206" t="str">
        <f t="shared" si="11"/>
        <v>ASS20161116GRJE</v>
      </c>
      <c r="X225" s="206">
        <f t="shared" si="12"/>
        <v>0</v>
      </c>
      <c r="Y225" s="206" t="str">
        <f>VLOOKUP(P225,NIVEAUXADMIN!A:B,2,FALSE)</f>
        <v>HT08</v>
      </c>
      <c r="Z225" s="206" t="str">
        <f>VLOOKUP(Q225,NIVEAUXADMIN!E:F,2,FALSE)</f>
        <v>HT08811</v>
      </c>
      <c r="AA225" s="206" t="e">
        <f>VLOOKUP(R225,NIVEAUXADMIN!I:J,2,FALSE)</f>
        <v>#N/A</v>
      </c>
      <c r="AB225" s="206">
        <f>IF(SUMPRODUCT(($A$4:$A225=A225)*($Q$4:$Q225=Q225))&gt;1,0,1)</f>
        <v>0</v>
      </c>
      <c r="AC225" s="207">
        <f>IF(SUMPRODUCT(($A$4:$A225=A225)*($F$4:$F225=F225)*($Q$4:$Q225=Q225))&gt;1,0,1)</f>
        <v>0</v>
      </c>
      <c r="AD225" s="206" t="str">
        <f t="shared" si="13"/>
        <v xml:space="preserve">{"Organisation": "Association for Aid and Relief Japan", "Indicateur": "Distribution de materiel d'abris d'urgence", "Statut": "Réalisé", "Date de l'activité (passé ou planifiée)
( jj-mm-aaaa)": "11/16/2016", "Département": "Grande Anse", "Commune": "Jeremie", "Section Communale": ""}, </v>
      </c>
    </row>
    <row r="226" spans="1:30" s="53" customFormat="1" x14ac:dyDescent="0.25">
      <c r="A226" s="53" t="s">
        <v>2078</v>
      </c>
      <c r="C226" s="53" t="s">
        <v>1166</v>
      </c>
      <c r="D226" s="53" t="s">
        <v>15</v>
      </c>
      <c r="E226" s="132">
        <v>42690</v>
      </c>
      <c r="F226" s="77" t="s">
        <v>2417</v>
      </c>
      <c r="G226" s="145" t="s">
        <v>1058</v>
      </c>
      <c r="H226" s="138" t="str">
        <f>IFERROR(VLOOKUP(G226,REFERENCES!O:P,2,FALSE),"")</f>
        <v xml:space="preserve">Nombre </v>
      </c>
      <c r="I226" s="185">
        <v>300</v>
      </c>
      <c r="J226" s="146"/>
      <c r="K226" s="146"/>
      <c r="L226" s="146"/>
      <c r="M226" s="20" t="s">
        <v>1818</v>
      </c>
      <c r="N226" s="182">
        <v>300</v>
      </c>
      <c r="O226" s="149" t="s">
        <v>1038</v>
      </c>
      <c r="P226" s="53" t="s">
        <v>16</v>
      </c>
      <c r="Q226" s="143" t="s">
        <v>17</v>
      </c>
      <c r="R226" s="150"/>
      <c r="S226" s="71"/>
      <c r="T226" s="143"/>
      <c r="U226" s="71"/>
      <c r="V226" s="206" t="s">
        <v>1049</v>
      </c>
      <c r="W226" s="206" t="str">
        <f t="shared" si="11"/>
        <v>ASS20161116GRJE</v>
      </c>
      <c r="X226" s="206">
        <f t="shared" si="12"/>
        <v>0</v>
      </c>
      <c r="Y226" s="206" t="str">
        <f>VLOOKUP(P226,NIVEAUXADMIN!A:B,2,FALSE)</f>
        <v>HT08</v>
      </c>
      <c r="Z226" s="206" t="str">
        <f>VLOOKUP(Q226,NIVEAUXADMIN!E:F,2,FALSE)</f>
        <v>HT08811</v>
      </c>
      <c r="AA226" s="206" t="e">
        <f>VLOOKUP(R226,NIVEAUXADMIN!I:J,2,FALSE)</f>
        <v>#N/A</v>
      </c>
      <c r="AB226" s="206">
        <f>IF(SUMPRODUCT(($A$4:$A226=A226)*($Q$4:$Q226=Q226))&gt;1,0,1)</f>
        <v>0</v>
      </c>
      <c r="AC226" s="207">
        <f>IF(SUMPRODUCT(($A$4:$A226=A226)*($F$4:$F226=F226)*($Q$4:$Q226=Q226))&gt;1,0,1)</f>
        <v>0</v>
      </c>
      <c r="AD226" s="206" t="str">
        <f t="shared" si="13"/>
        <v xml:space="preserve">{"Organisation": "Association for Aid and Relief Japan", "Indicateur": "Distribution de biens non-alimentaire", "Statut": "Réalisé", "Date de l'activité (passé ou planifiée)
( jj-mm-aaaa)": "11/16/2016", "Département": "Grande Anse", "Commune": "Jeremie", "Section Communale": ""}, </v>
      </c>
    </row>
    <row r="227" spans="1:30" s="53" customFormat="1" x14ac:dyDescent="0.25">
      <c r="A227" s="53" t="s">
        <v>2078</v>
      </c>
      <c r="C227" s="53" t="s">
        <v>1166</v>
      </c>
      <c r="D227" s="53" t="s">
        <v>15</v>
      </c>
      <c r="E227" s="132">
        <v>42690</v>
      </c>
      <c r="F227" s="77" t="s">
        <v>2417</v>
      </c>
      <c r="G227" s="145" t="s">
        <v>1055</v>
      </c>
      <c r="H227" s="138" t="str">
        <f>IFERROR(VLOOKUP(G227,REFERENCES!O:P,2,FALSE),"")</f>
        <v xml:space="preserve">Nombre </v>
      </c>
      <c r="I227" s="185">
        <v>300</v>
      </c>
      <c r="J227" s="146"/>
      <c r="K227" s="146"/>
      <c r="L227" s="146"/>
      <c r="M227" s="20" t="s">
        <v>1818</v>
      </c>
      <c r="N227" s="182">
        <v>300</v>
      </c>
      <c r="O227" s="149" t="s">
        <v>1038</v>
      </c>
      <c r="P227" s="53" t="s">
        <v>16</v>
      </c>
      <c r="Q227" s="143" t="s">
        <v>17</v>
      </c>
      <c r="R227" s="150"/>
      <c r="S227" s="71"/>
      <c r="T227" s="143"/>
      <c r="U227" s="71"/>
      <c r="V227" s="206"/>
      <c r="W227" s="206" t="str">
        <f t="shared" si="11"/>
        <v>ASS20161116GRJE</v>
      </c>
      <c r="X227" s="206">
        <f t="shared" si="12"/>
        <v>0</v>
      </c>
      <c r="Y227" s="206" t="str">
        <f>VLOOKUP(P227,NIVEAUXADMIN!A:B,2,FALSE)</f>
        <v>HT08</v>
      </c>
      <c r="Z227" s="206" t="str">
        <f>VLOOKUP(Q227,NIVEAUXADMIN!E:F,2,FALSE)</f>
        <v>HT08811</v>
      </c>
      <c r="AA227" s="206" t="e">
        <f>VLOOKUP(R227,NIVEAUXADMIN!I:J,2,FALSE)</f>
        <v>#N/A</v>
      </c>
      <c r="AB227" s="206">
        <f>IF(SUMPRODUCT(($A$4:$A227=A227)*($Q$4:$Q227=Q227))&gt;1,0,1)</f>
        <v>0</v>
      </c>
      <c r="AC227" s="207">
        <f>IF(SUMPRODUCT(($A$4:$A227=A227)*($F$4:$F227=F227)*($Q$4:$Q227=Q227))&gt;1,0,1)</f>
        <v>0</v>
      </c>
      <c r="AD227" s="206" t="str">
        <f t="shared" si="13"/>
        <v xml:space="preserve">{"Organisation": "Association for Aid and Relief Japan", "Indicateur": "Distribution de biens non-alimentaire", "Statut": "Réalisé", "Date de l'activité (passé ou planifiée)
( jj-mm-aaaa)": "11/16/2016", "Département": "Grande Anse", "Commune": "Jeremie", "Section Communale": ""}, </v>
      </c>
    </row>
    <row r="228" spans="1:30" s="53" customFormat="1" x14ac:dyDescent="0.25">
      <c r="A228" s="53" t="s">
        <v>2078</v>
      </c>
      <c r="C228" s="53" t="s">
        <v>1166</v>
      </c>
      <c r="D228" s="53" t="s">
        <v>15</v>
      </c>
      <c r="E228" s="132">
        <v>42690</v>
      </c>
      <c r="F228" s="77" t="s">
        <v>2417</v>
      </c>
      <c r="G228" s="145" t="s">
        <v>1051</v>
      </c>
      <c r="H228" s="138" t="str">
        <f>IFERROR(VLOOKUP(G228,REFERENCES!O:P,2,FALSE),"")</f>
        <v xml:space="preserve">Nombre </v>
      </c>
      <c r="I228" s="185">
        <v>300</v>
      </c>
      <c r="J228" s="146"/>
      <c r="K228" s="73"/>
      <c r="L228" s="73"/>
      <c r="M228" s="20" t="s">
        <v>1818</v>
      </c>
      <c r="N228" s="182">
        <v>300</v>
      </c>
      <c r="O228" s="149" t="s">
        <v>1038</v>
      </c>
      <c r="P228" s="53" t="s">
        <v>16</v>
      </c>
      <c r="Q228" s="143" t="s">
        <v>17</v>
      </c>
      <c r="R228" s="150"/>
      <c r="S228" s="71"/>
      <c r="T228" s="71"/>
      <c r="U228" s="71"/>
      <c r="V228" s="206"/>
      <c r="W228" s="206" t="str">
        <f t="shared" si="11"/>
        <v>ASS20161116GRJE</v>
      </c>
      <c r="X228" s="206">
        <f t="shared" si="12"/>
        <v>0</v>
      </c>
      <c r="Y228" s="206" t="str">
        <f>VLOOKUP(P228,NIVEAUXADMIN!A:B,2,FALSE)</f>
        <v>HT08</v>
      </c>
      <c r="Z228" s="206" t="str">
        <f>VLOOKUP(Q228,NIVEAUXADMIN!E:F,2,FALSE)</f>
        <v>HT08811</v>
      </c>
      <c r="AA228" s="206" t="e">
        <f>VLOOKUP(R228,NIVEAUXADMIN!I:J,2,FALSE)</f>
        <v>#N/A</v>
      </c>
      <c r="AB228" s="206">
        <f>IF(SUMPRODUCT(($A$4:$A228=A228)*($Q$4:$Q228=Q228))&gt;1,0,1)</f>
        <v>0</v>
      </c>
      <c r="AC228" s="207">
        <f>IF(SUMPRODUCT(($A$4:$A228=A228)*($F$4:$F228=F228)*($Q$4:$Q228=Q228))&gt;1,0,1)</f>
        <v>0</v>
      </c>
      <c r="AD228" s="206" t="str">
        <f t="shared" si="13"/>
        <v xml:space="preserve">{"Organisation": "Association for Aid and Relief Japan", "Indicateur": "Distribution de biens non-alimentaire", "Statut": "Réalisé", "Date de l'activité (passé ou planifiée)
( jj-mm-aaaa)": "11/16/2016", "Département": "Grande Anse", "Commune": "Jeremie", "Section Communale": ""}, </v>
      </c>
    </row>
    <row r="229" spans="1:30" s="53" customFormat="1" x14ac:dyDescent="0.25">
      <c r="A229" s="53" t="s">
        <v>2078</v>
      </c>
      <c r="C229" s="53" t="s">
        <v>1166</v>
      </c>
      <c r="D229" s="53" t="s">
        <v>15</v>
      </c>
      <c r="E229" s="132">
        <v>42695</v>
      </c>
      <c r="F229" s="77" t="s">
        <v>2418</v>
      </c>
      <c r="G229" s="217" t="s">
        <v>1074</v>
      </c>
      <c r="H229" s="138" t="str">
        <f>IFERROR(VLOOKUP(G229,REFERENCES!O:P,2,FALSE),"")</f>
        <v/>
      </c>
      <c r="I229" s="185"/>
      <c r="J229" s="207"/>
      <c r="K229" s="207"/>
      <c r="L229" s="207"/>
      <c r="M229" s="20" t="s">
        <v>1818</v>
      </c>
      <c r="N229" s="182">
        <v>200</v>
      </c>
      <c r="O229" s="149" t="s">
        <v>1038</v>
      </c>
      <c r="P229" s="71" t="s">
        <v>19</v>
      </c>
      <c r="Q229" s="143" t="s">
        <v>20</v>
      </c>
      <c r="R229" s="150"/>
      <c r="S229" s="143"/>
      <c r="T229" s="206"/>
      <c r="U229" s="206"/>
      <c r="V229" s="206"/>
      <c r="W229" s="206" t="str">
        <f t="shared" si="11"/>
        <v>ASS20161121SULE</v>
      </c>
      <c r="X229" s="206">
        <f t="shared" si="12"/>
        <v>0</v>
      </c>
      <c r="Y229" s="206" t="str">
        <f>VLOOKUP(P229,NIVEAUXADMIN!A:B,2,FALSE)</f>
        <v>HT07</v>
      </c>
      <c r="Z229" s="206" t="str">
        <f>VLOOKUP(Q229,NIVEAUXADMIN!E:F,2,FALSE)</f>
        <v>HT07711</v>
      </c>
      <c r="AA229" s="206" t="e">
        <f>VLOOKUP(R229,NIVEAUXADMIN!I:J,2,FALSE)</f>
        <v>#N/A</v>
      </c>
      <c r="AB229" s="206">
        <f>IF(SUMPRODUCT(($A$4:$A229=A229)*($Q$4:$Q229=Q229))&gt;1,0,1)</f>
        <v>0</v>
      </c>
      <c r="AC229" s="207">
        <f>IF(SUMPRODUCT(($A$4:$A229=A229)*($F$4:$F229=F229)*($Q$4:$Q229=Q229))&gt;1,0,1)</f>
        <v>0</v>
      </c>
      <c r="AD229" s="206" t="str">
        <f t="shared" si="13"/>
        <v xml:space="preserve">{"Organisation": "Association for Aid and Relief Japan", "Indicateur": "Support à l'auto-recouvrement pour la réparation et reconstruction", "Statut": "Réalisé", "Date de l'activité (passé ou planifiée)
( jj-mm-aaaa)": "11/21/2016", "Département": "Sud", "Commune": "Les Cayes", "Section Communale": ""}, </v>
      </c>
    </row>
    <row r="230" spans="1:30" s="53" customFormat="1" x14ac:dyDescent="0.25">
      <c r="A230" s="53" t="s">
        <v>2078</v>
      </c>
      <c r="C230" s="53" t="s">
        <v>1166</v>
      </c>
      <c r="D230" s="53" t="s">
        <v>15</v>
      </c>
      <c r="E230" s="132">
        <v>42695</v>
      </c>
      <c r="F230" s="77" t="s">
        <v>2417</v>
      </c>
      <c r="G230" s="145" t="s">
        <v>1052</v>
      </c>
      <c r="H230" s="138" t="str">
        <f>IFERROR(VLOOKUP(G230,REFERENCES!O:P,2,FALSE),"")</f>
        <v xml:space="preserve">Nombre </v>
      </c>
      <c r="I230" s="185">
        <v>400</v>
      </c>
      <c r="J230" s="207"/>
      <c r="K230" s="207"/>
      <c r="L230" s="207"/>
      <c r="M230" s="20" t="s">
        <v>1818</v>
      </c>
      <c r="N230" s="182">
        <v>200</v>
      </c>
      <c r="O230" s="149" t="s">
        <v>1038</v>
      </c>
      <c r="P230" s="53" t="s">
        <v>19</v>
      </c>
      <c r="Q230" s="143" t="s">
        <v>20</v>
      </c>
      <c r="R230" s="150"/>
      <c r="S230" s="71"/>
      <c r="T230" s="206"/>
      <c r="U230" s="206"/>
      <c r="V230" s="206"/>
      <c r="W230" s="206" t="str">
        <f t="shared" si="11"/>
        <v>ASS20161121SULE</v>
      </c>
      <c r="X230" s="206">
        <f t="shared" si="12"/>
        <v>0</v>
      </c>
      <c r="Y230" s="206" t="str">
        <f>VLOOKUP(P230,NIVEAUXADMIN!A:B,2,FALSE)</f>
        <v>HT07</v>
      </c>
      <c r="Z230" s="206" t="str">
        <f>VLOOKUP(Q230,NIVEAUXADMIN!E:F,2,FALSE)</f>
        <v>HT07711</v>
      </c>
      <c r="AA230" s="206" t="e">
        <f>VLOOKUP(R230,NIVEAUXADMIN!I:J,2,FALSE)</f>
        <v>#N/A</v>
      </c>
      <c r="AB230" s="206">
        <f>IF(SUMPRODUCT(($A$4:$A230=A230)*($Q$4:$Q230=Q230))&gt;1,0,1)</f>
        <v>0</v>
      </c>
      <c r="AC230" s="207">
        <f>IF(SUMPRODUCT(($A$4:$A230=A230)*($F$4:$F230=F230)*($Q$4:$Q230=Q230))&gt;1,0,1)</f>
        <v>0</v>
      </c>
      <c r="AD230" s="206" t="str">
        <f t="shared" si="13"/>
        <v xml:space="preserve">{"Organisation": "Association for Aid and Relief Japan", "Indicateur": "Distribution de biens non-alimentaire", "Statut": "Réalisé", "Date de l'activité (passé ou planifiée)
( jj-mm-aaaa)": "11/21/2016", "Département": "Sud", "Commune": "Les Cayes", "Section Communale": ""}, </v>
      </c>
    </row>
    <row r="231" spans="1:30" s="53" customFormat="1" x14ac:dyDescent="0.25">
      <c r="A231" s="53" t="s">
        <v>2078</v>
      </c>
      <c r="C231" s="53" t="s">
        <v>1166</v>
      </c>
      <c r="D231" s="53" t="s">
        <v>15</v>
      </c>
      <c r="E231" s="132">
        <v>42695</v>
      </c>
      <c r="F231" s="77" t="s">
        <v>2420</v>
      </c>
      <c r="G231" s="145" t="s">
        <v>2409</v>
      </c>
      <c r="H231" s="138" t="str">
        <f>IFERROR(VLOOKUP(G231,REFERENCES!O:P,2,FALSE),"")</f>
        <v xml:space="preserve">Nombre </v>
      </c>
      <c r="I231" s="185">
        <v>200</v>
      </c>
      <c r="J231" s="207"/>
      <c r="K231" s="207"/>
      <c r="L231" s="207"/>
      <c r="M231" s="20" t="s">
        <v>1818</v>
      </c>
      <c r="N231" s="182">
        <v>200</v>
      </c>
      <c r="O231" s="149" t="s">
        <v>1038</v>
      </c>
      <c r="P231" s="143" t="s">
        <v>19</v>
      </c>
      <c r="Q231" s="143" t="s">
        <v>20</v>
      </c>
      <c r="R231" s="150"/>
      <c r="S231" s="71"/>
      <c r="T231" s="206"/>
      <c r="U231" s="206"/>
      <c r="V231" s="143"/>
      <c r="W231" s="206" t="str">
        <f t="shared" si="11"/>
        <v>ASS20161121SULE</v>
      </c>
      <c r="X231" s="206">
        <f t="shared" si="12"/>
        <v>0</v>
      </c>
      <c r="Y231" s="206" t="str">
        <f>VLOOKUP(P231,NIVEAUXADMIN!A:B,2,FALSE)</f>
        <v>HT07</v>
      </c>
      <c r="Z231" s="206" t="str">
        <f>VLOOKUP(Q231,NIVEAUXADMIN!E:F,2,FALSE)</f>
        <v>HT07711</v>
      </c>
      <c r="AA231" s="206" t="e">
        <f>VLOOKUP(R231,NIVEAUXADMIN!I:J,2,FALSE)</f>
        <v>#N/A</v>
      </c>
      <c r="AB231" s="206">
        <f>IF(SUMPRODUCT(($A$4:$A231=A231)*($Q$4:$Q231=Q231))&gt;1,0,1)</f>
        <v>0</v>
      </c>
      <c r="AC231" s="207">
        <f>IF(SUMPRODUCT(($A$4:$A231=A231)*($F$4:$F231=F231)*($Q$4:$Q231=Q231))&gt;1,0,1)</f>
        <v>0</v>
      </c>
      <c r="AD231" s="206" t="str">
        <f t="shared" si="13"/>
        <v xml:space="preserve">{"Organisation": "Association for Aid and Relief Japan", "Indicateur": "Distribution de materiel d'abris d'urgence", "Statut": "Réalisé", "Date de l'activité (passé ou planifiée)
( jj-mm-aaaa)": "11/21/2016", "Département": "Sud", "Commune": "Les Cayes", "Section Communale": ""}, </v>
      </c>
    </row>
    <row r="232" spans="1:30" s="53" customFormat="1" x14ac:dyDescent="0.25">
      <c r="A232" s="53" t="s">
        <v>2078</v>
      </c>
      <c r="C232" s="53" t="s">
        <v>1166</v>
      </c>
      <c r="D232" s="53" t="s">
        <v>15</v>
      </c>
      <c r="E232" s="132">
        <v>42695</v>
      </c>
      <c r="F232" s="77" t="s">
        <v>2417</v>
      </c>
      <c r="G232" s="145" t="s">
        <v>1058</v>
      </c>
      <c r="H232" s="138" t="str">
        <f>IFERROR(VLOOKUP(G232,REFERENCES!O:P,2,FALSE),"")</f>
        <v xml:space="preserve">Nombre </v>
      </c>
      <c r="I232" s="185">
        <v>200</v>
      </c>
      <c r="J232" s="207"/>
      <c r="K232" s="207"/>
      <c r="L232" s="207"/>
      <c r="M232" s="20" t="s">
        <v>1818</v>
      </c>
      <c r="N232" s="182">
        <v>200</v>
      </c>
      <c r="O232" s="25" t="s">
        <v>1038</v>
      </c>
      <c r="P232" s="143" t="s">
        <v>19</v>
      </c>
      <c r="Q232" s="143" t="s">
        <v>20</v>
      </c>
      <c r="R232" s="150"/>
      <c r="S232" s="71"/>
      <c r="T232" s="206"/>
      <c r="U232" s="206"/>
      <c r="V232" s="143" t="s">
        <v>1049</v>
      </c>
      <c r="W232" s="206" t="str">
        <f t="shared" si="11"/>
        <v>ASS20161121SULE</v>
      </c>
      <c r="X232" s="206">
        <f t="shared" si="12"/>
        <v>0</v>
      </c>
      <c r="Y232" s="206" t="str">
        <f>VLOOKUP(P232,NIVEAUXADMIN!A:B,2,FALSE)</f>
        <v>HT07</v>
      </c>
      <c r="Z232" s="206" t="str">
        <f>VLOOKUP(Q232,NIVEAUXADMIN!E:F,2,FALSE)</f>
        <v>HT07711</v>
      </c>
      <c r="AA232" s="206" t="e">
        <f>VLOOKUP(R232,NIVEAUXADMIN!I:J,2,FALSE)</f>
        <v>#N/A</v>
      </c>
      <c r="AB232" s="206">
        <f>IF(SUMPRODUCT(($A$4:$A232=A232)*($Q$4:$Q232=Q232))&gt;1,0,1)</f>
        <v>0</v>
      </c>
      <c r="AC232" s="207">
        <f>IF(SUMPRODUCT(($A$4:$A232=A232)*($F$4:$F232=F232)*($Q$4:$Q232=Q232))&gt;1,0,1)</f>
        <v>0</v>
      </c>
      <c r="AD232" s="206" t="str">
        <f t="shared" si="13"/>
        <v xml:space="preserve">{"Organisation": "Association for Aid and Relief Japan", "Indicateur": "Distribution de biens non-alimentaire", "Statut": "Réalisé", "Date de l'activité (passé ou planifiée)
( jj-mm-aaaa)": "11/21/2016", "Département": "Sud", "Commune": "Les Cayes", "Section Communale": ""}, </v>
      </c>
    </row>
    <row r="233" spans="1:30" s="53" customFormat="1" x14ac:dyDescent="0.25">
      <c r="A233" s="53" t="s">
        <v>2078</v>
      </c>
      <c r="C233" s="53" t="s">
        <v>1166</v>
      </c>
      <c r="D233" s="53" t="s">
        <v>15</v>
      </c>
      <c r="E233" s="132">
        <v>42695</v>
      </c>
      <c r="F233" s="77" t="s">
        <v>2417</v>
      </c>
      <c r="G233" s="145" t="s">
        <v>1055</v>
      </c>
      <c r="H233" s="138" t="str">
        <f>IFERROR(VLOOKUP(G233,REFERENCES!O:P,2,FALSE),"")</f>
        <v xml:space="preserve">Nombre </v>
      </c>
      <c r="I233" s="185">
        <v>200</v>
      </c>
      <c r="J233" s="207"/>
      <c r="K233" s="207"/>
      <c r="L233" s="207"/>
      <c r="M233" s="20" t="s">
        <v>1818</v>
      </c>
      <c r="N233" s="182">
        <v>200</v>
      </c>
      <c r="O233" s="149" t="s">
        <v>1038</v>
      </c>
      <c r="P233" s="53" t="s">
        <v>19</v>
      </c>
      <c r="Q233" s="143" t="s">
        <v>20</v>
      </c>
      <c r="R233" s="150"/>
      <c r="S233" s="71"/>
      <c r="T233" s="206"/>
      <c r="U233" s="206"/>
      <c r="V233" s="206"/>
      <c r="W233" s="206" t="str">
        <f t="shared" si="11"/>
        <v>ASS20161121SULE</v>
      </c>
      <c r="X233" s="206">
        <f t="shared" si="12"/>
        <v>0</v>
      </c>
      <c r="Y233" s="206" t="str">
        <f>VLOOKUP(P233,NIVEAUXADMIN!A:B,2,FALSE)</f>
        <v>HT07</v>
      </c>
      <c r="Z233" s="206" t="str">
        <f>VLOOKUP(Q233,NIVEAUXADMIN!E:F,2,FALSE)</f>
        <v>HT07711</v>
      </c>
      <c r="AA233" s="206" t="e">
        <f>VLOOKUP(R233,NIVEAUXADMIN!I:J,2,FALSE)</f>
        <v>#N/A</v>
      </c>
      <c r="AB233" s="206">
        <f>IF(SUMPRODUCT(($A$4:$A233=A233)*($Q$4:$Q233=Q233))&gt;1,0,1)</f>
        <v>0</v>
      </c>
      <c r="AC233" s="207">
        <f>IF(SUMPRODUCT(($A$4:$A233=A233)*($F$4:$F233=F233)*($Q$4:$Q233=Q233))&gt;1,0,1)</f>
        <v>0</v>
      </c>
      <c r="AD233" s="206" t="str">
        <f t="shared" si="13"/>
        <v xml:space="preserve">{"Organisation": "Association for Aid and Relief Japan", "Indicateur": "Distribution de biens non-alimentaire", "Statut": "Réalisé", "Date de l'activité (passé ou planifiée)
( jj-mm-aaaa)": "11/21/2016", "Département": "Sud", "Commune": "Les Cayes", "Section Communale": ""}, </v>
      </c>
    </row>
    <row r="234" spans="1:30" s="53" customFormat="1" x14ac:dyDescent="0.25">
      <c r="A234" s="53" t="s">
        <v>2078</v>
      </c>
      <c r="C234" s="53" t="s">
        <v>1166</v>
      </c>
      <c r="D234" s="53" t="s">
        <v>15</v>
      </c>
      <c r="E234" s="132">
        <v>42695</v>
      </c>
      <c r="F234" s="148" t="s">
        <v>2417</v>
      </c>
      <c r="G234" s="145" t="s">
        <v>1051</v>
      </c>
      <c r="H234" s="138" t="str">
        <f>IFERROR(VLOOKUP(G234,REFERENCES!O:P,2,FALSE),"")</f>
        <v xml:space="preserve">Nombre </v>
      </c>
      <c r="I234" s="185">
        <v>200</v>
      </c>
      <c r="J234" s="207"/>
      <c r="K234" s="207"/>
      <c r="L234" s="207"/>
      <c r="M234" s="147" t="s">
        <v>1818</v>
      </c>
      <c r="N234" s="182">
        <v>200</v>
      </c>
      <c r="O234" s="149" t="s">
        <v>1038</v>
      </c>
      <c r="P234" s="71" t="s">
        <v>19</v>
      </c>
      <c r="Q234" s="143" t="s">
        <v>20</v>
      </c>
      <c r="R234" s="150"/>
      <c r="S234" s="143"/>
      <c r="T234" s="206"/>
      <c r="U234" s="206"/>
      <c r="V234" s="206"/>
      <c r="W234" s="206" t="str">
        <f t="shared" si="11"/>
        <v>ASS20161121SULE</v>
      </c>
      <c r="X234" s="206">
        <f t="shared" si="12"/>
        <v>0</v>
      </c>
      <c r="Y234" s="206" t="str">
        <f>VLOOKUP(P234,NIVEAUXADMIN!A:B,2,FALSE)</f>
        <v>HT07</v>
      </c>
      <c r="Z234" s="206" t="str">
        <f>VLOOKUP(Q234,NIVEAUXADMIN!E:F,2,FALSE)</f>
        <v>HT07711</v>
      </c>
      <c r="AA234" s="206" t="e">
        <f>VLOOKUP(R234,NIVEAUXADMIN!I:J,2,FALSE)</f>
        <v>#N/A</v>
      </c>
      <c r="AB234" s="206">
        <f>IF(SUMPRODUCT(($A$4:$A234=A234)*($Q$4:$Q234=Q234))&gt;1,0,1)</f>
        <v>0</v>
      </c>
      <c r="AC234" s="207">
        <f>IF(SUMPRODUCT(($A$4:$A234=A234)*($F$4:$F234=F234)*($Q$4:$Q234=Q234))&gt;1,0,1)</f>
        <v>0</v>
      </c>
      <c r="AD234" s="206" t="str">
        <f t="shared" si="13"/>
        <v xml:space="preserve">{"Organisation": "Association for Aid and Relief Japan", "Indicateur": "Distribution de biens non-alimentaire", "Statut": "Réalisé", "Date de l'activité (passé ou planifiée)
( jj-mm-aaaa)": "11/21/2016", "Département": "Sud", "Commune": "Les Cayes", "Section Communale": ""}, </v>
      </c>
    </row>
    <row r="235" spans="1:30" s="53" customFormat="1" x14ac:dyDescent="0.25">
      <c r="A235" s="53" t="s">
        <v>2226</v>
      </c>
      <c r="D235" s="53" t="s">
        <v>15</v>
      </c>
      <c r="E235" s="132">
        <v>42671</v>
      </c>
      <c r="F235" s="77" t="s">
        <v>2420</v>
      </c>
      <c r="G235" s="145" t="s">
        <v>2409</v>
      </c>
      <c r="H235" s="138" t="str">
        <f>IFERROR(VLOOKUP(G235,REFERENCES!O:P,2,FALSE),"")</f>
        <v xml:space="preserve">Nombre </v>
      </c>
      <c r="I235" s="207">
        <v>397</v>
      </c>
      <c r="J235" s="207"/>
      <c r="K235" s="207"/>
      <c r="L235" s="207"/>
      <c r="M235" s="147"/>
      <c r="N235" s="182">
        <v>397</v>
      </c>
      <c r="O235" s="149"/>
      <c r="P235" s="71" t="s">
        <v>19</v>
      </c>
      <c r="Q235" s="143" t="s">
        <v>497</v>
      </c>
      <c r="R235" s="150" t="s">
        <v>1404</v>
      </c>
      <c r="S235" s="71" t="s">
        <v>1968</v>
      </c>
      <c r="T235" s="206"/>
      <c r="U235" s="206"/>
      <c r="V235" s="206"/>
      <c r="W235" s="206" t="str">
        <f t="shared" si="11"/>
        <v>AYI20161028SUCA2È</v>
      </c>
      <c r="X235" s="206">
        <f t="shared" si="12"/>
        <v>0</v>
      </c>
      <c r="Y235" s="206" t="str">
        <f>VLOOKUP(P235,NIVEAUXADMIN!A:B,2,FALSE)</f>
        <v>HT07</v>
      </c>
      <c r="Z235" s="206" t="str">
        <f>VLOOKUP(Q235,NIVEAUXADMIN!E:F,2,FALSE)</f>
        <v>HT07714</v>
      </c>
      <c r="AA235" s="206" t="str">
        <f>VLOOKUP(R235,NIVEAUXADMIN!I:J,2,FALSE)</f>
        <v>HT07714-02</v>
      </c>
      <c r="AB235" s="206">
        <f>IF(SUMPRODUCT(($A$4:$A235=A235)*($Q$4:$Q235=Q235))&gt;1,0,1)</f>
        <v>1</v>
      </c>
      <c r="AC235" s="207">
        <f>IF(SUMPRODUCT(($A$4:$A235=A235)*($F$4:$F235=F235)*($Q$4:$Q235=Q235))&gt;1,0,1)</f>
        <v>1</v>
      </c>
      <c r="AD235" s="206" t="str">
        <f t="shared" si="13"/>
        <v xml:space="preserve">{"Organisation": "Ayitika SA", "Indicateur": "Distribution de materiel d'abris d'urgence", "Statut": "Réalisé", "Date de l'activité (passé ou planifiée)
( jj-mm-aaaa)": "10/28/2016", "Département": "Sud", "Commune": "Camp Perrin", "Section Communale": "2ème Champlois"}, </v>
      </c>
    </row>
    <row r="236" spans="1:30" s="53" customFormat="1" x14ac:dyDescent="0.25">
      <c r="A236" s="143" t="s">
        <v>2226</v>
      </c>
      <c r="C236" s="143"/>
      <c r="D236" s="53" t="s">
        <v>15</v>
      </c>
      <c r="E236" s="132">
        <v>42671</v>
      </c>
      <c r="F236" s="77" t="s">
        <v>2417</v>
      </c>
      <c r="G236" s="145" t="s">
        <v>1047</v>
      </c>
      <c r="H236" s="138" t="str">
        <f>IFERROR(VLOOKUP(G236,REFERENCES!O:P,2,FALSE),"")</f>
        <v xml:space="preserve">Nombre </v>
      </c>
      <c r="I236" s="207">
        <v>397</v>
      </c>
      <c r="J236" s="207"/>
      <c r="K236" s="207"/>
      <c r="L236" s="207"/>
      <c r="M236" s="147"/>
      <c r="N236" s="182">
        <v>397</v>
      </c>
      <c r="O236" s="149"/>
      <c r="P236" s="143" t="s">
        <v>19</v>
      </c>
      <c r="Q236" s="143" t="s">
        <v>497</v>
      </c>
      <c r="R236" s="150" t="s">
        <v>1404</v>
      </c>
      <c r="S236" s="143" t="s">
        <v>1968</v>
      </c>
      <c r="T236" s="206"/>
      <c r="U236" s="206"/>
      <c r="V236" s="206"/>
      <c r="W236" s="206" t="str">
        <f t="shared" si="11"/>
        <v>AYI20161028SUCA2È</v>
      </c>
      <c r="X236" s="206">
        <f t="shared" si="12"/>
        <v>0</v>
      </c>
      <c r="Y236" s="206" t="str">
        <f>VLOOKUP(P236,NIVEAUXADMIN!A:B,2,FALSE)</f>
        <v>HT07</v>
      </c>
      <c r="Z236" s="206" t="str">
        <f>VLOOKUP(Q236,NIVEAUXADMIN!E:F,2,FALSE)</f>
        <v>HT07714</v>
      </c>
      <c r="AA236" s="206" t="str">
        <f>VLOOKUP(R236,NIVEAUXADMIN!I:J,2,FALSE)</f>
        <v>HT07714-02</v>
      </c>
      <c r="AB236" s="206">
        <f>IF(SUMPRODUCT(($A$4:$A236=A236)*($Q$4:$Q236=Q236))&gt;1,0,1)</f>
        <v>0</v>
      </c>
      <c r="AC236" s="207">
        <f>IF(SUMPRODUCT(($A$4:$A236=A236)*($F$4:$F236=F236)*($Q$4:$Q236=Q236))&gt;1,0,1)</f>
        <v>1</v>
      </c>
      <c r="AD236" s="206" t="str">
        <f t="shared" si="13"/>
        <v xml:space="preserve">{"Organisation": "Ayitika SA", "Indicateur": "Distribution de biens non-alimentaire", "Statut": "Réalisé", "Date de l'activité (passé ou planifiée)
( jj-mm-aaaa)": "10/28/2016", "Département": "Sud", "Commune": "Camp Perrin", "Section Communale": "2ème Champlois"}, </v>
      </c>
    </row>
    <row r="237" spans="1:30" s="53" customFormat="1" x14ac:dyDescent="0.25">
      <c r="A237" s="143" t="s">
        <v>2226</v>
      </c>
      <c r="C237" s="143"/>
      <c r="D237" s="53" t="s">
        <v>15</v>
      </c>
      <c r="E237" s="132">
        <v>42671</v>
      </c>
      <c r="F237" s="77" t="s">
        <v>2417</v>
      </c>
      <c r="G237" s="145" t="s">
        <v>1055</v>
      </c>
      <c r="H237" s="138" t="str">
        <f>IFERROR(VLOOKUP(G237,REFERENCES!O:P,2,FALSE),"")</f>
        <v xml:space="preserve">Nombre </v>
      </c>
      <c r="I237" s="207">
        <v>397</v>
      </c>
      <c r="J237" s="207"/>
      <c r="K237" s="207"/>
      <c r="L237" s="207"/>
      <c r="M237" s="20"/>
      <c r="N237" s="182">
        <v>397</v>
      </c>
      <c r="O237" s="149"/>
      <c r="P237" s="206" t="s">
        <v>19</v>
      </c>
      <c r="Q237" s="206" t="s">
        <v>497</v>
      </c>
      <c r="R237" s="150" t="s">
        <v>1404</v>
      </c>
      <c r="S237" s="71" t="s">
        <v>1968</v>
      </c>
      <c r="T237" s="206"/>
      <c r="U237" s="206"/>
      <c r="V237" s="206"/>
      <c r="W237" s="206" t="str">
        <f t="shared" si="11"/>
        <v>AYI20161028SUCA2È</v>
      </c>
      <c r="X237" s="206">
        <f t="shared" si="12"/>
        <v>0</v>
      </c>
      <c r="Y237" s="206" t="str">
        <f>VLOOKUP(P237,NIVEAUXADMIN!A:B,2,FALSE)</f>
        <v>HT07</v>
      </c>
      <c r="Z237" s="206" t="str">
        <f>VLOOKUP(Q237,NIVEAUXADMIN!E:F,2,FALSE)</f>
        <v>HT07714</v>
      </c>
      <c r="AA237" s="206" t="str">
        <f>VLOOKUP(R237,NIVEAUXADMIN!I:J,2,FALSE)</f>
        <v>HT07714-02</v>
      </c>
      <c r="AB237" s="206">
        <f>IF(SUMPRODUCT(($A$4:$A237=A237)*($Q$4:$Q237=Q237))&gt;1,0,1)</f>
        <v>0</v>
      </c>
      <c r="AC237" s="207">
        <f>IF(SUMPRODUCT(($A$4:$A237=A237)*($F$4:$F237=F237)*($Q$4:$Q237=Q237))&gt;1,0,1)</f>
        <v>0</v>
      </c>
      <c r="AD237" s="206" t="str">
        <f t="shared" si="13"/>
        <v xml:space="preserve">{"Organisation": "Ayitika SA", "Indicateur": "Distribution de biens non-alimentaire", "Statut": "Réalisé", "Date de l'activité (passé ou planifiée)
( jj-mm-aaaa)": "10/28/2016", "Département": "Sud", "Commune": "Camp Perrin", "Section Communale": "2ème Champlois"}, </v>
      </c>
    </row>
    <row r="238" spans="1:30" s="53" customFormat="1" x14ac:dyDescent="0.25">
      <c r="A238" s="143" t="s">
        <v>2226</v>
      </c>
      <c r="C238" s="143"/>
      <c r="D238" s="53" t="s">
        <v>15</v>
      </c>
      <c r="E238" s="132">
        <v>42671</v>
      </c>
      <c r="F238" s="77" t="s">
        <v>2417</v>
      </c>
      <c r="G238" s="145" t="s">
        <v>1056</v>
      </c>
      <c r="H238" s="138" t="str">
        <f>IFERROR(VLOOKUP(G238,REFERENCES!O:P,2,FALSE),"")</f>
        <v xml:space="preserve">Nombre </v>
      </c>
      <c r="I238" s="207">
        <v>397</v>
      </c>
      <c r="J238" s="146"/>
      <c r="K238" s="146"/>
      <c r="L238" s="146"/>
      <c r="M238" s="20"/>
      <c r="N238" s="182">
        <v>397</v>
      </c>
      <c r="O238" s="149"/>
      <c r="P238" s="53" t="s">
        <v>19</v>
      </c>
      <c r="Q238" s="143" t="s">
        <v>497</v>
      </c>
      <c r="R238" s="150" t="s">
        <v>1404</v>
      </c>
      <c r="S238" s="143" t="s">
        <v>1968</v>
      </c>
      <c r="T238" s="143"/>
      <c r="U238" s="143"/>
      <c r="V238" s="206"/>
      <c r="W238" s="206" t="str">
        <f t="shared" si="11"/>
        <v>AYI20161028SUCA2È</v>
      </c>
      <c r="X238" s="206">
        <f t="shared" si="12"/>
        <v>0</v>
      </c>
      <c r="Y238" s="206" t="str">
        <f>VLOOKUP(P238,NIVEAUXADMIN!A:B,2,FALSE)</f>
        <v>HT07</v>
      </c>
      <c r="Z238" s="206" t="str">
        <f>VLOOKUP(Q238,NIVEAUXADMIN!E:F,2,FALSE)</f>
        <v>HT07714</v>
      </c>
      <c r="AA238" s="206" t="str">
        <f>VLOOKUP(R238,NIVEAUXADMIN!I:J,2,FALSE)</f>
        <v>HT07714-02</v>
      </c>
      <c r="AB238" s="206">
        <f>IF(SUMPRODUCT(($A$4:$A238=A238)*($Q$4:$Q238=Q238))&gt;1,0,1)</f>
        <v>0</v>
      </c>
      <c r="AC238" s="207">
        <f>IF(SUMPRODUCT(($A$4:$A238=A238)*($F$4:$F238=F238)*($Q$4:$Q238=Q238))&gt;1,0,1)</f>
        <v>0</v>
      </c>
      <c r="AD238" s="206" t="str">
        <f t="shared" si="13"/>
        <v xml:space="preserve">{"Organisation": "Ayitika SA", "Indicateur": "Distribution de biens non-alimentaire", "Statut": "Réalisé", "Date de l'activité (passé ou planifiée)
( jj-mm-aaaa)": "10/28/2016", "Département": "Sud", "Commune": "Camp Perrin", "Section Communale": "2ème Champlois"}, </v>
      </c>
    </row>
    <row r="239" spans="1:30" s="53" customFormat="1" x14ac:dyDescent="0.25">
      <c r="A239" s="143" t="s">
        <v>2047</v>
      </c>
      <c r="C239" s="143"/>
      <c r="D239" s="53" t="s">
        <v>18</v>
      </c>
      <c r="E239" s="132" t="s">
        <v>1886</v>
      </c>
      <c r="F239" s="77" t="s">
        <v>2417</v>
      </c>
      <c r="G239" s="145" t="s">
        <v>1047</v>
      </c>
      <c r="H239" s="138" t="str">
        <f>IFERROR(VLOOKUP(G239,REFERENCES!O:P,2,FALSE),"")</f>
        <v xml:space="preserve">Nombre </v>
      </c>
      <c r="I239" s="146">
        <v>107</v>
      </c>
      <c r="J239" s="146"/>
      <c r="K239" s="146"/>
      <c r="L239" s="146"/>
      <c r="M239" s="20"/>
      <c r="N239" s="182">
        <v>107</v>
      </c>
      <c r="O239" s="149"/>
      <c r="P239" s="53" t="s">
        <v>16</v>
      </c>
      <c r="Q239" s="143" t="s">
        <v>17</v>
      </c>
      <c r="R239" s="150"/>
      <c r="S239" s="206"/>
      <c r="T239" s="143"/>
      <c r="U239" s="143"/>
      <c r="V239" s="143"/>
      <c r="W239" s="206" t="e">
        <f t="shared" si="11"/>
        <v>#VALUE!</v>
      </c>
      <c r="X239" s="206">
        <f t="shared" si="12"/>
        <v>36</v>
      </c>
      <c r="Y239" s="206" t="str">
        <f>VLOOKUP(P239,NIVEAUXADMIN!A:B,2,FALSE)</f>
        <v>HT08</v>
      </c>
      <c r="Z239" s="206" t="str">
        <f>VLOOKUP(Q239,NIVEAUXADMIN!E:F,2,FALSE)</f>
        <v>HT08811</v>
      </c>
      <c r="AA239" s="206" t="e">
        <f>VLOOKUP(R239,NIVEAUXADMIN!I:J,2,FALSE)</f>
        <v>#N/A</v>
      </c>
      <c r="AB239" s="206">
        <f>IF(SUMPRODUCT(($A$4:$A239=A239)*($Q$4:$Q239=Q239))&gt;1,0,1)</f>
        <v>1</v>
      </c>
      <c r="AC239" s="207">
        <f>IF(SUMPRODUCT(($A$4:$A239=A239)*($F$4:$F239=F239)*($Q$4:$Q239=Q239))&gt;1,0,1)</f>
        <v>1</v>
      </c>
      <c r="AD239" s="206" t="str">
        <f t="shared" si="13"/>
        <v xml:space="preserve">{"Organisation": "Bureau du secretaire d'etat aux personnes Handicapees", "Indicateur": "Distribution de biens non-alimentaire", "Statut": "Planifié (financé)", "Date de l'activité (passé ou planifiée)
( jj-mm-aaaa)": "A confirmer", "Département": "Grande Anse", "Commune": "Jeremie", "Section Communale": ""}, </v>
      </c>
    </row>
    <row r="240" spans="1:30" s="53" customFormat="1" x14ac:dyDescent="0.25">
      <c r="A240" s="143" t="s">
        <v>2047</v>
      </c>
      <c r="C240" s="143"/>
      <c r="D240" s="53" t="s">
        <v>18</v>
      </c>
      <c r="E240" s="132" t="s">
        <v>1886</v>
      </c>
      <c r="F240" s="77" t="s">
        <v>2417</v>
      </c>
      <c r="G240" s="145" t="s">
        <v>1058</v>
      </c>
      <c r="H240" s="138" t="str">
        <f>IFERROR(VLOOKUP(G240,REFERENCES!O:P,2,FALSE),"")</f>
        <v xml:space="preserve">Nombre </v>
      </c>
      <c r="I240" s="207">
        <v>107</v>
      </c>
      <c r="J240" s="146"/>
      <c r="K240" s="146"/>
      <c r="L240" s="146"/>
      <c r="M240" s="20"/>
      <c r="N240" s="182">
        <v>107</v>
      </c>
      <c r="O240" s="149"/>
      <c r="P240" s="53" t="s">
        <v>16</v>
      </c>
      <c r="Q240" s="206" t="s">
        <v>17</v>
      </c>
      <c r="R240" s="150"/>
      <c r="S240" s="206"/>
      <c r="T240" s="206"/>
      <c r="U240" s="206"/>
      <c r="V240" s="206" t="s">
        <v>1049</v>
      </c>
      <c r="W240" s="206" t="e">
        <f t="shared" si="11"/>
        <v>#VALUE!</v>
      </c>
      <c r="X240" s="206">
        <f t="shared" si="12"/>
        <v>36</v>
      </c>
      <c r="Y240" s="206" t="str">
        <f>VLOOKUP(P240,NIVEAUXADMIN!A:B,2,FALSE)</f>
        <v>HT08</v>
      </c>
      <c r="Z240" s="206" t="str">
        <f>VLOOKUP(Q240,NIVEAUXADMIN!E:F,2,FALSE)</f>
        <v>HT08811</v>
      </c>
      <c r="AA240" s="206" t="e">
        <f>VLOOKUP(R240,NIVEAUXADMIN!I:J,2,FALSE)</f>
        <v>#N/A</v>
      </c>
      <c r="AB240" s="206">
        <f>IF(SUMPRODUCT(($A$4:$A240=A240)*($Q$4:$Q240=Q240))&gt;1,0,1)</f>
        <v>0</v>
      </c>
      <c r="AC240" s="207">
        <f>IF(SUMPRODUCT(($A$4:$A240=A240)*($F$4:$F240=F240)*($Q$4:$Q240=Q240))&gt;1,0,1)</f>
        <v>0</v>
      </c>
      <c r="AD240" s="206" t="str">
        <f t="shared" si="13"/>
        <v xml:space="preserve">{"Organisation": "Bureau du secretaire d'etat aux personnes Handicapees", "Indicateur": "Distribution de biens non-alimentaire", "Statut": "Planifié (financé)", "Date de l'activité (passé ou planifiée)
( jj-mm-aaaa)": "A confirmer", "Département": "Grande Anse", "Commune": "Jeremie", "Section Communale": ""}, </v>
      </c>
    </row>
    <row r="241" spans="1:30" s="53" customFormat="1" x14ac:dyDescent="0.25">
      <c r="A241" s="53" t="s">
        <v>2047</v>
      </c>
      <c r="D241" s="53" t="s">
        <v>18</v>
      </c>
      <c r="E241" s="132" t="s">
        <v>1886</v>
      </c>
      <c r="F241" s="77" t="s">
        <v>2417</v>
      </c>
      <c r="G241" s="145" t="s">
        <v>1056</v>
      </c>
      <c r="H241" s="138" t="str">
        <f>IFERROR(VLOOKUP(G241,REFERENCES!O:P,2,FALSE),"")</f>
        <v xml:space="preserve">Nombre </v>
      </c>
      <c r="I241" s="207">
        <v>107</v>
      </c>
      <c r="J241" s="207"/>
      <c r="K241" s="207"/>
      <c r="L241" s="207"/>
      <c r="M241" s="20"/>
      <c r="N241" s="182">
        <v>107</v>
      </c>
      <c r="O241" s="149"/>
      <c r="P241" s="53" t="s">
        <v>16</v>
      </c>
      <c r="Q241" s="143" t="s">
        <v>17</v>
      </c>
      <c r="R241" s="150"/>
      <c r="S241" s="71"/>
      <c r="T241" s="206"/>
      <c r="U241" s="206"/>
      <c r="V241" s="206"/>
      <c r="W241" s="206" t="e">
        <f t="shared" si="11"/>
        <v>#VALUE!</v>
      </c>
      <c r="X241" s="206">
        <f t="shared" si="12"/>
        <v>36</v>
      </c>
      <c r="Y241" s="206" t="str">
        <f>VLOOKUP(P241,NIVEAUXADMIN!A:B,2,FALSE)</f>
        <v>HT08</v>
      </c>
      <c r="Z241" s="206" t="str">
        <f>VLOOKUP(Q241,NIVEAUXADMIN!E:F,2,FALSE)</f>
        <v>HT08811</v>
      </c>
      <c r="AA241" s="206" t="e">
        <f>VLOOKUP(R241,NIVEAUXADMIN!I:J,2,FALSE)</f>
        <v>#N/A</v>
      </c>
      <c r="AB241" s="206">
        <f>IF(SUMPRODUCT(($A$4:$A241=A241)*($Q$4:$Q241=Q241))&gt;1,0,1)</f>
        <v>0</v>
      </c>
      <c r="AC241" s="207">
        <f>IF(SUMPRODUCT(($A$4:$A241=A241)*($F$4:$F241=F241)*($Q$4:$Q241=Q241))&gt;1,0,1)</f>
        <v>0</v>
      </c>
      <c r="AD241" s="206" t="str">
        <f t="shared" si="13"/>
        <v xml:space="preserve">{"Organisation": "Bureau du secretaire d'etat aux personnes Handicapees", "Indicateur": "Distribution de biens non-alimentaire", "Statut": "Planifié (financé)", "Date de l'activité (passé ou planifiée)
( jj-mm-aaaa)": "A confirmer", "Département": "Grande Anse", "Commune": "Jeremie", "Section Communale": ""}, </v>
      </c>
    </row>
    <row r="242" spans="1:30" s="53" customFormat="1" x14ac:dyDescent="0.25">
      <c r="A242" s="53" t="s">
        <v>2047</v>
      </c>
      <c r="B242" s="143"/>
      <c r="C242" s="143"/>
      <c r="D242" s="143" t="s">
        <v>18</v>
      </c>
      <c r="E242" s="132" t="s">
        <v>1886</v>
      </c>
      <c r="F242" s="77" t="s">
        <v>2420</v>
      </c>
      <c r="G242" s="145" t="s">
        <v>2409</v>
      </c>
      <c r="H242" s="138" t="str">
        <f>IFERROR(VLOOKUP(G242,REFERENCES!O:P,2,FALSE),"")</f>
        <v xml:space="preserve">Nombre </v>
      </c>
      <c r="I242" s="207">
        <v>107</v>
      </c>
      <c r="J242" s="207"/>
      <c r="K242" s="207"/>
      <c r="L242" s="207"/>
      <c r="M242" s="147"/>
      <c r="N242" s="182">
        <v>107</v>
      </c>
      <c r="O242" s="149"/>
      <c r="P242" s="143" t="s">
        <v>16</v>
      </c>
      <c r="Q242" s="143" t="s">
        <v>17</v>
      </c>
      <c r="R242" s="150"/>
      <c r="S242" s="143"/>
      <c r="T242" s="206"/>
      <c r="U242" s="206"/>
      <c r="V242" s="206"/>
      <c r="W242" s="206" t="e">
        <f t="shared" si="11"/>
        <v>#VALUE!</v>
      </c>
      <c r="X242" s="206">
        <f t="shared" si="12"/>
        <v>36</v>
      </c>
      <c r="Y242" s="206" t="str">
        <f>VLOOKUP(P242,NIVEAUXADMIN!A:B,2,FALSE)</f>
        <v>HT08</v>
      </c>
      <c r="Z242" s="206" t="str">
        <f>VLOOKUP(Q242,NIVEAUXADMIN!E:F,2,FALSE)</f>
        <v>HT08811</v>
      </c>
      <c r="AA242" s="206" t="e">
        <f>VLOOKUP(R242,NIVEAUXADMIN!I:J,2,FALSE)</f>
        <v>#N/A</v>
      </c>
      <c r="AB242" s="206">
        <f>IF(SUMPRODUCT(($A$4:$A242=A242)*($Q$4:$Q242=Q242))&gt;1,0,1)</f>
        <v>0</v>
      </c>
      <c r="AC242" s="207">
        <f>IF(SUMPRODUCT(($A$4:$A242=A242)*($F$4:$F242=F242)*($Q$4:$Q242=Q242))&gt;1,0,1)</f>
        <v>1</v>
      </c>
      <c r="AD242" s="206" t="str">
        <f t="shared" si="13"/>
        <v xml:space="preserve">{"Organisation": "Bureau du secretaire d'etat aux personnes Handicapees", "Indicateur": "Distribution de materiel d'abris d'urgence", "Statut": "Planifié (financé)", "Date de l'activité (passé ou planifiée)
( jj-mm-aaaa)": "A confirmer", "Département": "Grande Anse", "Commune": "Jeremie", "Section Communale": ""}, </v>
      </c>
    </row>
    <row r="243" spans="1:30" s="53" customFormat="1" x14ac:dyDescent="0.25">
      <c r="A243" s="53" t="s">
        <v>2238</v>
      </c>
      <c r="D243" s="53" t="s">
        <v>15</v>
      </c>
      <c r="E243" s="132">
        <v>42414</v>
      </c>
      <c r="F243" s="77" t="s">
        <v>2418</v>
      </c>
      <c r="G243" s="145" t="s">
        <v>2401</v>
      </c>
      <c r="H243" s="138" t="str">
        <f>IFERROR(VLOOKUP(G243,REFERENCES!O:P,2,FALSE),"")</f>
        <v>Nombre de kits de tôles</v>
      </c>
      <c r="I243" s="207">
        <v>124</v>
      </c>
      <c r="J243" s="207"/>
      <c r="K243" s="207"/>
      <c r="L243" s="207"/>
      <c r="M243" s="20"/>
      <c r="N243" s="207">
        <v>124</v>
      </c>
      <c r="O243" s="206"/>
      <c r="P243" s="143" t="s">
        <v>16</v>
      </c>
      <c r="Q243" s="209" t="s">
        <v>259</v>
      </c>
      <c r="R243" s="145" t="s">
        <v>1245</v>
      </c>
      <c r="S243" s="144"/>
      <c r="T243" s="142"/>
      <c r="U243" s="142"/>
      <c r="V243" s="142"/>
      <c r="W243" s="206" t="str">
        <f t="shared" si="11"/>
        <v>CAR2016214GRDA1E</v>
      </c>
      <c r="X243" s="206">
        <f t="shared" si="12"/>
        <v>0</v>
      </c>
      <c r="Y243" s="206" t="str">
        <f>VLOOKUP(P243,NIVEAUXADMIN!A:B,2,FALSE)</f>
        <v>HT08</v>
      </c>
      <c r="Z243" s="206" t="str">
        <f>VLOOKUP(Q243,NIVEAUXADMIN!E:F,2,FALSE)</f>
        <v>HT08822</v>
      </c>
      <c r="AA243" s="206" t="str">
        <f>VLOOKUP(R243,NIVEAUXADMIN!I:J,2,FALSE)</f>
        <v>HT08822-01</v>
      </c>
      <c r="AB243" s="206">
        <f>IF(SUMPRODUCT(($A$4:$A243=A243)*($Q$4:$Q243=Q243))&gt;1,0,1)</f>
        <v>1</v>
      </c>
      <c r="AC243" s="207">
        <f>IF(SUMPRODUCT(($A$4:$A243=A243)*($F$4:$F243=F243)*($Q$4:$Q243=Q243))&gt;1,0,1)</f>
        <v>1</v>
      </c>
      <c r="AD243" s="206" t="str">
        <f t="shared" si="13"/>
        <v xml:space="preserve">{"Organisation": "CARE International", "Indicateur": "Support à l'auto-recouvrement pour la réparation et reconstruction", "Statut": "Réalisé", "Date de l'activité (passé ou planifiée)
( jj-mm-aaaa)": "2/14/2016", "Département": "Grande Anse", "Commune": "Dame-Marie", "Section Communale": "1ere Bariadelle"}, </v>
      </c>
    </row>
    <row r="244" spans="1:30" s="53" customFormat="1" x14ac:dyDescent="0.25">
      <c r="A244" s="53" t="s">
        <v>2238</v>
      </c>
      <c r="D244" s="53" t="s">
        <v>15</v>
      </c>
      <c r="E244" s="132">
        <v>42647</v>
      </c>
      <c r="F244" s="77" t="s">
        <v>2417</v>
      </c>
      <c r="G244" s="145" t="s">
        <v>1047</v>
      </c>
      <c r="H244" s="138" t="str">
        <f>IFERROR(VLOOKUP(G244,REFERENCES!O:P,2,FALSE),"")</f>
        <v xml:space="preserve">Nombre </v>
      </c>
      <c r="I244" s="73">
        <v>80</v>
      </c>
      <c r="J244" s="182"/>
      <c r="K244" s="182"/>
      <c r="L244" s="182"/>
      <c r="M244" s="20" t="s">
        <v>1818</v>
      </c>
      <c r="N244" s="182">
        <v>80</v>
      </c>
      <c r="O244" s="149" t="s">
        <v>1038</v>
      </c>
      <c r="P244" s="143" t="s">
        <v>172</v>
      </c>
      <c r="Q244" s="143" t="s">
        <v>453</v>
      </c>
      <c r="R244" s="176"/>
      <c r="S244" s="206" t="s">
        <v>1109</v>
      </c>
      <c r="T244" s="176"/>
      <c r="U244" s="180" t="s">
        <v>1064</v>
      </c>
      <c r="V244" s="206"/>
      <c r="W244" s="206" t="str">
        <f t="shared" si="11"/>
        <v>CAR2016104OUCA</v>
      </c>
      <c r="X244" s="206">
        <f t="shared" si="12"/>
        <v>0</v>
      </c>
      <c r="Y244" s="206" t="str">
        <f>VLOOKUP(P244,NIVEAUXADMIN!A:B,2,FALSE)</f>
        <v>HT01</v>
      </c>
      <c r="Z244" s="206" t="str">
        <f>VLOOKUP(Q244,NIVEAUXADMIN!E:F,2,FALSE)</f>
        <v>HT01113</v>
      </c>
      <c r="AA244" s="206" t="e">
        <f>VLOOKUP(R244,NIVEAUXADMIN!I:J,2,FALSE)</f>
        <v>#N/A</v>
      </c>
      <c r="AB244" s="206">
        <f>IF(SUMPRODUCT(($A$4:$A244=A244)*($Q$4:$Q244=Q244))&gt;1,0,1)</f>
        <v>1</v>
      </c>
      <c r="AC244" s="207">
        <f>IF(SUMPRODUCT(($A$4:$A244=A244)*($F$4:$F244=F244)*($Q$4:$Q244=Q244))&gt;1,0,1)</f>
        <v>1</v>
      </c>
      <c r="AD244" s="206" t="str">
        <f t="shared" si="13"/>
        <v xml:space="preserve">{"Organisation": "CARE International", "Indicateur": "Distribution de biens non-alimentaire", "Statut": "Réalisé", "Date de l'activité (passé ou planifiée)
( jj-mm-aaaa)": "10/4/2016", "Département": "Ouest", "Commune": "Carrefour", "Section Communale": ""}, </v>
      </c>
    </row>
    <row r="245" spans="1:30" s="53" customFormat="1" x14ac:dyDescent="0.25">
      <c r="A245" s="53" t="s">
        <v>2238</v>
      </c>
      <c r="D245" s="53" t="s">
        <v>15</v>
      </c>
      <c r="E245" s="132">
        <v>42647</v>
      </c>
      <c r="F245" s="77" t="s">
        <v>2417</v>
      </c>
      <c r="G245" s="145" t="s">
        <v>1047</v>
      </c>
      <c r="H245" s="138" t="str">
        <f>IFERROR(VLOOKUP(G245,REFERENCES!O:P,2,FALSE),"")</f>
        <v xml:space="preserve">Nombre </v>
      </c>
      <c r="I245" s="73">
        <v>80</v>
      </c>
      <c r="J245" s="182"/>
      <c r="K245" s="182"/>
      <c r="L245" s="182"/>
      <c r="M245" s="20" t="s">
        <v>1818</v>
      </c>
      <c r="N245" s="182">
        <v>80</v>
      </c>
      <c r="O245" s="149" t="s">
        <v>1038</v>
      </c>
      <c r="P245" s="71" t="s">
        <v>172</v>
      </c>
      <c r="Q245" s="206" t="s">
        <v>495</v>
      </c>
      <c r="R245" s="176"/>
      <c r="S245" s="206" t="s">
        <v>1109</v>
      </c>
      <c r="T245" s="176"/>
      <c r="U245" s="180" t="s">
        <v>1064</v>
      </c>
      <c r="V245" s="180"/>
      <c r="W245" s="206" t="str">
        <f t="shared" si="11"/>
        <v>CAR2016104OUPO</v>
      </c>
      <c r="X245" s="206">
        <f t="shared" si="12"/>
        <v>0</v>
      </c>
      <c r="Y245" s="206" t="str">
        <f>VLOOKUP(P245,NIVEAUXADMIN!A:B,2,FALSE)</f>
        <v>HT01</v>
      </c>
      <c r="Z245" s="206" t="str">
        <f>VLOOKUP(Q245,NIVEAUXADMIN!E:F,2,FALSE)</f>
        <v>HT01111</v>
      </c>
      <c r="AA245" s="206" t="e">
        <f>VLOOKUP(R245,NIVEAUXADMIN!I:J,2,FALSE)</f>
        <v>#N/A</v>
      </c>
      <c r="AB245" s="206">
        <f>IF(SUMPRODUCT(($A$4:$A245=A245)*($Q$4:$Q245=Q245))&gt;1,0,1)</f>
        <v>1</v>
      </c>
      <c r="AC245" s="207">
        <f>IF(SUMPRODUCT(($A$4:$A245=A245)*($F$4:$F245=F245)*($Q$4:$Q245=Q245))&gt;1,0,1)</f>
        <v>1</v>
      </c>
      <c r="AD245" s="206" t="str">
        <f t="shared" si="13"/>
        <v xml:space="preserve">{"Organisation": "CARE International", "Indicateur": "Distribution de biens non-alimentaire", "Statut": "Réalisé", "Date de l'activité (passé ou planifiée)
( jj-mm-aaaa)": "10/4/2016", "Département": "Ouest", "Commune": "Port-au-Prince", "Section Communale": ""}, </v>
      </c>
    </row>
    <row r="246" spans="1:30" s="53" customFormat="1" ht="38.25" x14ac:dyDescent="0.25">
      <c r="A246" s="53" t="s">
        <v>2238</v>
      </c>
      <c r="D246" s="53" t="s">
        <v>15</v>
      </c>
      <c r="E246" s="132">
        <v>42648</v>
      </c>
      <c r="F246" s="77" t="s">
        <v>2417</v>
      </c>
      <c r="G246" s="145" t="s">
        <v>1055</v>
      </c>
      <c r="H246" s="138" t="str">
        <f>IFERROR(VLOOKUP(G246,REFERENCES!O:P,2,FALSE),"")</f>
        <v xml:space="preserve">Nombre </v>
      </c>
      <c r="I246" s="207">
        <v>50</v>
      </c>
      <c r="J246" s="182"/>
      <c r="K246" s="182"/>
      <c r="L246" s="182"/>
      <c r="M246" s="20" t="s">
        <v>1818</v>
      </c>
      <c r="N246" s="182">
        <v>50</v>
      </c>
      <c r="O246" s="149"/>
      <c r="P246" s="53" t="s">
        <v>172</v>
      </c>
      <c r="Q246" s="206" t="s">
        <v>453</v>
      </c>
      <c r="R246" s="176"/>
      <c r="S246" s="71" t="s">
        <v>1109</v>
      </c>
      <c r="T246" s="176"/>
      <c r="U246" s="180" t="s">
        <v>1064</v>
      </c>
      <c r="V246" s="153" t="s">
        <v>1165</v>
      </c>
      <c r="W246" s="206" t="str">
        <f t="shared" si="11"/>
        <v>CAR2016105OUCA</v>
      </c>
      <c r="X246" s="206">
        <f t="shared" si="12"/>
        <v>0</v>
      </c>
      <c r="Y246" s="206" t="str">
        <f>VLOOKUP(P246,NIVEAUXADMIN!A:B,2,FALSE)</f>
        <v>HT01</v>
      </c>
      <c r="Z246" s="206" t="str">
        <f>VLOOKUP(Q246,NIVEAUXADMIN!E:F,2,FALSE)</f>
        <v>HT01113</v>
      </c>
      <c r="AA246" s="206" t="e">
        <f>VLOOKUP(R246,NIVEAUXADMIN!I:J,2,FALSE)</f>
        <v>#N/A</v>
      </c>
      <c r="AB246" s="206">
        <f>IF(SUMPRODUCT(($A$4:$A246=A246)*($Q$4:$Q246=Q246))&gt;1,0,1)</f>
        <v>0</v>
      </c>
      <c r="AC246" s="207">
        <f>IF(SUMPRODUCT(($A$4:$A246=A246)*($F$4:$F246=F246)*($Q$4:$Q246=Q246))&gt;1,0,1)</f>
        <v>0</v>
      </c>
      <c r="AD246" s="206" t="str">
        <f t="shared" si="13"/>
        <v xml:space="preserve">{"Organisation": "CARE International", "Indicateur": "Distribution de biens non-alimentaire", "Statut": "Réalisé", "Date de l'activité (passé ou planifiée)
( jj-mm-aaaa)": "10/5/2016", "Département": "Ouest", "Commune": "Carrefour", "Section Communale": ""}, </v>
      </c>
    </row>
    <row r="247" spans="1:30" s="53" customFormat="1" ht="38.25" x14ac:dyDescent="0.25">
      <c r="A247" s="53" t="s">
        <v>2238</v>
      </c>
      <c r="D247" s="53" t="s">
        <v>15</v>
      </c>
      <c r="E247" s="132">
        <v>42649</v>
      </c>
      <c r="F247" s="77" t="s">
        <v>2417</v>
      </c>
      <c r="G247" s="145" t="s">
        <v>1055</v>
      </c>
      <c r="H247" s="138" t="str">
        <f>IFERROR(VLOOKUP(G247,REFERENCES!O:P,2,FALSE),"")</f>
        <v xml:space="preserve">Nombre </v>
      </c>
      <c r="I247" s="207">
        <v>230</v>
      </c>
      <c r="J247" s="182"/>
      <c r="K247" s="182"/>
      <c r="L247" s="182"/>
      <c r="M247" s="20" t="s">
        <v>1818</v>
      </c>
      <c r="N247" s="182">
        <v>230</v>
      </c>
      <c r="O247" s="149" t="s">
        <v>1038</v>
      </c>
      <c r="P247" s="53" t="s">
        <v>181</v>
      </c>
      <c r="Q247" s="206" t="s">
        <v>578</v>
      </c>
      <c r="R247" s="176" t="s">
        <v>1558</v>
      </c>
      <c r="S247" s="71"/>
      <c r="T247" s="176"/>
      <c r="U247" s="180" t="s">
        <v>1062</v>
      </c>
      <c r="V247" s="153" t="s">
        <v>1165</v>
      </c>
      <c r="W247" s="206" t="str">
        <f t="shared" si="11"/>
        <v>CAR2016106SUTH3È</v>
      </c>
      <c r="X247" s="206">
        <f t="shared" si="12"/>
        <v>0</v>
      </c>
      <c r="Y247" s="206" t="str">
        <f>VLOOKUP(P247,NIVEAUXADMIN!A:B,2,FALSE)</f>
        <v>HT02</v>
      </c>
      <c r="Z247" s="206" t="str">
        <f>VLOOKUP(Q247,NIVEAUXADMIN!E:F,2,FALSE)</f>
        <v>HT02233</v>
      </c>
      <c r="AA247" s="206" t="str">
        <f>VLOOKUP(R247,NIVEAUXADMIN!I:J,2,FALSE)</f>
        <v>HT02233-01</v>
      </c>
      <c r="AB247" s="206">
        <f>IF(SUMPRODUCT(($A$4:$A247=A247)*($Q$4:$Q247=Q247))&gt;1,0,1)</f>
        <v>1</v>
      </c>
      <c r="AC247" s="207">
        <f>IF(SUMPRODUCT(($A$4:$A247=A247)*($F$4:$F247=F247)*($Q$4:$Q247=Q247))&gt;1,0,1)</f>
        <v>1</v>
      </c>
      <c r="AD247" s="206" t="str">
        <f t="shared" si="13"/>
        <v xml:space="preserve">{"Organisation": "CARE International", "Indicateur": "Distribution de biens non-alimentaire", "Statut": "Réalisé", "Date de l'activité (passé ou planifiée)
( jj-mm-aaaa)": "10/6/2016", "Département": "Sud-Est", "Commune": "Thiotte", "Section Communale": "3ème Thiotte"}, </v>
      </c>
    </row>
    <row r="248" spans="1:30" s="53" customFormat="1" x14ac:dyDescent="0.25">
      <c r="A248" s="53" t="s">
        <v>2238</v>
      </c>
      <c r="D248" s="53" t="s">
        <v>15</v>
      </c>
      <c r="E248" s="132">
        <v>42650</v>
      </c>
      <c r="F248" s="77" t="s">
        <v>2417</v>
      </c>
      <c r="G248" s="176" t="s">
        <v>1058</v>
      </c>
      <c r="H248" s="138" t="str">
        <f>IFERROR(VLOOKUP(G248,REFERENCES!O:P,2,FALSE),"")</f>
        <v xml:space="preserve">Nombre </v>
      </c>
      <c r="I248" s="207">
        <v>288</v>
      </c>
      <c r="J248" s="182"/>
      <c r="K248" s="182"/>
      <c r="L248" s="182"/>
      <c r="M248" s="20"/>
      <c r="N248" s="182">
        <v>72</v>
      </c>
      <c r="O248" s="149"/>
      <c r="P248" s="53" t="s">
        <v>16</v>
      </c>
      <c r="Q248" s="209" t="s">
        <v>17</v>
      </c>
      <c r="R248" s="145" t="s">
        <v>1250</v>
      </c>
      <c r="S248" s="143"/>
      <c r="T248" s="176"/>
      <c r="U248" s="180" t="s">
        <v>1064</v>
      </c>
      <c r="V248" s="72"/>
      <c r="W248" s="206" t="str">
        <f t="shared" si="11"/>
        <v>CAR2016107GRJE1È</v>
      </c>
      <c r="X248" s="206">
        <f t="shared" si="12"/>
        <v>0</v>
      </c>
      <c r="Y248" s="206" t="str">
        <f>VLOOKUP(P248,NIVEAUXADMIN!A:B,2,FALSE)</f>
        <v>HT08</v>
      </c>
      <c r="Z248" s="206" t="str">
        <f>VLOOKUP(Q248,NIVEAUXADMIN!E:F,2,FALSE)</f>
        <v>HT08811</v>
      </c>
      <c r="AA248" s="206" t="str">
        <f>VLOOKUP(R248,NIVEAUXADMIN!I:J,2,FALSE)</f>
        <v>HT08811-01</v>
      </c>
      <c r="AB248" s="206">
        <f>IF(SUMPRODUCT(($A$4:$A248=A248)*($Q$4:$Q248=Q248))&gt;1,0,1)</f>
        <v>1</v>
      </c>
      <c r="AC248" s="207">
        <f>IF(SUMPRODUCT(($A$4:$A248=A248)*($F$4:$F248=F248)*($Q$4:$Q248=Q248))&gt;1,0,1)</f>
        <v>1</v>
      </c>
      <c r="AD248" s="206" t="str">
        <f t="shared" si="13"/>
        <v xml:space="preserve">{"Organisation": "CARE International", "Indicateur": "Distribution de biens non-alimentaire", "Statut": "Réalisé", "Date de l'activité (passé ou planifiée)
( jj-mm-aaaa)": "10/7/2016", "Département": "Grande Anse", "Commune": "Jeremie", "Section Communale": "1ère Basse Voldrogue"}, </v>
      </c>
    </row>
    <row r="249" spans="1:30" s="53" customFormat="1" ht="38.25" x14ac:dyDescent="0.25">
      <c r="A249" s="53" t="s">
        <v>2238</v>
      </c>
      <c r="D249" s="53" t="s">
        <v>15</v>
      </c>
      <c r="E249" s="132">
        <v>42652</v>
      </c>
      <c r="F249" s="77" t="s">
        <v>2417</v>
      </c>
      <c r="G249" s="145" t="s">
        <v>1055</v>
      </c>
      <c r="H249" s="138" t="str">
        <f>IFERROR(VLOOKUP(G249,REFERENCES!O:P,2,FALSE),"")</f>
        <v xml:space="preserve">Nombre </v>
      </c>
      <c r="I249" s="207">
        <v>85</v>
      </c>
      <c r="J249" s="182"/>
      <c r="K249" s="182"/>
      <c r="L249" s="182"/>
      <c r="M249" s="20" t="s">
        <v>1818</v>
      </c>
      <c r="N249" s="182">
        <v>85</v>
      </c>
      <c r="O249" s="149"/>
      <c r="P249" s="53" t="s">
        <v>16</v>
      </c>
      <c r="Q249" s="209" t="s">
        <v>253</v>
      </c>
      <c r="R249" s="145" t="s">
        <v>1360</v>
      </c>
      <c r="S249" s="143"/>
      <c r="T249" s="176"/>
      <c r="U249" s="180" t="s">
        <v>1062</v>
      </c>
      <c r="V249" s="153" t="s">
        <v>1165</v>
      </c>
      <c r="W249" s="206" t="str">
        <f t="shared" si="11"/>
        <v>CAR2016109GRCH2E</v>
      </c>
      <c r="X249" s="206">
        <f t="shared" si="12"/>
        <v>0</v>
      </c>
      <c r="Y249" s="206" t="str">
        <f>VLOOKUP(P249,NIVEAUXADMIN!A:B,2,FALSE)</f>
        <v>HT08</v>
      </c>
      <c r="Z249" s="206" t="str">
        <f>VLOOKUP(Q249,NIVEAUXADMIN!E:F,2,FALSE)</f>
        <v>HT08815</v>
      </c>
      <c r="AA249" s="206" t="str">
        <f>VLOOKUP(R249,NIVEAUXADMIN!I:J,2,FALSE)</f>
        <v>HT08815-02</v>
      </c>
      <c r="AB249" s="206">
        <f>IF(SUMPRODUCT(($A$4:$A249=A249)*($Q$4:$Q249=Q249))&gt;1,0,1)</f>
        <v>1</v>
      </c>
      <c r="AC249" s="207">
        <f>IF(SUMPRODUCT(($A$4:$A249=A249)*($F$4:$F249=F249)*($Q$4:$Q249=Q249))&gt;1,0,1)</f>
        <v>1</v>
      </c>
      <c r="AD249" s="206" t="str">
        <f t="shared" si="13"/>
        <v xml:space="preserve">{"Organisation": "CARE International", "Indicateur": "Distribution de biens non-alimentaire", "Statut": "Réalisé", "Date de l'activité (passé ou planifiée)
( jj-mm-aaaa)": "10/9/2016", "Département": "Grande Anse", "Commune": "Chambellan", "Section Communale": "2e Boucan"}, </v>
      </c>
    </row>
    <row r="250" spans="1:30" s="53" customFormat="1" x14ac:dyDescent="0.25">
      <c r="A250" s="53" t="s">
        <v>2238</v>
      </c>
      <c r="D250" s="53" t="s">
        <v>15</v>
      </c>
      <c r="E250" s="132">
        <v>42652</v>
      </c>
      <c r="F250" s="77" t="s">
        <v>2417</v>
      </c>
      <c r="G250" s="176" t="s">
        <v>1058</v>
      </c>
      <c r="H250" s="138" t="str">
        <f>IFERROR(VLOOKUP(G250,REFERENCES!O:P,2,FALSE),"")</f>
        <v xml:space="preserve">Nombre </v>
      </c>
      <c r="I250" s="207">
        <v>2</v>
      </c>
      <c r="J250" s="182"/>
      <c r="K250" s="182"/>
      <c r="L250" s="182"/>
      <c r="M250" s="147"/>
      <c r="N250" s="195"/>
      <c r="O250" s="149"/>
      <c r="P250" s="53" t="s">
        <v>16</v>
      </c>
      <c r="Q250" s="209" t="s">
        <v>17</v>
      </c>
      <c r="R250" s="145" t="s">
        <v>1748</v>
      </c>
      <c r="S250" s="143"/>
      <c r="T250" s="176"/>
      <c r="U250" s="180"/>
      <c r="V250" s="145"/>
      <c r="W250" s="206" t="str">
        <f t="shared" si="11"/>
        <v>CAR2016109GRJE9E</v>
      </c>
      <c r="X250" s="206">
        <f t="shared" si="12"/>
        <v>0</v>
      </c>
      <c r="Y250" s="206" t="str">
        <f>VLOOKUP(P250,NIVEAUXADMIN!A:B,2,FALSE)</f>
        <v>HT08</v>
      </c>
      <c r="Z250" s="206" t="str">
        <f>VLOOKUP(Q250,NIVEAUXADMIN!E:F,2,FALSE)</f>
        <v>HT08811</v>
      </c>
      <c r="AA250" s="206" t="str">
        <f>VLOOKUP(R250,NIVEAUXADMIN!I:J,2,FALSE)</f>
        <v>HT08811-09</v>
      </c>
      <c r="AB250" s="206">
        <f>IF(SUMPRODUCT(($A$4:$A250=A250)*($Q$4:$Q250=Q250))&gt;1,0,1)</f>
        <v>0</v>
      </c>
      <c r="AC250" s="207">
        <f>IF(SUMPRODUCT(($A$4:$A250=A250)*($F$4:$F250=F250)*($Q$4:$Q250=Q250))&gt;1,0,1)</f>
        <v>0</v>
      </c>
      <c r="AD250" s="206" t="str">
        <f t="shared" si="13"/>
        <v xml:space="preserve">{"Organisation": "CARE International", "Indicateur": "Distribution de biens non-alimentaire", "Statut": "Réalisé", "Date de l'activité (passé ou planifiée)
( jj-mm-aaaa)": "10/9/2016", "Département": "Grande Anse", "Commune": "Jeremie", "Section Communale": "9e Fonds Rouge Torberck"}, </v>
      </c>
    </row>
    <row r="251" spans="1:30" s="53" customFormat="1" x14ac:dyDescent="0.25">
      <c r="A251" s="53" t="s">
        <v>2238</v>
      </c>
      <c r="D251" s="53" t="s">
        <v>15</v>
      </c>
      <c r="E251" s="132">
        <v>42653</v>
      </c>
      <c r="F251" s="148" t="s">
        <v>2420</v>
      </c>
      <c r="G251" s="145" t="s">
        <v>2409</v>
      </c>
      <c r="H251" s="138" t="str">
        <f>IFERROR(VLOOKUP(G251,REFERENCES!O:P,2,FALSE),"")</f>
        <v xml:space="preserve">Nombre </v>
      </c>
      <c r="I251" s="207">
        <v>100</v>
      </c>
      <c r="J251" s="182"/>
      <c r="K251" s="182"/>
      <c r="L251" s="182"/>
      <c r="M251" s="147" t="s">
        <v>1818</v>
      </c>
      <c r="N251" s="182">
        <v>100</v>
      </c>
      <c r="O251" s="149" t="s">
        <v>1038</v>
      </c>
      <c r="P251" s="53" t="s">
        <v>16</v>
      </c>
      <c r="Q251" s="209" t="s">
        <v>273</v>
      </c>
      <c r="R251" s="145" t="s">
        <v>1568</v>
      </c>
      <c r="S251" s="143"/>
      <c r="T251" s="176"/>
      <c r="U251" s="180" t="s">
        <v>1062</v>
      </c>
      <c r="V251" s="145"/>
      <c r="W251" s="206" t="str">
        <f t="shared" si="11"/>
        <v>CAR20161010GRRO4E</v>
      </c>
      <c r="X251" s="206">
        <f t="shared" si="12"/>
        <v>0</v>
      </c>
      <c r="Y251" s="206" t="str">
        <f>VLOOKUP(P251,NIVEAUXADMIN!A:B,2,FALSE)</f>
        <v>HT08</v>
      </c>
      <c r="Z251" s="206" t="str">
        <f>VLOOKUP(Q251,NIVEAUXADMIN!E:F,2,FALSE)</f>
        <v>HT08832</v>
      </c>
      <c r="AA251" s="206" t="str">
        <f>VLOOKUP(R251,NIVEAUXADMIN!I:J,2,FALSE)</f>
        <v>HT08832-04</v>
      </c>
      <c r="AB251" s="206">
        <f>IF(SUMPRODUCT(($A$4:$A251=A251)*($Q$4:$Q251=Q251))&gt;1,0,1)</f>
        <v>1</v>
      </c>
      <c r="AC251" s="207">
        <f>IF(SUMPRODUCT(($A$4:$A251=A251)*($F$4:$F251=F251)*($Q$4:$Q251=Q251))&gt;1,0,1)</f>
        <v>1</v>
      </c>
      <c r="AD251" s="206" t="str">
        <f t="shared" si="13"/>
        <v xml:space="preserve">{"Organisation": "CARE International", "Indicateur": "Distribution de materiel d'abris d'urgence", "Statut": "Réalisé", "Date de l'activité (passé ou planifiée)
( jj-mm-aaaa)": "10/10/2016", "Département": "Grande Anse", "Commune": "Roseaux", "Section Communale": "4e les Gomiers"}, </v>
      </c>
    </row>
    <row r="252" spans="1:30" s="53" customFormat="1" x14ac:dyDescent="0.25">
      <c r="A252" s="53" t="s">
        <v>2238</v>
      </c>
      <c r="D252" s="53" t="s">
        <v>15</v>
      </c>
      <c r="E252" s="132">
        <v>42653</v>
      </c>
      <c r="F252" s="77" t="s">
        <v>2420</v>
      </c>
      <c r="G252" s="145" t="s">
        <v>2409</v>
      </c>
      <c r="H252" s="138" t="str">
        <f>IFERROR(VLOOKUP(G252,REFERENCES!O:P,2,FALSE),"")</f>
        <v xml:space="preserve">Nombre </v>
      </c>
      <c r="I252" s="146">
        <v>400</v>
      </c>
      <c r="J252" s="182"/>
      <c r="K252" s="182"/>
      <c r="L252" s="182"/>
      <c r="M252" s="147" t="s">
        <v>1818</v>
      </c>
      <c r="N252" s="182">
        <v>200</v>
      </c>
      <c r="O252" s="149"/>
      <c r="P252" s="53" t="s">
        <v>16</v>
      </c>
      <c r="Q252" s="209" t="s">
        <v>246</v>
      </c>
      <c r="R252" s="145" t="s">
        <v>1575</v>
      </c>
      <c r="S252" s="206"/>
      <c r="T252" s="176"/>
      <c r="U252" s="180"/>
      <c r="V252" s="145"/>
      <c r="W252" s="206" t="str">
        <f t="shared" si="11"/>
        <v>CAR20161010GRBE4È</v>
      </c>
      <c r="X252" s="206">
        <f t="shared" si="12"/>
        <v>0</v>
      </c>
      <c r="Y252" s="206" t="str">
        <f>VLOOKUP(P252,NIVEAUXADMIN!A:B,2,FALSE)</f>
        <v>HT08</v>
      </c>
      <c r="Z252" s="206" t="str">
        <f>VLOOKUP(Q252,NIVEAUXADMIN!E:F,2,FALSE)</f>
        <v>HT08833</v>
      </c>
      <c r="AA252" s="206" t="str">
        <f>VLOOKUP(R252,NIVEAUXADMIN!I:J,2,FALSE)</f>
        <v>HT08833-01</v>
      </c>
      <c r="AB252" s="206">
        <f>IF(SUMPRODUCT(($A$4:$A252=A252)*($Q$4:$Q252=Q252))&gt;1,0,1)</f>
        <v>1</v>
      </c>
      <c r="AC252" s="207">
        <f>IF(SUMPRODUCT(($A$4:$A252=A252)*($F$4:$F252=F252)*($Q$4:$Q252=Q252))&gt;1,0,1)</f>
        <v>1</v>
      </c>
      <c r="AD252" s="206" t="str">
        <f t="shared" si="13"/>
        <v xml:space="preserve">{"Organisation": "CARE International", "Indicateur": "Distribution de materiel d'abris d'urgence", "Statut": "Réalisé", "Date de l'activité (passé ou planifiée)
( jj-mm-aaaa)": "10/10/2016", "Département": "Grande Anse", "Commune": "Beaumont", "Section Communale": "4ème Beaumont"}, </v>
      </c>
    </row>
    <row r="253" spans="1:30" s="53" customFormat="1" ht="38.25" x14ac:dyDescent="0.25">
      <c r="A253" s="53" t="s">
        <v>2238</v>
      </c>
      <c r="D253" s="53" t="s">
        <v>15</v>
      </c>
      <c r="E253" s="132">
        <v>42653</v>
      </c>
      <c r="F253" s="77" t="s">
        <v>2417</v>
      </c>
      <c r="G253" s="145" t="s">
        <v>1055</v>
      </c>
      <c r="H253" s="138" t="str">
        <f>IFERROR(VLOOKUP(G253,REFERENCES!O:P,2,FALSE),"")</f>
        <v xml:space="preserve">Nombre </v>
      </c>
      <c r="I253" s="207">
        <v>100</v>
      </c>
      <c r="J253" s="207"/>
      <c r="K253" s="207"/>
      <c r="L253" s="207"/>
      <c r="M253" s="147"/>
      <c r="N253" s="182">
        <v>100</v>
      </c>
      <c r="O253" s="25" t="s">
        <v>1038</v>
      </c>
      <c r="P253" s="53" t="s">
        <v>16</v>
      </c>
      <c r="Q253" s="209" t="s">
        <v>273</v>
      </c>
      <c r="R253" s="145" t="s">
        <v>1568</v>
      </c>
      <c r="S253" s="143"/>
      <c r="T253" s="206"/>
      <c r="U253" s="180" t="s">
        <v>1062</v>
      </c>
      <c r="V253" s="153" t="s">
        <v>1165</v>
      </c>
      <c r="W253" s="206" t="str">
        <f t="shared" si="11"/>
        <v>CAR20161010GRRO4E</v>
      </c>
      <c r="X253" s="206">
        <f t="shared" si="12"/>
        <v>0</v>
      </c>
      <c r="Y253" s="206" t="str">
        <f>VLOOKUP(P253,NIVEAUXADMIN!A:B,2,FALSE)</f>
        <v>HT08</v>
      </c>
      <c r="Z253" s="206" t="str">
        <f>VLOOKUP(Q253,NIVEAUXADMIN!E:F,2,FALSE)</f>
        <v>HT08832</v>
      </c>
      <c r="AA253" s="206" t="str">
        <f>VLOOKUP(R253,NIVEAUXADMIN!I:J,2,FALSE)</f>
        <v>HT08832-04</v>
      </c>
      <c r="AB253" s="206">
        <f>IF(SUMPRODUCT(($A$4:$A253=A253)*($Q$4:$Q253=Q253))&gt;1,0,1)</f>
        <v>0</v>
      </c>
      <c r="AC253" s="207">
        <f>IF(SUMPRODUCT(($A$4:$A253=A253)*($F$4:$F253=F253)*($Q$4:$Q253=Q253))&gt;1,0,1)</f>
        <v>1</v>
      </c>
      <c r="AD253" s="206" t="str">
        <f t="shared" si="13"/>
        <v xml:space="preserve">{"Organisation": "CARE International", "Indicateur": "Distribution de biens non-alimentaire", "Statut": "Réalisé", "Date de l'activité (passé ou planifiée)
( jj-mm-aaaa)": "10/10/2016", "Département": "Grande Anse", "Commune": "Roseaux", "Section Communale": "4e les Gomiers"}, </v>
      </c>
    </row>
    <row r="254" spans="1:30" s="53" customFormat="1" ht="38.25" x14ac:dyDescent="0.25">
      <c r="A254" s="53" t="s">
        <v>2238</v>
      </c>
      <c r="D254" s="53" t="s">
        <v>15</v>
      </c>
      <c r="E254" s="132">
        <v>42653</v>
      </c>
      <c r="F254" s="77" t="s">
        <v>2417</v>
      </c>
      <c r="G254" s="145" t="s">
        <v>1055</v>
      </c>
      <c r="H254" s="138" t="str">
        <f>IFERROR(VLOOKUP(G254,REFERENCES!O:P,2,FALSE),"")</f>
        <v xml:space="preserve">Nombre </v>
      </c>
      <c r="I254" s="207">
        <v>200</v>
      </c>
      <c r="J254" s="146"/>
      <c r="K254" s="146"/>
      <c r="L254" s="146"/>
      <c r="M254" s="147"/>
      <c r="N254" s="182">
        <v>200</v>
      </c>
      <c r="O254" s="206"/>
      <c r="P254" s="53" t="s">
        <v>16</v>
      </c>
      <c r="Q254" s="209" t="s">
        <v>246</v>
      </c>
      <c r="R254" s="206" t="s">
        <v>1575</v>
      </c>
      <c r="S254" s="143"/>
      <c r="T254" s="143"/>
      <c r="U254" s="180" t="s">
        <v>1062</v>
      </c>
      <c r="V254" s="153" t="s">
        <v>1165</v>
      </c>
      <c r="W254" s="206" t="str">
        <f t="shared" si="11"/>
        <v>CAR20161010GRBE4È</v>
      </c>
      <c r="X254" s="206">
        <f t="shared" si="12"/>
        <v>0</v>
      </c>
      <c r="Y254" s="206" t="str">
        <f>VLOOKUP(P254,NIVEAUXADMIN!A:B,2,FALSE)</f>
        <v>HT08</v>
      </c>
      <c r="Z254" s="206" t="str">
        <f>VLOOKUP(Q254,NIVEAUXADMIN!E:F,2,FALSE)</f>
        <v>HT08833</v>
      </c>
      <c r="AA254" s="206" t="str">
        <f>VLOOKUP(R254,NIVEAUXADMIN!I:J,2,FALSE)</f>
        <v>HT08833-01</v>
      </c>
      <c r="AB254" s="206">
        <f>IF(SUMPRODUCT(($A$4:$A254=A254)*($Q$4:$Q254=Q254))&gt;1,0,1)</f>
        <v>0</v>
      </c>
      <c r="AC254" s="207">
        <f>IF(SUMPRODUCT(($A$4:$A254=A254)*($F$4:$F254=F254)*($Q$4:$Q254=Q254))&gt;1,0,1)</f>
        <v>1</v>
      </c>
      <c r="AD254" s="206" t="str">
        <f t="shared" si="13"/>
        <v xml:space="preserve">{"Organisation": "CARE International", "Indicateur": "Distribution de biens non-alimentaire", "Statut": "Réalisé", "Date de l'activité (passé ou planifiée)
( jj-mm-aaaa)": "10/10/2016", "Département": "Grande Anse", "Commune": "Beaumont", "Section Communale": "4ème Beaumont"}, </v>
      </c>
    </row>
    <row r="255" spans="1:30" s="53" customFormat="1" x14ac:dyDescent="0.25">
      <c r="A255" s="53" t="s">
        <v>2238</v>
      </c>
      <c r="D255" s="53" t="s">
        <v>15</v>
      </c>
      <c r="E255" s="132">
        <v>42654</v>
      </c>
      <c r="F255" s="77" t="s">
        <v>2420</v>
      </c>
      <c r="G255" s="145" t="s">
        <v>2409</v>
      </c>
      <c r="H255" s="138" t="str">
        <f>IFERROR(VLOOKUP(G255,REFERENCES!O:P,2,FALSE),"")</f>
        <v xml:space="preserve">Nombre </v>
      </c>
      <c r="I255" s="207">
        <v>200</v>
      </c>
      <c r="J255" s="207"/>
      <c r="K255" s="207"/>
      <c r="L255" s="207"/>
      <c r="M255" s="147"/>
      <c r="N255" s="182">
        <v>100</v>
      </c>
      <c r="O255" s="149" t="s">
        <v>1038</v>
      </c>
      <c r="P255" s="53" t="s">
        <v>16</v>
      </c>
      <c r="Q255" s="209" t="s">
        <v>273</v>
      </c>
      <c r="R255" s="206" t="s">
        <v>1271</v>
      </c>
      <c r="S255" s="143"/>
      <c r="T255" s="206"/>
      <c r="U255" s="180" t="s">
        <v>1062</v>
      </c>
      <c r="V255" s="145"/>
      <c r="W255" s="206" t="str">
        <f t="shared" si="11"/>
        <v>CAR20161011GRRO1E</v>
      </c>
      <c r="X255" s="206">
        <f t="shared" si="12"/>
        <v>0</v>
      </c>
      <c r="Y255" s="206" t="str">
        <f>VLOOKUP(P255,NIVEAUXADMIN!A:B,2,FALSE)</f>
        <v>HT08</v>
      </c>
      <c r="Z255" s="206" t="str">
        <f>VLOOKUP(Q255,NIVEAUXADMIN!E:F,2,FALSE)</f>
        <v>HT08832</v>
      </c>
      <c r="AA255" s="206" t="str">
        <f>VLOOKUP(R255,NIVEAUXADMIN!I:J,2,FALSE)</f>
        <v>HT08832-01</v>
      </c>
      <c r="AB255" s="206">
        <f>IF(SUMPRODUCT(($A$4:$A255=A255)*($Q$4:$Q255=Q255))&gt;1,0,1)</f>
        <v>0</v>
      </c>
      <c r="AC255" s="207">
        <f>IF(SUMPRODUCT(($A$4:$A255=A255)*($F$4:$F255=F255)*($Q$4:$Q255=Q255))&gt;1,0,1)</f>
        <v>0</v>
      </c>
      <c r="AD255" s="206" t="str">
        <f t="shared" si="13"/>
        <v xml:space="preserve">{"Organisation": "CARE International", "Indicateur": "Distribution de materiel d'abris d'urgence", "Statut": "Réalisé", "Date de l'activité (passé ou planifiée)
( jj-mm-aaaa)": "10/11/2016", "Département": "Grande Anse", "Commune": "Roseaux", "Section Communale": "1ere Carrefour Charles"}, </v>
      </c>
    </row>
    <row r="256" spans="1:30" s="53" customFormat="1" ht="38.25" x14ac:dyDescent="0.25">
      <c r="A256" s="53" t="s">
        <v>2238</v>
      </c>
      <c r="D256" s="53" t="s">
        <v>15</v>
      </c>
      <c r="E256" s="132">
        <v>42654</v>
      </c>
      <c r="F256" s="77" t="s">
        <v>2417</v>
      </c>
      <c r="G256" s="145" t="s">
        <v>1055</v>
      </c>
      <c r="H256" s="138" t="str">
        <f>IFERROR(VLOOKUP(G256,REFERENCES!O:P,2,FALSE),"")</f>
        <v xml:space="preserve">Nombre </v>
      </c>
      <c r="I256" s="207">
        <v>100</v>
      </c>
      <c r="J256" s="182"/>
      <c r="K256" s="182"/>
      <c r="L256" s="182"/>
      <c r="M256" s="147" t="s">
        <v>1818</v>
      </c>
      <c r="N256" s="182">
        <v>100</v>
      </c>
      <c r="O256" s="149" t="s">
        <v>1038</v>
      </c>
      <c r="P256" s="53" t="s">
        <v>16</v>
      </c>
      <c r="Q256" s="209" t="s">
        <v>273</v>
      </c>
      <c r="R256" s="206" t="s">
        <v>1271</v>
      </c>
      <c r="S256" s="143"/>
      <c r="T256" s="176"/>
      <c r="U256" s="180" t="s">
        <v>1062</v>
      </c>
      <c r="V256" s="153" t="s">
        <v>1165</v>
      </c>
      <c r="W256" s="206" t="str">
        <f t="shared" si="11"/>
        <v>CAR20161011GRRO1E</v>
      </c>
      <c r="X256" s="206">
        <f t="shared" si="12"/>
        <v>0</v>
      </c>
      <c r="Y256" s="206" t="str">
        <f>VLOOKUP(P256,NIVEAUXADMIN!A:B,2,FALSE)</f>
        <v>HT08</v>
      </c>
      <c r="Z256" s="206" t="str">
        <f>VLOOKUP(Q256,NIVEAUXADMIN!E:F,2,FALSE)</f>
        <v>HT08832</v>
      </c>
      <c r="AA256" s="206" t="str">
        <f>VLOOKUP(R256,NIVEAUXADMIN!I:J,2,FALSE)</f>
        <v>HT08832-01</v>
      </c>
      <c r="AB256" s="206">
        <f>IF(SUMPRODUCT(($A$4:$A256=A256)*($Q$4:$Q256=Q256))&gt;1,0,1)</f>
        <v>0</v>
      </c>
      <c r="AC256" s="207">
        <f>IF(SUMPRODUCT(($A$4:$A256=A256)*($F$4:$F256=F256)*($Q$4:$Q256=Q256))&gt;1,0,1)</f>
        <v>0</v>
      </c>
      <c r="AD256" s="206" t="str">
        <f t="shared" si="13"/>
        <v xml:space="preserve">{"Organisation": "CARE International", "Indicateur": "Distribution de biens non-alimentaire", "Statut": "Réalisé", "Date de l'activité (passé ou planifiée)
( jj-mm-aaaa)": "10/11/2016", "Département": "Grande Anse", "Commune": "Roseaux", "Section Communale": "1ere Carrefour Charles"}, </v>
      </c>
    </row>
    <row r="257" spans="1:30" s="53" customFormat="1" x14ac:dyDescent="0.25">
      <c r="A257" s="53" t="s">
        <v>2238</v>
      </c>
      <c r="D257" s="53" t="s">
        <v>15</v>
      </c>
      <c r="E257" s="132">
        <v>42654</v>
      </c>
      <c r="F257" s="148" t="s">
        <v>2420</v>
      </c>
      <c r="G257" s="145" t="s">
        <v>2409</v>
      </c>
      <c r="H257" s="138" t="str">
        <f>IFERROR(VLOOKUP(G257,REFERENCES!O:P,2,FALSE),"")</f>
        <v xml:space="preserve">Nombre </v>
      </c>
      <c r="I257" s="207">
        <v>200</v>
      </c>
      <c r="J257" s="207"/>
      <c r="K257" s="207"/>
      <c r="L257" s="207"/>
      <c r="M257" s="147"/>
      <c r="N257" s="182">
        <v>100</v>
      </c>
      <c r="O257" s="149" t="s">
        <v>1038</v>
      </c>
      <c r="P257" s="53" t="s">
        <v>16</v>
      </c>
      <c r="Q257" s="209" t="s">
        <v>273</v>
      </c>
      <c r="R257" s="206"/>
      <c r="S257" s="143" t="s">
        <v>1109</v>
      </c>
      <c r="T257" s="206"/>
      <c r="U257" s="180"/>
      <c r="V257" s="145"/>
      <c r="W257" s="206" t="str">
        <f t="shared" si="11"/>
        <v>CAR20161011GRRO</v>
      </c>
      <c r="X257" s="206">
        <f t="shared" si="12"/>
        <v>0</v>
      </c>
      <c r="Y257" s="206" t="str">
        <f>VLOOKUP(P257,NIVEAUXADMIN!A:B,2,FALSE)</f>
        <v>HT08</v>
      </c>
      <c r="Z257" s="206" t="str">
        <f>VLOOKUP(Q257,NIVEAUXADMIN!E:F,2,FALSE)</f>
        <v>HT08832</v>
      </c>
      <c r="AA257" s="206" t="e">
        <f>VLOOKUP(R257,NIVEAUXADMIN!I:J,2,FALSE)</f>
        <v>#N/A</v>
      </c>
      <c r="AB257" s="206">
        <f>IF(SUMPRODUCT(($A$4:$A257=A257)*($Q$4:$Q257=Q257))&gt;1,0,1)</f>
        <v>0</v>
      </c>
      <c r="AC257" s="207">
        <f>IF(SUMPRODUCT(($A$4:$A257=A257)*($F$4:$F257=F257)*($Q$4:$Q257=Q257))&gt;1,0,1)</f>
        <v>0</v>
      </c>
      <c r="AD257" s="206" t="str">
        <f t="shared" si="13"/>
        <v xml:space="preserve">{"Organisation": "CARE International", "Indicateur": "Distribution de materiel d'abris d'urgence", "Statut": "Réalisé", "Date de l'activité (passé ou planifiée)
( jj-mm-aaaa)": "10/11/2016", "Département": "Grande Anse", "Commune": "Roseaux", "Section Communale": ""}, </v>
      </c>
    </row>
    <row r="258" spans="1:30" s="53" customFormat="1" ht="38.25" x14ac:dyDescent="0.25">
      <c r="A258" s="53" t="s">
        <v>2238</v>
      </c>
      <c r="D258" s="53" t="s">
        <v>15</v>
      </c>
      <c r="E258" s="132">
        <v>42654</v>
      </c>
      <c r="F258" s="77" t="s">
        <v>2417</v>
      </c>
      <c r="G258" s="145" t="s">
        <v>1055</v>
      </c>
      <c r="H258" s="138" t="str">
        <f>IFERROR(VLOOKUP(G258,REFERENCES!O:P,2,FALSE),"")</f>
        <v xml:space="preserve">Nombre </v>
      </c>
      <c r="I258" s="207">
        <v>100</v>
      </c>
      <c r="J258" s="182"/>
      <c r="K258" s="182"/>
      <c r="L258" s="182"/>
      <c r="M258" s="147"/>
      <c r="N258" s="182">
        <v>100</v>
      </c>
      <c r="O258" s="149" t="s">
        <v>1038</v>
      </c>
      <c r="P258" s="53" t="s">
        <v>16</v>
      </c>
      <c r="Q258" s="209" t="s">
        <v>273</v>
      </c>
      <c r="R258" s="206"/>
      <c r="S258" s="143" t="s">
        <v>1109</v>
      </c>
      <c r="T258" s="176"/>
      <c r="U258" s="180"/>
      <c r="V258" s="153" t="s">
        <v>1165</v>
      </c>
      <c r="W258" s="206" t="str">
        <f t="shared" si="11"/>
        <v>CAR20161011GRRO</v>
      </c>
      <c r="X258" s="206">
        <f t="shared" si="12"/>
        <v>0</v>
      </c>
      <c r="Y258" s="206" t="str">
        <f>VLOOKUP(P258,NIVEAUXADMIN!A:B,2,FALSE)</f>
        <v>HT08</v>
      </c>
      <c r="Z258" s="206" t="str">
        <f>VLOOKUP(Q258,NIVEAUXADMIN!E:F,2,FALSE)</f>
        <v>HT08832</v>
      </c>
      <c r="AA258" s="206" t="e">
        <f>VLOOKUP(R258,NIVEAUXADMIN!I:J,2,FALSE)</f>
        <v>#N/A</v>
      </c>
      <c r="AB258" s="206">
        <f>IF(SUMPRODUCT(($A$4:$A258=A258)*($Q$4:$Q258=Q258))&gt;1,0,1)</f>
        <v>0</v>
      </c>
      <c r="AC258" s="207">
        <f>IF(SUMPRODUCT(($A$4:$A258=A258)*($F$4:$F258=F258)*($Q$4:$Q258=Q258))&gt;1,0,1)</f>
        <v>0</v>
      </c>
      <c r="AD258" s="206" t="str">
        <f t="shared" si="13"/>
        <v xml:space="preserve">{"Organisation": "CARE International", "Indicateur": "Distribution de biens non-alimentaire", "Statut": "Réalisé", "Date de l'activité (passé ou planifiée)
( jj-mm-aaaa)": "10/11/2016", "Département": "Grande Anse", "Commune": "Roseaux", "Section Communale": ""}, </v>
      </c>
    </row>
    <row r="259" spans="1:30" s="53" customFormat="1" x14ac:dyDescent="0.25">
      <c r="A259" s="53" t="s">
        <v>2238</v>
      </c>
      <c r="D259" s="53" t="s">
        <v>15</v>
      </c>
      <c r="E259" s="132">
        <v>42655</v>
      </c>
      <c r="F259" s="77" t="s">
        <v>2420</v>
      </c>
      <c r="G259" s="145" t="s">
        <v>2409</v>
      </c>
      <c r="H259" s="138" t="str">
        <f>IFERROR(VLOOKUP(G259,REFERENCES!O:P,2,FALSE),"")</f>
        <v xml:space="preserve">Nombre </v>
      </c>
      <c r="I259" s="207">
        <v>250</v>
      </c>
      <c r="J259" s="182"/>
      <c r="K259" s="182"/>
      <c r="L259" s="182"/>
      <c r="M259" s="147" t="s">
        <v>1818</v>
      </c>
      <c r="N259" s="182">
        <v>250</v>
      </c>
      <c r="O259" s="149" t="s">
        <v>1038</v>
      </c>
      <c r="P259" s="53" t="s">
        <v>181</v>
      </c>
      <c r="Q259" s="206" t="s">
        <v>575</v>
      </c>
      <c r="R259" s="176" t="s">
        <v>1535</v>
      </c>
      <c r="S259" s="143"/>
      <c r="T259" s="176"/>
      <c r="U259" s="180" t="s">
        <v>1062</v>
      </c>
      <c r="V259" s="145"/>
      <c r="W259" s="206" t="str">
        <f t="shared" si="11"/>
        <v>CAR20161012SUMA3È</v>
      </c>
      <c r="X259" s="206">
        <f t="shared" si="12"/>
        <v>0</v>
      </c>
      <c r="Y259" s="206" t="str">
        <f>VLOOKUP(P259,NIVEAUXADMIN!A:B,2,FALSE)</f>
        <v>HT02</v>
      </c>
      <c r="Z259" s="206" t="str">
        <f>VLOOKUP(Q259,NIVEAUXADMIN!E:F,2,FALSE)</f>
        <v>HT02212</v>
      </c>
      <c r="AA259" s="206" t="str">
        <f>VLOOKUP(R259,NIVEAUXADMIN!I:J,2,FALSE)</f>
        <v>HT02212-03</v>
      </c>
      <c r="AB259" s="206">
        <f>IF(SUMPRODUCT(($A$4:$A259=A259)*($Q$4:$Q259=Q259))&gt;1,0,1)</f>
        <v>1</v>
      </c>
      <c r="AC259" s="207">
        <f>IF(SUMPRODUCT(($A$4:$A259=A259)*($F$4:$F259=F259)*($Q$4:$Q259=Q259))&gt;1,0,1)</f>
        <v>1</v>
      </c>
      <c r="AD259" s="206" t="str">
        <f t="shared" si="13"/>
        <v xml:space="preserve">{"Organisation": "CARE International", "Indicateur": "Distribution de materiel d'abris d'urgence", "Statut": "Réalisé", "Date de l'activité (passé ou planifiée)
( jj-mm-aaaa)": "10/12/2016", "Département": "Sud-Est", "Commune": "Marigot", "Section Communale": "3ème Macary"}, </v>
      </c>
    </row>
    <row r="260" spans="1:30" s="53" customFormat="1" ht="38.25" x14ac:dyDescent="0.25">
      <c r="A260" s="53" t="s">
        <v>2238</v>
      </c>
      <c r="D260" s="53" t="s">
        <v>15</v>
      </c>
      <c r="E260" s="132">
        <v>42655</v>
      </c>
      <c r="F260" s="77" t="s">
        <v>2417</v>
      </c>
      <c r="G260" s="145" t="s">
        <v>1055</v>
      </c>
      <c r="H260" s="138" t="str">
        <f>IFERROR(VLOOKUP(G260,REFERENCES!O:P,2,FALSE),"")</f>
        <v xml:space="preserve">Nombre </v>
      </c>
      <c r="I260" s="207">
        <v>250</v>
      </c>
      <c r="J260" s="182"/>
      <c r="K260" s="182"/>
      <c r="L260" s="182"/>
      <c r="M260" s="147" t="s">
        <v>1818</v>
      </c>
      <c r="N260" s="182">
        <v>250</v>
      </c>
      <c r="O260" s="149" t="s">
        <v>1038</v>
      </c>
      <c r="P260" s="53" t="s">
        <v>181</v>
      </c>
      <c r="Q260" s="206" t="s">
        <v>575</v>
      </c>
      <c r="R260" s="176" t="s">
        <v>1535</v>
      </c>
      <c r="S260" s="143"/>
      <c r="T260" s="176"/>
      <c r="U260" s="180" t="s">
        <v>1062</v>
      </c>
      <c r="V260" s="153" t="s">
        <v>1165</v>
      </c>
      <c r="W260" s="206" t="str">
        <f t="shared" si="11"/>
        <v>CAR20161012SUMA3È</v>
      </c>
      <c r="X260" s="206">
        <f t="shared" si="12"/>
        <v>0</v>
      </c>
      <c r="Y260" s="206" t="str">
        <f>VLOOKUP(P260,NIVEAUXADMIN!A:B,2,FALSE)</f>
        <v>HT02</v>
      </c>
      <c r="Z260" s="206" t="str">
        <f>VLOOKUP(Q260,NIVEAUXADMIN!E:F,2,FALSE)</f>
        <v>HT02212</v>
      </c>
      <c r="AA260" s="206" t="str">
        <f>VLOOKUP(R260,NIVEAUXADMIN!I:J,2,FALSE)</f>
        <v>HT02212-03</v>
      </c>
      <c r="AB260" s="206">
        <f>IF(SUMPRODUCT(($A$4:$A260=A260)*($Q$4:$Q260=Q260))&gt;1,0,1)</f>
        <v>0</v>
      </c>
      <c r="AC260" s="207">
        <f>IF(SUMPRODUCT(($A$4:$A260=A260)*($F$4:$F260=F260)*($Q$4:$Q260=Q260))&gt;1,0,1)</f>
        <v>1</v>
      </c>
      <c r="AD260" s="206" t="str">
        <f t="shared" si="13"/>
        <v xml:space="preserve">{"Organisation": "CARE International", "Indicateur": "Distribution de biens non-alimentaire", "Statut": "Réalisé", "Date de l'activité (passé ou planifiée)
( jj-mm-aaaa)": "10/12/2016", "Département": "Sud-Est", "Commune": "Marigot", "Section Communale": "3ème Macary"}, </v>
      </c>
    </row>
    <row r="261" spans="1:30" s="53" customFormat="1" x14ac:dyDescent="0.25">
      <c r="A261" s="53" t="s">
        <v>2238</v>
      </c>
      <c r="D261" s="53" t="s">
        <v>15</v>
      </c>
      <c r="E261" s="132">
        <v>42655</v>
      </c>
      <c r="F261" s="77" t="s">
        <v>2417</v>
      </c>
      <c r="G261" s="145" t="s">
        <v>1052</v>
      </c>
      <c r="H261" s="138" t="str">
        <f>IFERROR(VLOOKUP(G261,REFERENCES!O:P,2,FALSE),"")</f>
        <v xml:space="preserve">Nombre </v>
      </c>
      <c r="I261" s="207">
        <v>7500</v>
      </c>
      <c r="J261" s="182"/>
      <c r="K261" s="182"/>
      <c r="L261" s="182"/>
      <c r="M261" s="147" t="s">
        <v>1818</v>
      </c>
      <c r="N261" s="182">
        <v>250</v>
      </c>
      <c r="O261" s="149"/>
      <c r="P261" s="53" t="s">
        <v>181</v>
      </c>
      <c r="Q261" s="143" t="s">
        <v>575</v>
      </c>
      <c r="R261" s="176" t="s">
        <v>1535</v>
      </c>
      <c r="S261" s="143"/>
      <c r="T261" s="176"/>
      <c r="U261" s="180"/>
      <c r="V261" s="145"/>
      <c r="W261" s="206" t="str">
        <f t="shared" ref="W261:W324" si="14">UPPER(LEFT(A261,3)&amp;YEAR(E261)&amp;MONTH(E261)&amp;DAY((E261))&amp;LEFT(P261,2)&amp;LEFT(Q261,2)&amp;LEFT(R261,2))</f>
        <v>CAR20161012SUMA3È</v>
      </c>
      <c r="X261" s="206">
        <f t="shared" ref="X261:X324" si="15">COUNTIF($W$4:$W$128,W261)</f>
        <v>0</v>
      </c>
      <c r="Y261" s="206" t="str">
        <f>VLOOKUP(P261,NIVEAUXADMIN!A:B,2,FALSE)</f>
        <v>HT02</v>
      </c>
      <c r="Z261" s="206" t="str">
        <f>VLOOKUP(Q261,NIVEAUXADMIN!E:F,2,FALSE)</f>
        <v>HT02212</v>
      </c>
      <c r="AA261" s="206" t="str">
        <f>VLOOKUP(R261,NIVEAUXADMIN!I:J,2,FALSE)</f>
        <v>HT02212-03</v>
      </c>
      <c r="AB261" s="206">
        <f>IF(SUMPRODUCT(($A$4:$A261=A261)*($Q$4:$Q261=Q261))&gt;1,0,1)</f>
        <v>0</v>
      </c>
      <c r="AC261" s="207">
        <f>IF(SUMPRODUCT(($A$4:$A261=A261)*($F$4:$F261=F261)*($Q$4:$Q261=Q261))&gt;1,0,1)</f>
        <v>0</v>
      </c>
      <c r="AD261" s="206" t="str">
        <f t="shared" ref="AD261:AD324" si="16">"{"""&amp;$A$3 &amp;""": """ &amp; TRIM(A261)  &amp; """, """&amp; $F$3 &amp; """: """ &amp;  IFERROR(MID(F261,5,LEN(F261)-2),"")&amp; """, """ &amp;$D$3 &amp;""": """ &amp; D261 &amp; """, """&amp;$E$3 &amp;""": """ &amp; IFERROR(TEXT(E261,"m/d/yyyy"),"") &amp; """, """&amp; $P$3&amp; """: """ &amp; P261&amp; """, """&amp; $Q$3&amp; """: """ &amp; Q261&amp; """, """&amp; $R$3&amp; """: """ &amp; R261&amp; """}, "</f>
        <v xml:space="preserve">{"Organisation": "CARE International", "Indicateur": "Distribution de biens non-alimentaire", "Statut": "Réalisé", "Date de l'activité (passé ou planifiée)
( jj-mm-aaaa)": "10/12/2016", "Département": "Sud-Est", "Commune": "Marigot", "Section Communale": "3ème Macary"}, </v>
      </c>
    </row>
    <row r="262" spans="1:30" s="53" customFormat="1" x14ac:dyDescent="0.25">
      <c r="A262" s="53" t="s">
        <v>2238</v>
      </c>
      <c r="D262" s="53" t="s">
        <v>15</v>
      </c>
      <c r="E262" s="132">
        <v>42655</v>
      </c>
      <c r="F262" s="77" t="s">
        <v>2420</v>
      </c>
      <c r="G262" s="145" t="s">
        <v>2409</v>
      </c>
      <c r="H262" s="138" t="str">
        <f>IFERROR(VLOOKUP(G262,REFERENCES!O:P,2,FALSE),"")</f>
        <v xml:space="preserve">Nombre </v>
      </c>
      <c r="I262" s="207">
        <v>400</v>
      </c>
      <c r="J262" s="182"/>
      <c r="K262" s="182"/>
      <c r="L262" s="182"/>
      <c r="M262" s="147" t="s">
        <v>1818</v>
      </c>
      <c r="N262" s="182">
        <v>200</v>
      </c>
      <c r="O262" s="149" t="s">
        <v>1038</v>
      </c>
      <c r="P262" s="53" t="s">
        <v>16</v>
      </c>
      <c r="Q262" s="209" t="s">
        <v>267</v>
      </c>
      <c r="R262" s="206"/>
      <c r="S262" s="143" t="s">
        <v>1109</v>
      </c>
      <c r="T262" s="176"/>
      <c r="U262" s="180" t="s">
        <v>1062</v>
      </c>
      <c r="V262" s="145"/>
      <c r="W262" s="206" t="str">
        <f t="shared" si="14"/>
        <v>CAR20161012GRMO</v>
      </c>
      <c r="X262" s="206">
        <f t="shared" si="15"/>
        <v>0</v>
      </c>
      <c r="Y262" s="206" t="str">
        <f>VLOOKUP(P262,NIVEAUXADMIN!A:B,2,FALSE)</f>
        <v>HT08</v>
      </c>
      <c r="Z262" s="206" t="str">
        <f>VLOOKUP(Q262,NIVEAUXADMIN!E:F,2,FALSE)</f>
        <v>HT08814</v>
      </c>
      <c r="AA262" s="206" t="e">
        <f>VLOOKUP(R262,NIVEAUXADMIN!I:J,2,FALSE)</f>
        <v>#N/A</v>
      </c>
      <c r="AB262" s="206">
        <f>IF(SUMPRODUCT(($A$4:$A262=A262)*($Q$4:$Q262=Q262))&gt;1,0,1)</f>
        <v>1</v>
      </c>
      <c r="AC262" s="207">
        <f>IF(SUMPRODUCT(($A$4:$A262=A262)*($F$4:$F262=F262)*($Q$4:$Q262=Q262))&gt;1,0,1)</f>
        <v>1</v>
      </c>
      <c r="AD262" s="206" t="str">
        <f t="shared" si="16"/>
        <v xml:space="preserve">{"Organisation": "CARE International", "Indicateur": "Distribution de materiel d'abris d'urgence", "Statut": "Réalisé", "Date de l'activité (passé ou planifiée)
( jj-mm-aaaa)": "10/12/2016", "Département": "Grande Anse", "Commune": "Moron", "Section Communale": ""}, </v>
      </c>
    </row>
    <row r="263" spans="1:30" s="53" customFormat="1" ht="38.25" x14ac:dyDescent="0.25">
      <c r="A263" s="53" t="s">
        <v>2238</v>
      </c>
      <c r="D263" s="53" t="s">
        <v>15</v>
      </c>
      <c r="E263" s="132">
        <v>42655</v>
      </c>
      <c r="F263" s="77" t="s">
        <v>2417</v>
      </c>
      <c r="G263" s="145" t="s">
        <v>1055</v>
      </c>
      <c r="H263" s="138" t="str">
        <f>IFERROR(VLOOKUP(G263,REFERENCES!O:P,2,FALSE),"")</f>
        <v xml:space="preserve">Nombre </v>
      </c>
      <c r="I263" s="73">
        <v>200</v>
      </c>
      <c r="J263" s="182"/>
      <c r="K263" s="182"/>
      <c r="L263" s="182"/>
      <c r="M263" s="147" t="s">
        <v>1818</v>
      </c>
      <c r="N263" s="182">
        <v>200</v>
      </c>
      <c r="O263" s="149"/>
      <c r="P263" s="53" t="s">
        <v>16</v>
      </c>
      <c r="Q263" s="209" t="s">
        <v>267</v>
      </c>
      <c r="R263" s="206"/>
      <c r="S263" s="143" t="s">
        <v>1109</v>
      </c>
      <c r="T263" s="176"/>
      <c r="U263" s="180" t="s">
        <v>1062</v>
      </c>
      <c r="V263" s="153" t="s">
        <v>1165</v>
      </c>
      <c r="W263" s="206" t="str">
        <f t="shared" si="14"/>
        <v>CAR20161012GRMO</v>
      </c>
      <c r="X263" s="206">
        <f t="shared" si="15"/>
        <v>0</v>
      </c>
      <c r="Y263" s="206" t="str">
        <f>VLOOKUP(P263,NIVEAUXADMIN!A:B,2,FALSE)</f>
        <v>HT08</v>
      </c>
      <c r="Z263" s="206" t="str">
        <f>VLOOKUP(Q263,NIVEAUXADMIN!E:F,2,FALSE)</f>
        <v>HT08814</v>
      </c>
      <c r="AA263" s="206" t="e">
        <f>VLOOKUP(R263,NIVEAUXADMIN!I:J,2,FALSE)</f>
        <v>#N/A</v>
      </c>
      <c r="AB263" s="206">
        <f>IF(SUMPRODUCT(($A$4:$A263=A263)*($Q$4:$Q263=Q263))&gt;1,0,1)</f>
        <v>0</v>
      </c>
      <c r="AC263" s="207">
        <f>IF(SUMPRODUCT(($A$4:$A263=A263)*($F$4:$F263=F263)*($Q$4:$Q263=Q263))&gt;1,0,1)</f>
        <v>1</v>
      </c>
      <c r="AD263" s="206" t="str">
        <f t="shared" si="16"/>
        <v xml:space="preserve">{"Organisation": "CARE International", "Indicateur": "Distribution de biens non-alimentaire", "Statut": "Réalisé", "Date de l'activité (passé ou planifiée)
( jj-mm-aaaa)": "10/12/2016", "Département": "Grande Anse", "Commune": "Moron", "Section Communale": ""}, </v>
      </c>
    </row>
    <row r="264" spans="1:30" s="53" customFormat="1" x14ac:dyDescent="0.25">
      <c r="A264" s="53" t="s">
        <v>2238</v>
      </c>
      <c r="D264" s="53" t="s">
        <v>15</v>
      </c>
      <c r="E264" s="132">
        <v>42657</v>
      </c>
      <c r="F264" s="77" t="s">
        <v>2420</v>
      </c>
      <c r="G264" s="145" t="s">
        <v>2409</v>
      </c>
      <c r="H264" s="138" t="str">
        <f>IFERROR(VLOOKUP(G264,REFERENCES!O:P,2,FALSE),"")</f>
        <v xml:space="preserve">Nombre </v>
      </c>
      <c r="I264" s="73">
        <v>250</v>
      </c>
      <c r="J264" s="207"/>
      <c r="K264" s="207"/>
      <c r="L264" s="207"/>
      <c r="M264" s="147"/>
      <c r="N264" s="182">
        <v>250</v>
      </c>
      <c r="O264" s="206"/>
      <c r="P264" s="53" t="s">
        <v>181</v>
      </c>
      <c r="Q264" s="206" t="s">
        <v>364</v>
      </c>
      <c r="R264" s="209" t="s">
        <v>1557</v>
      </c>
      <c r="S264" s="143"/>
      <c r="T264" s="206"/>
      <c r="U264" s="180" t="s">
        <v>1062</v>
      </c>
      <c r="V264" s="145"/>
      <c r="W264" s="206" t="str">
        <f t="shared" si="14"/>
        <v>CAR20161014SULA3È</v>
      </c>
      <c r="X264" s="206">
        <f t="shared" si="15"/>
        <v>0</v>
      </c>
      <c r="Y264" s="206" t="str">
        <f>VLOOKUP(P264,NIVEAUXADMIN!A:B,2,FALSE)</f>
        <v>HT02</v>
      </c>
      <c r="Z264" s="206" t="str">
        <f>VLOOKUP(Q264,NIVEAUXADMIN!E:F,2,FALSE)</f>
        <v>HT02214</v>
      </c>
      <c r="AA264" s="206" t="str">
        <f>VLOOKUP(R264,NIVEAUXADMIN!I:J,2,FALSE)</f>
        <v>HT02214-02</v>
      </c>
      <c r="AB264" s="206">
        <f>IF(SUMPRODUCT(($A$4:$A264=A264)*($Q$4:$Q264=Q264))&gt;1,0,1)</f>
        <v>1</v>
      </c>
      <c r="AC264" s="207">
        <f>IF(SUMPRODUCT(($A$4:$A264=A264)*($F$4:$F264=F264)*($Q$4:$Q264=Q264))&gt;1,0,1)</f>
        <v>1</v>
      </c>
      <c r="AD264" s="206" t="str">
        <f t="shared" si="16"/>
        <v xml:space="preserve">{"Organisation": "CARE International", "Indicateur": "Distribution de materiel d'abris d'urgence", "Statut": "Réalisé", "Date de l'activité (passé ou planifiée)
( jj-mm-aaaa)": "10/14/2016", "Département": "Sud-Est", "Commune": "La Vallee", "Section Communale": "3ème Ternier"}, </v>
      </c>
    </row>
    <row r="265" spans="1:30" s="53" customFormat="1" ht="38.25" x14ac:dyDescent="0.25">
      <c r="A265" s="53" t="s">
        <v>2238</v>
      </c>
      <c r="D265" s="53" t="s">
        <v>15</v>
      </c>
      <c r="E265" s="132">
        <v>42657</v>
      </c>
      <c r="F265" s="77" t="s">
        <v>2417</v>
      </c>
      <c r="G265" s="145" t="s">
        <v>1055</v>
      </c>
      <c r="H265" s="138" t="str">
        <f>IFERROR(VLOOKUP(G265,REFERENCES!O:P,2,FALSE),"")</f>
        <v xml:space="preserve">Nombre </v>
      </c>
      <c r="I265" s="207">
        <v>250</v>
      </c>
      <c r="J265" s="182"/>
      <c r="K265" s="182"/>
      <c r="L265" s="182"/>
      <c r="M265" s="147" t="s">
        <v>1818</v>
      </c>
      <c r="N265" s="182">
        <v>250</v>
      </c>
      <c r="O265" s="149"/>
      <c r="P265" s="53" t="s">
        <v>181</v>
      </c>
      <c r="Q265" s="206" t="s">
        <v>364</v>
      </c>
      <c r="R265" s="209" t="s">
        <v>1557</v>
      </c>
      <c r="S265" s="143"/>
      <c r="T265" s="176"/>
      <c r="U265" s="180" t="s">
        <v>1062</v>
      </c>
      <c r="V265" s="153" t="s">
        <v>1165</v>
      </c>
      <c r="W265" s="206" t="str">
        <f t="shared" si="14"/>
        <v>CAR20161014SULA3È</v>
      </c>
      <c r="X265" s="206">
        <f t="shared" si="15"/>
        <v>0</v>
      </c>
      <c r="Y265" s="206" t="str">
        <f>VLOOKUP(P265,NIVEAUXADMIN!A:B,2,FALSE)</f>
        <v>HT02</v>
      </c>
      <c r="Z265" s="206" t="str">
        <f>VLOOKUP(Q265,NIVEAUXADMIN!E:F,2,FALSE)</f>
        <v>HT02214</v>
      </c>
      <c r="AA265" s="206" t="str">
        <f>VLOOKUP(R265,NIVEAUXADMIN!I:J,2,FALSE)</f>
        <v>HT02214-02</v>
      </c>
      <c r="AB265" s="206">
        <f>IF(SUMPRODUCT(($A$4:$A265=A265)*($Q$4:$Q265=Q265))&gt;1,0,1)</f>
        <v>0</v>
      </c>
      <c r="AC265" s="207">
        <f>IF(SUMPRODUCT(($A$4:$A265=A265)*($F$4:$F265=F265)*($Q$4:$Q265=Q265))&gt;1,0,1)</f>
        <v>1</v>
      </c>
      <c r="AD265" s="206" t="str">
        <f t="shared" si="16"/>
        <v xml:space="preserve">{"Organisation": "CARE International", "Indicateur": "Distribution de biens non-alimentaire", "Statut": "Réalisé", "Date de l'activité (passé ou planifiée)
( jj-mm-aaaa)": "10/14/2016", "Département": "Sud-Est", "Commune": "La Vallee", "Section Communale": "3ème Ternier"}, </v>
      </c>
    </row>
    <row r="266" spans="1:30" s="53" customFormat="1" x14ac:dyDescent="0.25">
      <c r="A266" s="53" t="s">
        <v>2238</v>
      </c>
      <c r="D266" s="53" t="s">
        <v>15</v>
      </c>
      <c r="E266" s="132">
        <v>42657</v>
      </c>
      <c r="F266" s="77" t="s">
        <v>2417</v>
      </c>
      <c r="G266" s="145" t="s">
        <v>1052</v>
      </c>
      <c r="H266" s="138" t="str">
        <f>IFERROR(VLOOKUP(G266,REFERENCES!O:P,2,FALSE),"")</f>
        <v xml:space="preserve">Nombre </v>
      </c>
      <c r="I266" s="73">
        <v>7500</v>
      </c>
      <c r="J266" s="182"/>
      <c r="K266" s="182"/>
      <c r="L266" s="182"/>
      <c r="M266" s="147" t="s">
        <v>1818</v>
      </c>
      <c r="N266" s="182">
        <v>250</v>
      </c>
      <c r="O266" s="149"/>
      <c r="P266" s="53" t="s">
        <v>181</v>
      </c>
      <c r="Q266" s="206" t="s">
        <v>364</v>
      </c>
      <c r="R266" s="209" t="s">
        <v>1557</v>
      </c>
      <c r="S266" s="206"/>
      <c r="T266" s="176"/>
      <c r="U266" s="180"/>
      <c r="V266" s="145"/>
      <c r="W266" s="206" t="str">
        <f t="shared" si="14"/>
        <v>CAR20161014SULA3È</v>
      </c>
      <c r="X266" s="206">
        <f t="shared" si="15"/>
        <v>0</v>
      </c>
      <c r="Y266" s="206" t="str">
        <f>VLOOKUP(P266,NIVEAUXADMIN!A:B,2,FALSE)</f>
        <v>HT02</v>
      </c>
      <c r="Z266" s="206" t="str">
        <f>VLOOKUP(Q266,NIVEAUXADMIN!E:F,2,FALSE)</f>
        <v>HT02214</v>
      </c>
      <c r="AA266" s="206" t="str">
        <f>VLOOKUP(R266,NIVEAUXADMIN!I:J,2,FALSE)</f>
        <v>HT02214-02</v>
      </c>
      <c r="AB266" s="206">
        <f>IF(SUMPRODUCT(($A$4:$A266=A266)*($Q$4:$Q266=Q266))&gt;1,0,1)</f>
        <v>0</v>
      </c>
      <c r="AC266" s="207">
        <f>IF(SUMPRODUCT(($A$4:$A266=A266)*($F$4:$F266=F266)*($Q$4:$Q266=Q266))&gt;1,0,1)</f>
        <v>0</v>
      </c>
      <c r="AD266" s="206" t="str">
        <f t="shared" si="16"/>
        <v xml:space="preserve">{"Organisation": "CARE International", "Indicateur": "Distribution de biens non-alimentaire", "Statut": "Réalisé", "Date de l'activité (passé ou planifiée)
( jj-mm-aaaa)": "10/14/2016", "Département": "Sud-Est", "Commune": "La Vallee", "Section Communale": "3ème Ternier"}, </v>
      </c>
    </row>
    <row r="267" spans="1:30" s="53" customFormat="1" x14ac:dyDescent="0.25">
      <c r="A267" s="53" t="s">
        <v>2238</v>
      </c>
      <c r="D267" s="53" t="s">
        <v>15</v>
      </c>
      <c r="E267" s="132">
        <v>42657</v>
      </c>
      <c r="F267" s="148" t="s">
        <v>2417</v>
      </c>
      <c r="G267" s="145" t="s">
        <v>1052</v>
      </c>
      <c r="H267" s="138" t="str">
        <f>IFERROR(VLOOKUP(G267,REFERENCES!O:P,2,FALSE),"")</f>
        <v xml:space="preserve">Nombre </v>
      </c>
      <c r="I267" s="73">
        <v>467460</v>
      </c>
      <c r="J267" s="182"/>
      <c r="K267" s="182"/>
      <c r="L267" s="182"/>
      <c r="M267" s="74" t="s">
        <v>1818</v>
      </c>
      <c r="N267" s="182">
        <v>6233</v>
      </c>
      <c r="O267" s="149"/>
      <c r="P267" s="53" t="s">
        <v>16</v>
      </c>
      <c r="Q267" s="209" t="s">
        <v>267</v>
      </c>
      <c r="R267" s="206"/>
      <c r="S267" s="206" t="s">
        <v>2080</v>
      </c>
      <c r="T267" s="176"/>
      <c r="U267" s="180" t="s">
        <v>1062</v>
      </c>
      <c r="V267" s="145"/>
      <c r="W267" s="206" t="str">
        <f t="shared" si="14"/>
        <v>CAR20161014GRMO</v>
      </c>
      <c r="X267" s="206">
        <f t="shared" si="15"/>
        <v>0</v>
      </c>
      <c r="Y267" s="206" t="str">
        <f>VLOOKUP(P267,NIVEAUXADMIN!A:B,2,FALSE)</f>
        <v>HT08</v>
      </c>
      <c r="Z267" s="206" t="str">
        <f>VLOOKUP(Q267,NIVEAUXADMIN!E:F,2,FALSE)</f>
        <v>HT08814</v>
      </c>
      <c r="AA267" s="206" t="e">
        <f>VLOOKUP(R267,NIVEAUXADMIN!I:J,2,FALSE)</f>
        <v>#N/A</v>
      </c>
      <c r="AB267" s="206">
        <f>IF(SUMPRODUCT(($A$4:$A267=A267)*($Q$4:$Q267=Q267))&gt;1,0,1)</f>
        <v>0</v>
      </c>
      <c r="AC267" s="207">
        <f>IF(SUMPRODUCT(($A$4:$A267=A267)*($F$4:$F267=F267)*($Q$4:$Q267=Q267))&gt;1,0,1)</f>
        <v>0</v>
      </c>
      <c r="AD267" s="206" t="str">
        <f t="shared" si="16"/>
        <v xml:space="preserve">{"Organisation": "CARE International", "Indicateur": "Distribution de biens non-alimentaire", "Statut": "Réalisé", "Date de l'activité (passé ou planifiée)
( jj-mm-aaaa)": "10/14/2016", "Département": "Grande Anse", "Commune": "Moron", "Section Communale": ""}, </v>
      </c>
    </row>
    <row r="268" spans="1:30" s="53" customFormat="1" x14ac:dyDescent="0.25">
      <c r="A268" s="53" t="s">
        <v>2238</v>
      </c>
      <c r="D268" s="53" t="s">
        <v>15</v>
      </c>
      <c r="E268" s="132">
        <v>42660</v>
      </c>
      <c r="F268" s="77" t="s">
        <v>2420</v>
      </c>
      <c r="G268" s="145" t="s">
        <v>2409</v>
      </c>
      <c r="H268" s="138" t="str">
        <f>IFERROR(VLOOKUP(G268,REFERENCES!O:P,2,FALSE),"")</f>
        <v xml:space="preserve">Nombre </v>
      </c>
      <c r="I268" s="73">
        <v>120</v>
      </c>
      <c r="J268" s="182"/>
      <c r="K268" s="182"/>
      <c r="L268" s="182"/>
      <c r="M268" s="74"/>
      <c r="N268" s="182">
        <v>120</v>
      </c>
      <c r="O268" s="149"/>
      <c r="P268" s="53" t="s">
        <v>16</v>
      </c>
      <c r="Q268" s="209" t="s">
        <v>267</v>
      </c>
      <c r="R268" s="206" t="s">
        <v>1235</v>
      </c>
      <c r="S268" s="206"/>
      <c r="T268" s="176"/>
      <c r="U268" s="180"/>
      <c r="V268" s="145"/>
      <c r="W268" s="206" t="str">
        <f t="shared" si="14"/>
        <v>CAR20161017GRMO1E</v>
      </c>
      <c r="X268" s="206">
        <f t="shared" si="15"/>
        <v>0</v>
      </c>
      <c r="Y268" s="206" t="str">
        <f>VLOOKUP(P268,NIVEAUXADMIN!A:B,2,FALSE)</f>
        <v>HT08</v>
      </c>
      <c r="Z268" s="206" t="str">
        <f>VLOOKUP(Q268,NIVEAUXADMIN!E:F,2,FALSE)</f>
        <v>HT08814</v>
      </c>
      <c r="AA268" s="206" t="str">
        <f>VLOOKUP(R268,NIVEAUXADMIN!I:J,2,FALSE)</f>
        <v>HT08814-01</v>
      </c>
      <c r="AB268" s="206">
        <f>IF(SUMPRODUCT(($A$4:$A268=A268)*($Q$4:$Q268=Q268))&gt;1,0,1)</f>
        <v>0</v>
      </c>
      <c r="AC268" s="207">
        <f>IF(SUMPRODUCT(($A$4:$A268=A268)*($F$4:$F268=F268)*($Q$4:$Q268=Q268))&gt;1,0,1)</f>
        <v>0</v>
      </c>
      <c r="AD268" s="206" t="str">
        <f t="shared" si="16"/>
        <v xml:space="preserve">{"Organisation": "CARE International", "Indicateur": "Distribution de materiel d'abris d'urgence", "Statut": "Réalisé", "Date de l'activité (passé ou planifiée)
( jj-mm-aaaa)": "10/17/2016", "Département": "Grande Anse", "Commune": "Moron", "Section Communale": "1e Anotte"}, </v>
      </c>
    </row>
    <row r="269" spans="1:30" s="53" customFormat="1" x14ac:dyDescent="0.25">
      <c r="A269" s="53" t="s">
        <v>2238</v>
      </c>
      <c r="D269" s="53" t="s">
        <v>15</v>
      </c>
      <c r="E269" s="132">
        <v>42660</v>
      </c>
      <c r="F269" s="77" t="s">
        <v>2420</v>
      </c>
      <c r="G269" s="145" t="s">
        <v>2409</v>
      </c>
      <c r="H269" s="138" t="str">
        <f>IFERROR(VLOOKUP(G269,REFERENCES!O:P,2,FALSE),"")</f>
        <v xml:space="preserve">Nombre </v>
      </c>
      <c r="I269" s="73">
        <v>444</v>
      </c>
      <c r="J269" s="182"/>
      <c r="K269" s="182"/>
      <c r="L269" s="182"/>
      <c r="M269" s="74" t="s">
        <v>1818</v>
      </c>
      <c r="N269" s="182">
        <v>444</v>
      </c>
      <c r="O269" s="149"/>
      <c r="P269" s="53" t="s">
        <v>16</v>
      </c>
      <c r="Q269" s="209" t="s">
        <v>267</v>
      </c>
      <c r="R269" s="206"/>
      <c r="S269" s="206" t="s">
        <v>1109</v>
      </c>
      <c r="T269" s="176"/>
      <c r="U269" s="180" t="s">
        <v>1064</v>
      </c>
      <c r="V269" s="145"/>
      <c r="W269" s="206" t="str">
        <f t="shared" si="14"/>
        <v>CAR20161017GRMO</v>
      </c>
      <c r="X269" s="206">
        <f t="shared" si="15"/>
        <v>0</v>
      </c>
      <c r="Y269" s="206" t="str">
        <f>VLOOKUP(P269,NIVEAUXADMIN!A:B,2,FALSE)</f>
        <v>HT08</v>
      </c>
      <c r="Z269" s="206" t="str">
        <f>VLOOKUP(Q269,NIVEAUXADMIN!E:F,2,FALSE)</f>
        <v>HT08814</v>
      </c>
      <c r="AA269" s="206" t="e">
        <f>VLOOKUP(R269,NIVEAUXADMIN!I:J,2,FALSE)</f>
        <v>#N/A</v>
      </c>
      <c r="AB269" s="206">
        <f>IF(SUMPRODUCT(($A$4:$A269=A269)*($Q$4:$Q269=Q269))&gt;1,0,1)</f>
        <v>0</v>
      </c>
      <c r="AC269" s="207">
        <f>IF(SUMPRODUCT(($A$4:$A269=A269)*($F$4:$F269=F269)*($Q$4:$Q269=Q269))&gt;1,0,1)</f>
        <v>0</v>
      </c>
      <c r="AD269" s="206" t="str">
        <f t="shared" si="16"/>
        <v xml:space="preserve">{"Organisation": "CARE International", "Indicateur": "Distribution de materiel d'abris d'urgence", "Statut": "Réalisé", "Date de l'activité (passé ou planifiée)
( jj-mm-aaaa)": "10/17/2016", "Département": "Grande Anse", "Commune": "Moron", "Section Communale": ""}, </v>
      </c>
    </row>
    <row r="270" spans="1:30" s="53" customFormat="1" x14ac:dyDescent="0.25">
      <c r="A270" s="53" t="s">
        <v>2238</v>
      </c>
      <c r="D270" s="53" t="s">
        <v>15</v>
      </c>
      <c r="E270" s="132">
        <v>42661</v>
      </c>
      <c r="F270" s="77" t="s">
        <v>2417</v>
      </c>
      <c r="G270" s="145" t="s">
        <v>1052</v>
      </c>
      <c r="H270" s="138" t="str">
        <f>IFERROR(VLOOKUP(G270,REFERENCES!O:P,2,FALSE),"")</f>
        <v xml:space="preserve">Nombre </v>
      </c>
      <c r="I270" s="73">
        <v>121950</v>
      </c>
      <c r="J270" s="182"/>
      <c r="K270" s="182"/>
      <c r="L270" s="182"/>
      <c r="M270" s="74"/>
      <c r="N270" s="182">
        <v>1626</v>
      </c>
      <c r="O270" s="149"/>
      <c r="P270" s="53" t="s">
        <v>16</v>
      </c>
      <c r="Q270" s="209" t="s">
        <v>17</v>
      </c>
      <c r="R270" s="176" t="s">
        <v>1707</v>
      </c>
      <c r="S270" s="206"/>
      <c r="T270" s="176"/>
      <c r="U270" s="180"/>
      <c r="V270" s="145"/>
      <c r="W270" s="206" t="str">
        <f t="shared" si="14"/>
        <v>CAR20161018GRJE7E</v>
      </c>
      <c r="X270" s="206">
        <f t="shared" si="15"/>
        <v>0</v>
      </c>
      <c r="Y270" s="206" t="str">
        <f>VLOOKUP(P270,NIVEAUXADMIN!A:B,2,FALSE)</f>
        <v>HT08</v>
      </c>
      <c r="Z270" s="206" t="str">
        <f>VLOOKUP(Q270,NIVEAUXADMIN!E:F,2,FALSE)</f>
        <v>HT08811</v>
      </c>
      <c r="AA270" s="206" t="str">
        <f>VLOOKUP(R270,NIVEAUXADMIN!I:J,2,FALSE)</f>
        <v>HT08811-07</v>
      </c>
      <c r="AB270" s="206">
        <f>IF(SUMPRODUCT(($A$4:$A270=A270)*($Q$4:$Q270=Q270))&gt;1,0,1)</f>
        <v>0</v>
      </c>
      <c r="AC270" s="207">
        <f>IF(SUMPRODUCT(($A$4:$A270=A270)*($F$4:$F270=F270)*($Q$4:$Q270=Q270))&gt;1,0,1)</f>
        <v>0</v>
      </c>
      <c r="AD270" s="206" t="str">
        <f t="shared" si="16"/>
        <v xml:space="preserve">{"Organisation": "CARE International", "Indicateur": "Distribution de biens non-alimentaire", "Statut": "Réalisé", "Date de l'activité (passé ou planifiée)
( jj-mm-aaaa)": "10/18/2016", "Département": "Grande Anse", "Commune": "Jeremie", "Section Communale": "7e Marfranc"}, </v>
      </c>
    </row>
    <row r="271" spans="1:30" s="53" customFormat="1" x14ac:dyDescent="0.25">
      <c r="A271" s="53" t="s">
        <v>2238</v>
      </c>
      <c r="D271" s="53" t="s">
        <v>15</v>
      </c>
      <c r="E271" s="132">
        <v>42661</v>
      </c>
      <c r="F271" s="77" t="s">
        <v>2417</v>
      </c>
      <c r="G271" s="176" t="s">
        <v>1058</v>
      </c>
      <c r="H271" s="138" t="str">
        <f>IFERROR(VLOOKUP(G271,REFERENCES!O:P,2,FALSE),"")</f>
        <v xml:space="preserve">Nombre </v>
      </c>
      <c r="I271" s="146">
        <v>2</v>
      </c>
      <c r="J271" s="182"/>
      <c r="K271" s="182"/>
      <c r="L271" s="182"/>
      <c r="M271" s="74"/>
      <c r="N271" s="195"/>
      <c r="O271" s="149"/>
      <c r="P271" s="53" t="s">
        <v>16</v>
      </c>
      <c r="Q271" s="209" t="s">
        <v>17</v>
      </c>
      <c r="R271" s="145" t="s">
        <v>1748</v>
      </c>
      <c r="S271" s="206" t="s">
        <v>1109</v>
      </c>
      <c r="T271" s="176"/>
      <c r="U271" s="180"/>
      <c r="V271" s="145"/>
      <c r="W271" s="206" t="str">
        <f t="shared" si="14"/>
        <v>CAR20161018GRJE9E</v>
      </c>
      <c r="X271" s="206">
        <f t="shared" si="15"/>
        <v>0</v>
      </c>
      <c r="Y271" s="206" t="str">
        <f>VLOOKUP(P271,NIVEAUXADMIN!A:B,2,FALSE)</f>
        <v>HT08</v>
      </c>
      <c r="Z271" s="206" t="str">
        <f>VLOOKUP(Q271,NIVEAUXADMIN!E:F,2,FALSE)</f>
        <v>HT08811</v>
      </c>
      <c r="AA271" s="206" t="str">
        <f>VLOOKUP(R271,NIVEAUXADMIN!I:J,2,FALSE)</f>
        <v>HT08811-09</v>
      </c>
      <c r="AB271" s="206">
        <f>IF(SUMPRODUCT(($A$4:$A271=A271)*($Q$4:$Q271=Q271))&gt;1,0,1)</f>
        <v>0</v>
      </c>
      <c r="AC271" s="207">
        <f>IF(SUMPRODUCT(($A$4:$A271=A271)*($F$4:$F271=F271)*($Q$4:$Q271=Q271))&gt;1,0,1)</f>
        <v>0</v>
      </c>
      <c r="AD271" s="206" t="str">
        <f t="shared" si="16"/>
        <v xml:space="preserve">{"Organisation": "CARE International", "Indicateur": "Distribution de biens non-alimentaire", "Statut": "Réalisé", "Date de l'activité (passé ou planifiée)
( jj-mm-aaaa)": "10/18/2016", "Département": "Grande Anse", "Commune": "Jeremie", "Section Communale": "9e Fonds Rouge Torberck"}, </v>
      </c>
    </row>
    <row r="272" spans="1:30" s="53" customFormat="1" x14ac:dyDescent="0.25">
      <c r="A272" s="53" t="s">
        <v>2238</v>
      </c>
      <c r="D272" s="53" t="s">
        <v>15</v>
      </c>
      <c r="E272" s="132">
        <v>42663</v>
      </c>
      <c r="F272" s="77" t="s">
        <v>2417</v>
      </c>
      <c r="G272" s="145" t="s">
        <v>1052</v>
      </c>
      <c r="H272" s="138" t="str">
        <f>IFERROR(VLOOKUP(G272,REFERENCES!O:P,2,FALSE),"")</f>
        <v xml:space="preserve">Nombre </v>
      </c>
      <c r="I272" s="146">
        <v>50600</v>
      </c>
      <c r="J272" s="182"/>
      <c r="K272" s="182"/>
      <c r="L272" s="182"/>
      <c r="M272" s="20" t="s">
        <v>1818</v>
      </c>
      <c r="N272" s="182">
        <v>230</v>
      </c>
      <c r="O272" s="149"/>
      <c r="P272" s="53" t="s">
        <v>181</v>
      </c>
      <c r="Q272" s="206" t="s">
        <v>578</v>
      </c>
      <c r="R272" s="176" t="s">
        <v>1558</v>
      </c>
      <c r="S272" s="206"/>
      <c r="T272" s="176"/>
      <c r="U272" s="180" t="s">
        <v>1062</v>
      </c>
      <c r="V272" s="145"/>
      <c r="W272" s="206" t="str">
        <f t="shared" si="14"/>
        <v>CAR20161020SUTH3È</v>
      </c>
      <c r="X272" s="206">
        <f t="shared" si="15"/>
        <v>0</v>
      </c>
      <c r="Y272" s="206" t="str">
        <f>VLOOKUP(P272,NIVEAUXADMIN!A:B,2,FALSE)</f>
        <v>HT02</v>
      </c>
      <c r="Z272" s="206" t="str">
        <f>VLOOKUP(Q272,NIVEAUXADMIN!E:F,2,FALSE)</f>
        <v>HT02233</v>
      </c>
      <c r="AA272" s="206" t="str">
        <f>VLOOKUP(R272,NIVEAUXADMIN!I:J,2,FALSE)</f>
        <v>HT02233-01</v>
      </c>
      <c r="AB272" s="206">
        <f>IF(SUMPRODUCT(($A$4:$A272=A272)*($Q$4:$Q272=Q272))&gt;1,0,1)</f>
        <v>0</v>
      </c>
      <c r="AC272" s="207">
        <f>IF(SUMPRODUCT(($A$4:$A272=A272)*($F$4:$F272=F272)*($Q$4:$Q272=Q272))&gt;1,0,1)</f>
        <v>0</v>
      </c>
      <c r="AD272" s="206" t="str">
        <f t="shared" si="16"/>
        <v xml:space="preserve">{"Organisation": "CARE International", "Indicateur": "Distribution de biens non-alimentaire", "Statut": "Réalisé", "Date de l'activité (passé ou planifiée)
( jj-mm-aaaa)": "10/20/2016", "Département": "Sud-Est", "Commune": "Thiotte", "Section Communale": "3ème Thiotte"}, </v>
      </c>
    </row>
    <row r="273" spans="1:30" s="53" customFormat="1" x14ac:dyDescent="0.25">
      <c r="A273" s="53" t="s">
        <v>2238</v>
      </c>
      <c r="D273" s="53" t="s">
        <v>15</v>
      </c>
      <c r="E273" s="132">
        <v>42663</v>
      </c>
      <c r="F273" s="77" t="s">
        <v>2417</v>
      </c>
      <c r="G273" s="145" t="s">
        <v>1052</v>
      </c>
      <c r="H273" s="138" t="str">
        <f>IFERROR(VLOOKUP(G273,REFERENCES!O:P,2,FALSE),"")</f>
        <v xml:space="preserve">Nombre </v>
      </c>
      <c r="I273" s="146">
        <v>64000</v>
      </c>
      <c r="J273" s="182"/>
      <c r="K273" s="182"/>
      <c r="L273" s="182"/>
      <c r="M273" s="20" t="s">
        <v>1818</v>
      </c>
      <c r="N273" s="182">
        <v>853</v>
      </c>
      <c r="O273" s="149"/>
      <c r="P273" s="71" t="s">
        <v>16</v>
      </c>
      <c r="Q273" s="209" t="s">
        <v>253</v>
      </c>
      <c r="R273" s="176"/>
      <c r="S273" s="206" t="s">
        <v>2079</v>
      </c>
      <c r="T273" s="176"/>
      <c r="U273" s="180" t="s">
        <v>1062</v>
      </c>
      <c r="V273" s="145"/>
      <c r="W273" s="206" t="str">
        <f t="shared" si="14"/>
        <v>CAR20161020GRCH</v>
      </c>
      <c r="X273" s="206">
        <f t="shared" si="15"/>
        <v>0</v>
      </c>
      <c r="Y273" s="206" t="str">
        <f>VLOOKUP(P273,NIVEAUXADMIN!A:B,2,FALSE)</f>
        <v>HT08</v>
      </c>
      <c r="Z273" s="206" t="str">
        <f>VLOOKUP(Q273,NIVEAUXADMIN!E:F,2,FALSE)</f>
        <v>HT08815</v>
      </c>
      <c r="AA273" s="206" t="e">
        <f>VLOOKUP(R273,NIVEAUXADMIN!I:J,2,FALSE)</f>
        <v>#N/A</v>
      </c>
      <c r="AB273" s="206">
        <f>IF(SUMPRODUCT(($A$4:$A273=A273)*($Q$4:$Q273=Q273))&gt;1,0,1)</f>
        <v>0</v>
      </c>
      <c r="AC273" s="207">
        <f>IF(SUMPRODUCT(($A$4:$A273=A273)*($F$4:$F273=F273)*($Q$4:$Q273=Q273))&gt;1,0,1)</f>
        <v>0</v>
      </c>
      <c r="AD273" s="206" t="str">
        <f t="shared" si="16"/>
        <v xml:space="preserve">{"Organisation": "CARE International", "Indicateur": "Distribution de biens non-alimentaire", "Statut": "Réalisé", "Date de l'activité (passé ou planifiée)
( jj-mm-aaaa)": "10/20/2016", "Département": "Grande Anse", "Commune": "Chambellan", "Section Communale": ""}, </v>
      </c>
    </row>
    <row r="274" spans="1:30" s="53" customFormat="1" x14ac:dyDescent="0.25">
      <c r="A274" s="53" t="s">
        <v>2238</v>
      </c>
      <c r="D274" s="53" t="s">
        <v>15</v>
      </c>
      <c r="E274" s="132">
        <v>42664</v>
      </c>
      <c r="F274" s="148" t="s">
        <v>2417</v>
      </c>
      <c r="G274" s="176" t="s">
        <v>1058</v>
      </c>
      <c r="H274" s="138" t="str">
        <f>IFERROR(VLOOKUP(G274,REFERENCES!O:P,2,FALSE),"")</f>
        <v xml:space="preserve">Nombre </v>
      </c>
      <c r="I274" s="73">
        <v>1</v>
      </c>
      <c r="J274" s="182"/>
      <c r="K274" s="182"/>
      <c r="L274" s="182"/>
      <c r="M274" s="20"/>
      <c r="N274" s="195"/>
      <c r="O274" s="149"/>
      <c r="P274" s="143" t="s">
        <v>16</v>
      </c>
      <c r="Q274" s="209" t="s">
        <v>17</v>
      </c>
      <c r="R274" s="145" t="s">
        <v>1748</v>
      </c>
      <c r="S274" s="206" t="s">
        <v>1109</v>
      </c>
      <c r="T274" s="176"/>
      <c r="U274" s="180"/>
      <c r="V274" s="145"/>
      <c r="W274" s="206" t="str">
        <f t="shared" si="14"/>
        <v>CAR20161021GRJE9E</v>
      </c>
      <c r="X274" s="206">
        <f t="shared" si="15"/>
        <v>0</v>
      </c>
      <c r="Y274" s="206" t="str">
        <f>VLOOKUP(P274,NIVEAUXADMIN!A:B,2,FALSE)</f>
        <v>HT08</v>
      </c>
      <c r="Z274" s="206" t="str">
        <f>VLOOKUP(Q274,NIVEAUXADMIN!E:F,2,FALSE)</f>
        <v>HT08811</v>
      </c>
      <c r="AA274" s="206" t="str">
        <f>VLOOKUP(R274,NIVEAUXADMIN!I:J,2,FALSE)</f>
        <v>HT08811-09</v>
      </c>
      <c r="AB274" s="206">
        <f>IF(SUMPRODUCT(($A$4:$A274=A274)*($Q$4:$Q274=Q274))&gt;1,0,1)</f>
        <v>0</v>
      </c>
      <c r="AC274" s="207">
        <f>IF(SUMPRODUCT(($A$4:$A274=A274)*($F$4:$F274=F274)*($Q$4:$Q274=Q274))&gt;1,0,1)</f>
        <v>0</v>
      </c>
      <c r="AD274" s="206" t="str">
        <f t="shared" si="16"/>
        <v xml:space="preserve">{"Organisation": "CARE International", "Indicateur": "Distribution de biens non-alimentaire", "Statut": "Réalisé", "Date de l'activité (passé ou planifiée)
( jj-mm-aaaa)": "10/21/2016", "Département": "Grande Anse", "Commune": "Jeremie", "Section Communale": "9e Fonds Rouge Torberck"}, </v>
      </c>
    </row>
    <row r="275" spans="1:30" s="53" customFormat="1" x14ac:dyDescent="0.25">
      <c r="A275" s="53" t="s">
        <v>2238</v>
      </c>
      <c r="D275" s="53" t="s">
        <v>15</v>
      </c>
      <c r="E275" s="132">
        <v>42665</v>
      </c>
      <c r="F275" s="77" t="s">
        <v>2420</v>
      </c>
      <c r="G275" s="145" t="s">
        <v>2409</v>
      </c>
      <c r="H275" s="138" t="str">
        <f>IFERROR(VLOOKUP(G275,REFERENCES!O:P,2,FALSE),"")</f>
        <v xml:space="preserve">Nombre </v>
      </c>
      <c r="I275" s="146">
        <v>435</v>
      </c>
      <c r="J275" s="182"/>
      <c r="K275" s="182"/>
      <c r="L275" s="182"/>
      <c r="M275" s="20" t="s">
        <v>1818</v>
      </c>
      <c r="N275" s="182">
        <v>435</v>
      </c>
      <c r="O275" s="149"/>
      <c r="P275" s="71" t="s">
        <v>16</v>
      </c>
      <c r="Q275" s="209" t="s">
        <v>267</v>
      </c>
      <c r="R275" s="206" t="s">
        <v>1364</v>
      </c>
      <c r="S275" s="206"/>
      <c r="T275" s="176"/>
      <c r="U275" s="180" t="s">
        <v>1064</v>
      </c>
      <c r="V275" s="145"/>
      <c r="W275" s="206" t="str">
        <f t="shared" si="14"/>
        <v>CAR20161022GRMO2E</v>
      </c>
      <c r="X275" s="206">
        <f t="shared" si="15"/>
        <v>0</v>
      </c>
      <c r="Y275" s="206" t="str">
        <f>VLOOKUP(P275,NIVEAUXADMIN!A:B,2,FALSE)</f>
        <v>HT08</v>
      </c>
      <c r="Z275" s="206" t="str">
        <f>VLOOKUP(Q275,NIVEAUXADMIN!E:F,2,FALSE)</f>
        <v>HT08814</v>
      </c>
      <c r="AA275" s="206" t="str">
        <f>VLOOKUP(R275,NIVEAUXADMIN!I:J,2,FALSE)</f>
        <v>HT08814-02</v>
      </c>
      <c r="AB275" s="206">
        <f>IF(SUMPRODUCT(($A$4:$A275=A275)*($Q$4:$Q275=Q275))&gt;1,0,1)</f>
        <v>0</v>
      </c>
      <c r="AC275" s="207">
        <f>IF(SUMPRODUCT(($A$4:$A275=A275)*($F$4:$F275=F275)*($Q$4:$Q275=Q275))&gt;1,0,1)</f>
        <v>0</v>
      </c>
      <c r="AD275" s="206" t="str">
        <f t="shared" si="16"/>
        <v xml:space="preserve">{"Organisation": "CARE International", "Indicateur": "Distribution de materiel d'abris d'urgence", "Statut": "Réalisé", "Date de l'activité (passé ou planifiée)
( jj-mm-aaaa)": "10/22/2016", "Département": "Grande Anse", "Commune": "Moron", "Section Communale": "2e Sources Chaudes"}, </v>
      </c>
    </row>
    <row r="276" spans="1:30" s="53" customFormat="1" x14ac:dyDescent="0.25">
      <c r="A276" s="53" t="s">
        <v>2238</v>
      </c>
      <c r="D276" s="53" t="s">
        <v>15</v>
      </c>
      <c r="E276" s="132">
        <v>42666</v>
      </c>
      <c r="F276" s="77" t="s">
        <v>2420</v>
      </c>
      <c r="G276" s="145" t="s">
        <v>2409</v>
      </c>
      <c r="H276" s="138" t="str">
        <f>IFERROR(VLOOKUP(G276,REFERENCES!O:P,2,FALSE),"")</f>
        <v xml:space="preserve">Nombre </v>
      </c>
      <c r="I276" s="146">
        <v>515</v>
      </c>
      <c r="J276" s="182"/>
      <c r="K276" s="182"/>
      <c r="L276" s="182"/>
      <c r="M276" s="20" t="s">
        <v>1818</v>
      </c>
      <c r="N276" s="182">
        <v>515</v>
      </c>
      <c r="O276" s="149" t="s">
        <v>1038</v>
      </c>
      <c r="P276" s="53" t="s">
        <v>16</v>
      </c>
      <c r="Q276" s="209" t="s">
        <v>267</v>
      </c>
      <c r="R276" s="145" t="s">
        <v>1364</v>
      </c>
      <c r="S276" s="206"/>
      <c r="T276" s="176"/>
      <c r="U276" s="180" t="s">
        <v>1064</v>
      </c>
      <c r="V276" s="145"/>
      <c r="W276" s="206" t="str">
        <f t="shared" si="14"/>
        <v>CAR20161023GRMO2E</v>
      </c>
      <c r="X276" s="206">
        <f t="shared" si="15"/>
        <v>0</v>
      </c>
      <c r="Y276" s="206" t="str">
        <f>VLOOKUP(P276,NIVEAUXADMIN!A:B,2,FALSE)</f>
        <v>HT08</v>
      </c>
      <c r="Z276" s="206" t="str">
        <f>VLOOKUP(Q276,NIVEAUXADMIN!E:F,2,FALSE)</f>
        <v>HT08814</v>
      </c>
      <c r="AA276" s="206" t="str">
        <f>VLOOKUP(R276,NIVEAUXADMIN!I:J,2,FALSE)</f>
        <v>HT08814-02</v>
      </c>
      <c r="AB276" s="206">
        <f>IF(SUMPRODUCT(($A$4:$A276=A276)*($Q$4:$Q276=Q276))&gt;1,0,1)</f>
        <v>0</v>
      </c>
      <c r="AC276" s="207">
        <f>IF(SUMPRODUCT(($A$4:$A276=A276)*($F$4:$F276=F276)*($Q$4:$Q276=Q276))&gt;1,0,1)</f>
        <v>0</v>
      </c>
      <c r="AD276" s="206" t="str">
        <f t="shared" si="16"/>
        <v xml:space="preserve">{"Organisation": "CARE International", "Indicateur": "Distribution de materiel d'abris d'urgence", "Statut": "Réalisé", "Date de l'activité (passé ou planifiée)
( jj-mm-aaaa)": "10/23/2016", "Département": "Grande Anse", "Commune": "Moron", "Section Communale": "2e Sources Chaudes"}, </v>
      </c>
    </row>
    <row r="277" spans="1:30" s="53" customFormat="1" x14ac:dyDescent="0.25">
      <c r="A277" s="53" t="s">
        <v>2238</v>
      </c>
      <c r="D277" s="53" t="s">
        <v>15</v>
      </c>
      <c r="E277" s="132">
        <v>42667</v>
      </c>
      <c r="F277" s="77" t="s">
        <v>2420</v>
      </c>
      <c r="G277" s="145" t="s">
        <v>2409</v>
      </c>
      <c r="H277" s="138" t="str">
        <f>IFERROR(VLOOKUP(G277,REFERENCES!O:P,2,FALSE),"")</f>
        <v xml:space="preserve">Nombre </v>
      </c>
      <c r="I277" s="146">
        <v>966</v>
      </c>
      <c r="J277" s="182"/>
      <c r="K277" s="182"/>
      <c r="L277" s="182"/>
      <c r="M277" s="20" t="s">
        <v>1818</v>
      </c>
      <c r="N277" s="182">
        <v>966</v>
      </c>
      <c r="O277" s="149" t="s">
        <v>1038</v>
      </c>
      <c r="P277" s="53" t="s">
        <v>16</v>
      </c>
      <c r="Q277" s="209" t="s">
        <v>267</v>
      </c>
      <c r="R277" s="145" t="s">
        <v>1479</v>
      </c>
      <c r="S277" s="206"/>
      <c r="T277" s="176"/>
      <c r="U277" s="180" t="s">
        <v>1064</v>
      </c>
      <c r="V277" s="145"/>
      <c r="W277" s="206" t="str">
        <f t="shared" si="14"/>
        <v>CAR20161024GRMO3E</v>
      </c>
      <c r="X277" s="206">
        <f t="shared" si="15"/>
        <v>0</v>
      </c>
      <c r="Y277" s="206" t="str">
        <f>VLOOKUP(P277,NIVEAUXADMIN!A:B,2,FALSE)</f>
        <v>HT08</v>
      </c>
      <c r="Z277" s="206" t="str">
        <f>VLOOKUP(Q277,NIVEAUXADMIN!E:F,2,FALSE)</f>
        <v>HT08814</v>
      </c>
      <c r="AA277" s="206" t="str">
        <f>VLOOKUP(R277,NIVEAUXADMIN!I:J,2,FALSE)</f>
        <v>HT08814-03</v>
      </c>
      <c r="AB277" s="206">
        <f>IF(SUMPRODUCT(($A$4:$A277=A277)*($Q$4:$Q277=Q277))&gt;1,0,1)</f>
        <v>0</v>
      </c>
      <c r="AC277" s="207">
        <f>IF(SUMPRODUCT(($A$4:$A277=A277)*($F$4:$F277=F277)*($Q$4:$Q277=Q277))&gt;1,0,1)</f>
        <v>0</v>
      </c>
      <c r="AD277" s="206" t="str">
        <f t="shared" si="16"/>
        <v xml:space="preserve">{"Organisation": "CARE International", "Indicateur": "Distribution de materiel d'abris d'urgence", "Statut": "Réalisé", "Date de l'activité (passé ou planifiée)
( jj-mm-aaaa)": "10/24/2016", "Département": "Grande Anse", "Commune": "Moron", "Section Communale": "3e L'Assive"}, </v>
      </c>
    </row>
    <row r="278" spans="1:30" s="53" customFormat="1" x14ac:dyDescent="0.25">
      <c r="A278" s="53" t="s">
        <v>2238</v>
      </c>
      <c r="D278" s="53" t="s">
        <v>15</v>
      </c>
      <c r="E278" s="132">
        <v>42669</v>
      </c>
      <c r="F278" s="77" t="s">
        <v>2420</v>
      </c>
      <c r="G278" s="145" t="s">
        <v>2409</v>
      </c>
      <c r="H278" s="138" t="str">
        <f>IFERROR(VLOOKUP(G278,REFERENCES!O:P,2,FALSE),"")</f>
        <v xml:space="preserve">Nombre </v>
      </c>
      <c r="I278" s="146">
        <v>1076</v>
      </c>
      <c r="J278" s="182"/>
      <c r="K278" s="182"/>
      <c r="L278" s="182"/>
      <c r="M278" s="20" t="s">
        <v>1818</v>
      </c>
      <c r="N278" s="182">
        <v>1076</v>
      </c>
      <c r="O278" s="149"/>
      <c r="P278" s="53" t="s">
        <v>16</v>
      </c>
      <c r="Q278" s="209" t="s">
        <v>267</v>
      </c>
      <c r="R278" s="145" t="s">
        <v>1479</v>
      </c>
      <c r="S278" s="206"/>
      <c r="T278" s="176"/>
      <c r="U278" s="180" t="s">
        <v>1064</v>
      </c>
      <c r="V278" s="145"/>
      <c r="W278" s="206" t="str">
        <f t="shared" si="14"/>
        <v>CAR20161026GRMO3E</v>
      </c>
      <c r="X278" s="206">
        <f t="shared" si="15"/>
        <v>0</v>
      </c>
      <c r="Y278" s="206" t="str">
        <f>VLOOKUP(P278,NIVEAUXADMIN!A:B,2,FALSE)</f>
        <v>HT08</v>
      </c>
      <c r="Z278" s="206" t="str">
        <f>VLOOKUP(Q278,NIVEAUXADMIN!E:F,2,FALSE)</f>
        <v>HT08814</v>
      </c>
      <c r="AA278" s="206" t="str">
        <f>VLOOKUP(R278,NIVEAUXADMIN!I:J,2,FALSE)</f>
        <v>HT08814-03</v>
      </c>
      <c r="AB278" s="206">
        <f>IF(SUMPRODUCT(($A$4:$A278=A278)*($Q$4:$Q278=Q278))&gt;1,0,1)</f>
        <v>0</v>
      </c>
      <c r="AC278" s="207">
        <f>IF(SUMPRODUCT(($A$4:$A278=A278)*($F$4:$F278=F278)*($Q$4:$Q278=Q278))&gt;1,0,1)</f>
        <v>0</v>
      </c>
      <c r="AD278" s="206" t="str">
        <f t="shared" si="16"/>
        <v xml:space="preserve">{"Organisation": "CARE International", "Indicateur": "Distribution de materiel d'abris d'urgence", "Statut": "Réalisé", "Date de l'activité (passé ou planifiée)
( jj-mm-aaaa)": "10/26/2016", "Département": "Grande Anse", "Commune": "Moron", "Section Communale": "3e L'Assive"}, </v>
      </c>
    </row>
    <row r="279" spans="1:30" s="53" customFormat="1" x14ac:dyDescent="0.25">
      <c r="A279" s="53" t="s">
        <v>2238</v>
      </c>
      <c r="D279" s="53" t="s">
        <v>15</v>
      </c>
      <c r="E279" s="132">
        <v>42669</v>
      </c>
      <c r="F279" s="77" t="s">
        <v>2417</v>
      </c>
      <c r="G279" s="176" t="s">
        <v>1058</v>
      </c>
      <c r="H279" s="138" t="str">
        <f>IFERROR(VLOOKUP(G279,REFERENCES!O:P,2,FALSE),"")</f>
        <v xml:space="preserve">Nombre </v>
      </c>
      <c r="I279" s="146">
        <v>2</v>
      </c>
      <c r="J279" s="182"/>
      <c r="K279" s="182"/>
      <c r="L279" s="182"/>
      <c r="M279" s="74"/>
      <c r="N279" s="195"/>
      <c r="O279" s="149"/>
      <c r="P279" s="53" t="s">
        <v>16</v>
      </c>
      <c r="Q279" s="209" t="s">
        <v>17</v>
      </c>
      <c r="R279" s="145" t="s">
        <v>1748</v>
      </c>
      <c r="S279" s="206" t="s">
        <v>1109</v>
      </c>
      <c r="T279" s="176"/>
      <c r="U279" s="180"/>
      <c r="V279" s="145"/>
      <c r="W279" s="206" t="str">
        <f t="shared" si="14"/>
        <v>CAR20161026GRJE9E</v>
      </c>
      <c r="X279" s="206">
        <f t="shared" si="15"/>
        <v>0</v>
      </c>
      <c r="Y279" s="206" t="str">
        <f>VLOOKUP(P279,NIVEAUXADMIN!A:B,2,FALSE)</f>
        <v>HT08</v>
      </c>
      <c r="Z279" s="206" t="str">
        <f>VLOOKUP(Q279,NIVEAUXADMIN!E:F,2,FALSE)</f>
        <v>HT08811</v>
      </c>
      <c r="AA279" s="206" t="str">
        <f>VLOOKUP(R279,NIVEAUXADMIN!I:J,2,FALSE)</f>
        <v>HT08811-09</v>
      </c>
      <c r="AB279" s="206">
        <f>IF(SUMPRODUCT(($A$4:$A279=A279)*($Q$4:$Q279=Q279))&gt;1,0,1)</f>
        <v>0</v>
      </c>
      <c r="AC279" s="207">
        <f>IF(SUMPRODUCT(($A$4:$A279=A279)*($F$4:$F279=F279)*($Q$4:$Q279=Q279))&gt;1,0,1)</f>
        <v>0</v>
      </c>
      <c r="AD279" s="206" t="str">
        <f t="shared" si="16"/>
        <v xml:space="preserve">{"Organisation": "CARE International", "Indicateur": "Distribution de biens non-alimentaire", "Statut": "Réalisé", "Date de l'activité (passé ou planifiée)
( jj-mm-aaaa)": "10/26/2016", "Département": "Grande Anse", "Commune": "Jeremie", "Section Communale": "9e Fonds Rouge Torberck"}, </v>
      </c>
    </row>
    <row r="280" spans="1:30" s="53" customFormat="1" x14ac:dyDescent="0.25">
      <c r="A280" s="53" t="s">
        <v>2238</v>
      </c>
      <c r="D280" s="53" t="s">
        <v>15</v>
      </c>
      <c r="E280" s="132">
        <v>42670</v>
      </c>
      <c r="F280" s="77" t="s">
        <v>2417</v>
      </c>
      <c r="G280" s="145" t="s">
        <v>1052</v>
      </c>
      <c r="H280" s="138" t="str">
        <f>IFERROR(VLOOKUP(G280,REFERENCES!O:P,2,FALSE),"")</f>
        <v xml:space="preserve">Nombre </v>
      </c>
      <c r="I280" s="146">
        <v>192000</v>
      </c>
      <c r="J280" s="182"/>
      <c r="K280" s="182"/>
      <c r="L280" s="182"/>
      <c r="M280" s="147" t="s">
        <v>1818</v>
      </c>
      <c r="N280" s="182">
        <v>2560</v>
      </c>
      <c r="O280" s="149"/>
      <c r="P280" s="53" t="s">
        <v>16</v>
      </c>
      <c r="Q280" s="209" t="s">
        <v>253</v>
      </c>
      <c r="R280" s="145" t="s">
        <v>1234</v>
      </c>
      <c r="S280" s="206"/>
      <c r="T280" s="176"/>
      <c r="U280" s="180"/>
      <c r="V280" s="145"/>
      <c r="W280" s="206" t="str">
        <f t="shared" si="14"/>
        <v>CAR20161027GRCH1E</v>
      </c>
      <c r="X280" s="206">
        <f t="shared" si="15"/>
        <v>0</v>
      </c>
      <c r="Y280" s="206" t="str">
        <f>VLOOKUP(P280,NIVEAUXADMIN!A:B,2,FALSE)</f>
        <v>HT08</v>
      </c>
      <c r="Z280" s="206" t="str">
        <f>VLOOKUP(Q280,NIVEAUXADMIN!E:F,2,FALSE)</f>
        <v>HT08815</v>
      </c>
      <c r="AA280" s="206" t="str">
        <f>VLOOKUP(R280,NIVEAUXADMIN!I:J,2,FALSE)</f>
        <v>HT08815-01</v>
      </c>
      <c r="AB280" s="206">
        <f>IF(SUMPRODUCT(($A$4:$A280=A280)*($Q$4:$Q280=Q280))&gt;1,0,1)</f>
        <v>0</v>
      </c>
      <c r="AC280" s="207">
        <f>IF(SUMPRODUCT(($A$4:$A280=A280)*($F$4:$F280=F280)*($Q$4:$Q280=Q280))&gt;1,0,1)</f>
        <v>0</v>
      </c>
      <c r="AD280" s="206" t="str">
        <f t="shared" si="16"/>
        <v xml:space="preserve">{"Organisation": "CARE International", "Indicateur": "Distribution de biens non-alimentaire", "Statut": "Réalisé", "Date de l'activité (passé ou planifiée)
( jj-mm-aaaa)": "10/27/2016", "Département": "Grande Anse", "Commune": "Chambellan", "Section Communale": "1e  Déjean"}, </v>
      </c>
    </row>
    <row r="281" spans="1:30" s="53" customFormat="1" x14ac:dyDescent="0.25">
      <c r="A281" s="53" t="s">
        <v>2238</v>
      </c>
      <c r="D281" s="53" t="s">
        <v>15</v>
      </c>
      <c r="E281" s="132">
        <v>42670</v>
      </c>
      <c r="F281" s="77" t="s">
        <v>2417</v>
      </c>
      <c r="G281" s="145" t="s">
        <v>1052</v>
      </c>
      <c r="H281" s="138" t="str">
        <f>IFERROR(VLOOKUP(G281,REFERENCES!O:P,2,FALSE),"")</f>
        <v xml:space="preserve">Nombre </v>
      </c>
      <c r="I281" s="146">
        <v>96000</v>
      </c>
      <c r="J281" s="182"/>
      <c r="K281" s="182"/>
      <c r="L281" s="182"/>
      <c r="M281" s="74"/>
      <c r="N281" s="182">
        <v>1280</v>
      </c>
      <c r="O281" s="149"/>
      <c r="P281" s="53" t="s">
        <v>16</v>
      </c>
      <c r="Q281" s="209" t="s">
        <v>253</v>
      </c>
      <c r="R281" s="145" t="s">
        <v>1360</v>
      </c>
      <c r="S281" s="206"/>
      <c r="T281" s="176"/>
      <c r="U281" s="206"/>
      <c r="V281" s="145"/>
      <c r="W281" s="206" t="str">
        <f t="shared" si="14"/>
        <v>CAR20161027GRCH2E</v>
      </c>
      <c r="X281" s="206">
        <f t="shared" si="15"/>
        <v>0</v>
      </c>
      <c r="Y281" s="206" t="str">
        <f>VLOOKUP(P281,NIVEAUXADMIN!A:B,2,FALSE)</f>
        <v>HT08</v>
      </c>
      <c r="Z281" s="206" t="str">
        <f>VLOOKUP(Q281,NIVEAUXADMIN!E:F,2,FALSE)</f>
        <v>HT08815</v>
      </c>
      <c r="AA281" s="206" t="str">
        <f>VLOOKUP(R281,NIVEAUXADMIN!I:J,2,FALSE)</f>
        <v>HT08815-02</v>
      </c>
      <c r="AB281" s="206">
        <f>IF(SUMPRODUCT(($A$4:$A281=A281)*($Q$4:$Q281=Q281))&gt;1,0,1)</f>
        <v>0</v>
      </c>
      <c r="AC281" s="207">
        <f>IF(SUMPRODUCT(($A$4:$A281=A281)*($F$4:$F281=F281)*($Q$4:$Q281=Q281))&gt;1,0,1)</f>
        <v>0</v>
      </c>
      <c r="AD281" s="206" t="str">
        <f t="shared" si="16"/>
        <v xml:space="preserve">{"Organisation": "CARE International", "Indicateur": "Distribution de biens non-alimentaire", "Statut": "Réalisé", "Date de l'activité (passé ou planifiée)
( jj-mm-aaaa)": "10/27/2016", "Département": "Grande Anse", "Commune": "Chambellan", "Section Communale": "2e Boucan"}, </v>
      </c>
    </row>
    <row r="282" spans="1:30" s="53" customFormat="1" x14ac:dyDescent="0.25">
      <c r="A282" s="53" t="s">
        <v>2238</v>
      </c>
      <c r="D282" s="53" t="s">
        <v>15</v>
      </c>
      <c r="E282" s="132">
        <v>42670</v>
      </c>
      <c r="F282" s="77" t="s">
        <v>2417</v>
      </c>
      <c r="G282" s="176" t="s">
        <v>1058</v>
      </c>
      <c r="H282" s="138" t="str">
        <f>IFERROR(VLOOKUP(G282,REFERENCES!O:P,2,FALSE),"")</f>
        <v xml:space="preserve">Nombre </v>
      </c>
      <c r="I282" s="146">
        <v>1</v>
      </c>
      <c r="J282" s="182"/>
      <c r="K282" s="182"/>
      <c r="L282" s="182"/>
      <c r="M282" s="74"/>
      <c r="N282" s="197"/>
      <c r="O282" s="149"/>
      <c r="P282" s="53" t="s">
        <v>16</v>
      </c>
      <c r="Q282" s="143" t="s">
        <v>259</v>
      </c>
      <c r="R282" s="206" t="s">
        <v>1474</v>
      </c>
      <c r="S282" s="206" t="s">
        <v>1109</v>
      </c>
      <c r="T282" s="176"/>
      <c r="U282" s="206"/>
      <c r="V282" s="145"/>
      <c r="W282" s="206" t="str">
        <f t="shared" si="14"/>
        <v>CAR20161027GRDA3E</v>
      </c>
      <c r="X282" s="206">
        <f t="shared" si="15"/>
        <v>0</v>
      </c>
      <c r="Y282" s="206" t="str">
        <f>VLOOKUP(P282,NIVEAUXADMIN!A:B,2,FALSE)</f>
        <v>HT08</v>
      </c>
      <c r="Z282" s="206" t="str">
        <f>VLOOKUP(Q282,NIVEAUXADMIN!E:F,2,FALSE)</f>
        <v>HT08822</v>
      </c>
      <c r="AA282" s="206" t="str">
        <f>VLOOKUP(R282,NIVEAUXADMIN!I:J,2,FALSE)</f>
        <v>HT08822-03</v>
      </c>
      <c r="AB282" s="206">
        <f>IF(SUMPRODUCT(($A$4:$A282=A282)*($Q$4:$Q282=Q282))&gt;1,0,1)</f>
        <v>0</v>
      </c>
      <c r="AC282" s="207">
        <f>IF(SUMPRODUCT(($A$4:$A282=A282)*($F$4:$F282=F282)*($Q$4:$Q282=Q282))&gt;1,0,1)</f>
        <v>1</v>
      </c>
      <c r="AD282" s="206" t="str">
        <f t="shared" si="16"/>
        <v xml:space="preserve">{"Organisation": "CARE International", "Indicateur": "Distribution de biens non-alimentaire", "Statut": "Réalisé", "Date de l'activité (passé ou planifiée)
( jj-mm-aaaa)": "10/27/2016", "Département": "Grande Anse", "Commune": "Dame-Marie", "Section Communale": "3e Désormeau"}, </v>
      </c>
    </row>
    <row r="283" spans="1:30" s="53" customFormat="1" ht="38.25" x14ac:dyDescent="0.25">
      <c r="A283" s="53" t="s">
        <v>2238</v>
      </c>
      <c r="D283" s="53" t="s">
        <v>15</v>
      </c>
      <c r="E283" s="132">
        <v>42671</v>
      </c>
      <c r="F283" s="77" t="s">
        <v>2417</v>
      </c>
      <c r="G283" s="145" t="s">
        <v>1055</v>
      </c>
      <c r="H283" s="138" t="str">
        <f>IFERROR(VLOOKUP(G283,REFERENCES!O:P,2,FALSE),"")</f>
        <v xml:space="preserve">Nombre </v>
      </c>
      <c r="I283" s="146">
        <v>300</v>
      </c>
      <c r="J283" s="182"/>
      <c r="K283" s="182"/>
      <c r="L283" s="182"/>
      <c r="M283" s="20" t="s">
        <v>1818</v>
      </c>
      <c r="N283" s="182">
        <v>300</v>
      </c>
      <c r="O283" s="149"/>
      <c r="P283" s="53" t="s">
        <v>181</v>
      </c>
      <c r="Q283" s="143" t="s">
        <v>339</v>
      </c>
      <c r="R283" s="176" t="s">
        <v>1267</v>
      </c>
      <c r="S283" s="206"/>
      <c r="T283" s="176"/>
      <c r="U283" s="180" t="s">
        <v>1062</v>
      </c>
      <c r="V283" s="153" t="s">
        <v>1165</v>
      </c>
      <c r="W283" s="206" t="str">
        <f t="shared" si="14"/>
        <v>CAR20161028SUBA1È</v>
      </c>
      <c r="X283" s="206">
        <f t="shared" si="15"/>
        <v>0</v>
      </c>
      <c r="Y283" s="206" t="str">
        <f>VLOOKUP(P283,NIVEAUXADMIN!A:B,2,FALSE)</f>
        <v>HT02</v>
      </c>
      <c r="Z283" s="206" t="str">
        <f>VLOOKUP(Q283,NIVEAUXADMIN!E:F,2,FALSE)</f>
        <v>HT02221</v>
      </c>
      <c r="AA283" s="206" t="str">
        <f>VLOOKUP(R283,NIVEAUXADMIN!I:J,2,FALSE)</f>
        <v>HT02221-01</v>
      </c>
      <c r="AB283" s="206">
        <f>IF(SUMPRODUCT(($A$4:$A283=A283)*($Q$4:$Q283=Q283))&gt;1,0,1)</f>
        <v>1</v>
      </c>
      <c r="AC283" s="207">
        <f>IF(SUMPRODUCT(($A$4:$A283=A283)*($F$4:$F283=F283)*($Q$4:$Q283=Q283))&gt;1,0,1)</f>
        <v>1</v>
      </c>
      <c r="AD283" s="206" t="str">
        <f t="shared" si="16"/>
        <v xml:space="preserve">{"Organisation": "CARE International", "Indicateur": "Distribution de biens non-alimentaire", "Statut": "Réalisé", "Date de l'activité (passé ou planifiée)
( jj-mm-aaaa)": "10/28/2016", "Département": "Sud-Est", "Commune": "Bainet", "Section Communale": "1ère Brésilienne"}, </v>
      </c>
    </row>
    <row r="284" spans="1:30" s="53" customFormat="1" x14ac:dyDescent="0.25">
      <c r="A284" s="53" t="s">
        <v>2238</v>
      </c>
      <c r="D284" s="53" t="s">
        <v>15</v>
      </c>
      <c r="E284" s="132">
        <v>42671</v>
      </c>
      <c r="F284" s="77" t="s">
        <v>2417</v>
      </c>
      <c r="G284" s="145" t="s">
        <v>1052</v>
      </c>
      <c r="H284" s="138" t="str">
        <f>IFERROR(VLOOKUP(G284,REFERENCES!O:P,2,FALSE),"")</f>
        <v xml:space="preserve">Nombre </v>
      </c>
      <c r="I284" s="146">
        <v>9000</v>
      </c>
      <c r="J284" s="182"/>
      <c r="K284" s="182"/>
      <c r="L284" s="182"/>
      <c r="M284" s="20" t="s">
        <v>1818</v>
      </c>
      <c r="N284" s="182">
        <v>300</v>
      </c>
      <c r="O284" s="149"/>
      <c r="P284" s="53" t="s">
        <v>181</v>
      </c>
      <c r="Q284" s="143" t="s">
        <v>339</v>
      </c>
      <c r="R284" s="145" t="s">
        <v>1267</v>
      </c>
      <c r="S284" s="206"/>
      <c r="T284" s="176"/>
      <c r="U284" s="180" t="s">
        <v>1062</v>
      </c>
      <c r="V284" s="145"/>
      <c r="W284" s="206" t="str">
        <f t="shared" si="14"/>
        <v>CAR20161028SUBA1È</v>
      </c>
      <c r="X284" s="206">
        <f t="shared" si="15"/>
        <v>0</v>
      </c>
      <c r="Y284" s="206" t="str">
        <f>VLOOKUP(P284,NIVEAUXADMIN!A:B,2,FALSE)</f>
        <v>HT02</v>
      </c>
      <c r="Z284" s="206" t="str">
        <f>VLOOKUP(Q284,NIVEAUXADMIN!E:F,2,FALSE)</f>
        <v>HT02221</v>
      </c>
      <c r="AA284" s="206" t="str">
        <f>VLOOKUP(R284,NIVEAUXADMIN!I:J,2,FALSE)</f>
        <v>HT02221-01</v>
      </c>
      <c r="AB284" s="206">
        <f>IF(SUMPRODUCT(($A$4:$A284=A284)*($Q$4:$Q284=Q284))&gt;1,0,1)</f>
        <v>0</v>
      </c>
      <c r="AC284" s="207">
        <f>IF(SUMPRODUCT(($A$4:$A284=A284)*($F$4:$F284=F284)*($Q$4:$Q284=Q284))&gt;1,0,1)</f>
        <v>0</v>
      </c>
      <c r="AD284" s="206" t="str">
        <f t="shared" si="16"/>
        <v xml:space="preserve">{"Organisation": "CARE International", "Indicateur": "Distribution de biens non-alimentaire", "Statut": "Réalisé", "Date de l'activité (passé ou planifiée)
( jj-mm-aaaa)": "10/28/2016", "Département": "Sud-Est", "Commune": "Bainet", "Section Communale": "1ère Brésilienne"}, </v>
      </c>
    </row>
    <row r="285" spans="1:30" s="53" customFormat="1" ht="38.25" x14ac:dyDescent="0.25">
      <c r="A285" s="53" t="s">
        <v>2238</v>
      </c>
      <c r="C285" s="71"/>
      <c r="D285" s="53" t="s">
        <v>15</v>
      </c>
      <c r="E285" s="132">
        <v>42672</v>
      </c>
      <c r="F285" s="77" t="s">
        <v>2417</v>
      </c>
      <c r="G285" s="145" t="s">
        <v>1055</v>
      </c>
      <c r="H285" s="138" t="str">
        <f>IFERROR(VLOOKUP(G285,REFERENCES!O:P,2,FALSE),"")</f>
        <v xml:space="preserve">Nombre </v>
      </c>
      <c r="I285" s="146">
        <v>350</v>
      </c>
      <c r="J285" s="182"/>
      <c r="K285" s="182"/>
      <c r="L285" s="182"/>
      <c r="M285" s="20" t="s">
        <v>1818</v>
      </c>
      <c r="N285" s="182">
        <v>350</v>
      </c>
      <c r="O285" s="149"/>
      <c r="P285" s="53" t="s">
        <v>181</v>
      </c>
      <c r="Q285" s="143" t="s">
        <v>570</v>
      </c>
      <c r="R285" s="176" t="s">
        <v>1222</v>
      </c>
      <c r="S285" s="206"/>
      <c r="T285" s="176"/>
      <c r="U285" s="180" t="s">
        <v>1062</v>
      </c>
      <c r="V285" s="153" t="s">
        <v>1165</v>
      </c>
      <c r="W285" s="206" t="str">
        <f t="shared" si="14"/>
        <v>CAR20161029SUJA12</v>
      </c>
      <c r="X285" s="206">
        <f t="shared" si="15"/>
        <v>0</v>
      </c>
      <c r="Y285" s="206" t="str">
        <f>VLOOKUP(P285,NIVEAUXADMIN!A:B,2,FALSE)</f>
        <v>HT02</v>
      </c>
      <c r="Z285" s="206" t="str">
        <f>VLOOKUP(Q285,NIVEAUXADMIN!E:F,2,FALSE)</f>
        <v>HT02211</v>
      </c>
      <c r="AA285" s="206" t="str">
        <f>VLOOKUP(R285,NIVEAUXADMIN!I:J,2,FALSE)</f>
        <v>HT02211-10</v>
      </c>
      <c r="AB285" s="206">
        <f>IF(SUMPRODUCT(($A$4:$A285=A285)*($Q$4:$Q285=Q285))&gt;1,0,1)</f>
        <v>1</v>
      </c>
      <c r="AC285" s="207">
        <f>IF(SUMPRODUCT(($A$4:$A285=A285)*($F$4:$F285=F285)*($Q$4:$Q285=Q285))&gt;1,0,1)</f>
        <v>1</v>
      </c>
      <c r="AD285" s="206" t="str">
        <f t="shared" si="16"/>
        <v xml:space="preserve">{"Organisation": "CARE International", "Indicateur": "Distribution de biens non-alimentaire", "Statut": "Réalisé", "Date de l'activité (passé ou planifiée)
( jj-mm-aaaa)": "10/29/2016", "Département": "Sud-Est", "Commune": "Jacmel", "Section Communale": "12ème La vanneau"}, </v>
      </c>
    </row>
    <row r="286" spans="1:30" s="53" customFormat="1" x14ac:dyDescent="0.25">
      <c r="A286" s="53" t="s">
        <v>2238</v>
      </c>
      <c r="C286" s="143"/>
      <c r="D286" s="53" t="s">
        <v>15</v>
      </c>
      <c r="E286" s="132">
        <v>42672</v>
      </c>
      <c r="F286" s="77" t="s">
        <v>2417</v>
      </c>
      <c r="G286" s="145" t="s">
        <v>1052</v>
      </c>
      <c r="H286" s="138" t="str">
        <f>IFERROR(VLOOKUP(G286,REFERENCES!O:P,2,FALSE),"")</f>
        <v xml:space="preserve">Nombre </v>
      </c>
      <c r="I286" s="146">
        <v>10500</v>
      </c>
      <c r="J286" s="17"/>
      <c r="K286" s="17"/>
      <c r="L286" s="17"/>
      <c r="M286" s="20"/>
      <c r="N286" s="182">
        <v>350</v>
      </c>
      <c r="O286" s="143"/>
      <c r="P286" s="53" t="s">
        <v>181</v>
      </c>
      <c r="Q286" s="143" t="s">
        <v>570</v>
      </c>
      <c r="R286" s="176" t="s">
        <v>1222</v>
      </c>
      <c r="S286" s="206"/>
      <c r="U286" s="180" t="s">
        <v>1062</v>
      </c>
      <c r="V286" s="145"/>
      <c r="W286" s="206" t="str">
        <f t="shared" si="14"/>
        <v>CAR20161029SUJA12</v>
      </c>
      <c r="X286" s="206">
        <f t="shared" si="15"/>
        <v>0</v>
      </c>
      <c r="Y286" s="206" t="str">
        <f>VLOOKUP(P286,NIVEAUXADMIN!A:B,2,FALSE)</f>
        <v>HT02</v>
      </c>
      <c r="Z286" s="206" t="str">
        <f>VLOOKUP(Q286,NIVEAUXADMIN!E:F,2,FALSE)</f>
        <v>HT02211</v>
      </c>
      <c r="AA286" s="206" t="str">
        <f>VLOOKUP(R286,NIVEAUXADMIN!I:J,2,FALSE)</f>
        <v>HT02211-10</v>
      </c>
      <c r="AB286" s="206">
        <f>IF(SUMPRODUCT(($A$4:$A286=A286)*($Q$4:$Q286=Q286))&gt;1,0,1)</f>
        <v>0</v>
      </c>
      <c r="AC286" s="207">
        <f>IF(SUMPRODUCT(($A$4:$A286=A286)*($F$4:$F286=F286)*($Q$4:$Q286=Q286))&gt;1,0,1)</f>
        <v>0</v>
      </c>
      <c r="AD286" s="206" t="str">
        <f t="shared" si="16"/>
        <v xml:space="preserve">{"Organisation": "CARE International", "Indicateur": "Distribution de biens non-alimentaire", "Statut": "Réalisé", "Date de l'activité (passé ou planifiée)
( jj-mm-aaaa)": "10/29/2016", "Département": "Sud-Est", "Commune": "Jacmel", "Section Communale": "12ème La vanneau"}, </v>
      </c>
    </row>
    <row r="287" spans="1:30" s="53" customFormat="1" ht="38.25" x14ac:dyDescent="0.25">
      <c r="A287" s="53" t="s">
        <v>2238</v>
      </c>
      <c r="C287" s="143"/>
      <c r="D287" s="53" t="s">
        <v>15</v>
      </c>
      <c r="E287" s="132">
        <v>42672</v>
      </c>
      <c r="F287" s="77" t="s">
        <v>2417</v>
      </c>
      <c r="G287" s="145" t="s">
        <v>1055</v>
      </c>
      <c r="H287" s="138" t="str">
        <f>IFERROR(VLOOKUP(G287,REFERENCES!O:P,2,FALSE),"")</f>
        <v xml:space="preserve">Nombre </v>
      </c>
      <c r="I287" s="146">
        <v>200</v>
      </c>
      <c r="J287" s="182"/>
      <c r="K287" s="182"/>
      <c r="L287" s="182"/>
      <c r="M287" s="20" t="s">
        <v>1818</v>
      </c>
      <c r="N287" s="182">
        <v>200</v>
      </c>
      <c r="O287" s="149"/>
      <c r="P287" s="53" t="s">
        <v>181</v>
      </c>
      <c r="Q287" s="143" t="s">
        <v>217</v>
      </c>
      <c r="R287" s="176"/>
      <c r="S287" s="206" t="s">
        <v>1109</v>
      </c>
      <c r="T287" s="176"/>
      <c r="U287" s="180" t="s">
        <v>1062</v>
      </c>
      <c r="V287" s="153" t="s">
        <v>1165</v>
      </c>
      <c r="W287" s="206" t="str">
        <f t="shared" si="14"/>
        <v>CAR20161029SUAN</v>
      </c>
      <c r="X287" s="206">
        <f t="shared" si="15"/>
        <v>0</v>
      </c>
      <c r="Y287" s="206" t="str">
        <f>VLOOKUP(P287,NIVEAUXADMIN!A:B,2,FALSE)</f>
        <v>HT02</v>
      </c>
      <c r="Z287" s="206" t="str">
        <f>VLOOKUP(Q287,NIVEAUXADMIN!E:F,2,FALSE)</f>
        <v>HT02234</v>
      </c>
      <c r="AA287" s="206" t="e">
        <f>VLOOKUP(R287,NIVEAUXADMIN!I:J,2,FALSE)</f>
        <v>#N/A</v>
      </c>
      <c r="AB287" s="206">
        <f>IF(SUMPRODUCT(($A$4:$A287=A287)*($Q$4:$Q287=Q287))&gt;1,0,1)</f>
        <v>1</v>
      </c>
      <c r="AC287" s="207">
        <f>IF(SUMPRODUCT(($A$4:$A287=A287)*($F$4:$F287=F287)*($Q$4:$Q287=Q287))&gt;1,0,1)</f>
        <v>1</v>
      </c>
      <c r="AD287" s="206" t="str">
        <f t="shared" si="16"/>
        <v xml:space="preserve">{"Organisation": "CARE International", "Indicateur": "Distribution de biens non-alimentaire", "Statut": "Réalisé", "Date de l'activité (passé ou planifiée)
( jj-mm-aaaa)": "10/29/2016", "Département": "Sud-Est", "Commune": "Anse A Pitre", "Section Communale": ""}, </v>
      </c>
    </row>
    <row r="288" spans="1:30" s="53" customFormat="1" ht="38.25" x14ac:dyDescent="0.25">
      <c r="A288" s="53" t="s">
        <v>2238</v>
      </c>
      <c r="C288" s="143"/>
      <c r="D288" s="53" t="s">
        <v>15</v>
      </c>
      <c r="E288" s="132">
        <v>42672</v>
      </c>
      <c r="F288" s="77" t="s">
        <v>2417</v>
      </c>
      <c r="G288" s="145" t="s">
        <v>1055</v>
      </c>
      <c r="H288" s="138" t="str">
        <f>IFERROR(VLOOKUP(G288,REFERENCES!O:P,2,FALSE),"")</f>
        <v xml:space="preserve">Nombre </v>
      </c>
      <c r="I288" s="146">
        <v>174</v>
      </c>
      <c r="J288" s="146"/>
      <c r="K288" s="17"/>
      <c r="L288" s="17"/>
      <c r="M288" s="20"/>
      <c r="N288" s="182">
        <v>174</v>
      </c>
      <c r="O288" s="143"/>
      <c r="P288" s="53" t="s">
        <v>181</v>
      </c>
      <c r="Q288" s="206" t="s">
        <v>567</v>
      </c>
      <c r="R288" s="209"/>
      <c r="S288" s="206" t="s">
        <v>1109</v>
      </c>
      <c r="U288" s="180" t="s">
        <v>1062</v>
      </c>
      <c r="V288" s="153" t="s">
        <v>1165</v>
      </c>
      <c r="W288" s="206" t="str">
        <f t="shared" si="14"/>
        <v>CAR20161029SUGR</v>
      </c>
      <c r="X288" s="206">
        <f t="shared" si="15"/>
        <v>0</v>
      </c>
      <c r="Y288" s="206" t="str">
        <f>VLOOKUP(P288,NIVEAUXADMIN!A:B,2,FALSE)</f>
        <v>HT02</v>
      </c>
      <c r="Z288" s="206" t="str">
        <f>VLOOKUP(Q288,NIVEAUXADMIN!E:F,2,FALSE)</f>
        <v>HT02232</v>
      </c>
      <c r="AA288" s="206" t="e">
        <f>VLOOKUP(R288,NIVEAUXADMIN!I:J,2,FALSE)</f>
        <v>#N/A</v>
      </c>
      <c r="AB288" s="206">
        <f>IF(SUMPRODUCT(($A$4:$A288=A288)*($Q$4:$Q288=Q288))&gt;1,0,1)</f>
        <v>1</v>
      </c>
      <c r="AC288" s="207">
        <f>IF(SUMPRODUCT(($A$4:$A288=A288)*($F$4:$F288=F288)*($Q$4:$Q288=Q288))&gt;1,0,1)</f>
        <v>1</v>
      </c>
      <c r="AD288" s="206" t="str">
        <f t="shared" si="16"/>
        <v xml:space="preserve">{"Organisation": "CARE International", "Indicateur": "Distribution de biens non-alimentaire", "Statut": "Réalisé", "Date de l'activité (passé ou planifiée)
( jj-mm-aaaa)": "10/29/2016", "Département": "Sud-Est", "Commune": "Grand Gosier", "Section Communale": ""}, </v>
      </c>
    </row>
    <row r="289" spans="1:30" s="53" customFormat="1" x14ac:dyDescent="0.25">
      <c r="A289" s="53" t="s">
        <v>2238</v>
      </c>
      <c r="C289" s="143"/>
      <c r="D289" s="53" t="s">
        <v>15</v>
      </c>
      <c r="E289" s="132">
        <v>42672</v>
      </c>
      <c r="F289" s="77" t="s">
        <v>2417</v>
      </c>
      <c r="G289" s="145" t="s">
        <v>1052</v>
      </c>
      <c r="H289" s="138" t="str">
        <f>IFERROR(VLOOKUP(G289,REFERENCES!O:P,2,FALSE),"")</f>
        <v xml:space="preserve">Nombre </v>
      </c>
      <c r="I289" s="146">
        <v>38280</v>
      </c>
      <c r="J289" s="207"/>
      <c r="K289" s="207"/>
      <c r="L289" s="207"/>
      <c r="M289" s="20"/>
      <c r="N289" s="182">
        <v>174</v>
      </c>
      <c r="O289" s="206"/>
      <c r="P289" s="53" t="s">
        <v>181</v>
      </c>
      <c r="Q289" s="206" t="s">
        <v>567</v>
      </c>
      <c r="R289" s="176"/>
      <c r="S289" s="206" t="s">
        <v>2079</v>
      </c>
      <c r="T289" s="206"/>
      <c r="U289" s="180" t="s">
        <v>1062</v>
      </c>
      <c r="V289" s="145"/>
      <c r="W289" s="206" t="str">
        <f t="shared" si="14"/>
        <v>CAR20161029SUGR</v>
      </c>
      <c r="X289" s="206">
        <f t="shared" si="15"/>
        <v>0</v>
      </c>
      <c r="Y289" s="206" t="str">
        <f>VLOOKUP(P289,NIVEAUXADMIN!A:B,2,FALSE)</f>
        <v>HT02</v>
      </c>
      <c r="Z289" s="206" t="str">
        <f>VLOOKUP(Q289,NIVEAUXADMIN!E:F,2,FALSE)</f>
        <v>HT02232</v>
      </c>
      <c r="AA289" s="206" t="e">
        <f>VLOOKUP(R289,NIVEAUXADMIN!I:J,2,FALSE)</f>
        <v>#N/A</v>
      </c>
      <c r="AB289" s="206">
        <f>IF(SUMPRODUCT(($A$4:$A289=A289)*($Q$4:$Q289=Q289))&gt;1,0,1)</f>
        <v>0</v>
      </c>
      <c r="AC289" s="207">
        <f>IF(SUMPRODUCT(($A$4:$A289=A289)*($F$4:$F289=F289)*($Q$4:$Q289=Q289))&gt;1,0,1)</f>
        <v>0</v>
      </c>
      <c r="AD289" s="206" t="str">
        <f t="shared" si="16"/>
        <v xml:space="preserve">{"Organisation": "CARE International", "Indicateur": "Distribution de biens non-alimentaire", "Statut": "Réalisé", "Date de l'activité (passé ou planifiée)
( jj-mm-aaaa)": "10/29/2016", "Département": "Sud-Est", "Commune": "Grand Gosier", "Section Communale": ""}, </v>
      </c>
    </row>
    <row r="290" spans="1:30" s="53" customFormat="1" x14ac:dyDescent="0.25">
      <c r="A290" s="53" t="s">
        <v>2238</v>
      </c>
      <c r="D290" s="53" t="s">
        <v>15</v>
      </c>
      <c r="E290" s="132">
        <v>42672</v>
      </c>
      <c r="F290" s="77" t="s">
        <v>2417</v>
      </c>
      <c r="G290" s="145" t="s">
        <v>1052</v>
      </c>
      <c r="H290" s="138" t="str">
        <f>IFERROR(VLOOKUP(G290,REFERENCES!O:P,2,FALSE),"")</f>
        <v xml:space="preserve">Nombre </v>
      </c>
      <c r="I290" s="207">
        <v>44000</v>
      </c>
      <c r="J290" s="207"/>
      <c r="K290" s="207"/>
      <c r="L290" s="207"/>
      <c r="M290" s="20"/>
      <c r="N290" s="182">
        <v>200</v>
      </c>
      <c r="O290" s="206"/>
      <c r="P290" s="53" t="s">
        <v>181</v>
      </c>
      <c r="Q290" s="206" t="s">
        <v>217</v>
      </c>
      <c r="R290" s="176"/>
      <c r="S290" s="206" t="s">
        <v>2079</v>
      </c>
      <c r="T290" s="206"/>
      <c r="U290" s="180" t="s">
        <v>1062</v>
      </c>
      <c r="V290" s="145"/>
      <c r="W290" s="206" t="str">
        <f t="shared" si="14"/>
        <v>CAR20161029SUAN</v>
      </c>
      <c r="X290" s="206">
        <f t="shared" si="15"/>
        <v>0</v>
      </c>
      <c r="Y290" s="206" t="str">
        <f>VLOOKUP(P290,NIVEAUXADMIN!A:B,2,FALSE)</f>
        <v>HT02</v>
      </c>
      <c r="Z290" s="206" t="str">
        <f>VLOOKUP(Q290,NIVEAUXADMIN!E:F,2,FALSE)</f>
        <v>HT02234</v>
      </c>
      <c r="AA290" s="206" t="e">
        <f>VLOOKUP(R290,NIVEAUXADMIN!I:J,2,FALSE)</f>
        <v>#N/A</v>
      </c>
      <c r="AB290" s="206">
        <f>IF(SUMPRODUCT(($A$4:$A290=A290)*($Q$4:$Q290=Q290))&gt;1,0,1)</f>
        <v>0</v>
      </c>
      <c r="AC290" s="207">
        <f>IF(SUMPRODUCT(($A$4:$A290=A290)*($F$4:$F290=F290)*($Q$4:$Q290=Q290))&gt;1,0,1)</f>
        <v>0</v>
      </c>
      <c r="AD290" s="206" t="str">
        <f t="shared" si="16"/>
        <v xml:space="preserve">{"Organisation": "CARE International", "Indicateur": "Distribution de biens non-alimentaire", "Statut": "Réalisé", "Date de l'activité (passé ou planifiée)
( jj-mm-aaaa)": "10/29/2016", "Département": "Sud-Est", "Commune": "Anse A Pitre", "Section Communale": ""}, </v>
      </c>
    </row>
    <row r="291" spans="1:30" s="53" customFormat="1" x14ac:dyDescent="0.25">
      <c r="A291" s="53" t="s">
        <v>2238</v>
      </c>
      <c r="D291" s="53" t="s">
        <v>15</v>
      </c>
      <c r="E291" s="132">
        <v>42673</v>
      </c>
      <c r="F291" s="77" t="s">
        <v>2420</v>
      </c>
      <c r="G291" s="145" t="s">
        <v>2409</v>
      </c>
      <c r="H291" s="138" t="str">
        <f>IFERROR(VLOOKUP(G291,REFERENCES!O:P,2,FALSE),"")</f>
        <v xml:space="preserve">Nombre </v>
      </c>
      <c r="I291" s="17">
        <v>354</v>
      </c>
      <c r="J291" s="207"/>
      <c r="K291" s="207"/>
      <c r="L291" s="207"/>
      <c r="M291" s="20"/>
      <c r="N291" s="182">
        <v>354</v>
      </c>
      <c r="O291" s="206"/>
      <c r="P291" s="53" t="s">
        <v>16</v>
      </c>
      <c r="Q291" s="209" t="s">
        <v>267</v>
      </c>
      <c r="R291" s="206" t="s">
        <v>1479</v>
      </c>
      <c r="S291" s="206"/>
      <c r="T291" s="206"/>
      <c r="U291" s="180" t="s">
        <v>1064</v>
      </c>
      <c r="V291" s="145"/>
      <c r="W291" s="206" t="str">
        <f t="shared" si="14"/>
        <v>CAR20161030GRMO3E</v>
      </c>
      <c r="X291" s="206">
        <f t="shared" si="15"/>
        <v>0</v>
      </c>
      <c r="Y291" s="206" t="str">
        <f>VLOOKUP(P291,NIVEAUXADMIN!A:B,2,FALSE)</f>
        <v>HT08</v>
      </c>
      <c r="Z291" s="206" t="str">
        <f>VLOOKUP(Q291,NIVEAUXADMIN!E:F,2,FALSE)</f>
        <v>HT08814</v>
      </c>
      <c r="AA291" s="206" t="str">
        <f>VLOOKUP(R291,NIVEAUXADMIN!I:J,2,FALSE)</f>
        <v>HT08814-03</v>
      </c>
      <c r="AB291" s="206">
        <f>IF(SUMPRODUCT(($A$4:$A291=A291)*($Q$4:$Q291=Q291))&gt;1,0,1)</f>
        <v>0</v>
      </c>
      <c r="AC291" s="207">
        <f>IF(SUMPRODUCT(($A$4:$A291=A291)*($F$4:$F291=F291)*($Q$4:$Q291=Q291))&gt;1,0,1)</f>
        <v>0</v>
      </c>
      <c r="AD291" s="206" t="str">
        <f t="shared" si="16"/>
        <v xml:space="preserve">{"Organisation": "CARE International", "Indicateur": "Distribution de materiel d'abris d'urgence", "Statut": "Réalisé", "Date de l'activité (passé ou planifiée)
( jj-mm-aaaa)": "10/30/2016", "Département": "Grande Anse", "Commune": "Moron", "Section Communale": "3e L'Assive"}, </v>
      </c>
    </row>
    <row r="292" spans="1:30" s="53" customFormat="1" x14ac:dyDescent="0.25">
      <c r="A292" s="53" t="s">
        <v>2238</v>
      </c>
      <c r="D292" s="53" t="s">
        <v>15</v>
      </c>
      <c r="E292" s="132">
        <v>42674</v>
      </c>
      <c r="F292" s="148" t="s">
        <v>2417</v>
      </c>
      <c r="G292" s="145" t="s">
        <v>1047</v>
      </c>
      <c r="H292" s="138" t="str">
        <f>IFERROR(VLOOKUP(G292,REFERENCES!O:P,2,FALSE),"")</f>
        <v xml:space="preserve">Nombre </v>
      </c>
      <c r="I292" s="146">
        <v>180</v>
      </c>
      <c r="J292" s="182"/>
      <c r="K292" s="182"/>
      <c r="L292" s="182"/>
      <c r="M292" s="20" t="s">
        <v>1818</v>
      </c>
      <c r="N292" s="182">
        <v>180</v>
      </c>
      <c r="O292" s="149" t="s">
        <v>1038</v>
      </c>
      <c r="P292" s="53" t="s">
        <v>16</v>
      </c>
      <c r="Q292" s="209" t="s">
        <v>17</v>
      </c>
      <c r="R292" s="145" t="s">
        <v>1250</v>
      </c>
      <c r="S292" s="206"/>
      <c r="T292" s="176"/>
      <c r="U292" s="180" t="s">
        <v>1062</v>
      </c>
      <c r="V292" s="145"/>
      <c r="W292" s="206" t="str">
        <f t="shared" si="14"/>
        <v>CAR20161031GRJE1È</v>
      </c>
      <c r="X292" s="206">
        <f t="shared" si="15"/>
        <v>0</v>
      </c>
      <c r="Y292" s="206" t="str">
        <f>VLOOKUP(P292,NIVEAUXADMIN!A:B,2,FALSE)</f>
        <v>HT08</v>
      </c>
      <c r="Z292" s="206" t="str">
        <f>VLOOKUP(Q292,NIVEAUXADMIN!E:F,2,FALSE)</f>
        <v>HT08811</v>
      </c>
      <c r="AA292" s="206" t="str">
        <f>VLOOKUP(R292,NIVEAUXADMIN!I:J,2,FALSE)</f>
        <v>HT08811-01</v>
      </c>
      <c r="AB292" s="206">
        <f>IF(SUMPRODUCT(($A$4:$A292=A292)*($Q$4:$Q292=Q292))&gt;1,0,1)</f>
        <v>0</v>
      </c>
      <c r="AC292" s="207">
        <f>IF(SUMPRODUCT(($A$4:$A292=A292)*($F$4:$F292=F292)*($Q$4:$Q292=Q292))&gt;1,0,1)</f>
        <v>0</v>
      </c>
      <c r="AD292" s="206" t="str">
        <f t="shared" si="16"/>
        <v xml:space="preserve">{"Organisation": "CARE International", "Indicateur": "Distribution de biens non-alimentaire", "Statut": "Réalisé", "Date de l'activité (passé ou planifiée)
( jj-mm-aaaa)": "10/31/2016", "Département": "Grande Anse", "Commune": "Jeremie", "Section Communale": "1ère Basse Voldrogue"}, </v>
      </c>
    </row>
    <row r="293" spans="1:30" s="53" customFormat="1" x14ac:dyDescent="0.25">
      <c r="A293" s="53" t="s">
        <v>2238</v>
      </c>
      <c r="C293" s="143"/>
      <c r="D293" s="143" t="s">
        <v>15</v>
      </c>
      <c r="E293" s="132">
        <v>42674</v>
      </c>
      <c r="F293" s="77" t="s">
        <v>2417</v>
      </c>
      <c r="G293" s="145" t="s">
        <v>1047</v>
      </c>
      <c r="H293" s="138" t="str">
        <f>IFERROR(VLOOKUP(G293,REFERENCES!O:P,2,FALSE),"")</f>
        <v xml:space="preserve">Nombre </v>
      </c>
      <c r="I293" s="207">
        <v>180</v>
      </c>
      <c r="J293" s="182"/>
      <c r="K293" s="182"/>
      <c r="L293" s="182"/>
      <c r="M293" s="147" t="s">
        <v>1818</v>
      </c>
      <c r="N293" s="182">
        <v>180</v>
      </c>
      <c r="O293" s="149" t="s">
        <v>1038</v>
      </c>
      <c r="P293" s="143" t="s">
        <v>16</v>
      </c>
      <c r="Q293" s="209" t="s">
        <v>273</v>
      </c>
      <c r="R293" s="145" t="s">
        <v>1362</v>
      </c>
      <c r="S293" s="206"/>
      <c r="T293" s="176"/>
      <c r="U293" s="180" t="s">
        <v>1062</v>
      </c>
      <c r="V293" s="145"/>
      <c r="W293" s="206" t="str">
        <f t="shared" si="14"/>
        <v>CAR20161031GRRO2E</v>
      </c>
      <c r="X293" s="206">
        <f t="shared" si="15"/>
        <v>0</v>
      </c>
      <c r="Y293" s="206" t="str">
        <f>VLOOKUP(P293,NIVEAUXADMIN!A:B,2,FALSE)</f>
        <v>HT08</v>
      </c>
      <c r="Z293" s="206" t="str">
        <f>VLOOKUP(Q293,NIVEAUXADMIN!E:F,2,FALSE)</f>
        <v>HT08832</v>
      </c>
      <c r="AA293" s="206" t="str">
        <f>VLOOKUP(R293,NIVEAUXADMIN!I:J,2,FALSE)</f>
        <v>HT08832-02</v>
      </c>
      <c r="AB293" s="206">
        <f>IF(SUMPRODUCT(($A$4:$A293=A293)*($Q$4:$Q293=Q293))&gt;1,0,1)</f>
        <v>0</v>
      </c>
      <c r="AC293" s="207">
        <f>IF(SUMPRODUCT(($A$4:$A293=A293)*($F$4:$F293=F293)*($Q$4:$Q293=Q293))&gt;1,0,1)</f>
        <v>0</v>
      </c>
      <c r="AD293" s="206" t="str">
        <f t="shared" si="16"/>
        <v xml:space="preserve">{"Organisation": "CARE International", "Indicateur": "Distribution de biens non-alimentaire", "Statut": "Réalisé", "Date de l'activité (passé ou planifiée)
( jj-mm-aaaa)": "10/31/2016", "Département": "Grande Anse", "Commune": "Roseaux", "Section Communale": "2e Fonds Cochon"}, </v>
      </c>
    </row>
    <row r="294" spans="1:30" s="53" customFormat="1" x14ac:dyDescent="0.25">
      <c r="A294" s="53" t="s">
        <v>2238</v>
      </c>
      <c r="D294" s="53" t="s">
        <v>15</v>
      </c>
      <c r="E294" s="132">
        <v>42674</v>
      </c>
      <c r="F294" s="77" t="s">
        <v>2417</v>
      </c>
      <c r="G294" s="145" t="s">
        <v>1047</v>
      </c>
      <c r="H294" s="138" t="str">
        <f>IFERROR(VLOOKUP(G294,REFERENCES!O:P,2,FALSE),"")</f>
        <v xml:space="preserve">Nombre </v>
      </c>
      <c r="I294" s="73">
        <v>180</v>
      </c>
      <c r="J294" s="182"/>
      <c r="K294" s="182"/>
      <c r="L294" s="182"/>
      <c r="M294" s="147" t="s">
        <v>1818</v>
      </c>
      <c r="N294" s="182">
        <v>180</v>
      </c>
      <c r="O294" s="149"/>
      <c r="P294" s="53" t="s">
        <v>16</v>
      </c>
      <c r="Q294" s="209" t="s">
        <v>259</v>
      </c>
      <c r="R294" s="145" t="s">
        <v>1624</v>
      </c>
      <c r="S294" s="206"/>
      <c r="T294" s="176"/>
      <c r="U294" s="180" t="s">
        <v>1062</v>
      </c>
      <c r="V294" s="145"/>
      <c r="W294" s="206" t="str">
        <f t="shared" si="14"/>
        <v>CAR20161031GRDA5E</v>
      </c>
      <c r="X294" s="206">
        <f t="shared" si="15"/>
        <v>0</v>
      </c>
      <c r="Y294" s="206" t="str">
        <f>VLOOKUP(P294,NIVEAUXADMIN!A:B,2,FALSE)</f>
        <v>HT08</v>
      </c>
      <c r="Z294" s="206" t="str">
        <f>VLOOKUP(Q294,NIVEAUXADMIN!E:F,2,FALSE)</f>
        <v>HT08822</v>
      </c>
      <c r="AA294" s="206" t="str">
        <f>VLOOKUP(R294,NIVEAUXADMIN!I:J,2,FALSE)</f>
        <v>HT08822-05</v>
      </c>
      <c r="AB294" s="206">
        <f>IF(SUMPRODUCT(($A$4:$A294=A294)*($Q$4:$Q294=Q294))&gt;1,0,1)</f>
        <v>0</v>
      </c>
      <c r="AC294" s="207">
        <f>IF(SUMPRODUCT(($A$4:$A294=A294)*($F$4:$F294=F294)*($Q$4:$Q294=Q294))&gt;1,0,1)</f>
        <v>0</v>
      </c>
      <c r="AD294" s="206" t="str">
        <f t="shared" si="16"/>
        <v xml:space="preserve">{"Organisation": "CARE International", "Indicateur": "Distribution de biens non-alimentaire", "Statut": "Réalisé", "Date de l'activité (passé ou planifiée)
( jj-mm-aaaa)": "10/31/2016", "Département": "Grande Anse", "Commune": "Dame-Marie", "Section Communale": "5e Baliverne"}, </v>
      </c>
    </row>
    <row r="295" spans="1:30" s="53" customFormat="1" x14ac:dyDescent="0.25">
      <c r="A295" s="53" t="s">
        <v>2238</v>
      </c>
      <c r="D295" s="53" t="s">
        <v>15</v>
      </c>
      <c r="E295" s="132">
        <v>42674</v>
      </c>
      <c r="F295" s="77" t="s">
        <v>2417</v>
      </c>
      <c r="G295" s="145" t="s">
        <v>1047</v>
      </c>
      <c r="H295" s="138" t="str">
        <f>IFERROR(VLOOKUP(G295,REFERENCES!O:P,2,FALSE),"")</f>
        <v xml:space="preserve">Nombre </v>
      </c>
      <c r="I295" s="146">
        <v>180</v>
      </c>
      <c r="J295" s="182"/>
      <c r="K295" s="182"/>
      <c r="L295" s="182"/>
      <c r="M295" s="147" t="s">
        <v>1818</v>
      </c>
      <c r="N295" s="182">
        <v>180</v>
      </c>
      <c r="O295" s="149"/>
      <c r="P295" s="53" t="s">
        <v>16</v>
      </c>
      <c r="Q295" s="209" t="s">
        <v>253</v>
      </c>
      <c r="R295" s="145" t="s">
        <v>1360</v>
      </c>
      <c r="S295" s="206"/>
      <c r="T295" s="176"/>
      <c r="U295" s="180" t="s">
        <v>1062</v>
      </c>
      <c r="V295" s="145"/>
      <c r="W295" s="206" t="str">
        <f t="shared" si="14"/>
        <v>CAR20161031GRCH2E</v>
      </c>
      <c r="X295" s="206">
        <f t="shared" si="15"/>
        <v>0</v>
      </c>
      <c r="Y295" s="206" t="str">
        <f>VLOOKUP(P295,NIVEAUXADMIN!A:B,2,FALSE)</f>
        <v>HT08</v>
      </c>
      <c r="Z295" s="206" t="str">
        <f>VLOOKUP(Q295,NIVEAUXADMIN!E:F,2,FALSE)</f>
        <v>HT08815</v>
      </c>
      <c r="AA295" s="206" t="str">
        <f>VLOOKUP(R295,NIVEAUXADMIN!I:J,2,FALSE)</f>
        <v>HT08815-02</v>
      </c>
      <c r="AB295" s="206">
        <f>IF(SUMPRODUCT(($A$4:$A295=A295)*($Q$4:$Q295=Q295))&gt;1,0,1)</f>
        <v>0</v>
      </c>
      <c r="AC295" s="207">
        <f>IF(SUMPRODUCT(($A$4:$A295=A295)*($F$4:$F295=F295)*($Q$4:$Q295=Q295))&gt;1,0,1)</f>
        <v>0</v>
      </c>
      <c r="AD295" s="206" t="str">
        <f t="shared" si="16"/>
        <v xml:space="preserve">{"Organisation": "CARE International", "Indicateur": "Distribution de biens non-alimentaire", "Statut": "Réalisé", "Date de l'activité (passé ou planifiée)
( jj-mm-aaaa)": "10/31/2016", "Département": "Grande Anse", "Commune": "Chambellan", "Section Communale": "2e Boucan"}, </v>
      </c>
    </row>
    <row r="296" spans="1:30" s="53" customFormat="1" x14ac:dyDescent="0.25">
      <c r="A296" s="53" t="s">
        <v>2238</v>
      </c>
      <c r="D296" s="53" t="s">
        <v>15</v>
      </c>
      <c r="E296" s="132">
        <v>42674</v>
      </c>
      <c r="F296" s="77" t="s">
        <v>2417</v>
      </c>
      <c r="G296" s="145" t="s">
        <v>1047</v>
      </c>
      <c r="H296" s="138" t="str">
        <f>IFERROR(VLOOKUP(G296,REFERENCES!O:P,2,FALSE),"")</f>
        <v xml:space="preserve">Nombre </v>
      </c>
      <c r="I296" s="207">
        <v>180</v>
      </c>
      <c r="J296" s="207"/>
      <c r="K296" s="207"/>
      <c r="L296" s="207"/>
      <c r="M296" s="147"/>
      <c r="N296" s="182">
        <v>180</v>
      </c>
      <c r="O296" s="206"/>
      <c r="P296" s="53" t="s">
        <v>16</v>
      </c>
      <c r="Q296" s="209" t="s">
        <v>267</v>
      </c>
      <c r="R296" s="206" t="s">
        <v>1479</v>
      </c>
      <c r="S296" s="206"/>
      <c r="T296" s="206"/>
      <c r="U296" s="180" t="s">
        <v>1062</v>
      </c>
      <c r="V296" s="145"/>
      <c r="W296" s="206" t="str">
        <f t="shared" si="14"/>
        <v>CAR20161031GRMO3E</v>
      </c>
      <c r="X296" s="206">
        <f t="shared" si="15"/>
        <v>0</v>
      </c>
      <c r="Y296" s="206" t="str">
        <f>VLOOKUP(P296,NIVEAUXADMIN!A:B,2,FALSE)</f>
        <v>HT08</v>
      </c>
      <c r="Z296" s="206" t="str">
        <f>VLOOKUP(Q296,NIVEAUXADMIN!E:F,2,FALSE)</f>
        <v>HT08814</v>
      </c>
      <c r="AA296" s="206" t="str">
        <f>VLOOKUP(R296,NIVEAUXADMIN!I:J,2,FALSE)</f>
        <v>HT08814-03</v>
      </c>
      <c r="AB296" s="206">
        <f>IF(SUMPRODUCT(($A$4:$A296=A296)*($Q$4:$Q296=Q296))&gt;1,0,1)</f>
        <v>0</v>
      </c>
      <c r="AC296" s="207">
        <f>IF(SUMPRODUCT(($A$4:$A296=A296)*($F$4:$F296=F296)*($Q$4:$Q296=Q296))&gt;1,0,1)</f>
        <v>0</v>
      </c>
      <c r="AD296" s="206" t="str">
        <f t="shared" si="16"/>
        <v xml:space="preserve">{"Organisation": "CARE International", "Indicateur": "Distribution de biens non-alimentaire", "Statut": "Réalisé", "Date de l'activité (passé ou planifiée)
( jj-mm-aaaa)": "10/31/2016", "Département": "Grande Anse", "Commune": "Moron", "Section Communale": "3e L'Assive"}, </v>
      </c>
    </row>
    <row r="297" spans="1:30" s="53" customFormat="1" x14ac:dyDescent="0.25">
      <c r="A297" s="53" t="s">
        <v>2238</v>
      </c>
      <c r="D297" s="53" t="s">
        <v>15</v>
      </c>
      <c r="E297" s="132">
        <v>42674</v>
      </c>
      <c r="F297" s="77" t="s">
        <v>2417</v>
      </c>
      <c r="G297" s="145" t="s">
        <v>1047</v>
      </c>
      <c r="H297" s="138" t="str">
        <f>IFERROR(VLOOKUP(G297,REFERENCES!O:P,2,FALSE),"")</f>
        <v xml:space="preserve">Nombre </v>
      </c>
      <c r="I297" s="73">
        <v>180</v>
      </c>
      <c r="J297" s="182"/>
      <c r="K297" s="182"/>
      <c r="L297" s="182"/>
      <c r="M297" s="147" t="s">
        <v>1818</v>
      </c>
      <c r="N297" s="182">
        <v>180</v>
      </c>
      <c r="O297" s="149"/>
      <c r="P297" s="53" t="s">
        <v>16</v>
      </c>
      <c r="Q297" s="209" t="s">
        <v>140</v>
      </c>
      <c r="R297" s="145" t="s">
        <v>1473</v>
      </c>
      <c r="S297" s="206"/>
      <c r="T297" s="176"/>
      <c r="U297" s="180" t="s">
        <v>1062</v>
      </c>
      <c r="V297" s="145"/>
      <c r="W297" s="206" t="str">
        <f t="shared" si="14"/>
        <v>CAR20161031GRAB3E</v>
      </c>
      <c r="X297" s="206">
        <f t="shared" si="15"/>
        <v>0</v>
      </c>
      <c r="Y297" s="206" t="str">
        <f>VLOOKUP(P297,NIVEAUXADMIN!A:B,2,FALSE)</f>
        <v>HT08</v>
      </c>
      <c r="Z297" s="206" t="str">
        <f>VLOOKUP(Q297,NIVEAUXADMIN!E:F,2,FALSE)</f>
        <v>HT08812</v>
      </c>
      <c r="AA297" s="206" t="str">
        <f>VLOOKUP(R297,NIVEAUXADMIN!I:J,2,FALSE)</f>
        <v>HT08812-03</v>
      </c>
      <c r="AB297" s="206">
        <f>IF(SUMPRODUCT(($A$4:$A297=A297)*($Q$4:$Q297=Q297))&gt;1,0,1)</f>
        <v>1</v>
      </c>
      <c r="AC297" s="207">
        <f>IF(SUMPRODUCT(($A$4:$A297=A297)*($F$4:$F297=F297)*($Q$4:$Q297=Q297))&gt;1,0,1)</f>
        <v>1</v>
      </c>
      <c r="AD297" s="206" t="str">
        <f t="shared" si="16"/>
        <v xml:space="preserve">{"Organisation": "CARE International", "Indicateur": "Distribution de biens non-alimentaire", "Statut": "Réalisé", "Date de l'activité (passé ou planifiée)
( jj-mm-aaaa)": "10/31/2016", "Département": "Grande Anse", "Commune": "Abricots", "Section Communale": "3e Danglise"}, </v>
      </c>
    </row>
    <row r="298" spans="1:30" s="53" customFormat="1" x14ac:dyDescent="0.25">
      <c r="A298" s="53" t="s">
        <v>2238</v>
      </c>
      <c r="D298" s="53" t="s">
        <v>15</v>
      </c>
      <c r="E298" s="132">
        <v>42674</v>
      </c>
      <c r="F298" s="77" t="s">
        <v>2420</v>
      </c>
      <c r="G298" s="145" t="s">
        <v>2409</v>
      </c>
      <c r="H298" s="138" t="str">
        <f>IFERROR(VLOOKUP(G298,REFERENCES!O:P,2,FALSE),"")</f>
        <v xml:space="preserve">Nombre </v>
      </c>
      <c r="I298" s="73">
        <v>6</v>
      </c>
      <c r="J298" s="182"/>
      <c r="K298" s="182"/>
      <c r="L298" s="182"/>
      <c r="M298" s="147" t="s">
        <v>1818</v>
      </c>
      <c r="N298" s="182">
        <v>6</v>
      </c>
      <c r="O298" s="149"/>
      <c r="P298" s="53" t="s">
        <v>16</v>
      </c>
      <c r="Q298" s="209" t="s">
        <v>17</v>
      </c>
      <c r="R298" s="145" t="s">
        <v>1250</v>
      </c>
      <c r="S298" s="206"/>
      <c r="T298" s="176"/>
      <c r="U298" s="180" t="s">
        <v>1062</v>
      </c>
      <c r="V298" s="145"/>
      <c r="W298" s="206" t="str">
        <f t="shared" si="14"/>
        <v>CAR20161031GRJE1È</v>
      </c>
      <c r="X298" s="206">
        <f t="shared" si="15"/>
        <v>0</v>
      </c>
      <c r="Y298" s="206" t="str">
        <f>VLOOKUP(P298,NIVEAUXADMIN!A:B,2,FALSE)</f>
        <v>HT08</v>
      </c>
      <c r="Z298" s="206" t="str">
        <f>VLOOKUP(Q298,NIVEAUXADMIN!E:F,2,FALSE)</f>
        <v>HT08811</v>
      </c>
      <c r="AA298" s="206" t="str">
        <f>VLOOKUP(R298,NIVEAUXADMIN!I:J,2,FALSE)</f>
        <v>HT08811-01</v>
      </c>
      <c r="AB298" s="206">
        <f>IF(SUMPRODUCT(($A$4:$A298=A298)*($Q$4:$Q298=Q298))&gt;1,0,1)</f>
        <v>0</v>
      </c>
      <c r="AC298" s="207">
        <f>IF(SUMPRODUCT(($A$4:$A298=A298)*($F$4:$F298=F298)*($Q$4:$Q298=Q298))&gt;1,0,1)</f>
        <v>1</v>
      </c>
      <c r="AD298" s="206" t="str">
        <f t="shared" si="16"/>
        <v xml:space="preserve">{"Organisation": "CARE International", "Indicateur": "Distribution de materiel d'abris d'urgence", "Statut": "Réalisé", "Date de l'activité (passé ou planifiée)
( jj-mm-aaaa)": "10/31/2016", "Département": "Grande Anse", "Commune": "Jeremie", "Section Communale": "1ère Basse Voldrogue"}, </v>
      </c>
    </row>
    <row r="299" spans="1:30" s="53" customFormat="1" x14ac:dyDescent="0.25">
      <c r="A299" s="53" t="s">
        <v>2238</v>
      </c>
      <c r="D299" s="53" t="s">
        <v>15</v>
      </c>
      <c r="E299" s="132">
        <v>42674</v>
      </c>
      <c r="F299" s="77" t="s">
        <v>2417</v>
      </c>
      <c r="G299" s="145" t="s">
        <v>1047</v>
      </c>
      <c r="H299" s="138" t="str">
        <f>IFERROR(VLOOKUP(G299,REFERENCES!O:P,2,FALSE),"")</f>
        <v xml:space="preserve">Nombre </v>
      </c>
      <c r="I299" s="73">
        <v>180</v>
      </c>
      <c r="J299" s="182"/>
      <c r="K299" s="182"/>
      <c r="L299" s="182"/>
      <c r="M299" s="147"/>
      <c r="N299" s="182">
        <v>180</v>
      </c>
      <c r="O299" s="149" t="s">
        <v>1038</v>
      </c>
      <c r="P299" s="53" t="s">
        <v>16</v>
      </c>
      <c r="Q299" s="209" t="s">
        <v>273</v>
      </c>
      <c r="R299" s="145" t="s">
        <v>1568</v>
      </c>
      <c r="S299" s="206"/>
      <c r="T299" s="176"/>
      <c r="U299" s="180"/>
      <c r="V299" s="145"/>
      <c r="W299" s="206" t="str">
        <f t="shared" si="14"/>
        <v>CAR20161031GRRO4E</v>
      </c>
      <c r="X299" s="206">
        <f t="shared" si="15"/>
        <v>0</v>
      </c>
      <c r="Y299" s="206" t="str">
        <f>VLOOKUP(P299,NIVEAUXADMIN!A:B,2,FALSE)</f>
        <v>HT08</v>
      </c>
      <c r="Z299" s="206" t="str">
        <f>VLOOKUP(Q299,NIVEAUXADMIN!E:F,2,FALSE)</f>
        <v>HT08832</v>
      </c>
      <c r="AA299" s="206" t="str">
        <f>VLOOKUP(R299,NIVEAUXADMIN!I:J,2,FALSE)</f>
        <v>HT08832-04</v>
      </c>
      <c r="AB299" s="206">
        <f>IF(SUMPRODUCT(($A$4:$A299=A299)*($Q$4:$Q299=Q299))&gt;1,0,1)</f>
        <v>0</v>
      </c>
      <c r="AC299" s="207">
        <f>IF(SUMPRODUCT(($A$4:$A299=A299)*($F$4:$F299=F299)*($Q$4:$Q299=Q299))&gt;1,0,1)</f>
        <v>0</v>
      </c>
      <c r="AD299" s="206" t="str">
        <f t="shared" si="16"/>
        <v xml:space="preserve">{"Organisation": "CARE International", "Indicateur": "Distribution de biens non-alimentaire", "Statut": "Réalisé", "Date de l'activité (passé ou planifiée)
( jj-mm-aaaa)": "10/31/2016", "Département": "Grande Anse", "Commune": "Roseaux", "Section Communale": "4e les Gomiers"}, </v>
      </c>
    </row>
    <row r="300" spans="1:30" s="53" customFormat="1" x14ac:dyDescent="0.25">
      <c r="A300" s="53" t="s">
        <v>2238</v>
      </c>
      <c r="D300" s="53" t="s">
        <v>15</v>
      </c>
      <c r="E300" s="132">
        <v>42674</v>
      </c>
      <c r="F300" s="77" t="s">
        <v>2420</v>
      </c>
      <c r="G300" s="145" t="s">
        <v>2409</v>
      </c>
      <c r="H300" s="138" t="str">
        <f>IFERROR(VLOOKUP(G300,REFERENCES!O:P,2,FALSE),"")</f>
        <v xml:space="preserve">Nombre </v>
      </c>
      <c r="I300" s="73">
        <v>90</v>
      </c>
      <c r="J300" s="182"/>
      <c r="K300" s="182"/>
      <c r="L300" s="182"/>
      <c r="M300" s="147" t="s">
        <v>1818</v>
      </c>
      <c r="N300" s="182">
        <v>90</v>
      </c>
      <c r="O300" s="149" t="s">
        <v>1038</v>
      </c>
      <c r="P300" s="53" t="s">
        <v>16</v>
      </c>
      <c r="Q300" s="209" t="s">
        <v>273</v>
      </c>
      <c r="R300" s="145" t="s">
        <v>1568</v>
      </c>
      <c r="S300" s="206"/>
      <c r="T300" s="176"/>
      <c r="U300" s="180" t="s">
        <v>1062</v>
      </c>
      <c r="V300" s="145"/>
      <c r="W300" s="206" t="str">
        <f t="shared" si="14"/>
        <v>CAR20161031GRRO4E</v>
      </c>
      <c r="X300" s="206">
        <f t="shared" si="15"/>
        <v>0</v>
      </c>
      <c r="Y300" s="206" t="str">
        <f>VLOOKUP(P300,NIVEAUXADMIN!A:B,2,FALSE)</f>
        <v>HT08</v>
      </c>
      <c r="Z300" s="206" t="str">
        <f>VLOOKUP(Q300,NIVEAUXADMIN!E:F,2,FALSE)</f>
        <v>HT08832</v>
      </c>
      <c r="AA300" s="206" t="str">
        <f>VLOOKUP(R300,NIVEAUXADMIN!I:J,2,FALSE)</f>
        <v>HT08832-04</v>
      </c>
      <c r="AB300" s="206">
        <f>IF(SUMPRODUCT(($A$4:$A300=A300)*($Q$4:$Q300=Q300))&gt;1,0,1)</f>
        <v>0</v>
      </c>
      <c r="AC300" s="207">
        <f>IF(SUMPRODUCT(($A$4:$A300=A300)*($F$4:$F300=F300)*($Q$4:$Q300=Q300))&gt;1,0,1)</f>
        <v>0</v>
      </c>
      <c r="AD300" s="206" t="str">
        <f t="shared" si="16"/>
        <v xml:space="preserve">{"Organisation": "CARE International", "Indicateur": "Distribution de materiel d'abris d'urgence", "Statut": "Réalisé", "Date de l'activité (passé ou planifiée)
( jj-mm-aaaa)": "10/31/2016", "Département": "Grande Anse", "Commune": "Roseaux", "Section Communale": "4e les Gomiers"}, </v>
      </c>
    </row>
    <row r="301" spans="1:30" s="53" customFormat="1" x14ac:dyDescent="0.25">
      <c r="A301" s="53" t="s">
        <v>2238</v>
      </c>
      <c r="D301" s="53" t="s">
        <v>15</v>
      </c>
      <c r="E301" s="132">
        <v>42674</v>
      </c>
      <c r="F301" s="77" t="s">
        <v>2417</v>
      </c>
      <c r="G301" s="145" t="s">
        <v>1047</v>
      </c>
      <c r="H301" s="138" t="str">
        <f>IFERROR(VLOOKUP(G301,REFERENCES!O:P,2,FALSE),"")</f>
        <v xml:space="preserve">Nombre </v>
      </c>
      <c r="I301" s="73">
        <v>180</v>
      </c>
      <c r="J301" s="182"/>
      <c r="K301" s="182"/>
      <c r="L301" s="182"/>
      <c r="M301" s="147"/>
      <c r="N301" s="182">
        <v>180</v>
      </c>
      <c r="O301" s="149"/>
      <c r="P301" s="53" t="s">
        <v>16</v>
      </c>
      <c r="Q301" s="209" t="s">
        <v>259</v>
      </c>
      <c r="R301" s="145" t="s">
        <v>1667</v>
      </c>
      <c r="S301" s="206"/>
      <c r="T301" s="176"/>
      <c r="U301" s="180"/>
      <c r="V301" s="145"/>
      <c r="W301" s="206" t="str">
        <f t="shared" si="14"/>
        <v>CAR20161031GRDA6E</v>
      </c>
      <c r="X301" s="206">
        <f t="shared" si="15"/>
        <v>0</v>
      </c>
      <c r="Y301" s="206" t="str">
        <f>VLOOKUP(P301,NIVEAUXADMIN!A:B,2,FALSE)</f>
        <v>HT08</v>
      </c>
      <c r="Z301" s="206" t="str">
        <f>VLOOKUP(Q301,NIVEAUXADMIN!E:F,2,FALSE)</f>
        <v>HT08822</v>
      </c>
      <c r="AA301" s="206" t="str">
        <f>VLOOKUP(R301,NIVEAUXADMIN!I:J,2,FALSE)</f>
        <v>HT08822-04</v>
      </c>
      <c r="AB301" s="206">
        <f>IF(SUMPRODUCT(($A$4:$A301=A301)*($Q$4:$Q301=Q301))&gt;1,0,1)</f>
        <v>0</v>
      </c>
      <c r="AC301" s="207">
        <f>IF(SUMPRODUCT(($A$4:$A301=A301)*($F$4:$F301=F301)*($Q$4:$Q301=Q301))&gt;1,0,1)</f>
        <v>0</v>
      </c>
      <c r="AD301" s="206" t="str">
        <f t="shared" si="16"/>
        <v xml:space="preserve">{"Organisation": "CARE International", "Indicateur": "Distribution de biens non-alimentaire", "Statut": "Réalisé", "Date de l'activité (passé ou planifiée)
( jj-mm-aaaa)": "10/31/2016", "Département": "Grande Anse", "Commune": "Dame-Marie", "Section Communale": "6e Petite Rivière"}, </v>
      </c>
    </row>
    <row r="302" spans="1:30" s="53" customFormat="1" x14ac:dyDescent="0.25">
      <c r="A302" s="53" t="s">
        <v>2238</v>
      </c>
      <c r="D302" s="53" t="s">
        <v>15</v>
      </c>
      <c r="E302" s="132">
        <v>42674</v>
      </c>
      <c r="F302" s="77" t="s">
        <v>2420</v>
      </c>
      <c r="G302" s="145" t="s">
        <v>2409</v>
      </c>
      <c r="H302" s="138" t="str">
        <f>IFERROR(VLOOKUP(G302,REFERENCES!O:P,2,FALSE),"")</f>
        <v xml:space="preserve">Nombre </v>
      </c>
      <c r="I302" s="73">
        <v>60</v>
      </c>
      <c r="J302" s="182"/>
      <c r="K302" s="182"/>
      <c r="L302" s="182"/>
      <c r="M302" s="147" t="s">
        <v>1818</v>
      </c>
      <c r="N302" s="182">
        <v>60</v>
      </c>
      <c r="O302" s="149"/>
      <c r="P302" s="53" t="s">
        <v>16</v>
      </c>
      <c r="Q302" s="209" t="s">
        <v>259</v>
      </c>
      <c r="R302" s="145" t="s">
        <v>1667</v>
      </c>
      <c r="S302" s="206"/>
      <c r="T302" s="176"/>
      <c r="U302" s="180" t="s">
        <v>1062</v>
      </c>
      <c r="V302" s="145"/>
      <c r="W302" s="206" t="str">
        <f t="shared" si="14"/>
        <v>CAR20161031GRDA6E</v>
      </c>
      <c r="X302" s="206">
        <f t="shared" si="15"/>
        <v>0</v>
      </c>
      <c r="Y302" s="206" t="str">
        <f>VLOOKUP(P302,NIVEAUXADMIN!A:B,2,FALSE)</f>
        <v>HT08</v>
      </c>
      <c r="Z302" s="206" t="str">
        <f>VLOOKUP(Q302,NIVEAUXADMIN!E:F,2,FALSE)</f>
        <v>HT08822</v>
      </c>
      <c r="AA302" s="206" t="str">
        <f>VLOOKUP(R302,NIVEAUXADMIN!I:J,2,FALSE)</f>
        <v>HT08822-04</v>
      </c>
      <c r="AB302" s="206">
        <f>IF(SUMPRODUCT(($A$4:$A302=A302)*($Q$4:$Q302=Q302))&gt;1,0,1)</f>
        <v>0</v>
      </c>
      <c r="AC302" s="207">
        <f>IF(SUMPRODUCT(($A$4:$A302=A302)*($F$4:$F302=F302)*($Q$4:$Q302=Q302))&gt;1,0,1)</f>
        <v>1</v>
      </c>
      <c r="AD302" s="206" t="str">
        <f t="shared" si="16"/>
        <v xml:space="preserve">{"Organisation": "CARE International", "Indicateur": "Distribution de materiel d'abris d'urgence", "Statut": "Réalisé", "Date de l'activité (passé ou planifiée)
( jj-mm-aaaa)": "10/31/2016", "Département": "Grande Anse", "Commune": "Dame-Marie", "Section Communale": "6e Petite Rivière"}, </v>
      </c>
    </row>
    <row r="303" spans="1:30" s="53" customFormat="1" x14ac:dyDescent="0.25">
      <c r="A303" s="53" t="s">
        <v>2238</v>
      </c>
      <c r="C303" s="143"/>
      <c r="D303" s="143" t="s">
        <v>15</v>
      </c>
      <c r="E303" s="132">
        <v>42674</v>
      </c>
      <c r="F303" s="77" t="s">
        <v>2420</v>
      </c>
      <c r="G303" s="145" t="s">
        <v>2409</v>
      </c>
      <c r="H303" s="138" t="str">
        <f>IFERROR(VLOOKUP(G303,REFERENCES!O:P,2,FALSE),"")</f>
        <v xml:space="preserve">Nombre </v>
      </c>
      <c r="I303" s="207">
        <v>113</v>
      </c>
      <c r="J303" s="182"/>
      <c r="K303" s="182"/>
      <c r="L303" s="182"/>
      <c r="M303" s="147" t="s">
        <v>1818</v>
      </c>
      <c r="N303" s="182">
        <v>113</v>
      </c>
      <c r="O303" s="149"/>
      <c r="P303" s="143" t="s">
        <v>16</v>
      </c>
      <c r="Q303" s="209" t="s">
        <v>253</v>
      </c>
      <c r="R303" s="145" t="s">
        <v>1360</v>
      </c>
      <c r="S303" s="206"/>
      <c r="T303" s="176"/>
      <c r="U303" s="180" t="s">
        <v>1062</v>
      </c>
      <c r="V303" s="145"/>
      <c r="W303" s="206" t="str">
        <f t="shared" si="14"/>
        <v>CAR20161031GRCH2E</v>
      </c>
      <c r="X303" s="206">
        <f t="shared" si="15"/>
        <v>0</v>
      </c>
      <c r="Y303" s="206" t="str">
        <f>VLOOKUP(P303,NIVEAUXADMIN!A:B,2,FALSE)</f>
        <v>HT08</v>
      </c>
      <c r="Z303" s="206" t="str">
        <f>VLOOKUP(Q303,NIVEAUXADMIN!E:F,2,FALSE)</f>
        <v>HT08815</v>
      </c>
      <c r="AA303" s="206" t="str">
        <f>VLOOKUP(R303,NIVEAUXADMIN!I:J,2,FALSE)</f>
        <v>HT08815-02</v>
      </c>
      <c r="AB303" s="206">
        <f>IF(SUMPRODUCT(($A$4:$A303=A303)*($Q$4:$Q303=Q303))&gt;1,0,1)</f>
        <v>0</v>
      </c>
      <c r="AC303" s="207">
        <f>IF(SUMPRODUCT(($A$4:$A303=A303)*($F$4:$F303=F303)*($Q$4:$Q303=Q303))&gt;1,0,1)</f>
        <v>1</v>
      </c>
      <c r="AD303" s="206" t="str">
        <f t="shared" si="16"/>
        <v xml:space="preserve">{"Organisation": "CARE International", "Indicateur": "Distribution de materiel d'abris d'urgence", "Statut": "Réalisé", "Date de l'activité (passé ou planifiée)
( jj-mm-aaaa)": "10/31/2016", "Département": "Grande Anse", "Commune": "Chambellan", "Section Communale": "2e Boucan"}, </v>
      </c>
    </row>
    <row r="304" spans="1:30" s="53" customFormat="1" x14ac:dyDescent="0.25">
      <c r="A304" s="53" t="s">
        <v>2238</v>
      </c>
      <c r="C304" s="143"/>
      <c r="D304" s="143" t="s">
        <v>15</v>
      </c>
      <c r="E304" s="132">
        <v>42674</v>
      </c>
      <c r="F304" s="77" t="s">
        <v>2420</v>
      </c>
      <c r="G304" s="145" t="s">
        <v>2409</v>
      </c>
      <c r="H304" s="138" t="str">
        <f>IFERROR(VLOOKUP(G304,REFERENCES!O:P,2,FALSE),"")</f>
        <v xml:space="preserve">Nombre </v>
      </c>
      <c r="I304" s="207">
        <v>110</v>
      </c>
      <c r="J304" s="182"/>
      <c r="K304" s="182"/>
      <c r="L304" s="182"/>
      <c r="M304" s="20" t="s">
        <v>1818</v>
      </c>
      <c r="N304" s="182">
        <v>110</v>
      </c>
      <c r="O304" s="149" t="s">
        <v>1038</v>
      </c>
      <c r="P304" s="143" t="s">
        <v>16</v>
      </c>
      <c r="Q304" s="209" t="s">
        <v>267</v>
      </c>
      <c r="R304" s="145" t="s">
        <v>1479</v>
      </c>
      <c r="S304" s="206"/>
      <c r="T304" s="176"/>
      <c r="U304" s="180" t="s">
        <v>1062</v>
      </c>
      <c r="V304" s="145"/>
      <c r="W304" s="206" t="str">
        <f t="shared" si="14"/>
        <v>CAR20161031GRMO3E</v>
      </c>
      <c r="X304" s="206">
        <f t="shared" si="15"/>
        <v>0</v>
      </c>
      <c r="Y304" s="206" t="str">
        <f>VLOOKUP(P304,NIVEAUXADMIN!A:B,2,FALSE)</f>
        <v>HT08</v>
      </c>
      <c r="Z304" s="206" t="str">
        <f>VLOOKUP(Q304,NIVEAUXADMIN!E:F,2,FALSE)</f>
        <v>HT08814</v>
      </c>
      <c r="AA304" s="206" t="str">
        <f>VLOOKUP(R304,NIVEAUXADMIN!I:J,2,FALSE)</f>
        <v>HT08814-03</v>
      </c>
      <c r="AB304" s="206">
        <f>IF(SUMPRODUCT(($A$4:$A304=A304)*($Q$4:$Q304=Q304))&gt;1,0,1)</f>
        <v>0</v>
      </c>
      <c r="AC304" s="207">
        <f>IF(SUMPRODUCT(($A$4:$A304=A304)*($F$4:$F304=F304)*($Q$4:$Q304=Q304))&gt;1,0,1)</f>
        <v>0</v>
      </c>
      <c r="AD304" s="206" t="str">
        <f t="shared" si="16"/>
        <v xml:space="preserve">{"Organisation": "CARE International", "Indicateur": "Distribution de materiel d'abris d'urgence", "Statut": "Réalisé", "Date de l'activité (passé ou planifiée)
( jj-mm-aaaa)": "10/31/2016", "Département": "Grande Anse", "Commune": "Moron", "Section Communale": "3e L'Assive"}, </v>
      </c>
    </row>
    <row r="305" spans="1:30" s="53" customFormat="1" x14ac:dyDescent="0.25">
      <c r="A305" s="53" t="s">
        <v>2238</v>
      </c>
      <c r="C305" s="143"/>
      <c r="D305" s="143" t="s">
        <v>15</v>
      </c>
      <c r="E305" s="132">
        <v>42674</v>
      </c>
      <c r="F305" s="77" t="s">
        <v>2420</v>
      </c>
      <c r="G305" s="145" t="s">
        <v>2409</v>
      </c>
      <c r="H305" s="138" t="str">
        <f>IFERROR(VLOOKUP(G305,REFERENCES!O:P,2,FALSE),"")</f>
        <v xml:space="preserve">Nombre </v>
      </c>
      <c r="I305" s="207">
        <v>125</v>
      </c>
      <c r="J305" s="182"/>
      <c r="K305" s="182"/>
      <c r="L305" s="182"/>
      <c r="M305" s="20" t="s">
        <v>1818</v>
      </c>
      <c r="N305" s="182">
        <v>125</v>
      </c>
      <c r="O305" s="149"/>
      <c r="P305" s="143" t="s">
        <v>16</v>
      </c>
      <c r="Q305" s="209" t="s">
        <v>140</v>
      </c>
      <c r="R305" s="145" t="s">
        <v>1473</v>
      </c>
      <c r="S305" s="206"/>
      <c r="T305" s="176"/>
      <c r="U305" s="180" t="s">
        <v>1062</v>
      </c>
      <c r="V305" s="145"/>
      <c r="W305" s="206" t="str">
        <f t="shared" si="14"/>
        <v>CAR20161031GRAB3E</v>
      </c>
      <c r="X305" s="206">
        <f t="shared" si="15"/>
        <v>0</v>
      </c>
      <c r="Y305" s="206" t="str">
        <f>VLOOKUP(P305,NIVEAUXADMIN!A:B,2,FALSE)</f>
        <v>HT08</v>
      </c>
      <c r="Z305" s="206" t="str">
        <f>VLOOKUP(Q305,NIVEAUXADMIN!E:F,2,FALSE)</f>
        <v>HT08812</v>
      </c>
      <c r="AA305" s="206" t="str">
        <f>VLOOKUP(R305,NIVEAUXADMIN!I:J,2,FALSE)</f>
        <v>HT08812-03</v>
      </c>
      <c r="AB305" s="206">
        <f>IF(SUMPRODUCT(($A$4:$A305=A305)*($Q$4:$Q305=Q305))&gt;1,0,1)</f>
        <v>0</v>
      </c>
      <c r="AC305" s="207">
        <f>IF(SUMPRODUCT(($A$4:$A305=A305)*($F$4:$F305=F305)*($Q$4:$Q305=Q305))&gt;1,0,1)</f>
        <v>1</v>
      </c>
      <c r="AD305" s="206" t="str">
        <f t="shared" si="16"/>
        <v xml:space="preserve">{"Organisation": "CARE International", "Indicateur": "Distribution de materiel d'abris d'urgence", "Statut": "Réalisé", "Date de l'activité (passé ou planifiée)
( jj-mm-aaaa)": "10/31/2016", "Département": "Grande Anse", "Commune": "Abricots", "Section Communale": "3e Danglise"}, </v>
      </c>
    </row>
    <row r="306" spans="1:30" s="53" customFormat="1" x14ac:dyDescent="0.25">
      <c r="A306" s="53" t="s">
        <v>2238</v>
      </c>
      <c r="C306" s="143"/>
      <c r="D306" s="143" t="s">
        <v>15</v>
      </c>
      <c r="E306" s="132">
        <v>42674</v>
      </c>
      <c r="F306" s="77" t="s">
        <v>2420</v>
      </c>
      <c r="G306" s="145" t="s">
        <v>2409</v>
      </c>
      <c r="H306" s="138" t="str">
        <f>IFERROR(VLOOKUP(G306,REFERENCES!O:P,2,FALSE),"")</f>
        <v xml:space="preserve">Nombre </v>
      </c>
      <c r="I306" s="207">
        <v>94</v>
      </c>
      <c r="J306" s="182"/>
      <c r="K306" s="182"/>
      <c r="L306" s="182"/>
      <c r="M306" s="20"/>
      <c r="N306" s="182">
        <v>94</v>
      </c>
      <c r="O306" s="149" t="s">
        <v>1038</v>
      </c>
      <c r="P306" s="143" t="s">
        <v>16</v>
      </c>
      <c r="Q306" s="209" t="s">
        <v>273</v>
      </c>
      <c r="R306" s="145" t="s">
        <v>1362</v>
      </c>
      <c r="S306" s="143"/>
      <c r="T306" s="176"/>
      <c r="U306" s="180"/>
      <c r="V306" s="145"/>
      <c r="W306" s="206" t="str">
        <f t="shared" si="14"/>
        <v>CAR20161031GRRO2E</v>
      </c>
      <c r="X306" s="206">
        <f t="shared" si="15"/>
        <v>0</v>
      </c>
      <c r="Y306" s="206" t="str">
        <f>VLOOKUP(P306,NIVEAUXADMIN!A:B,2,FALSE)</f>
        <v>HT08</v>
      </c>
      <c r="Z306" s="206" t="str">
        <f>VLOOKUP(Q306,NIVEAUXADMIN!E:F,2,FALSE)</f>
        <v>HT08832</v>
      </c>
      <c r="AA306" s="206" t="str">
        <f>VLOOKUP(R306,NIVEAUXADMIN!I:J,2,FALSE)</f>
        <v>HT08832-02</v>
      </c>
      <c r="AB306" s="206">
        <f>IF(SUMPRODUCT(($A$4:$A306=A306)*($Q$4:$Q306=Q306))&gt;1,0,1)</f>
        <v>0</v>
      </c>
      <c r="AC306" s="207">
        <f>IF(SUMPRODUCT(($A$4:$A306=A306)*($F$4:$F306=F306)*($Q$4:$Q306=Q306))&gt;1,0,1)</f>
        <v>0</v>
      </c>
      <c r="AD306" s="206" t="str">
        <f t="shared" si="16"/>
        <v xml:space="preserve">{"Organisation": "CARE International", "Indicateur": "Distribution de materiel d'abris d'urgence", "Statut": "Réalisé", "Date de l'activité (passé ou planifiée)
( jj-mm-aaaa)": "10/31/2016", "Département": "Grande Anse", "Commune": "Roseaux", "Section Communale": "2e Fonds Cochon"}, </v>
      </c>
    </row>
    <row r="307" spans="1:30" s="53" customFormat="1" ht="38.25" x14ac:dyDescent="0.25">
      <c r="A307" s="53" t="s">
        <v>2238</v>
      </c>
      <c r="D307" s="53" t="s">
        <v>15</v>
      </c>
      <c r="E307" s="132">
        <v>42674</v>
      </c>
      <c r="F307" s="148" t="s">
        <v>2417</v>
      </c>
      <c r="G307" s="145" t="s">
        <v>1055</v>
      </c>
      <c r="H307" s="138" t="str">
        <f>IFERROR(VLOOKUP(G307,REFERENCES!O:P,2,FALSE),"")</f>
        <v xml:space="preserve">Nombre </v>
      </c>
      <c r="I307" s="207">
        <v>85</v>
      </c>
      <c r="J307" s="182"/>
      <c r="K307" s="182"/>
      <c r="L307" s="182"/>
      <c r="M307" s="20" t="s">
        <v>1818</v>
      </c>
      <c r="N307" s="182">
        <v>85</v>
      </c>
      <c r="O307" s="149" t="s">
        <v>1038</v>
      </c>
      <c r="P307" s="53" t="s">
        <v>16</v>
      </c>
      <c r="Q307" s="209" t="s">
        <v>273</v>
      </c>
      <c r="R307" s="145" t="s">
        <v>1362</v>
      </c>
      <c r="S307" s="143"/>
      <c r="T307" s="176"/>
      <c r="U307" s="180" t="s">
        <v>1062</v>
      </c>
      <c r="V307" s="153" t="s">
        <v>1165</v>
      </c>
      <c r="W307" s="206" t="str">
        <f t="shared" si="14"/>
        <v>CAR20161031GRRO2E</v>
      </c>
      <c r="X307" s="206">
        <f t="shared" si="15"/>
        <v>0</v>
      </c>
      <c r="Y307" s="206" t="str">
        <f>VLOOKUP(P307,NIVEAUXADMIN!A:B,2,FALSE)</f>
        <v>HT08</v>
      </c>
      <c r="Z307" s="206" t="str">
        <f>VLOOKUP(Q307,NIVEAUXADMIN!E:F,2,FALSE)</f>
        <v>HT08832</v>
      </c>
      <c r="AA307" s="206" t="str">
        <f>VLOOKUP(R307,NIVEAUXADMIN!I:J,2,FALSE)</f>
        <v>HT08832-02</v>
      </c>
      <c r="AB307" s="206">
        <f>IF(SUMPRODUCT(($A$4:$A307=A307)*($Q$4:$Q307=Q307))&gt;1,0,1)</f>
        <v>0</v>
      </c>
      <c r="AC307" s="207">
        <f>IF(SUMPRODUCT(($A$4:$A307=A307)*($F$4:$F307=F307)*($Q$4:$Q307=Q307))&gt;1,0,1)</f>
        <v>0</v>
      </c>
      <c r="AD307" s="206" t="str">
        <f t="shared" si="16"/>
        <v xml:space="preserve">{"Organisation": "CARE International", "Indicateur": "Distribution de biens non-alimentaire", "Statut": "Réalisé", "Date de l'activité (passé ou planifiée)
( jj-mm-aaaa)": "10/31/2016", "Département": "Grande Anse", "Commune": "Roseaux", "Section Communale": "2e Fonds Cochon"}, </v>
      </c>
    </row>
    <row r="308" spans="1:30" s="53" customFormat="1" ht="38.25" x14ac:dyDescent="0.25">
      <c r="A308" s="53" t="s">
        <v>2238</v>
      </c>
      <c r="D308" s="53" t="s">
        <v>15</v>
      </c>
      <c r="E308" s="132">
        <v>42674</v>
      </c>
      <c r="F308" s="77" t="s">
        <v>2417</v>
      </c>
      <c r="G308" s="145" t="s">
        <v>1055</v>
      </c>
      <c r="H308" s="138" t="str">
        <f>IFERROR(VLOOKUP(G308,REFERENCES!O:P,2,FALSE),"")</f>
        <v xml:space="preserve">Nombre </v>
      </c>
      <c r="I308" s="207">
        <v>85</v>
      </c>
      <c r="J308" s="182"/>
      <c r="K308" s="182"/>
      <c r="L308" s="182"/>
      <c r="M308" s="20"/>
      <c r="N308" s="182">
        <v>85</v>
      </c>
      <c r="O308" s="149" t="s">
        <v>1038</v>
      </c>
      <c r="P308" s="53" t="s">
        <v>16</v>
      </c>
      <c r="Q308" s="209" t="s">
        <v>273</v>
      </c>
      <c r="R308" s="145" t="s">
        <v>1568</v>
      </c>
      <c r="S308" s="143"/>
      <c r="T308" s="176"/>
      <c r="U308" s="180"/>
      <c r="V308" s="153" t="s">
        <v>1165</v>
      </c>
      <c r="W308" s="206" t="str">
        <f t="shared" si="14"/>
        <v>CAR20161031GRRO4E</v>
      </c>
      <c r="X308" s="206">
        <f t="shared" si="15"/>
        <v>0</v>
      </c>
      <c r="Y308" s="206" t="str">
        <f>VLOOKUP(P308,NIVEAUXADMIN!A:B,2,FALSE)</f>
        <v>HT08</v>
      </c>
      <c r="Z308" s="206" t="str">
        <f>VLOOKUP(Q308,NIVEAUXADMIN!E:F,2,FALSE)</f>
        <v>HT08832</v>
      </c>
      <c r="AA308" s="206" t="str">
        <f>VLOOKUP(R308,NIVEAUXADMIN!I:J,2,FALSE)</f>
        <v>HT08832-04</v>
      </c>
      <c r="AB308" s="206">
        <f>IF(SUMPRODUCT(($A$4:$A308=A308)*($Q$4:$Q308=Q308))&gt;1,0,1)</f>
        <v>0</v>
      </c>
      <c r="AC308" s="207">
        <f>IF(SUMPRODUCT(($A$4:$A308=A308)*($F$4:$F308=F308)*($Q$4:$Q308=Q308))&gt;1,0,1)</f>
        <v>0</v>
      </c>
      <c r="AD308" s="206" t="str">
        <f t="shared" si="16"/>
        <v xml:space="preserve">{"Organisation": "CARE International", "Indicateur": "Distribution de biens non-alimentaire", "Statut": "Réalisé", "Date de l'activité (passé ou planifiée)
( jj-mm-aaaa)": "10/31/2016", "Département": "Grande Anse", "Commune": "Roseaux", "Section Communale": "4e les Gomiers"}, </v>
      </c>
    </row>
    <row r="309" spans="1:30" s="53" customFormat="1" ht="38.25" x14ac:dyDescent="0.25">
      <c r="A309" s="53" t="s">
        <v>2238</v>
      </c>
      <c r="D309" s="53" t="s">
        <v>15</v>
      </c>
      <c r="E309" s="132">
        <v>42674</v>
      </c>
      <c r="F309" s="148" t="s">
        <v>2417</v>
      </c>
      <c r="G309" s="145" t="s">
        <v>1055</v>
      </c>
      <c r="H309" s="138" t="str">
        <f>IFERROR(VLOOKUP(G309,REFERENCES!O:P,2,FALSE),"")</f>
        <v xml:space="preserve">Nombre </v>
      </c>
      <c r="I309" s="207">
        <v>85</v>
      </c>
      <c r="J309" s="182"/>
      <c r="K309" s="182"/>
      <c r="L309" s="182"/>
      <c r="M309" s="20" t="s">
        <v>1818</v>
      </c>
      <c r="N309" s="182">
        <v>85</v>
      </c>
      <c r="O309" s="149"/>
      <c r="P309" s="53" t="s">
        <v>16</v>
      </c>
      <c r="Q309" s="209" t="s">
        <v>17</v>
      </c>
      <c r="R309" s="145" t="s">
        <v>1250</v>
      </c>
      <c r="S309" s="143"/>
      <c r="T309" s="176"/>
      <c r="U309" s="180" t="s">
        <v>1062</v>
      </c>
      <c r="V309" s="153" t="s">
        <v>1165</v>
      </c>
      <c r="W309" s="206" t="str">
        <f t="shared" si="14"/>
        <v>CAR20161031GRJE1È</v>
      </c>
      <c r="X309" s="206">
        <f t="shared" si="15"/>
        <v>0</v>
      </c>
      <c r="Y309" s="206" t="str">
        <f>VLOOKUP(P309,NIVEAUXADMIN!A:B,2,FALSE)</f>
        <v>HT08</v>
      </c>
      <c r="Z309" s="206" t="str">
        <f>VLOOKUP(Q309,NIVEAUXADMIN!E:F,2,FALSE)</f>
        <v>HT08811</v>
      </c>
      <c r="AA309" s="206" t="str">
        <f>VLOOKUP(R309,NIVEAUXADMIN!I:J,2,FALSE)</f>
        <v>HT08811-01</v>
      </c>
      <c r="AB309" s="206">
        <f>IF(SUMPRODUCT(($A$4:$A309=A309)*($Q$4:$Q309=Q309))&gt;1,0,1)</f>
        <v>0</v>
      </c>
      <c r="AC309" s="207">
        <f>IF(SUMPRODUCT(($A$4:$A309=A309)*($F$4:$F309=F309)*($Q$4:$Q309=Q309))&gt;1,0,1)</f>
        <v>0</v>
      </c>
      <c r="AD309" s="206" t="str">
        <f t="shared" si="16"/>
        <v xml:space="preserve">{"Organisation": "CARE International", "Indicateur": "Distribution de biens non-alimentaire", "Statut": "Réalisé", "Date de l'activité (passé ou planifiée)
( jj-mm-aaaa)": "10/31/2016", "Département": "Grande Anse", "Commune": "Jeremie", "Section Communale": "1ère Basse Voldrogue"}, </v>
      </c>
    </row>
    <row r="310" spans="1:30" s="53" customFormat="1" ht="38.25" x14ac:dyDescent="0.25">
      <c r="A310" s="53" t="s">
        <v>2238</v>
      </c>
      <c r="D310" s="53" t="s">
        <v>15</v>
      </c>
      <c r="E310" s="132">
        <v>42674</v>
      </c>
      <c r="F310" s="148" t="s">
        <v>2417</v>
      </c>
      <c r="G310" s="145" t="s">
        <v>1055</v>
      </c>
      <c r="H310" s="138" t="str">
        <f>IFERROR(VLOOKUP(G310,REFERENCES!O:P,2,FALSE),"")</f>
        <v xml:space="preserve">Nombre </v>
      </c>
      <c r="I310" s="207">
        <v>85</v>
      </c>
      <c r="J310" s="182"/>
      <c r="K310" s="182"/>
      <c r="L310" s="182"/>
      <c r="M310" s="20"/>
      <c r="N310" s="182">
        <v>85</v>
      </c>
      <c r="O310" s="149"/>
      <c r="P310" s="53" t="s">
        <v>16</v>
      </c>
      <c r="Q310" s="209" t="s">
        <v>259</v>
      </c>
      <c r="R310" s="145" t="s">
        <v>1624</v>
      </c>
      <c r="S310" s="143"/>
      <c r="T310" s="176"/>
      <c r="U310" s="180"/>
      <c r="V310" s="153" t="s">
        <v>1165</v>
      </c>
      <c r="W310" s="206" t="str">
        <f t="shared" si="14"/>
        <v>CAR20161031GRDA5E</v>
      </c>
      <c r="X310" s="206">
        <f t="shared" si="15"/>
        <v>0</v>
      </c>
      <c r="Y310" s="206" t="str">
        <f>VLOOKUP(P310,NIVEAUXADMIN!A:B,2,FALSE)</f>
        <v>HT08</v>
      </c>
      <c r="Z310" s="206" t="str">
        <f>VLOOKUP(Q310,NIVEAUXADMIN!E:F,2,FALSE)</f>
        <v>HT08822</v>
      </c>
      <c r="AA310" s="206" t="str">
        <f>VLOOKUP(R310,NIVEAUXADMIN!I:J,2,FALSE)</f>
        <v>HT08822-05</v>
      </c>
      <c r="AB310" s="206">
        <f>IF(SUMPRODUCT(($A$4:$A310=A310)*($Q$4:$Q310=Q310))&gt;1,0,1)</f>
        <v>0</v>
      </c>
      <c r="AC310" s="207">
        <f>IF(SUMPRODUCT(($A$4:$A310=A310)*($F$4:$F310=F310)*($Q$4:$Q310=Q310))&gt;1,0,1)</f>
        <v>0</v>
      </c>
      <c r="AD310" s="206" t="str">
        <f t="shared" si="16"/>
        <v xml:space="preserve">{"Organisation": "CARE International", "Indicateur": "Distribution de biens non-alimentaire", "Statut": "Réalisé", "Date de l'activité (passé ou planifiée)
( jj-mm-aaaa)": "10/31/2016", "Département": "Grande Anse", "Commune": "Dame-Marie", "Section Communale": "5e Baliverne"}, </v>
      </c>
    </row>
    <row r="311" spans="1:30" s="53" customFormat="1" ht="38.25" x14ac:dyDescent="0.25">
      <c r="A311" s="53" t="s">
        <v>2238</v>
      </c>
      <c r="D311" s="53" t="s">
        <v>15</v>
      </c>
      <c r="E311" s="132">
        <v>42674</v>
      </c>
      <c r="F311" s="77" t="s">
        <v>2417</v>
      </c>
      <c r="G311" s="145" t="s">
        <v>1055</v>
      </c>
      <c r="H311" s="138" t="str">
        <f>IFERROR(VLOOKUP(G311,REFERENCES!O:P,2,FALSE),"")</f>
        <v xml:space="preserve">Nombre </v>
      </c>
      <c r="I311" s="207">
        <v>85</v>
      </c>
      <c r="J311" s="182"/>
      <c r="K311" s="182"/>
      <c r="L311" s="182"/>
      <c r="M311" s="20" t="s">
        <v>1818</v>
      </c>
      <c r="N311" s="182">
        <v>85</v>
      </c>
      <c r="O311" s="149"/>
      <c r="P311" s="53" t="s">
        <v>16</v>
      </c>
      <c r="Q311" s="209" t="s">
        <v>259</v>
      </c>
      <c r="R311" s="145" t="s">
        <v>1667</v>
      </c>
      <c r="S311" s="143"/>
      <c r="T311" s="176"/>
      <c r="U311" s="180" t="s">
        <v>1062</v>
      </c>
      <c r="V311" s="153" t="s">
        <v>1165</v>
      </c>
      <c r="W311" s="206" t="str">
        <f t="shared" si="14"/>
        <v>CAR20161031GRDA6E</v>
      </c>
      <c r="X311" s="206">
        <f t="shared" si="15"/>
        <v>0</v>
      </c>
      <c r="Y311" s="206" t="str">
        <f>VLOOKUP(P311,NIVEAUXADMIN!A:B,2,FALSE)</f>
        <v>HT08</v>
      </c>
      <c r="Z311" s="206" t="str">
        <f>VLOOKUP(Q311,NIVEAUXADMIN!E:F,2,FALSE)</f>
        <v>HT08822</v>
      </c>
      <c r="AA311" s="206" t="str">
        <f>VLOOKUP(R311,NIVEAUXADMIN!I:J,2,FALSE)</f>
        <v>HT08822-04</v>
      </c>
      <c r="AB311" s="206">
        <f>IF(SUMPRODUCT(($A$4:$A311=A311)*($Q$4:$Q311=Q311))&gt;1,0,1)</f>
        <v>0</v>
      </c>
      <c r="AC311" s="207">
        <f>IF(SUMPRODUCT(($A$4:$A311=A311)*($F$4:$F311=F311)*($Q$4:$Q311=Q311))&gt;1,0,1)</f>
        <v>0</v>
      </c>
      <c r="AD311" s="206" t="str">
        <f t="shared" si="16"/>
        <v xml:space="preserve">{"Organisation": "CARE International", "Indicateur": "Distribution de biens non-alimentaire", "Statut": "Réalisé", "Date de l'activité (passé ou planifiée)
( jj-mm-aaaa)": "10/31/2016", "Département": "Grande Anse", "Commune": "Dame-Marie", "Section Communale": "6e Petite Rivière"}, </v>
      </c>
    </row>
    <row r="312" spans="1:30" s="53" customFormat="1" ht="38.25" x14ac:dyDescent="0.25">
      <c r="A312" s="53" t="s">
        <v>2238</v>
      </c>
      <c r="D312" s="53" t="s">
        <v>15</v>
      </c>
      <c r="E312" s="132">
        <v>42674</v>
      </c>
      <c r="F312" s="148" t="s">
        <v>2417</v>
      </c>
      <c r="G312" s="145" t="s">
        <v>1055</v>
      </c>
      <c r="H312" s="138" t="str">
        <f>IFERROR(VLOOKUP(G312,REFERENCES!O:P,2,FALSE),"")</f>
        <v xml:space="preserve">Nombre </v>
      </c>
      <c r="I312" s="207">
        <v>84</v>
      </c>
      <c r="J312" s="182"/>
      <c r="K312" s="182"/>
      <c r="L312" s="182"/>
      <c r="M312" s="20" t="s">
        <v>1818</v>
      </c>
      <c r="N312" s="182">
        <v>84</v>
      </c>
      <c r="O312" s="149"/>
      <c r="P312" s="53" t="s">
        <v>16</v>
      </c>
      <c r="Q312" s="209" t="s">
        <v>267</v>
      </c>
      <c r="R312" s="145" t="s">
        <v>1479</v>
      </c>
      <c r="S312" s="71"/>
      <c r="T312" s="176"/>
      <c r="U312" s="180" t="s">
        <v>1062</v>
      </c>
      <c r="V312" s="153" t="s">
        <v>1165</v>
      </c>
      <c r="W312" s="206" t="str">
        <f t="shared" si="14"/>
        <v>CAR20161031GRMO3E</v>
      </c>
      <c r="X312" s="206">
        <f t="shared" si="15"/>
        <v>0</v>
      </c>
      <c r="Y312" s="206" t="str">
        <f>VLOOKUP(P312,NIVEAUXADMIN!A:B,2,FALSE)</f>
        <v>HT08</v>
      </c>
      <c r="Z312" s="206" t="str">
        <f>VLOOKUP(Q312,NIVEAUXADMIN!E:F,2,FALSE)</f>
        <v>HT08814</v>
      </c>
      <c r="AA312" s="206" t="str">
        <f>VLOOKUP(R312,NIVEAUXADMIN!I:J,2,FALSE)</f>
        <v>HT08814-03</v>
      </c>
      <c r="AB312" s="206">
        <f>IF(SUMPRODUCT(($A$4:$A312=A312)*($Q$4:$Q312=Q312))&gt;1,0,1)</f>
        <v>0</v>
      </c>
      <c r="AC312" s="207">
        <f>IF(SUMPRODUCT(($A$4:$A312=A312)*($F$4:$F312=F312)*($Q$4:$Q312=Q312))&gt;1,0,1)</f>
        <v>0</v>
      </c>
      <c r="AD312" s="206" t="str">
        <f t="shared" si="16"/>
        <v xml:space="preserve">{"Organisation": "CARE International", "Indicateur": "Distribution de biens non-alimentaire", "Statut": "Réalisé", "Date de l'activité (passé ou planifiée)
( jj-mm-aaaa)": "10/31/2016", "Département": "Grande Anse", "Commune": "Moron", "Section Communale": "3e L'Assive"}, </v>
      </c>
    </row>
    <row r="313" spans="1:30" s="53" customFormat="1" x14ac:dyDescent="0.25">
      <c r="A313" s="53" t="s">
        <v>2238</v>
      </c>
      <c r="C313" s="71"/>
      <c r="D313" s="53" t="s">
        <v>15</v>
      </c>
      <c r="E313" s="132">
        <v>42677</v>
      </c>
      <c r="F313" s="77" t="s">
        <v>2420</v>
      </c>
      <c r="G313" s="145" t="s">
        <v>2409</v>
      </c>
      <c r="H313" s="138" t="str">
        <f>IFERROR(VLOOKUP(G313,REFERENCES!O:P,2,FALSE),"")</f>
        <v xml:space="preserve">Nombre </v>
      </c>
      <c r="I313" s="207">
        <v>176</v>
      </c>
      <c r="J313" s="207"/>
      <c r="K313" s="207"/>
      <c r="L313" s="207"/>
      <c r="M313" s="20"/>
      <c r="N313" s="182">
        <v>176</v>
      </c>
      <c r="O313" s="206"/>
      <c r="P313" s="53" t="s">
        <v>16</v>
      </c>
      <c r="Q313" s="209" t="s">
        <v>267</v>
      </c>
      <c r="R313" s="206" t="s">
        <v>1364</v>
      </c>
      <c r="S313" s="143"/>
      <c r="T313" s="206"/>
      <c r="U313" s="180" t="s">
        <v>1064</v>
      </c>
      <c r="V313" s="145"/>
      <c r="W313" s="206" t="str">
        <f t="shared" si="14"/>
        <v>CAR2016113GRMO2E</v>
      </c>
      <c r="X313" s="206">
        <f t="shared" si="15"/>
        <v>0</v>
      </c>
      <c r="Y313" s="206" t="str">
        <f>VLOOKUP(P313,NIVEAUXADMIN!A:B,2,FALSE)</f>
        <v>HT08</v>
      </c>
      <c r="Z313" s="206" t="str">
        <f>VLOOKUP(Q313,NIVEAUXADMIN!E:F,2,FALSE)</f>
        <v>HT08814</v>
      </c>
      <c r="AA313" s="206" t="str">
        <f>VLOOKUP(R313,NIVEAUXADMIN!I:J,2,FALSE)</f>
        <v>HT08814-02</v>
      </c>
      <c r="AB313" s="206">
        <f>IF(SUMPRODUCT(($A$4:$A313=A313)*($Q$4:$Q313=Q313))&gt;1,0,1)</f>
        <v>0</v>
      </c>
      <c r="AC313" s="207">
        <f>IF(SUMPRODUCT(($A$4:$A313=A313)*($F$4:$F313=F313)*($Q$4:$Q313=Q313))&gt;1,0,1)</f>
        <v>0</v>
      </c>
      <c r="AD313" s="206" t="str">
        <f t="shared" si="16"/>
        <v xml:space="preserve">{"Organisation": "CARE International", "Indicateur": "Distribution de materiel d'abris d'urgence", "Statut": "Réalisé", "Date de l'activité (passé ou planifiée)
( jj-mm-aaaa)": "11/3/2016", "Département": "Grande Anse", "Commune": "Moron", "Section Communale": "2e Sources Chaudes"}, </v>
      </c>
    </row>
    <row r="314" spans="1:30" s="53" customFormat="1" x14ac:dyDescent="0.25">
      <c r="A314" s="53" t="s">
        <v>2238</v>
      </c>
      <c r="C314" s="143"/>
      <c r="D314" s="53" t="s">
        <v>15</v>
      </c>
      <c r="E314" s="132">
        <v>42677</v>
      </c>
      <c r="F314" s="148" t="s">
        <v>2417</v>
      </c>
      <c r="G314" s="145" t="s">
        <v>1052</v>
      </c>
      <c r="H314" s="138" t="str">
        <f>IFERROR(VLOOKUP(G314,REFERENCES!O:P,2,FALSE),"")</f>
        <v xml:space="preserve">Nombre </v>
      </c>
      <c r="I314" s="207">
        <v>80000</v>
      </c>
      <c r="J314" s="207"/>
      <c r="K314" s="207"/>
      <c r="L314" s="207"/>
      <c r="M314" s="20"/>
      <c r="N314" s="182">
        <v>1067</v>
      </c>
      <c r="O314" s="206"/>
      <c r="P314" s="53" t="s">
        <v>16</v>
      </c>
      <c r="Q314" s="209" t="s">
        <v>267</v>
      </c>
      <c r="R314" s="206" t="s">
        <v>1364</v>
      </c>
      <c r="S314" s="143"/>
      <c r="T314" s="206"/>
      <c r="U314" s="180" t="s">
        <v>1062</v>
      </c>
      <c r="V314" s="145"/>
      <c r="W314" s="206" t="str">
        <f t="shared" si="14"/>
        <v>CAR2016113GRMO2E</v>
      </c>
      <c r="X314" s="206">
        <f t="shared" si="15"/>
        <v>0</v>
      </c>
      <c r="Y314" s="206" t="str">
        <f>VLOOKUP(P314,NIVEAUXADMIN!A:B,2,FALSE)</f>
        <v>HT08</v>
      </c>
      <c r="Z314" s="206" t="str">
        <f>VLOOKUP(Q314,NIVEAUXADMIN!E:F,2,FALSE)</f>
        <v>HT08814</v>
      </c>
      <c r="AA314" s="206" t="str">
        <f>VLOOKUP(R314,NIVEAUXADMIN!I:J,2,FALSE)</f>
        <v>HT08814-02</v>
      </c>
      <c r="AB314" s="206">
        <f>IF(SUMPRODUCT(($A$4:$A314=A314)*($Q$4:$Q314=Q314))&gt;1,0,1)</f>
        <v>0</v>
      </c>
      <c r="AC314" s="207">
        <f>IF(SUMPRODUCT(($A$4:$A314=A314)*($F$4:$F314=F314)*($Q$4:$Q314=Q314))&gt;1,0,1)</f>
        <v>0</v>
      </c>
      <c r="AD314" s="206" t="str">
        <f t="shared" si="16"/>
        <v xml:space="preserve">{"Organisation": "CARE International", "Indicateur": "Distribution de biens non-alimentaire", "Statut": "Réalisé", "Date de l'activité (passé ou planifiée)
( jj-mm-aaaa)": "11/3/2016", "Département": "Grande Anse", "Commune": "Moron", "Section Communale": "2e Sources Chaudes"}, </v>
      </c>
    </row>
    <row r="315" spans="1:30" s="53" customFormat="1" x14ac:dyDescent="0.25">
      <c r="A315" s="53" t="s">
        <v>2238</v>
      </c>
      <c r="C315" s="143"/>
      <c r="D315" s="53" t="s">
        <v>15</v>
      </c>
      <c r="E315" s="132">
        <v>42688</v>
      </c>
      <c r="F315" s="77" t="s">
        <v>2420</v>
      </c>
      <c r="G315" s="145" t="s">
        <v>2409</v>
      </c>
      <c r="H315" s="138" t="str">
        <f>IFERROR(VLOOKUP(G315,REFERENCES!O:P,2,FALSE),"")</f>
        <v xml:space="preserve">Nombre </v>
      </c>
      <c r="I315" s="207">
        <v>477</v>
      </c>
      <c r="J315" s="182"/>
      <c r="K315" s="182"/>
      <c r="L315" s="182"/>
      <c r="M315" s="20" t="s">
        <v>1818</v>
      </c>
      <c r="N315" s="182">
        <v>477</v>
      </c>
      <c r="O315" s="149" t="s">
        <v>1038</v>
      </c>
      <c r="P315" s="53" t="s">
        <v>181</v>
      </c>
      <c r="Q315" s="206" t="s">
        <v>423</v>
      </c>
      <c r="R315" s="176" t="s">
        <v>1694</v>
      </c>
      <c r="S315" s="143"/>
      <c r="T315" s="176"/>
      <c r="U315" s="180" t="s">
        <v>1062</v>
      </c>
      <c r="V315" s="145"/>
      <c r="W315" s="206" t="str">
        <f t="shared" si="14"/>
        <v>CAR20161114SUBE6È</v>
      </c>
      <c r="X315" s="206">
        <f t="shared" si="15"/>
        <v>0</v>
      </c>
      <c r="Y315" s="206" t="str">
        <f>VLOOKUP(P315,NIVEAUXADMIN!A:B,2,FALSE)</f>
        <v>HT02</v>
      </c>
      <c r="Z315" s="206" t="str">
        <f>VLOOKUP(Q315,NIVEAUXADMIN!E:F,2,FALSE)</f>
        <v>HT02231</v>
      </c>
      <c r="AA315" s="206" t="str">
        <f>VLOOKUP(R315,NIVEAUXADMIN!I:J,2,FALSE)</f>
        <v>HT02231-06</v>
      </c>
      <c r="AB315" s="206">
        <f>IF(SUMPRODUCT(($A$4:$A315=A315)*($Q$4:$Q315=Q315))&gt;1,0,1)</f>
        <v>1</v>
      </c>
      <c r="AC315" s="207">
        <f>IF(SUMPRODUCT(($A$4:$A315=A315)*($F$4:$F315=F315)*($Q$4:$Q315=Q315))&gt;1,0,1)</f>
        <v>1</v>
      </c>
      <c r="AD315" s="206" t="str">
        <f t="shared" si="16"/>
        <v xml:space="preserve">{"Organisation": "CARE International", "Indicateur": "Distribution de materiel d'abris d'urgence", "Statut": "Réalisé", "Date de l'activité (passé ou planifiée)
( jj-mm-aaaa)": "11/14/2016", "Département": "Sud-Est", "Commune": "Belle Anse", "Section Communale": "6ème Pichon"}, </v>
      </c>
    </row>
    <row r="316" spans="1:30" s="53" customFormat="1" x14ac:dyDescent="0.25">
      <c r="A316" s="53" t="s">
        <v>2238</v>
      </c>
      <c r="C316" s="143"/>
      <c r="D316" s="53" t="s">
        <v>15</v>
      </c>
      <c r="E316" s="132">
        <v>42688</v>
      </c>
      <c r="F316" s="77" t="s">
        <v>2417</v>
      </c>
      <c r="G316" s="145" t="s">
        <v>1052</v>
      </c>
      <c r="H316" s="138" t="str">
        <f>IFERROR(VLOOKUP(G316,REFERENCES!O:P,2,FALSE),"")</f>
        <v xml:space="preserve">Nombre </v>
      </c>
      <c r="I316" s="207">
        <v>33390</v>
      </c>
      <c r="J316" s="182"/>
      <c r="K316" s="182"/>
      <c r="L316" s="182"/>
      <c r="M316" s="20" t="s">
        <v>1818</v>
      </c>
      <c r="N316" s="182">
        <v>477</v>
      </c>
      <c r="O316" s="149"/>
      <c r="P316" s="53" t="s">
        <v>181</v>
      </c>
      <c r="Q316" s="53" t="s">
        <v>423</v>
      </c>
      <c r="R316" s="176" t="s">
        <v>1694</v>
      </c>
      <c r="S316" s="143"/>
      <c r="T316" s="176"/>
      <c r="U316" s="180" t="s">
        <v>1062</v>
      </c>
      <c r="V316" s="145"/>
      <c r="W316" s="206" t="str">
        <f t="shared" si="14"/>
        <v>CAR20161114SUBE6È</v>
      </c>
      <c r="X316" s="206">
        <f t="shared" si="15"/>
        <v>0</v>
      </c>
      <c r="Y316" s="206" t="str">
        <f>VLOOKUP(P316,NIVEAUXADMIN!A:B,2,FALSE)</f>
        <v>HT02</v>
      </c>
      <c r="Z316" s="206" t="str">
        <f>VLOOKUP(Q316,NIVEAUXADMIN!E:F,2,FALSE)</f>
        <v>HT02231</v>
      </c>
      <c r="AA316" s="206" t="str">
        <f>VLOOKUP(R316,NIVEAUXADMIN!I:J,2,FALSE)</f>
        <v>HT02231-06</v>
      </c>
      <c r="AB316" s="206">
        <f>IF(SUMPRODUCT(($A$4:$A316=A316)*($Q$4:$Q316=Q316))&gt;1,0,1)</f>
        <v>0</v>
      </c>
      <c r="AC316" s="207">
        <f>IF(SUMPRODUCT(($A$4:$A316=A316)*($F$4:$F316=F316)*($Q$4:$Q316=Q316))&gt;1,0,1)</f>
        <v>1</v>
      </c>
      <c r="AD316" s="206" t="str">
        <f t="shared" si="16"/>
        <v xml:space="preserve">{"Organisation": "CARE International", "Indicateur": "Distribution de biens non-alimentaire", "Statut": "Réalisé", "Date de l'activité (passé ou planifiée)
( jj-mm-aaaa)": "11/14/2016", "Département": "Sud-Est", "Commune": "Belle Anse", "Section Communale": "6ème Pichon"}, </v>
      </c>
    </row>
    <row r="317" spans="1:30" s="53" customFormat="1" ht="45" x14ac:dyDescent="0.25">
      <c r="A317" s="53" t="s">
        <v>2238</v>
      </c>
      <c r="C317" s="143"/>
      <c r="D317" s="53" t="s">
        <v>15</v>
      </c>
      <c r="E317" s="132">
        <v>42706</v>
      </c>
      <c r="F317" s="77" t="s">
        <v>2417</v>
      </c>
      <c r="G317" s="145" t="s">
        <v>1055</v>
      </c>
      <c r="H317" s="138" t="str">
        <f>IFERROR(VLOOKUP(G317,REFERENCES!O:P,2,FALSE),"")</f>
        <v xml:space="preserve">Nombre </v>
      </c>
      <c r="I317" s="207">
        <v>1308</v>
      </c>
      <c r="J317" s="182"/>
      <c r="K317" s="182"/>
      <c r="L317" s="182"/>
      <c r="M317" s="20" t="s">
        <v>1818</v>
      </c>
      <c r="N317" s="182">
        <v>1308</v>
      </c>
      <c r="O317" s="149" t="s">
        <v>1038</v>
      </c>
      <c r="P317" s="53" t="s">
        <v>16</v>
      </c>
      <c r="Q317" s="209" t="s">
        <v>273</v>
      </c>
      <c r="R317" s="145" t="s">
        <v>1568</v>
      </c>
      <c r="S317" s="143"/>
      <c r="T317" s="176"/>
      <c r="U317" s="180" t="s">
        <v>1062</v>
      </c>
      <c r="V317" s="145" t="s">
        <v>1165</v>
      </c>
      <c r="W317" s="206" t="str">
        <f t="shared" si="14"/>
        <v>CAR2016122GRRO4E</v>
      </c>
      <c r="X317" s="206">
        <f t="shared" si="15"/>
        <v>0</v>
      </c>
      <c r="Y317" s="206" t="str">
        <f>VLOOKUP(P317,NIVEAUXADMIN!A:B,2,FALSE)</f>
        <v>HT08</v>
      </c>
      <c r="Z317" s="206" t="str">
        <f>VLOOKUP(Q317,NIVEAUXADMIN!E:F,2,FALSE)</f>
        <v>HT08832</v>
      </c>
      <c r="AA317" s="206" t="str">
        <f>VLOOKUP(R317,NIVEAUXADMIN!I:J,2,FALSE)</f>
        <v>HT08832-04</v>
      </c>
      <c r="AB317" s="206">
        <f>IF(SUMPRODUCT(($A$4:$A317=A317)*($Q$4:$Q317=Q317))&gt;1,0,1)</f>
        <v>0</v>
      </c>
      <c r="AC317" s="207">
        <f>IF(SUMPRODUCT(($A$4:$A317=A317)*($F$4:$F317=F317)*($Q$4:$Q317=Q317))&gt;1,0,1)</f>
        <v>0</v>
      </c>
      <c r="AD317" s="206" t="str">
        <f t="shared" si="16"/>
        <v xml:space="preserve">{"Organisation": "CARE International", "Indicateur": "Distribution de biens non-alimentaire", "Statut": "Réalisé", "Date de l'activité (passé ou planifiée)
( jj-mm-aaaa)": "12/2/2016", "Département": "Grande Anse", "Commune": "Roseaux", "Section Communale": "4e les Gomiers"}, </v>
      </c>
    </row>
    <row r="318" spans="1:30" s="53" customFormat="1" ht="45" x14ac:dyDescent="0.25">
      <c r="A318" s="53" t="s">
        <v>2238</v>
      </c>
      <c r="C318" s="143"/>
      <c r="D318" s="53" t="s">
        <v>15</v>
      </c>
      <c r="E318" s="132">
        <v>42709</v>
      </c>
      <c r="F318" s="77" t="s">
        <v>2417</v>
      </c>
      <c r="G318" s="145" t="s">
        <v>1055</v>
      </c>
      <c r="H318" s="138" t="str">
        <f>IFERROR(VLOOKUP(G318,REFERENCES!O:P,2,FALSE),"")</f>
        <v xml:space="preserve">Nombre </v>
      </c>
      <c r="I318" s="207">
        <v>481</v>
      </c>
      <c r="J318" s="182"/>
      <c r="K318" s="182"/>
      <c r="L318" s="182"/>
      <c r="M318" s="20" t="s">
        <v>1818</v>
      </c>
      <c r="N318" s="182">
        <v>481</v>
      </c>
      <c r="O318" s="149" t="s">
        <v>1038</v>
      </c>
      <c r="P318" s="53" t="s">
        <v>16</v>
      </c>
      <c r="Q318" s="209" t="s">
        <v>273</v>
      </c>
      <c r="R318" s="145" t="s">
        <v>1568</v>
      </c>
      <c r="S318" s="143"/>
      <c r="T318" s="176"/>
      <c r="U318" s="71"/>
      <c r="V318" s="145" t="s">
        <v>1165</v>
      </c>
      <c r="W318" s="206" t="str">
        <f t="shared" si="14"/>
        <v>CAR2016125GRRO4E</v>
      </c>
      <c r="X318" s="206">
        <f t="shared" si="15"/>
        <v>0</v>
      </c>
      <c r="Y318" s="206" t="str">
        <f>VLOOKUP(P318,NIVEAUXADMIN!A:B,2,FALSE)</f>
        <v>HT08</v>
      </c>
      <c r="Z318" s="206" t="str">
        <f>VLOOKUP(Q318,NIVEAUXADMIN!E:F,2,FALSE)</f>
        <v>HT08832</v>
      </c>
      <c r="AA318" s="206" t="str">
        <f>VLOOKUP(R318,NIVEAUXADMIN!I:J,2,FALSE)</f>
        <v>HT08832-04</v>
      </c>
      <c r="AB318" s="206">
        <f>IF(SUMPRODUCT(($A$4:$A318=A318)*($Q$4:$Q318=Q318))&gt;1,0,1)</f>
        <v>0</v>
      </c>
      <c r="AC318" s="207">
        <f>IF(SUMPRODUCT(($A$4:$A318=A318)*($F$4:$F318=F318)*($Q$4:$Q318=Q318))&gt;1,0,1)</f>
        <v>0</v>
      </c>
      <c r="AD318" s="206" t="str">
        <f t="shared" si="16"/>
        <v xml:space="preserve">{"Organisation": "CARE International", "Indicateur": "Distribution de biens non-alimentaire", "Statut": "Réalisé", "Date de l'activité (passé ou planifiée)
( jj-mm-aaaa)": "12/5/2016", "Département": "Grande Anse", "Commune": "Roseaux", "Section Communale": "4e les Gomiers"}, </v>
      </c>
    </row>
    <row r="319" spans="1:30" s="53" customFormat="1" ht="45" x14ac:dyDescent="0.25">
      <c r="A319" s="53" t="s">
        <v>2238</v>
      </c>
      <c r="C319" s="143"/>
      <c r="D319" s="53" t="s">
        <v>15</v>
      </c>
      <c r="E319" s="132">
        <v>42711</v>
      </c>
      <c r="F319" s="77" t="s">
        <v>2417</v>
      </c>
      <c r="G319" s="145" t="s">
        <v>1055</v>
      </c>
      <c r="H319" s="138" t="str">
        <f>IFERROR(VLOOKUP(G319,REFERENCES!O:P,2,FALSE),"")</f>
        <v xml:space="preserve">Nombre </v>
      </c>
      <c r="I319" s="207">
        <v>400</v>
      </c>
      <c r="J319" s="182"/>
      <c r="K319" s="182"/>
      <c r="L319" s="182"/>
      <c r="M319" s="20" t="s">
        <v>1818</v>
      </c>
      <c r="N319" s="182">
        <v>400</v>
      </c>
      <c r="O319" s="149"/>
      <c r="P319" s="53" t="s">
        <v>181</v>
      </c>
      <c r="Q319" s="206" t="s">
        <v>564</v>
      </c>
      <c r="R319" s="176" t="s">
        <v>1679</v>
      </c>
      <c r="S319" s="143" t="s">
        <v>1109</v>
      </c>
      <c r="T319" s="176"/>
      <c r="U319" s="143"/>
      <c r="V319" s="145" t="s">
        <v>1165</v>
      </c>
      <c r="W319" s="206" t="str">
        <f t="shared" si="14"/>
        <v>CAR2016127SUCO6È</v>
      </c>
      <c r="X319" s="206">
        <f t="shared" si="15"/>
        <v>0</v>
      </c>
      <c r="Y319" s="206" t="str">
        <f>VLOOKUP(P319,NIVEAUXADMIN!A:B,2,FALSE)</f>
        <v>HT02</v>
      </c>
      <c r="Z319" s="206" t="str">
        <f>VLOOKUP(Q319,NIVEAUXADMIN!E:F,2,FALSE)</f>
        <v>HT02222</v>
      </c>
      <c r="AA319" s="206" t="str">
        <f>VLOOKUP(R319,NIVEAUXADMIN!I:J,2,FALSE)</f>
        <v>HT02222-06</v>
      </c>
      <c r="AB319" s="206">
        <f>IF(SUMPRODUCT(($A$4:$A319=A319)*($Q$4:$Q319=Q319))&gt;1,0,1)</f>
        <v>1</v>
      </c>
      <c r="AC319" s="207">
        <f>IF(SUMPRODUCT(($A$4:$A319=A319)*($F$4:$F319=F319)*($Q$4:$Q319=Q319))&gt;1,0,1)</f>
        <v>1</v>
      </c>
      <c r="AD319" s="206" t="str">
        <f t="shared" si="16"/>
        <v xml:space="preserve">{"Organisation": "CARE International", "Indicateur": "Distribution de biens non-alimentaire", "Statut": "Réalisé", "Date de l'activité (passé ou planifiée)
( jj-mm-aaaa)": "12/7/2016", "Département": "Sud-Est", "Commune": "Cotes de Fer", "Section Communale": "6ème Jamais Vu"}, </v>
      </c>
    </row>
    <row r="320" spans="1:30" s="53" customFormat="1" x14ac:dyDescent="0.25">
      <c r="A320" s="53" t="s">
        <v>2238</v>
      </c>
      <c r="C320" s="143"/>
      <c r="D320" s="53" t="s">
        <v>15</v>
      </c>
      <c r="E320" s="132">
        <v>42711</v>
      </c>
      <c r="F320" s="77" t="s">
        <v>2420</v>
      </c>
      <c r="G320" s="145" t="s">
        <v>2409</v>
      </c>
      <c r="H320" s="138" t="str">
        <f>IFERROR(VLOOKUP(G320,REFERENCES!O:P,2,FALSE),"")</f>
        <v xml:space="preserve">Nombre </v>
      </c>
      <c r="I320" s="146">
        <v>517</v>
      </c>
      <c r="J320" s="182"/>
      <c r="K320" s="182"/>
      <c r="L320" s="182"/>
      <c r="M320" s="20" t="s">
        <v>1818</v>
      </c>
      <c r="N320" s="182">
        <v>517</v>
      </c>
      <c r="O320" s="149" t="s">
        <v>1038</v>
      </c>
      <c r="P320" s="53" t="s">
        <v>181</v>
      </c>
      <c r="Q320" s="206" t="s">
        <v>564</v>
      </c>
      <c r="R320" s="176" t="s">
        <v>1679</v>
      </c>
      <c r="S320" s="143" t="s">
        <v>1109</v>
      </c>
      <c r="T320" s="176"/>
      <c r="U320" s="143"/>
      <c r="V320" s="145"/>
      <c r="W320" s="206" t="str">
        <f t="shared" si="14"/>
        <v>CAR2016127SUCO6È</v>
      </c>
      <c r="X320" s="206">
        <f t="shared" si="15"/>
        <v>0</v>
      </c>
      <c r="Y320" s="206" t="str">
        <f>VLOOKUP(P320,NIVEAUXADMIN!A:B,2,FALSE)</f>
        <v>HT02</v>
      </c>
      <c r="Z320" s="206" t="str">
        <f>VLOOKUP(Q320,NIVEAUXADMIN!E:F,2,FALSE)</f>
        <v>HT02222</v>
      </c>
      <c r="AA320" s="206" t="str">
        <f>VLOOKUP(R320,NIVEAUXADMIN!I:J,2,FALSE)</f>
        <v>HT02222-06</v>
      </c>
      <c r="AB320" s="206">
        <f>IF(SUMPRODUCT(($A$4:$A320=A320)*($Q$4:$Q320=Q320))&gt;1,0,1)</f>
        <v>0</v>
      </c>
      <c r="AC320" s="207">
        <f>IF(SUMPRODUCT(($A$4:$A320=A320)*($F$4:$F320=F320)*($Q$4:$Q320=Q320))&gt;1,0,1)</f>
        <v>1</v>
      </c>
      <c r="AD320" s="206" t="str">
        <f t="shared" si="16"/>
        <v xml:space="preserve">{"Organisation": "CARE International", "Indicateur": "Distribution de materiel d'abris d'urgence", "Statut": "Réalisé", "Date de l'activité (passé ou planifiée)
( jj-mm-aaaa)": "12/7/2016", "Département": "Sud-Est", "Commune": "Cotes de Fer", "Section Communale": "6ème Jamais Vu"}, </v>
      </c>
    </row>
    <row r="321" spans="1:30" s="53" customFormat="1" ht="45" x14ac:dyDescent="0.25">
      <c r="A321" s="53" t="s">
        <v>2238</v>
      </c>
      <c r="C321" s="143"/>
      <c r="D321" s="53" t="s">
        <v>15</v>
      </c>
      <c r="E321" s="132">
        <v>42712</v>
      </c>
      <c r="F321" s="77" t="s">
        <v>2417</v>
      </c>
      <c r="G321" s="145" t="s">
        <v>1055</v>
      </c>
      <c r="H321" s="138" t="str">
        <f>IFERROR(VLOOKUP(G321,REFERENCES!O:P,2,FALSE),"")</f>
        <v xml:space="preserve">Nombre </v>
      </c>
      <c r="I321" s="207">
        <v>174</v>
      </c>
      <c r="J321" s="182"/>
      <c r="K321" s="182"/>
      <c r="L321" s="182"/>
      <c r="M321" s="20" t="s">
        <v>1818</v>
      </c>
      <c r="N321" s="182">
        <v>174</v>
      </c>
      <c r="O321" s="149" t="s">
        <v>1038</v>
      </c>
      <c r="P321" s="53" t="s">
        <v>16</v>
      </c>
      <c r="Q321" s="209" t="s">
        <v>273</v>
      </c>
      <c r="R321" s="145" t="s">
        <v>1568</v>
      </c>
      <c r="S321" s="143"/>
      <c r="T321" s="176"/>
      <c r="U321" s="206"/>
      <c r="V321" s="145" t="s">
        <v>1165</v>
      </c>
      <c r="W321" s="206" t="str">
        <f t="shared" si="14"/>
        <v>CAR2016128GRRO4E</v>
      </c>
      <c r="X321" s="206">
        <f t="shared" si="15"/>
        <v>0</v>
      </c>
      <c r="Y321" s="206" t="str">
        <f>VLOOKUP(P321,NIVEAUXADMIN!A:B,2,FALSE)</f>
        <v>HT08</v>
      </c>
      <c r="Z321" s="206" t="str">
        <f>VLOOKUP(Q321,NIVEAUXADMIN!E:F,2,FALSE)</f>
        <v>HT08832</v>
      </c>
      <c r="AA321" s="206" t="str">
        <f>VLOOKUP(R321,NIVEAUXADMIN!I:J,2,FALSE)</f>
        <v>HT08832-04</v>
      </c>
      <c r="AB321" s="206">
        <f>IF(SUMPRODUCT(($A$4:$A321=A321)*($Q$4:$Q321=Q321))&gt;1,0,1)</f>
        <v>0</v>
      </c>
      <c r="AC321" s="207">
        <f>IF(SUMPRODUCT(($A$4:$A321=A321)*($F$4:$F321=F321)*($Q$4:$Q321=Q321))&gt;1,0,1)</f>
        <v>0</v>
      </c>
      <c r="AD321" s="206" t="str">
        <f t="shared" si="16"/>
        <v xml:space="preserve">{"Organisation": "CARE International", "Indicateur": "Distribution de biens non-alimentaire", "Statut": "Réalisé", "Date de l'activité (passé ou planifiée)
( jj-mm-aaaa)": "12/8/2016", "Département": "Grande Anse", "Commune": "Roseaux", "Section Communale": "4e les Gomiers"}, </v>
      </c>
    </row>
    <row r="322" spans="1:30" s="53" customFormat="1" ht="45" x14ac:dyDescent="0.25">
      <c r="A322" s="53" t="s">
        <v>2238</v>
      </c>
      <c r="C322" s="143"/>
      <c r="D322" s="53" t="s">
        <v>15</v>
      </c>
      <c r="E322" s="132">
        <v>42717</v>
      </c>
      <c r="F322" s="77" t="s">
        <v>2417</v>
      </c>
      <c r="G322" s="145" t="s">
        <v>1055</v>
      </c>
      <c r="H322" s="138" t="str">
        <f>IFERROR(VLOOKUP(G322,REFERENCES!O:P,2,FALSE),"")</f>
        <v xml:space="preserve">Nombre </v>
      </c>
      <c r="I322" s="207">
        <v>186</v>
      </c>
      <c r="J322" s="182"/>
      <c r="K322" s="182"/>
      <c r="L322" s="182"/>
      <c r="M322" s="20" t="s">
        <v>1818</v>
      </c>
      <c r="N322" s="182">
        <v>186</v>
      </c>
      <c r="O322" s="149"/>
      <c r="P322" s="53" t="s">
        <v>16</v>
      </c>
      <c r="Q322" s="209" t="s">
        <v>17</v>
      </c>
      <c r="R322" s="145" t="s">
        <v>1250</v>
      </c>
      <c r="S322" s="143"/>
      <c r="T322" s="176"/>
      <c r="U322" s="206"/>
      <c r="V322" s="145" t="s">
        <v>1165</v>
      </c>
      <c r="W322" s="206" t="str">
        <f t="shared" si="14"/>
        <v>CAR20161213GRJE1È</v>
      </c>
      <c r="X322" s="206">
        <f t="shared" si="15"/>
        <v>0</v>
      </c>
      <c r="Y322" s="206" t="str">
        <f>VLOOKUP(P322,NIVEAUXADMIN!A:B,2,FALSE)</f>
        <v>HT08</v>
      </c>
      <c r="Z322" s="206" t="str">
        <f>VLOOKUP(Q322,NIVEAUXADMIN!E:F,2,FALSE)</f>
        <v>HT08811</v>
      </c>
      <c r="AA322" s="206" t="str">
        <f>VLOOKUP(R322,NIVEAUXADMIN!I:J,2,FALSE)</f>
        <v>HT08811-01</v>
      </c>
      <c r="AB322" s="206">
        <f>IF(SUMPRODUCT(($A$4:$A322=A322)*($Q$4:$Q322=Q322))&gt;1,0,1)</f>
        <v>0</v>
      </c>
      <c r="AC322" s="207">
        <f>IF(SUMPRODUCT(($A$4:$A322=A322)*($F$4:$F322=F322)*($Q$4:$Q322=Q322))&gt;1,0,1)</f>
        <v>0</v>
      </c>
      <c r="AD322" s="206" t="str">
        <f t="shared" si="16"/>
        <v xml:space="preserve">{"Organisation": "CARE International", "Indicateur": "Distribution de biens non-alimentaire", "Statut": "Réalisé", "Date de l'activité (passé ou planifiée)
( jj-mm-aaaa)": "12/13/2016", "Département": "Grande Anse", "Commune": "Jeremie", "Section Communale": "1ère Basse Voldrogue"}, </v>
      </c>
    </row>
    <row r="323" spans="1:30" s="53" customFormat="1" ht="45" x14ac:dyDescent="0.25">
      <c r="A323" s="53" t="s">
        <v>2238</v>
      </c>
      <c r="D323" s="53" t="s">
        <v>15</v>
      </c>
      <c r="E323" s="132">
        <v>42718</v>
      </c>
      <c r="F323" s="77" t="s">
        <v>2417</v>
      </c>
      <c r="G323" s="145" t="s">
        <v>1055</v>
      </c>
      <c r="H323" s="138" t="str">
        <f>IFERROR(VLOOKUP(G323,REFERENCES!O:P,2,FALSE),"")</f>
        <v xml:space="preserve">Nombre </v>
      </c>
      <c r="I323" s="207">
        <v>85</v>
      </c>
      <c r="J323" s="182"/>
      <c r="K323" s="182"/>
      <c r="L323" s="182"/>
      <c r="M323" s="20" t="s">
        <v>1818</v>
      </c>
      <c r="N323" s="182">
        <v>85</v>
      </c>
      <c r="O323" s="149" t="s">
        <v>1038</v>
      </c>
      <c r="P323" s="53" t="s">
        <v>16</v>
      </c>
      <c r="Q323" s="209" t="s">
        <v>17</v>
      </c>
      <c r="R323" s="145" t="s">
        <v>1250</v>
      </c>
      <c r="S323" s="143"/>
      <c r="T323" s="176"/>
      <c r="U323" s="206"/>
      <c r="V323" s="145" t="s">
        <v>1165</v>
      </c>
      <c r="W323" s="206" t="str">
        <f t="shared" si="14"/>
        <v>CAR20161214GRJE1È</v>
      </c>
      <c r="X323" s="206">
        <f t="shared" si="15"/>
        <v>0</v>
      </c>
      <c r="Y323" s="206" t="str">
        <f>VLOOKUP(P323,NIVEAUXADMIN!A:B,2,FALSE)</f>
        <v>HT08</v>
      </c>
      <c r="Z323" s="206" t="str">
        <f>VLOOKUP(Q323,NIVEAUXADMIN!E:F,2,FALSE)</f>
        <v>HT08811</v>
      </c>
      <c r="AA323" s="206" t="str">
        <f>VLOOKUP(R323,NIVEAUXADMIN!I:J,2,FALSE)</f>
        <v>HT08811-01</v>
      </c>
      <c r="AB323" s="206">
        <f>IF(SUMPRODUCT(($A$4:$A323=A323)*($Q$4:$Q323=Q323))&gt;1,0,1)</f>
        <v>0</v>
      </c>
      <c r="AC323" s="207">
        <f>IF(SUMPRODUCT(($A$4:$A323=A323)*($F$4:$F323=F323)*($Q$4:$Q323=Q323))&gt;1,0,1)</f>
        <v>0</v>
      </c>
      <c r="AD323" s="206" t="str">
        <f t="shared" si="16"/>
        <v xml:space="preserve">{"Organisation": "CARE International", "Indicateur": "Distribution de biens non-alimentaire", "Statut": "Réalisé", "Date de l'activité (passé ou planifiée)
( jj-mm-aaaa)": "12/14/2016", "Département": "Grande Anse", "Commune": "Jeremie", "Section Communale": "1ère Basse Voldrogue"}, </v>
      </c>
    </row>
    <row r="324" spans="1:30" s="53" customFormat="1" x14ac:dyDescent="0.25">
      <c r="A324" s="53" t="s">
        <v>2238</v>
      </c>
      <c r="C324" s="71"/>
      <c r="D324" s="53" t="s">
        <v>15</v>
      </c>
      <c r="E324" s="132">
        <v>42718</v>
      </c>
      <c r="F324" s="77" t="s">
        <v>2417</v>
      </c>
      <c r="G324" s="145" t="s">
        <v>1052</v>
      </c>
      <c r="H324" s="138" t="str">
        <f>IFERROR(VLOOKUP(G324,REFERENCES!O:P,2,FALSE),"")</f>
        <v xml:space="preserve">Nombre </v>
      </c>
      <c r="I324" s="207">
        <v>89500</v>
      </c>
      <c r="J324" s="182"/>
      <c r="K324" s="182"/>
      <c r="L324" s="182"/>
      <c r="M324" s="20" t="s">
        <v>1818</v>
      </c>
      <c r="N324" s="182">
        <v>895</v>
      </c>
      <c r="O324" s="149"/>
      <c r="P324" s="53" t="s">
        <v>16</v>
      </c>
      <c r="Q324" s="209" t="s">
        <v>273</v>
      </c>
      <c r="R324" s="145"/>
      <c r="S324" s="206" t="s">
        <v>2080</v>
      </c>
      <c r="T324" s="176"/>
      <c r="U324" s="206"/>
      <c r="V324" s="145"/>
      <c r="W324" s="206" t="str">
        <f t="shared" si="14"/>
        <v>CAR20161214GRRO</v>
      </c>
      <c r="X324" s="206">
        <f t="shared" si="15"/>
        <v>0</v>
      </c>
      <c r="Y324" s="206" t="str">
        <f>VLOOKUP(P324,NIVEAUXADMIN!A:B,2,FALSE)</f>
        <v>HT08</v>
      </c>
      <c r="Z324" s="206" t="str">
        <f>VLOOKUP(Q324,NIVEAUXADMIN!E:F,2,FALSE)</f>
        <v>HT08832</v>
      </c>
      <c r="AA324" s="206" t="e">
        <f>VLOOKUP(R324,NIVEAUXADMIN!I:J,2,FALSE)</f>
        <v>#N/A</v>
      </c>
      <c r="AB324" s="206">
        <f>IF(SUMPRODUCT(($A$4:$A324=A324)*($Q$4:$Q324=Q324))&gt;1,0,1)</f>
        <v>0</v>
      </c>
      <c r="AC324" s="207">
        <f>IF(SUMPRODUCT(($A$4:$A324=A324)*($F$4:$F324=F324)*($Q$4:$Q324=Q324))&gt;1,0,1)</f>
        <v>0</v>
      </c>
      <c r="AD324" s="206" t="str">
        <f t="shared" si="16"/>
        <v xml:space="preserve">{"Organisation": "CARE International", "Indicateur": "Distribution de biens non-alimentaire", "Statut": "Réalisé", "Date de l'activité (passé ou planifiée)
( jj-mm-aaaa)": "12/14/2016", "Département": "Grande Anse", "Commune": "Roseaux", "Section Communale": ""}, </v>
      </c>
    </row>
    <row r="325" spans="1:30" s="53" customFormat="1" ht="45" x14ac:dyDescent="0.25">
      <c r="A325" s="53" t="s">
        <v>2238</v>
      </c>
      <c r="C325" s="143"/>
      <c r="D325" s="53" t="s">
        <v>15</v>
      </c>
      <c r="E325" s="132">
        <v>42721</v>
      </c>
      <c r="F325" s="77" t="s">
        <v>2417</v>
      </c>
      <c r="G325" s="145" t="s">
        <v>1055</v>
      </c>
      <c r="H325" s="138" t="str">
        <f>IFERROR(VLOOKUP(G325,REFERENCES!O:P,2,FALSE),"")</f>
        <v xml:space="preserve">Nombre </v>
      </c>
      <c r="I325" s="146">
        <v>928</v>
      </c>
      <c r="J325" s="182"/>
      <c r="K325" s="182"/>
      <c r="L325" s="182"/>
      <c r="M325" s="20" t="s">
        <v>1818</v>
      </c>
      <c r="N325" s="182">
        <v>928</v>
      </c>
      <c r="O325" s="149"/>
      <c r="P325" s="53" t="s">
        <v>16</v>
      </c>
      <c r="Q325" s="174" t="s">
        <v>17</v>
      </c>
      <c r="R325" s="145" t="s">
        <v>1250</v>
      </c>
      <c r="S325" s="143"/>
      <c r="T325" s="176"/>
      <c r="U325" s="206"/>
      <c r="V325" s="145" t="s">
        <v>1165</v>
      </c>
      <c r="W325" s="206" t="str">
        <f t="shared" ref="W325:W388" si="17">UPPER(LEFT(A325,3)&amp;YEAR(E325)&amp;MONTH(E325)&amp;DAY((E325))&amp;LEFT(P325,2)&amp;LEFT(Q325,2)&amp;LEFT(R325,2))</f>
        <v>CAR20161217GRJE1È</v>
      </c>
      <c r="X325" s="206">
        <f t="shared" ref="X325:X388" si="18">COUNTIF($W$4:$W$128,W325)</f>
        <v>0</v>
      </c>
      <c r="Y325" s="206" t="str">
        <f>VLOOKUP(P325,NIVEAUXADMIN!A:B,2,FALSE)</f>
        <v>HT08</v>
      </c>
      <c r="Z325" s="206" t="str">
        <f>VLOOKUP(Q325,NIVEAUXADMIN!E:F,2,FALSE)</f>
        <v>HT08811</v>
      </c>
      <c r="AA325" s="206" t="str">
        <f>VLOOKUP(R325,NIVEAUXADMIN!I:J,2,FALSE)</f>
        <v>HT08811-01</v>
      </c>
      <c r="AB325" s="206">
        <f>IF(SUMPRODUCT(($A$4:$A325=A325)*($Q$4:$Q325=Q325))&gt;1,0,1)</f>
        <v>0</v>
      </c>
      <c r="AC325" s="207">
        <f>IF(SUMPRODUCT(($A$4:$A325=A325)*($F$4:$F325=F325)*($Q$4:$Q325=Q325))&gt;1,0,1)</f>
        <v>0</v>
      </c>
      <c r="AD325" s="206" t="str">
        <f t="shared" ref="AD325:AD388" si="19">"{"""&amp;$A$3 &amp;""": """ &amp; TRIM(A325)  &amp; """, """&amp; $F$3 &amp; """: """ &amp;  IFERROR(MID(F325,5,LEN(F325)-2),"")&amp; """, """ &amp;$D$3 &amp;""": """ &amp; D325 &amp; """, """&amp;$E$3 &amp;""": """ &amp; IFERROR(TEXT(E325,"m/d/yyyy"),"") &amp; """, """&amp; $P$3&amp; """: """ &amp; P325&amp; """, """&amp; $Q$3&amp; """: """ &amp; Q325&amp; """, """&amp; $R$3&amp; """: """ &amp; R325&amp; """}, "</f>
        <v xml:space="preserve">{"Organisation": "CARE International", "Indicateur": "Distribution de biens non-alimentaire", "Statut": "Réalisé", "Date de l'activité (passé ou planifiée)
( jj-mm-aaaa)": "12/17/2016", "Département": "Grande Anse", "Commune": "Jeremie", "Section Communale": "1ère Basse Voldrogue"}, </v>
      </c>
    </row>
    <row r="326" spans="1:30" s="53" customFormat="1" x14ac:dyDescent="0.25">
      <c r="A326" s="53" t="s">
        <v>2238</v>
      </c>
      <c r="C326" s="143"/>
      <c r="D326" s="53" t="s">
        <v>15</v>
      </c>
      <c r="E326" s="132">
        <v>42722</v>
      </c>
      <c r="F326" s="77" t="s">
        <v>2417</v>
      </c>
      <c r="G326" s="145" t="s">
        <v>1054</v>
      </c>
      <c r="H326" s="138" t="str">
        <f>IFERROR(VLOOKUP(G326,REFERENCES!O:P,2,FALSE),"")</f>
        <v xml:space="preserve">Nombre </v>
      </c>
      <c r="I326" s="73">
        <v>291</v>
      </c>
      <c r="J326" s="207"/>
      <c r="K326" s="207"/>
      <c r="L326" s="207"/>
      <c r="M326" s="20"/>
      <c r="N326" s="207">
        <v>97</v>
      </c>
      <c r="O326" s="206"/>
      <c r="P326" s="206" t="s">
        <v>16</v>
      </c>
      <c r="Q326" s="174" t="s">
        <v>17</v>
      </c>
      <c r="R326" s="145" t="s">
        <v>1250</v>
      </c>
      <c r="S326" s="143"/>
      <c r="T326" s="206"/>
      <c r="U326" s="206"/>
      <c r="V326" s="145"/>
      <c r="W326" s="206" t="str">
        <f t="shared" si="17"/>
        <v>CAR20161218GRJE1È</v>
      </c>
      <c r="X326" s="206">
        <f t="shared" si="18"/>
        <v>0</v>
      </c>
      <c r="Y326" s="206" t="str">
        <f>VLOOKUP(P326,NIVEAUXADMIN!A:B,2,FALSE)</f>
        <v>HT08</v>
      </c>
      <c r="Z326" s="206" t="str">
        <f>VLOOKUP(Q326,NIVEAUXADMIN!E:F,2,FALSE)</f>
        <v>HT08811</v>
      </c>
      <c r="AA326" s="206" t="str">
        <f>VLOOKUP(R326,NIVEAUXADMIN!I:J,2,FALSE)</f>
        <v>HT08811-01</v>
      </c>
      <c r="AB326" s="206">
        <f>IF(SUMPRODUCT(($A$4:$A326=A326)*($Q$4:$Q326=Q326))&gt;1,0,1)</f>
        <v>0</v>
      </c>
      <c r="AC326" s="207">
        <f>IF(SUMPRODUCT(($A$4:$A326=A326)*($F$4:$F326=F326)*($Q$4:$Q326=Q326))&gt;1,0,1)</f>
        <v>0</v>
      </c>
      <c r="AD326" s="206" t="str">
        <f t="shared" si="19"/>
        <v xml:space="preserve">{"Organisation": "CARE International", "Indicateur": "Distribution de biens non-alimentaire", "Statut": "Réalisé", "Date de l'activité (passé ou planifiée)
( jj-mm-aaaa)": "12/18/2016", "Département": "Grande Anse", "Commune": "Jeremie", "Section Communale": "1ère Basse Voldrogue"}, </v>
      </c>
    </row>
    <row r="327" spans="1:30" s="53" customFormat="1" x14ac:dyDescent="0.25">
      <c r="A327" s="53" t="s">
        <v>2238</v>
      </c>
      <c r="C327" s="143"/>
      <c r="D327" s="53" t="s">
        <v>15</v>
      </c>
      <c r="E327" s="132">
        <v>42722</v>
      </c>
      <c r="F327" s="77" t="s">
        <v>2417</v>
      </c>
      <c r="G327" s="145" t="s">
        <v>1054</v>
      </c>
      <c r="H327" s="138" t="str">
        <f>IFERROR(VLOOKUP(G327,REFERENCES!O:P,2,FALSE),"")</f>
        <v xml:space="preserve">Nombre </v>
      </c>
      <c r="I327" s="207">
        <v>315</v>
      </c>
      <c r="J327" s="182"/>
      <c r="K327" s="182"/>
      <c r="L327" s="182"/>
      <c r="M327" s="20"/>
      <c r="N327" s="207">
        <v>105</v>
      </c>
      <c r="O327" s="149"/>
      <c r="P327" s="206" t="s">
        <v>16</v>
      </c>
      <c r="Q327" s="209" t="s">
        <v>273</v>
      </c>
      <c r="R327" s="145" t="s">
        <v>1362</v>
      </c>
      <c r="S327" s="209"/>
      <c r="T327" s="206"/>
      <c r="U327" s="143"/>
      <c r="V327" s="206"/>
      <c r="W327" s="206" t="str">
        <f t="shared" si="17"/>
        <v>CAR20161218GRRO2E</v>
      </c>
      <c r="X327" s="206">
        <f t="shared" si="18"/>
        <v>0</v>
      </c>
      <c r="Y327" s="206" t="str">
        <f>VLOOKUP(P327,NIVEAUXADMIN!A:B,2,FALSE)</f>
        <v>HT08</v>
      </c>
      <c r="Z327" s="206" t="str">
        <f>VLOOKUP(Q327,NIVEAUXADMIN!E:F,2,FALSE)</f>
        <v>HT08832</v>
      </c>
      <c r="AA327" s="206" t="str">
        <f>VLOOKUP(R327,NIVEAUXADMIN!I:J,2,FALSE)</f>
        <v>HT08832-02</v>
      </c>
      <c r="AB327" s="206">
        <f>IF(SUMPRODUCT(($A$4:$A327=A327)*($Q$4:$Q327=Q327))&gt;1,0,1)</f>
        <v>0</v>
      </c>
      <c r="AC327" s="207">
        <f>IF(SUMPRODUCT(($A$4:$A327=A327)*($F$4:$F327=F327)*($Q$4:$Q327=Q327))&gt;1,0,1)</f>
        <v>0</v>
      </c>
      <c r="AD327" s="206" t="str">
        <f t="shared" si="19"/>
        <v xml:space="preserve">{"Organisation": "CARE International", "Indicateur": "Distribution de biens non-alimentaire", "Statut": "Réalisé", "Date de l'activité (passé ou planifiée)
( jj-mm-aaaa)": "12/18/2016", "Département": "Grande Anse", "Commune": "Roseaux", "Section Communale": "2e Fonds Cochon"}, </v>
      </c>
    </row>
    <row r="328" spans="1:30" s="53" customFormat="1" x14ac:dyDescent="0.25">
      <c r="A328" s="53" t="s">
        <v>2238</v>
      </c>
      <c r="C328" s="143"/>
      <c r="D328" s="53" t="s">
        <v>15</v>
      </c>
      <c r="E328" s="132">
        <v>42722</v>
      </c>
      <c r="F328" s="77" t="s">
        <v>2417</v>
      </c>
      <c r="G328" s="176" t="s">
        <v>1055</v>
      </c>
      <c r="H328" s="138" t="str">
        <f>IFERROR(VLOOKUP(G328,REFERENCES!O:P,2,FALSE),"")</f>
        <v xml:space="preserve">Nombre </v>
      </c>
      <c r="I328" s="73">
        <v>2940</v>
      </c>
      <c r="J328" s="182"/>
      <c r="K328" s="182"/>
      <c r="L328" s="182"/>
      <c r="M328" s="20"/>
      <c r="N328" s="182">
        <v>2925</v>
      </c>
      <c r="O328" s="149"/>
      <c r="P328" s="53" t="s">
        <v>16</v>
      </c>
      <c r="Q328" s="209" t="s">
        <v>17</v>
      </c>
      <c r="R328" s="176" t="s">
        <v>1250</v>
      </c>
      <c r="S328" s="206"/>
      <c r="T328" s="176"/>
      <c r="U328" s="143"/>
      <c r="V328" s="145"/>
      <c r="W328" s="206" t="str">
        <f t="shared" si="17"/>
        <v>CAR20161218GRJE1È</v>
      </c>
      <c r="X328" s="206">
        <f t="shared" si="18"/>
        <v>0</v>
      </c>
      <c r="Y328" s="206" t="str">
        <f>VLOOKUP(P328,NIVEAUXADMIN!A:B,2,FALSE)</f>
        <v>HT08</v>
      </c>
      <c r="Z328" s="206" t="str">
        <f>VLOOKUP(Q328,NIVEAUXADMIN!E:F,2,FALSE)</f>
        <v>HT08811</v>
      </c>
      <c r="AA328" s="206" t="str">
        <f>VLOOKUP(R328,NIVEAUXADMIN!I:J,2,FALSE)</f>
        <v>HT08811-01</v>
      </c>
      <c r="AB328" s="206">
        <f>IF(SUMPRODUCT(($A$4:$A328=A328)*($Q$4:$Q328=Q328))&gt;1,0,1)</f>
        <v>0</v>
      </c>
      <c r="AC328" s="207">
        <f>IF(SUMPRODUCT(($A$4:$A328=A328)*($F$4:$F328=F328)*($Q$4:$Q328=Q328))&gt;1,0,1)</f>
        <v>0</v>
      </c>
      <c r="AD328" s="206" t="str">
        <f t="shared" si="19"/>
        <v xml:space="preserve">{"Organisation": "CARE International", "Indicateur": "Distribution de biens non-alimentaire", "Statut": "Réalisé", "Date de l'activité (passé ou planifiée)
( jj-mm-aaaa)": "12/18/2016", "Département": "Grande Anse", "Commune": "Jeremie", "Section Communale": "1ère Basse Voldrogue"}, </v>
      </c>
    </row>
    <row r="329" spans="1:30" s="53" customFormat="1" x14ac:dyDescent="0.25">
      <c r="A329" s="53" t="s">
        <v>2238</v>
      </c>
      <c r="C329" s="143"/>
      <c r="D329" s="53" t="s">
        <v>15</v>
      </c>
      <c r="E329" s="132">
        <v>42722</v>
      </c>
      <c r="F329" s="208" t="s">
        <v>2417</v>
      </c>
      <c r="G329" s="176" t="s">
        <v>1055</v>
      </c>
      <c r="H329" s="138" t="str">
        <f>IFERROR(VLOOKUP(G329,REFERENCES!O:P,2,FALSE),"")</f>
        <v xml:space="preserve">Nombre </v>
      </c>
      <c r="I329" s="73">
        <v>3180</v>
      </c>
      <c r="J329" s="182"/>
      <c r="K329" s="182"/>
      <c r="L329" s="182"/>
      <c r="M329" s="20"/>
      <c r="N329" s="182">
        <v>3165</v>
      </c>
      <c r="O329" s="149"/>
      <c r="P329" s="209" t="s">
        <v>16</v>
      </c>
      <c r="Q329" s="209" t="s">
        <v>273</v>
      </c>
      <c r="R329" s="209" t="s">
        <v>1271</v>
      </c>
      <c r="S329" s="206"/>
      <c r="T329" s="176"/>
      <c r="U329" s="143"/>
      <c r="V329" s="145"/>
      <c r="W329" s="206" t="str">
        <f t="shared" si="17"/>
        <v>CAR20161218GRRO1E</v>
      </c>
      <c r="X329" s="206">
        <f t="shared" si="18"/>
        <v>0</v>
      </c>
      <c r="Y329" s="206" t="str">
        <f>VLOOKUP(P329,NIVEAUXADMIN!A:B,2,FALSE)</f>
        <v>HT08</v>
      </c>
      <c r="Z329" s="206" t="str">
        <f>VLOOKUP(Q329,NIVEAUXADMIN!E:F,2,FALSE)</f>
        <v>HT08832</v>
      </c>
      <c r="AA329" s="206" t="str">
        <f>VLOOKUP(R329,NIVEAUXADMIN!I:J,2,FALSE)</f>
        <v>HT08832-01</v>
      </c>
      <c r="AB329" s="206">
        <f>IF(SUMPRODUCT(($A$4:$A329=A329)*($Q$4:$Q329=Q329))&gt;1,0,1)</f>
        <v>0</v>
      </c>
      <c r="AC329" s="207">
        <f>IF(SUMPRODUCT(($A$4:$A329=A329)*($F$4:$F329=F329)*($Q$4:$Q329=Q329))&gt;1,0,1)</f>
        <v>0</v>
      </c>
      <c r="AD329" s="206" t="str">
        <f t="shared" si="19"/>
        <v xml:space="preserve">{"Organisation": "CARE International", "Indicateur": "Distribution de biens non-alimentaire", "Statut": "Réalisé", "Date de l'activité (passé ou planifiée)
( jj-mm-aaaa)": "12/18/2016", "Département": "Grande Anse", "Commune": "Roseaux", "Section Communale": "1ere Carrefour Charles"}, </v>
      </c>
    </row>
    <row r="330" spans="1:30" s="53" customFormat="1" x14ac:dyDescent="0.25">
      <c r="A330" s="53" t="s">
        <v>2238</v>
      </c>
      <c r="D330" s="53" t="s">
        <v>15</v>
      </c>
      <c r="E330" s="132">
        <v>42723</v>
      </c>
      <c r="F330" s="77" t="s">
        <v>2417</v>
      </c>
      <c r="G330" s="145" t="s">
        <v>1054</v>
      </c>
      <c r="H330" s="138" t="str">
        <f>IFERROR(VLOOKUP(G330,REFERENCES!O:P,2,FALSE),"")</f>
        <v xml:space="preserve">Nombre </v>
      </c>
      <c r="I330" s="146">
        <v>321</v>
      </c>
      <c r="J330" s="182"/>
      <c r="K330" s="182"/>
      <c r="L330" s="182"/>
      <c r="M330" s="20" t="s">
        <v>1818</v>
      </c>
      <c r="N330" s="182">
        <v>107</v>
      </c>
      <c r="O330" s="149" t="s">
        <v>1038</v>
      </c>
      <c r="P330" s="209" t="s">
        <v>16</v>
      </c>
      <c r="Q330" s="209" t="s">
        <v>253</v>
      </c>
      <c r="R330" s="145"/>
      <c r="S330" s="143" t="s">
        <v>2080</v>
      </c>
      <c r="T330" s="176"/>
      <c r="U330" s="71"/>
      <c r="V330" s="72"/>
      <c r="W330" s="206" t="str">
        <f t="shared" si="17"/>
        <v>CAR20161219GRCH</v>
      </c>
      <c r="X330" s="206">
        <f t="shared" si="18"/>
        <v>0</v>
      </c>
      <c r="Y330" s="206" t="str">
        <f>VLOOKUP(P330,NIVEAUXADMIN!A:B,2,FALSE)</f>
        <v>HT08</v>
      </c>
      <c r="Z330" s="206" t="str">
        <f>VLOOKUP(Q330,NIVEAUXADMIN!E:F,2,FALSE)</f>
        <v>HT08815</v>
      </c>
      <c r="AA330" s="206" t="e">
        <f>VLOOKUP(R330,NIVEAUXADMIN!I:J,2,FALSE)</f>
        <v>#N/A</v>
      </c>
      <c r="AB330" s="206">
        <f>IF(SUMPRODUCT(($A$4:$A330=A330)*($Q$4:$Q330=Q330))&gt;1,0,1)</f>
        <v>0</v>
      </c>
      <c r="AC330" s="207">
        <f>IF(SUMPRODUCT(($A$4:$A330=A330)*($F$4:$F330=F330)*($Q$4:$Q330=Q330))&gt;1,0,1)</f>
        <v>0</v>
      </c>
      <c r="AD330" s="206" t="str">
        <f t="shared" si="19"/>
        <v xml:space="preserve">{"Organisation": "CARE International", "Indicateur": "Distribution de biens non-alimentaire", "Statut": "Réalisé", "Date de l'activité (passé ou planifiée)
( jj-mm-aaaa)": "12/19/2016", "Département": "Grande Anse", "Commune": "Chambellan", "Section Communale": ""}, </v>
      </c>
    </row>
    <row r="331" spans="1:30" s="53" customFormat="1" x14ac:dyDescent="0.25">
      <c r="A331" s="53" t="s">
        <v>2238</v>
      </c>
      <c r="C331" s="71"/>
      <c r="D331" s="53" t="s">
        <v>15</v>
      </c>
      <c r="E331" s="132">
        <v>42723</v>
      </c>
      <c r="F331" s="77" t="s">
        <v>2417</v>
      </c>
      <c r="G331" s="145" t="s">
        <v>1054</v>
      </c>
      <c r="H331" s="138" t="str">
        <f>IFERROR(VLOOKUP(G331,REFERENCES!O:P,2,FALSE),"")</f>
        <v xml:space="preserve">Nombre </v>
      </c>
      <c r="I331" s="146">
        <v>297</v>
      </c>
      <c r="J331" s="17"/>
      <c r="K331" s="17"/>
      <c r="L331" s="17"/>
      <c r="M331" s="20"/>
      <c r="N331" s="73">
        <v>99</v>
      </c>
      <c r="O331" s="149" t="s">
        <v>1038</v>
      </c>
      <c r="P331" s="206" t="s">
        <v>16</v>
      </c>
      <c r="Q331" s="209" t="s">
        <v>267</v>
      </c>
      <c r="R331" s="145"/>
      <c r="S331" s="206" t="s">
        <v>2080</v>
      </c>
      <c r="T331" s="71"/>
      <c r="U331" s="71"/>
      <c r="V331" s="206"/>
      <c r="W331" s="206" t="str">
        <f t="shared" si="17"/>
        <v>CAR20161219GRMO</v>
      </c>
      <c r="X331" s="206">
        <f t="shared" si="18"/>
        <v>0</v>
      </c>
      <c r="Y331" s="206" t="str">
        <f>VLOOKUP(P331,NIVEAUXADMIN!A:B,2,FALSE)</f>
        <v>HT08</v>
      </c>
      <c r="Z331" s="206" t="str">
        <f>VLOOKUP(Q331,NIVEAUXADMIN!E:F,2,FALSE)</f>
        <v>HT08814</v>
      </c>
      <c r="AA331" s="206" t="e">
        <f>VLOOKUP(R331,NIVEAUXADMIN!I:J,2,FALSE)</f>
        <v>#N/A</v>
      </c>
      <c r="AB331" s="206">
        <f>IF(SUMPRODUCT(($A$4:$A331=A331)*($Q$4:$Q331=Q331))&gt;1,0,1)</f>
        <v>0</v>
      </c>
      <c r="AC331" s="207">
        <f>IF(SUMPRODUCT(($A$4:$A331=A331)*($F$4:$F331=F331)*($Q$4:$Q331=Q331))&gt;1,0,1)</f>
        <v>0</v>
      </c>
      <c r="AD331" s="206" t="str">
        <f t="shared" si="19"/>
        <v xml:space="preserve">{"Organisation": "CARE International", "Indicateur": "Distribution de biens non-alimentaire", "Statut": "Réalisé", "Date de l'activité (passé ou planifiée)
( jj-mm-aaaa)": "12/19/2016", "Département": "Grande Anse", "Commune": "Moron", "Section Communale": ""}, </v>
      </c>
    </row>
    <row r="332" spans="1:30" s="53" customFormat="1" x14ac:dyDescent="0.25">
      <c r="A332" s="53" t="s">
        <v>2238</v>
      </c>
      <c r="C332" s="143"/>
      <c r="D332" s="53" t="s">
        <v>15</v>
      </c>
      <c r="E332" s="132">
        <v>42723</v>
      </c>
      <c r="F332" s="211" t="s">
        <v>2416</v>
      </c>
      <c r="G332" s="176" t="s">
        <v>2369</v>
      </c>
      <c r="H332" s="138" t="str">
        <f>IFERROR(VLOOKUP(G332,REFERENCES!O:P,2,FALSE),"")</f>
        <v>Nombre de formations organisees</v>
      </c>
      <c r="I332" s="146">
        <v>50</v>
      </c>
      <c r="J332" s="207"/>
      <c r="K332" s="207"/>
      <c r="L332" s="207"/>
      <c r="M332" s="20"/>
      <c r="N332" s="207">
        <v>50</v>
      </c>
      <c r="O332" s="206"/>
      <c r="P332" s="53" t="s">
        <v>16</v>
      </c>
      <c r="Q332" s="209" t="s">
        <v>267</v>
      </c>
      <c r="R332" s="145" t="s">
        <v>1235</v>
      </c>
      <c r="S332" s="209"/>
      <c r="T332" s="206"/>
      <c r="U332" s="143"/>
      <c r="V332" s="206"/>
      <c r="W332" s="206" t="str">
        <f t="shared" si="17"/>
        <v>CAR20161219GRMO1E</v>
      </c>
      <c r="X332" s="206">
        <f t="shared" si="18"/>
        <v>0</v>
      </c>
      <c r="Y332" s="206" t="str">
        <f>VLOOKUP(P332,NIVEAUXADMIN!A:B,2,FALSE)</f>
        <v>HT08</v>
      </c>
      <c r="Z332" s="206" t="str">
        <f>VLOOKUP(Q332,NIVEAUXADMIN!E:F,2,FALSE)</f>
        <v>HT08814</v>
      </c>
      <c r="AA332" s="206" t="str">
        <f>VLOOKUP(R332,NIVEAUXADMIN!I:J,2,FALSE)</f>
        <v>HT08814-01</v>
      </c>
      <c r="AB332" s="206">
        <f>IF(SUMPRODUCT(($A$4:$A332=A332)*($Q$4:$Q332=Q332))&gt;1,0,1)</f>
        <v>0</v>
      </c>
      <c r="AC332" s="207">
        <f>IF(SUMPRODUCT(($A$4:$A332=A332)*($F$4:$F332=F332)*($Q$4:$Q332=Q332))&gt;1,0,1)</f>
        <v>1</v>
      </c>
      <c r="AD332" s="206" t="str">
        <f t="shared" si="19"/>
        <v xml:space="preserve">{"Organisation": "CARE International", "Indicateur": "Formation technique", "Statut": "Réalisé", "Date de l'activité (passé ou planifiée)
( jj-mm-aaaa)": "12/19/2016", "Département": "Grande Anse", "Commune": "Moron", "Section Communale": "1e Anotte"}, </v>
      </c>
    </row>
    <row r="333" spans="1:30" s="53" customFormat="1" x14ac:dyDescent="0.25">
      <c r="A333" s="53" t="s">
        <v>2238</v>
      </c>
      <c r="C333" s="143"/>
      <c r="D333" s="53" t="s">
        <v>15</v>
      </c>
      <c r="E333" s="132">
        <v>42723</v>
      </c>
      <c r="F333" s="77" t="s">
        <v>2417</v>
      </c>
      <c r="G333" s="176" t="s">
        <v>1055</v>
      </c>
      <c r="H333" s="138" t="str">
        <f>IFERROR(VLOOKUP(G333,REFERENCES!O:P,2,FALSE),"")</f>
        <v xml:space="preserve">Nombre </v>
      </c>
      <c r="I333" s="146">
        <v>850</v>
      </c>
      <c r="J333" s="182"/>
      <c r="K333" s="182"/>
      <c r="L333" s="182"/>
      <c r="M333" s="20" t="s">
        <v>1818</v>
      </c>
      <c r="N333" s="182">
        <v>425</v>
      </c>
      <c r="O333" s="149" t="s">
        <v>1038</v>
      </c>
      <c r="P333" s="53" t="s">
        <v>16</v>
      </c>
      <c r="Q333" s="209" t="s">
        <v>17</v>
      </c>
      <c r="R333" s="176" t="s">
        <v>1250</v>
      </c>
      <c r="S333" s="206"/>
      <c r="T333" s="176"/>
      <c r="U333" s="143"/>
      <c r="V333" s="15"/>
      <c r="W333" s="206" t="str">
        <f t="shared" si="17"/>
        <v>CAR20161219GRJE1È</v>
      </c>
      <c r="X333" s="206">
        <f t="shared" si="18"/>
        <v>0</v>
      </c>
      <c r="Y333" s="206" t="str">
        <f>VLOOKUP(P333,NIVEAUXADMIN!A:B,2,FALSE)</f>
        <v>HT08</v>
      </c>
      <c r="Z333" s="206" t="str">
        <f>VLOOKUP(Q333,NIVEAUXADMIN!E:F,2,FALSE)</f>
        <v>HT08811</v>
      </c>
      <c r="AA333" s="206" t="str">
        <f>VLOOKUP(R333,NIVEAUXADMIN!I:J,2,FALSE)</f>
        <v>HT08811-01</v>
      </c>
      <c r="AB333" s="206">
        <f>IF(SUMPRODUCT(($A$4:$A333=A333)*($Q$4:$Q333=Q333))&gt;1,0,1)</f>
        <v>0</v>
      </c>
      <c r="AC333" s="207">
        <f>IF(SUMPRODUCT(($A$4:$A333=A333)*($F$4:$F333=F333)*($Q$4:$Q333=Q333))&gt;1,0,1)</f>
        <v>0</v>
      </c>
      <c r="AD333" s="206" t="str">
        <f t="shared" si="19"/>
        <v xml:space="preserve">{"Organisation": "CARE International", "Indicateur": "Distribution de biens non-alimentaire", "Statut": "Réalisé", "Date de l'activité (passé ou planifiée)
( jj-mm-aaaa)": "12/19/2016", "Département": "Grande Anse", "Commune": "Jeremie", "Section Communale": "1ère Basse Voldrogue"}, </v>
      </c>
    </row>
    <row r="334" spans="1:30" s="53" customFormat="1" x14ac:dyDescent="0.25">
      <c r="A334" s="53" t="s">
        <v>2238</v>
      </c>
      <c r="C334" s="143"/>
      <c r="D334" s="53" t="s">
        <v>15</v>
      </c>
      <c r="E334" s="132">
        <v>42723</v>
      </c>
      <c r="F334" s="77" t="s">
        <v>2417</v>
      </c>
      <c r="G334" s="176" t="s">
        <v>1055</v>
      </c>
      <c r="H334" s="138" t="str">
        <f>IFERROR(VLOOKUP(G334,REFERENCES!O:P,2,FALSE),"")</f>
        <v xml:space="preserve">Nombre </v>
      </c>
      <c r="I334" s="146">
        <v>3000</v>
      </c>
      <c r="J334" s="207"/>
      <c r="K334" s="207"/>
      <c r="L334" s="207"/>
      <c r="M334" s="20"/>
      <c r="N334" s="17">
        <v>2985</v>
      </c>
      <c r="O334" s="206"/>
      <c r="P334" s="209" t="s">
        <v>16</v>
      </c>
      <c r="Q334" s="209" t="s">
        <v>267</v>
      </c>
      <c r="R334" s="209" t="s">
        <v>1364</v>
      </c>
      <c r="S334" s="209"/>
      <c r="T334" s="206"/>
      <c r="U334" s="143"/>
      <c r="V334" s="15"/>
      <c r="W334" s="206" t="str">
        <f t="shared" si="17"/>
        <v>CAR20161219GRMO2E</v>
      </c>
      <c r="X334" s="206">
        <f t="shared" si="18"/>
        <v>0</v>
      </c>
      <c r="Y334" s="206" t="str">
        <f>VLOOKUP(P334,NIVEAUXADMIN!A:B,2,FALSE)</f>
        <v>HT08</v>
      </c>
      <c r="Z334" s="206" t="str">
        <f>VLOOKUP(Q334,NIVEAUXADMIN!E:F,2,FALSE)</f>
        <v>HT08814</v>
      </c>
      <c r="AA334" s="206" t="str">
        <f>VLOOKUP(R334,NIVEAUXADMIN!I:J,2,FALSE)</f>
        <v>HT08814-02</v>
      </c>
      <c r="AB334" s="206">
        <f>IF(SUMPRODUCT(($A$4:$A334=A334)*($Q$4:$Q334=Q334))&gt;1,0,1)</f>
        <v>0</v>
      </c>
      <c r="AC334" s="207">
        <f>IF(SUMPRODUCT(($A$4:$A334=A334)*($F$4:$F334=F334)*($Q$4:$Q334=Q334))&gt;1,0,1)</f>
        <v>0</v>
      </c>
      <c r="AD334" s="206" t="str">
        <f t="shared" si="19"/>
        <v xml:space="preserve">{"Organisation": "CARE International", "Indicateur": "Distribution de biens non-alimentaire", "Statut": "Réalisé", "Date de l'activité (passé ou planifiée)
( jj-mm-aaaa)": "12/19/2016", "Département": "Grande Anse", "Commune": "Moron", "Section Communale": "2e Sources Chaudes"}, </v>
      </c>
    </row>
    <row r="335" spans="1:30" s="53" customFormat="1" x14ac:dyDescent="0.25">
      <c r="A335" s="53" t="s">
        <v>2238</v>
      </c>
      <c r="C335" s="143"/>
      <c r="D335" s="53" t="s">
        <v>15</v>
      </c>
      <c r="E335" s="132">
        <v>42723</v>
      </c>
      <c r="F335" s="77" t="s">
        <v>2417</v>
      </c>
      <c r="G335" s="176" t="s">
        <v>1055</v>
      </c>
      <c r="H335" s="138" t="str">
        <f>IFERROR(VLOOKUP(G335,REFERENCES!O:P,2,FALSE),"")</f>
        <v xml:space="preserve">Nombre </v>
      </c>
      <c r="I335" s="146">
        <v>3240</v>
      </c>
      <c r="J335" s="182"/>
      <c r="K335" s="182"/>
      <c r="L335" s="182"/>
      <c r="M335" s="20" t="s">
        <v>1818</v>
      </c>
      <c r="N335" s="182">
        <v>3225</v>
      </c>
      <c r="O335" s="149" t="s">
        <v>1038</v>
      </c>
      <c r="P335" s="53" t="s">
        <v>16</v>
      </c>
      <c r="Q335" s="209" t="s">
        <v>253</v>
      </c>
      <c r="R335" s="176"/>
      <c r="S335" s="143" t="s">
        <v>2080</v>
      </c>
      <c r="T335" s="176"/>
      <c r="U335" s="143"/>
      <c r="V335" s="15"/>
      <c r="W335" s="206" t="str">
        <f t="shared" si="17"/>
        <v>CAR20161219GRCH</v>
      </c>
      <c r="X335" s="206">
        <f t="shared" si="18"/>
        <v>0</v>
      </c>
      <c r="Y335" s="206" t="str">
        <f>VLOOKUP(P335,NIVEAUXADMIN!A:B,2,FALSE)</f>
        <v>HT08</v>
      </c>
      <c r="Z335" s="206" t="str">
        <f>VLOOKUP(Q335,NIVEAUXADMIN!E:F,2,FALSE)</f>
        <v>HT08815</v>
      </c>
      <c r="AA335" s="206" t="e">
        <f>VLOOKUP(R335,NIVEAUXADMIN!I:J,2,FALSE)</f>
        <v>#N/A</v>
      </c>
      <c r="AB335" s="206">
        <f>IF(SUMPRODUCT(($A$4:$A335=A335)*($Q$4:$Q335=Q335))&gt;1,0,1)</f>
        <v>0</v>
      </c>
      <c r="AC335" s="207">
        <f>IF(SUMPRODUCT(($A$4:$A335=A335)*($F$4:$F335=F335)*($Q$4:$Q335=Q335))&gt;1,0,1)</f>
        <v>0</v>
      </c>
      <c r="AD335" s="206" t="str">
        <f t="shared" si="19"/>
        <v xml:space="preserve">{"Organisation": "CARE International", "Indicateur": "Distribution de biens non-alimentaire", "Statut": "Réalisé", "Date de l'activité (passé ou planifiée)
( jj-mm-aaaa)": "12/19/2016", "Département": "Grande Anse", "Commune": "Chambellan", "Section Communale": ""}, </v>
      </c>
    </row>
    <row r="336" spans="1:30" s="53" customFormat="1" ht="45" x14ac:dyDescent="0.25">
      <c r="A336" s="53" t="s">
        <v>2238</v>
      </c>
      <c r="C336" s="143"/>
      <c r="D336" s="53" t="s">
        <v>15</v>
      </c>
      <c r="E336" s="132">
        <v>42724</v>
      </c>
      <c r="F336" s="77" t="s">
        <v>2417</v>
      </c>
      <c r="G336" s="145" t="s">
        <v>1055</v>
      </c>
      <c r="H336" s="138" t="str">
        <f>IFERROR(VLOOKUP(G336,REFERENCES!O:P,2,FALSE),"")</f>
        <v xml:space="preserve">Nombre </v>
      </c>
      <c r="I336" s="146">
        <v>937</v>
      </c>
      <c r="J336" s="207"/>
      <c r="K336" s="207"/>
      <c r="L336" s="207"/>
      <c r="M336" s="20"/>
      <c r="N336" s="207">
        <v>937</v>
      </c>
      <c r="O336" s="206"/>
      <c r="P336" s="53" t="s">
        <v>16</v>
      </c>
      <c r="Q336" s="209" t="s">
        <v>273</v>
      </c>
      <c r="R336" s="206" t="s">
        <v>1271</v>
      </c>
      <c r="S336" s="209"/>
      <c r="T336" s="206"/>
      <c r="U336" s="143"/>
      <c r="V336" s="15" t="s">
        <v>1165</v>
      </c>
      <c r="W336" s="206" t="str">
        <f t="shared" si="17"/>
        <v>CAR20161220GRRO1E</v>
      </c>
      <c r="X336" s="206">
        <f t="shared" si="18"/>
        <v>0</v>
      </c>
      <c r="Y336" s="206" t="str">
        <f>VLOOKUP(P336,NIVEAUXADMIN!A:B,2,FALSE)</f>
        <v>HT08</v>
      </c>
      <c r="Z336" s="206" t="str">
        <f>VLOOKUP(Q336,NIVEAUXADMIN!E:F,2,FALSE)</f>
        <v>HT08832</v>
      </c>
      <c r="AA336" s="206" t="str">
        <f>VLOOKUP(R336,NIVEAUXADMIN!I:J,2,FALSE)</f>
        <v>HT08832-01</v>
      </c>
      <c r="AB336" s="206">
        <f>IF(SUMPRODUCT(($A$4:$A336=A336)*($Q$4:$Q336=Q336))&gt;1,0,1)</f>
        <v>0</v>
      </c>
      <c r="AC336" s="207">
        <f>IF(SUMPRODUCT(($A$4:$A336=A336)*($F$4:$F336=F336)*($Q$4:$Q336=Q336))&gt;1,0,1)</f>
        <v>0</v>
      </c>
      <c r="AD336" s="206" t="str">
        <f t="shared" si="19"/>
        <v xml:space="preserve">{"Organisation": "CARE International", "Indicateur": "Distribution de biens non-alimentaire", "Statut": "Réalisé", "Date de l'activité (passé ou planifiée)
( jj-mm-aaaa)": "12/20/2016", "Département": "Grande Anse", "Commune": "Roseaux", "Section Communale": "1ere Carrefour Charles"}, </v>
      </c>
    </row>
    <row r="337" spans="1:30" s="53" customFormat="1" x14ac:dyDescent="0.25">
      <c r="A337" s="53" t="s">
        <v>2238</v>
      </c>
      <c r="B337" s="206"/>
      <c r="C337" s="206"/>
      <c r="D337" s="206" t="s">
        <v>15</v>
      </c>
      <c r="E337" s="132">
        <v>42724</v>
      </c>
      <c r="F337" s="77" t="s">
        <v>2417</v>
      </c>
      <c r="G337" s="145" t="s">
        <v>1054</v>
      </c>
      <c r="H337" s="138" t="str">
        <f>IFERROR(VLOOKUP(G337,REFERENCES!O:P,2,FALSE),"")</f>
        <v xml:space="preserve">Nombre </v>
      </c>
      <c r="I337" s="207">
        <v>315</v>
      </c>
      <c r="J337" s="182"/>
      <c r="K337" s="182"/>
      <c r="L337" s="182"/>
      <c r="M337" s="147"/>
      <c r="N337" s="207">
        <v>105</v>
      </c>
      <c r="O337" s="149"/>
      <c r="P337" s="206" t="s">
        <v>16</v>
      </c>
      <c r="Q337" s="209" t="s">
        <v>140</v>
      </c>
      <c r="R337" s="145" t="s">
        <v>1567</v>
      </c>
      <c r="S337" s="206"/>
      <c r="T337" s="176"/>
      <c r="U337" s="206"/>
      <c r="V337" s="145"/>
      <c r="W337" s="206" t="str">
        <f t="shared" si="17"/>
        <v>CAR20161220GRAB4E</v>
      </c>
      <c r="X337" s="206">
        <f t="shared" si="18"/>
        <v>0</v>
      </c>
      <c r="Y337" s="206" t="str">
        <f>VLOOKUP(P337,NIVEAUXADMIN!A:B,2,FALSE)</f>
        <v>HT08</v>
      </c>
      <c r="Z337" s="206" t="str">
        <f>VLOOKUP(Q337,NIVEAUXADMIN!E:F,2,FALSE)</f>
        <v>HT08812</v>
      </c>
      <c r="AA337" s="206" t="str">
        <f>VLOOKUP(R337,NIVEAUXADMIN!I:J,2,FALSE)</f>
        <v>HT08812-04</v>
      </c>
      <c r="AB337" s="206">
        <f>IF(SUMPRODUCT(($A$4:$A337=A337)*($Q$4:$Q337=Q337))&gt;1,0,1)</f>
        <v>0</v>
      </c>
      <c r="AC337" s="207">
        <f>IF(SUMPRODUCT(($A$4:$A337=A337)*($F$4:$F337=F337)*($Q$4:$Q337=Q337))&gt;1,0,1)</f>
        <v>0</v>
      </c>
      <c r="AD337" s="206" t="str">
        <f t="shared" si="19"/>
        <v xml:space="preserve">{"Organisation": "CARE International", "Indicateur": "Distribution de biens non-alimentaire", "Statut": "Réalisé", "Date de l'activité (passé ou planifiée)
( jj-mm-aaaa)": "12/20/2016", "Département": "Grande Anse", "Commune": "Abricots", "Section Communale": "4e La Seringue"}, </v>
      </c>
    </row>
    <row r="338" spans="1:30" s="53" customFormat="1" x14ac:dyDescent="0.25">
      <c r="A338" s="53" t="s">
        <v>2238</v>
      </c>
      <c r="C338" s="143"/>
      <c r="D338" s="53" t="s">
        <v>15</v>
      </c>
      <c r="E338" s="132">
        <v>42724</v>
      </c>
      <c r="F338" s="77" t="s">
        <v>2417</v>
      </c>
      <c r="G338" s="176" t="s">
        <v>1055</v>
      </c>
      <c r="H338" s="138" t="str">
        <f>IFERROR(VLOOKUP(G338,REFERENCES!O:P,2,FALSE),"")</f>
        <v xml:space="preserve">Nombre </v>
      </c>
      <c r="I338" s="146">
        <v>3180</v>
      </c>
      <c r="J338" s="182"/>
      <c r="K338" s="182"/>
      <c r="L338" s="182"/>
      <c r="M338" s="20" t="s">
        <v>1818</v>
      </c>
      <c r="N338" s="182">
        <v>3165</v>
      </c>
      <c r="O338" s="149"/>
      <c r="P338" s="206" t="s">
        <v>16</v>
      </c>
      <c r="Q338" s="209" t="s">
        <v>140</v>
      </c>
      <c r="R338" s="209" t="s">
        <v>1567</v>
      </c>
      <c r="S338" s="143"/>
      <c r="T338" s="176"/>
      <c r="U338" s="143"/>
      <c r="V338" s="145"/>
      <c r="W338" s="206" t="str">
        <f t="shared" si="17"/>
        <v>CAR20161220GRAB4E</v>
      </c>
      <c r="X338" s="206">
        <f t="shared" si="18"/>
        <v>0</v>
      </c>
      <c r="Y338" s="206" t="str">
        <f>VLOOKUP(P338,NIVEAUXADMIN!A:B,2,FALSE)</f>
        <v>HT08</v>
      </c>
      <c r="Z338" s="206" t="str">
        <f>VLOOKUP(Q338,NIVEAUXADMIN!E:F,2,FALSE)</f>
        <v>HT08812</v>
      </c>
      <c r="AA338" s="206" t="str">
        <f>VLOOKUP(R338,NIVEAUXADMIN!I:J,2,FALSE)</f>
        <v>HT08812-04</v>
      </c>
      <c r="AB338" s="206">
        <f>IF(SUMPRODUCT(($A$4:$A338=A338)*($Q$4:$Q338=Q338))&gt;1,0,1)</f>
        <v>0</v>
      </c>
      <c r="AC338" s="207">
        <f>IF(SUMPRODUCT(($A$4:$A338=A338)*($F$4:$F338=F338)*($Q$4:$Q338=Q338))&gt;1,0,1)</f>
        <v>0</v>
      </c>
      <c r="AD338" s="206" t="str">
        <f t="shared" si="19"/>
        <v xml:space="preserve">{"Organisation": "CARE International", "Indicateur": "Distribution de biens non-alimentaire", "Statut": "Réalisé", "Date de l'activité (passé ou planifiée)
( jj-mm-aaaa)": "12/20/2016", "Département": "Grande Anse", "Commune": "Abricots", "Section Communale": "4e La Seringue"}, </v>
      </c>
    </row>
    <row r="339" spans="1:30" s="53" customFormat="1" x14ac:dyDescent="0.25">
      <c r="A339" s="53" t="s">
        <v>2238</v>
      </c>
      <c r="B339" s="71"/>
      <c r="C339" s="143"/>
      <c r="D339" s="71" t="s">
        <v>15</v>
      </c>
      <c r="E339" s="132">
        <v>42724</v>
      </c>
      <c r="F339" s="77" t="s">
        <v>2417</v>
      </c>
      <c r="G339" s="176" t="s">
        <v>1055</v>
      </c>
      <c r="H339" s="138" t="str">
        <f>IFERROR(VLOOKUP(G339,REFERENCES!O:P,2,FALSE),"")</f>
        <v xml:space="preserve">Nombre </v>
      </c>
      <c r="I339" s="146">
        <v>1622</v>
      </c>
      <c r="J339" s="182"/>
      <c r="K339" s="182"/>
      <c r="L339" s="182"/>
      <c r="M339" s="74" t="s">
        <v>1818</v>
      </c>
      <c r="N339" s="182">
        <v>811</v>
      </c>
      <c r="O339" s="149" t="s">
        <v>29</v>
      </c>
      <c r="P339" s="206" t="s">
        <v>16</v>
      </c>
      <c r="Q339" s="209" t="s">
        <v>17</v>
      </c>
      <c r="R339" s="209" t="s">
        <v>1250</v>
      </c>
      <c r="S339" s="143"/>
      <c r="T339" s="176"/>
      <c r="U339" s="143"/>
      <c r="V339" s="72"/>
      <c r="W339" s="206" t="str">
        <f t="shared" si="17"/>
        <v>CAR20161220GRJE1È</v>
      </c>
      <c r="X339" s="206">
        <f t="shared" si="18"/>
        <v>0</v>
      </c>
      <c r="Y339" s="206" t="str">
        <f>VLOOKUP(P339,NIVEAUXADMIN!A:B,2,FALSE)</f>
        <v>HT08</v>
      </c>
      <c r="Z339" s="206" t="str">
        <f>VLOOKUP(Q339,NIVEAUXADMIN!E:F,2,FALSE)</f>
        <v>HT08811</v>
      </c>
      <c r="AA339" s="206" t="str">
        <f>VLOOKUP(R339,NIVEAUXADMIN!I:J,2,FALSE)</f>
        <v>HT08811-01</v>
      </c>
      <c r="AB339" s="206">
        <f>IF(SUMPRODUCT(($A$4:$A339=A339)*($Q$4:$Q339=Q339))&gt;1,0,1)</f>
        <v>0</v>
      </c>
      <c r="AC339" s="207">
        <f>IF(SUMPRODUCT(($A$4:$A339=A339)*($F$4:$F339=F339)*($Q$4:$Q339=Q339))&gt;1,0,1)</f>
        <v>0</v>
      </c>
      <c r="AD339" s="206" t="str">
        <f t="shared" si="19"/>
        <v xml:space="preserve">{"Organisation": "CARE International", "Indicateur": "Distribution de biens non-alimentaire", "Statut": "Réalisé", "Date de l'activité (passé ou planifiée)
( jj-mm-aaaa)": "12/20/2016", "Département": "Grande Anse", "Commune": "Jeremie", "Section Communale": "1ère Basse Voldrogue"}, </v>
      </c>
    </row>
    <row r="340" spans="1:30" s="53" customFormat="1" x14ac:dyDescent="0.25">
      <c r="A340" s="53" t="s">
        <v>2238</v>
      </c>
      <c r="B340" s="142"/>
      <c r="C340" s="142"/>
      <c r="D340" s="142" t="s">
        <v>15</v>
      </c>
      <c r="E340" s="132">
        <v>42724</v>
      </c>
      <c r="F340" s="77" t="s">
        <v>2417</v>
      </c>
      <c r="G340" s="145" t="s">
        <v>1055</v>
      </c>
      <c r="H340" s="138" t="str">
        <f>IFERROR(VLOOKUP(G340,REFERENCES!O:P,2,FALSE),"")</f>
        <v xml:space="preserve">Nombre </v>
      </c>
      <c r="I340" s="141">
        <v>937</v>
      </c>
      <c r="J340" s="141"/>
      <c r="K340" s="141"/>
      <c r="L340" s="141"/>
      <c r="M340" s="205"/>
      <c r="N340" s="141">
        <v>937</v>
      </c>
      <c r="O340" s="142"/>
      <c r="P340" s="142" t="s">
        <v>16</v>
      </c>
      <c r="Q340" s="144" t="s">
        <v>273</v>
      </c>
      <c r="R340" s="206" t="s">
        <v>1271</v>
      </c>
      <c r="S340" s="144"/>
      <c r="T340" s="144"/>
      <c r="U340" s="142"/>
      <c r="V340" s="206" t="s">
        <v>1165</v>
      </c>
      <c r="W340" s="206" t="str">
        <f t="shared" si="17"/>
        <v>CAR20161220GRRO1E</v>
      </c>
      <c r="X340" s="206">
        <f t="shared" si="18"/>
        <v>0</v>
      </c>
      <c r="Y340" s="206" t="str">
        <f>VLOOKUP(P340,NIVEAUXADMIN!A:B,2,FALSE)</f>
        <v>HT08</v>
      </c>
      <c r="Z340" s="206" t="str">
        <f>VLOOKUP(Q340,NIVEAUXADMIN!E:F,2,FALSE)</f>
        <v>HT08832</v>
      </c>
      <c r="AA340" s="206" t="str">
        <f>VLOOKUP(R340,NIVEAUXADMIN!I:J,2,FALSE)</f>
        <v>HT08832-01</v>
      </c>
      <c r="AB340" s="206">
        <f>IF(SUMPRODUCT(($A$4:$A340=A340)*($Q$4:$Q340=Q340))&gt;1,0,1)</f>
        <v>0</v>
      </c>
      <c r="AC340" s="207">
        <f>IF(SUMPRODUCT(($A$4:$A340=A340)*($F$4:$F340=F340)*($Q$4:$Q340=Q340))&gt;1,0,1)</f>
        <v>0</v>
      </c>
      <c r="AD340" s="206" t="str">
        <f t="shared" si="19"/>
        <v xml:space="preserve">{"Organisation": "CARE International", "Indicateur": "Distribution de biens non-alimentaire", "Statut": "Réalisé", "Date de l'activité (passé ou planifiée)
( jj-mm-aaaa)": "12/20/2016", "Département": "Grande Anse", "Commune": "Roseaux", "Section Communale": "1ere Carrefour Charles"}, </v>
      </c>
    </row>
    <row r="341" spans="1:30" s="53" customFormat="1" x14ac:dyDescent="0.25">
      <c r="A341" s="53" t="s">
        <v>2238</v>
      </c>
      <c r="B341" s="143"/>
      <c r="C341" s="143"/>
      <c r="D341" s="143" t="s">
        <v>15</v>
      </c>
      <c r="E341" s="132">
        <v>42725</v>
      </c>
      <c r="F341" s="77" t="s">
        <v>2417</v>
      </c>
      <c r="G341" s="145" t="s">
        <v>1054</v>
      </c>
      <c r="H341" s="138" t="str">
        <f>IFERROR(VLOOKUP(G341,REFERENCES!O:P,2,FALSE),"")</f>
        <v xml:space="preserve">Nombre </v>
      </c>
      <c r="I341" s="146">
        <v>279</v>
      </c>
      <c r="J341" s="182"/>
      <c r="K341" s="182"/>
      <c r="L341" s="182"/>
      <c r="M341" s="147" t="s">
        <v>1818</v>
      </c>
      <c r="N341" s="146">
        <v>93</v>
      </c>
      <c r="O341" s="149" t="s">
        <v>1038</v>
      </c>
      <c r="P341" s="209" t="s">
        <v>16</v>
      </c>
      <c r="Q341" s="209" t="s">
        <v>259</v>
      </c>
      <c r="R341" s="145" t="s">
        <v>1474</v>
      </c>
      <c r="S341" s="143" t="s">
        <v>1109</v>
      </c>
      <c r="T341" s="176"/>
      <c r="U341" s="143"/>
      <c r="V341" s="145"/>
      <c r="W341" s="206" t="str">
        <f t="shared" si="17"/>
        <v>CAR20161221GRDA3E</v>
      </c>
      <c r="X341" s="206">
        <f t="shared" si="18"/>
        <v>0</v>
      </c>
      <c r="Y341" s="206" t="str">
        <f>VLOOKUP(P341,NIVEAUXADMIN!A:B,2,FALSE)</f>
        <v>HT08</v>
      </c>
      <c r="Z341" s="206" t="str">
        <f>VLOOKUP(Q341,NIVEAUXADMIN!E:F,2,FALSE)</f>
        <v>HT08822</v>
      </c>
      <c r="AA341" s="206" t="str">
        <f>VLOOKUP(R341,NIVEAUXADMIN!I:J,2,FALSE)</f>
        <v>HT08822-03</v>
      </c>
      <c r="AB341" s="206">
        <f>IF(SUMPRODUCT(($A$4:$A341=A341)*($Q$4:$Q341=Q341))&gt;1,0,1)</f>
        <v>0</v>
      </c>
      <c r="AC341" s="207">
        <f>IF(SUMPRODUCT(($A$4:$A341=A341)*($F$4:$F341=F341)*($Q$4:$Q341=Q341))&gt;1,0,1)</f>
        <v>0</v>
      </c>
      <c r="AD341" s="206" t="str">
        <f t="shared" si="19"/>
        <v xml:space="preserve">{"Organisation": "CARE International", "Indicateur": "Distribution de biens non-alimentaire", "Statut": "Réalisé", "Date de l'activité (passé ou planifiée)
( jj-mm-aaaa)": "12/21/2016", "Département": "Grande Anse", "Commune": "Dame-Marie", "Section Communale": "3e Désormeau"}, </v>
      </c>
    </row>
    <row r="342" spans="1:30" s="53" customFormat="1" x14ac:dyDescent="0.25">
      <c r="A342" s="53" t="s">
        <v>2238</v>
      </c>
      <c r="B342" s="143"/>
      <c r="C342" s="143"/>
      <c r="D342" s="143" t="s">
        <v>15</v>
      </c>
      <c r="E342" s="132">
        <v>42725</v>
      </c>
      <c r="F342" s="148" t="s">
        <v>2417</v>
      </c>
      <c r="G342" s="176" t="s">
        <v>1055</v>
      </c>
      <c r="H342" s="138" t="str">
        <f>IFERROR(VLOOKUP(G342,REFERENCES!O:P,2,FALSE),"")</f>
        <v xml:space="preserve">Nombre </v>
      </c>
      <c r="I342" s="146">
        <v>2820</v>
      </c>
      <c r="J342" s="146"/>
      <c r="K342" s="146"/>
      <c r="L342" s="146"/>
      <c r="M342" s="147"/>
      <c r="N342" s="182">
        <v>2805</v>
      </c>
      <c r="O342" s="143"/>
      <c r="P342" s="209" t="s">
        <v>16</v>
      </c>
      <c r="Q342" s="209" t="s">
        <v>259</v>
      </c>
      <c r="R342" s="209" t="s">
        <v>1365</v>
      </c>
      <c r="S342" s="143"/>
      <c r="T342" s="143"/>
      <c r="U342" s="143"/>
      <c r="V342" s="145"/>
      <c r="W342" s="206" t="str">
        <f t="shared" si="17"/>
        <v>CAR20161221GRDA2E</v>
      </c>
      <c r="X342" s="206">
        <f t="shared" si="18"/>
        <v>0</v>
      </c>
      <c r="Y342" s="206" t="str">
        <f>VLOOKUP(P342,NIVEAUXADMIN!A:B,2,FALSE)</f>
        <v>HT08</v>
      </c>
      <c r="Z342" s="206" t="str">
        <f>VLOOKUP(Q342,NIVEAUXADMIN!E:F,2,FALSE)</f>
        <v>HT08822</v>
      </c>
      <c r="AA342" s="206" t="str">
        <f>VLOOKUP(R342,NIVEAUXADMIN!I:J,2,FALSE)</f>
        <v>HT08822-02</v>
      </c>
      <c r="AB342" s="206">
        <f>IF(SUMPRODUCT(($A$4:$A342=A342)*($Q$4:$Q342=Q342))&gt;1,0,1)</f>
        <v>0</v>
      </c>
      <c r="AC342" s="207">
        <f>IF(SUMPRODUCT(($A$4:$A342=A342)*($F$4:$F342=F342)*($Q$4:$Q342=Q342))&gt;1,0,1)</f>
        <v>0</v>
      </c>
      <c r="AD342" s="206" t="str">
        <f t="shared" si="19"/>
        <v xml:space="preserve">{"Organisation": "CARE International", "Indicateur": "Distribution de biens non-alimentaire", "Statut": "Réalisé", "Date de l'activité (passé ou planifiée)
( jj-mm-aaaa)": "12/21/2016", "Département": "Grande Anse", "Commune": "Dame-Marie", "Section Communale": "2eme  Dallier"}, </v>
      </c>
    </row>
    <row r="343" spans="1:30" s="53" customFormat="1" x14ac:dyDescent="0.25">
      <c r="A343" s="53" t="s">
        <v>2238</v>
      </c>
      <c r="B343" s="143"/>
      <c r="C343" s="143"/>
      <c r="D343" s="143" t="s">
        <v>15</v>
      </c>
      <c r="E343" s="132">
        <v>42726</v>
      </c>
      <c r="F343" s="77" t="s">
        <v>2417</v>
      </c>
      <c r="G343" s="145" t="s">
        <v>1052</v>
      </c>
      <c r="H343" s="138" t="str">
        <f>IFERROR(VLOOKUP(G343,REFERENCES!O:P,2,FALSE),"")</f>
        <v xml:space="preserve">Nombre </v>
      </c>
      <c r="I343" s="146">
        <v>64000</v>
      </c>
      <c r="J343" s="146"/>
      <c r="K343" s="146"/>
      <c r="L343" s="146"/>
      <c r="M343" s="147"/>
      <c r="N343" s="146">
        <v>914</v>
      </c>
      <c r="O343" s="143"/>
      <c r="P343" s="143" t="s">
        <v>16</v>
      </c>
      <c r="Q343" s="206" t="s">
        <v>253</v>
      </c>
      <c r="R343" s="209"/>
      <c r="S343" s="206" t="s">
        <v>2080</v>
      </c>
      <c r="T343" s="143"/>
      <c r="U343" s="143"/>
      <c r="V343" s="206"/>
      <c r="W343" s="206" t="str">
        <f t="shared" si="17"/>
        <v>CAR20161222GRCH</v>
      </c>
      <c r="X343" s="206">
        <f t="shared" si="18"/>
        <v>0</v>
      </c>
      <c r="Y343" s="206" t="str">
        <f>VLOOKUP(P343,NIVEAUXADMIN!A:B,2,FALSE)</f>
        <v>HT08</v>
      </c>
      <c r="Z343" s="206" t="str">
        <f>VLOOKUP(Q343,NIVEAUXADMIN!E:F,2,FALSE)</f>
        <v>HT08815</v>
      </c>
      <c r="AA343" s="206" t="e">
        <f>VLOOKUP(R343,NIVEAUXADMIN!I:J,2,FALSE)</f>
        <v>#N/A</v>
      </c>
      <c r="AB343" s="206">
        <f>IF(SUMPRODUCT(($A$4:$A343=A343)*($Q$4:$Q343=Q343))&gt;1,0,1)</f>
        <v>0</v>
      </c>
      <c r="AC343" s="207">
        <f>IF(SUMPRODUCT(($A$4:$A343=A343)*($F$4:$F343=F343)*($Q$4:$Q343=Q343))&gt;1,0,1)</f>
        <v>0</v>
      </c>
      <c r="AD343" s="206" t="str">
        <f t="shared" si="19"/>
        <v xml:space="preserve">{"Organisation": "CARE International", "Indicateur": "Distribution de biens non-alimentaire", "Statut": "Réalisé", "Date de l'activité (passé ou planifiée)
( jj-mm-aaaa)": "12/22/2016", "Département": "Grande Anse", "Commune": "Chambellan", "Section Communale": ""}, </v>
      </c>
    </row>
    <row r="344" spans="1:30" s="53" customFormat="1" x14ac:dyDescent="0.25">
      <c r="A344" s="53" t="s">
        <v>2238</v>
      </c>
      <c r="B344" s="143"/>
      <c r="C344" s="143"/>
      <c r="D344" s="143" t="s">
        <v>15</v>
      </c>
      <c r="E344" s="132">
        <v>42726</v>
      </c>
      <c r="F344" s="77" t="s">
        <v>2417</v>
      </c>
      <c r="G344" s="176" t="s">
        <v>1055</v>
      </c>
      <c r="H344" s="138" t="str">
        <f>IFERROR(VLOOKUP(G344,REFERENCES!O:P,2,FALSE),"")</f>
        <v xml:space="preserve">Nombre </v>
      </c>
      <c r="I344" s="146">
        <v>1952</v>
      </c>
      <c r="J344" s="146"/>
      <c r="K344" s="146"/>
      <c r="L344" s="146"/>
      <c r="M344" s="147"/>
      <c r="N344" s="146">
        <v>976</v>
      </c>
      <c r="O344" s="149" t="s">
        <v>1038</v>
      </c>
      <c r="P344" s="143" t="s">
        <v>16</v>
      </c>
      <c r="Q344" s="209" t="s">
        <v>253</v>
      </c>
      <c r="R344" s="209"/>
      <c r="S344" s="206" t="s">
        <v>2080</v>
      </c>
      <c r="T344" s="143"/>
      <c r="U344" s="143"/>
      <c r="V344" s="206"/>
      <c r="W344" s="206" t="str">
        <f t="shared" si="17"/>
        <v>CAR20161222GRCH</v>
      </c>
      <c r="X344" s="206">
        <f t="shared" si="18"/>
        <v>0</v>
      </c>
      <c r="Y344" s="206" t="str">
        <f>VLOOKUP(P344,NIVEAUXADMIN!A:B,2,FALSE)</f>
        <v>HT08</v>
      </c>
      <c r="Z344" s="206" t="str">
        <f>VLOOKUP(Q344,NIVEAUXADMIN!E:F,2,FALSE)</f>
        <v>HT08815</v>
      </c>
      <c r="AA344" s="206" t="e">
        <f>VLOOKUP(R344,NIVEAUXADMIN!I:J,2,FALSE)</f>
        <v>#N/A</v>
      </c>
      <c r="AB344" s="206">
        <f>IF(SUMPRODUCT(($A$4:$A344=A344)*($Q$4:$Q344=Q344))&gt;1,0,1)</f>
        <v>0</v>
      </c>
      <c r="AC344" s="207">
        <f>IF(SUMPRODUCT(($A$4:$A344=A344)*($F$4:$F344=F344)*($Q$4:$Q344=Q344))&gt;1,0,1)</f>
        <v>0</v>
      </c>
      <c r="AD344" s="206" t="str">
        <f t="shared" si="19"/>
        <v xml:space="preserve">{"Organisation": "CARE International", "Indicateur": "Distribution de biens non-alimentaire", "Statut": "Réalisé", "Date de l'activité (passé ou planifiée)
( jj-mm-aaaa)": "12/22/2016", "Département": "Grande Anse", "Commune": "Chambellan", "Section Communale": ""}, </v>
      </c>
    </row>
    <row r="345" spans="1:30" s="53" customFormat="1" x14ac:dyDescent="0.25">
      <c r="A345" s="53" t="s">
        <v>2238</v>
      </c>
      <c r="B345" s="143"/>
      <c r="C345" s="143"/>
      <c r="D345" s="143" t="s">
        <v>15</v>
      </c>
      <c r="E345" s="132">
        <v>42726</v>
      </c>
      <c r="F345" s="77" t="s">
        <v>2417</v>
      </c>
      <c r="G345" s="176" t="s">
        <v>1055</v>
      </c>
      <c r="H345" s="138" t="str">
        <f>IFERROR(VLOOKUP(G345,REFERENCES!O:P,2,FALSE),"")</f>
        <v xml:space="preserve">Nombre </v>
      </c>
      <c r="I345" s="146">
        <v>1952</v>
      </c>
      <c r="J345" s="146"/>
      <c r="K345" s="146"/>
      <c r="L345" s="146"/>
      <c r="M345" s="147"/>
      <c r="N345" s="152">
        <v>976</v>
      </c>
      <c r="O345" s="143"/>
      <c r="P345" s="143" t="s">
        <v>16</v>
      </c>
      <c r="Q345" s="209" t="s">
        <v>253</v>
      </c>
      <c r="R345" s="209"/>
      <c r="S345" s="206" t="s">
        <v>2080</v>
      </c>
      <c r="T345" s="143"/>
      <c r="U345" s="143"/>
      <c r="V345" s="206"/>
      <c r="W345" s="206" t="str">
        <f t="shared" si="17"/>
        <v>CAR20161222GRCH</v>
      </c>
      <c r="X345" s="206">
        <f t="shared" si="18"/>
        <v>0</v>
      </c>
      <c r="Y345" s="206" t="str">
        <f>VLOOKUP(P345,NIVEAUXADMIN!A:B,2,FALSE)</f>
        <v>HT08</v>
      </c>
      <c r="Z345" s="206" t="str">
        <f>VLOOKUP(Q345,NIVEAUXADMIN!E:F,2,FALSE)</f>
        <v>HT08815</v>
      </c>
      <c r="AA345" s="206" t="e">
        <f>VLOOKUP(R345,NIVEAUXADMIN!I:J,2,FALSE)</f>
        <v>#N/A</v>
      </c>
      <c r="AB345" s="206">
        <f>IF(SUMPRODUCT(($A$4:$A345=A345)*($Q$4:$Q345=Q345))&gt;1,0,1)</f>
        <v>0</v>
      </c>
      <c r="AC345" s="207">
        <f>IF(SUMPRODUCT(($A$4:$A345=A345)*($F$4:$F345=F345)*($Q$4:$Q345=Q345))&gt;1,0,1)</f>
        <v>0</v>
      </c>
      <c r="AD345" s="206" t="str">
        <f t="shared" si="19"/>
        <v xml:space="preserve">{"Organisation": "CARE International", "Indicateur": "Distribution de biens non-alimentaire", "Statut": "Réalisé", "Date de l'activité (passé ou planifiée)
( jj-mm-aaaa)": "12/22/2016", "Département": "Grande Anse", "Commune": "Chambellan", "Section Communale": ""}, </v>
      </c>
    </row>
    <row r="346" spans="1:30" s="53" customFormat="1" ht="45" x14ac:dyDescent="0.25">
      <c r="A346" s="53" t="s">
        <v>2238</v>
      </c>
      <c r="B346" s="143"/>
      <c r="C346" s="143"/>
      <c r="D346" s="143" t="s">
        <v>15</v>
      </c>
      <c r="E346" s="132">
        <v>42740</v>
      </c>
      <c r="F346" s="208" t="s">
        <v>2417</v>
      </c>
      <c r="G346" s="145" t="s">
        <v>1055</v>
      </c>
      <c r="H346" s="138" t="str">
        <f>IFERROR(VLOOKUP(G346,REFERENCES!O:P,2,FALSE),"")</f>
        <v xml:space="preserve">Nombre </v>
      </c>
      <c r="I346" s="146">
        <v>60</v>
      </c>
      <c r="J346" s="146"/>
      <c r="K346" s="146"/>
      <c r="L346" s="146"/>
      <c r="M346" s="147"/>
      <c r="N346" s="146">
        <v>60</v>
      </c>
      <c r="O346" s="143"/>
      <c r="P346" s="143" t="s">
        <v>16</v>
      </c>
      <c r="Q346" s="209" t="s">
        <v>17</v>
      </c>
      <c r="R346" s="145" t="s">
        <v>1731</v>
      </c>
      <c r="S346" s="209"/>
      <c r="T346" s="143"/>
      <c r="U346" s="143"/>
      <c r="V346" s="145" t="s">
        <v>1165</v>
      </c>
      <c r="W346" s="206" t="str">
        <f t="shared" si="17"/>
        <v>CAR201715GRJE8E</v>
      </c>
      <c r="X346" s="206">
        <f t="shared" si="18"/>
        <v>0</v>
      </c>
      <c r="Y346" s="206" t="str">
        <f>VLOOKUP(P346,NIVEAUXADMIN!A:B,2,FALSE)</f>
        <v>HT08</v>
      </c>
      <c r="Z346" s="206" t="str">
        <f>VLOOKUP(Q346,NIVEAUXADMIN!E:F,2,FALSE)</f>
        <v>HT08811</v>
      </c>
      <c r="AA346" s="206" t="str">
        <f>VLOOKUP(R346,NIVEAUXADMIN!I:J,2,FALSE)</f>
        <v>HT08811-08</v>
      </c>
      <c r="AB346" s="206">
        <f>IF(SUMPRODUCT(($A$4:$A346=A346)*($Q$4:$Q346=Q346))&gt;1,0,1)</f>
        <v>0</v>
      </c>
      <c r="AC346" s="207">
        <f>IF(SUMPRODUCT(($A$4:$A346=A346)*($F$4:$F346=F346)*($Q$4:$Q346=Q346))&gt;1,0,1)</f>
        <v>0</v>
      </c>
      <c r="AD346" s="206" t="str">
        <f t="shared" si="19"/>
        <v xml:space="preserve">{"Organisation": "CARE International", "Indicateur": "Distribution de biens non-alimentaire", "Statut": "Réalisé", "Date de l'activité (passé ou planifiée)
( jj-mm-aaaa)": "1/5/2017", "Département": "Grande Anse", "Commune": "Jeremie", "Section Communale": "8e Fonds Rouge Dahere"}, </v>
      </c>
    </row>
    <row r="347" spans="1:30" s="53" customFormat="1" ht="45" x14ac:dyDescent="0.25">
      <c r="A347" s="53" t="s">
        <v>2238</v>
      </c>
      <c r="B347" s="143"/>
      <c r="C347" s="143"/>
      <c r="D347" s="143" t="s">
        <v>15</v>
      </c>
      <c r="E347" s="132">
        <v>42741</v>
      </c>
      <c r="F347" s="77" t="s">
        <v>2417</v>
      </c>
      <c r="G347" s="145" t="s">
        <v>1055</v>
      </c>
      <c r="H347" s="138" t="str">
        <f>IFERROR(VLOOKUP(G347,REFERENCES!O:P,2,FALSE),"")</f>
        <v xml:space="preserve">Nombre </v>
      </c>
      <c r="I347" s="146">
        <v>60</v>
      </c>
      <c r="J347" s="146"/>
      <c r="K347" s="146"/>
      <c r="L347" s="146"/>
      <c r="M347" s="147"/>
      <c r="N347" s="146">
        <v>60</v>
      </c>
      <c r="O347" s="143"/>
      <c r="P347" s="143" t="s">
        <v>16</v>
      </c>
      <c r="Q347" s="209" t="s">
        <v>17</v>
      </c>
      <c r="R347" s="145" t="s">
        <v>1666</v>
      </c>
      <c r="S347" s="209"/>
      <c r="T347" s="143"/>
      <c r="U347" s="143"/>
      <c r="V347" s="145" t="s">
        <v>1165</v>
      </c>
      <c r="W347" s="206" t="str">
        <f t="shared" si="17"/>
        <v>CAR201716GRJE6E</v>
      </c>
      <c r="X347" s="206">
        <f t="shared" si="18"/>
        <v>0</v>
      </c>
      <c r="Y347" s="206" t="str">
        <f>VLOOKUP(P347,NIVEAUXADMIN!A:B,2,FALSE)</f>
        <v>HT08</v>
      </c>
      <c r="Z347" s="206" t="str">
        <f>VLOOKUP(Q347,NIVEAUXADMIN!E:F,2,FALSE)</f>
        <v>HT08811</v>
      </c>
      <c r="AA347" s="206" t="str">
        <f>VLOOKUP(R347,NIVEAUXADMIN!I:J,2,FALSE)</f>
        <v>HT08811-06</v>
      </c>
      <c r="AB347" s="206">
        <f>IF(SUMPRODUCT(($A$4:$A347=A347)*($Q$4:$Q347=Q347))&gt;1,0,1)</f>
        <v>0</v>
      </c>
      <c r="AC347" s="207">
        <f>IF(SUMPRODUCT(($A$4:$A347=A347)*($F$4:$F347=F347)*($Q$4:$Q347=Q347))&gt;1,0,1)</f>
        <v>0</v>
      </c>
      <c r="AD347" s="206" t="str">
        <f t="shared" si="19"/>
        <v xml:space="preserve">{"Organisation": "CARE International", "Indicateur": "Distribution de biens non-alimentaire", "Statut": "Réalisé", "Date de l'activité (passé ou planifiée)
( jj-mm-aaaa)": "1/6/2017", "Département": "Grande Anse", "Commune": "Jeremie", "Section Communale": "6e Iles Blanches"}, </v>
      </c>
    </row>
    <row r="348" spans="1:30" s="53" customFormat="1" x14ac:dyDescent="0.25">
      <c r="A348" s="53" t="s">
        <v>2238</v>
      </c>
      <c r="B348" s="143"/>
      <c r="C348" s="143"/>
      <c r="D348" s="143" t="s">
        <v>15</v>
      </c>
      <c r="E348" s="132">
        <v>42752</v>
      </c>
      <c r="F348" s="77" t="s">
        <v>2417</v>
      </c>
      <c r="G348" s="145" t="s">
        <v>1052</v>
      </c>
      <c r="H348" s="138" t="str">
        <f>IFERROR(VLOOKUP(G348,REFERENCES!O:P,2,FALSE),"")</f>
        <v xml:space="preserve">Nombre </v>
      </c>
      <c r="I348" s="146">
        <v>19390</v>
      </c>
      <c r="J348" s="207"/>
      <c r="K348" s="207"/>
      <c r="L348" s="207"/>
      <c r="M348" s="147"/>
      <c r="N348" s="146">
        <v>277</v>
      </c>
      <c r="O348" s="206"/>
      <c r="P348" s="143" t="s">
        <v>16</v>
      </c>
      <c r="Q348" s="209" t="s">
        <v>17</v>
      </c>
      <c r="R348" s="145" t="s">
        <v>1250</v>
      </c>
      <c r="S348" s="209"/>
      <c r="T348" s="206"/>
      <c r="U348" s="143"/>
      <c r="V348" s="145"/>
      <c r="W348" s="206" t="str">
        <f t="shared" si="17"/>
        <v>CAR2017117GRJE1È</v>
      </c>
      <c r="X348" s="206">
        <f t="shared" si="18"/>
        <v>0</v>
      </c>
      <c r="Y348" s="206" t="str">
        <f>VLOOKUP(P348,NIVEAUXADMIN!A:B,2,FALSE)</f>
        <v>HT08</v>
      </c>
      <c r="Z348" s="206" t="str">
        <f>VLOOKUP(Q348,NIVEAUXADMIN!E:F,2,FALSE)</f>
        <v>HT08811</v>
      </c>
      <c r="AA348" s="206" t="str">
        <f>VLOOKUP(R348,NIVEAUXADMIN!I:J,2,FALSE)</f>
        <v>HT08811-01</v>
      </c>
      <c r="AB348" s="206">
        <f>IF(SUMPRODUCT(($A$4:$A348=A348)*($Q$4:$Q348=Q348))&gt;1,0,1)</f>
        <v>0</v>
      </c>
      <c r="AC348" s="207">
        <f>IF(SUMPRODUCT(($A$4:$A348=A348)*($F$4:$F348=F348)*($Q$4:$Q348=Q348))&gt;1,0,1)</f>
        <v>0</v>
      </c>
      <c r="AD348" s="206" t="str">
        <f t="shared" si="19"/>
        <v xml:space="preserve">{"Organisation": "CARE International", "Indicateur": "Distribution de biens non-alimentaire", "Statut": "Réalisé", "Date de l'activité (passé ou planifiée)
( jj-mm-aaaa)": "1/17/2017", "Département": "Grande Anse", "Commune": "Jeremie", "Section Communale": "1ère Basse Voldrogue"}, </v>
      </c>
    </row>
    <row r="349" spans="1:30" s="53" customFormat="1" x14ac:dyDescent="0.25">
      <c r="A349" s="53" t="s">
        <v>2238</v>
      </c>
      <c r="B349" s="143"/>
      <c r="C349" s="143"/>
      <c r="D349" s="143" t="s">
        <v>15</v>
      </c>
      <c r="E349" s="132">
        <v>42752</v>
      </c>
      <c r="F349" s="211" t="s">
        <v>2416</v>
      </c>
      <c r="G349" s="176" t="s">
        <v>2369</v>
      </c>
      <c r="H349" s="138" t="str">
        <f>IFERROR(VLOOKUP(G349,REFERENCES!O:P,2,FALSE),"")</f>
        <v>Nombre de formations organisees</v>
      </c>
      <c r="I349" s="146">
        <v>50</v>
      </c>
      <c r="J349" s="146"/>
      <c r="K349" s="146"/>
      <c r="L349" s="146"/>
      <c r="M349" s="147"/>
      <c r="N349" s="146">
        <v>50</v>
      </c>
      <c r="O349" s="143"/>
      <c r="P349" s="143" t="s">
        <v>16</v>
      </c>
      <c r="Q349" s="209" t="s">
        <v>253</v>
      </c>
      <c r="R349" s="145" t="s">
        <v>1234</v>
      </c>
      <c r="S349" s="209"/>
      <c r="T349" s="143"/>
      <c r="U349" s="143"/>
      <c r="V349" s="206"/>
      <c r="W349" s="206" t="str">
        <f t="shared" si="17"/>
        <v>CAR2017117GRCH1E</v>
      </c>
      <c r="X349" s="206">
        <f t="shared" si="18"/>
        <v>0</v>
      </c>
      <c r="Y349" s="206" t="str">
        <f>VLOOKUP(P349,NIVEAUXADMIN!A:B,2,FALSE)</f>
        <v>HT08</v>
      </c>
      <c r="Z349" s="206" t="str">
        <f>VLOOKUP(Q349,NIVEAUXADMIN!E:F,2,FALSE)</f>
        <v>HT08815</v>
      </c>
      <c r="AA349" s="206" t="str">
        <f>VLOOKUP(R349,NIVEAUXADMIN!I:J,2,FALSE)</f>
        <v>HT08815-01</v>
      </c>
      <c r="AB349" s="206">
        <f>IF(SUMPRODUCT(($A$4:$A349=A349)*($Q$4:$Q349=Q349))&gt;1,0,1)</f>
        <v>0</v>
      </c>
      <c r="AC349" s="207">
        <f>IF(SUMPRODUCT(($A$4:$A349=A349)*($F$4:$F349=F349)*($Q$4:$Q349=Q349))&gt;1,0,1)</f>
        <v>1</v>
      </c>
      <c r="AD349" s="206" t="str">
        <f t="shared" si="19"/>
        <v xml:space="preserve">{"Organisation": "CARE International", "Indicateur": "Formation technique", "Statut": "Réalisé", "Date de l'activité (passé ou planifiée)
( jj-mm-aaaa)": "1/17/2017", "Département": "Grande Anse", "Commune": "Chambellan", "Section Communale": "1e  Déjean"}, </v>
      </c>
    </row>
    <row r="350" spans="1:30" s="53" customFormat="1" x14ac:dyDescent="0.25">
      <c r="A350" s="53" t="s">
        <v>2238</v>
      </c>
      <c r="B350" s="143"/>
      <c r="C350" s="143"/>
      <c r="D350" s="143" t="s">
        <v>15</v>
      </c>
      <c r="E350" s="132">
        <v>42753</v>
      </c>
      <c r="F350" s="77" t="s">
        <v>2417</v>
      </c>
      <c r="G350" s="145" t="s">
        <v>1052</v>
      </c>
      <c r="H350" s="138" t="str">
        <f>IFERROR(VLOOKUP(G350,REFERENCES!O:P,2,FALSE),"")</f>
        <v xml:space="preserve">Nombre </v>
      </c>
      <c r="I350" s="146">
        <v>728</v>
      </c>
      <c r="J350" s="146"/>
      <c r="K350" s="146"/>
      <c r="L350" s="146"/>
      <c r="M350" s="147"/>
      <c r="N350" s="146">
        <v>104</v>
      </c>
      <c r="O350" s="143"/>
      <c r="P350" s="143" t="s">
        <v>16</v>
      </c>
      <c r="Q350" s="206" t="s">
        <v>253</v>
      </c>
      <c r="R350" s="145" t="s">
        <v>1234</v>
      </c>
      <c r="S350" s="209"/>
      <c r="T350" s="143"/>
      <c r="U350" s="143"/>
      <c r="V350" s="206"/>
      <c r="W350" s="206" t="str">
        <f t="shared" si="17"/>
        <v>CAR2017118GRCH1E</v>
      </c>
      <c r="X350" s="206">
        <f t="shared" si="18"/>
        <v>0</v>
      </c>
      <c r="Y350" s="206" t="str">
        <f>VLOOKUP(P350,NIVEAUXADMIN!A:B,2,FALSE)</f>
        <v>HT08</v>
      </c>
      <c r="Z350" s="206" t="str">
        <f>VLOOKUP(Q350,NIVEAUXADMIN!E:F,2,FALSE)</f>
        <v>HT08815</v>
      </c>
      <c r="AA350" s="206" t="str">
        <f>VLOOKUP(R350,NIVEAUXADMIN!I:J,2,FALSE)</f>
        <v>HT08815-01</v>
      </c>
      <c r="AB350" s="206">
        <f>IF(SUMPRODUCT(($A$4:$A350=A350)*($Q$4:$Q350=Q350))&gt;1,0,1)</f>
        <v>0</v>
      </c>
      <c r="AC350" s="207">
        <f>IF(SUMPRODUCT(($A$4:$A350=A350)*($F$4:$F350=F350)*($Q$4:$Q350=Q350))&gt;1,0,1)</f>
        <v>0</v>
      </c>
      <c r="AD350" s="206" t="str">
        <f t="shared" si="19"/>
        <v xml:space="preserve">{"Organisation": "CARE International", "Indicateur": "Distribution de biens non-alimentaire", "Statut": "Réalisé", "Date de l'activité (passé ou planifiée)
( jj-mm-aaaa)": "1/18/2017", "Département": "Grande Anse", "Commune": "Chambellan", "Section Communale": "1e  Déjean"}, </v>
      </c>
    </row>
    <row r="351" spans="1:30" s="53" customFormat="1" x14ac:dyDescent="0.25">
      <c r="A351" s="53" t="s">
        <v>2238</v>
      </c>
      <c r="B351" s="143"/>
      <c r="C351" s="143"/>
      <c r="D351" s="143" t="s">
        <v>15</v>
      </c>
      <c r="E351" s="132">
        <v>42754</v>
      </c>
      <c r="F351" s="77" t="s">
        <v>2417</v>
      </c>
      <c r="G351" s="145" t="s">
        <v>1054</v>
      </c>
      <c r="H351" s="138" t="str">
        <f>IFERROR(VLOOKUP(G351,REFERENCES!O:P,2,FALSE),"")</f>
        <v xml:space="preserve">Nombre </v>
      </c>
      <c r="I351" s="146">
        <v>40</v>
      </c>
      <c r="J351" s="182"/>
      <c r="K351" s="182"/>
      <c r="L351" s="182"/>
      <c r="M351" s="147" t="s">
        <v>1818</v>
      </c>
      <c r="N351" s="146">
        <v>13</v>
      </c>
      <c r="O351" s="149" t="s">
        <v>1038</v>
      </c>
      <c r="P351" s="143" t="s">
        <v>16</v>
      </c>
      <c r="Q351" s="209" t="s">
        <v>140</v>
      </c>
      <c r="R351" s="145" t="s">
        <v>1567</v>
      </c>
      <c r="S351" s="206"/>
      <c r="T351" s="176"/>
      <c r="U351" s="143"/>
      <c r="V351" s="145"/>
      <c r="W351" s="206" t="str">
        <f t="shared" si="17"/>
        <v>CAR2017119GRAB4E</v>
      </c>
      <c r="X351" s="206">
        <f t="shared" si="18"/>
        <v>0</v>
      </c>
      <c r="Y351" s="206" t="str">
        <f>VLOOKUP(P351,NIVEAUXADMIN!A:B,2,FALSE)</f>
        <v>HT08</v>
      </c>
      <c r="Z351" s="206" t="str">
        <f>VLOOKUP(Q351,NIVEAUXADMIN!E:F,2,FALSE)</f>
        <v>HT08812</v>
      </c>
      <c r="AA351" s="206" t="str">
        <f>VLOOKUP(R351,NIVEAUXADMIN!I:J,2,FALSE)</f>
        <v>HT08812-04</v>
      </c>
      <c r="AB351" s="206">
        <f>IF(SUMPRODUCT(($A$4:$A351=A351)*($Q$4:$Q351=Q351))&gt;1,0,1)</f>
        <v>0</v>
      </c>
      <c r="AC351" s="207">
        <f>IF(SUMPRODUCT(($A$4:$A351=A351)*($F$4:$F351=F351)*($Q$4:$Q351=Q351))&gt;1,0,1)</f>
        <v>0</v>
      </c>
      <c r="AD351" s="206" t="str">
        <f t="shared" si="19"/>
        <v xml:space="preserve">{"Organisation": "CARE International", "Indicateur": "Distribution de biens non-alimentaire", "Statut": "Réalisé", "Date de l'activité (passé ou planifiée)
( jj-mm-aaaa)": "1/19/2017", "Département": "Grande Anse", "Commune": "Abricots", "Section Communale": "4e La Seringue"}, </v>
      </c>
    </row>
    <row r="352" spans="1:30" s="53" customFormat="1" x14ac:dyDescent="0.25">
      <c r="A352" s="53" t="s">
        <v>2238</v>
      </c>
      <c r="B352" s="143"/>
      <c r="C352" s="143"/>
      <c r="D352" s="143" t="s">
        <v>15</v>
      </c>
      <c r="E352" s="132">
        <v>42754</v>
      </c>
      <c r="F352" s="208" t="s">
        <v>2417</v>
      </c>
      <c r="G352" s="145" t="s">
        <v>1052</v>
      </c>
      <c r="H352" s="138" t="str">
        <f>IFERROR(VLOOKUP(G352,REFERENCES!O:P,2,FALSE),"")</f>
        <v xml:space="preserve">Nombre </v>
      </c>
      <c r="I352" s="146">
        <v>32830</v>
      </c>
      <c r="J352" s="146"/>
      <c r="K352" s="146"/>
      <c r="L352" s="146"/>
      <c r="M352" s="147"/>
      <c r="N352" s="146">
        <v>469</v>
      </c>
      <c r="O352" s="143"/>
      <c r="P352" s="143" t="s">
        <v>16</v>
      </c>
      <c r="Q352" s="206" t="s">
        <v>253</v>
      </c>
      <c r="R352" s="145" t="s">
        <v>1234</v>
      </c>
      <c r="S352" s="209"/>
      <c r="T352" s="143"/>
      <c r="U352" s="143"/>
      <c r="V352" s="143"/>
      <c r="W352" s="206" t="str">
        <f t="shared" si="17"/>
        <v>CAR2017119GRCH1E</v>
      </c>
      <c r="X352" s="206">
        <f t="shared" si="18"/>
        <v>0</v>
      </c>
      <c r="Y352" s="206" t="str">
        <f>VLOOKUP(P352,NIVEAUXADMIN!A:B,2,FALSE)</f>
        <v>HT08</v>
      </c>
      <c r="Z352" s="206" t="str">
        <f>VLOOKUP(Q352,NIVEAUXADMIN!E:F,2,FALSE)</f>
        <v>HT08815</v>
      </c>
      <c r="AA352" s="206" t="str">
        <f>VLOOKUP(R352,NIVEAUXADMIN!I:J,2,FALSE)</f>
        <v>HT08815-01</v>
      </c>
      <c r="AB352" s="206">
        <f>IF(SUMPRODUCT(($A$4:$A352=A352)*($Q$4:$Q352=Q352))&gt;1,0,1)</f>
        <v>0</v>
      </c>
      <c r="AC352" s="207">
        <f>IF(SUMPRODUCT(($A$4:$A352=A352)*($F$4:$F352=F352)*($Q$4:$Q352=Q352))&gt;1,0,1)</f>
        <v>0</v>
      </c>
      <c r="AD352" s="206" t="str">
        <f t="shared" si="19"/>
        <v xml:space="preserve">{"Organisation": "CARE International", "Indicateur": "Distribution de biens non-alimentaire", "Statut": "Réalisé", "Date de l'activité (passé ou planifiée)
( jj-mm-aaaa)": "1/19/2017", "Département": "Grande Anse", "Commune": "Chambellan", "Section Communale": "1e  Déjean"}, </v>
      </c>
    </row>
    <row r="353" spans="1:30" s="53" customFormat="1" x14ac:dyDescent="0.25">
      <c r="A353" s="53" t="s">
        <v>2238</v>
      </c>
      <c r="B353" s="143"/>
      <c r="C353" s="143"/>
      <c r="D353" s="143" t="s">
        <v>15</v>
      </c>
      <c r="E353" s="132">
        <v>42754</v>
      </c>
      <c r="F353" s="77" t="s">
        <v>2417</v>
      </c>
      <c r="G353" s="145" t="s">
        <v>1052</v>
      </c>
      <c r="H353" s="138" t="str">
        <f>IFERROR(VLOOKUP(G353,REFERENCES!O:P,2,FALSE),"")</f>
        <v xml:space="preserve">Nombre </v>
      </c>
      <c r="I353" s="146">
        <v>3283</v>
      </c>
      <c r="J353" s="146"/>
      <c r="K353" s="146"/>
      <c r="L353" s="146"/>
      <c r="M353" s="147"/>
      <c r="N353" s="146">
        <v>469</v>
      </c>
      <c r="O353" s="143"/>
      <c r="P353" s="143" t="s">
        <v>16</v>
      </c>
      <c r="Q353" s="209" t="s">
        <v>253</v>
      </c>
      <c r="R353" s="176" t="s">
        <v>1234</v>
      </c>
      <c r="S353" s="143" t="s">
        <v>2079</v>
      </c>
      <c r="T353" s="143"/>
      <c r="U353" s="143"/>
      <c r="V353" s="206"/>
      <c r="W353" s="206" t="str">
        <f t="shared" si="17"/>
        <v>CAR2017119GRCH1E</v>
      </c>
      <c r="X353" s="206">
        <f t="shared" si="18"/>
        <v>0</v>
      </c>
      <c r="Y353" s="206" t="str">
        <f>VLOOKUP(P353,NIVEAUXADMIN!A:B,2,FALSE)</f>
        <v>HT08</v>
      </c>
      <c r="Z353" s="206" t="str">
        <f>VLOOKUP(Q353,NIVEAUXADMIN!E:F,2,FALSE)</f>
        <v>HT08815</v>
      </c>
      <c r="AA353" s="206" t="str">
        <f>VLOOKUP(R353,NIVEAUXADMIN!I:J,2,FALSE)</f>
        <v>HT08815-01</v>
      </c>
      <c r="AB353" s="206">
        <f>IF(SUMPRODUCT(($A$4:$A353=A353)*($Q$4:$Q353=Q353))&gt;1,0,1)</f>
        <v>0</v>
      </c>
      <c r="AC353" s="207">
        <f>IF(SUMPRODUCT(($A$4:$A353=A353)*($F$4:$F353=F353)*($Q$4:$Q353=Q353))&gt;1,0,1)</f>
        <v>0</v>
      </c>
      <c r="AD353" s="206" t="str">
        <f t="shared" si="19"/>
        <v xml:space="preserve">{"Organisation": "CARE International", "Indicateur": "Distribution de biens non-alimentaire", "Statut": "Réalisé", "Date de l'activité (passé ou planifiée)
( jj-mm-aaaa)": "1/19/2017", "Département": "Grande Anse", "Commune": "Chambellan", "Section Communale": "1e  Déjean"}, </v>
      </c>
    </row>
    <row r="354" spans="1:30" s="53" customFormat="1" x14ac:dyDescent="0.25">
      <c r="A354" s="53" t="s">
        <v>2238</v>
      </c>
      <c r="B354" s="143"/>
      <c r="C354" s="143"/>
      <c r="D354" s="143" t="s">
        <v>15</v>
      </c>
      <c r="E354" s="132">
        <v>42755</v>
      </c>
      <c r="F354" s="77" t="s">
        <v>2417</v>
      </c>
      <c r="G354" s="145" t="s">
        <v>1054</v>
      </c>
      <c r="H354" s="138" t="str">
        <f>IFERROR(VLOOKUP(G354,REFERENCES!O:P,2,FALSE),"")</f>
        <v xml:space="preserve">Nombre </v>
      </c>
      <c r="I354" s="146">
        <v>45</v>
      </c>
      <c r="J354" s="146"/>
      <c r="K354" s="146"/>
      <c r="L354" s="146"/>
      <c r="M354" s="147"/>
      <c r="N354" s="146">
        <v>15</v>
      </c>
      <c r="O354" s="143"/>
      <c r="P354" s="143" t="s">
        <v>16</v>
      </c>
      <c r="Q354" s="209" t="s">
        <v>273</v>
      </c>
      <c r="R354" s="145" t="s">
        <v>1568</v>
      </c>
      <c r="S354" s="209"/>
      <c r="T354" s="143"/>
      <c r="U354" s="143"/>
      <c r="V354" s="206"/>
      <c r="W354" s="206" t="str">
        <f t="shared" si="17"/>
        <v>CAR2017120GRRO4E</v>
      </c>
      <c r="X354" s="206">
        <f t="shared" si="18"/>
        <v>0</v>
      </c>
      <c r="Y354" s="206" t="str">
        <f>VLOOKUP(P354,NIVEAUXADMIN!A:B,2,FALSE)</f>
        <v>HT08</v>
      </c>
      <c r="Z354" s="206" t="str">
        <f>VLOOKUP(Q354,NIVEAUXADMIN!E:F,2,FALSE)</f>
        <v>HT08832</v>
      </c>
      <c r="AA354" s="206" t="str">
        <f>VLOOKUP(R354,NIVEAUXADMIN!I:J,2,FALSE)</f>
        <v>HT08832-04</v>
      </c>
      <c r="AB354" s="206">
        <f>IF(SUMPRODUCT(($A$4:$A354=A354)*($Q$4:$Q354=Q354))&gt;1,0,1)</f>
        <v>0</v>
      </c>
      <c r="AC354" s="207">
        <f>IF(SUMPRODUCT(($A$4:$A354=A354)*($F$4:$F354=F354)*($Q$4:$Q354=Q354))&gt;1,0,1)</f>
        <v>0</v>
      </c>
      <c r="AD354" s="206" t="str">
        <f t="shared" si="19"/>
        <v xml:space="preserve">{"Organisation": "CARE International", "Indicateur": "Distribution de biens non-alimentaire", "Statut": "Réalisé", "Date de l'activité (passé ou planifiée)
( jj-mm-aaaa)": "1/20/2017", "Département": "Grande Anse", "Commune": "Roseaux", "Section Communale": "4e les Gomiers"}, </v>
      </c>
    </row>
    <row r="355" spans="1:30" s="53" customFormat="1" x14ac:dyDescent="0.25">
      <c r="A355" s="53" t="s">
        <v>2238</v>
      </c>
      <c r="B355" s="143"/>
      <c r="C355" s="143"/>
      <c r="D355" s="143" t="s">
        <v>15</v>
      </c>
      <c r="E355" s="132">
        <v>42755</v>
      </c>
      <c r="F355" s="211" t="s">
        <v>2416</v>
      </c>
      <c r="G355" s="176" t="s">
        <v>2369</v>
      </c>
      <c r="H355" s="138" t="str">
        <f>IFERROR(VLOOKUP(G355,REFERENCES!O:P,2,FALSE),"")</f>
        <v>Nombre de formations organisees</v>
      </c>
      <c r="I355" s="146">
        <v>50</v>
      </c>
      <c r="J355" s="146"/>
      <c r="K355" s="146"/>
      <c r="L355" s="146"/>
      <c r="M355" s="147"/>
      <c r="N355" s="146">
        <v>50</v>
      </c>
      <c r="O355" s="143"/>
      <c r="P355" s="143" t="s">
        <v>16</v>
      </c>
      <c r="Q355" s="209" t="s">
        <v>259</v>
      </c>
      <c r="R355" s="145" t="s">
        <v>1245</v>
      </c>
      <c r="S355" s="209"/>
      <c r="T355" s="143"/>
      <c r="U355" s="143"/>
      <c r="V355" s="206"/>
      <c r="W355" s="206" t="str">
        <f t="shared" si="17"/>
        <v>CAR2017120GRDA1E</v>
      </c>
      <c r="X355" s="206">
        <f t="shared" si="18"/>
        <v>0</v>
      </c>
      <c r="Y355" s="206" t="str">
        <f>VLOOKUP(P355,NIVEAUXADMIN!A:B,2,FALSE)</f>
        <v>HT08</v>
      </c>
      <c r="Z355" s="206" t="str">
        <f>VLOOKUP(Q355,NIVEAUXADMIN!E:F,2,FALSE)</f>
        <v>HT08822</v>
      </c>
      <c r="AA355" s="206" t="str">
        <f>VLOOKUP(R355,NIVEAUXADMIN!I:J,2,FALSE)</f>
        <v>HT08822-01</v>
      </c>
      <c r="AB355" s="206">
        <f>IF(SUMPRODUCT(($A$4:$A355=A355)*($Q$4:$Q355=Q355))&gt;1,0,1)</f>
        <v>0</v>
      </c>
      <c r="AC355" s="207">
        <f>IF(SUMPRODUCT(($A$4:$A355=A355)*($F$4:$F355=F355)*($Q$4:$Q355=Q355))&gt;1,0,1)</f>
        <v>1</v>
      </c>
      <c r="AD355" s="206" t="str">
        <f t="shared" si="19"/>
        <v xml:space="preserve">{"Organisation": "CARE International", "Indicateur": "Formation technique", "Statut": "Réalisé", "Date de l'activité (passé ou planifiée)
( jj-mm-aaaa)": "1/20/2017", "Département": "Grande Anse", "Commune": "Dame-Marie", "Section Communale": "1ere Bariadelle"}, </v>
      </c>
    </row>
    <row r="356" spans="1:30" s="53" customFormat="1" ht="45" x14ac:dyDescent="0.25">
      <c r="A356" s="53" t="s">
        <v>2238</v>
      </c>
      <c r="B356" s="143"/>
      <c r="C356" s="143"/>
      <c r="D356" s="143" t="s">
        <v>15</v>
      </c>
      <c r="E356" s="132">
        <v>42756</v>
      </c>
      <c r="F356" s="77" t="s">
        <v>2417</v>
      </c>
      <c r="G356" s="145" t="s">
        <v>1055</v>
      </c>
      <c r="H356" s="138" t="str">
        <f>IFERROR(VLOOKUP(G356,REFERENCES!O:P,2,FALSE),"")</f>
        <v xml:space="preserve">Nombre </v>
      </c>
      <c r="I356" s="146">
        <v>899</v>
      </c>
      <c r="J356" s="207"/>
      <c r="K356" s="207"/>
      <c r="L356" s="207"/>
      <c r="M356" s="147"/>
      <c r="N356" s="146">
        <v>899</v>
      </c>
      <c r="O356" s="206"/>
      <c r="P356" s="143" t="s">
        <v>16</v>
      </c>
      <c r="Q356" s="209" t="s">
        <v>267</v>
      </c>
      <c r="R356" s="206"/>
      <c r="S356" s="143" t="s">
        <v>2080</v>
      </c>
      <c r="T356" s="206"/>
      <c r="U356" s="143"/>
      <c r="V356" s="145" t="s">
        <v>1165</v>
      </c>
      <c r="W356" s="206" t="str">
        <f t="shared" si="17"/>
        <v>CAR2017121GRMO</v>
      </c>
      <c r="X356" s="206">
        <f t="shared" si="18"/>
        <v>0</v>
      </c>
      <c r="Y356" s="206" t="str">
        <f>VLOOKUP(P356,NIVEAUXADMIN!A:B,2,FALSE)</f>
        <v>HT08</v>
      </c>
      <c r="Z356" s="206" t="str">
        <f>VLOOKUP(Q356,NIVEAUXADMIN!E:F,2,FALSE)</f>
        <v>HT08814</v>
      </c>
      <c r="AA356" s="206" t="e">
        <f>VLOOKUP(R356,NIVEAUXADMIN!I:J,2,FALSE)</f>
        <v>#N/A</v>
      </c>
      <c r="AB356" s="206">
        <f>IF(SUMPRODUCT(($A$4:$A356=A356)*($Q$4:$Q356=Q356))&gt;1,0,1)</f>
        <v>0</v>
      </c>
      <c r="AC356" s="207">
        <f>IF(SUMPRODUCT(($A$4:$A356=A356)*($F$4:$F356=F356)*($Q$4:$Q356=Q356))&gt;1,0,1)</f>
        <v>0</v>
      </c>
      <c r="AD356" s="206" t="str">
        <f t="shared" si="19"/>
        <v xml:space="preserve">{"Organisation": "CARE International", "Indicateur": "Distribution de biens non-alimentaire", "Statut": "Réalisé", "Date de l'activité (passé ou planifiée)
( jj-mm-aaaa)": "1/21/2017", "Département": "Grande Anse", "Commune": "Moron", "Section Communale": ""}, </v>
      </c>
    </row>
    <row r="357" spans="1:30" s="53" customFormat="1" x14ac:dyDescent="0.25">
      <c r="A357" s="53" t="s">
        <v>2238</v>
      </c>
      <c r="B357" s="143"/>
      <c r="C357" s="143"/>
      <c r="D357" s="143" t="s">
        <v>15</v>
      </c>
      <c r="E357" s="132">
        <v>42758</v>
      </c>
      <c r="F357" s="77" t="s">
        <v>2417</v>
      </c>
      <c r="G357" s="145" t="s">
        <v>1052</v>
      </c>
      <c r="H357" s="138" t="str">
        <f>IFERROR(VLOOKUP(G357,REFERENCES!O:P,2,FALSE),"")</f>
        <v xml:space="preserve">Nombre </v>
      </c>
      <c r="I357" s="146">
        <v>14770</v>
      </c>
      <c r="J357" s="146"/>
      <c r="K357" s="146"/>
      <c r="L357" s="146"/>
      <c r="M357" s="147"/>
      <c r="N357" s="146">
        <v>211</v>
      </c>
      <c r="O357" s="143"/>
      <c r="P357" s="143" t="s">
        <v>16</v>
      </c>
      <c r="Q357" s="143" t="s">
        <v>253</v>
      </c>
      <c r="R357" s="145" t="s">
        <v>1234</v>
      </c>
      <c r="S357" s="209"/>
      <c r="T357" s="143"/>
      <c r="U357" s="143"/>
      <c r="V357" s="143"/>
      <c r="W357" s="206" t="str">
        <f t="shared" si="17"/>
        <v>CAR2017123GRCH1E</v>
      </c>
      <c r="X357" s="206">
        <f t="shared" si="18"/>
        <v>0</v>
      </c>
      <c r="Y357" s="206" t="str">
        <f>VLOOKUP(P357,NIVEAUXADMIN!A:B,2,FALSE)</f>
        <v>HT08</v>
      </c>
      <c r="Z357" s="206" t="str">
        <f>VLOOKUP(Q357,NIVEAUXADMIN!E:F,2,FALSE)</f>
        <v>HT08815</v>
      </c>
      <c r="AA357" s="206" t="str">
        <f>VLOOKUP(R357,NIVEAUXADMIN!I:J,2,FALSE)</f>
        <v>HT08815-01</v>
      </c>
      <c r="AB357" s="206">
        <f>IF(SUMPRODUCT(($A$4:$A357=A357)*($Q$4:$Q357=Q357))&gt;1,0,1)</f>
        <v>0</v>
      </c>
      <c r="AC357" s="207">
        <f>IF(SUMPRODUCT(($A$4:$A357=A357)*($F$4:$F357=F357)*($Q$4:$Q357=Q357))&gt;1,0,1)</f>
        <v>0</v>
      </c>
      <c r="AD357" s="206" t="str">
        <f t="shared" si="19"/>
        <v xml:space="preserve">{"Organisation": "CARE International", "Indicateur": "Distribution de biens non-alimentaire", "Statut": "Réalisé", "Date de l'activité (passé ou planifiée)
( jj-mm-aaaa)": "1/23/2017", "Département": "Grande Anse", "Commune": "Chambellan", "Section Communale": "1e  Déjean"}, </v>
      </c>
    </row>
    <row r="358" spans="1:30" s="53" customFormat="1" x14ac:dyDescent="0.25">
      <c r="A358" s="53" t="s">
        <v>2238</v>
      </c>
      <c r="B358" s="143"/>
      <c r="C358" s="143"/>
      <c r="D358" s="143" t="s">
        <v>15</v>
      </c>
      <c r="E358" s="132">
        <v>42758</v>
      </c>
      <c r="F358" s="77" t="s">
        <v>2417</v>
      </c>
      <c r="G358" s="145" t="s">
        <v>1052</v>
      </c>
      <c r="H358" s="138" t="str">
        <f>IFERROR(VLOOKUP(G358,REFERENCES!O:P,2,FALSE),"")</f>
        <v xml:space="preserve">Nombre </v>
      </c>
      <c r="I358" s="146">
        <v>1750</v>
      </c>
      <c r="J358" s="146"/>
      <c r="K358" s="146"/>
      <c r="L358" s="146"/>
      <c r="M358" s="147"/>
      <c r="N358" s="146">
        <v>25</v>
      </c>
      <c r="O358" s="143"/>
      <c r="P358" s="143" t="s">
        <v>16</v>
      </c>
      <c r="Q358" s="209" t="s">
        <v>253</v>
      </c>
      <c r="R358" s="145" t="s">
        <v>1360</v>
      </c>
      <c r="S358" s="209"/>
      <c r="T358" s="143"/>
      <c r="U358" s="143"/>
      <c r="V358" s="206"/>
      <c r="W358" s="206" t="str">
        <f t="shared" si="17"/>
        <v>CAR2017123GRCH2E</v>
      </c>
      <c r="X358" s="206">
        <f t="shared" si="18"/>
        <v>0</v>
      </c>
      <c r="Y358" s="206" t="str">
        <f>VLOOKUP(P358,NIVEAUXADMIN!A:B,2,FALSE)</f>
        <v>HT08</v>
      </c>
      <c r="Z358" s="206" t="str">
        <f>VLOOKUP(Q358,NIVEAUXADMIN!E:F,2,FALSE)</f>
        <v>HT08815</v>
      </c>
      <c r="AA358" s="206" t="str">
        <f>VLOOKUP(R358,NIVEAUXADMIN!I:J,2,FALSE)</f>
        <v>HT08815-02</v>
      </c>
      <c r="AB358" s="206">
        <f>IF(SUMPRODUCT(($A$4:$A358=A358)*($Q$4:$Q358=Q358))&gt;1,0,1)</f>
        <v>0</v>
      </c>
      <c r="AC358" s="207">
        <f>IF(SUMPRODUCT(($A$4:$A358=A358)*($F$4:$F358=F358)*($Q$4:$Q358=Q358))&gt;1,0,1)</f>
        <v>0</v>
      </c>
      <c r="AD358" s="206" t="str">
        <f t="shared" si="19"/>
        <v xml:space="preserve">{"Organisation": "CARE International", "Indicateur": "Distribution de biens non-alimentaire", "Statut": "Réalisé", "Date de l'activité (passé ou planifiée)
( jj-mm-aaaa)": "1/23/2017", "Département": "Grande Anse", "Commune": "Chambellan", "Section Communale": "2e Boucan"}, </v>
      </c>
    </row>
    <row r="359" spans="1:30" s="53" customFormat="1" x14ac:dyDescent="0.25">
      <c r="A359" s="53" t="s">
        <v>2238</v>
      </c>
      <c r="B359" s="143"/>
      <c r="C359" s="143"/>
      <c r="D359" s="143" t="s">
        <v>15</v>
      </c>
      <c r="E359" s="132">
        <v>42759</v>
      </c>
      <c r="F359" s="77" t="s">
        <v>2417</v>
      </c>
      <c r="G359" s="145" t="s">
        <v>1054</v>
      </c>
      <c r="H359" s="138" t="str">
        <f>IFERROR(VLOOKUP(G359,REFERENCES!O:P,2,FALSE),"")</f>
        <v xml:space="preserve">Nombre </v>
      </c>
      <c r="I359" s="146">
        <v>90</v>
      </c>
      <c r="J359" s="182"/>
      <c r="K359" s="182"/>
      <c r="L359" s="182"/>
      <c r="M359" s="147" t="s">
        <v>1818</v>
      </c>
      <c r="N359" s="146">
        <v>30</v>
      </c>
      <c r="O359" s="149" t="s">
        <v>1038</v>
      </c>
      <c r="P359" s="143" t="s">
        <v>16</v>
      </c>
      <c r="Q359" s="209" t="s">
        <v>17</v>
      </c>
      <c r="R359" s="145" t="s">
        <v>1707</v>
      </c>
      <c r="S359" s="206"/>
      <c r="T359" s="176"/>
      <c r="U359" s="143"/>
      <c r="V359" s="145"/>
      <c r="W359" s="206" t="str">
        <f t="shared" si="17"/>
        <v>CAR2017124GRJE7E</v>
      </c>
      <c r="X359" s="206">
        <f t="shared" si="18"/>
        <v>0</v>
      </c>
      <c r="Y359" s="206" t="str">
        <f>VLOOKUP(P359,NIVEAUXADMIN!A:B,2,FALSE)</f>
        <v>HT08</v>
      </c>
      <c r="Z359" s="206" t="str">
        <f>VLOOKUP(Q359,NIVEAUXADMIN!E:F,2,FALSE)</f>
        <v>HT08811</v>
      </c>
      <c r="AA359" s="206" t="str">
        <f>VLOOKUP(R359,NIVEAUXADMIN!I:J,2,FALSE)</f>
        <v>HT08811-07</v>
      </c>
      <c r="AB359" s="206">
        <f>IF(SUMPRODUCT(($A$4:$A359=A359)*($Q$4:$Q359=Q359))&gt;1,0,1)</f>
        <v>0</v>
      </c>
      <c r="AC359" s="207">
        <f>IF(SUMPRODUCT(($A$4:$A359=A359)*($F$4:$F359=F359)*($Q$4:$Q359=Q359))&gt;1,0,1)</f>
        <v>0</v>
      </c>
      <c r="AD359" s="206" t="str">
        <f t="shared" si="19"/>
        <v xml:space="preserve">{"Organisation": "CARE International", "Indicateur": "Distribution de biens non-alimentaire", "Statut": "Réalisé", "Date de l'activité (passé ou planifiée)
( jj-mm-aaaa)": "1/24/2017", "Département": "Grande Anse", "Commune": "Jeremie", "Section Communale": "7e Marfranc"}, </v>
      </c>
    </row>
    <row r="360" spans="1:30" s="53" customFormat="1" x14ac:dyDescent="0.25">
      <c r="A360" s="53" t="s">
        <v>2238</v>
      </c>
      <c r="B360" s="143"/>
      <c r="C360" s="143"/>
      <c r="D360" s="143" t="s">
        <v>15</v>
      </c>
      <c r="E360" s="132">
        <v>42759</v>
      </c>
      <c r="F360" s="77" t="s">
        <v>2417</v>
      </c>
      <c r="G360" s="145" t="s">
        <v>1052</v>
      </c>
      <c r="H360" s="138" t="str">
        <f>IFERROR(VLOOKUP(G360,REFERENCES!O:P,2,FALSE),"")</f>
        <v xml:space="preserve">Nombre </v>
      </c>
      <c r="I360" s="207">
        <v>5250</v>
      </c>
      <c r="J360" s="146"/>
      <c r="K360" s="146"/>
      <c r="L360" s="146"/>
      <c r="M360" s="147"/>
      <c r="N360" s="146">
        <v>75</v>
      </c>
      <c r="O360" s="143"/>
      <c r="P360" s="143" t="s">
        <v>16</v>
      </c>
      <c r="Q360" s="206" t="s">
        <v>253</v>
      </c>
      <c r="R360" s="145" t="s">
        <v>1234</v>
      </c>
      <c r="S360" s="209"/>
      <c r="T360" s="143"/>
      <c r="U360" s="143"/>
      <c r="V360" s="206"/>
      <c r="W360" s="206" t="str">
        <f t="shared" si="17"/>
        <v>CAR2017124GRCH1E</v>
      </c>
      <c r="X360" s="206">
        <f t="shared" si="18"/>
        <v>0</v>
      </c>
      <c r="Y360" s="206" t="str">
        <f>VLOOKUP(P360,NIVEAUXADMIN!A:B,2,FALSE)</f>
        <v>HT08</v>
      </c>
      <c r="Z360" s="206" t="str">
        <f>VLOOKUP(Q360,NIVEAUXADMIN!E:F,2,FALSE)</f>
        <v>HT08815</v>
      </c>
      <c r="AA360" s="206" t="str">
        <f>VLOOKUP(R360,NIVEAUXADMIN!I:J,2,FALSE)</f>
        <v>HT08815-01</v>
      </c>
      <c r="AB360" s="206">
        <f>IF(SUMPRODUCT(($A$4:$A360=A360)*($Q$4:$Q360=Q360))&gt;1,0,1)</f>
        <v>0</v>
      </c>
      <c r="AC360" s="207">
        <f>IF(SUMPRODUCT(($A$4:$A360=A360)*($F$4:$F360=F360)*($Q$4:$Q360=Q360))&gt;1,0,1)</f>
        <v>0</v>
      </c>
      <c r="AD360" s="206" t="str">
        <f t="shared" si="19"/>
        <v xml:space="preserve">{"Organisation": "CARE International", "Indicateur": "Distribution de biens non-alimentaire", "Statut": "Réalisé", "Date de l'activité (passé ou planifiée)
( jj-mm-aaaa)": "1/24/2017", "Département": "Grande Anse", "Commune": "Chambellan", "Section Communale": "1e  Déjean"}, </v>
      </c>
    </row>
    <row r="361" spans="1:30" s="53" customFormat="1" x14ac:dyDescent="0.25">
      <c r="A361" s="53" t="s">
        <v>2238</v>
      </c>
      <c r="B361" s="143"/>
      <c r="C361" s="143"/>
      <c r="D361" s="143" t="s">
        <v>15</v>
      </c>
      <c r="E361" s="132">
        <v>42759</v>
      </c>
      <c r="F361" s="77" t="s">
        <v>2417</v>
      </c>
      <c r="G361" s="145" t="s">
        <v>1052</v>
      </c>
      <c r="H361" s="138" t="str">
        <f>IFERROR(VLOOKUP(G361,REFERENCES!O:P,2,FALSE),"")</f>
        <v xml:space="preserve">Nombre </v>
      </c>
      <c r="I361" s="207">
        <v>7700</v>
      </c>
      <c r="J361" s="146"/>
      <c r="K361" s="146"/>
      <c r="L361" s="146"/>
      <c r="M361" s="147"/>
      <c r="N361" s="146">
        <v>110</v>
      </c>
      <c r="O361" s="206"/>
      <c r="P361" s="143" t="s">
        <v>16</v>
      </c>
      <c r="Q361" s="209" t="s">
        <v>17</v>
      </c>
      <c r="R361" s="145" t="s">
        <v>1250</v>
      </c>
      <c r="S361" s="209"/>
      <c r="T361" s="206"/>
      <c r="U361" s="206"/>
      <c r="V361" s="145"/>
      <c r="W361" s="206" t="str">
        <f t="shared" si="17"/>
        <v>CAR2017124GRJE1È</v>
      </c>
      <c r="X361" s="206">
        <f t="shared" si="18"/>
        <v>0</v>
      </c>
      <c r="Y361" s="206" t="str">
        <f>VLOOKUP(P361,NIVEAUXADMIN!A:B,2,FALSE)</f>
        <v>HT08</v>
      </c>
      <c r="Z361" s="206" t="str">
        <f>VLOOKUP(Q361,NIVEAUXADMIN!E:F,2,FALSE)</f>
        <v>HT08811</v>
      </c>
      <c r="AA361" s="206" t="str">
        <f>VLOOKUP(R361,NIVEAUXADMIN!I:J,2,FALSE)</f>
        <v>HT08811-01</v>
      </c>
      <c r="AB361" s="206">
        <f>IF(SUMPRODUCT(($A$4:$A361=A361)*($Q$4:$Q361=Q361))&gt;1,0,1)</f>
        <v>0</v>
      </c>
      <c r="AC361" s="207">
        <f>IF(SUMPRODUCT(($A$4:$A361=A361)*($F$4:$F361=F361)*($Q$4:$Q361=Q361))&gt;1,0,1)</f>
        <v>0</v>
      </c>
      <c r="AD361" s="206" t="str">
        <f t="shared" si="19"/>
        <v xml:space="preserve">{"Organisation": "CARE International", "Indicateur": "Distribution de biens non-alimentaire", "Statut": "Réalisé", "Date de l'activité (passé ou planifiée)
( jj-mm-aaaa)": "1/24/2017", "Département": "Grande Anse", "Commune": "Jeremie", "Section Communale": "1ère Basse Voldrogue"}, </v>
      </c>
    </row>
    <row r="362" spans="1:30" s="53" customFormat="1" x14ac:dyDescent="0.25">
      <c r="A362" s="143" t="s">
        <v>2238</v>
      </c>
      <c r="B362" s="71"/>
      <c r="C362" s="143"/>
      <c r="D362" s="143" t="s">
        <v>15</v>
      </c>
      <c r="E362" s="132">
        <v>42760</v>
      </c>
      <c r="F362" s="77" t="s">
        <v>2417</v>
      </c>
      <c r="G362" s="145" t="s">
        <v>1052</v>
      </c>
      <c r="H362" s="138" t="str">
        <f>IFERROR(VLOOKUP(G362,REFERENCES!O:P,2,FALSE),"")</f>
        <v xml:space="preserve">Nombre </v>
      </c>
      <c r="I362" s="207">
        <v>28700</v>
      </c>
      <c r="J362" s="146"/>
      <c r="K362" s="146"/>
      <c r="L362" s="146"/>
      <c r="M362" s="147"/>
      <c r="N362" s="146">
        <v>410</v>
      </c>
      <c r="O362" s="206"/>
      <c r="P362" s="71" t="s">
        <v>16</v>
      </c>
      <c r="Q362" s="209" t="s">
        <v>17</v>
      </c>
      <c r="R362" s="145" t="s">
        <v>1250</v>
      </c>
      <c r="S362" s="209"/>
      <c r="T362" s="206"/>
      <c r="U362" s="206"/>
      <c r="V362" s="145"/>
      <c r="W362" s="206" t="str">
        <f t="shared" si="17"/>
        <v>CAR2017125GRJE1È</v>
      </c>
      <c r="X362" s="206">
        <f t="shared" si="18"/>
        <v>0</v>
      </c>
      <c r="Y362" s="206" t="str">
        <f>VLOOKUP(P362,NIVEAUXADMIN!A:B,2,FALSE)</f>
        <v>HT08</v>
      </c>
      <c r="Z362" s="206" t="str">
        <f>VLOOKUP(Q362,NIVEAUXADMIN!E:F,2,FALSE)</f>
        <v>HT08811</v>
      </c>
      <c r="AA362" s="206" t="str">
        <f>VLOOKUP(R362,NIVEAUXADMIN!I:J,2,FALSE)</f>
        <v>HT08811-01</v>
      </c>
      <c r="AB362" s="206">
        <f>IF(SUMPRODUCT(($A$4:$A362=A362)*($Q$4:$Q362=Q362))&gt;1,0,1)</f>
        <v>0</v>
      </c>
      <c r="AC362" s="207">
        <f>IF(SUMPRODUCT(($A$4:$A362=A362)*($F$4:$F362=F362)*($Q$4:$Q362=Q362))&gt;1,0,1)</f>
        <v>0</v>
      </c>
      <c r="AD362" s="206" t="str">
        <f t="shared" si="19"/>
        <v xml:space="preserve">{"Organisation": "CARE International", "Indicateur": "Distribution de biens non-alimentaire", "Statut": "Réalisé", "Date de l'activité (passé ou planifiée)
( jj-mm-aaaa)": "1/25/2017", "Département": "Grande Anse", "Commune": "Jeremie", "Section Communale": "1ère Basse Voldrogue"}, </v>
      </c>
    </row>
    <row r="363" spans="1:30" s="53" customFormat="1" x14ac:dyDescent="0.25">
      <c r="A363" s="143" t="s">
        <v>2238</v>
      </c>
      <c r="C363" s="143"/>
      <c r="D363" s="143" t="s">
        <v>15</v>
      </c>
      <c r="E363" s="132">
        <v>42760</v>
      </c>
      <c r="F363" s="77" t="s">
        <v>2417</v>
      </c>
      <c r="G363" s="145" t="s">
        <v>1052</v>
      </c>
      <c r="H363" s="138" t="str">
        <f>IFERROR(VLOOKUP(G363,REFERENCES!O:P,2,FALSE),"")</f>
        <v xml:space="preserve">Nombre </v>
      </c>
      <c r="I363" s="207">
        <v>13090</v>
      </c>
      <c r="J363" s="146"/>
      <c r="K363" s="146"/>
      <c r="L363" s="146"/>
      <c r="M363" s="147"/>
      <c r="N363" s="146">
        <v>187</v>
      </c>
      <c r="O363" s="143"/>
      <c r="P363" s="53" t="s">
        <v>16</v>
      </c>
      <c r="Q363" s="209" t="s">
        <v>267</v>
      </c>
      <c r="R363" s="206" t="s">
        <v>1364</v>
      </c>
      <c r="S363" s="209"/>
      <c r="T363" s="143"/>
      <c r="U363" s="143"/>
      <c r="V363" s="206"/>
      <c r="W363" s="206" t="str">
        <f t="shared" si="17"/>
        <v>CAR2017125GRMO2E</v>
      </c>
      <c r="X363" s="206">
        <f t="shared" si="18"/>
        <v>0</v>
      </c>
      <c r="Y363" s="206" t="str">
        <f>VLOOKUP(P363,NIVEAUXADMIN!A:B,2,FALSE)</f>
        <v>HT08</v>
      </c>
      <c r="Z363" s="206" t="str">
        <f>VLOOKUP(Q363,NIVEAUXADMIN!E:F,2,FALSE)</f>
        <v>HT08814</v>
      </c>
      <c r="AA363" s="206" t="str">
        <f>VLOOKUP(R363,NIVEAUXADMIN!I:J,2,FALSE)</f>
        <v>HT08814-02</v>
      </c>
      <c r="AB363" s="206">
        <f>IF(SUMPRODUCT(($A$4:$A363=A363)*($Q$4:$Q363=Q363))&gt;1,0,1)</f>
        <v>0</v>
      </c>
      <c r="AC363" s="207">
        <f>IF(SUMPRODUCT(($A$4:$A363=A363)*($F$4:$F363=F363)*($Q$4:$Q363=Q363))&gt;1,0,1)</f>
        <v>0</v>
      </c>
      <c r="AD363" s="206" t="str">
        <f t="shared" si="19"/>
        <v xml:space="preserve">{"Organisation": "CARE International", "Indicateur": "Distribution de biens non-alimentaire", "Statut": "Réalisé", "Date de l'activité (passé ou planifiée)
( jj-mm-aaaa)": "1/25/2017", "Département": "Grande Anse", "Commune": "Moron", "Section Communale": "2e Sources Chaudes"}, </v>
      </c>
    </row>
    <row r="364" spans="1:30" s="53" customFormat="1" x14ac:dyDescent="0.25">
      <c r="A364" s="143" t="s">
        <v>2238</v>
      </c>
      <c r="C364" s="143"/>
      <c r="D364" s="143" t="s">
        <v>15</v>
      </c>
      <c r="E364" s="132">
        <v>42760</v>
      </c>
      <c r="F364" s="77" t="s">
        <v>2418</v>
      </c>
      <c r="G364" s="145" t="s">
        <v>2401</v>
      </c>
      <c r="H364" s="138" t="str">
        <f>IFERROR(VLOOKUP(G364,REFERENCES!O:P,2,FALSE),"")</f>
        <v>Nombre de kits de tôles</v>
      </c>
      <c r="I364" s="146">
        <v>287</v>
      </c>
      <c r="J364" s="146"/>
      <c r="K364" s="146"/>
      <c r="L364" s="146"/>
      <c r="M364" s="147"/>
      <c r="N364" s="207">
        <v>287</v>
      </c>
      <c r="O364" s="143"/>
      <c r="P364" s="53" t="s">
        <v>16</v>
      </c>
      <c r="Q364" s="209" t="s">
        <v>267</v>
      </c>
      <c r="R364" s="145" t="s">
        <v>1479</v>
      </c>
      <c r="S364" s="144"/>
      <c r="T364" s="142"/>
      <c r="U364" s="142"/>
      <c r="V364" s="145"/>
      <c r="W364" s="206" t="str">
        <f t="shared" si="17"/>
        <v>CAR2017125GRMO3E</v>
      </c>
      <c r="X364" s="206">
        <f t="shared" si="18"/>
        <v>0</v>
      </c>
      <c r="Y364" s="206" t="str">
        <f>VLOOKUP(P364,NIVEAUXADMIN!A:B,2,FALSE)</f>
        <v>HT08</v>
      </c>
      <c r="Z364" s="206" t="str">
        <f>VLOOKUP(Q364,NIVEAUXADMIN!E:F,2,FALSE)</f>
        <v>HT08814</v>
      </c>
      <c r="AA364" s="206" t="str">
        <f>VLOOKUP(R364,NIVEAUXADMIN!I:J,2,FALSE)</f>
        <v>HT08814-03</v>
      </c>
      <c r="AB364" s="206">
        <f>IF(SUMPRODUCT(($A$4:$A364=A364)*($Q$4:$Q364=Q364))&gt;1,0,1)</f>
        <v>0</v>
      </c>
      <c r="AC364" s="207">
        <f>IF(SUMPRODUCT(($A$4:$A364=A364)*($F$4:$F364=F364)*($Q$4:$Q364=Q364))&gt;1,0,1)</f>
        <v>1</v>
      </c>
      <c r="AD364" s="206" t="str">
        <f t="shared" si="19"/>
        <v xml:space="preserve">{"Organisation": "CARE International", "Indicateur": "Support à l'auto-recouvrement pour la réparation et reconstruction", "Statut": "Réalisé", "Date de l'activité (passé ou planifiée)
( jj-mm-aaaa)": "1/25/2017", "Département": "Grande Anse", "Commune": "Moron", "Section Communale": "3e L'Assive"}, </v>
      </c>
    </row>
    <row r="365" spans="1:30" s="53" customFormat="1" x14ac:dyDescent="0.25">
      <c r="A365" s="143" t="s">
        <v>2238</v>
      </c>
      <c r="C365" s="143"/>
      <c r="D365" s="143" t="s">
        <v>15</v>
      </c>
      <c r="E365" s="132">
        <v>42760</v>
      </c>
      <c r="F365" s="77" t="s">
        <v>2418</v>
      </c>
      <c r="G365" s="145" t="s">
        <v>2401</v>
      </c>
      <c r="H365" s="138" t="str">
        <f>IFERROR(VLOOKUP(G365,REFERENCES!O:P,2,FALSE),"")</f>
        <v>Nombre de kits de tôles</v>
      </c>
      <c r="I365" s="146">
        <v>5</v>
      </c>
      <c r="J365" s="146"/>
      <c r="K365" s="146"/>
      <c r="L365" s="146"/>
      <c r="M365" s="147"/>
      <c r="N365" s="207">
        <v>5</v>
      </c>
      <c r="O365" s="143"/>
      <c r="P365" s="53" t="s">
        <v>16</v>
      </c>
      <c r="Q365" s="209" t="s">
        <v>267</v>
      </c>
      <c r="R365" s="145" t="s">
        <v>1364</v>
      </c>
      <c r="S365" s="144"/>
      <c r="T365" s="142"/>
      <c r="U365" s="142"/>
      <c r="V365" s="145"/>
      <c r="W365" s="206" t="str">
        <f t="shared" si="17"/>
        <v>CAR2017125GRMO2E</v>
      </c>
      <c r="X365" s="206">
        <f t="shared" si="18"/>
        <v>0</v>
      </c>
      <c r="Y365" s="206" t="str">
        <f>VLOOKUP(P365,NIVEAUXADMIN!A:B,2,FALSE)</f>
        <v>HT08</v>
      </c>
      <c r="Z365" s="206" t="str">
        <f>VLOOKUP(Q365,NIVEAUXADMIN!E:F,2,FALSE)</f>
        <v>HT08814</v>
      </c>
      <c r="AA365" s="206" t="str">
        <f>VLOOKUP(R365,NIVEAUXADMIN!I:J,2,FALSE)</f>
        <v>HT08814-02</v>
      </c>
      <c r="AB365" s="206">
        <f>IF(SUMPRODUCT(($A$4:$A365=A365)*($Q$4:$Q365=Q365))&gt;1,0,1)</f>
        <v>0</v>
      </c>
      <c r="AC365" s="207">
        <f>IF(SUMPRODUCT(($A$4:$A365=A365)*($F$4:$F365=F365)*($Q$4:$Q365=Q365))&gt;1,0,1)</f>
        <v>0</v>
      </c>
      <c r="AD365" s="206" t="str">
        <f t="shared" si="19"/>
        <v xml:space="preserve">{"Organisation": "CARE International", "Indicateur": "Support à l'auto-recouvrement pour la réparation et reconstruction", "Statut": "Réalisé", "Date de l'activité (passé ou planifiée)
( jj-mm-aaaa)": "1/25/2017", "Département": "Grande Anse", "Commune": "Moron", "Section Communale": "2e Sources Chaudes"}, </v>
      </c>
    </row>
    <row r="366" spans="1:30" s="53" customFormat="1" x14ac:dyDescent="0.25">
      <c r="A366" s="143" t="s">
        <v>2238</v>
      </c>
      <c r="C366" s="143"/>
      <c r="D366" s="143" t="s">
        <v>15</v>
      </c>
      <c r="E366" s="132">
        <v>42760</v>
      </c>
      <c r="F366" s="77" t="s">
        <v>2418</v>
      </c>
      <c r="G366" s="145" t="s">
        <v>1151</v>
      </c>
      <c r="H366" s="138" t="str">
        <f>IFERROR(VLOOKUP(G366,REFERENCES!O:P,2,FALSE),"")</f>
        <v>Nombre de kits d'outils</v>
      </c>
      <c r="I366" s="146">
        <v>143</v>
      </c>
      <c r="J366" s="146"/>
      <c r="K366" s="146"/>
      <c r="L366" s="146"/>
      <c r="M366" s="147"/>
      <c r="N366" s="207">
        <v>287</v>
      </c>
      <c r="O366" s="143"/>
      <c r="P366" s="53" t="s">
        <v>16</v>
      </c>
      <c r="Q366" s="209" t="s">
        <v>267</v>
      </c>
      <c r="R366" s="145" t="s">
        <v>1479</v>
      </c>
      <c r="S366" s="209"/>
      <c r="T366" s="143"/>
      <c r="U366" s="143"/>
      <c r="V366" s="145"/>
      <c r="W366" s="206" t="str">
        <f t="shared" si="17"/>
        <v>CAR2017125GRMO3E</v>
      </c>
      <c r="X366" s="206">
        <f t="shared" si="18"/>
        <v>0</v>
      </c>
      <c r="Y366" s="206" t="str">
        <f>VLOOKUP(P366,NIVEAUXADMIN!A:B,2,FALSE)</f>
        <v>HT08</v>
      </c>
      <c r="Z366" s="206" t="str">
        <f>VLOOKUP(Q366,NIVEAUXADMIN!E:F,2,FALSE)</f>
        <v>HT08814</v>
      </c>
      <c r="AA366" s="206" t="str">
        <f>VLOOKUP(R366,NIVEAUXADMIN!I:J,2,FALSE)</f>
        <v>HT08814-03</v>
      </c>
      <c r="AB366" s="206">
        <f>IF(SUMPRODUCT(($A$4:$A366=A366)*($Q$4:$Q366=Q366))&gt;1,0,1)</f>
        <v>0</v>
      </c>
      <c r="AC366" s="207">
        <f>IF(SUMPRODUCT(($A$4:$A366=A366)*($F$4:$F366=F366)*($Q$4:$Q366=Q366))&gt;1,0,1)</f>
        <v>0</v>
      </c>
      <c r="AD366" s="206" t="str">
        <f t="shared" si="19"/>
        <v xml:space="preserve">{"Organisation": "CARE International", "Indicateur": "Support à l'auto-recouvrement pour la réparation et reconstruction", "Statut": "Réalisé", "Date de l'activité (passé ou planifiée)
( jj-mm-aaaa)": "1/25/2017", "Département": "Grande Anse", "Commune": "Moron", "Section Communale": "3e L'Assive"}, </v>
      </c>
    </row>
    <row r="367" spans="1:30" s="53" customFormat="1" x14ac:dyDescent="0.25">
      <c r="A367" s="143" t="s">
        <v>2238</v>
      </c>
      <c r="C367" s="143"/>
      <c r="D367" s="143" t="s">
        <v>15</v>
      </c>
      <c r="E367" s="132">
        <v>42760</v>
      </c>
      <c r="F367" s="77" t="s">
        <v>2418</v>
      </c>
      <c r="G367" s="145" t="s">
        <v>1151</v>
      </c>
      <c r="H367" s="138" t="str">
        <f>IFERROR(VLOOKUP(G367,REFERENCES!O:P,2,FALSE),"")</f>
        <v>Nombre de kits d'outils</v>
      </c>
      <c r="I367" s="146">
        <v>3</v>
      </c>
      <c r="J367" s="146"/>
      <c r="K367" s="146"/>
      <c r="L367" s="146"/>
      <c r="M367" s="147"/>
      <c r="N367" s="207">
        <v>5</v>
      </c>
      <c r="O367" s="71"/>
      <c r="P367" s="53" t="s">
        <v>16</v>
      </c>
      <c r="Q367" s="209" t="s">
        <v>267</v>
      </c>
      <c r="R367" s="145" t="s">
        <v>1364</v>
      </c>
      <c r="S367" s="209"/>
      <c r="V367" s="145"/>
      <c r="W367" s="206" t="str">
        <f t="shared" si="17"/>
        <v>CAR2017125GRMO2E</v>
      </c>
      <c r="X367" s="206">
        <f t="shared" si="18"/>
        <v>0</v>
      </c>
      <c r="Y367" s="206" t="str">
        <f>VLOOKUP(P367,NIVEAUXADMIN!A:B,2,FALSE)</f>
        <v>HT08</v>
      </c>
      <c r="Z367" s="206" t="str">
        <f>VLOOKUP(Q367,NIVEAUXADMIN!E:F,2,FALSE)</f>
        <v>HT08814</v>
      </c>
      <c r="AA367" s="206" t="str">
        <f>VLOOKUP(R367,NIVEAUXADMIN!I:J,2,FALSE)</f>
        <v>HT08814-02</v>
      </c>
      <c r="AB367" s="206">
        <f>IF(SUMPRODUCT(($A$4:$A367=A367)*($Q$4:$Q367=Q367))&gt;1,0,1)</f>
        <v>0</v>
      </c>
      <c r="AC367" s="207">
        <f>IF(SUMPRODUCT(($A$4:$A367=A367)*($F$4:$F367=F367)*($Q$4:$Q367=Q367))&gt;1,0,1)</f>
        <v>0</v>
      </c>
      <c r="AD367" s="206" t="str">
        <f t="shared" si="19"/>
        <v xml:space="preserve">{"Organisation": "CARE International", "Indicateur": "Support à l'auto-recouvrement pour la réparation et reconstruction", "Statut": "Réalisé", "Date de l'activité (passé ou planifiée)
( jj-mm-aaaa)": "1/25/2017", "Département": "Grande Anse", "Commune": "Moron", "Section Communale": "2e Sources Chaudes"}, </v>
      </c>
    </row>
    <row r="368" spans="1:30" s="53" customFormat="1" x14ac:dyDescent="0.25">
      <c r="A368" s="143" t="s">
        <v>2238</v>
      </c>
      <c r="C368" s="143"/>
      <c r="D368" s="143" t="s">
        <v>15</v>
      </c>
      <c r="E368" s="132">
        <v>42761</v>
      </c>
      <c r="F368" s="77" t="s">
        <v>2417</v>
      </c>
      <c r="G368" s="145" t="s">
        <v>1052</v>
      </c>
      <c r="H368" s="138" t="str">
        <f>IFERROR(VLOOKUP(G368,REFERENCES!O:P,2,FALSE),"")</f>
        <v xml:space="preserve">Nombre </v>
      </c>
      <c r="I368" s="207">
        <v>9520</v>
      </c>
      <c r="J368" s="207"/>
      <c r="K368" s="207"/>
      <c r="L368" s="207"/>
      <c r="M368" s="20"/>
      <c r="N368" s="146">
        <v>136</v>
      </c>
      <c r="O368" s="143"/>
      <c r="P368" s="53" t="s">
        <v>16</v>
      </c>
      <c r="Q368" s="209" t="s">
        <v>253</v>
      </c>
      <c r="R368" s="145" t="s">
        <v>1360</v>
      </c>
      <c r="S368" s="209"/>
      <c r="T368" s="206"/>
      <c r="U368" s="206"/>
      <c r="V368" s="206"/>
      <c r="W368" s="206" t="str">
        <f t="shared" si="17"/>
        <v>CAR2017126GRCH2E</v>
      </c>
      <c r="X368" s="206">
        <f t="shared" si="18"/>
        <v>0</v>
      </c>
      <c r="Y368" s="206" t="str">
        <f>VLOOKUP(P368,NIVEAUXADMIN!A:B,2,FALSE)</f>
        <v>HT08</v>
      </c>
      <c r="Z368" s="206" t="str">
        <f>VLOOKUP(Q368,NIVEAUXADMIN!E:F,2,FALSE)</f>
        <v>HT08815</v>
      </c>
      <c r="AA368" s="206" t="str">
        <f>VLOOKUP(R368,NIVEAUXADMIN!I:J,2,FALSE)</f>
        <v>HT08815-02</v>
      </c>
      <c r="AB368" s="206">
        <f>IF(SUMPRODUCT(($A$4:$A368=A368)*($Q$4:$Q368=Q368))&gt;1,0,1)</f>
        <v>0</v>
      </c>
      <c r="AC368" s="207">
        <f>IF(SUMPRODUCT(($A$4:$A368=A368)*($F$4:$F368=F368)*($Q$4:$Q368=Q368))&gt;1,0,1)</f>
        <v>0</v>
      </c>
      <c r="AD368" s="206" t="str">
        <f t="shared" si="19"/>
        <v xml:space="preserve">{"Organisation": "CARE International", "Indicateur": "Distribution de biens non-alimentaire", "Statut": "Réalisé", "Date de l'activité (passé ou planifiée)
( jj-mm-aaaa)": "1/26/2017", "Département": "Grande Anse", "Commune": "Chambellan", "Section Communale": "2e Boucan"}, </v>
      </c>
    </row>
    <row r="369" spans="1:30" s="53" customFormat="1" x14ac:dyDescent="0.25">
      <c r="A369" s="143" t="s">
        <v>2238</v>
      </c>
      <c r="C369" s="143"/>
      <c r="D369" s="143" t="s">
        <v>15</v>
      </c>
      <c r="E369" s="132">
        <v>42761</v>
      </c>
      <c r="F369" s="77" t="s">
        <v>2417</v>
      </c>
      <c r="G369" s="145" t="s">
        <v>1052</v>
      </c>
      <c r="H369" s="138" t="str">
        <f>IFERROR(VLOOKUP(G369,REFERENCES!O:P,2,FALSE),"")</f>
        <v xml:space="preserve">Nombre </v>
      </c>
      <c r="I369" s="207">
        <v>5670</v>
      </c>
      <c r="J369" s="207"/>
      <c r="K369" s="207"/>
      <c r="L369" s="207"/>
      <c r="M369" s="20"/>
      <c r="N369" s="146">
        <v>81</v>
      </c>
      <c r="O369" s="206"/>
      <c r="P369" s="206" t="s">
        <v>16</v>
      </c>
      <c r="Q369" s="209" t="s">
        <v>17</v>
      </c>
      <c r="R369" s="145" t="s">
        <v>1250</v>
      </c>
      <c r="S369" s="209"/>
      <c r="T369" s="206"/>
      <c r="U369" s="206"/>
      <c r="V369" s="145"/>
      <c r="W369" s="206" t="str">
        <f t="shared" si="17"/>
        <v>CAR2017126GRJE1È</v>
      </c>
      <c r="X369" s="206">
        <f t="shared" si="18"/>
        <v>0</v>
      </c>
      <c r="Y369" s="206" t="str">
        <f>VLOOKUP(P369,NIVEAUXADMIN!A:B,2,FALSE)</f>
        <v>HT08</v>
      </c>
      <c r="Z369" s="206" t="str">
        <f>VLOOKUP(Q369,NIVEAUXADMIN!E:F,2,FALSE)</f>
        <v>HT08811</v>
      </c>
      <c r="AA369" s="206" t="str">
        <f>VLOOKUP(R369,NIVEAUXADMIN!I:J,2,FALSE)</f>
        <v>HT08811-01</v>
      </c>
      <c r="AB369" s="206">
        <f>IF(SUMPRODUCT(($A$4:$A369=A369)*($Q$4:$Q369=Q369))&gt;1,0,1)</f>
        <v>0</v>
      </c>
      <c r="AC369" s="207">
        <f>IF(SUMPRODUCT(($A$4:$A369=A369)*($F$4:$F369=F369)*($Q$4:$Q369=Q369))&gt;1,0,1)</f>
        <v>0</v>
      </c>
      <c r="AD369" s="206" t="str">
        <f t="shared" si="19"/>
        <v xml:space="preserve">{"Organisation": "CARE International", "Indicateur": "Distribution de biens non-alimentaire", "Statut": "Réalisé", "Date de l'activité (passé ou planifiée)
( jj-mm-aaaa)": "1/26/2017", "Département": "Grande Anse", "Commune": "Jeremie", "Section Communale": "1ère Basse Voldrogue"}, </v>
      </c>
    </row>
    <row r="370" spans="1:30" s="53" customFormat="1" ht="38.25" x14ac:dyDescent="0.25">
      <c r="A370" s="143" t="s">
        <v>2238</v>
      </c>
      <c r="C370" s="143"/>
      <c r="D370" s="143" t="s">
        <v>15</v>
      </c>
      <c r="E370" s="132">
        <v>42762</v>
      </c>
      <c r="F370" s="77" t="s">
        <v>2417</v>
      </c>
      <c r="G370" s="145" t="s">
        <v>1055</v>
      </c>
      <c r="H370" s="138" t="str">
        <f>IFERROR(VLOOKUP(G370,REFERENCES!O:P,2,FALSE),"")</f>
        <v xml:space="preserve">Nombre </v>
      </c>
      <c r="I370" s="207">
        <v>840</v>
      </c>
      <c r="J370" s="207"/>
      <c r="K370" s="207"/>
      <c r="L370" s="207"/>
      <c r="M370" s="20"/>
      <c r="N370" s="146">
        <v>840</v>
      </c>
      <c r="O370" s="206"/>
      <c r="P370" s="53" t="s">
        <v>16</v>
      </c>
      <c r="Q370" s="209" t="s">
        <v>253</v>
      </c>
      <c r="R370" s="145" t="s">
        <v>1234</v>
      </c>
      <c r="S370" s="209"/>
      <c r="T370" s="206"/>
      <c r="U370" s="206"/>
      <c r="V370" s="153" t="s">
        <v>1165</v>
      </c>
      <c r="W370" s="206" t="str">
        <f t="shared" si="17"/>
        <v>CAR2017127GRCH1E</v>
      </c>
      <c r="X370" s="206">
        <f t="shared" si="18"/>
        <v>0</v>
      </c>
      <c r="Y370" s="206" t="str">
        <f>VLOOKUP(P370,NIVEAUXADMIN!A:B,2,FALSE)</f>
        <v>HT08</v>
      </c>
      <c r="Z370" s="206" t="str">
        <f>VLOOKUP(Q370,NIVEAUXADMIN!E:F,2,FALSE)</f>
        <v>HT08815</v>
      </c>
      <c r="AA370" s="206" t="str">
        <f>VLOOKUP(R370,NIVEAUXADMIN!I:J,2,FALSE)</f>
        <v>HT08815-01</v>
      </c>
      <c r="AB370" s="206">
        <f>IF(SUMPRODUCT(($A$4:$A370=A370)*($Q$4:$Q370=Q370))&gt;1,0,1)</f>
        <v>0</v>
      </c>
      <c r="AC370" s="207">
        <f>IF(SUMPRODUCT(($A$4:$A370=A370)*($F$4:$F370=F370)*($Q$4:$Q370=Q370))&gt;1,0,1)</f>
        <v>0</v>
      </c>
      <c r="AD370" s="206" t="str">
        <f t="shared" si="19"/>
        <v xml:space="preserve">{"Organisation": "CARE International", "Indicateur": "Distribution de biens non-alimentaire", "Statut": "Réalisé", "Date de l'activité (passé ou planifiée)
( jj-mm-aaaa)": "1/27/2017", "Département": "Grande Anse", "Commune": "Chambellan", "Section Communale": "1e  Déjean"}, </v>
      </c>
    </row>
    <row r="371" spans="1:30" s="53" customFormat="1" x14ac:dyDescent="0.25">
      <c r="A371" s="143" t="s">
        <v>2238</v>
      </c>
      <c r="C371" s="143"/>
      <c r="D371" s="143" t="s">
        <v>15</v>
      </c>
      <c r="E371" s="132">
        <v>42762</v>
      </c>
      <c r="F371" s="77" t="s">
        <v>2417</v>
      </c>
      <c r="G371" s="145" t="s">
        <v>1055</v>
      </c>
      <c r="H371" s="138" t="str">
        <f>IFERROR(VLOOKUP(G371,REFERENCES!O:P,2,FALSE),"")</f>
        <v xml:space="preserve">Nombre </v>
      </c>
      <c r="I371" s="207">
        <v>73</v>
      </c>
      <c r="J371" s="146"/>
      <c r="K371" s="146"/>
      <c r="L371" s="146"/>
      <c r="M371" s="20"/>
      <c r="N371" s="207">
        <v>73</v>
      </c>
      <c r="O371" s="206"/>
      <c r="P371" s="53" t="s">
        <v>16</v>
      </c>
      <c r="Q371" s="209" t="s">
        <v>246</v>
      </c>
      <c r="R371" s="145"/>
      <c r="S371" s="206"/>
      <c r="T371" s="143"/>
      <c r="U371" s="143"/>
      <c r="V371" s="143"/>
      <c r="W371" s="206" t="str">
        <f t="shared" si="17"/>
        <v>CAR2017127GRBE</v>
      </c>
      <c r="X371" s="206">
        <f t="shared" si="18"/>
        <v>0</v>
      </c>
      <c r="Y371" s="206" t="str">
        <f>VLOOKUP(P371,NIVEAUXADMIN!A:B,2,FALSE)</f>
        <v>HT08</v>
      </c>
      <c r="Z371" s="206" t="str">
        <f>VLOOKUP(Q371,NIVEAUXADMIN!E:F,2,FALSE)</f>
        <v>HT08833</v>
      </c>
      <c r="AA371" s="206" t="e">
        <f>VLOOKUP(R371,NIVEAUXADMIN!I:J,2,FALSE)</f>
        <v>#N/A</v>
      </c>
      <c r="AB371" s="206">
        <f>IF(SUMPRODUCT(($A$4:$A371=A371)*($Q$4:$Q371=Q371))&gt;1,0,1)</f>
        <v>0</v>
      </c>
      <c r="AC371" s="207">
        <f>IF(SUMPRODUCT(($A$4:$A371=A371)*($F$4:$F371=F371)*($Q$4:$Q371=Q371))&gt;1,0,1)</f>
        <v>0</v>
      </c>
      <c r="AD371" s="206" t="str">
        <f t="shared" si="19"/>
        <v xml:space="preserve">{"Organisation": "CARE International", "Indicateur": "Distribution de biens non-alimentaire", "Statut": "Réalisé", "Date de l'activité (passé ou planifiée)
( jj-mm-aaaa)": "1/27/2017", "Département": "Grande Anse", "Commune": "Beaumont", "Section Communale": ""}, </v>
      </c>
    </row>
    <row r="372" spans="1:30" s="53" customFormat="1" x14ac:dyDescent="0.25">
      <c r="A372" s="53" t="s">
        <v>2238</v>
      </c>
      <c r="D372" s="53" t="s">
        <v>15</v>
      </c>
      <c r="E372" s="132">
        <v>42763</v>
      </c>
      <c r="F372" s="77" t="s">
        <v>2417</v>
      </c>
      <c r="G372" s="145" t="s">
        <v>1054</v>
      </c>
      <c r="H372" s="138" t="str">
        <f>IFERROR(VLOOKUP(G372,REFERENCES!O:P,2,FALSE),"")</f>
        <v xml:space="preserve">Nombre </v>
      </c>
      <c r="I372" s="207">
        <v>231</v>
      </c>
      <c r="J372" s="182"/>
      <c r="K372" s="182"/>
      <c r="L372" s="182"/>
      <c r="M372" s="20"/>
      <c r="N372" s="207">
        <v>77</v>
      </c>
      <c r="O372" s="149"/>
      <c r="P372" s="209" t="s">
        <v>16</v>
      </c>
      <c r="Q372" s="209" t="s">
        <v>259</v>
      </c>
      <c r="R372" s="145" t="s">
        <v>1474</v>
      </c>
      <c r="S372" s="206" t="s">
        <v>1109</v>
      </c>
      <c r="T372" s="176"/>
      <c r="U372" s="71"/>
      <c r="V372" s="145"/>
      <c r="W372" s="206" t="str">
        <f t="shared" si="17"/>
        <v>CAR2017128GRDA3E</v>
      </c>
      <c r="X372" s="206">
        <f t="shared" si="18"/>
        <v>0</v>
      </c>
      <c r="Y372" s="206" t="str">
        <f>VLOOKUP(P372,NIVEAUXADMIN!A:B,2,FALSE)</f>
        <v>HT08</v>
      </c>
      <c r="Z372" s="206" t="str">
        <f>VLOOKUP(Q372,NIVEAUXADMIN!E:F,2,FALSE)</f>
        <v>HT08822</v>
      </c>
      <c r="AA372" s="206" t="str">
        <f>VLOOKUP(R372,NIVEAUXADMIN!I:J,2,FALSE)</f>
        <v>HT08822-03</v>
      </c>
      <c r="AB372" s="206">
        <f>IF(SUMPRODUCT(($A$4:$A372=A372)*($Q$4:$Q372=Q372))&gt;1,0,1)</f>
        <v>0</v>
      </c>
      <c r="AC372" s="207">
        <f>IF(SUMPRODUCT(($A$4:$A372=A372)*($F$4:$F372=F372)*($Q$4:$Q372=Q372))&gt;1,0,1)</f>
        <v>0</v>
      </c>
      <c r="AD372" s="206" t="str">
        <f t="shared" si="19"/>
        <v xml:space="preserve">{"Organisation": "CARE International", "Indicateur": "Distribution de biens non-alimentaire", "Statut": "Réalisé", "Date de l'activité (passé ou planifiée)
( jj-mm-aaaa)": "1/28/2017", "Département": "Grande Anse", "Commune": "Dame-Marie", "Section Communale": "3e Désormeau"}, </v>
      </c>
    </row>
    <row r="373" spans="1:30" s="53" customFormat="1" x14ac:dyDescent="0.25">
      <c r="A373" s="53" t="s">
        <v>2238</v>
      </c>
      <c r="D373" s="53" t="s">
        <v>15</v>
      </c>
      <c r="E373" s="132">
        <v>42765</v>
      </c>
      <c r="F373" s="77" t="s">
        <v>2417</v>
      </c>
      <c r="G373" s="145" t="s">
        <v>1055</v>
      </c>
      <c r="H373" s="138" t="str">
        <f>IFERROR(VLOOKUP(G373,REFERENCES!O:P,2,FALSE),"")</f>
        <v xml:space="preserve">Nombre </v>
      </c>
      <c r="I373" s="146">
        <v>106</v>
      </c>
      <c r="J373" s="146"/>
      <c r="K373" s="146"/>
      <c r="L373" s="146"/>
      <c r="M373" s="147"/>
      <c r="N373" s="146">
        <v>106</v>
      </c>
      <c r="O373" s="143"/>
      <c r="P373" s="53" t="s">
        <v>16</v>
      </c>
      <c r="Q373" s="206" t="s">
        <v>246</v>
      </c>
      <c r="R373" s="209"/>
      <c r="S373" s="209"/>
      <c r="T373" s="143"/>
      <c r="U373" s="143"/>
      <c r="V373" s="206"/>
      <c r="W373" s="206" t="str">
        <f t="shared" si="17"/>
        <v>CAR2017130GRBE</v>
      </c>
      <c r="X373" s="206">
        <f t="shared" si="18"/>
        <v>0</v>
      </c>
      <c r="Y373" s="206" t="str">
        <f>VLOOKUP(P373,NIVEAUXADMIN!A:B,2,FALSE)</f>
        <v>HT08</v>
      </c>
      <c r="Z373" s="206" t="str">
        <f>VLOOKUP(Q373,NIVEAUXADMIN!E:F,2,FALSE)</f>
        <v>HT08833</v>
      </c>
      <c r="AA373" s="206" t="e">
        <f>VLOOKUP(R373,NIVEAUXADMIN!I:J,2,FALSE)</f>
        <v>#N/A</v>
      </c>
      <c r="AB373" s="206">
        <f>IF(SUMPRODUCT(($A$4:$A373=A373)*($Q$4:$Q373=Q373))&gt;1,0,1)</f>
        <v>0</v>
      </c>
      <c r="AC373" s="207">
        <f>IF(SUMPRODUCT(($A$4:$A373=A373)*($F$4:$F373=F373)*($Q$4:$Q373=Q373))&gt;1,0,1)</f>
        <v>0</v>
      </c>
      <c r="AD373" s="206" t="str">
        <f t="shared" si="19"/>
        <v xml:space="preserve">{"Organisation": "CARE International", "Indicateur": "Distribution de biens non-alimentaire", "Statut": "Réalisé", "Date de l'activité (passé ou planifiée)
( jj-mm-aaaa)": "1/30/2017", "Département": "Grande Anse", "Commune": "Beaumont", "Section Communale": ""}, </v>
      </c>
    </row>
    <row r="374" spans="1:30" s="53" customFormat="1" x14ac:dyDescent="0.25">
      <c r="A374" s="53" t="s">
        <v>2238</v>
      </c>
      <c r="D374" s="53" t="s">
        <v>15</v>
      </c>
      <c r="E374" s="132">
        <v>42766</v>
      </c>
      <c r="F374" s="77" t="s">
        <v>2417</v>
      </c>
      <c r="G374" s="145" t="s">
        <v>1052</v>
      </c>
      <c r="H374" s="138" t="str">
        <f>IFERROR(VLOOKUP(G374,REFERENCES!O:P,2,FALSE),"")</f>
        <v xml:space="preserve">Nombre </v>
      </c>
      <c r="I374" s="146">
        <v>7000</v>
      </c>
      <c r="J374" s="146"/>
      <c r="K374" s="146"/>
      <c r="L374" s="146"/>
      <c r="M374" s="147"/>
      <c r="N374" s="146">
        <v>81</v>
      </c>
      <c r="O374" s="143"/>
      <c r="P374" s="53" t="s">
        <v>16</v>
      </c>
      <c r="Q374" s="209" t="s">
        <v>17</v>
      </c>
      <c r="R374" s="145" t="s">
        <v>1626</v>
      </c>
      <c r="S374" s="209"/>
      <c r="T374" s="143"/>
      <c r="U374" s="143"/>
      <c r="V374" s="206"/>
      <c r="W374" s="206" t="str">
        <f t="shared" si="17"/>
        <v>CAR2017131GRJE5E</v>
      </c>
      <c r="X374" s="206">
        <f t="shared" si="18"/>
        <v>0</v>
      </c>
      <c r="Y374" s="206" t="str">
        <f>VLOOKUP(P374,NIVEAUXADMIN!A:B,2,FALSE)</f>
        <v>HT08</v>
      </c>
      <c r="Z374" s="206" t="str">
        <f>VLOOKUP(Q374,NIVEAUXADMIN!E:F,2,FALSE)</f>
        <v>HT08811</v>
      </c>
      <c r="AA374" s="206" t="str">
        <f>VLOOKUP(R374,NIVEAUXADMIN!I:J,2,FALSE)</f>
        <v>HT08811-05</v>
      </c>
      <c r="AB374" s="206">
        <f>IF(SUMPRODUCT(($A$4:$A374=A374)*($Q$4:$Q374=Q374))&gt;1,0,1)</f>
        <v>0</v>
      </c>
      <c r="AC374" s="207">
        <f>IF(SUMPRODUCT(($A$4:$A374=A374)*($F$4:$F374=F374)*($Q$4:$Q374=Q374))&gt;1,0,1)</f>
        <v>0</v>
      </c>
      <c r="AD374" s="206" t="str">
        <f t="shared" si="19"/>
        <v xml:space="preserve">{"Organisation": "CARE International", "Indicateur": "Distribution de biens non-alimentaire", "Statut": "Réalisé", "Date de l'activité (passé ou planifiée)
( jj-mm-aaaa)": "1/31/2017", "Département": "Grande Anse", "Commune": "Jeremie", "Section Communale": "5e Ravine à Charles"}, </v>
      </c>
    </row>
    <row r="375" spans="1:30" s="53" customFormat="1" x14ac:dyDescent="0.25">
      <c r="A375" s="53" t="s">
        <v>2238</v>
      </c>
      <c r="D375" s="53" t="s">
        <v>15</v>
      </c>
      <c r="E375" s="132">
        <v>42769</v>
      </c>
      <c r="F375" s="77" t="s">
        <v>2417</v>
      </c>
      <c r="G375" s="145" t="s">
        <v>1052</v>
      </c>
      <c r="H375" s="138" t="str">
        <f>IFERROR(VLOOKUP(G375,REFERENCES!O:P,2,FALSE),"")</f>
        <v xml:space="preserve">Nombre </v>
      </c>
      <c r="I375" s="207">
        <v>7280</v>
      </c>
      <c r="J375" s="146"/>
      <c r="K375" s="146"/>
      <c r="L375" s="146"/>
      <c r="M375" s="147"/>
      <c r="N375" s="146">
        <v>104</v>
      </c>
      <c r="O375" s="143"/>
      <c r="P375" s="53" t="s">
        <v>16</v>
      </c>
      <c r="Q375" s="209" t="s">
        <v>17</v>
      </c>
      <c r="R375" s="145" t="s">
        <v>1431</v>
      </c>
      <c r="S375" s="209"/>
      <c r="T375" s="143"/>
      <c r="U375" s="143"/>
      <c r="V375" s="206"/>
      <c r="W375" s="206" t="str">
        <f t="shared" si="17"/>
        <v>CAR201723GRJE2È</v>
      </c>
      <c r="X375" s="206">
        <f t="shared" si="18"/>
        <v>0</v>
      </c>
      <c r="Y375" s="206" t="str">
        <f>VLOOKUP(P375,NIVEAUXADMIN!A:B,2,FALSE)</f>
        <v>HT08</v>
      </c>
      <c r="Z375" s="206" t="str">
        <f>VLOOKUP(Q375,NIVEAUXADMIN!E:F,2,FALSE)</f>
        <v>HT08811</v>
      </c>
      <c r="AA375" s="206" t="str">
        <f>VLOOKUP(R375,NIVEAUXADMIN!I:J,2,FALSE)</f>
        <v>HT08811-02</v>
      </c>
      <c r="AB375" s="206">
        <f>IF(SUMPRODUCT(($A$4:$A375=A375)*($Q$4:$Q375=Q375))&gt;1,0,1)</f>
        <v>0</v>
      </c>
      <c r="AC375" s="207">
        <f>IF(SUMPRODUCT(($A$4:$A375=A375)*($F$4:$F375=F375)*($Q$4:$Q375=Q375))&gt;1,0,1)</f>
        <v>0</v>
      </c>
      <c r="AD375" s="206" t="str">
        <f t="shared" si="19"/>
        <v xml:space="preserve">{"Organisation": "CARE International", "Indicateur": "Distribution de biens non-alimentaire", "Statut": "Réalisé", "Date de l'activité (passé ou planifiée)
( jj-mm-aaaa)": "2/3/2017", "Département": "Grande Anse", "Commune": "Jeremie", "Section Communale": "2ème Haute Voldrogue"}, </v>
      </c>
    </row>
    <row r="376" spans="1:30" s="53" customFormat="1" x14ac:dyDescent="0.25">
      <c r="A376" s="53" t="s">
        <v>2238</v>
      </c>
      <c r="D376" s="53" t="s">
        <v>15</v>
      </c>
      <c r="E376" s="132">
        <v>42769</v>
      </c>
      <c r="F376" s="77" t="s">
        <v>2417</v>
      </c>
      <c r="G376" s="145" t="s">
        <v>1052</v>
      </c>
      <c r="H376" s="138" t="str">
        <f>IFERROR(VLOOKUP(G376,REFERENCES!O:P,2,FALSE),"")</f>
        <v xml:space="preserve">Nombre </v>
      </c>
      <c r="I376" s="207">
        <v>70000</v>
      </c>
      <c r="J376" s="146"/>
      <c r="K376" s="146"/>
      <c r="L376" s="146"/>
      <c r="M376" s="147"/>
      <c r="N376" s="146">
        <v>100</v>
      </c>
      <c r="O376" s="143"/>
      <c r="P376" s="53" t="s">
        <v>16</v>
      </c>
      <c r="Q376" s="209" t="s">
        <v>267</v>
      </c>
      <c r="R376" s="206" t="s">
        <v>1235</v>
      </c>
      <c r="S376" s="206"/>
      <c r="T376" s="143"/>
      <c r="U376" s="143"/>
      <c r="V376" s="145"/>
      <c r="W376" s="206" t="str">
        <f t="shared" si="17"/>
        <v>CAR201723GRMO1E</v>
      </c>
      <c r="X376" s="206">
        <f t="shared" si="18"/>
        <v>0</v>
      </c>
      <c r="Y376" s="206" t="str">
        <f>VLOOKUP(P376,NIVEAUXADMIN!A:B,2,FALSE)</f>
        <v>HT08</v>
      </c>
      <c r="Z376" s="206" t="str">
        <f>VLOOKUP(Q376,NIVEAUXADMIN!E:F,2,FALSE)</f>
        <v>HT08814</v>
      </c>
      <c r="AA376" s="206" t="str">
        <f>VLOOKUP(R376,NIVEAUXADMIN!I:J,2,FALSE)</f>
        <v>HT08814-01</v>
      </c>
      <c r="AB376" s="206">
        <f>IF(SUMPRODUCT(($A$4:$A376=A376)*($Q$4:$Q376=Q376))&gt;1,0,1)</f>
        <v>0</v>
      </c>
      <c r="AC376" s="207">
        <f>IF(SUMPRODUCT(($A$4:$A376=A376)*($F$4:$F376=F376)*($Q$4:$Q376=Q376))&gt;1,0,1)</f>
        <v>0</v>
      </c>
      <c r="AD376" s="206" t="str">
        <f t="shared" si="19"/>
        <v xml:space="preserve">{"Organisation": "CARE International", "Indicateur": "Distribution de biens non-alimentaire", "Statut": "Réalisé", "Date de l'activité (passé ou planifiée)
( jj-mm-aaaa)": "2/3/2017", "Département": "Grande Anse", "Commune": "Moron", "Section Communale": "1e Anotte"}, </v>
      </c>
    </row>
    <row r="377" spans="1:30" s="53" customFormat="1" x14ac:dyDescent="0.25">
      <c r="A377" s="71" t="s">
        <v>2238</v>
      </c>
      <c r="C377" s="71"/>
      <c r="D377" s="71" t="s">
        <v>15</v>
      </c>
      <c r="E377" s="132">
        <v>42769</v>
      </c>
      <c r="F377" s="77" t="s">
        <v>2417</v>
      </c>
      <c r="G377" s="145" t="s">
        <v>1052</v>
      </c>
      <c r="H377" s="138" t="str">
        <f>IFERROR(VLOOKUP(G377,REFERENCES!O:P,2,FALSE),"")</f>
        <v xml:space="preserve">Nombre </v>
      </c>
      <c r="I377" s="207">
        <v>21000</v>
      </c>
      <c r="J377" s="146"/>
      <c r="K377" s="146"/>
      <c r="L377" s="146"/>
      <c r="M377" s="147"/>
      <c r="N377" s="146">
        <v>300</v>
      </c>
      <c r="O377" s="143"/>
      <c r="P377" s="53" t="s">
        <v>16</v>
      </c>
      <c r="Q377" s="209" t="s">
        <v>273</v>
      </c>
      <c r="R377" s="145" t="s">
        <v>1362</v>
      </c>
      <c r="S377" s="209"/>
      <c r="T377" s="143"/>
      <c r="U377" s="143"/>
      <c r="V377" s="145"/>
      <c r="W377" s="206" t="str">
        <f t="shared" si="17"/>
        <v>CAR201723GRRO2E</v>
      </c>
      <c r="X377" s="206">
        <f t="shared" si="18"/>
        <v>0</v>
      </c>
      <c r="Y377" s="206" t="str">
        <f>VLOOKUP(P377,NIVEAUXADMIN!A:B,2,FALSE)</f>
        <v>HT08</v>
      </c>
      <c r="Z377" s="206" t="str">
        <f>VLOOKUP(Q377,NIVEAUXADMIN!E:F,2,FALSE)</f>
        <v>HT08832</v>
      </c>
      <c r="AA377" s="206" t="str">
        <f>VLOOKUP(R377,NIVEAUXADMIN!I:J,2,FALSE)</f>
        <v>HT08832-02</v>
      </c>
      <c r="AB377" s="206">
        <f>IF(SUMPRODUCT(($A$4:$A377=A377)*($Q$4:$Q377=Q377))&gt;1,0,1)</f>
        <v>0</v>
      </c>
      <c r="AC377" s="207">
        <f>IF(SUMPRODUCT(($A$4:$A377=A377)*($F$4:$F377=F377)*($Q$4:$Q377=Q377))&gt;1,0,1)</f>
        <v>0</v>
      </c>
      <c r="AD377" s="206" t="str">
        <f t="shared" si="19"/>
        <v xml:space="preserve">{"Organisation": "CARE International", "Indicateur": "Distribution de biens non-alimentaire", "Statut": "Réalisé", "Date de l'activité (passé ou planifiée)
( jj-mm-aaaa)": "2/3/2017", "Département": "Grande Anse", "Commune": "Roseaux", "Section Communale": "2e Fonds Cochon"}, </v>
      </c>
    </row>
    <row r="378" spans="1:30" s="53" customFormat="1" x14ac:dyDescent="0.25">
      <c r="A378" s="53" t="s">
        <v>2238</v>
      </c>
      <c r="D378" s="53" t="s">
        <v>15</v>
      </c>
      <c r="E378" s="132">
        <v>42773</v>
      </c>
      <c r="F378" s="77" t="s">
        <v>2420</v>
      </c>
      <c r="G378" s="145" t="s">
        <v>2409</v>
      </c>
      <c r="H378" s="138" t="str">
        <f>IFERROR(VLOOKUP(G378,REFERENCES!O:P,2,FALSE),"")</f>
        <v xml:space="preserve">Nombre </v>
      </c>
      <c r="I378" s="207">
        <v>40</v>
      </c>
      <c r="J378" s="146"/>
      <c r="K378" s="17"/>
      <c r="L378" s="17"/>
      <c r="M378" s="20"/>
      <c r="N378" s="146">
        <v>40</v>
      </c>
      <c r="O378" s="143"/>
      <c r="P378" s="53" t="s">
        <v>16</v>
      </c>
      <c r="Q378" s="209" t="s">
        <v>273</v>
      </c>
      <c r="R378" s="145" t="s">
        <v>1568</v>
      </c>
      <c r="S378" s="209"/>
      <c r="V378" s="145"/>
      <c r="W378" s="206" t="str">
        <f t="shared" si="17"/>
        <v>CAR201727GRRO4E</v>
      </c>
      <c r="X378" s="206">
        <f t="shared" si="18"/>
        <v>0</v>
      </c>
      <c r="Y378" s="206" t="str">
        <f>VLOOKUP(P378,NIVEAUXADMIN!A:B,2,FALSE)</f>
        <v>HT08</v>
      </c>
      <c r="Z378" s="206" t="str">
        <f>VLOOKUP(Q378,NIVEAUXADMIN!E:F,2,FALSE)</f>
        <v>HT08832</v>
      </c>
      <c r="AA378" s="206" t="str">
        <f>VLOOKUP(R378,NIVEAUXADMIN!I:J,2,FALSE)</f>
        <v>HT08832-04</v>
      </c>
      <c r="AB378" s="206">
        <f>IF(SUMPRODUCT(($A$4:$A378=A378)*($Q$4:$Q378=Q378))&gt;1,0,1)</f>
        <v>0</v>
      </c>
      <c r="AC378" s="207">
        <f>IF(SUMPRODUCT(($A$4:$A378=A378)*($F$4:$F378=F378)*($Q$4:$Q378=Q378))&gt;1,0,1)</f>
        <v>0</v>
      </c>
      <c r="AD378" s="206" t="str">
        <f t="shared" si="19"/>
        <v xml:space="preserve">{"Organisation": "CARE International", "Indicateur": "Distribution de materiel d'abris d'urgence", "Statut": "Réalisé", "Date de l'activité (passé ou planifiée)
( jj-mm-aaaa)": "2/7/2017", "Département": "Grande Anse", "Commune": "Roseaux", "Section Communale": "4e les Gomiers"}, </v>
      </c>
    </row>
    <row r="379" spans="1:30" s="53" customFormat="1" x14ac:dyDescent="0.25">
      <c r="A379" s="143" t="s">
        <v>2238</v>
      </c>
      <c r="C379" s="143"/>
      <c r="D379" s="143" t="s">
        <v>15</v>
      </c>
      <c r="E379" s="132">
        <v>42773</v>
      </c>
      <c r="F379" s="148" t="s">
        <v>2417</v>
      </c>
      <c r="G379" s="145" t="s">
        <v>1054</v>
      </c>
      <c r="H379" s="138" t="str">
        <f>IFERROR(VLOOKUP(G379,REFERENCES!O:P,2,FALSE),"")</f>
        <v xml:space="preserve">Nombre </v>
      </c>
      <c r="I379" s="207">
        <v>80</v>
      </c>
      <c r="J379" s="146"/>
      <c r="K379" s="146"/>
      <c r="L379" s="146"/>
      <c r="M379" s="147"/>
      <c r="N379" s="146">
        <v>40</v>
      </c>
      <c r="O379" s="71"/>
      <c r="P379" s="53" t="s">
        <v>16</v>
      </c>
      <c r="Q379" s="209" t="s">
        <v>273</v>
      </c>
      <c r="R379" s="145" t="s">
        <v>1568</v>
      </c>
      <c r="S379" s="209"/>
      <c r="T379" s="71"/>
      <c r="U379" s="71"/>
      <c r="V379" s="145"/>
      <c r="W379" s="206" t="str">
        <f t="shared" si="17"/>
        <v>CAR201727GRRO4E</v>
      </c>
      <c r="X379" s="206">
        <f t="shared" si="18"/>
        <v>0</v>
      </c>
      <c r="Y379" s="206" t="str">
        <f>VLOOKUP(P379,NIVEAUXADMIN!A:B,2,FALSE)</f>
        <v>HT08</v>
      </c>
      <c r="Z379" s="206" t="str">
        <f>VLOOKUP(Q379,NIVEAUXADMIN!E:F,2,FALSE)</f>
        <v>HT08832</v>
      </c>
      <c r="AA379" s="206" t="str">
        <f>VLOOKUP(R379,NIVEAUXADMIN!I:J,2,FALSE)</f>
        <v>HT08832-04</v>
      </c>
      <c r="AB379" s="206">
        <f>IF(SUMPRODUCT(($A$4:$A379=A379)*($Q$4:$Q379=Q379))&gt;1,0,1)</f>
        <v>0</v>
      </c>
      <c r="AC379" s="207">
        <f>IF(SUMPRODUCT(($A$4:$A379=A379)*($F$4:$F379=F379)*($Q$4:$Q379=Q379))&gt;1,0,1)</f>
        <v>0</v>
      </c>
      <c r="AD379" s="206" t="str">
        <f t="shared" si="19"/>
        <v xml:space="preserve">{"Organisation": "CARE International", "Indicateur": "Distribution de biens non-alimentaire", "Statut": "Réalisé", "Date de l'activité (passé ou planifiée)
( jj-mm-aaaa)": "2/7/2017", "Département": "Grande Anse", "Commune": "Roseaux", "Section Communale": "4e les Gomiers"}, </v>
      </c>
    </row>
    <row r="380" spans="1:30" s="53" customFormat="1" x14ac:dyDescent="0.25">
      <c r="A380" s="143" t="s">
        <v>2238</v>
      </c>
      <c r="C380" s="143"/>
      <c r="D380" s="143" t="s">
        <v>15</v>
      </c>
      <c r="E380" s="132">
        <v>42773</v>
      </c>
      <c r="F380" s="77" t="s">
        <v>2417</v>
      </c>
      <c r="G380" s="145" t="s">
        <v>1052</v>
      </c>
      <c r="H380" s="138" t="str">
        <f>IFERROR(VLOOKUP(G380,REFERENCES!O:P,2,FALSE),"")</f>
        <v xml:space="preserve">Nombre </v>
      </c>
      <c r="I380" s="207">
        <v>5250</v>
      </c>
      <c r="J380" s="146"/>
      <c r="K380" s="146"/>
      <c r="L380" s="146"/>
      <c r="M380" s="147"/>
      <c r="N380" s="146">
        <v>75</v>
      </c>
      <c r="O380" s="71"/>
      <c r="P380" s="53" t="s">
        <v>16</v>
      </c>
      <c r="Q380" s="209" t="s">
        <v>17</v>
      </c>
      <c r="R380" s="145" t="s">
        <v>1250</v>
      </c>
      <c r="S380" s="209"/>
      <c r="T380" s="71"/>
      <c r="U380" s="71"/>
      <c r="V380" s="206"/>
      <c r="W380" s="206" t="str">
        <f t="shared" si="17"/>
        <v>CAR201727GRJE1È</v>
      </c>
      <c r="X380" s="206">
        <f t="shared" si="18"/>
        <v>0</v>
      </c>
      <c r="Y380" s="206" t="str">
        <f>VLOOKUP(P380,NIVEAUXADMIN!A:B,2,FALSE)</f>
        <v>HT08</v>
      </c>
      <c r="Z380" s="206" t="str">
        <f>VLOOKUP(Q380,NIVEAUXADMIN!E:F,2,FALSE)</f>
        <v>HT08811</v>
      </c>
      <c r="AA380" s="206" t="str">
        <f>VLOOKUP(R380,NIVEAUXADMIN!I:J,2,FALSE)</f>
        <v>HT08811-01</v>
      </c>
      <c r="AB380" s="206">
        <f>IF(SUMPRODUCT(($A$4:$A380=A380)*($Q$4:$Q380=Q380))&gt;1,0,1)</f>
        <v>0</v>
      </c>
      <c r="AC380" s="207">
        <f>IF(SUMPRODUCT(($A$4:$A380=A380)*($F$4:$F380=F380)*($Q$4:$Q380=Q380))&gt;1,0,1)</f>
        <v>0</v>
      </c>
      <c r="AD380" s="206" t="str">
        <f t="shared" si="19"/>
        <v xml:space="preserve">{"Organisation": "CARE International", "Indicateur": "Distribution de biens non-alimentaire", "Statut": "Réalisé", "Date de l'activité (passé ou planifiée)
( jj-mm-aaaa)": "2/7/2017", "Département": "Grande Anse", "Commune": "Jeremie", "Section Communale": "1ère Basse Voldrogue"}, </v>
      </c>
    </row>
    <row r="381" spans="1:30" s="53" customFormat="1" x14ac:dyDescent="0.25">
      <c r="A381" s="143" t="s">
        <v>2238</v>
      </c>
      <c r="C381" s="206"/>
      <c r="D381" s="143" t="s">
        <v>15</v>
      </c>
      <c r="E381" s="132">
        <v>42773</v>
      </c>
      <c r="F381" s="148" t="s">
        <v>2417</v>
      </c>
      <c r="G381" s="145" t="s">
        <v>1052</v>
      </c>
      <c r="H381" s="138" t="str">
        <f>IFERROR(VLOOKUP(G381,REFERENCES!O:P,2,FALSE),"")</f>
        <v xml:space="preserve">Nombre </v>
      </c>
      <c r="I381" s="207">
        <v>6000</v>
      </c>
      <c r="J381" s="146"/>
      <c r="K381" s="146"/>
      <c r="L381" s="146"/>
      <c r="M381" s="147"/>
      <c r="N381" s="146">
        <v>40</v>
      </c>
      <c r="O381" s="71"/>
      <c r="P381" s="53" t="s">
        <v>16</v>
      </c>
      <c r="Q381" s="209" t="s">
        <v>273</v>
      </c>
      <c r="R381" s="145" t="s">
        <v>1568</v>
      </c>
      <c r="S381" s="209"/>
      <c r="V381" s="145"/>
      <c r="W381" s="206" t="str">
        <f t="shared" si="17"/>
        <v>CAR201727GRRO4E</v>
      </c>
      <c r="X381" s="206">
        <f t="shared" si="18"/>
        <v>0</v>
      </c>
      <c r="Y381" s="206" t="str">
        <f>VLOOKUP(P381,NIVEAUXADMIN!A:B,2,FALSE)</f>
        <v>HT08</v>
      </c>
      <c r="Z381" s="206" t="str">
        <f>VLOOKUP(Q381,NIVEAUXADMIN!E:F,2,FALSE)</f>
        <v>HT08832</v>
      </c>
      <c r="AA381" s="206" t="str">
        <f>VLOOKUP(R381,NIVEAUXADMIN!I:J,2,FALSE)</f>
        <v>HT08832-04</v>
      </c>
      <c r="AB381" s="206">
        <f>IF(SUMPRODUCT(($A$4:$A381=A381)*($Q$4:$Q381=Q381))&gt;1,0,1)</f>
        <v>0</v>
      </c>
      <c r="AC381" s="207">
        <f>IF(SUMPRODUCT(($A$4:$A381=A381)*($F$4:$F381=F381)*($Q$4:$Q381=Q381))&gt;1,0,1)</f>
        <v>0</v>
      </c>
      <c r="AD381" s="206" t="str">
        <f t="shared" si="19"/>
        <v xml:space="preserve">{"Organisation": "CARE International", "Indicateur": "Distribution de biens non-alimentaire", "Statut": "Réalisé", "Date de l'activité (passé ou planifiée)
( jj-mm-aaaa)": "2/7/2017", "Département": "Grande Anse", "Commune": "Roseaux", "Section Communale": "4e les Gomiers"}, </v>
      </c>
    </row>
    <row r="382" spans="1:30" s="53" customFormat="1" x14ac:dyDescent="0.25">
      <c r="A382" s="143" t="s">
        <v>2238</v>
      </c>
      <c r="C382" s="206"/>
      <c r="D382" s="143" t="s">
        <v>15</v>
      </c>
      <c r="E382" s="132">
        <v>42773</v>
      </c>
      <c r="F382" s="77" t="s">
        <v>2417</v>
      </c>
      <c r="G382" s="145" t="s">
        <v>1052</v>
      </c>
      <c r="H382" s="138" t="str">
        <f>IFERROR(VLOOKUP(G382,REFERENCES!O:P,2,FALSE),"")</f>
        <v xml:space="preserve">Nombre </v>
      </c>
      <c r="I382" s="207">
        <v>42000</v>
      </c>
      <c r="J382" s="146"/>
      <c r="K382" s="146"/>
      <c r="L382" s="146"/>
      <c r="M382" s="147"/>
      <c r="N382" s="146">
        <v>600</v>
      </c>
      <c r="O382" s="71"/>
      <c r="P382" s="53" t="s">
        <v>16</v>
      </c>
      <c r="Q382" s="209" t="s">
        <v>140</v>
      </c>
      <c r="R382" s="145"/>
      <c r="S382" s="206" t="s">
        <v>2080</v>
      </c>
      <c r="V382" s="206"/>
      <c r="W382" s="206" t="str">
        <f t="shared" si="17"/>
        <v>CAR201727GRAB</v>
      </c>
      <c r="X382" s="206">
        <f t="shared" si="18"/>
        <v>0</v>
      </c>
      <c r="Y382" s="206" t="str">
        <f>VLOOKUP(P382,NIVEAUXADMIN!A:B,2,FALSE)</f>
        <v>HT08</v>
      </c>
      <c r="Z382" s="206" t="str">
        <f>VLOOKUP(Q382,NIVEAUXADMIN!E:F,2,FALSE)</f>
        <v>HT08812</v>
      </c>
      <c r="AA382" s="206" t="e">
        <f>VLOOKUP(R382,NIVEAUXADMIN!I:J,2,FALSE)</f>
        <v>#N/A</v>
      </c>
      <c r="AB382" s="206">
        <f>IF(SUMPRODUCT(($A$4:$A382=A382)*($Q$4:$Q382=Q382))&gt;1,0,1)</f>
        <v>0</v>
      </c>
      <c r="AC382" s="207">
        <f>IF(SUMPRODUCT(($A$4:$A382=A382)*($F$4:$F382=F382)*($Q$4:$Q382=Q382))&gt;1,0,1)</f>
        <v>0</v>
      </c>
      <c r="AD382" s="206" t="str">
        <f t="shared" si="19"/>
        <v xml:space="preserve">{"Organisation": "CARE International", "Indicateur": "Distribution de biens non-alimentaire", "Statut": "Réalisé", "Date de l'activité (passé ou planifiée)
( jj-mm-aaaa)": "2/7/2017", "Département": "Grande Anse", "Commune": "Abricots", "Section Communale": ""}, </v>
      </c>
    </row>
    <row r="383" spans="1:30" s="53" customFormat="1" x14ac:dyDescent="0.25">
      <c r="A383" s="143" t="s">
        <v>2238</v>
      </c>
      <c r="C383" s="206"/>
      <c r="D383" s="143" t="s">
        <v>15</v>
      </c>
      <c r="E383" s="132">
        <v>42774</v>
      </c>
      <c r="F383" s="148" t="s">
        <v>2420</v>
      </c>
      <c r="G383" s="145" t="s">
        <v>2409</v>
      </c>
      <c r="H383" s="138" t="str">
        <f>IFERROR(VLOOKUP(G383,REFERENCES!O:P,2,FALSE),"")</f>
        <v xml:space="preserve">Nombre </v>
      </c>
      <c r="I383" s="146">
        <v>20</v>
      </c>
      <c r="J383" s="146"/>
      <c r="K383" s="146"/>
      <c r="L383" s="146"/>
      <c r="M383" s="147"/>
      <c r="N383" s="146">
        <v>20</v>
      </c>
      <c r="P383" s="53" t="s">
        <v>16</v>
      </c>
      <c r="Q383" s="209" t="s">
        <v>17</v>
      </c>
      <c r="R383" s="145" t="s">
        <v>1250</v>
      </c>
      <c r="S383" s="209"/>
      <c r="V383" s="206"/>
      <c r="W383" s="206" t="str">
        <f t="shared" si="17"/>
        <v>CAR201728GRJE1È</v>
      </c>
      <c r="X383" s="206">
        <f t="shared" si="18"/>
        <v>0</v>
      </c>
      <c r="Y383" s="206" t="str">
        <f>VLOOKUP(P383,NIVEAUXADMIN!A:B,2,FALSE)</f>
        <v>HT08</v>
      </c>
      <c r="Z383" s="206" t="str">
        <f>VLOOKUP(Q383,NIVEAUXADMIN!E:F,2,FALSE)</f>
        <v>HT08811</v>
      </c>
      <c r="AA383" s="206" t="str">
        <f>VLOOKUP(R383,NIVEAUXADMIN!I:J,2,FALSE)</f>
        <v>HT08811-01</v>
      </c>
      <c r="AB383" s="206">
        <f>IF(SUMPRODUCT(($A$4:$A383=A383)*($Q$4:$Q383=Q383))&gt;1,0,1)</f>
        <v>0</v>
      </c>
      <c r="AC383" s="207">
        <f>IF(SUMPRODUCT(($A$4:$A383=A383)*($F$4:$F383=F383)*($Q$4:$Q383=Q383))&gt;1,0,1)</f>
        <v>0</v>
      </c>
      <c r="AD383" s="206" t="str">
        <f t="shared" si="19"/>
        <v xml:space="preserve">{"Organisation": "CARE International", "Indicateur": "Distribution de materiel d'abris d'urgence", "Statut": "Réalisé", "Date de l'activité (passé ou planifiée)
( jj-mm-aaaa)": "2/8/2017", "Département": "Grande Anse", "Commune": "Jeremie", "Section Communale": "1ère Basse Voldrogue"}, </v>
      </c>
    </row>
    <row r="384" spans="1:30" s="53" customFormat="1" x14ac:dyDescent="0.25">
      <c r="A384" s="143" t="s">
        <v>2238</v>
      </c>
      <c r="C384" s="211" t="s">
        <v>2426</v>
      </c>
      <c r="D384" s="143" t="s">
        <v>15</v>
      </c>
      <c r="E384" s="132">
        <v>42774</v>
      </c>
      <c r="F384" s="77" t="s">
        <v>2417</v>
      </c>
      <c r="G384" s="145" t="s">
        <v>1052</v>
      </c>
      <c r="H384" s="138" t="str">
        <f>IFERROR(VLOOKUP(G384,REFERENCES!O:P,2,FALSE),"")</f>
        <v xml:space="preserve">Nombre </v>
      </c>
      <c r="I384" s="207">
        <v>3000</v>
      </c>
      <c r="J384" s="146"/>
      <c r="K384" s="146"/>
      <c r="L384" s="146"/>
      <c r="M384" s="147"/>
      <c r="N384" s="146">
        <v>20</v>
      </c>
      <c r="P384" s="53" t="s">
        <v>16</v>
      </c>
      <c r="Q384" s="209" t="s">
        <v>17</v>
      </c>
      <c r="R384" s="145" t="s">
        <v>1250</v>
      </c>
      <c r="S384" s="209"/>
      <c r="T384" s="71"/>
      <c r="U384" s="71"/>
      <c r="V384" s="206"/>
      <c r="W384" s="206" t="str">
        <f t="shared" si="17"/>
        <v>CAR201728GRJE1È</v>
      </c>
      <c r="X384" s="206">
        <f t="shared" si="18"/>
        <v>0</v>
      </c>
      <c r="Y384" s="206" t="str">
        <f>VLOOKUP(P384,NIVEAUXADMIN!A:B,2,FALSE)</f>
        <v>HT08</v>
      </c>
      <c r="Z384" s="206" t="str">
        <f>VLOOKUP(Q384,NIVEAUXADMIN!E:F,2,FALSE)</f>
        <v>HT08811</v>
      </c>
      <c r="AA384" s="206" t="str">
        <f>VLOOKUP(R384,NIVEAUXADMIN!I:J,2,FALSE)</f>
        <v>HT08811-01</v>
      </c>
      <c r="AB384" s="206">
        <f>IF(SUMPRODUCT(($A$4:$A384=A384)*($Q$4:$Q384=Q384))&gt;1,0,1)</f>
        <v>0</v>
      </c>
      <c r="AC384" s="207">
        <f>IF(SUMPRODUCT(($A$4:$A384=A384)*($F$4:$F384=F384)*($Q$4:$Q384=Q384))&gt;1,0,1)</f>
        <v>0</v>
      </c>
      <c r="AD384" s="206" t="str">
        <f t="shared" si="19"/>
        <v xml:space="preserve">{"Organisation": "CARE International", "Indicateur": "Distribution de biens non-alimentaire", "Statut": "Réalisé", "Date de l'activité (passé ou planifiée)
( jj-mm-aaaa)": "2/8/2017", "Département": "Grande Anse", "Commune": "Jeremie", "Section Communale": "1ère Basse Voldrogue"}, </v>
      </c>
    </row>
    <row r="385" spans="1:30" s="53" customFormat="1" x14ac:dyDescent="0.25">
      <c r="A385" s="143" t="s">
        <v>2238</v>
      </c>
      <c r="C385" s="211" t="s">
        <v>2426</v>
      </c>
      <c r="D385" s="143" t="s">
        <v>15</v>
      </c>
      <c r="E385" s="132">
        <v>42774</v>
      </c>
      <c r="F385" s="148" t="s">
        <v>2417</v>
      </c>
      <c r="G385" s="145" t="s">
        <v>1054</v>
      </c>
      <c r="H385" s="138" t="str">
        <f>IFERROR(VLOOKUP(G385,REFERENCES!O:P,2,FALSE),"")</f>
        <v xml:space="preserve">Nombre </v>
      </c>
      <c r="I385" s="207">
        <v>40</v>
      </c>
      <c r="J385" s="146"/>
      <c r="K385" s="146"/>
      <c r="L385" s="146"/>
      <c r="M385" s="147"/>
      <c r="N385" s="146">
        <v>20</v>
      </c>
      <c r="O385" s="71"/>
      <c r="P385" s="53" t="s">
        <v>16</v>
      </c>
      <c r="Q385" s="209" t="s">
        <v>17</v>
      </c>
      <c r="R385" s="145" t="s">
        <v>1250</v>
      </c>
      <c r="S385" s="209"/>
      <c r="T385" s="71"/>
      <c r="U385" s="71"/>
      <c r="V385" s="206"/>
      <c r="W385" s="206" t="str">
        <f t="shared" si="17"/>
        <v>CAR201728GRJE1È</v>
      </c>
      <c r="X385" s="206">
        <f t="shared" si="18"/>
        <v>0</v>
      </c>
      <c r="Y385" s="206" t="str">
        <f>VLOOKUP(P385,NIVEAUXADMIN!A:B,2,FALSE)</f>
        <v>HT08</v>
      </c>
      <c r="Z385" s="206" t="str">
        <f>VLOOKUP(Q385,NIVEAUXADMIN!E:F,2,FALSE)</f>
        <v>HT08811</v>
      </c>
      <c r="AA385" s="206" t="str">
        <f>VLOOKUP(R385,NIVEAUXADMIN!I:J,2,FALSE)</f>
        <v>HT08811-01</v>
      </c>
      <c r="AB385" s="206">
        <f>IF(SUMPRODUCT(($A$4:$A385=A385)*($Q$4:$Q385=Q385))&gt;1,0,1)</f>
        <v>0</v>
      </c>
      <c r="AC385" s="207">
        <f>IF(SUMPRODUCT(($A$4:$A385=A385)*($F$4:$F385=F385)*($Q$4:$Q385=Q385))&gt;1,0,1)</f>
        <v>0</v>
      </c>
      <c r="AD385" s="206" t="str">
        <f t="shared" si="19"/>
        <v xml:space="preserve">{"Organisation": "CARE International", "Indicateur": "Distribution de biens non-alimentaire", "Statut": "Réalisé", "Date de l'activité (passé ou planifiée)
( jj-mm-aaaa)": "2/8/2017", "Département": "Grande Anse", "Commune": "Jeremie", "Section Communale": "1ère Basse Voldrogue"}, </v>
      </c>
    </row>
    <row r="386" spans="1:30" s="53" customFormat="1" x14ac:dyDescent="0.25">
      <c r="A386" s="143" t="s">
        <v>2238</v>
      </c>
      <c r="C386" s="211" t="s">
        <v>2426</v>
      </c>
      <c r="D386" s="143" t="s">
        <v>15</v>
      </c>
      <c r="E386" s="132">
        <v>42774</v>
      </c>
      <c r="F386" s="77" t="s">
        <v>2418</v>
      </c>
      <c r="G386" s="145" t="s">
        <v>1151</v>
      </c>
      <c r="H386" s="138" t="str">
        <f>IFERROR(VLOOKUP(G386,REFERENCES!O:P,2,FALSE),"")</f>
        <v>Nombre de kits d'outils</v>
      </c>
      <c r="I386" s="146">
        <v>55</v>
      </c>
      <c r="J386" s="146"/>
      <c r="K386" s="146"/>
      <c r="L386" s="146"/>
      <c r="M386" s="147"/>
      <c r="N386" s="146">
        <v>111</v>
      </c>
      <c r="O386" s="71"/>
      <c r="P386" s="53" t="s">
        <v>16</v>
      </c>
      <c r="Q386" s="209" t="s">
        <v>267</v>
      </c>
      <c r="R386" s="145" t="s">
        <v>1364</v>
      </c>
      <c r="S386" s="209"/>
      <c r="T386" s="71"/>
      <c r="U386" s="71"/>
      <c r="V386" s="145"/>
      <c r="W386" s="206" t="str">
        <f t="shared" si="17"/>
        <v>CAR201728GRMO2E</v>
      </c>
      <c r="X386" s="206">
        <f t="shared" si="18"/>
        <v>0</v>
      </c>
      <c r="Y386" s="206" t="str">
        <f>VLOOKUP(P386,NIVEAUXADMIN!A:B,2,FALSE)</f>
        <v>HT08</v>
      </c>
      <c r="Z386" s="206" t="str">
        <f>VLOOKUP(Q386,NIVEAUXADMIN!E:F,2,FALSE)</f>
        <v>HT08814</v>
      </c>
      <c r="AA386" s="206" t="str">
        <f>VLOOKUP(R386,NIVEAUXADMIN!I:J,2,FALSE)</f>
        <v>HT08814-02</v>
      </c>
      <c r="AB386" s="206">
        <f>IF(SUMPRODUCT(($A$4:$A386=A386)*($Q$4:$Q386=Q386))&gt;1,0,1)</f>
        <v>0</v>
      </c>
      <c r="AC386" s="207">
        <f>IF(SUMPRODUCT(($A$4:$A386=A386)*($F$4:$F386=F386)*($Q$4:$Q386=Q386))&gt;1,0,1)</f>
        <v>0</v>
      </c>
      <c r="AD386" s="206" t="str">
        <f t="shared" si="19"/>
        <v xml:space="preserve">{"Organisation": "CARE International", "Indicateur": "Support à l'auto-recouvrement pour la réparation et reconstruction", "Statut": "Réalisé", "Date de l'activité (passé ou planifiée)
( jj-mm-aaaa)": "2/8/2017", "Département": "Grande Anse", "Commune": "Moron", "Section Communale": "2e Sources Chaudes"}, </v>
      </c>
    </row>
    <row r="387" spans="1:30" s="53" customFormat="1" x14ac:dyDescent="0.25">
      <c r="A387" s="143" t="s">
        <v>2238</v>
      </c>
      <c r="C387" s="211" t="s">
        <v>2426</v>
      </c>
      <c r="D387" s="143" t="s">
        <v>15</v>
      </c>
      <c r="E387" s="132">
        <v>42774</v>
      </c>
      <c r="F387" s="208" t="s">
        <v>2418</v>
      </c>
      <c r="G387" s="145" t="s">
        <v>2401</v>
      </c>
      <c r="H387" s="138" t="str">
        <f>IFERROR(VLOOKUP(G387,REFERENCES!O:P,2,FALSE),"")</f>
        <v>Nombre de kits de tôles</v>
      </c>
      <c r="I387" s="146">
        <v>111</v>
      </c>
      <c r="J387" s="146"/>
      <c r="K387" s="146"/>
      <c r="L387" s="146"/>
      <c r="M387" s="147"/>
      <c r="N387" s="146">
        <v>111</v>
      </c>
      <c r="O387" s="71"/>
      <c r="P387" s="53" t="s">
        <v>16</v>
      </c>
      <c r="Q387" s="209" t="s">
        <v>267</v>
      </c>
      <c r="R387" s="145" t="s">
        <v>1364</v>
      </c>
      <c r="S387" s="209"/>
      <c r="T387" s="71"/>
      <c r="U387" s="71"/>
      <c r="V387" s="145"/>
      <c r="W387" s="206" t="str">
        <f t="shared" si="17"/>
        <v>CAR201728GRMO2E</v>
      </c>
      <c r="X387" s="206">
        <f t="shared" si="18"/>
        <v>0</v>
      </c>
      <c r="Y387" s="206" t="str">
        <f>VLOOKUP(P387,NIVEAUXADMIN!A:B,2,FALSE)</f>
        <v>HT08</v>
      </c>
      <c r="Z387" s="206" t="str">
        <f>VLOOKUP(Q387,NIVEAUXADMIN!E:F,2,FALSE)</f>
        <v>HT08814</v>
      </c>
      <c r="AA387" s="206" t="str">
        <f>VLOOKUP(R387,NIVEAUXADMIN!I:J,2,FALSE)</f>
        <v>HT08814-02</v>
      </c>
      <c r="AB387" s="206">
        <f>IF(SUMPRODUCT(($A$4:$A387=A387)*($Q$4:$Q387=Q387))&gt;1,0,1)</f>
        <v>0</v>
      </c>
      <c r="AC387" s="207">
        <f>IF(SUMPRODUCT(($A$4:$A387=A387)*($F$4:$F387=F387)*($Q$4:$Q387=Q387))&gt;1,0,1)</f>
        <v>0</v>
      </c>
      <c r="AD387" s="206" t="str">
        <f t="shared" si="19"/>
        <v xml:space="preserve">{"Organisation": "CARE International", "Indicateur": "Support à l'auto-recouvrement pour la réparation et reconstruction", "Statut": "Réalisé", "Date de l'activité (passé ou planifiée)
( jj-mm-aaaa)": "2/8/2017", "Département": "Grande Anse", "Commune": "Moron", "Section Communale": "2e Sources Chaudes"}, </v>
      </c>
    </row>
    <row r="388" spans="1:30" s="53" customFormat="1" x14ac:dyDescent="0.25">
      <c r="A388" s="143" t="s">
        <v>2238</v>
      </c>
      <c r="C388" s="143"/>
      <c r="D388" s="143" t="s">
        <v>15</v>
      </c>
      <c r="E388" s="132">
        <v>42774</v>
      </c>
      <c r="F388" s="77" t="s">
        <v>2418</v>
      </c>
      <c r="G388" s="145" t="s">
        <v>1151</v>
      </c>
      <c r="H388" s="138" t="str">
        <f>IFERROR(VLOOKUP(G388,REFERENCES!O:P,2,FALSE),"")</f>
        <v>Nombre de kits d'outils</v>
      </c>
      <c r="I388" s="207">
        <v>39</v>
      </c>
      <c r="J388" s="146"/>
      <c r="K388" s="146"/>
      <c r="L388" s="146"/>
      <c r="M388" s="147"/>
      <c r="N388" s="146">
        <v>76</v>
      </c>
      <c r="O388" s="71"/>
      <c r="P388" s="53" t="s">
        <v>16</v>
      </c>
      <c r="Q388" s="209" t="s">
        <v>267</v>
      </c>
      <c r="R388" s="145" t="s">
        <v>1479</v>
      </c>
      <c r="S388" s="209"/>
      <c r="T388" s="71"/>
      <c r="U388" s="71"/>
      <c r="V388" s="145"/>
      <c r="W388" s="206" t="str">
        <f t="shared" si="17"/>
        <v>CAR201728GRMO3E</v>
      </c>
      <c r="X388" s="206">
        <f t="shared" si="18"/>
        <v>0</v>
      </c>
      <c r="Y388" s="206" t="str">
        <f>VLOOKUP(P388,NIVEAUXADMIN!A:B,2,FALSE)</f>
        <v>HT08</v>
      </c>
      <c r="Z388" s="206" t="str">
        <f>VLOOKUP(Q388,NIVEAUXADMIN!E:F,2,FALSE)</f>
        <v>HT08814</v>
      </c>
      <c r="AA388" s="206" t="str">
        <f>VLOOKUP(R388,NIVEAUXADMIN!I:J,2,FALSE)</f>
        <v>HT08814-03</v>
      </c>
      <c r="AB388" s="206">
        <f>IF(SUMPRODUCT(($A$4:$A388=A388)*($Q$4:$Q388=Q388))&gt;1,0,1)</f>
        <v>0</v>
      </c>
      <c r="AC388" s="207">
        <f>IF(SUMPRODUCT(($A$4:$A388=A388)*($F$4:$F388=F388)*($Q$4:$Q388=Q388))&gt;1,0,1)</f>
        <v>0</v>
      </c>
      <c r="AD388" s="206" t="str">
        <f t="shared" si="19"/>
        <v xml:space="preserve">{"Organisation": "CARE International", "Indicateur": "Support à l'auto-recouvrement pour la réparation et reconstruction", "Statut": "Réalisé", "Date de l'activité (passé ou planifiée)
( jj-mm-aaaa)": "2/8/2017", "Département": "Grande Anse", "Commune": "Moron", "Section Communale": "3e L'Assive"}, </v>
      </c>
    </row>
    <row r="389" spans="1:30" s="53" customFormat="1" x14ac:dyDescent="0.25">
      <c r="A389" s="143" t="s">
        <v>2238</v>
      </c>
      <c r="C389" s="143"/>
      <c r="D389" s="143" t="s">
        <v>15</v>
      </c>
      <c r="E389" s="132">
        <v>42774</v>
      </c>
      <c r="F389" s="77" t="s">
        <v>2418</v>
      </c>
      <c r="G389" s="145" t="s">
        <v>2401</v>
      </c>
      <c r="H389" s="138" t="str">
        <f>IFERROR(VLOOKUP(G389,REFERENCES!O:P,2,FALSE),"")</f>
        <v>Nombre de kits de tôles</v>
      </c>
      <c r="I389" s="146">
        <v>76</v>
      </c>
      <c r="J389" s="146"/>
      <c r="K389" s="146"/>
      <c r="L389" s="146"/>
      <c r="M389" s="147"/>
      <c r="N389" s="146">
        <v>76</v>
      </c>
      <c r="O389" s="71"/>
      <c r="P389" s="53" t="s">
        <v>16</v>
      </c>
      <c r="Q389" s="209" t="s">
        <v>267</v>
      </c>
      <c r="R389" s="145" t="s">
        <v>1479</v>
      </c>
      <c r="S389" s="209"/>
      <c r="T389" s="71"/>
      <c r="U389" s="71"/>
      <c r="V389" s="145"/>
      <c r="W389" s="206" t="str">
        <f t="shared" ref="W389:W452" si="20">UPPER(LEFT(A389,3)&amp;YEAR(E389)&amp;MONTH(E389)&amp;DAY((E389))&amp;LEFT(P389,2)&amp;LEFT(Q389,2)&amp;LEFT(R389,2))</f>
        <v>CAR201728GRMO3E</v>
      </c>
      <c r="X389" s="206">
        <f t="shared" ref="X389:X452" si="21">COUNTIF($W$4:$W$128,W389)</f>
        <v>0</v>
      </c>
      <c r="Y389" s="206" t="str">
        <f>VLOOKUP(P389,NIVEAUXADMIN!A:B,2,FALSE)</f>
        <v>HT08</v>
      </c>
      <c r="Z389" s="206" t="str">
        <f>VLOOKUP(Q389,NIVEAUXADMIN!E:F,2,FALSE)</f>
        <v>HT08814</v>
      </c>
      <c r="AA389" s="206" t="str">
        <f>VLOOKUP(R389,NIVEAUXADMIN!I:J,2,FALSE)</f>
        <v>HT08814-03</v>
      </c>
      <c r="AB389" s="206">
        <f>IF(SUMPRODUCT(($A$4:$A389=A389)*($Q$4:$Q389=Q389))&gt;1,0,1)</f>
        <v>0</v>
      </c>
      <c r="AC389" s="207">
        <f>IF(SUMPRODUCT(($A$4:$A389=A389)*($F$4:$F389=F389)*($Q$4:$Q389=Q389))&gt;1,0,1)</f>
        <v>0</v>
      </c>
      <c r="AD389" s="206" t="str">
        <f t="shared" ref="AD389:AD452" si="22">"{"""&amp;$A$3 &amp;""": """ &amp; TRIM(A389)  &amp; """, """&amp; $F$3 &amp; """: """ &amp;  IFERROR(MID(F389,5,LEN(F389)-2),"")&amp; """, """ &amp;$D$3 &amp;""": """ &amp; D389 &amp; """, """&amp;$E$3 &amp;""": """ &amp; IFERROR(TEXT(E389,"m/d/yyyy"),"") &amp; """, """&amp; $P$3&amp; """: """ &amp; P389&amp; """, """&amp; $Q$3&amp; """: """ &amp; Q389&amp; """, """&amp; $R$3&amp; """: """ &amp; R389&amp; """}, "</f>
        <v xml:space="preserve">{"Organisation": "CARE International", "Indicateur": "Support à l'auto-recouvrement pour la réparation et reconstruction", "Statut": "Réalisé", "Date de l'activité (passé ou planifiée)
( jj-mm-aaaa)": "2/8/2017", "Département": "Grande Anse", "Commune": "Moron", "Section Communale": "3e L'Assive"}, </v>
      </c>
    </row>
    <row r="390" spans="1:30" s="53" customFormat="1" x14ac:dyDescent="0.25">
      <c r="A390" s="143" t="s">
        <v>2238</v>
      </c>
      <c r="C390" s="143"/>
      <c r="D390" s="143" t="s">
        <v>15</v>
      </c>
      <c r="E390" s="132">
        <v>42774</v>
      </c>
      <c r="F390" s="211" t="s">
        <v>2416</v>
      </c>
      <c r="G390" s="176" t="s">
        <v>2369</v>
      </c>
      <c r="H390" s="138" t="str">
        <f>IFERROR(VLOOKUP(G390,REFERENCES!O:P,2,FALSE),"")</f>
        <v>Nombre de formations organisees</v>
      </c>
      <c r="I390" s="146">
        <v>50</v>
      </c>
      <c r="J390" s="146"/>
      <c r="K390" s="146"/>
      <c r="L390" s="146"/>
      <c r="M390" s="147"/>
      <c r="N390" s="146">
        <v>50</v>
      </c>
      <c r="O390" s="71"/>
      <c r="P390" s="53" t="s">
        <v>16</v>
      </c>
      <c r="Q390" s="209" t="s">
        <v>17</v>
      </c>
      <c r="R390" s="145" t="s">
        <v>1250</v>
      </c>
      <c r="S390" s="209"/>
      <c r="T390" s="71"/>
      <c r="U390" s="71"/>
      <c r="V390" s="206"/>
      <c r="W390" s="206" t="str">
        <f t="shared" si="20"/>
        <v>CAR201728GRJE1È</v>
      </c>
      <c r="X390" s="206">
        <f t="shared" si="21"/>
        <v>0</v>
      </c>
      <c r="Y390" s="206" t="str">
        <f>VLOOKUP(P390,NIVEAUXADMIN!A:B,2,FALSE)</f>
        <v>HT08</v>
      </c>
      <c r="Z390" s="206" t="str">
        <f>VLOOKUP(Q390,NIVEAUXADMIN!E:F,2,FALSE)</f>
        <v>HT08811</v>
      </c>
      <c r="AA390" s="206" t="str">
        <f>VLOOKUP(R390,NIVEAUXADMIN!I:J,2,FALSE)</f>
        <v>HT08811-01</v>
      </c>
      <c r="AB390" s="206">
        <f>IF(SUMPRODUCT(($A$4:$A390=A390)*($Q$4:$Q390=Q390))&gt;1,0,1)</f>
        <v>0</v>
      </c>
      <c r="AC390" s="207">
        <f>IF(SUMPRODUCT(($A$4:$A390=A390)*($F$4:$F390=F390)*($Q$4:$Q390=Q390))&gt;1,0,1)</f>
        <v>1</v>
      </c>
      <c r="AD390" s="206" t="str">
        <f t="shared" si="22"/>
        <v xml:space="preserve">{"Organisation": "CARE International", "Indicateur": "Formation technique", "Statut": "Réalisé", "Date de l'activité (passé ou planifiée)
( jj-mm-aaaa)": "2/8/2017", "Département": "Grande Anse", "Commune": "Jeremie", "Section Communale": "1ère Basse Voldrogue"}, </v>
      </c>
    </row>
    <row r="391" spans="1:30" s="53" customFormat="1" x14ac:dyDescent="0.25">
      <c r="A391" s="143" t="s">
        <v>2238</v>
      </c>
      <c r="C391" s="143"/>
      <c r="D391" s="143" t="s">
        <v>15</v>
      </c>
      <c r="E391" s="132">
        <v>42775</v>
      </c>
      <c r="F391" s="77" t="s">
        <v>2417</v>
      </c>
      <c r="G391" s="145" t="s">
        <v>1052</v>
      </c>
      <c r="H391" s="138" t="str">
        <f>IFERROR(VLOOKUP(G391,REFERENCES!O:P,2,FALSE),"")</f>
        <v xml:space="preserve">Nombre </v>
      </c>
      <c r="I391" s="146">
        <v>1050</v>
      </c>
      <c r="J391" s="146"/>
      <c r="K391" s="146"/>
      <c r="L391" s="146"/>
      <c r="M391" s="147"/>
      <c r="N391" s="146">
        <v>7</v>
      </c>
      <c r="O391" s="71"/>
      <c r="P391" s="53" t="s">
        <v>16</v>
      </c>
      <c r="Q391" s="209" t="s">
        <v>256</v>
      </c>
      <c r="R391" s="145" t="s">
        <v>1472</v>
      </c>
      <c r="S391" s="209"/>
      <c r="T391" s="71"/>
      <c r="U391" s="71"/>
      <c r="V391" s="145"/>
      <c r="W391" s="206" t="str">
        <f t="shared" si="20"/>
        <v>CAR201729GRCO3E</v>
      </c>
      <c r="X391" s="206">
        <f t="shared" si="21"/>
        <v>0</v>
      </c>
      <c r="Y391" s="206" t="str">
        <f>VLOOKUP(P391,NIVEAUXADMIN!A:B,2,FALSE)</f>
        <v>HT08</v>
      </c>
      <c r="Z391" s="206" t="str">
        <f>VLOOKUP(Q391,NIVEAUXADMIN!E:F,2,FALSE)</f>
        <v>HT08831</v>
      </c>
      <c r="AA391" s="206" t="str">
        <f>VLOOKUP(R391,NIVEAUXADMIN!I:J,2,FALSE)</f>
        <v>HT08831-03</v>
      </c>
      <c r="AB391" s="206">
        <f>IF(SUMPRODUCT(($A$4:$A391=A391)*($Q$4:$Q391=Q391))&gt;1,0,1)</f>
        <v>1</v>
      </c>
      <c r="AC391" s="207">
        <f>IF(SUMPRODUCT(($A$4:$A391=A391)*($F$4:$F391=F391)*($Q$4:$Q391=Q391))&gt;1,0,1)</f>
        <v>1</v>
      </c>
      <c r="AD391" s="206" t="str">
        <f t="shared" si="22"/>
        <v xml:space="preserve">{"Organisation": "CARE International", "Indicateur": "Distribution de biens non-alimentaire", "Statut": "Réalisé", "Date de l'activité (passé ou planifiée)
( jj-mm-aaaa)": "2/9/2017", "Département": "Grande Anse", "Commune": "Corail", "Section Communale": "3e Champy"}, </v>
      </c>
    </row>
    <row r="392" spans="1:30" s="53" customFormat="1" x14ac:dyDescent="0.25">
      <c r="A392" s="143" t="s">
        <v>2238</v>
      </c>
      <c r="C392" s="143"/>
      <c r="D392" s="143" t="s">
        <v>15</v>
      </c>
      <c r="E392" s="132">
        <v>42775</v>
      </c>
      <c r="F392" s="77" t="s">
        <v>2417</v>
      </c>
      <c r="G392" s="145" t="s">
        <v>1052</v>
      </c>
      <c r="H392" s="138" t="str">
        <f>IFERROR(VLOOKUP(G392,REFERENCES!O:P,2,FALSE),"")</f>
        <v xml:space="preserve">Nombre </v>
      </c>
      <c r="I392" s="146">
        <v>1650</v>
      </c>
      <c r="J392" s="146"/>
      <c r="K392" s="146"/>
      <c r="L392" s="146"/>
      <c r="M392" s="147"/>
      <c r="N392" s="146">
        <v>11</v>
      </c>
      <c r="O392" s="71"/>
      <c r="P392" s="53" t="s">
        <v>16</v>
      </c>
      <c r="Q392" s="209" t="s">
        <v>256</v>
      </c>
      <c r="R392" s="145" t="s">
        <v>1363</v>
      </c>
      <c r="S392" s="209"/>
      <c r="T392" s="71"/>
      <c r="U392" s="71"/>
      <c r="V392" s="145"/>
      <c r="W392" s="206" t="str">
        <f t="shared" si="20"/>
        <v>CAR201729GRCO2E</v>
      </c>
      <c r="X392" s="206">
        <f t="shared" si="21"/>
        <v>0</v>
      </c>
      <c r="Y392" s="206" t="str">
        <f>VLOOKUP(P392,NIVEAUXADMIN!A:B,2,FALSE)</f>
        <v>HT08</v>
      </c>
      <c r="Z392" s="206" t="str">
        <f>VLOOKUP(Q392,NIVEAUXADMIN!E:F,2,FALSE)</f>
        <v>HT08831</v>
      </c>
      <c r="AA392" s="206" t="str">
        <f>VLOOKUP(R392,NIVEAUXADMIN!I:J,2,FALSE)</f>
        <v>HT08831-02</v>
      </c>
      <c r="AB392" s="206">
        <f>IF(SUMPRODUCT(($A$4:$A392=A392)*($Q$4:$Q392=Q392))&gt;1,0,1)</f>
        <v>0</v>
      </c>
      <c r="AC392" s="207">
        <f>IF(SUMPRODUCT(($A$4:$A392=A392)*($F$4:$F392=F392)*($Q$4:$Q392=Q392))&gt;1,0,1)</f>
        <v>0</v>
      </c>
      <c r="AD392" s="206" t="str">
        <f t="shared" si="22"/>
        <v xml:space="preserve">{"Organisation": "CARE International", "Indicateur": "Distribution de biens non-alimentaire", "Statut": "Réalisé", "Date de l'activité (passé ou planifiée)
( jj-mm-aaaa)": "2/9/2017", "Département": "Grande Anse", "Commune": "Corail", "Section Communale": "2e Fonds d' Icaque"}, </v>
      </c>
    </row>
    <row r="393" spans="1:30" s="53" customFormat="1" x14ac:dyDescent="0.25">
      <c r="A393" s="143" t="s">
        <v>2238</v>
      </c>
      <c r="C393" s="143"/>
      <c r="D393" s="143" t="s">
        <v>15</v>
      </c>
      <c r="E393" s="132">
        <v>42775</v>
      </c>
      <c r="F393" s="77" t="s">
        <v>2420</v>
      </c>
      <c r="G393" s="145" t="s">
        <v>2409</v>
      </c>
      <c r="H393" s="138" t="str">
        <f>IFERROR(VLOOKUP(G393,REFERENCES!O:P,2,FALSE),"")</f>
        <v xml:space="preserve">Nombre </v>
      </c>
      <c r="I393" s="146">
        <v>7</v>
      </c>
      <c r="J393" s="146"/>
      <c r="K393" s="146"/>
      <c r="L393" s="146"/>
      <c r="M393" s="147"/>
      <c r="N393" s="146">
        <v>7</v>
      </c>
      <c r="O393" s="71"/>
      <c r="P393" s="53" t="s">
        <v>16</v>
      </c>
      <c r="Q393" s="209" t="s">
        <v>256</v>
      </c>
      <c r="R393" s="145" t="s">
        <v>1472</v>
      </c>
      <c r="S393" s="209"/>
      <c r="T393" s="71"/>
      <c r="U393" s="71"/>
      <c r="V393" s="145"/>
      <c r="W393" s="206" t="str">
        <f t="shared" si="20"/>
        <v>CAR201729GRCO3E</v>
      </c>
      <c r="X393" s="206">
        <f t="shared" si="21"/>
        <v>0</v>
      </c>
      <c r="Y393" s="206" t="str">
        <f>VLOOKUP(P393,NIVEAUXADMIN!A:B,2,FALSE)</f>
        <v>HT08</v>
      </c>
      <c r="Z393" s="206" t="str">
        <f>VLOOKUP(Q393,NIVEAUXADMIN!E:F,2,FALSE)</f>
        <v>HT08831</v>
      </c>
      <c r="AA393" s="206" t="str">
        <f>VLOOKUP(R393,NIVEAUXADMIN!I:J,2,FALSE)</f>
        <v>HT08831-03</v>
      </c>
      <c r="AB393" s="206">
        <f>IF(SUMPRODUCT(($A$4:$A393=A393)*($Q$4:$Q393=Q393))&gt;1,0,1)</f>
        <v>0</v>
      </c>
      <c r="AC393" s="207">
        <f>IF(SUMPRODUCT(($A$4:$A393=A393)*($F$4:$F393=F393)*($Q$4:$Q393=Q393))&gt;1,0,1)</f>
        <v>1</v>
      </c>
      <c r="AD393" s="206" t="str">
        <f t="shared" si="22"/>
        <v xml:space="preserve">{"Organisation": "CARE International", "Indicateur": "Distribution de materiel d'abris d'urgence", "Statut": "Réalisé", "Date de l'activité (passé ou planifiée)
( jj-mm-aaaa)": "2/9/2017", "Département": "Grande Anse", "Commune": "Corail", "Section Communale": "3e Champy"}, </v>
      </c>
    </row>
    <row r="394" spans="1:30" s="53" customFormat="1" x14ac:dyDescent="0.25">
      <c r="A394" s="143" t="s">
        <v>2238</v>
      </c>
      <c r="C394" s="143"/>
      <c r="D394" s="143" t="s">
        <v>15</v>
      </c>
      <c r="E394" s="132">
        <v>42775</v>
      </c>
      <c r="F394" s="77" t="s">
        <v>2420</v>
      </c>
      <c r="G394" s="145" t="s">
        <v>2409</v>
      </c>
      <c r="H394" s="138" t="str">
        <f>IFERROR(VLOOKUP(G394,REFERENCES!O:P,2,FALSE),"")</f>
        <v xml:space="preserve">Nombre </v>
      </c>
      <c r="I394" s="207">
        <v>11</v>
      </c>
      <c r="J394" s="146"/>
      <c r="K394" s="146"/>
      <c r="L394" s="146"/>
      <c r="M394" s="147"/>
      <c r="N394" s="146">
        <v>11</v>
      </c>
      <c r="O394" s="143"/>
      <c r="P394" s="143" t="s">
        <v>16</v>
      </c>
      <c r="Q394" s="209" t="s">
        <v>256</v>
      </c>
      <c r="R394" s="145" t="s">
        <v>1363</v>
      </c>
      <c r="S394" s="209"/>
      <c r="V394" s="145"/>
      <c r="W394" s="206" t="str">
        <f t="shared" si="20"/>
        <v>CAR201729GRCO2E</v>
      </c>
      <c r="X394" s="206">
        <f t="shared" si="21"/>
        <v>0</v>
      </c>
      <c r="Y394" s="206" t="str">
        <f>VLOOKUP(P394,NIVEAUXADMIN!A:B,2,FALSE)</f>
        <v>HT08</v>
      </c>
      <c r="Z394" s="206" t="str">
        <f>VLOOKUP(Q394,NIVEAUXADMIN!E:F,2,FALSE)</f>
        <v>HT08831</v>
      </c>
      <c r="AA394" s="206" t="str">
        <f>VLOOKUP(R394,NIVEAUXADMIN!I:J,2,FALSE)</f>
        <v>HT08831-02</v>
      </c>
      <c r="AB394" s="206">
        <f>IF(SUMPRODUCT(($A$4:$A394=A394)*($Q$4:$Q394=Q394))&gt;1,0,1)</f>
        <v>0</v>
      </c>
      <c r="AC394" s="207">
        <f>IF(SUMPRODUCT(($A$4:$A394=A394)*($F$4:$F394=F394)*($Q$4:$Q394=Q394))&gt;1,0,1)</f>
        <v>0</v>
      </c>
      <c r="AD394" s="206" t="str">
        <f t="shared" si="22"/>
        <v xml:space="preserve">{"Organisation": "CARE International", "Indicateur": "Distribution de materiel d'abris d'urgence", "Statut": "Réalisé", "Date de l'activité (passé ou planifiée)
( jj-mm-aaaa)": "2/9/2017", "Département": "Grande Anse", "Commune": "Corail", "Section Communale": "2e Fonds d' Icaque"}, </v>
      </c>
    </row>
    <row r="395" spans="1:30" s="53" customFormat="1" ht="45" x14ac:dyDescent="0.25">
      <c r="A395" s="143" t="s">
        <v>2238</v>
      </c>
      <c r="C395" s="143"/>
      <c r="D395" s="143" t="s">
        <v>15</v>
      </c>
      <c r="E395" s="132">
        <v>42775</v>
      </c>
      <c r="F395" s="77" t="s">
        <v>2417</v>
      </c>
      <c r="G395" s="145" t="s">
        <v>1055</v>
      </c>
      <c r="H395" s="138" t="str">
        <f>IFERROR(VLOOKUP(G395,REFERENCES!O:P,2,FALSE),"")</f>
        <v xml:space="preserve">Nombre </v>
      </c>
      <c r="I395" s="207">
        <v>112</v>
      </c>
      <c r="J395" s="146"/>
      <c r="K395" s="146"/>
      <c r="L395" s="146"/>
      <c r="M395" s="20"/>
      <c r="N395" s="146">
        <v>112</v>
      </c>
      <c r="O395" s="143"/>
      <c r="P395" s="53" t="s">
        <v>16</v>
      </c>
      <c r="Q395" s="209" t="s">
        <v>256</v>
      </c>
      <c r="R395" s="145" t="s">
        <v>1472</v>
      </c>
      <c r="S395" s="209"/>
      <c r="T395" s="143"/>
      <c r="U395" s="143"/>
      <c r="V395" s="145" t="s">
        <v>1165</v>
      </c>
      <c r="W395" s="206" t="str">
        <f t="shared" si="20"/>
        <v>CAR201729GRCO3E</v>
      </c>
      <c r="X395" s="206">
        <f t="shared" si="21"/>
        <v>0</v>
      </c>
      <c r="Y395" s="206" t="str">
        <f>VLOOKUP(P395,NIVEAUXADMIN!A:B,2,FALSE)</f>
        <v>HT08</v>
      </c>
      <c r="Z395" s="206" t="str">
        <f>VLOOKUP(Q395,NIVEAUXADMIN!E:F,2,FALSE)</f>
        <v>HT08831</v>
      </c>
      <c r="AA395" s="206" t="str">
        <f>VLOOKUP(R395,NIVEAUXADMIN!I:J,2,FALSE)</f>
        <v>HT08831-03</v>
      </c>
      <c r="AB395" s="206">
        <f>IF(SUMPRODUCT(($A$4:$A395=A395)*($Q$4:$Q395=Q395))&gt;1,0,1)</f>
        <v>0</v>
      </c>
      <c r="AC395" s="207">
        <f>IF(SUMPRODUCT(($A$4:$A395=A395)*($F$4:$F395=F395)*($Q$4:$Q395=Q395))&gt;1,0,1)</f>
        <v>0</v>
      </c>
      <c r="AD395" s="206" t="str">
        <f t="shared" si="22"/>
        <v xml:space="preserve">{"Organisation": "CARE International", "Indicateur": "Distribution de biens non-alimentaire", "Statut": "Réalisé", "Date de l'activité (passé ou planifiée)
( jj-mm-aaaa)": "2/9/2017", "Département": "Grande Anse", "Commune": "Corail", "Section Communale": "3e Champy"}, </v>
      </c>
    </row>
    <row r="396" spans="1:30" s="53" customFormat="1" ht="45" x14ac:dyDescent="0.25">
      <c r="A396" s="143" t="s">
        <v>2238</v>
      </c>
      <c r="C396" s="143"/>
      <c r="D396" s="143" t="s">
        <v>15</v>
      </c>
      <c r="E396" s="132">
        <v>42775</v>
      </c>
      <c r="F396" s="77" t="s">
        <v>2417</v>
      </c>
      <c r="G396" s="145" t="s">
        <v>1055</v>
      </c>
      <c r="H396" s="138" t="str">
        <f>IFERROR(VLOOKUP(G396,REFERENCES!O:P,2,FALSE),"")</f>
        <v xml:space="preserve">Nombre </v>
      </c>
      <c r="I396" s="207">
        <v>339</v>
      </c>
      <c r="J396" s="146"/>
      <c r="K396" s="146"/>
      <c r="L396" s="146"/>
      <c r="M396" s="20"/>
      <c r="N396" s="146">
        <v>339</v>
      </c>
      <c r="O396" s="143"/>
      <c r="P396" s="53" t="s">
        <v>16</v>
      </c>
      <c r="Q396" s="209" t="s">
        <v>256</v>
      </c>
      <c r="R396" s="145" t="s">
        <v>1363</v>
      </c>
      <c r="S396" s="209"/>
      <c r="T396" s="143"/>
      <c r="U396" s="143"/>
      <c r="V396" s="145" t="s">
        <v>1165</v>
      </c>
      <c r="W396" s="206" t="str">
        <f t="shared" si="20"/>
        <v>CAR201729GRCO2E</v>
      </c>
      <c r="X396" s="206">
        <f t="shared" si="21"/>
        <v>0</v>
      </c>
      <c r="Y396" s="206" t="str">
        <f>VLOOKUP(P396,NIVEAUXADMIN!A:B,2,FALSE)</f>
        <v>HT08</v>
      </c>
      <c r="Z396" s="206" t="str">
        <f>VLOOKUP(Q396,NIVEAUXADMIN!E:F,2,FALSE)</f>
        <v>HT08831</v>
      </c>
      <c r="AA396" s="206" t="str">
        <f>VLOOKUP(R396,NIVEAUXADMIN!I:J,2,FALSE)</f>
        <v>HT08831-02</v>
      </c>
      <c r="AB396" s="206">
        <f>IF(SUMPRODUCT(($A$4:$A396=A396)*($Q$4:$Q396=Q396))&gt;1,0,1)</f>
        <v>0</v>
      </c>
      <c r="AC396" s="207">
        <f>IF(SUMPRODUCT(($A$4:$A396=A396)*($F$4:$F396=F396)*($Q$4:$Q396=Q396))&gt;1,0,1)</f>
        <v>0</v>
      </c>
      <c r="AD396" s="206" t="str">
        <f t="shared" si="22"/>
        <v xml:space="preserve">{"Organisation": "CARE International", "Indicateur": "Distribution de biens non-alimentaire", "Statut": "Réalisé", "Date de l'activité (passé ou planifiée)
( jj-mm-aaaa)": "2/9/2017", "Département": "Grande Anse", "Commune": "Corail", "Section Communale": "2e Fonds d' Icaque"}, </v>
      </c>
    </row>
    <row r="397" spans="1:30" s="53" customFormat="1" ht="45" x14ac:dyDescent="0.25">
      <c r="A397" s="143" t="s">
        <v>2238</v>
      </c>
      <c r="C397" s="143"/>
      <c r="D397" s="143" t="s">
        <v>15</v>
      </c>
      <c r="E397" s="132">
        <v>42775</v>
      </c>
      <c r="F397" s="77" t="s">
        <v>2417</v>
      </c>
      <c r="G397" s="145" t="s">
        <v>1055</v>
      </c>
      <c r="H397" s="138" t="str">
        <f>IFERROR(VLOOKUP(G397,REFERENCES!O:P,2,FALSE),"")</f>
        <v xml:space="preserve">Nombre </v>
      </c>
      <c r="I397" s="207">
        <v>69</v>
      </c>
      <c r="J397" s="146"/>
      <c r="K397" s="146"/>
      <c r="L397" s="146"/>
      <c r="M397" s="74"/>
      <c r="N397" s="146">
        <v>69</v>
      </c>
      <c r="O397" s="143"/>
      <c r="P397" s="53" t="s">
        <v>16</v>
      </c>
      <c r="Q397" s="209" t="s">
        <v>256</v>
      </c>
      <c r="R397" s="145" t="s">
        <v>1287</v>
      </c>
      <c r="S397" s="206" t="s">
        <v>1109</v>
      </c>
      <c r="T397" s="143"/>
      <c r="U397" s="143"/>
      <c r="V397" s="145" t="s">
        <v>1165</v>
      </c>
      <c r="W397" s="206" t="str">
        <f t="shared" si="20"/>
        <v>CAR201729GRCO1E</v>
      </c>
      <c r="X397" s="206">
        <f t="shared" si="21"/>
        <v>0</v>
      </c>
      <c r="Y397" s="206" t="str">
        <f>VLOOKUP(P397,NIVEAUXADMIN!A:B,2,FALSE)</f>
        <v>HT08</v>
      </c>
      <c r="Z397" s="206" t="str">
        <f>VLOOKUP(Q397,NIVEAUXADMIN!E:F,2,FALSE)</f>
        <v>HT08831</v>
      </c>
      <c r="AA397" s="206" t="str">
        <f>VLOOKUP(R397,NIVEAUXADMIN!I:J,2,FALSE)</f>
        <v>HT08831-01</v>
      </c>
      <c r="AB397" s="206">
        <f>IF(SUMPRODUCT(($A$4:$A397=A397)*($Q$4:$Q397=Q397))&gt;1,0,1)</f>
        <v>0</v>
      </c>
      <c r="AC397" s="207">
        <f>IF(SUMPRODUCT(($A$4:$A397=A397)*($F$4:$F397=F397)*($Q$4:$Q397=Q397))&gt;1,0,1)</f>
        <v>0</v>
      </c>
      <c r="AD397" s="206" t="str">
        <f t="shared" si="22"/>
        <v xml:space="preserve">{"Organisation": "CARE International", "Indicateur": "Distribution de biens non-alimentaire", "Statut": "Réalisé", "Date de l'activité (passé ou planifiée)
( jj-mm-aaaa)": "2/9/2017", "Département": "Grande Anse", "Commune": "Corail", "Section Communale": "1ere Duquillon"}, </v>
      </c>
    </row>
    <row r="398" spans="1:30" s="53" customFormat="1" ht="45" x14ac:dyDescent="0.25">
      <c r="A398" s="143" t="s">
        <v>2238</v>
      </c>
      <c r="C398" s="143"/>
      <c r="D398" s="143" t="s">
        <v>15</v>
      </c>
      <c r="E398" s="132">
        <v>42775</v>
      </c>
      <c r="F398" s="77" t="s">
        <v>2417</v>
      </c>
      <c r="G398" s="145" t="s">
        <v>1055</v>
      </c>
      <c r="H398" s="138" t="str">
        <f>IFERROR(VLOOKUP(G398,REFERENCES!O:P,2,FALSE),"")</f>
        <v xml:space="preserve">Nombre </v>
      </c>
      <c r="I398" s="207">
        <v>281</v>
      </c>
      <c r="J398" s="146"/>
      <c r="K398" s="146"/>
      <c r="L398" s="146"/>
      <c r="M398" s="20"/>
      <c r="N398" s="146">
        <v>281</v>
      </c>
      <c r="O398" s="143"/>
      <c r="P398" s="53" t="s">
        <v>16</v>
      </c>
      <c r="Q398" s="209" t="s">
        <v>256</v>
      </c>
      <c r="R398" s="145" t="s">
        <v>1287</v>
      </c>
      <c r="S398" s="71" t="s">
        <v>1109</v>
      </c>
      <c r="T398" s="143"/>
      <c r="U398" s="143"/>
      <c r="V398" s="145" t="s">
        <v>1165</v>
      </c>
      <c r="W398" s="206" t="str">
        <f t="shared" si="20"/>
        <v>CAR201729GRCO1E</v>
      </c>
      <c r="X398" s="206">
        <f t="shared" si="21"/>
        <v>0</v>
      </c>
      <c r="Y398" s="206" t="str">
        <f>VLOOKUP(P398,NIVEAUXADMIN!A:B,2,FALSE)</f>
        <v>HT08</v>
      </c>
      <c r="Z398" s="206" t="str">
        <f>VLOOKUP(Q398,NIVEAUXADMIN!E:F,2,FALSE)</f>
        <v>HT08831</v>
      </c>
      <c r="AA398" s="206" t="str">
        <f>VLOOKUP(R398,NIVEAUXADMIN!I:J,2,FALSE)</f>
        <v>HT08831-01</v>
      </c>
      <c r="AB398" s="206">
        <f>IF(SUMPRODUCT(($A$4:$A398=A398)*($Q$4:$Q398=Q398))&gt;1,0,1)</f>
        <v>0</v>
      </c>
      <c r="AC398" s="207">
        <f>IF(SUMPRODUCT(($A$4:$A398=A398)*($F$4:$F398=F398)*($Q$4:$Q398=Q398))&gt;1,0,1)</f>
        <v>0</v>
      </c>
      <c r="AD398" s="206" t="str">
        <f t="shared" si="22"/>
        <v xml:space="preserve">{"Organisation": "CARE International", "Indicateur": "Distribution de biens non-alimentaire", "Statut": "Réalisé", "Date de l'activité (passé ou planifiée)
( jj-mm-aaaa)": "2/9/2017", "Département": "Grande Anse", "Commune": "Corail", "Section Communale": "1ere Duquillon"}, </v>
      </c>
    </row>
    <row r="399" spans="1:30" s="53" customFormat="1" x14ac:dyDescent="0.25">
      <c r="A399" s="143" t="s">
        <v>2238</v>
      </c>
      <c r="B399" s="143"/>
      <c r="C399" s="143"/>
      <c r="D399" s="143" t="s">
        <v>15</v>
      </c>
      <c r="E399" s="132">
        <v>42775</v>
      </c>
      <c r="F399" s="77" t="s">
        <v>2417</v>
      </c>
      <c r="G399" s="145" t="s">
        <v>1054</v>
      </c>
      <c r="H399" s="138" t="str">
        <f>IFERROR(VLOOKUP(G399,REFERENCES!O:P,2,FALSE),"")</f>
        <v xml:space="preserve">Nombre </v>
      </c>
      <c r="I399" s="207">
        <v>14</v>
      </c>
      <c r="J399" s="207"/>
      <c r="K399" s="207"/>
      <c r="L399" s="207"/>
      <c r="M399" s="147"/>
      <c r="N399" s="146">
        <v>7</v>
      </c>
      <c r="O399" s="143"/>
      <c r="P399" s="143" t="s">
        <v>16</v>
      </c>
      <c r="Q399" s="209" t="s">
        <v>256</v>
      </c>
      <c r="R399" s="145" t="s">
        <v>1472</v>
      </c>
      <c r="S399" s="209"/>
      <c r="T399" s="206"/>
      <c r="U399" s="206"/>
      <c r="V399" s="145"/>
      <c r="W399" s="206" t="str">
        <f t="shared" si="20"/>
        <v>CAR201729GRCO3E</v>
      </c>
      <c r="X399" s="206">
        <f t="shared" si="21"/>
        <v>0</v>
      </c>
      <c r="Y399" s="206" t="str">
        <f>VLOOKUP(P399,NIVEAUXADMIN!A:B,2,FALSE)</f>
        <v>HT08</v>
      </c>
      <c r="Z399" s="206" t="str">
        <f>VLOOKUP(Q399,NIVEAUXADMIN!E:F,2,FALSE)</f>
        <v>HT08831</v>
      </c>
      <c r="AA399" s="206" t="str">
        <f>VLOOKUP(R399,NIVEAUXADMIN!I:J,2,FALSE)</f>
        <v>HT08831-03</v>
      </c>
      <c r="AB399" s="206">
        <f>IF(SUMPRODUCT(($A$4:$A399=A399)*($Q$4:$Q399=Q399))&gt;1,0,1)</f>
        <v>0</v>
      </c>
      <c r="AC399" s="207">
        <f>IF(SUMPRODUCT(($A$4:$A399=A399)*($F$4:$F399=F399)*($Q$4:$Q399=Q399))&gt;1,0,1)</f>
        <v>0</v>
      </c>
      <c r="AD399" s="206" t="str">
        <f t="shared" si="22"/>
        <v xml:space="preserve">{"Organisation": "CARE International", "Indicateur": "Distribution de biens non-alimentaire", "Statut": "Réalisé", "Date de l'activité (passé ou planifiée)
( jj-mm-aaaa)": "2/9/2017", "Département": "Grande Anse", "Commune": "Corail", "Section Communale": "3e Champy"}, </v>
      </c>
    </row>
    <row r="400" spans="1:30" s="53" customFormat="1" x14ac:dyDescent="0.25">
      <c r="A400" s="143" t="s">
        <v>2238</v>
      </c>
      <c r="B400" s="143"/>
      <c r="C400" s="143"/>
      <c r="D400" s="143" t="s">
        <v>15</v>
      </c>
      <c r="E400" s="132">
        <v>42775</v>
      </c>
      <c r="F400" s="77" t="s">
        <v>2417</v>
      </c>
      <c r="G400" s="145" t="s">
        <v>1054</v>
      </c>
      <c r="H400" s="138" t="str">
        <f>IFERROR(VLOOKUP(G400,REFERENCES!O:P,2,FALSE),"")</f>
        <v xml:space="preserve">Nombre </v>
      </c>
      <c r="I400" s="207">
        <v>22</v>
      </c>
      <c r="J400" s="207"/>
      <c r="K400" s="207"/>
      <c r="L400" s="207"/>
      <c r="M400" s="147"/>
      <c r="N400" s="146">
        <v>11</v>
      </c>
      <c r="O400" s="206"/>
      <c r="P400" s="143" t="s">
        <v>16</v>
      </c>
      <c r="Q400" s="209" t="s">
        <v>256</v>
      </c>
      <c r="R400" s="145" t="s">
        <v>1363</v>
      </c>
      <c r="S400" s="209"/>
      <c r="T400" s="206"/>
      <c r="U400" s="206"/>
      <c r="V400" s="145"/>
      <c r="W400" s="206" t="str">
        <f t="shared" si="20"/>
        <v>CAR201729GRCO2E</v>
      </c>
      <c r="X400" s="206">
        <f t="shared" si="21"/>
        <v>0</v>
      </c>
      <c r="Y400" s="206" t="str">
        <f>VLOOKUP(P400,NIVEAUXADMIN!A:B,2,FALSE)</f>
        <v>HT08</v>
      </c>
      <c r="Z400" s="206" t="str">
        <f>VLOOKUP(Q400,NIVEAUXADMIN!E:F,2,FALSE)</f>
        <v>HT08831</v>
      </c>
      <c r="AA400" s="206" t="str">
        <f>VLOOKUP(R400,NIVEAUXADMIN!I:J,2,FALSE)</f>
        <v>HT08831-02</v>
      </c>
      <c r="AB400" s="206">
        <f>IF(SUMPRODUCT(($A$4:$A400=A400)*($Q$4:$Q400=Q400))&gt;1,0,1)</f>
        <v>0</v>
      </c>
      <c r="AC400" s="207">
        <f>IF(SUMPRODUCT(($A$4:$A400=A400)*($F$4:$F400=F400)*($Q$4:$Q400=Q400))&gt;1,0,1)</f>
        <v>0</v>
      </c>
      <c r="AD400" s="206" t="str">
        <f t="shared" si="22"/>
        <v xml:space="preserve">{"Organisation": "CARE International", "Indicateur": "Distribution de biens non-alimentaire", "Statut": "Réalisé", "Date de l'activité (passé ou planifiée)
( jj-mm-aaaa)": "2/9/2017", "Département": "Grande Anse", "Commune": "Corail", "Section Communale": "2e Fonds d' Icaque"}, </v>
      </c>
    </row>
    <row r="401" spans="1:30" s="53" customFormat="1" x14ac:dyDescent="0.25">
      <c r="A401" s="143" t="s">
        <v>2238</v>
      </c>
      <c r="B401" s="143"/>
      <c r="C401" s="143"/>
      <c r="D401" s="143" t="s">
        <v>15</v>
      </c>
      <c r="E401" s="132">
        <v>42775</v>
      </c>
      <c r="F401" s="77" t="s">
        <v>2417</v>
      </c>
      <c r="G401" s="145" t="s">
        <v>1054</v>
      </c>
      <c r="H401" s="138" t="str">
        <f>IFERROR(VLOOKUP(G401,REFERENCES!O:P,2,FALSE),"")</f>
        <v xml:space="preserve">Nombre </v>
      </c>
      <c r="I401" s="207">
        <v>2</v>
      </c>
      <c r="J401" s="207"/>
      <c r="K401" s="207"/>
      <c r="L401" s="207"/>
      <c r="M401" s="147"/>
      <c r="N401" s="146">
        <v>1</v>
      </c>
      <c r="O401" s="206"/>
      <c r="P401" s="143" t="s">
        <v>16</v>
      </c>
      <c r="Q401" s="209" t="s">
        <v>256</v>
      </c>
      <c r="R401" s="145" t="s">
        <v>1287</v>
      </c>
      <c r="S401" s="206" t="s">
        <v>1109</v>
      </c>
      <c r="T401" s="206"/>
      <c r="U401" s="206"/>
      <c r="V401" s="145"/>
      <c r="W401" s="206" t="str">
        <f t="shared" si="20"/>
        <v>CAR201729GRCO1E</v>
      </c>
      <c r="X401" s="206">
        <f t="shared" si="21"/>
        <v>0</v>
      </c>
      <c r="Y401" s="206" t="str">
        <f>VLOOKUP(P401,NIVEAUXADMIN!A:B,2,FALSE)</f>
        <v>HT08</v>
      </c>
      <c r="Z401" s="206" t="str">
        <f>VLOOKUP(Q401,NIVEAUXADMIN!E:F,2,FALSE)</f>
        <v>HT08831</v>
      </c>
      <c r="AA401" s="206" t="str">
        <f>VLOOKUP(R401,NIVEAUXADMIN!I:J,2,FALSE)</f>
        <v>HT08831-01</v>
      </c>
      <c r="AB401" s="206">
        <f>IF(SUMPRODUCT(($A$4:$A401=A401)*($Q$4:$Q401=Q401))&gt;1,0,1)</f>
        <v>0</v>
      </c>
      <c r="AC401" s="207">
        <f>IF(SUMPRODUCT(($A$4:$A401=A401)*($F$4:$F401=F401)*($Q$4:$Q401=Q401))&gt;1,0,1)</f>
        <v>0</v>
      </c>
      <c r="AD401" s="206" t="str">
        <f t="shared" si="22"/>
        <v xml:space="preserve">{"Organisation": "CARE International", "Indicateur": "Distribution de biens non-alimentaire", "Statut": "Réalisé", "Date de l'activité (passé ou planifiée)
( jj-mm-aaaa)": "2/9/2017", "Département": "Grande Anse", "Commune": "Corail", "Section Communale": "1ere Duquillon"}, </v>
      </c>
    </row>
    <row r="402" spans="1:30" s="53" customFormat="1" x14ac:dyDescent="0.25">
      <c r="A402" s="53" t="s">
        <v>2238</v>
      </c>
      <c r="D402" s="53" t="s">
        <v>15</v>
      </c>
      <c r="E402" s="132">
        <v>42775</v>
      </c>
      <c r="F402" s="77" t="s">
        <v>2417</v>
      </c>
      <c r="G402" s="145" t="s">
        <v>1052</v>
      </c>
      <c r="H402" s="138" t="str">
        <f>IFERROR(VLOOKUP(G402,REFERENCES!O:P,2,FALSE),"")</f>
        <v xml:space="preserve">Nombre </v>
      </c>
      <c r="I402" s="207">
        <v>150</v>
      </c>
      <c r="J402" s="207"/>
      <c r="K402" s="207"/>
      <c r="L402" s="207"/>
      <c r="M402" s="20"/>
      <c r="N402" s="146">
        <v>1</v>
      </c>
      <c r="O402" s="206"/>
      <c r="P402" s="53" t="s">
        <v>16</v>
      </c>
      <c r="Q402" s="209" t="s">
        <v>256</v>
      </c>
      <c r="R402" s="145" t="s">
        <v>1287</v>
      </c>
      <c r="S402" s="206" t="s">
        <v>2079</v>
      </c>
      <c r="T402" s="206"/>
      <c r="U402" s="206"/>
      <c r="V402" s="145"/>
      <c r="W402" s="206" t="str">
        <f t="shared" si="20"/>
        <v>CAR201729GRCO1E</v>
      </c>
      <c r="X402" s="206">
        <f t="shared" si="21"/>
        <v>0</v>
      </c>
      <c r="Y402" s="206" t="str">
        <f>VLOOKUP(P402,NIVEAUXADMIN!A:B,2,FALSE)</f>
        <v>HT08</v>
      </c>
      <c r="Z402" s="206" t="str">
        <f>VLOOKUP(Q402,NIVEAUXADMIN!E:F,2,FALSE)</f>
        <v>HT08831</v>
      </c>
      <c r="AA402" s="206" t="str">
        <f>VLOOKUP(R402,NIVEAUXADMIN!I:J,2,FALSE)</f>
        <v>HT08831-01</v>
      </c>
      <c r="AB402" s="206">
        <f>IF(SUMPRODUCT(($A$4:$A402=A402)*($Q$4:$Q402=Q402))&gt;1,0,1)</f>
        <v>0</v>
      </c>
      <c r="AC402" s="207">
        <f>IF(SUMPRODUCT(($A$4:$A402=A402)*($F$4:$F402=F402)*($Q$4:$Q402=Q402))&gt;1,0,1)</f>
        <v>0</v>
      </c>
      <c r="AD402" s="206" t="str">
        <f t="shared" si="22"/>
        <v xml:space="preserve">{"Organisation": "CARE International", "Indicateur": "Distribution de biens non-alimentaire", "Statut": "Réalisé", "Date de l'activité (passé ou planifiée)
( jj-mm-aaaa)": "2/9/2017", "Département": "Grande Anse", "Commune": "Corail", "Section Communale": "1ere Duquillon"}, </v>
      </c>
    </row>
    <row r="403" spans="1:30" s="53" customFormat="1" x14ac:dyDescent="0.25">
      <c r="A403" s="53" t="s">
        <v>2238</v>
      </c>
      <c r="D403" s="53" t="s">
        <v>15</v>
      </c>
      <c r="E403" s="132">
        <v>42777</v>
      </c>
      <c r="F403" s="77" t="s">
        <v>2417</v>
      </c>
      <c r="G403" s="145" t="s">
        <v>1054</v>
      </c>
      <c r="H403" s="138" t="str">
        <f>IFERROR(VLOOKUP(G403,REFERENCES!O:P,2,FALSE),"")</f>
        <v xml:space="preserve">Nombre </v>
      </c>
      <c r="I403" s="207">
        <v>150</v>
      </c>
      <c r="J403" s="207"/>
      <c r="K403" s="207"/>
      <c r="L403" s="207"/>
      <c r="M403" s="20"/>
      <c r="N403" s="146">
        <v>75</v>
      </c>
      <c r="O403" s="206"/>
      <c r="P403" s="53" t="s">
        <v>16</v>
      </c>
      <c r="Q403" s="209" t="s">
        <v>259</v>
      </c>
      <c r="R403" s="145" t="s">
        <v>1245</v>
      </c>
      <c r="S403" s="209"/>
      <c r="T403" s="206"/>
      <c r="U403" s="206"/>
      <c r="V403" s="145"/>
      <c r="W403" s="206" t="str">
        <f t="shared" si="20"/>
        <v>CAR2017211GRDA1E</v>
      </c>
      <c r="X403" s="206">
        <f t="shared" si="21"/>
        <v>0</v>
      </c>
      <c r="Y403" s="206" t="str">
        <f>VLOOKUP(P403,NIVEAUXADMIN!A:B,2,FALSE)</f>
        <v>HT08</v>
      </c>
      <c r="Z403" s="206" t="str">
        <f>VLOOKUP(Q403,NIVEAUXADMIN!E:F,2,FALSE)</f>
        <v>HT08822</v>
      </c>
      <c r="AA403" s="206" t="str">
        <f>VLOOKUP(R403,NIVEAUXADMIN!I:J,2,FALSE)</f>
        <v>HT08822-01</v>
      </c>
      <c r="AB403" s="206">
        <f>IF(SUMPRODUCT(($A$4:$A403=A403)*($Q$4:$Q403=Q403))&gt;1,0,1)</f>
        <v>0</v>
      </c>
      <c r="AC403" s="207">
        <f>IF(SUMPRODUCT(($A$4:$A403=A403)*($F$4:$F403=F403)*($Q$4:$Q403=Q403))&gt;1,0,1)</f>
        <v>0</v>
      </c>
      <c r="AD403" s="206" t="str">
        <f t="shared" si="22"/>
        <v xml:space="preserve">{"Organisation": "CARE International", "Indicateur": "Distribution de biens non-alimentaire", "Statut": "Réalisé", "Date de l'activité (passé ou planifiée)
( jj-mm-aaaa)": "2/11/2017", "Département": "Grande Anse", "Commune": "Dame-Marie", "Section Communale": "1ere Bariadelle"}, </v>
      </c>
    </row>
    <row r="404" spans="1:30" s="53" customFormat="1" x14ac:dyDescent="0.25">
      <c r="A404" s="53" t="s">
        <v>2238</v>
      </c>
      <c r="D404" s="53" t="s">
        <v>15</v>
      </c>
      <c r="E404" s="132">
        <v>42777</v>
      </c>
      <c r="F404" s="77" t="s">
        <v>2420</v>
      </c>
      <c r="G404" s="145" t="s">
        <v>2409</v>
      </c>
      <c r="H404" s="138" t="str">
        <f>IFERROR(VLOOKUP(G404,REFERENCES!O:P,2,FALSE),"")</f>
        <v xml:space="preserve">Nombre </v>
      </c>
      <c r="I404" s="207">
        <v>75</v>
      </c>
      <c r="J404" s="146"/>
      <c r="K404" s="146"/>
      <c r="L404" s="146"/>
      <c r="M404" s="20"/>
      <c r="N404" s="207">
        <v>75</v>
      </c>
      <c r="O404" s="206"/>
      <c r="P404" s="53" t="s">
        <v>16</v>
      </c>
      <c r="Q404" s="209" t="s">
        <v>259</v>
      </c>
      <c r="R404" s="145" t="s">
        <v>1245</v>
      </c>
      <c r="S404" s="209"/>
      <c r="T404" s="143"/>
      <c r="U404" s="143"/>
      <c r="V404" s="145"/>
      <c r="W404" s="206" t="str">
        <f t="shared" si="20"/>
        <v>CAR2017211GRDA1E</v>
      </c>
      <c r="X404" s="206">
        <f t="shared" si="21"/>
        <v>0</v>
      </c>
      <c r="Y404" s="206" t="str">
        <f>VLOOKUP(P404,NIVEAUXADMIN!A:B,2,FALSE)</f>
        <v>HT08</v>
      </c>
      <c r="Z404" s="206" t="str">
        <f>VLOOKUP(Q404,NIVEAUXADMIN!E:F,2,FALSE)</f>
        <v>HT08822</v>
      </c>
      <c r="AA404" s="206" t="str">
        <f>VLOOKUP(R404,NIVEAUXADMIN!I:J,2,FALSE)</f>
        <v>HT08822-01</v>
      </c>
      <c r="AB404" s="206">
        <f>IF(SUMPRODUCT(($A$4:$A404=A404)*($Q$4:$Q404=Q404))&gt;1,0,1)</f>
        <v>0</v>
      </c>
      <c r="AC404" s="207">
        <f>IF(SUMPRODUCT(($A$4:$A404=A404)*($F$4:$F404=F404)*($Q$4:$Q404=Q404))&gt;1,0,1)</f>
        <v>0</v>
      </c>
      <c r="AD404" s="206" t="str">
        <f t="shared" si="22"/>
        <v xml:space="preserve">{"Organisation": "CARE International", "Indicateur": "Distribution de materiel d'abris d'urgence", "Statut": "Réalisé", "Date de l'activité (passé ou planifiée)
( jj-mm-aaaa)": "2/11/2017", "Département": "Grande Anse", "Commune": "Dame-Marie", "Section Communale": "1ere Bariadelle"}, </v>
      </c>
    </row>
    <row r="405" spans="1:30" s="53" customFormat="1" x14ac:dyDescent="0.25">
      <c r="A405" s="53" t="s">
        <v>2238</v>
      </c>
      <c r="D405" s="53" t="s">
        <v>15</v>
      </c>
      <c r="E405" s="132">
        <v>42777</v>
      </c>
      <c r="F405" s="77" t="s">
        <v>2417</v>
      </c>
      <c r="G405" s="145" t="s">
        <v>1052</v>
      </c>
      <c r="H405" s="138" t="str">
        <f>IFERROR(VLOOKUP(G405,REFERENCES!O:P,2,FALSE),"")</f>
        <v xml:space="preserve">Nombre </v>
      </c>
      <c r="I405" s="207">
        <v>11250</v>
      </c>
      <c r="J405" s="146"/>
      <c r="K405" s="146"/>
      <c r="L405" s="146"/>
      <c r="M405" s="20"/>
      <c r="N405" s="207">
        <v>75</v>
      </c>
      <c r="O405" s="206"/>
      <c r="P405" s="53" t="s">
        <v>16</v>
      </c>
      <c r="Q405" s="209" t="s">
        <v>259</v>
      </c>
      <c r="R405" s="145" t="s">
        <v>1245</v>
      </c>
      <c r="S405" s="209"/>
      <c r="T405" s="143"/>
      <c r="U405" s="143"/>
      <c r="V405" s="145"/>
      <c r="W405" s="206" t="str">
        <f t="shared" si="20"/>
        <v>CAR2017211GRDA1E</v>
      </c>
      <c r="X405" s="206">
        <f t="shared" si="21"/>
        <v>0</v>
      </c>
      <c r="Y405" s="206" t="str">
        <f>VLOOKUP(P405,NIVEAUXADMIN!A:B,2,FALSE)</f>
        <v>HT08</v>
      </c>
      <c r="Z405" s="206" t="str">
        <f>VLOOKUP(Q405,NIVEAUXADMIN!E:F,2,FALSE)</f>
        <v>HT08822</v>
      </c>
      <c r="AA405" s="206" t="str">
        <f>VLOOKUP(R405,NIVEAUXADMIN!I:J,2,FALSE)</f>
        <v>HT08822-01</v>
      </c>
      <c r="AB405" s="206">
        <f>IF(SUMPRODUCT(($A$4:$A405=A405)*($Q$4:$Q405=Q405))&gt;1,0,1)</f>
        <v>0</v>
      </c>
      <c r="AC405" s="207">
        <f>IF(SUMPRODUCT(($A$4:$A405=A405)*($F$4:$F405=F405)*($Q$4:$Q405=Q405))&gt;1,0,1)</f>
        <v>0</v>
      </c>
      <c r="AD405" s="206" t="str">
        <f t="shared" si="22"/>
        <v xml:space="preserve">{"Organisation": "CARE International", "Indicateur": "Distribution de biens non-alimentaire", "Statut": "Réalisé", "Date de l'activité (passé ou planifiée)
( jj-mm-aaaa)": "2/11/2017", "Département": "Grande Anse", "Commune": "Dame-Marie", "Section Communale": "1ere Bariadelle"}, </v>
      </c>
    </row>
    <row r="406" spans="1:30" s="53" customFormat="1" x14ac:dyDescent="0.25">
      <c r="A406" s="53" t="s">
        <v>2238</v>
      </c>
      <c r="D406" s="53" t="s">
        <v>15</v>
      </c>
      <c r="E406" s="132">
        <v>42779</v>
      </c>
      <c r="F406" s="77" t="s">
        <v>2420</v>
      </c>
      <c r="G406" s="145" t="s">
        <v>2409</v>
      </c>
      <c r="H406" s="138" t="str">
        <f>IFERROR(VLOOKUP(G406,REFERENCES!O:P,2,FALSE),"")</f>
        <v xml:space="preserve">Nombre </v>
      </c>
      <c r="I406" s="146">
        <v>26</v>
      </c>
      <c r="J406" s="207"/>
      <c r="K406" s="207"/>
      <c r="L406" s="207"/>
      <c r="M406" s="20"/>
      <c r="N406" s="207">
        <v>26</v>
      </c>
      <c r="O406" s="206"/>
      <c r="P406" s="53" t="s">
        <v>16</v>
      </c>
      <c r="Q406" s="209" t="s">
        <v>273</v>
      </c>
      <c r="R406" s="145" t="s">
        <v>1362</v>
      </c>
      <c r="S406" s="209"/>
      <c r="T406" s="206"/>
      <c r="U406" s="206"/>
      <c r="V406" s="145"/>
      <c r="W406" s="206" t="str">
        <f t="shared" si="20"/>
        <v>CAR2017213GRRO2E</v>
      </c>
      <c r="X406" s="206">
        <f t="shared" si="21"/>
        <v>0</v>
      </c>
      <c r="Y406" s="206" t="str">
        <f>VLOOKUP(P406,NIVEAUXADMIN!A:B,2,FALSE)</f>
        <v>HT08</v>
      </c>
      <c r="Z406" s="206" t="str">
        <f>VLOOKUP(Q406,NIVEAUXADMIN!E:F,2,FALSE)</f>
        <v>HT08832</v>
      </c>
      <c r="AA406" s="206" t="str">
        <f>VLOOKUP(R406,NIVEAUXADMIN!I:J,2,FALSE)</f>
        <v>HT08832-02</v>
      </c>
      <c r="AB406" s="206">
        <f>IF(SUMPRODUCT(($A$4:$A406=A406)*($Q$4:$Q406=Q406))&gt;1,0,1)</f>
        <v>0</v>
      </c>
      <c r="AC406" s="207">
        <f>IF(SUMPRODUCT(($A$4:$A406=A406)*($F$4:$F406=F406)*($Q$4:$Q406=Q406))&gt;1,0,1)</f>
        <v>0</v>
      </c>
      <c r="AD406" s="206" t="str">
        <f t="shared" si="22"/>
        <v xml:space="preserve">{"Organisation": "CARE International", "Indicateur": "Distribution de materiel d'abris d'urgence", "Statut": "Réalisé", "Date de l'activité (passé ou planifiée)
( jj-mm-aaaa)": "2/13/2017", "Département": "Grande Anse", "Commune": "Roseaux", "Section Communale": "2e Fonds Cochon"}, </v>
      </c>
    </row>
    <row r="407" spans="1:30" s="53" customFormat="1" x14ac:dyDescent="0.25">
      <c r="A407" s="53" t="s">
        <v>2238</v>
      </c>
      <c r="D407" s="53" t="s">
        <v>15</v>
      </c>
      <c r="E407" s="132">
        <v>42779</v>
      </c>
      <c r="F407" s="77" t="s">
        <v>2417</v>
      </c>
      <c r="G407" s="145" t="s">
        <v>1054</v>
      </c>
      <c r="H407" s="138" t="str">
        <f>IFERROR(VLOOKUP(G407,REFERENCES!O:P,2,FALSE),"")</f>
        <v xml:space="preserve">Nombre </v>
      </c>
      <c r="I407" s="146">
        <v>52</v>
      </c>
      <c r="J407" s="207"/>
      <c r="K407" s="207"/>
      <c r="L407" s="207"/>
      <c r="M407" s="20"/>
      <c r="N407" s="207">
        <v>26</v>
      </c>
      <c r="O407" s="206"/>
      <c r="P407" s="53" t="s">
        <v>16</v>
      </c>
      <c r="Q407" s="174" t="s">
        <v>273</v>
      </c>
      <c r="R407" s="145" t="s">
        <v>1362</v>
      </c>
      <c r="S407" s="209"/>
      <c r="T407" s="206"/>
      <c r="U407" s="206"/>
      <c r="V407" s="145"/>
      <c r="W407" s="206" t="str">
        <f t="shared" si="20"/>
        <v>CAR2017213GRRO2E</v>
      </c>
      <c r="X407" s="206">
        <f t="shared" si="21"/>
        <v>0</v>
      </c>
      <c r="Y407" s="206" t="str">
        <f>VLOOKUP(P407,NIVEAUXADMIN!A:B,2,FALSE)</f>
        <v>HT08</v>
      </c>
      <c r="Z407" s="206" t="str">
        <f>VLOOKUP(Q407,NIVEAUXADMIN!E:F,2,FALSE)</f>
        <v>HT08832</v>
      </c>
      <c r="AA407" s="206" t="str">
        <f>VLOOKUP(R407,NIVEAUXADMIN!I:J,2,FALSE)</f>
        <v>HT08832-02</v>
      </c>
      <c r="AB407" s="206">
        <f>IF(SUMPRODUCT(($A$4:$A407=A407)*($Q$4:$Q407=Q407))&gt;1,0,1)</f>
        <v>0</v>
      </c>
      <c r="AC407" s="207">
        <f>IF(SUMPRODUCT(($A$4:$A407=A407)*($F$4:$F407=F407)*($Q$4:$Q407=Q407))&gt;1,0,1)</f>
        <v>0</v>
      </c>
      <c r="AD407" s="206" t="str">
        <f t="shared" si="22"/>
        <v xml:space="preserve">{"Organisation": "CARE International", "Indicateur": "Distribution de biens non-alimentaire", "Statut": "Réalisé", "Date de l'activité (passé ou planifiée)
( jj-mm-aaaa)": "2/13/2017", "Département": "Grande Anse", "Commune": "Roseaux", "Section Communale": "2e Fonds Cochon"}, </v>
      </c>
    </row>
    <row r="408" spans="1:30" s="53" customFormat="1" x14ac:dyDescent="0.25">
      <c r="A408" s="53" t="s">
        <v>2238</v>
      </c>
      <c r="D408" s="53" t="s">
        <v>15</v>
      </c>
      <c r="E408" s="132">
        <v>42779</v>
      </c>
      <c r="F408" s="77" t="s">
        <v>2417</v>
      </c>
      <c r="G408" s="145" t="s">
        <v>1052</v>
      </c>
      <c r="H408" s="138" t="str">
        <f>IFERROR(VLOOKUP(G408,REFERENCES!O:P,2,FALSE),"")</f>
        <v xml:space="preserve">Nombre </v>
      </c>
      <c r="I408" s="146">
        <v>3900</v>
      </c>
      <c r="J408" s="73"/>
      <c r="K408" s="73"/>
      <c r="L408" s="73"/>
      <c r="M408" s="20"/>
      <c r="N408" s="73">
        <v>26</v>
      </c>
      <c r="O408" s="71"/>
      <c r="P408" s="53" t="s">
        <v>16</v>
      </c>
      <c r="Q408" s="209" t="s">
        <v>273</v>
      </c>
      <c r="R408" s="145" t="s">
        <v>1362</v>
      </c>
      <c r="S408" s="209"/>
      <c r="T408" s="206"/>
      <c r="U408" s="206"/>
      <c r="V408" s="145"/>
      <c r="W408" s="206" t="str">
        <f t="shared" si="20"/>
        <v>CAR2017213GRRO2E</v>
      </c>
      <c r="X408" s="206">
        <f t="shared" si="21"/>
        <v>0</v>
      </c>
      <c r="Y408" s="206" t="str">
        <f>VLOOKUP(P408,NIVEAUXADMIN!A:B,2,FALSE)</f>
        <v>HT08</v>
      </c>
      <c r="Z408" s="206" t="str">
        <f>VLOOKUP(Q408,NIVEAUXADMIN!E:F,2,FALSE)</f>
        <v>HT08832</v>
      </c>
      <c r="AA408" s="206" t="str">
        <f>VLOOKUP(R408,NIVEAUXADMIN!I:J,2,FALSE)</f>
        <v>HT08832-02</v>
      </c>
      <c r="AB408" s="206">
        <f>IF(SUMPRODUCT(($A$4:$A408=A408)*($Q$4:$Q408=Q408))&gt;1,0,1)</f>
        <v>0</v>
      </c>
      <c r="AC408" s="207">
        <f>IF(SUMPRODUCT(($A$4:$A408=A408)*($F$4:$F408=F408)*($Q$4:$Q408=Q408))&gt;1,0,1)</f>
        <v>0</v>
      </c>
      <c r="AD408" s="206" t="str">
        <f t="shared" si="22"/>
        <v xml:space="preserve">{"Organisation": "CARE International", "Indicateur": "Distribution de biens non-alimentaire", "Statut": "Réalisé", "Date de l'activité (passé ou planifiée)
( jj-mm-aaaa)": "2/13/2017", "Département": "Grande Anse", "Commune": "Roseaux", "Section Communale": "2e Fonds Cochon"}, </v>
      </c>
    </row>
    <row r="409" spans="1:30" s="53" customFormat="1" ht="45" x14ac:dyDescent="0.25">
      <c r="A409" s="53" t="s">
        <v>2238</v>
      </c>
      <c r="C409" s="206"/>
      <c r="D409" s="53" t="s">
        <v>15</v>
      </c>
      <c r="E409" s="132">
        <v>42780</v>
      </c>
      <c r="F409" s="77" t="s">
        <v>2417</v>
      </c>
      <c r="G409" s="145" t="s">
        <v>1055</v>
      </c>
      <c r="H409" s="138" t="str">
        <f>IFERROR(VLOOKUP(G409,REFERENCES!O:P,2,FALSE),"")</f>
        <v xml:space="preserve">Nombre </v>
      </c>
      <c r="I409" s="146">
        <v>192</v>
      </c>
      <c r="J409" s="73"/>
      <c r="K409" s="73"/>
      <c r="L409" s="73"/>
      <c r="M409" s="20"/>
      <c r="N409" s="73">
        <v>192</v>
      </c>
      <c r="O409" s="71"/>
      <c r="P409" s="53" t="s">
        <v>16</v>
      </c>
      <c r="Q409" s="209" t="s">
        <v>256</v>
      </c>
      <c r="R409" s="145" t="s">
        <v>1287</v>
      </c>
      <c r="S409" s="209"/>
      <c r="T409" s="206"/>
      <c r="U409" s="206"/>
      <c r="V409" s="145" t="s">
        <v>1165</v>
      </c>
      <c r="W409" s="206" t="str">
        <f t="shared" si="20"/>
        <v>CAR2017214GRCO1E</v>
      </c>
      <c r="X409" s="206">
        <f t="shared" si="21"/>
        <v>0</v>
      </c>
      <c r="Y409" s="206" t="str">
        <f>VLOOKUP(P409,NIVEAUXADMIN!A:B,2,FALSE)</f>
        <v>HT08</v>
      </c>
      <c r="Z409" s="206" t="str">
        <f>VLOOKUP(Q409,NIVEAUXADMIN!E:F,2,FALSE)</f>
        <v>HT08831</v>
      </c>
      <c r="AA409" s="206" t="str">
        <f>VLOOKUP(R409,NIVEAUXADMIN!I:J,2,FALSE)</f>
        <v>HT08831-01</v>
      </c>
      <c r="AB409" s="206">
        <f>IF(SUMPRODUCT(($A$4:$A409=A409)*($Q$4:$Q409=Q409))&gt;1,0,1)</f>
        <v>0</v>
      </c>
      <c r="AC409" s="207">
        <f>IF(SUMPRODUCT(($A$4:$A409=A409)*($F$4:$F409=F409)*($Q$4:$Q409=Q409))&gt;1,0,1)</f>
        <v>0</v>
      </c>
      <c r="AD409" s="206" t="str">
        <f t="shared" si="22"/>
        <v xml:space="preserve">{"Organisation": "CARE International", "Indicateur": "Distribution de biens non-alimentaire", "Statut": "Réalisé", "Date de l'activité (passé ou planifiée)
( jj-mm-aaaa)": "2/14/2017", "Département": "Grande Anse", "Commune": "Corail", "Section Communale": "1ere Duquillon"}, </v>
      </c>
    </row>
    <row r="410" spans="1:30" s="53" customFormat="1" ht="45" x14ac:dyDescent="0.25">
      <c r="A410" s="53" t="s">
        <v>2238</v>
      </c>
      <c r="C410" s="206"/>
      <c r="D410" s="53" t="s">
        <v>15</v>
      </c>
      <c r="E410" s="132">
        <v>42780</v>
      </c>
      <c r="F410" s="77" t="s">
        <v>2417</v>
      </c>
      <c r="G410" s="145" t="s">
        <v>1055</v>
      </c>
      <c r="H410" s="138" t="str">
        <f>IFERROR(VLOOKUP(G410,REFERENCES!O:P,2,FALSE),"")</f>
        <v xml:space="preserve">Nombre </v>
      </c>
      <c r="I410" s="146">
        <v>1056</v>
      </c>
      <c r="J410" s="17"/>
      <c r="K410" s="17"/>
      <c r="L410" s="17"/>
      <c r="M410" s="20"/>
      <c r="N410" s="17">
        <v>1056</v>
      </c>
      <c r="P410" s="53" t="s">
        <v>16</v>
      </c>
      <c r="Q410" s="209" t="s">
        <v>256</v>
      </c>
      <c r="R410" s="145" t="s">
        <v>1287</v>
      </c>
      <c r="S410" s="206" t="s">
        <v>1109</v>
      </c>
      <c r="T410" s="206"/>
      <c r="U410" s="206"/>
      <c r="V410" s="145" t="s">
        <v>1165</v>
      </c>
      <c r="W410" s="206" t="str">
        <f t="shared" si="20"/>
        <v>CAR2017214GRCO1E</v>
      </c>
      <c r="X410" s="206">
        <f t="shared" si="21"/>
        <v>0</v>
      </c>
      <c r="Y410" s="206" t="str">
        <f>VLOOKUP(P410,NIVEAUXADMIN!A:B,2,FALSE)</f>
        <v>HT08</v>
      </c>
      <c r="Z410" s="206" t="str">
        <f>VLOOKUP(Q410,NIVEAUXADMIN!E:F,2,FALSE)</f>
        <v>HT08831</v>
      </c>
      <c r="AA410" s="206" t="str">
        <f>VLOOKUP(R410,NIVEAUXADMIN!I:J,2,FALSE)</f>
        <v>HT08831-01</v>
      </c>
      <c r="AB410" s="206">
        <f>IF(SUMPRODUCT(($A$4:$A410=A410)*($Q$4:$Q410=Q410))&gt;1,0,1)</f>
        <v>0</v>
      </c>
      <c r="AC410" s="207">
        <f>IF(SUMPRODUCT(($A$4:$A410=A410)*($F$4:$F410=F410)*($Q$4:$Q410=Q410))&gt;1,0,1)</f>
        <v>0</v>
      </c>
      <c r="AD410" s="206" t="str">
        <f t="shared" si="22"/>
        <v xml:space="preserve">{"Organisation": "CARE International", "Indicateur": "Distribution de biens non-alimentaire", "Statut": "Réalisé", "Date de l'activité (passé ou planifiée)
( jj-mm-aaaa)": "2/14/2017", "Département": "Grande Anse", "Commune": "Corail", "Section Communale": "1ere Duquillon"}, </v>
      </c>
    </row>
    <row r="411" spans="1:30" s="53" customFormat="1" x14ac:dyDescent="0.25">
      <c r="A411" s="53" t="s">
        <v>2238</v>
      </c>
      <c r="C411" s="206"/>
      <c r="D411" s="53" t="s">
        <v>15</v>
      </c>
      <c r="E411" s="132">
        <v>42780</v>
      </c>
      <c r="F411" s="77" t="s">
        <v>2418</v>
      </c>
      <c r="G411" s="145" t="s">
        <v>1151</v>
      </c>
      <c r="H411" s="138" t="str">
        <f>IFERROR(VLOOKUP(G411,REFERENCES!O:P,2,FALSE),"")</f>
        <v>Nombre de kits d'outils</v>
      </c>
      <c r="I411" s="146">
        <v>62</v>
      </c>
      <c r="J411" s="146"/>
      <c r="K411" s="146"/>
      <c r="L411" s="146"/>
      <c r="M411" s="20"/>
      <c r="N411" s="17">
        <v>124</v>
      </c>
      <c r="O411" s="143"/>
      <c r="P411" s="53" t="s">
        <v>16</v>
      </c>
      <c r="Q411" s="209" t="s">
        <v>259</v>
      </c>
      <c r="R411" s="145" t="s">
        <v>1245</v>
      </c>
      <c r="S411" s="144"/>
      <c r="T411" s="142"/>
      <c r="U411" s="142"/>
      <c r="V411" s="145"/>
      <c r="W411" s="206" t="str">
        <f t="shared" si="20"/>
        <v>CAR2017214GRDA1E</v>
      </c>
      <c r="X411" s="206">
        <f t="shared" si="21"/>
        <v>0</v>
      </c>
      <c r="Y411" s="206" t="str">
        <f>VLOOKUP(P411,NIVEAUXADMIN!A:B,2,FALSE)</f>
        <v>HT08</v>
      </c>
      <c r="Z411" s="206" t="str">
        <f>VLOOKUP(Q411,NIVEAUXADMIN!E:F,2,FALSE)</f>
        <v>HT08822</v>
      </c>
      <c r="AA411" s="206" t="str">
        <f>VLOOKUP(R411,NIVEAUXADMIN!I:J,2,FALSE)</f>
        <v>HT08822-01</v>
      </c>
      <c r="AB411" s="206">
        <f>IF(SUMPRODUCT(($A$4:$A411=A411)*($Q$4:$Q411=Q411))&gt;1,0,1)</f>
        <v>0</v>
      </c>
      <c r="AC411" s="207">
        <f>IF(SUMPRODUCT(($A$4:$A411=A411)*($F$4:$F411=F411)*($Q$4:$Q411=Q411))&gt;1,0,1)</f>
        <v>0</v>
      </c>
      <c r="AD411" s="206" t="str">
        <f t="shared" si="22"/>
        <v xml:space="preserve">{"Organisation": "CARE International", "Indicateur": "Support à l'auto-recouvrement pour la réparation et reconstruction", "Statut": "Réalisé", "Date de l'activité (passé ou planifiée)
( jj-mm-aaaa)": "2/14/2017", "Département": "Grande Anse", "Commune": "Dame-Marie", "Section Communale": "1ere Bariadelle"}, </v>
      </c>
    </row>
    <row r="412" spans="1:30" s="53" customFormat="1" x14ac:dyDescent="0.25">
      <c r="A412" s="53" t="s">
        <v>2238</v>
      </c>
      <c r="C412" s="211" t="s">
        <v>2426</v>
      </c>
      <c r="D412" s="53" t="s">
        <v>15</v>
      </c>
      <c r="E412" s="132">
        <v>42782</v>
      </c>
      <c r="F412" s="77" t="s">
        <v>2418</v>
      </c>
      <c r="G412" s="145" t="s">
        <v>2401</v>
      </c>
      <c r="H412" s="138" t="str">
        <f>IFERROR(VLOOKUP(G412,REFERENCES!O:P,2,FALSE),"")</f>
        <v>Nombre de kits de tôles</v>
      </c>
      <c r="I412" s="207">
        <v>108</v>
      </c>
      <c r="J412" s="146"/>
      <c r="K412" s="146"/>
      <c r="L412" s="146"/>
      <c r="M412" s="20"/>
      <c r="N412" s="17">
        <v>108</v>
      </c>
      <c r="O412" s="143"/>
      <c r="P412" s="53" t="s">
        <v>16</v>
      </c>
      <c r="Q412" s="53" t="s">
        <v>253</v>
      </c>
      <c r="R412" s="209" t="s">
        <v>1234</v>
      </c>
      <c r="S412" s="144"/>
      <c r="T412" s="142"/>
      <c r="U412" s="142"/>
      <c r="V412" s="145"/>
      <c r="W412" s="206" t="str">
        <f t="shared" si="20"/>
        <v>CAR2017216GRCH1E</v>
      </c>
      <c r="X412" s="206">
        <f t="shared" si="21"/>
        <v>0</v>
      </c>
      <c r="Y412" s="206" t="str">
        <f>VLOOKUP(P412,NIVEAUXADMIN!A:B,2,FALSE)</f>
        <v>HT08</v>
      </c>
      <c r="Z412" s="206" t="str">
        <f>VLOOKUP(Q412,NIVEAUXADMIN!E:F,2,FALSE)</f>
        <v>HT08815</v>
      </c>
      <c r="AA412" s="206" t="str">
        <f>VLOOKUP(R412,NIVEAUXADMIN!I:J,2,FALSE)</f>
        <v>HT08815-01</v>
      </c>
      <c r="AB412" s="206">
        <f>IF(SUMPRODUCT(($A$4:$A412=A412)*($Q$4:$Q412=Q412))&gt;1,0,1)</f>
        <v>0</v>
      </c>
      <c r="AC412" s="207">
        <f>IF(SUMPRODUCT(($A$4:$A412=A412)*($F$4:$F412=F412)*($Q$4:$Q412=Q412))&gt;1,0,1)</f>
        <v>1</v>
      </c>
      <c r="AD412" s="206" t="str">
        <f t="shared" si="22"/>
        <v xml:space="preserve">{"Organisation": "CARE International", "Indicateur": "Support à l'auto-recouvrement pour la réparation et reconstruction", "Statut": "Réalisé", "Date de l'activité (passé ou planifiée)
( jj-mm-aaaa)": "2/16/2017", "Département": "Grande Anse", "Commune": "Chambellan", "Section Communale": "1e  Déjean"}, </v>
      </c>
    </row>
    <row r="413" spans="1:30" s="53" customFormat="1" x14ac:dyDescent="0.25">
      <c r="A413" s="53" t="s">
        <v>2238</v>
      </c>
      <c r="C413" s="211" t="s">
        <v>2426</v>
      </c>
      <c r="D413" s="53" t="s">
        <v>15</v>
      </c>
      <c r="E413" s="132">
        <v>42782</v>
      </c>
      <c r="F413" s="77" t="s">
        <v>2418</v>
      </c>
      <c r="G413" s="145" t="s">
        <v>1151</v>
      </c>
      <c r="H413" s="138" t="str">
        <f>IFERROR(VLOOKUP(G413,REFERENCES!O:P,2,FALSE),"")</f>
        <v>Nombre de kits d'outils</v>
      </c>
      <c r="I413" s="207">
        <v>54</v>
      </c>
      <c r="J413" s="73"/>
      <c r="K413" s="73"/>
      <c r="L413" s="73"/>
      <c r="M413" s="20"/>
      <c r="N413" s="17">
        <v>54</v>
      </c>
      <c r="O413" s="71"/>
      <c r="P413" s="53" t="s">
        <v>16</v>
      </c>
      <c r="Q413" s="53" t="s">
        <v>253</v>
      </c>
      <c r="R413" s="209" t="s">
        <v>1234</v>
      </c>
      <c r="S413" s="144"/>
      <c r="T413" s="142"/>
      <c r="U413" s="142"/>
      <c r="V413" s="145"/>
      <c r="W413" s="206" t="str">
        <f t="shared" si="20"/>
        <v>CAR2017216GRCH1E</v>
      </c>
      <c r="X413" s="206">
        <f t="shared" si="21"/>
        <v>0</v>
      </c>
      <c r="Y413" s="206" t="str">
        <f>VLOOKUP(P413,NIVEAUXADMIN!A:B,2,FALSE)</f>
        <v>HT08</v>
      </c>
      <c r="Z413" s="206" t="str">
        <f>VLOOKUP(Q413,NIVEAUXADMIN!E:F,2,FALSE)</f>
        <v>HT08815</v>
      </c>
      <c r="AA413" s="206" t="str">
        <f>VLOOKUP(R413,NIVEAUXADMIN!I:J,2,FALSE)</f>
        <v>HT08815-01</v>
      </c>
      <c r="AB413" s="206">
        <f>IF(SUMPRODUCT(($A$4:$A413=A413)*($Q$4:$Q413=Q413))&gt;1,0,1)</f>
        <v>0</v>
      </c>
      <c r="AC413" s="207">
        <f>IF(SUMPRODUCT(($A$4:$A413=A413)*($F$4:$F413=F413)*($Q$4:$Q413=Q413))&gt;1,0,1)</f>
        <v>0</v>
      </c>
      <c r="AD413" s="206" t="str">
        <f t="shared" si="22"/>
        <v xml:space="preserve">{"Organisation": "CARE International", "Indicateur": "Support à l'auto-recouvrement pour la réparation et reconstruction", "Statut": "Réalisé", "Date de l'activité (passé ou planifiée)
( jj-mm-aaaa)": "2/16/2017", "Département": "Grande Anse", "Commune": "Chambellan", "Section Communale": "1e  Déjean"}, </v>
      </c>
    </row>
    <row r="414" spans="1:30" s="53" customFormat="1" x14ac:dyDescent="0.25">
      <c r="A414" s="71" t="s">
        <v>2238</v>
      </c>
      <c r="C414" s="211" t="s">
        <v>2426</v>
      </c>
      <c r="D414" s="71" t="s">
        <v>15</v>
      </c>
      <c r="E414" s="132">
        <v>42782</v>
      </c>
      <c r="F414" s="77" t="s">
        <v>2418</v>
      </c>
      <c r="G414" s="145" t="s">
        <v>2401</v>
      </c>
      <c r="H414" s="138" t="str">
        <f>IFERROR(VLOOKUP(G414,REFERENCES!O:P,2,FALSE),"")</f>
        <v>Nombre de kits de tôles</v>
      </c>
      <c r="I414" s="207">
        <v>132</v>
      </c>
      <c r="J414" s="73"/>
      <c r="K414" s="73"/>
      <c r="L414" s="73"/>
      <c r="M414" s="74"/>
      <c r="N414" s="73">
        <v>132</v>
      </c>
      <c r="O414" s="71"/>
      <c r="P414" s="53" t="s">
        <v>16</v>
      </c>
      <c r="Q414" s="71" t="s">
        <v>253</v>
      </c>
      <c r="R414" s="145" t="s">
        <v>1360</v>
      </c>
      <c r="S414" s="144"/>
      <c r="T414" s="142"/>
      <c r="U414" s="142"/>
      <c r="V414" s="145"/>
      <c r="W414" s="206" t="str">
        <f t="shared" si="20"/>
        <v>CAR2017216GRCH2E</v>
      </c>
      <c r="X414" s="206">
        <f t="shared" si="21"/>
        <v>0</v>
      </c>
      <c r="Y414" s="206" t="str">
        <f>VLOOKUP(P414,NIVEAUXADMIN!A:B,2,FALSE)</f>
        <v>HT08</v>
      </c>
      <c r="Z414" s="206" t="str">
        <f>VLOOKUP(Q414,NIVEAUXADMIN!E:F,2,FALSE)</f>
        <v>HT08815</v>
      </c>
      <c r="AA414" s="206" t="str">
        <f>VLOOKUP(R414,NIVEAUXADMIN!I:J,2,FALSE)</f>
        <v>HT08815-02</v>
      </c>
      <c r="AB414" s="206">
        <f>IF(SUMPRODUCT(($A$4:$A414=A414)*($Q$4:$Q414=Q414))&gt;1,0,1)</f>
        <v>0</v>
      </c>
      <c r="AC414" s="207">
        <f>IF(SUMPRODUCT(($A$4:$A414=A414)*($F$4:$F414=F414)*($Q$4:$Q414=Q414))&gt;1,0,1)</f>
        <v>0</v>
      </c>
      <c r="AD414" s="206" t="str">
        <f t="shared" si="22"/>
        <v xml:space="preserve">{"Organisation": "CARE International", "Indicateur": "Support à l'auto-recouvrement pour la réparation et reconstruction", "Statut": "Réalisé", "Date de l'activité (passé ou planifiée)
( jj-mm-aaaa)": "2/16/2017", "Département": "Grande Anse", "Commune": "Chambellan", "Section Communale": "2e Boucan"}, </v>
      </c>
    </row>
    <row r="415" spans="1:30" s="53" customFormat="1" x14ac:dyDescent="0.25">
      <c r="A415" s="53" t="s">
        <v>2238</v>
      </c>
      <c r="C415" s="211" t="s">
        <v>2426</v>
      </c>
      <c r="D415" s="53" t="s">
        <v>15</v>
      </c>
      <c r="E415" s="132">
        <v>42782</v>
      </c>
      <c r="F415" s="77" t="s">
        <v>2418</v>
      </c>
      <c r="G415" s="145" t="s">
        <v>1151</v>
      </c>
      <c r="H415" s="138" t="str">
        <f>IFERROR(VLOOKUP(G415,REFERENCES!O:P,2,FALSE),"")</f>
        <v>Nombre de kits d'outils</v>
      </c>
      <c r="I415" s="146">
        <v>66</v>
      </c>
      <c r="J415" s="73"/>
      <c r="K415" s="73"/>
      <c r="L415" s="73"/>
      <c r="M415" s="20"/>
      <c r="N415" s="17">
        <v>132</v>
      </c>
      <c r="O415" s="71"/>
      <c r="P415" s="53" t="s">
        <v>16</v>
      </c>
      <c r="Q415" s="53" t="s">
        <v>253</v>
      </c>
      <c r="R415" s="145" t="s">
        <v>1360</v>
      </c>
      <c r="S415" s="144"/>
      <c r="T415" s="142"/>
      <c r="U415" s="142"/>
      <c r="V415" s="145"/>
      <c r="W415" s="206" t="str">
        <f t="shared" si="20"/>
        <v>CAR2017216GRCH2E</v>
      </c>
      <c r="X415" s="206">
        <f t="shared" si="21"/>
        <v>0</v>
      </c>
      <c r="Y415" s="206" t="str">
        <f>VLOOKUP(P415,NIVEAUXADMIN!A:B,2,FALSE)</f>
        <v>HT08</v>
      </c>
      <c r="Z415" s="206" t="str">
        <f>VLOOKUP(Q415,NIVEAUXADMIN!E:F,2,FALSE)</f>
        <v>HT08815</v>
      </c>
      <c r="AA415" s="206" t="str">
        <f>VLOOKUP(R415,NIVEAUXADMIN!I:J,2,FALSE)</f>
        <v>HT08815-02</v>
      </c>
      <c r="AB415" s="206">
        <f>IF(SUMPRODUCT(($A$4:$A415=A415)*($Q$4:$Q415=Q415))&gt;1,0,1)</f>
        <v>0</v>
      </c>
      <c r="AC415" s="207">
        <f>IF(SUMPRODUCT(($A$4:$A415=A415)*($F$4:$F415=F415)*($Q$4:$Q415=Q415))&gt;1,0,1)</f>
        <v>0</v>
      </c>
      <c r="AD415" s="206" t="str">
        <f t="shared" si="22"/>
        <v xml:space="preserve">{"Organisation": "CARE International", "Indicateur": "Support à l'auto-recouvrement pour la réparation et reconstruction", "Statut": "Réalisé", "Date de l'activité (passé ou planifiée)
( jj-mm-aaaa)": "2/16/2017", "Département": "Grande Anse", "Commune": "Chambellan", "Section Communale": "2e Boucan"}, </v>
      </c>
    </row>
    <row r="416" spans="1:30" s="53" customFormat="1" x14ac:dyDescent="0.25">
      <c r="A416" s="53" t="s">
        <v>2238</v>
      </c>
      <c r="C416" s="211" t="s">
        <v>2426</v>
      </c>
      <c r="D416" s="53" t="s">
        <v>15</v>
      </c>
      <c r="E416" s="132">
        <v>42787</v>
      </c>
      <c r="F416" s="77" t="s">
        <v>2417</v>
      </c>
      <c r="G416" s="145" t="s">
        <v>1055</v>
      </c>
      <c r="H416" s="138" t="str">
        <f>IFERROR(VLOOKUP(G416,REFERENCES!O:P,2,FALSE),"")</f>
        <v xml:space="preserve">Nombre </v>
      </c>
      <c r="I416" s="146">
        <v>1449</v>
      </c>
      <c r="J416" s="146"/>
      <c r="K416" s="146"/>
      <c r="L416" s="146"/>
      <c r="M416" s="20"/>
      <c r="N416" s="17">
        <v>1449</v>
      </c>
      <c r="O416" s="71"/>
      <c r="P416" s="53" t="s">
        <v>16</v>
      </c>
      <c r="Q416" s="53" t="s">
        <v>246</v>
      </c>
      <c r="R416" s="209"/>
      <c r="S416" s="209"/>
      <c r="T416" s="206"/>
      <c r="U416" s="206"/>
      <c r="V416" s="206"/>
      <c r="W416" s="206" t="str">
        <f t="shared" si="20"/>
        <v>CAR2017221GRBE</v>
      </c>
      <c r="X416" s="206">
        <f t="shared" si="21"/>
        <v>0</v>
      </c>
      <c r="Y416" s="206" t="str">
        <f>VLOOKUP(P416,NIVEAUXADMIN!A:B,2,FALSE)</f>
        <v>HT08</v>
      </c>
      <c r="Z416" s="206" t="str">
        <f>VLOOKUP(Q416,NIVEAUXADMIN!E:F,2,FALSE)</f>
        <v>HT08833</v>
      </c>
      <c r="AA416" s="206" t="e">
        <f>VLOOKUP(R416,NIVEAUXADMIN!I:J,2,FALSE)</f>
        <v>#N/A</v>
      </c>
      <c r="AB416" s="206">
        <f>IF(SUMPRODUCT(($A$4:$A416=A416)*($Q$4:$Q416=Q416))&gt;1,0,1)</f>
        <v>0</v>
      </c>
      <c r="AC416" s="207">
        <f>IF(SUMPRODUCT(($A$4:$A416=A416)*($F$4:$F416=F416)*($Q$4:$Q416=Q416))&gt;1,0,1)</f>
        <v>0</v>
      </c>
      <c r="AD416" s="206" t="str">
        <f t="shared" si="22"/>
        <v xml:space="preserve">{"Organisation": "CARE International", "Indicateur": "Distribution de biens non-alimentaire", "Statut": "Réalisé", "Date de l'activité (passé ou planifiée)
( jj-mm-aaaa)": "2/21/2017", "Département": "Grande Anse", "Commune": "Beaumont", "Section Communale": ""}, </v>
      </c>
    </row>
    <row r="417" spans="1:30" s="53" customFormat="1" x14ac:dyDescent="0.25">
      <c r="A417" s="53" t="s">
        <v>2238</v>
      </c>
      <c r="C417" s="211" t="s">
        <v>2426</v>
      </c>
      <c r="D417" s="53" t="s">
        <v>15</v>
      </c>
      <c r="E417" s="132">
        <v>42787</v>
      </c>
      <c r="F417" s="77" t="s">
        <v>2418</v>
      </c>
      <c r="G417" s="145" t="s">
        <v>2401</v>
      </c>
      <c r="H417" s="138" t="str">
        <f>IFERROR(VLOOKUP(G417,REFERENCES!O:P,2,FALSE),"")</f>
        <v>Nombre de kits de tôles</v>
      </c>
      <c r="I417" s="146">
        <v>104</v>
      </c>
      <c r="J417" s="146"/>
      <c r="K417" s="146"/>
      <c r="L417" s="146"/>
      <c r="M417" s="20"/>
      <c r="N417" s="73">
        <v>104</v>
      </c>
      <c r="O417" s="143"/>
      <c r="P417" s="53" t="s">
        <v>16</v>
      </c>
      <c r="Q417" s="53" t="s">
        <v>253</v>
      </c>
      <c r="R417" s="209" t="s">
        <v>1234</v>
      </c>
      <c r="S417" s="144"/>
      <c r="T417" s="142"/>
      <c r="U417" s="142"/>
      <c r="V417" s="72"/>
      <c r="W417" s="206" t="str">
        <f t="shared" si="20"/>
        <v>CAR2017221GRCH1E</v>
      </c>
      <c r="X417" s="206">
        <f t="shared" si="21"/>
        <v>0</v>
      </c>
      <c r="Y417" s="206" t="str">
        <f>VLOOKUP(P417,NIVEAUXADMIN!A:B,2,FALSE)</f>
        <v>HT08</v>
      </c>
      <c r="Z417" s="206" t="str">
        <f>VLOOKUP(Q417,NIVEAUXADMIN!E:F,2,FALSE)</f>
        <v>HT08815</v>
      </c>
      <c r="AA417" s="206" t="str">
        <f>VLOOKUP(R417,NIVEAUXADMIN!I:J,2,FALSE)</f>
        <v>HT08815-01</v>
      </c>
      <c r="AB417" s="206">
        <f>IF(SUMPRODUCT(($A$4:$A417=A417)*($Q$4:$Q417=Q417))&gt;1,0,1)</f>
        <v>0</v>
      </c>
      <c r="AC417" s="207">
        <f>IF(SUMPRODUCT(($A$4:$A417=A417)*($F$4:$F417=F417)*($Q$4:$Q417=Q417))&gt;1,0,1)</f>
        <v>0</v>
      </c>
      <c r="AD417" s="206" t="str">
        <f t="shared" si="22"/>
        <v xml:space="preserve">{"Organisation": "CARE International", "Indicateur": "Support à l'auto-recouvrement pour la réparation et reconstruction", "Statut": "Réalisé", "Date de l'activité (passé ou planifiée)
( jj-mm-aaaa)": "2/21/2017", "Département": "Grande Anse", "Commune": "Chambellan", "Section Communale": "1e  Déjean"}, </v>
      </c>
    </row>
    <row r="418" spans="1:30" s="53" customFormat="1" x14ac:dyDescent="0.25">
      <c r="A418" s="71" t="s">
        <v>2238</v>
      </c>
      <c r="C418" s="211" t="s">
        <v>2426</v>
      </c>
      <c r="D418" s="71" t="s">
        <v>15</v>
      </c>
      <c r="E418" s="132">
        <v>42787</v>
      </c>
      <c r="F418" s="77" t="s">
        <v>2418</v>
      </c>
      <c r="G418" s="145" t="s">
        <v>1151</v>
      </c>
      <c r="H418" s="138" t="str">
        <f>IFERROR(VLOOKUP(G418,REFERENCES!O:P,2,FALSE),"")</f>
        <v>Nombre de kits d'outils</v>
      </c>
      <c r="I418" s="146">
        <v>52</v>
      </c>
      <c r="J418" s="146"/>
      <c r="K418" s="146"/>
      <c r="L418" s="146"/>
      <c r="M418" s="74"/>
      <c r="N418" s="73">
        <v>104</v>
      </c>
      <c r="O418" s="143"/>
      <c r="P418" s="53" t="s">
        <v>16</v>
      </c>
      <c r="Q418" s="206" t="s">
        <v>253</v>
      </c>
      <c r="R418" s="209" t="s">
        <v>1234</v>
      </c>
      <c r="S418" s="144"/>
      <c r="T418" s="142"/>
      <c r="U418" s="142"/>
      <c r="V418" s="145"/>
      <c r="W418" s="206" t="str">
        <f t="shared" si="20"/>
        <v>CAR2017221GRCH1E</v>
      </c>
      <c r="X418" s="206">
        <f t="shared" si="21"/>
        <v>0</v>
      </c>
      <c r="Y418" s="206" t="str">
        <f>VLOOKUP(P418,NIVEAUXADMIN!A:B,2,FALSE)</f>
        <v>HT08</v>
      </c>
      <c r="Z418" s="206" t="str">
        <f>VLOOKUP(Q418,NIVEAUXADMIN!E:F,2,FALSE)</f>
        <v>HT08815</v>
      </c>
      <c r="AA418" s="206" t="str">
        <f>VLOOKUP(R418,NIVEAUXADMIN!I:J,2,FALSE)</f>
        <v>HT08815-01</v>
      </c>
      <c r="AB418" s="206">
        <f>IF(SUMPRODUCT(($A$4:$A418=A418)*($Q$4:$Q418=Q418))&gt;1,0,1)</f>
        <v>0</v>
      </c>
      <c r="AC418" s="207">
        <f>IF(SUMPRODUCT(($A$4:$A418=A418)*($F$4:$F418=F418)*($Q$4:$Q418=Q418))&gt;1,0,1)</f>
        <v>0</v>
      </c>
      <c r="AD418" s="206" t="str">
        <f t="shared" si="22"/>
        <v xml:space="preserve">{"Organisation": "CARE International", "Indicateur": "Support à l'auto-recouvrement pour la réparation et reconstruction", "Statut": "Réalisé", "Date de l'activité (passé ou planifiée)
( jj-mm-aaaa)": "2/21/2017", "Département": "Grande Anse", "Commune": "Chambellan", "Section Communale": "1e  Déjean"}, </v>
      </c>
    </row>
    <row r="419" spans="1:30" s="53" customFormat="1" x14ac:dyDescent="0.25">
      <c r="A419" s="53" t="s">
        <v>2238</v>
      </c>
      <c r="C419" s="211" t="s">
        <v>2426</v>
      </c>
      <c r="D419" s="53" t="s">
        <v>15</v>
      </c>
      <c r="E419" s="132">
        <v>42787</v>
      </c>
      <c r="F419" s="77" t="s">
        <v>2418</v>
      </c>
      <c r="G419" s="145" t="s">
        <v>2401</v>
      </c>
      <c r="H419" s="138" t="str">
        <f>IFERROR(VLOOKUP(G419,REFERENCES!O:P,2,FALSE),"")</f>
        <v>Nombre de kits de tôles</v>
      </c>
      <c r="I419" s="146">
        <v>43</v>
      </c>
      <c r="J419" s="146"/>
      <c r="K419" s="146"/>
      <c r="L419" s="146"/>
      <c r="M419" s="20"/>
      <c r="N419" s="73">
        <v>43</v>
      </c>
      <c r="O419" s="143"/>
      <c r="P419" s="53" t="s">
        <v>16</v>
      </c>
      <c r="Q419" s="206" t="s">
        <v>253</v>
      </c>
      <c r="R419" s="145" t="s">
        <v>1360</v>
      </c>
      <c r="S419" s="144"/>
      <c r="T419" s="142"/>
      <c r="U419" s="142"/>
      <c r="V419" s="145"/>
      <c r="W419" s="206" t="str">
        <f t="shared" si="20"/>
        <v>CAR2017221GRCH2E</v>
      </c>
      <c r="X419" s="206">
        <f t="shared" si="21"/>
        <v>0</v>
      </c>
      <c r="Y419" s="206" t="str">
        <f>VLOOKUP(P419,NIVEAUXADMIN!A:B,2,FALSE)</f>
        <v>HT08</v>
      </c>
      <c r="Z419" s="206" t="str">
        <f>VLOOKUP(Q419,NIVEAUXADMIN!E:F,2,FALSE)</f>
        <v>HT08815</v>
      </c>
      <c r="AA419" s="206" t="str">
        <f>VLOOKUP(R419,NIVEAUXADMIN!I:J,2,FALSE)</f>
        <v>HT08815-02</v>
      </c>
      <c r="AB419" s="206">
        <f>IF(SUMPRODUCT(($A$4:$A419=A419)*($Q$4:$Q419=Q419))&gt;1,0,1)</f>
        <v>0</v>
      </c>
      <c r="AC419" s="207">
        <f>IF(SUMPRODUCT(($A$4:$A419=A419)*($F$4:$F419=F419)*($Q$4:$Q419=Q419))&gt;1,0,1)</f>
        <v>0</v>
      </c>
      <c r="AD419" s="206" t="str">
        <f t="shared" si="22"/>
        <v xml:space="preserve">{"Organisation": "CARE International", "Indicateur": "Support à l'auto-recouvrement pour la réparation et reconstruction", "Statut": "Réalisé", "Date de l'activité (passé ou planifiée)
( jj-mm-aaaa)": "2/21/2017", "Département": "Grande Anse", "Commune": "Chambellan", "Section Communale": "2e Boucan"}, </v>
      </c>
    </row>
    <row r="420" spans="1:30" s="53" customFormat="1" x14ac:dyDescent="0.25">
      <c r="A420" s="71" t="s">
        <v>2238</v>
      </c>
      <c r="C420" s="211" t="s">
        <v>2426</v>
      </c>
      <c r="D420" s="71" t="s">
        <v>15</v>
      </c>
      <c r="E420" s="132">
        <v>42787</v>
      </c>
      <c r="F420" s="77" t="s">
        <v>2418</v>
      </c>
      <c r="G420" s="145" t="s">
        <v>1151</v>
      </c>
      <c r="H420" s="138" t="str">
        <f>IFERROR(VLOOKUP(G420,REFERENCES!O:P,2,FALSE),"")</f>
        <v>Nombre de kits d'outils</v>
      </c>
      <c r="I420" s="146">
        <v>22</v>
      </c>
      <c r="J420" s="146"/>
      <c r="K420" s="73"/>
      <c r="L420" s="73"/>
      <c r="M420" s="74"/>
      <c r="N420" s="146">
        <v>43</v>
      </c>
      <c r="O420" s="143"/>
      <c r="P420" s="53" t="s">
        <v>16</v>
      </c>
      <c r="Q420" s="71" t="s">
        <v>253</v>
      </c>
      <c r="R420" s="145" t="s">
        <v>1360</v>
      </c>
      <c r="S420" s="144"/>
      <c r="T420" s="142"/>
      <c r="U420" s="142"/>
      <c r="V420" s="145"/>
      <c r="W420" s="206" t="str">
        <f t="shared" si="20"/>
        <v>CAR2017221GRCH2E</v>
      </c>
      <c r="X420" s="206">
        <f t="shared" si="21"/>
        <v>0</v>
      </c>
      <c r="Y420" s="206" t="str">
        <f>VLOOKUP(P420,NIVEAUXADMIN!A:B,2,FALSE)</f>
        <v>HT08</v>
      </c>
      <c r="Z420" s="206" t="str">
        <f>VLOOKUP(Q420,NIVEAUXADMIN!E:F,2,FALSE)</f>
        <v>HT08815</v>
      </c>
      <c r="AA420" s="206" t="str">
        <f>VLOOKUP(R420,NIVEAUXADMIN!I:J,2,FALSE)</f>
        <v>HT08815-02</v>
      </c>
      <c r="AB420" s="206">
        <f>IF(SUMPRODUCT(($A$4:$A420=A420)*($Q$4:$Q420=Q420))&gt;1,0,1)</f>
        <v>0</v>
      </c>
      <c r="AC420" s="207">
        <f>IF(SUMPRODUCT(($A$4:$A420=A420)*($F$4:$F420=F420)*($Q$4:$Q420=Q420))&gt;1,0,1)</f>
        <v>0</v>
      </c>
      <c r="AD420" s="206" t="str">
        <f t="shared" si="22"/>
        <v xml:space="preserve">{"Organisation": "CARE International", "Indicateur": "Support à l'auto-recouvrement pour la réparation et reconstruction", "Statut": "Réalisé", "Date de l'activité (passé ou planifiée)
( jj-mm-aaaa)": "2/21/2017", "Département": "Grande Anse", "Commune": "Chambellan", "Section Communale": "2e Boucan"}, </v>
      </c>
    </row>
    <row r="421" spans="1:30" s="53" customFormat="1" x14ac:dyDescent="0.25">
      <c r="A421" s="53" t="s">
        <v>2238</v>
      </c>
      <c r="C421" s="206"/>
      <c r="D421" s="53" t="s">
        <v>15</v>
      </c>
      <c r="E421" s="132">
        <v>42788</v>
      </c>
      <c r="F421" s="77" t="s">
        <v>2417</v>
      </c>
      <c r="G421" s="145" t="s">
        <v>1055</v>
      </c>
      <c r="H421" s="138" t="str">
        <f>IFERROR(VLOOKUP(G421,REFERENCES!O:P,2,FALSE),"")</f>
        <v xml:space="preserve">Nombre </v>
      </c>
      <c r="I421" s="146">
        <v>757</v>
      </c>
      <c r="J421" s="73"/>
      <c r="K421" s="73"/>
      <c r="L421" s="73"/>
      <c r="M421" s="20"/>
      <c r="N421" s="73">
        <v>757</v>
      </c>
      <c r="O421" s="143"/>
      <c r="P421" s="53" t="s">
        <v>16</v>
      </c>
      <c r="Q421" s="209" t="s">
        <v>273</v>
      </c>
      <c r="R421" s="145" t="s">
        <v>1475</v>
      </c>
      <c r="S421" s="209"/>
      <c r="T421" s="206"/>
      <c r="U421" s="206"/>
      <c r="V421" s="72"/>
      <c r="W421" s="206" t="str">
        <f t="shared" si="20"/>
        <v>CAR2017222GRRO3E</v>
      </c>
      <c r="X421" s="206">
        <f t="shared" si="21"/>
        <v>0</v>
      </c>
      <c r="Y421" s="206" t="str">
        <f>VLOOKUP(P421,NIVEAUXADMIN!A:B,2,FALSE)</f>
        <v>HT08</v>
      </c>
      <c r="Z421" s="206" t="str">
        <f>VLOOKUP(Q421,NIVEAUXADMIN!E:F,2,FALSE)</f>
        <v>HT08832</v>
      </c>
      <c r="AA421" s="206" t="str">
        <f>VLOOKUP(R421,NIVEAUXADMIN!I:J,2,FALSE)</f>
        <v>HT08832-03</v>
      </c>
      <c r="AB421" s="206">
        <f>IF(SUMPRODUCT(($A$4:$A421=A421)*($Q$4:$Q421=Q421))&gt;1,0,1)</f>
        <v>0</v>
      </c>
      <c r="AC421" s="207">
        <f>IF(SUMPRODUCT(($A$4:$A421=A421)*($F$4:$F421=F421)*($Q$4:$Q421=Q421))&gt;1,0,1)</f>
        <v>0</v>
      </c>
      <c r="AD421" s="206" t="str">
        <f t="shared" si="22"/>
        <v xml:space="preserve">{"Organisation": "CARE International", "Indicateur": "Distribution de biens non-alimentaire", "Statut": "Réalisé", "Date de l'activité (passé ou planifiée)
( jj-mm-aaaa)": "2/22/2017", "Département": "Grande Anse", "Commune": "Roseaux", "Section Communale": "3e Grand Vicent"}, </v>
      </c>
    </row>
    <row r="422" spans="1:30" s="53" customFormat="1" x14ac:dyDescent="0.25">
      <c r="A422" s="71" t="s">
        <v>2238</v>
      </c>
      <c r="C422" s="206"/>
      <c r="D422" s="71" t="s">
        <v>15</v>
      </c>
      <c r="E422" s="132">
        <v>42789</v>
      </c>
      <c r="F422" s="77" t="s">
        <v>2417</v>
      </c>
      <c r="G422" s="145" t="s">
        <v>1055</v>
      </c>
      <c r="H422" s="138" t="str">
        <f>IFERROR(VLOOKUP(G422,REFERENCES!O:P,2,FALSE),"")</f>
        <v xml:space="preserve">Nombre </v>
      </c>
      <c r="I422" s="146">
        <v>918</v>
      </c>
      <c r="J422" s="73"/>
      <c r="K422" s="73"/>
      <c r="L422" s="73"/>
      <c r="M422" s="74"/>
      <c r="N422" s="73">
        <v>918</v>
      </c>
      <c r="O422" s="143"/>
      <c r="P422" s="53" t="s">
        <v>16</v>
      </c>
      <c r="Q422" s="209" t="s">
        <v>273</v>
      </c>
      <c r="R422" s="145" t="s">
        <v>1568</v>
      </c>
      <c r="S422" s="209"/>
      <c r="T422" s="206"/>
      <c r="U422" s="206"/>
      <c r="V422" s="72"/>
      <c r="W422" s="206" t="str">
        <f t="shared" si="20"/>
        <v>CAR2017223GRRO4E</v>
      </c>
      <c r="X422" s="206">
        <f t="shared" si="21"/>
        <v>0</v>
      </c>
      <c r="Y422" s="206" t="str">
        <f>VLOOKUP(P422,NIVEAUXADMIN!A:B,2,FALSE)</f>
        <v>HT08</v>
      </c>
      <c r="Z422" s="206" t="str">
        <f>VLOOKUP(Q422,NIVEAUXADMIN!E:F,2,FALSE)</f>
        <v>HT08832</v>
      </c>
      <c r="AA422" s="206" t="str">
        <f>VLOOKUP(R422,NIVEAUXADMIN!I:J,2,FALSE)</f>
        <v>HT08832-04</v>
      </c>
      <c r="AB422" s="206">
        <f>IF(SUMPRODUCT(($A$4:$A422=A422)*($Q$4:$Q422=Q422))&gt;1,0,1)</f>
        <v>0</v>
      </c>
      <c r="AC422" s="207">
        <f>IF(SUMPRODUCT(($A$4:$A422=A422)*($F$4:$F422=F422)*($Q$4:$Q422=Q422))&gt;1,0,1)</f>
        <v>0</v>
      </c>
      <c r="AD422" s="206" t="str">
        <f t="shared" si="22"/>
        <v xml:space="preserve">{"Organisation": "CARE International", "Indicateur": "Distribution de biens non-alimentaire", "Statut": "Réalisé", "Date de l'activité (passé ou planifiée)
( jj-mm-aaaa)": "2/23/2017", "Département": "Grande Anse", "Commune": "Roseaux", "Section Communale": "4e les Gomiers"}, </v>
      </c>
    </row>
    <row r="423" spans="1:30" s="53" customFormat="1" x14ac:dyDescent="0.25">
      <c r="A423" s="71" t="s">
        <v>2238</v>
      </c>
      <c r="C423" s="211" t="s">
        <v>2426</v>
      </c>
      <c r="D423" s="71" t="s">
        <v>15</v>
      </c>
      <c r="E423" s="132">
        <v>42801</v>
      </c>
      <c r="F423" s="77" t="s">
        <v>2417</v>
      </c>
      <c r="G423" s="145" t="s">
        <v>1052</v>
      </c>
      <c r="H423" s="138" t="str">
        <f>IFERROR(VLOOKUP(G423,REFERENCES!O:P,2,FALSE),"")</f>
        <v xml:space="preserve">Nombre </v>
      </c>
      <c r="I423" s="146">
        <v>6930</v>
      </c>
      <c r="J423" s="73"/>
      <c r="K423" s="73"/>
      <c r="L423" s="73"/>
      <c r="M423" s="74"/>
      <c r="N423" s="73">
        <v>99</v>
      </c>
      <c r="O423" s="143"/>
      <c r="P423" s="53" t="s">
        <v>16</v>
      </c>
      <c r="Q423" s="71" t="s">
        <v>253</v>
      </c>
      <c r="R423" s="209" t="s">
        <v>1234</v>
      </c>
      <c r="S423" s="209"/>
      <c r="T423" s="206"/>
      <c r="U423" s="206"/>
      <c r="V423" s="206"/>
      <c r="W423" s="206" t="str">
        <f t="shared" si="20"/>
        <v>CAR201737GRCH1E</v>
      </c>
      <c r="X423" s="206">
        <f t="shared" si="21"/>
        <v>0</v>
      </c>
      <c r="Y423" s="206" t="str">
        <f>VLOOKUP(P423,NIVEAUXADMIN!A:B,2,FALSE)</f>
        <v>HT08</v>
      </c>
      <c r="Z423" s="206" t="str">
        <f>VLOOKUP(Q423,NIVEAUXADMIN!E:F,2,FALSE)</f>
        <v>HT08815</v>
      </c>
      <c r="AA423" s="206" t="str">
        <f>VLOOKUP(R423,NIVEAUXADMIN!I:J,2,FALSE)</f>
        <v>HT08815-01</v>
      </c>
      <c r="AB423" s="206">
        <f>IF(SUMPRODUCT(($A$4:$A423=A423)*($Q$4:$Q423=Q423))&gt;1,0,1)</f>
        <v>0</v>
      </c>
      <c r="AC423" s="207">
        <f>IF(SUMPRODUCT(($A$4:$A423=A423)*($F$4:$F423=F423)*($Q$4:$Q423=Q423))&gt;1,0,1)</f>
        <v>0</v>
      </c>
      <c r="AD423" s="206" t="str">
        <f t="shared" si="22"/>
        <v xml:space="preserve">{"Organisation": "CARE International", "Indicateur": "Distribution de biens non-alimentaire", "Statut": "Réalisé", "Date de l'activité (passé ou planifiée)
( jj-mm-aaaa)": "3/7/2017", "Département": "Grande Anse", "Commune": "Chambellan", "Section Communale": "1e  Déjean"}, </v>
      </c>
    </row>
    <row r="424" spans="1:30" s="53" customFormat="1" x14ac:dyDescent="0.25">
      <c r="A424" s="53" t="s">
        <v>2238</v>
      </c>
      <c r="C424" s="211" t="s">
        <v>2426</v>
      </c>
      <c r="D424" s="53" t="s">
        <v>15</v>
      </c>
      <c r="E424" s="132">
        <v>42801</v>
      </c>
      <c r="F424" s="77" t="s">
        <v>2418</v>
      </c>
      <c r="G424" s="145" t="s">
        <v>2401</v>
      </c>
      <c r="H424" s="138" t="str">
        <f>IFERROR(VLOOKUP(G424,REFERENCES!O:P,2,FALSE),"")</f>
        <v>Nombre de kits de tôles</v>
      </c>
      <c r="I424" s="146">
        <v>71</v>
      </c>
      <c r="J424" s="73"/>
      <c r="K424" s="73"/>
      <c r="L424" s="73"/>
      <c r="M424" s="20"/>
      <c r="N424" s="17">
        <v>71</v>
      </c>
      <c r="O424" s="143"/>
      <c r="P424" s="53" t="s">
        <v>16</v>
      </c>
      <c r="Q424" s="53" t="s">
        <v>253</v>
      </c>
      <c r="R424" s="209" t="s">
        <v>1234</v>
      </c>
      <c r="S424" s="144"/>
      <c r="T424" s="142"/>
      <c r="U424" s="142"/>
      <c r="V424" s="15"/>
      <c r="W424" s="206" t="str">
        <f t="shared" si="20"/>
        <v>CAR201737GRCH1E</v>
      </c>
      <c r="X424" s="206">
        <f t="shared" si="21"/>
        <v>0</v>
      </c>
      <c r="Y424" s="206" t="str">
        <f>VLOOKUP(P424,NIVEAUXADMIN!A:B,2,FALSE)</f>
        <v>HT08</v>
      </c>
      <c r="Z424" s="206" t="str">
        <f>VLOOKUP(Q424,NIVEAUXADMIN!E:F,2,FALSE)</f>
        <v>HT08815</v>
      </c>
      <c r="AA424" s="206" t="str">
        <f>VLOOKUP(R424,NIVEAUXADMIN!I:J,2,FALSE)</f>
        <v>HT08815-01</v>
      </c>
      <c r="AB424" s="206">
        <f>IF(SUMPRODUCT(($A$4:$A424=A424)*($Q$4:$Q424=Q424))&gt;1,0,1)</f>
        <v>0</v>
      </c>
      <c r="AC424" s="207">
        <f>IF(SUMPRODUCT(($A$4:$A424=A424)*($F$4:$F424=F424)*($Q$4:$Q424=Q424))&gt;1,0,1)</f>
        <v>0</v>
      </c>
      <c r="AD424" s="206" t="str">
        <f t="shared" si="22"/>
        <v xml:space="preserve">{"Organisation": "CARE International", "Indicateur": "Support à l'auto-recouvrement pour la réparation et reconstruction", "Statut": "Réalisé", "Date de l'activité (passé ou planifiée)
( jj-mm-aaaa)": "3/7/2017", "Département": "Grande Anse", "Commune": "Chambellan", "Section Communale": "1e  Déjean"}, </v>
      </c>
    </row>
    <row r="425" spans="1:30" s="53" customFormat="1" x14ac:dyDescent="0.25">
      <c r="A425" s="53" t="s">
        <v>2238</v>
      </c>
      <c r="C425" s="211" t="s">
        <v>2426</v>
      </c>
      <c r="D425" s="53" t="s">
        <v>15</v>
      </c>
      <c r="E425" s="132">
        <v>42801</v>
      </c>
      <c r="F425" s="77" t="s">
        <v>2418</v>
      </c>
      <c r="G425" s="145" t="s">
        <v>1151</v>
      </c>
      <c r="H425" s="138" t="str">
        <f>IFERROR(VLOOKUP(G425,REFERENCES!O:P,2,FALSE),"")</f>
        <v>Nombre de kits d'outils</v>
      </c>
      <c r="I425" s="146">
        <v>36</v>
      </c>
      <c r="J425" s="146"/>
      <c r="K425" s="73"/>
      <c r="L425" s="73"/>
      <c r="M425" s="20"/>
      <c r="N425" s="146">
        <v>71</v>
      </c>
      <c r="O425" s="143"/>
      <c r="P425" s="53" t="s">
        <v>16</v>
      </c>
      <c r="Q425" s="53" t="s">
        <v>253</v>
      </c>
      <c r="R425" s="209" t="s">
        <v>1234</v>
      </c>
      <c r="S425" s="144"/>
      <c r="T425" s="142"/>
      <c r="U425" s="142"/>
      <c r="V425" s="145"/>
      <c r="W425" s="206" t="str">
        <f t="shared" si="20"/>
        <v>CAR201737GRCH1E</v>
      </c>
      <c r="X425" s="206">
        <f t="shared" si="21"/>
        <v>0</v>
      </c>
      <c r="Y425" s="206" t="str">
        <f>VLOOKUP(P425,NIVEAUXADMIN!A:B,2,FALSE)</f>
        <v>HT08</v>
      </c>
      <c r="Z425" s="206" t="str">
        <f>VLOOKUP(Q425,NIVEAUXADMIN!E:F,2,FALSE)</f>
        <v>HT08815</v>
      </c>
      <c r="AA425" s="206" t="str">
        <f>VLOOKUP(R425,NIVEAUXADMIN!I:J,2,FALSE)</f>
        <v>HT08815-01</v>
      </c>
      <c r="AB425" s="206">
        <f>IF(SUMPRODUCT(($A$4:$A425=A425)*($Q$4:$Q425=Q425))&gt;1,0,1)</f>
        <v>0</v>
      </c>
      <c r="AC425" s="207">
        <f>IF(SUMPRODUCT(($A$4:$A425=A425)*($F$4:$F425=F425)*($Q$4:$Q425=Q425))&gt;1,0,1)</f>
        <v>0</v>
      </c>
      <c r="AD425" s="206" t="str">
        <f t="shared" si="22"/>
        <v xml:space="preserve">{"Organisation": "CARE International", "Indicateur": "Support à l'auto-recouvrement pour la réparation et reconstruction", "Statut": "Réalisé", "Date de l'activité (passé ou planifiée)
( jj-mm-aaaa)": "3/7/2017", "Département": "Grande Anse", "Commune": "Chambellan", "Section Communale": "1e  Déjean"}, </v>
      </c>
    </row>
    <row r="426" spans="1:30" s="53" customFormat="1" x14ac:dyDescent="0.25">
      <c r="A426" s="53" t="s">
        <v>2238</v>
      </c>
      <c r="C426" s="211" t="s">
        <v>2426</v>
      </c>
      <c r="D426" s="53" t="s">
        <v>15</v>
      </c>
      <c r="E426" s="132">
        <v>42801</v>
      </c>
      <c r="F426" s="77" t="s">
        <v>2418</v>
      </c>
      <c r="G426" s="145" t="s">
        <v>2401</v>
      </c>
      <c r="H426" s="138" t="str">
        <f>IFERROR(VLOOKUP(G426,REFERENCES!O:P,2,FALSE),"")</f>
        <v>Nombre de kits de tôles</v>
      </c>
      <c r="I426" s="146">
        <v>60</v>
      </c>
      <c r="J426" s="146"/>
      <c r="K426" s="73"/>
      <c r="L426" s="73"/>
      <c r="M426" s="20"/>
      <c r="N426" s="146">
        <v>60</v>
      </c>
      <c r="O426" s="143"/>
      <c r="P426" s="53" t="s">
        <v>16</v>
      </c>
      <c r="Q426" s="206" t="s">
        <v>253</v>
      </c>
      <c r="R426" s="145" t="s">
        <v>1360</v>
      </c>
      <c r="S426" s="144"/>
      <c r="T426" s="142"/>
      <c r="U426" s="142"/>
      <c r="V426" s="145"/>
      <c r="W426" s="206" t="str">
        <f t="shared" si="20"/>
        <v>CAR201737GRCH2E</v>
      </c>
      <c r="X426" s="206">
        <f t="shared" si="21"/>
        <v>0</v>
      </c>
      <c r="Y426" s="206" t="str">
        <f>VLOOKUP(P426,NIVEAUXADMIN!A:B,2,FALSE)</f>
        <v>HT08</v>
      </c>
      <c r="Z426" s="206" t="str">
        <f>VLOOKUP(Q426,NIVEAUXADMIN!E:F,2,FALSE)</f>
        <v>HT08815</v>
      </c>
      <c r="AA426" s="206" t="str">
        <f>VLOOKUP(R426,NIVEAUXADMIN!I:J,2,FALSE)</f>
        <v>HT08815-02</v>
      </c>
      <c r="AB426" s="206">
        <f>IF(SUMPRODUCT(($A$4:$A426=A426)*($Q$4:$Q426=Q426))&gt;1,0,1)</f>
        <v>0</v>
      </c>
      <c r="AC426" s="207">
        <f>IF(SUMPRODUCT(($A$4:$A426=A426)*($F$4:$F426=F426)*($Q$4:$Q426=Q426))&gt;1,0,1)</f>
        <v>0</v>
      </c>
      <c r="AD426" s="206" t="str">
        <f t="shared" si="22"/>
        <v xml:space="preserve">{"Organisation": "CARE International", "Indicateur": "Support à l'auto-recouvrement pour la réparation et reconstruction", "Statut": "Réalisé", "Date de l'activité (passé ou planifiée)
( jj-mm-aaaa)": "3/7/2017", "Département": "Grande Anse", "Commune": "Chambellan", "Section Communale": "2e Boucan"}, </v>
      </c>
    </row>
    <row r="427" spans="1:30" s="53" customFormat="1" x14ac:dyDescent="0.25">
      <c r="A427" s="53" t="s">
        <v>2238</v>
      </c>
      <c r="C427" s="211" t="s">
        <v>2426</v>
      </c>
      <c r="D427" s="53" t="s">
        <v>15</v>
      </c>
      <c r="E427" s="132">
        <v>42801</v>
      </c>
      <c r="F427" s="77" t="s">
        <v>2418</v>
      </c>
      <c r="G427" s="145" t="s">
        <v>1151</v>
      </c>
      <c r="H427" s="138" t="str">
        <f>IFERROR(VLOOKUP(G427,REFERENCES!O:P,2,FALSE),"")</f>
        <v>Nombre de kits d'outils</v>
      </c>
      <c r="I427" s="146">
        <v>30</v>
      </c>
      <c r="J427" s="146"/>
      <c r="K427" s="73"/>
      <c r="L427" s="73"/>
      <c r="M427" s="20"/>
      <c r="N427" s="146">
        <v>60</v>
      </c>
      <c r="O427" s="206"/>
      <c r="P427" s="53" t="s">
        <v>16</v>
      </c>
      <c r="Q427" s="206" t="s">
        <v>253</v>
      </c>
      <c r="R427" s="145" t="s">
        <v>1360</v>
      </c>
      <c r="S427" s="144"/>
      <c r="T427" s="142"/>
      <c r="U427" s="142"/>
      <c r="V427" s="145"/>
      <c r="W427" s="206" t="str">
        <f t="shared" si="20"/>
        <v>CAR201737GRCH2E</v>
      </c>
      <c r="X427" s="206">
        <f t="shared" si="21"/>
        <v>0</v>
      </c>
      <c r="Y427" s="206" t="str">
        <f>VLOOKUP(P427,NIVEAUXADMIN!A:B,2,FALSE)</f>
        <v>HT08</v>
      </c>
      <c r="Z427" s="206" t="str">
        <f>VLOOKUP(Q427,NIVEAUXADMIN!E:F,2,FALSE)</f>
        <v>HT08815</v>
      </c>
      <c r="AA427" s="206" t="str">
        <f>VLOOKUP(R427,NIVEAUXADMIN!I:J,2,FALSE)</f>
        <v>HT08815-02</v>
      </c>
      <c r="AB427" s="206">
        <f>IF(SUMPRODUCT(($A$4:$A427=A427)*($Q$4:$Q427=Q427))&gt;1,0,1)</f>
        <v>0</v>
      </c>
      <c r="AC427" s="207">
        <f>IF(SUMPRODUCT(($A$4:$A427=A427)*($F$4:$F427=F427)*($Q$4:$Q427=Q427))&gt;1,0,1)</f>
        <v>0</v>
      </c>
      <c r="AD427" s="206" t="str">
        <f t="shared" si="22"/>
        <v xml:space="preserve">{"Organisation": "CARE International", "Indicateur": "Support à l'auto-recouvrement pour la réparation et reconstruction", "Statut": "Réalisé", "Date de l'activité (passé ou planifiée)
( jj-mm-aaaa)": "3/7/2017", "Département": "Grande Anse", "Commune": "Chambellan", "Section Communale": "2e Boucan"}, </v>
      </c>
    </row>
    <row r="428" spans="1:30" s="53" customFormat="1" x14ac:dyDescent="0.25">
      <c r="A428" s="53" t="s">
        <v>2238</v>
      </c>
      <c r="C428" s="206"/>
      <c r="D428" s="53" t="s">
        <v>15</v>
      </c>
      <c r="E428" s="132">
        <v>42802</v>
      </c>
      <c r="F428" s="148" t="s">
        <v>2417</v>
      </c>
      <c r="G428" s="145" t="s">
        <v>1055</v>
      </c>
      <c r="H428" s="138" t="str">
        <f>IFERROR(VLOOKUP(G428,REFERENCES!O:P,2,FALSE),"")</f>
        <v xml:space="preserve">Nombre </v>
      </c>
      <c r="I428" s="146">
        <v>253</v>
      </c>
      <c r="J428" s="146"/>
      <c r="K428" s="73"/>
      <c r="L428" s="73"/>
      <c r="M428" s="20"/>
      <c r="N428" s="146">
        <v>253</v>
      </c>
      <c r="O428" s="206"/>
      <c r="P428" s="53" t="s">
        <v>16</v>
      </c>
      <c r="Q428" s="206" t="s">
        <v>273</v>
      </c>
      <c r="R428" s="209" t="s">
        <v>1568</v>
      </c>
      <c r="S428" s="209"/>
      <c r="T428" s="206"/>
      <c r="U428" s="206"/>
      <c r="V428" s="145"/>
      <c r="W428" s="206" t="str">
        <f t="shared" si="20"/>
        <v>CAR201738GRRO4E</v>
      </c>
      <c r="X428" s="206">
        <f t="shared" si="21"/>
        <v>0</v>
      </c>
      <c r="Y428" s="206" t="str">
        <f>VLOOKUP(P428,NIVEAUXADMIN!A:B,2,FALSE)</f>
        <v>HT08</v>
      </c>
      <c r="Z428" s="206" t="str">
        <f>VLOOKUP(Q428,NIVEAUXADMIN!E:F,2,FALSE)</f>
        <v>HT08832</v>
      </c>
      <c r="AA428" s="206" t="str">
        <f>VLOOKUP(R428,NIVEAUXADMIN!I:J,2,FALSE)</f>
        <v>HT08832-04</v>
      </c>
      <c r="AB428" s="206">
        <f>IF(SUMPRODUCT(($A$4:$A428=A428)*($Q$4:$Q428=Q428))&gt;1,0,1)</f>
        <v>0</v>
      </c>
      <c r="AC428" s="207">
        <f>IF(SUMPRODUCT(($A$4:$A428=A428)*($F$4:$F428=F428)*($Q$4:$Q428=Q428))&gt;1,0,1)</f>
        <v>0</v>
      </c>
      <c r="AD428" s="206" t="str">
        <f t="shared" si="22"/>
        <v xml:space="preserve">{"Organisation": "CARE International", "Indicateur": "Distribution de biens non-alimentaire", "Statut": "Réalisé", "Date de l'activité (passé ou planifiée)
( jj-mm-aaaa)": "3/8/2017", "Département": "Grande Anse", "Commune": "Roseaux", "Section Communale": "4e les Gomiers"}, </v>
      </c>
    </row>
    <row r="429" spans="1:30" s="53" customFormat="1" x14ac:dyDescent="0.25">
      <c r="A429" s="53" t="s">
        <v>2238</v>
      </c>
      <c r="C429" s="206"/>
      <c r="D429" s="53" t="s">
        <v>15</v>
      </c>
      <c r="E429" s="132">
        <v>42803</v>
      </c>
      <c r="F429" s="77" t="s">
        <v>2417</v>
      </c>
      <c r="G429" s="145" t="s">
        <v>1055</v>
      </c>
      <c r="H429" s="138" t="str">
        <f>IFERROR(VLOOKUP(G429,REFERENCES!O:P,2,FALSE),"")</f>
        <v xml:space="preserve">Nombre </v>
      </c>
      <c r="I429" s="146">
        <v>104</v>
      </c>
      <c r="J429" s="146"/>
      <c r="K429" s="17"/>
      <c r="L429" s="17"/>
      <c r="M429" s="20"/>
      <c r="N429" s="146">
        <v>104</v>
      </c>
      <c r="O429" s="206"/>
      <c r="P429" s="53" t="s">
        <v>16</v>
      </c>
      <c r="Q429" s="209" t="s">
        <v>273</v>
      </c>
      <c r="R429" s="145" t="s">
        <v>1568</v>
      </c>
      <c r="S429" s="209"/>
      <c r="T429" s="206"/>
      <c r="U429" s="206"/>
      <c r="V429" s="145"/>
      <c r="W429" s="206" t="str">
        <f t="shared" si="20"/>
        <v>CAR201739GRRO4E</v>
      </c>
      <c r="X429" s="206">
        <f t="shared" si="21"/>
        <v>0</v>
      </c>
      <c r="Y429" s="206" t="str">
        <f>VLOOKUP(P429,NIVEAUXADMIN!A:B,2,FALSE)</f>
        <v>HT08</v>
      </c>
      <c r="Z429" s="206" t="str">
        <f>VLOOKUP(Q429,NIVEAUXADMIN!E:F,2,FALSE)</f>
        <v>HT08832</v>
      </c>
      <c r="AA429" s="206" t="str">
        <f>VLOOKUP(R429,NIVEAUXADMIN!I:J,2,FALSE)</f>
        <v>HT08832-04</v>
      </c>
      <c r="AB429" s="206">
        <f>IF(SUMPRODUCT(($A$4:$A429=A429)*($Q$4:$Q429=Q429))&gt;1,0,1)</f>
        <v>0</v>
      </c>
      <c r="AC429" s="207">
        <f>IF(SUMPRODUCT(($A$4:$A429=A429)*($F$4:$F429=F429)*($Q$4:$Q429=Q429))&gt;1,0,1)</f>
        <v>0</v>
      </c>
      <c r="AD429" s="206" t="str">
        <f t="shared" si="22"/>
        <v xml:space="preserve">{"Organisation": "CARE International", "Indicateur": "Distribution de biens non-alimentaire", "Statut": "Réalisé", "Date de l'activité (passé ou planifiée)
( jj-mm-aaaa)": "3/9/2017", "Département": "Grande Anse", "Commune": "Roseaux", "Section Communale": "4e les Gomiers"}, </v>
      </c>
    </row>
    <row r="430" spans="1:30" s="53" customFormat="1" x14ac:dyDescent="0.25">
      <c r="A430" s="53" t="s">
        <v>2238</v>
      </c>
      <c r="C430" s="211" t="s">
        <v>2211</v>
      </c>
      <c r="D430" s="53" t="s">
        <v>15</v>
      </c>
      <c r="E430" s="132">
        <v>42807</v>
      </c>
      <c r="F430" s="77" t="s">
        <v>2418</v>
      </c>
      <c r="G430" s="145" t="s">
        <v>2401</v>
      </c>
      <c r="H430" s="138" t="str">
        <f>IFERROR(VLOOKUP(G430,REFERENCES!O:P,2,FALSE),"")</f>
        <v>Nombre de kits de tôles</v>
      </c>
      <c r="I430" s="146">
        <v>120</v>
      </c>
      <c r="J430" s="146"/>
      <c r="K430" s="17"/>
      <c r="L430" s="17"/>
      <c r="M430" s="20"/>
      <c r="N430" s="146">
        <v>120</v>
      </c>
      <c r="O430" s="142"/>
      <c r="P430" s="53" t="s">
        <v>16</v>
      </c>
      <c r="Q430" s="209" t="s">
        <v>17</v>
      </c>
      <c r="R430" s="145" t="s">
        <v>1250</v>
      </c>
      <c r="S430" s="144"/>
      <c r="T430" s="142"/>
      <c r="U430" s="142"/>
      <c r="V430" s="145"/>
      <c r="W430" s="206" t="str">
        <f t="shared" si="20"/>
        <v>CAR2017313GRJE1È</v>
      </c>
      <c r="X430" s="206">
        <f t="shared" si="21"/>
        <v>0</v>
      </c>
      <c r="Y430" s="206" t="str">
        <f>VLOOKUP(P430,NIVEAUXADMIN!A:B,2,FALSE)</f>
        <v>HT08</v>
      </c>
      <c r="Z430" s="206" t="str">
        <f>VLOOKUP(Q430,NIVEAUXADMIN!E:F,2,FALSE)</f>
        <v>HT08811</v>
      </c>
      <c r="AA430" s="206" t="str">
        <f>VLOOKUP(R430,NIVEAUXADMIN!I:J,2,FALSE)</f>
        <v>HT08811-01</v>
      </c>
      <c r="AB430" s="206">
        <f>IF(SUMPRODUCT(($A$4:$A430=A430)*($Q$4:$Q430=Q430))&gt;1,0,1)</f>
        <v>0</v>
      </c>
      <c r="AC430" s="207">
        <f>IF(SUMPRODUCT(($A$4:$A430=A430)*($F$4:$F430=F430)*($Q$4:$Q430=Q430))&gt;1,0,1)</f>
        <v>1</v>
      </c>
      <c r="AD430" s="206" t="str">
        <f t="shared" si="22"/>
        <v xml:space="preserve">{"Organisation": "CARE International", "Indicateur": "Support à l'auto-recouvrement pour la réparation et reconstruction", "Statut": "Réalisé", "Date de l'activité (passé ou planifiée)
( jj-mm-aaaa)": "3/13/2017", "Département": "Grande Anse", "Commune": "Jeremie", "Section Communale": "1ère Basse Voldrogue"}, </v>
      </c>
    </row>
    <row r="431" spans="1:30" s="53" customFormat="1" x14ac:dyDescent="0.25">
      <c r="A431" s="53" t="s">
        <v>2238</v>
      </c>
      <c r="C431" s="211" t="s">
        <v>2211</v>
      </c>
      <c r="D431" s="53" t="s">
        <v>15</v>
      </c>
      <c r="E431" s="132">
        <v>42807</v>
      </c>
      <c r="F431" s="77" t="s">
        <v>2418</v>
      </c>
      <c r="G431" s="145" t="s">
        <v>1151</v>
      </c>
      <c r="H431" s="138" t="str">
        <f>IFERROR(VLOOKUP(G431,REFERENCES!O:P,2,FALSE),"")</f>
        <v>Nombre de kits d'outils</v>
      </c>
      <c r="I431" s="146">
        <v>60</v>
      </c>
      <c r="J431" s="146"/>
      <c r="K431" s="17"/>
      <c r="L431" s="17"/>
      <c r="M431" s="20"/>
      <c r="N431" s="146">
        <v>120</v>
      </c>
      <c r="O431" s="142"/>
      <c r="P431" s="53" t="s">
        <v>16</v>
      </c>
      <c r="Q431" s="209" t="s">
        <v>17</v>
      </c>
      <c r="R431" s="145" t="s">
        <v>1250</v>
      </c>
      <c r="S431" s="144"/>
      <c r="T431" s="142"/>
      <c r="U431" s="142"/>
      <c r="V431" s="145"/>
      <c r="W431" s="206" t="str">
        <f t="shared" si="20"/>
        <v>CAR2017313GRJE1È</v>
      </c>
      <c r="X431" s="206">
        <f t="shared" si="21"/>
        <v>0</v>
      </c>
      <c r="Y431" s="206" t="str">
        <f>VLOOKUP(P431,NIVEAUXADMIN!A:B,2,FALSE)</f>
        <v>HT08</v>
      </c>
      <c r="Z431" s="206" t="str">
        <f>VLOOKUP(Q431,NIVEAUXADMIN!E:F,2,FALSE)</f>
        <v>HT08811</v>
      </c>
      <c r="AA431" s="206" t="str">
        <f>VLOOKUP(R431,NIVEAUXADMIN!I:J,2,FALSE)</f>
        <v>HT08811-01</v>
      </c>
      <c r="AB431" s="206">
        <f>IF(SUMPRODUCT(($A$4:$A431=A431)*($Q$4:$Q431=Q431))&gt;1,0,1)</f>
        <v>0</v>
      </c>
      <c r="AC431" s="207">
        <f>IF(SUMPRODUCT(($A$4:$A431=A431)*($F$4:$F431=F431)*($Q$4:$Q431=Q431))&gt;1,0,1)</f>
        <v>0</v>
      </c>
      <c r="AD431" s="206" t="str">
        <f t="shared" si="22"/>
        <v xml:space="preserve">{"Organisation": "CARE International", "Indicateur": "Support à l'auto-recouvrement pour la réparation et reconstruction", "Statut": "Réalisé", "Date de l'activité (passé ou planifiée)
( jj-mm-aaaa)": "3/13/2017", "Département": "Grande Anse", "Commune": "Jeremie", "Section Communale": "1ère Basse Voldrogue"}, </v>
      </c>
    </row>
    <row r="432" spans="1:30" s="53" customFormat="1" x14ac:dyDescent="0.25">
      <c r="A432" s="53" t="s">
        <v>2238</v>
      </c>
      <c r="C432" s="211" t="s">
        <v>2211</v>
      </c>
      <c r="D432" s="53" t="s">
        <v>15</v>
      </c>
      <c r="E432" s="132">
        <v>42809</v>
      </c>
      <c r="F432" s="77" t="s">
        <v>2418</v>
      </c>
      <c r="G432" s="145" t="s">
        <v>2401</v>
      </c>
      <c r="H432" s="138" t="str">
        <f>IFERROR(VLOOKUP(G432,REFERENCES!O:P,2,FALSE),"")</f>
        <v>Nombre de kits de tôles</v>
      </c>
      <c r="I432" s="146">
        <v>125</v>
      </c>
      <c r="J432" s="17"/>
      <c r="K432" s="17"/>
      <c r="L432" s="17"/>
      <c r="M432" s="20"/>
      <c r="N432" s="17">
        <v>125</v>
      </c>
      <c r="O432" s="142"/>
      <c r="P432" s="53" t="s">
        <v>16</v>
      </c>
      <c r="Q432" s="209" t="s">
        <v>17</v>
      </c>
      <c r="R432" s="145" t="s">
        <v>1250</v>
      </c>
      <c r="S432" s="144"/>
      <c r="T432" s="142"/>
      <c r="U432" s="142"/>
      <c r="V432" s="145"/>
      <c r="W432" s="206" t="str">
        <f t="shared" si="20"/>
        <v>CAR2017315GRJE1È</v>
      </c>
      <c r="X432" s="206">
        <f t="shared" si="21"/>
        <v>0</v>
      </c>
      <c r="Y432" s="206" t="str">
        <f>VLOOKUP(P432,NIVEAUXADMIN!A:B,2,FALSE)</f>
        <v>HT08</v>
      </c>
      <c r="Z432" s="206" t="str">
        <f>VLOOKUP(Q432,NIVEAUXADMIN!E:F,2,FALSE)</f>
        <v>HT08811</v>
      </c>
      <c r="AA432" s="206" t="str">
        <f>VLOOKUP(R432,NIVEAUXADMIN!I:J,2,FALSE)</f>
        <v>HT08811-01</v>
      </c>
      <c r="AB432" s="206">
        <f>IF(SUMPRODUCT(($A$4:$A432=A432)*($Q$4:$Q432=Q432))&gt;1,0,1)</f>
        <v>0</v>
      </c>
      <c r="AC432" s="207">
        <f>IF(SUMPRODUCT(($A$4:$A432=A432)*($F$4:$F432=F432)*($Q$4:$Q432=Q432))&gt;1,0,1)</f>
        <v>0</v>
      </c>
      <c r="AD432" s="206" t="str">
        <f t="shared" si="22"/>
        <v xml:space="preserve">{"Organisation": "CARE International", "Indicateur": "Support à l'auto-recouvrement pour la réparation et reconstruction", "Statut": "Réalisé", "Date de l'activité (passé ou planifiée)
( jj-mm-aaaa)": "3/15/2017", "Département": "Grande Anse", "Commune": "Jeremie", "Section Communale": "1ère Basse Voldrogue"}, </v>
      </c>
    </row>
    <row r="433" spans="1:30" s="53" customFormat="1" x14ac:dyDescent="0.25">
      <c r="A433" s="53" t="s">
        <v>2238</v>
      </c>
      <c r="C433" s="211" t="s">
        <v>2211</v>
      </c>
      <c r="D433" s="53" t="s">
        <v>15</v>
      </c>
      <c r="E433" s="132">
        <v>42809</v>
      </c>
      <c r="F433" s="77" t="s">
        <v>2418</v>
      </c>
      <c r="G433" s="145" t="s">
        <v>1151</v>
      </c>
      <c r="H433" s="138" t="str">
        <f>IFERROR(VLOOKUP(G433,REFERENCES!O:P,2,FALSE),"")</f>
        <v>Nombre de kits d'outils</v>
      </c>
      <c r="I433" s="146">
        <v>63</v>
      </c>
      <c r="J433" s="73"/>
      <c r="K433" s="73"/>
      <c r="L433" s="73"/>
      <c r="M433" s="20"/>
      <c r="N433" s="17">
        <v>125</v>
      </c>
      <c r="O433" s="142"/>
      <c r="P433" s="53" t="s">
        <v>16</v>
      </c>
      <c r="Q433" s="209" t="s">
        <v>17</v>
      </c>
      <c r="R433" s="145" t="s">
        <v>1250</v>
      </c>
      <c r="S433" s="144"/>
      <c r="T433" s="142"/>
      <c r="U433" s="142"/>
      <c r="V433" s="145"/>
      <c r="W433" s="206" t="str">
        <f t="shared" si="20"/>
        <v>CAR2017315GRJE1È</v>
      </c>
      <c r="X433" s="206">
        <f t="shared" si="21"/>
        <v>0</v>
      </c>
      <c r="Y433" s="206" t="str">
        <f>VLOOKUP(P433,NIVEAUXADMIN!A:B,2,FALSE)</f>
        <v>HT08</v>
      </c>
      <c r="Z433" s="206" t="str">
        <f>VLOOKUP(Q433,NIVEAUXADMIN!E:F,2,FALSE)</f>
        <v>HT08811</v>
      </c>
      <c r="AA433" s="206" t="str">
        <f>VLOOKUP(R433,NIVEAUXADMIN!I:J,2,FALSE)</f>
        <v>HT08811-01</v>
      </c>
      <c r="AB433" s="206">
        <f>IF(SUMPRODUCT(($A$4:$A433=A433)*($Q$4:$Q433=Q433))&gt;1,0,1)</f>
        <v>0</v>
      </c>
      <c r="AC433" s="207">
        <f>IF(SUMPRODUCT(($A$4:$A433=A433)*($F$4:$F433=F433)*($Q$4:$Q433=Q433))&gt;1,0,1)</f>
        <v>0</v>
      </c>
      <c r="AD433" s="206" t="str">
        <f t="shared" si="22"/>
        <v xml:space="preserve">{"Organisation": "CARE International", "Indicateur": "Support à l'auto-recouvrement pour la réparation et reconstruction", "Statut": "Réalisé", "Date de l'activité (passé ou planifiée)
( jj-mm-aaaa)": "3/15/2017", "Département": "Grande Anse", "Commune": "Jeremie", "Section Communale": "1ère Basse Voldrogue"}, </v>
      </c>
    </row>
    <row r="434" spans="1:30" s="53" customFormat="1" x14ac:dyDescent="0.25">
      <c r="A434" s="71" t="s">
        <v>2238</v>
      </c>
      <c r="C434" s="211" t="s">
        <v>2211</v>
      </c>
      <c r="D434" s="71" t="s">
        <v>15</v>
      </c>
      <c r="E434" s="132">
        <v>42811</v>
      </c>
      <c r="F434" s="77" t="s">
        <v>2418</v>
      </c>
      <c r="G434" s="145" t="s">
        <v>2401</v>
      </c>
      <c r="H434" s="138" t="str">
        <f>IFERROR(VLOOKUP(G434,REFERENCES!O:P,2,FALSE),"")</f>
        <v>Nombre de kits de tôles</v>
      </c>
      <c r="I434" s="146">
        <v>160</v>
      </c>
      <c r="J434" s="73"/>
      <c r="K434" s="73"/>
      <c r="L434" s="73"/>
      <c r="M434" s="74"/>
      <c r="N434" s="73">
        <v>160</v>
      </c>
      <c r="O434" s="142"/>
      <c r="P434" s="53" t="s">
        <v>16</v>
      </c>
      <c r="Q434" s="209" t="s">
        <v>17</v>
      </c>
      <c r="R434" s="145" t="s">
        <v>1250</v>
      </c>
      <c r="S434" s="144"/>
      <c r="T434" s="142"/>
      <c r="U434" s="142"/>
      <c r="V434" s="145"/>
      <c r="W434" s="206" t="str">
        <f t="shared" si="20"/>
        <v>CAR2017317GRJE1È</v>
      </c>
      <c r="X434" s="206">
        <f t="shared" si="21"/>
        <v>0</v>
      </c>
      <c r="Y434" s="206" t="str">
        <f>VLOOKUP(P434,NIVEAUXADMIN!A:B,2,FALSE)</f>
        <v>HT08</v>
      </c>
      <c r="Z434" s="206" t="str">
        <f>VLOOKUP(Q434,NIVEAUXADMIN!E:F,2,FALSE)</f>
        <v>HT08811</v>
      </c>
      <c r="AA434" s="206" t="str">
        <f>VLOOKUP(R434,NIVEAUXADMIN!I:J,2,FALSE)</f>
        <v>HT08811-01</v>
      </c>
      <c r="AB434" s="206">
        <f>IF(SUMPRODUCT(($A$4:$A434=A434)*($Q$4:$Q434=Q434))&gt;1,0,1)</f>
        <v>0</v>
      </c>
      <c r="AC434" s="207">
        <f>IF(SUMPRODUCT(($A$4:$A434=A434)*($F$4:$F434=F434)*($Q$4:$Q434=Q434))&gt;1,0,1)</f>
        <v>0</v>
      </c>
      <c r="AD434" s="206" t="str">
        <f t="shared" si="22"/>
        <v xml:space="preserve">{"Organisation": "CARE International", "Indicateur": "Support à l'auto-recouvrement pour la réparation et reconstruction", "Statut": "Réalisé", "Date de l'activité (passé ou planifiée)
( jj-mm-aaaa)": "3/17/2017", "Département": "Grande Anse", "Commune": "Jeremie", "Section Communale": "1ère Basse Voldrogue"}, </v>
      </c>
    </row>
    <row r="435" spans="1:30" s="53" customFormat="1" x14ac:dyDescent="0.25">
      <c r="A435" s="53" t="s">
        <v>2238</v>
      </c>
      <c r="B435" s="206"/>
      <c r="C435" s="211" t="s">
        <v>2211</v>
      </c>
      <c r="D435" s="206" t="s">
        <v>15</v>
      </c>
      <c r="E435" s="132">
        <v>42811</v>
      </c>
      <c r="F435" s="148" t="s">
        <v>2418</v>
      </c>
      <c r="G435" s="145" t="s">
        <v>1151</v>
      </c>
      <c r="H435" s="138" t="str">
        <f>IFERROR(VLOOKUP(G435,REFERENCES!O:P,2,FALSE),"")</f>
        <v>Nombre de kits d'outils</v>
      </c>
      <c r="I435" s="207">
        <v>80</v>
      </c>
      <c r="J435" s="207"/>
      <c r="K435" s="207"/>
      <c r="L435" s="207"/>
      <c r="M435" s="147"/>
      <c r="N435" s="207">
        <v>160</v>
      </c>
      <c r="O435" s="142"/>
      <c r="P435" s="206" t="s">
        <v>16</v>
      </c>
      <c r="Q435" s="209" t="s">
        <v>17</v>
      </c>
      <c r="R435" s="145" t="s">
        <v>1250</v>
      </c>
      <c r="S435" s="144"/>
      <c r="T435" s="142"/>
      <c r="U435" s="142"/>
      <c r="V435" s="145"/>
      <c r="W435" s="206" t="str">
        <f t="shared" si="20"/>
        <v>CAR2017317GRJE1È</v>
      </c>
      <c r="X435" s="206">
        <f t="shared" si="21"/>
        <v>0</v>
      </c>
      <c r="Y435" s="206" t="str">
        <f>VLOOKUP(P435,NIVEAUXADMIN!A:B,2,FALSE)</f>
        <v>HT08</v>
      </c>
      <c r="Z435" s="206" t="str">
        <f>VLOOKUP(Q435,NIVEAUXADMIN!E:F,2,FALSE)</f>
        <v>HT08811</v>
      </c>
      <c r="AA435" s="206" t="str">
        <f>VLOOKUP(R435,NIVEAUXADMIN!I:J,2,FALSE)</f>
        <v>HT08811-01</v>
      </c>
      <c r="AB435" s="206">
        <f>IF(SUMPRODUCT(($A$4:$A435=A435)*($Q$4:$Q435=Q435))&gt;1,0,1)</f>
        <v>0</v>
      </c>
      <c r="AC435" s="207">
        <f>IF(SUMPRODUCT(($A$4:$A435=A435)*($F$4:$F435=F435)*($Q$4:$Q435=Q435))&gt;1,0,1)</f>
        <v>0</v>
      </c>
      <c r="AD435" s="206" t="str">
        <f t="shared" si="22"/>
        <v xml:space="preserve">{"Organisation": "CARE International", "Indicateur": "Support à l'auto-recouvrement pour la réparation et reconstruction", "Statut": "Réalisé", "Date de l'activité (passé ou planifiée)
( jj-mm-aaaa)": "3/17/2017", "Département": "Grande Anse", "Commune": "Jeremie", "Section Communale": "1ère Basse Voldrogue"}, </v>
      </c>
    </row>
    <row r="436" spans="1:30" s="53" customFormat="1" x14ac:dyDescent="0.25">
      <c r="A436" s="53" t="s">
        <v>2238</v>
      </c>
      <c r="B436" s="206"/>
      <c r="C436" s="211" t="s">
        <v>2211</v>
      </c>
      <c r="D436" s="206" t="s">
        <v>15</v>
      </c>
      <c r="E436" s="132">
        <v>42814</v>
      </c>
      <c r="F436" s="148" t="s">
        <v>2418</v>
      </c>
      <c r="G436" s="145" t="s">
        <v>2401</v>
      </c>
      <c r="H436" s="138" t="str">
        <f>IFERROR(VLOOKUP(G436,REFERENCES!O:P,2,FALSE),"")</f>
        <v>Nombre de kits de tôles</v>
      </c>
      <c r="I436" s="207">
        <v>125</v>
      </c>
      <c r="J436" s="207"/>
      <c r="K436" s="207"/>
      <c r="L436" s="207"/>
      <c r="M436" s="147"/>
      <c r="N436" s="207">
        <v>125</v>
      </c>
      <c r="O436" s="142"/>
      <c r="P436" s="206" t="s">
        <v>16</v>
      </c>
      <c r="Q436" s="209" t="s">
        <v>17</v>
      </c>
      <c r="R436" s="145" t="s">
        <v>1476</v>
      </c>
      <c r="S436" s="144"/>
      <c r="T436" s="142"/>
      <c r="U436" s="142"/>
      <c r="V436" s="145"/>
      <c r="W436" s="206" t="str">
        <f t="shared" si="20"/>
        <v>CAR2017320GRJE3E</v>
      </c>
      <c r="X436" s="206">
        <f t="shared" si="21"/>
        <v>0</v>
      </c>
      <c r="Y436" s="206" t="str">
        <f>VLOOKUP(P436,NIVEAUXADMIN!A:B,2,FALSE)</f>
        <v>HT08</v>
      </c>
      <c r="Z436" s="206" t="str">
        <f>VLOOKUP(Q436,NIVEAUXADMIN!E:F,2,FALSE)</f>
        <v>HT08811</v>
      </c>
      <c r="AA436" s="206" t="str">
        <f>VLOOKUP(R436,NIVEAUXADMIN!I:J,2,FALSE)</f>
        <v>HT08811-03</v>
      </c>
      <c r="AB436" s="206">
        <f>IF(SUMPRODUCT(($A$4:$A436=A436)*($Q$4:$Q436=Q436))&gt;1,0,1)</f>
        <v>0</v>
      </c>
      <c r="AC436" s="207">
        <f>IF(SUMPRODUCT(($A$4:$A436=A436)*($F$4:$F436=F436)*($Q$4:$Q436=Q436))&gt;1,0,1)</f>
        <v>0</v>
      </c>
      <c r="AD436" s="206" t="str">
        <f t="shared" si="22"/>
        <v xml:space="preserve">{"Organisation": "CARE International", "Indicateur": "Support à l'auto-recouvrement pour la réparation et reconstruction", "Statut": "Réalisé", "Date de l'activité (passé ou planifiée)
( jj-mm-aaaa)": "3/20/2017", "Département": "Grande Anse", "Commune": "Jeremie", "Section Communale": "3e Haute Guinaudée"}, </v>
      </c>
    </row>
    <row r="437" spans="1:30" s="53" customFormat="1" x14ac:dyDescent="0.25">
      <c r="A437" s="53" t="s">
        <v>2238</v>
      </c>
      <c r="B437" s="206"/>
      <c r="C437" s="211" t="s">
        <v>2211</v>
      </c>
      <c r="D437" s="206" t="s">
        <v>15</v>
      </c>
      <c r="E437" s="132">
        <v>42814</v>
      </c>
      <c r="F437" s="208" t="s">
        <v>2418</v>
      </c>
      <c r="G437" s="145" t="s">
        <v>1151</v>
      </c>
      <c r="H437" s="138" t="str">
        <f>IFERROR(VLOOKUP(G437,REFERENCES!O:P,2,FALSE),"")</f>
        <v>Nombre de kits d'outils</v>
      </c>
      <c r="I437" s="207">
        <v>63</v>
      </c>
      <c r="J437" s="207"/>
      <c r="K437" s="207"/>
      <c r="L437" s="207"/>
      <c r="M437" s="147"/>
      <c r="N437" s="207">
        <v>125</v>
      </c>
      <c r="O437" s="142"/>
      <c r="P437" s="206" t="s">
        <v>16</v>
      </c>
      <c r="Q437" s="209" t="s">
        <v>17</v>
      </c>
      <c r="R437" s="145" t="s">
        <v>1476</v>
      </c>
      <c r="S437" s="144"/>
      <c r="T437" s="142"/>
      <c r="U437" s="142"/>
      <c r="V437" s="145"/>
      <c r="W437" s="206" t="str">
        <f t="shared" si="20"/>
        <v>CAR2017320GRJE3E</v>
      </c>
      <c r="X437" s="206">
        <f t="shared" si="21"/>
        <v>0</v>
      </c>
      <c r="Y437" s="206" t="str">
        <f>VLOOKUP(P437,NIVEAUXADMIN!A:B,2,FALSE)</f>
        <v>HT08</v>
      </c>
      <c r="Z437" s="206" t="str">
        <f>VLOOKUP(Q437,NIVEAUXADMIN!E:F,2,FALSE)</f>
        <v>HT08811</v>
      </c>
      <c r="AA437" s="206" t="str">
        <f>VLOOKUP(R437,NIVEAUXADMIN!I:J,2,FALSE)</f>
        <v>HT08811-03</v>
      </c>
      <c r="AB437" s="206">
        <f>IF(SUMPRODUCT(($A$4:$A437=A437)*($Q$4:$Q437=Q437))&gt;1,0,1)</f>
        <v>0</v>
      </c>
      <c r="AC437" s="207">
        <f>IF(SUMPRODUCT(($A$4:$A437=A437)*($F$4:$F437=F437)*($Q$4:$Q437=Q437))&gt;1,0,1)</f>
        <v>0</v>
      </c>
      <c r="AD437" s="206" t="str">
        <f t="shared" si="22"/>
        <v xml:space="preserve">{"Organisation": "CARE International", "Indicateur": "Support à l'auto-recouvrement pour la réparation et reconstruction", "Statut": "Réalisé", "Date de l'activité (passé ou planifiée)
( jj-mm-aaaa)": "3/20/2017", "Département": "Grande Anse", "Commune": "Jeremie", "Section Communale": "3e Haute Guinaudée"}, </v>
      </c>
    </row>
    <row r="438" spans="1:30" s="53" customFormat="1" x14ac:dyDescent="0.25">
      <c r="A438" s="53" t="s">
        <v>2238</v>
      </c>
      <c r="B438" s="142"/>
      <c r="C438" s="211" t="s">
        <v>2211</v>
      </c>
      <c r="D438" s="142" t="s">
        <v>15</v>
      </c>
      <c r="E438" s="132">
        <v>42815</v>
      </c>
      <c r="F438" s="77" t="s">
        <v>2420</v>
      </c>
      <c r="G438" s="145" t="s">
        <v>2410</v>
      </c>
      <c r="H438" s="138" t="str">
        <f>IFERROR(VLOOKUP(G438,REFERENCES!O:P,2,FALSE),"")</f>
        <v xml:space="preserve">Nombre </v>
      </c>
      <c r="I438" s="155">
        <v>120</v>
      </c>
      <c r="J438" s="141"/>
      <c r="K438" s="141"/>
      <c r="L438" s="141"/>
      <c r="M438" s="205"/>
      <c r="N438" s="155">
        <v>120</v>
      </c>
      <c r="O438" s="142"/>
      <c r="P438" s="142" t="s">
        <v>16</v>
      </c>
      <c r="Q438" s="142" t="s">
        <v>17</v>
      </c>
      <c r="R438" s="144" t="s">
        <v>2258</v>
      </c>
      <c r="S438" s="144"/>
      <c r="T438" s="142"/>
      <c r="U438" s="142"/>
      <c r="V438" s="142" t="s">
        <v>2257</v>
      </c>
      <c r="W438" s="206" t="str">
        <f t="shared" si="20"/>
        <v>CAR2017321GRJE3E</v>
      </c>
      <c r="X438" s="206">
        <f t="shared" si="21"/>
        <v>0</v>
      </c>
      <c r="Y438" s="206" t="str">
        <f>VLOOKUP(P438,NIVEAUXADMIN!A:B,2,FALSE)</f>
        <v>HT08</v>
      </c>
      <c r="Z438" s="206" t="str">
        <f>VLOOKUP(Q438,NIVEAUXADMIN!E:F,2,FALSE)</f>
        <v>HT08811</v>
      </c>
      <c r="AA438" s="206" t="e">
        <f>VLOOKUP(R438,NIVEAUXADMIN!I:J,2,FALSE)</f>
        <v>#N/A</v>
      </c>
      <c r="AB438" s="206">
        <f>IF(SUMPRODUCT(($A$4:$A438=A438)*($Q$4:$Q438=Q438))&gt;1,0,1)</f>
        <v>0</v>
      </c>
      <c r="AC438" s="207">
        <f>IF(SUMPRODUCT(($A$4:$A438=A438)*($F$4:$F438=F438)*($Q$4:$Q438=Q438))&gt;1,0,1)</f>
        <v>0</v>
      </c>
      <c r="AD438" s="206" t="str">
        <f t="shared" si="22"/>
        <v xml:space="preserve">{"Organisation": "CARE International", "Indicateur": "Distribution de materiel d'abris d'urgence", "Statut": "Réalisé", "Date de l'activité (passé ou planifiée)
( jj-mm-aaaa)": "3/21/2017", "Département": "Grande Anse", "Commune": "Jeremie", "Section Communale": "3e Haute Ginaudee"}, </v>
      </c>
    </row>
    <row r="439" spans="1:30" s="53" customFormat="1" x14ac:dyDescent="0.25">
      <c r="A439" s="53" t="s">
        <v>2238</v>
      </c>
      <c r="B439" s="142"/>
      <c r="C439" s="211" t="s">
        <v>2211</v>
      </c>
      <c r="D439" s="142" t="s">
        <v>15</v>
      </c>
      <c r="E439" s="132">
        <v>42815</v>
      </c>
      <c r="F439" s="77" t="s">
        <v>2418</v>
      </c>
      <c r="G439" s="145" t="s">
        <v>1151</v>
      </c>
      <c r="H439" s="138" t="str">
        <f>IFERROR(VLOOKUP(G439,REFERENCES!O:P,2,FALSE),"")</f>
        <v>Nombre de kits d'outils</v>
      </c>
      <c r="I439" s="155">
        <v>60</v>
      </c>
      <c r="J439" s="141"/>
      <c r="K439" s="141"/>
      <c r="L439" s="141"/>
      <c r="M439" s="205"/>
      <c r="N439" s="155">
        <v>120</v>
      </c>
      <c r="O439" s="142"/>
      <c r="P439" s="142" t="s">
        <v>16</v>
      </c>
      <c r="Q439" s="142" t="s">
        <v>17</v>
      </c>
      <c r="R439" s="144" t="s">
        <v>2258</v>
      </c>
      <c r="S439" s="144"/>
      <c r="T439" s="142"/>
      <c r="U439" s="142"/>
      <c r="V439" s="142" t="s">
        <v>2259</v>
      </c>
      <c r="W439" s="206" t="str">
        <f t="shared" si="20"/>
        <v>CAR2017321GRJE3E</v>
      </c>
      <c r="X439" s="206">
        <f t="shared" si="21"/>
        <v>0</v>
      </c>
      <c r="Y439" s="206" t="str">
        <f>VLOOKUP(P439,NIVEAUXADMIN!A:B,2,FALSE)</f>
        <v>HT08</v>
      </c>
      <c r="Z439" s="206" t="str">
        <f>VLOOKUP(Q439,NIVEAUXADMIN!E:F,2,FALSE)</f>
        <v>HT08811</v>
      </c>
      <c r="AA439" s="206" t="e">
        <f>VLOOKUP(R439,NIVEAUXADMIN!I:J,2,FALSE)</f>
        <v>#N/A</v>
      </c>
      <c r="AB439" s="206">
        <f>IF(SUMPRODUCT(($A$4:$A439=A439)*($Q$4:$Q439=Q439))&gt;1,0,1)</f>
        <v>0</v>
      </c>
      <c r="AC439" s="207">
        <f>IF(SUMPRODUCT(($A$4:$A439=A439)*($F$4:$F439=F439)*($Q$4:$Q439=Q439))&gt;1,0,1)</f>
        <v>0</v>
      </c>
      <c r="AD439" s="206" t="str">
        <f t="shared" si="22"/>
        <v xml:space="preserve">{"Organisation": "CARE International", "Indicateur": "Support à l'auto-recouvrement pour la réparation et reconstruction", "Statut": "Réalisé", "Date de l'activité (passé ou planifiée)
( jj-mm-aaaa)": "3/21/2017", "Département": "Grande Anse", "Commune": "Jeremie", "Section Communale": "3e Haute Ginaudee"}, </v>
      </c>
    </row>
    <row r="440" spans="1:30" s="53" customFormat="1" x14ac:dyDescent="0.25">
      <c r="A440" s="53" t="s">
        <v>2238</v>
      </c>
      <c r="B440" s="142"/>
      <c r="C440" s="211" t="s">
        <v>2211</v>
      </c>
      <c r="D440" s="142" t="s">
        <v>15</v>
      </c>
      <c r="E440" s="132">
        <v>42815</v>
      </c>
      <c r="F440" s="211" t="s">
        <v>2416</v>
      </c>
      <c r="G440" s="176" t="s">
        <v>2369</v>
      </c>
      <c r="H440" s="138" t="str">
        <f>IFERROR(VLOOKUP(G440,REFERENCES!O:P,2,FALSE),"")</f>
        <v>Nombre de formations organisees</v>
      </c>
      <c r="I440" s="141">
        <v>60</v>
      </c>
      <c r="J440" s="141"/>
      <c r="K440" s="141"/>
      <c r="L440" s="141"/>
      <c r="M440" s="205">
        <v>60</v>
      </c>
      <c r="N440" s="141">
        <v>60</v>
      </c>
      <c r="O440" s="142"/>
      <c r="P440" s="142" t="s">
        <v>16</v>
      </c>
      <c r="Q440" s="142" t="s">
        <v>17</v>
      </c>
      <c r="R440" s="144" t="s">
        <v>2258</v>
      </c>
      <c r="S440" s="144"/>
      <c r="T440" s="142"/>
      <c r="U440" s="142"/>
      <c r="V440" s="142"/>
      <c r="W440" s="206" t="str">
        <f t="shared" si="20"/>
        <v>CAR2017321GRJE3E</v>
      </c>
      <c r="X440" s="206">
        <f t="shared" si="21"/>
        <v>0</v>
      </c>
      <c r="Y440" s="206" t="str">
        <f>VLOOKUP(P440,NIVEAUXADMIN!A:B,2,FALSE)</f>
        <v>HT08</v>
      </c>
      <c r="Z440" s="206" t="str">
        <f>VLOOKUP(Q440,NIVEAUXADMIN!E:F,2,FALSE)</f>
        <v>HT08811</v>
      </c>
      <c r="AA440" s="206" t="e">
        <f>VLOOKUP(R440,NIVEAUXADMIN!I:J,2,FALSE)</f>
        <v>#N/A</v>
      </c>
      <c r="AB440" s="206">
        <f>IF(SUMPRODUCT(($A$4:$A440=A440)*($Q$4:$Q440=Q440))&gt;1,0,1)</f>
        <v>0</v>
      </c>
      <c r="AC440" s="207">
        <f>IF(SUMPRODUCT(($A$4:$A440=A440)*($F$4:$F440=F440)*($Q$4:$Q440=Q440))&gt;1,0,1)</f>
        <v>0</v>
      </c>
      <c r="AD440" s="206" t="str">
        <f t="shared" si="22"/>
        <v xml:space="preserve">{"Organisation": "CARE International", "Indicateur": "Formation technique", "Statut": "Réalisé", "Date de l'activité (passé ou planifiée)
( jj-mm-aaaa)": "3/21/2017", "Département": "Grande Anse", "Commune": "Jeremie", "Section Communale": "3e Haute Ginaudee"}, </v>
      </c>
    </row>
    <row r="441" spans="1:30" s="53" customFormat="1" x14ac:dyDescent="0.25">
      <c r="A441" s="53" t="s">
        <v>2238</v>
      </c>
      <c r="B441" s="142"/>
      <c r="C441" s="142" t="s">
        <v>2426</v>
      </c>
      <c r="D441" s="142" t="s">
        <v>15</v>
      </c>
      <c r="E441" s="132">
        <v>42816</v>
      </c>
      <c r="F441" s="77" t="s">
        <v>2420</v>
      </c>
      <c r="G441" s="145" t="s">
        <v>2410</v>
      </c>
      <c r="H441" s="138" t="str">
        <f>IFERROR(VLOOKUP(G441,REFERENCES!O:P,2,FALSE),"")</f>
        <v xml:space="preserve">Nombre </v>
      </c>
      <c r="I441" s="155">
        <v>130</v>
      </c>
      <c r="J441" s="141"/>
      <c r="K441" s="141"/>
      <c r="L441" s="141"/>
      <c r="M441" s="205"/>
      <c r="N441" s="155">
        <v>130</v>
      </c>
      <c r="O441" s="142"/>
      <c r="P441" s="142" t="s">
        <v>16</v>
      </c>
      <c r="Q441" s="142" t="s">
        <v>2260</v>
      </c>
      <c r="R441" s="144" t="s">
        <v>2261</v>
      </c>
      <c r="S441" s="144"/>
      <c r="T441" s="142"/>
      <c r="U441" s="142"/>
      <c r="V441" s="142" t="s">
        <v>2257</v>
      </c>
      <c r="W441" s="206" t="str">
        <f t="shared" si="20"/>
        <v>CAR2017322GRDA5E</v>
      </c>
      <c r="X441" s="206">
        <f t="shared" si="21"/>
        <v>0</v>
      </c>
      <c r="Y441" s="206" t="str">
        <f>VLOOKUP(P441,NIVEAUXADMIN!A:B,2,FALSE)</f>
        <v>HT08</v>
      </c>
      <c r="Z441" s="206" t="str">
        <f>VLOOKUP(Q441,NIVEAUXADMIN!E:F,2,FALSE)</f>
        <v>HT08822</v>
      </c>
      <c r="AA441" s="206" t="e">
        <f>VLOOKUP(R441,NIVEAUXADMIN!I:J,2,FALSE)</f>
        <v>#N/A</v>
      </c>
      <c r="AB441" s="206">
        <f>IF(SUMPRODUCT(($A$4:$A441=A441)*($Q$4:$Q441=Q441))&gt;1,0,1)</f>
        <v>0</v>
      </c>
      <c r="AC441" s="207">
        <f>IF(SUMPRODUCT(($A$4:$A441=A441)*($F$4:$F441=F441)*($Q$4:$Q441=Q441))&gt;1,0,1)</f>
        <v>0</v>
      </c>
      <c r="AD441" s="206" t="str">
        <f t="shared" si="22"/>
        <v xml:space="preserve">{"Organisation": "CARE International", "Indicateur": "Distribution de materiel d'abris d'urgence", "Statut": "Réalisé", "Date de l'activité (passé ou planifiée)
( jj-mm-aaaa)": "3/22/2017", "Département": "Grande Anse", "Commune": "Dame-marie", "Section Communale": "5e Petite Riviere"}, </v>
      </c>
    </row>
    <row r="442" spans="1:30" s="53" customFormat="1" x14ac:dyDescent="0.25">
      <c r="A442" s="53" t="s">
        <v>2238</v>
      </c>
      <c r="B442" s="142"/>
      <c r="C442" s="142" t="s">
        <v>2426</v>
      </c>
      <c r="D442" s="142" t="s">
        <v>15</v>
      </c>
      <c r="E442" s="132">
        <v>42816</v>
      </c>
      <c r="F442" s="77" t="s">
        <v>2418</v>
      </c>
      <c r="G442" s="145" t="s">
        <v>1151</v>
      </c>
      <c r="H442" s="138" t="str">
        <f>IFERROR(VLOOKUP(G442,REFERENCES!O:P,2,FALSE),"")</f>
        <v>Nombre de kits d'outils</v>
      </c>
      <c r="I442" s="155">
        <v>65</v>
      </c>
      <c r="J442" s="141"/>
      <c r="K442" s="141"/>
      <c r="L442" s="141"/>
      <c r="M442" s="205"/>
      <c r="N442" s="155">
        <v>130</v>
      </c>
      <c r="O442" s="142"/>
      <c r="P442" s="142" t="s">
        <v>16</v>
      </c>
      <c r="Q442" s="142" t="s">
        <v>2260</v>
      </c>
      <c r="R442" s="144" t="s">
        <v>2261</v>
      </c>
      <c r="S442" s="144"/>
      <c r="T442" s="142"/>
      <c r="U442" s="142"/>
      <c r="V442" s="142" t="s">
        <v>2259</v>
      </c>
      <c r="W442" s="206" t="str">
        <f t="shared" si="20"/>
        <v>CAR2017322GRDA5E</v>
      </c>
      <c r="X442" s="206">
        <f t="shared" si="21"/>
        <v>0</v>
      </c>
      <c r="Y442" s="206" t="str">
        <f>VLOOKUP(P442,NIVEAUXADMIN!A:B,2,FALSE)</f>
        <v>HT08</v>
      </c>
      <c r="Z442" s="206" t="str">
        <f>VLOOKUP(Q442,NIVEAUXADMIN!E:F,2,FALSE)</f>
        <v>HT08822</v>
      </c>
      <c r="AA442" s="206" t="e">
        <f>VLOOKUP(R442,NIVEAUXADMIN!I:J,2,FALSE)</f>
        <v>#N/A</v>
      </c>
      <c r="AB442" s="206">
        <f>IF(SUMPRODUCT(($A$4:$A442=A442)*($Q$4:$Q442=Q442))&gt;1,0,1)</f>
        <v>0</v>
      </c>
      <c r="AC442" s="207">
        <f>IF(SUMPRODUCT(($A$4:$A442=A442)*($F$4:$F442=F442)*($Q$4:$Q442=Q442))&gt;1,0,1)</f>
        <v>0</v>
      </c>
      <c r="AD442" s="206" t="str">
        <f t="shared" si="22"/>
        <v xml:space="preserve">{"Organisation": "CARE International", "Indicateur": "Support à l'auto-recouvrement pour la réparation et reconstruction", "Statut": "Réalisé", "Date de l'activité (passé ou planifiée)
( jj-mm-aaaa)": "3/22/2017", "Département": "Grande Anse", "Commune": "Dame-marie", "Section Communale": "5e Petite Riviere"}, </v>
      </c>
    </row>
    <row r="443" spans="1:30" s="53" customFormat="1" x14ac:dyDescent="0.25">
      <c r="A443" s="53" t="s">
        <v>2238</v>
      </c>
      <c r="B443" s="142"/>
      <c r="C443" s="142" t="s">
        <v>2426</v>
      </c>
      <c r="D443" s="142" t="s">
        <v>15</v>
      </c>
      <c r="E443" s="133">
        <v>42817</v>
      </c>
      <c r="F443" s="77" t="s">
        <v>2417</v>
      </c>
      <c r="G443" s="145" t="s">
        <v>1054</v>
      </c>
      <c r="H443" s="138" t="str">
        <f>IFERROR(VLOOKUP(G443,REFERENCES!O:P,2,FALSE),"")</f>
        <v xml:space="preserve">Nombre </v>
      </c>
      <c r="I443" s="155">
        <v>27</v>
      </c>
      <c r="J443" s="141"/>
      <c r="K443" s="141"/>
      <c r="L443" s="141"/>
      <c r="M443" s="205"/>
      <c r="N443" s="155">
        <v>27</v>
      </c>
      <c r="O443" s="142"/>
      <c r="P443" s="142" t="s">
        <v>16</v>
      </c>
      <c r="Q443" s="142" t="s">
        <v>273</v>
      </c>
      <c r="R443" s="151" t="s">
        <v>2262</v>
      </c>
      <c r="S443" s="144"/>
      <c r="T443" s="142"/>
      <c r="U443" s="142"/>
      <c r="V443" s="142"/>
      <c r="W443" s="206" t="str">
        <f t="shared" si="20"/>
        <v>CAR2017323GRRO1E</v>
      </c>
      <c r="X443" s="206">
        <f t="shared" si="21"/>
        <v>0</v>
      </c>
      <c r="Y443" s="206" t="str">
        <f>VLOOKUP(P443,NIVEAUXADMIN!A:B,2,FALSE)</f>
        <v>HT08</v>
      </c>
      <c r="Z443" s="206" t="str">
        <f>VLOOKUP(Q443,NIVEAUXADMIN!E:F,2,FALSE)</f>
        <v>HT08832</v>
      </c>
      <c r="AA443" s="206" t="e">
        <f>VLOOKUP(R443,NIVEAUXADMIN!I:J,2,FALSE)</f>
        <v>#N/A</v>
      </c>
      <c r="AB443" s="206">
        <f>IF(SUMPRODUCT(($A$4:$A443=A443)*($Q$4:$Q443=Q443))&gt;1,0,1)</f>
        <v>0</v>
      </c>
      <c r="AC443" s="207">
        <f>IF(SUMPRODUCT(($A$4:$A443=A443)*($F$4:$F443=F443)*($Q$4:$Q443=Q443))&gt;1,0,1)</f>
        <v>0</v>
      </c>
      <c r="AD443" s="206" t="str">
        <f t="shared" si="22"/>
        <v xml:space="preserve">{"Organisation": "CARE International", "Indicateur": "Distribution de biens non-alimentaire", "Statut": "Réalisé", "Date de l'activité (passé ou planifiée)
( jj-mm-aaaa)": "3/23/2017", "Département": "Grande Anse", "Commune": "Roseaux", "Section Communale": "1e Carrefour Charles"}, </v>
      </c>
    </row>
    <row r="444" spans="1:30" s="53" customFormat="1" x14ac:dyDescent="0.25">
      <c r="A444" s="53" t="s">
        <v>2238</v>
      </c>
      <c r="B444" s="142"/>
      <c r="C444" s="142" t="s">
        <v>2426</v>
      </c>
      <c r="D444" s="142" t="s">
        <v>15</v>
      </c>
      <c r="E444" s="133">
        <v>42817</v>
      </c>
      <c r="F444" s="77" t="s">
        <v>2417</v>
      </c>
      <c r="G444" s="145" t="s">
        <v>1054</v>
      </c>
      <c r="H444" s="138" t="str">
        <f>IFERROR(VLOOKUP(G444,REFERENCES!O:P,2,FALSE),"")</f>
        <v xml:space="preserve">Nombre </v>
      </c>
      <c r="I444" s="155">
        <v>81</v>
      </c>
      <c r="J444" s="141"/>
      <c r="K444" s="141"/>
      <c r="L444" s="141"/>
      <c r="M444" s="205"/>
      <c r="N444" s="155">
        <v>81</v>
      </c>
      <c r="O444" s="142"/>
      <c r="P444" s="142" t="s">
        <v>16</v>
      </c>
      <c r="Q444" s="142" t="s">
        <v>273</v>
      </c>
      <c r="R444" s="151" t="s">
        <v>2263</v>
      </c>
      <c r="S444" s="144"/>
      <c r="T444" s="142"/>
      <c r="U444" s="142"/>
      <c r="V444" s="142"/>
      <c r="W444" s="206" t="str">
        <f t="shared" si="20"/>
        <v>CAR2017323GRRO2E</v>
      </c>
      <c r="X444" s="206">
        <f t="shared" si="21"/>
        <v>0</v>
      </c>
      <c r="Y444" s="206" t="str">
        <f>VLOOKUP(P444,NIVEAUXADMIN!A:B,2,FALSE)</f>
        <v>HT08</v>
      </c>
      <c r="Z444" s="206" t="str">
        <f>VLOOKUP(Q444,NIVEAUXADMIN!E:F,2,FALSE)</f>
        <v>HT08832</v>
      </c>
      <c r="AA444" s="206" t="e">
        <f>VLOOKUP(R444,NIVEAUXADMIN!I:J,2,FALSE)</f>
        <v>#N/A</v>
      </c>
      <c r="AB444" s="206">
        <f>IF(SUMPRODUCT(($A$4:$A444=A444)*($Q$4:$Q444=Q444))&gt;1,0,1)</f>
        <v>0</v>
      </c>
      <c r="AC444" s="207">
        <f>IF(SUMPRODUCT(($A$4:$A444=A444)*($F$4:$F444=F444)*($Q$4:$Q444=Q444))&gt;1,0,1)</f>
        <v>0</v>
      </c>
      <c r="AD444" s="206" t="str">
        <f t="shared" si="22"/>
        <v xml:space="preserve">{"Organisation": "CARE International", "Indicateur": "Distribution de biens non-alimentaire", "Statut": "Réalisé", "Date de l'activité (passé ou planifiée)
( jj-mm-aaaa)": "3/23/2017", "Département": "Grande Anse", "Commune": "Roseaux", "Section Communale": "2e Fond Cochon"}, </v>
      </c>
    </row>
    <row r="445" spans="1:30" s="53" customFormat="1" x14ac:dyDescent="0.25">
      <c r="A445" s="53" t="s">
        <v>2238</v>
      </c>
      <c r="B445" s="142"/>
      <c r="C445" s="142" t="s">
        <v>2426</v>
      </c>
      <c r="D445" s="142" t="s">
        <v>15</v>
      </c>
      <c r="E445" s="133">
        <v>42817</v>
      </c>
      <c r="F445" s="77" t="s">
        <v>2417</v>
      </c>
      <c r="G445" s="145" t="s">
        <v>1054</v>
      </c>
      <c r="H445" s="138" t="str">
        <f>IFERROR(VLOOKUP(G445,REFERENCES!O:P,2,FALSE),"")</f>
        <v xml:space="preserve">Nombre </v>
      </c>
      <c r="I445" s="155">
        <v>162</v>
      </c>
      <c r="J445" s="141"/>
      <c r="K445" s="141"/>
      <c r="L445" s="141"/>
      <c r="M445" s="205"/>
      <c r="N445" s="155">
        <v>162</v>
      </c>
      <c r="O445" s="142"/>
      <c r="P445" s="142" t="s">
        <v>16</v>
      </c>
      <c r="Q445" s="142" t="s">
        <v>273</v>
      </c>
      <c r="R445" s="151" t="s">
        <v>2264</v>
      </c>
      <c r="S445" s="144"/>
      <c r="T445" s="142"/>
      <c r="U445" s="142"/>
      <c r="V445" s="142"/>
      <c r="W445" s="206" t="str">
        <f t="shared" si="20"/>
        <v>CAR2017323GRRO4E</v>
      </c>
      <c r="X445" s="206">
        <f t="shared" si="21"/>
        <v>0</v>
      </c>
      <c r="Y445" s="206" t="str">
        <f>VLOOKUP(P445,NIVEAUXADMIN!A:B,2,FALSE)</f>
        <v>HT08</v>
      </c>
      <c r="Z445" s="206" t="str">
        <f>VLOOKUP(Q445,NIVEAUXADMIN!E:F,2,FALSE)</f>
        <v>HT08832</v>
      </c>
      <c r="AA445" s="206" t="e">
        <f>VLOOKUP(R445,NIVEAUXADMIN!I:J,2,FALSE)</f>
        <v>#N/A</v>
      </c>
      <c r="AB445" s="206">
        <f>IF(SUMPRODUCT(($A$4:$A445=A445)*($Q$4:$Q445=Q445))&gt;1,0,1)</f>
        <v>0</v>
      </c>
      <c r="AC445" s="207">
        <f>IF(SUMPRODUCT(($A$4:$A445=A445)*($F$4:$F445=F445)*($Q$4:$Q445=Q445))&gt;1,0,1)</f>
        <v>0</v>
      </c>
      <c r="AD445" s="206" t="str">
        <f t="shared" si="22"/>
        <v xml:space="preserve">{"Organisation": "CARE International", "Indicateur": "Distribution de biens non-alimentaire", "Statut": "Réalisé", "Date de l'activité (passé ou planifiée)
( jj-mm-aaaa)": "3/23/2017", "Département": "Grande Anse", "Commune": "Roseaux", "Section Communale": "4e Les Gommiers"}, </v>
      </c>
    </row>
    <row r="446" spans="1:30" s="53" customFormat="1" x14ac:dyDescent="0.25">
      <c r="A446" s="53" t="s">
        <v>2238</v>
      </c>
      <c r="B446" s="142"/>
      <c r="C446" s="142" t="s">
        <v>2426</v>
      </c>
      <c r="D446" s="142" t="s">
        <v>15</v>
      </c>
      <c r="E446" s="133">
        <v>42817</v>
      </c>
      <c r="F446" s="77" t="s">
        <v>2417</v>
      </c>
      <c r="G446" s="145" t="s">
        <v>1054</v>
      </c>
      <c r="H446" s="138" t="str">
        <f>IFERROR(VLOOKUP(G446,REFERENCES!O:P,2,FALSE),"")</f>
        <v xml:space="preserve">Nombre </v>
      </c>
      <c r="I446" s="155">
        <v>135</v>
      </c>
      <c r="J446" s="141"/>
      <c r="K446" s="141"/>
      <c r="L446" s="141"/>
      <c r="M446" s="205"/>
      <c r="N446" s="155">
        <v>135</v>
      </c>
      <c r="O446" s="142"/>
      <c r="P446" s="142" t="s">
        <v>16</v>
      </c>
      <c r="Q446" s="142" t="s">
        <v>273</v>
      </c>
      <c r="R446" s="151" t="s">
        <v>2265</v>
      </c>
      <c r="S446" s="144"/>
      <c r="T446" s="142"/>
      <c r="U446" s="142"/>
      <c r="V446" s="142"/>
      <c r="W446" s="206" t="str">
        <f t="shared" si="20"/>
        <v>CAR2017323GRROCE</v>
      </c>
      <c r="X446" s="206">
        <f t="shared" si="21"/>
        <v>0</v>
      </c>
      <c r="Y446" s="206" t="str">
        <f>VLOOKUP(P446,NIVEAUXADMIN!A:B,2,FALSE)</f>
        <v>HT08</v>
      </c>
      <c r="Z446" s="206" t="str">
        <f>VLOOKUP(Q446,NIVEAUXADMIN!E:F,2,FALSE)</f>
        <v>HT08832</v>
      </c>
      <c r="AA446" s="206" t="e">
        <f>VLOOKUP(R446,NIVEAUXADMIN!I:J,2,FALSE)</f>
        <v>#N/A</v>
      </c>
      <c r="AB446" s="206">
        <f>IF(SUMPRODUCT(($A$4:$A446=A446)*($Q$4:$Q446=Q446))&gt;1,0,1)</f>
        <v>0</v>
      </c>
      <c r="AC446" s="207">
        <f>IF(SUMPRODUCT(($A$4:$A446=A446)*($F$4:$F446=F446)*($Q$4:$Q446=Q446))&gt;1,0,1)</f>
        <v>0</v>
      </c>
      <c r="AD446" s="206" t="str">
        <f t="shared" si="22"/>
        <v xml:space="preserve">{"Organisation": "CARE International", "Indicateur": "Distribution de biens non-alimentaire", "Statut": "Réalisé", "Date de l'activité (passé ou planifiée)
( jj-mm-aaaa)": "3/23/2017", "Département": "Grande Anse", "Commune": "Roseaux", "Section Communale": "Centre-ville"}, </v>
      </c>
    </row>
    <row r="447" spans="1:30" s="53" customFormat="1" x14ac:dyDescent="0.25">
      <c r="A447" s="53" t="s">
        <v>2238</v>
      </c>
      <c r="B447" s="142"/>
      <c r="C447" s="142" t="s">
        <v>2426</v>
      </c>
      <c r="D447" s="142" t="s">
        <v>15</v>
      </c>
      <c r="E447" s="133">
        <v>42817</v>
      </c>
      <c r="F447" s="77" t="s">
        <v>2417</v>
      </c>
      <c r="G447" s="145" t="s">
        <v>1054</v>
      </c>
      <c r="H447" s="138" t="str">
        <f>IFERROR(VLOOKUP(G447,REFERENCES!O:P,2,FALSE),"")</f>
        <v xml:space="preserve">Nombre </v>
      </c>
      <c r="I447" s="155">
        <v>216</v>
      </c>
      <c r="J447" s="141"/>
      <c r="K447" s="141"/>
      <c r="L447" s="141"/>
      <c r="M447" s="205"/>
      <c r="N447" s="155">
        <v>216</v>
      </c>
      <c r="O447" s="142"/>
      <c r="P447" s="142" t="s">
        <v>16</v>
      </c>
      <c r="Q447" s="142" t="s">
        <v>17</v>
      </c>
      <c r="R447" s="151" t="s">
        <v>2266</v>
      </c>
      <c r="S447" s="144"/>
      <c r="T447" s="142"/>
      <c r="U447" s="142"/>
      <c r="V447" s="142"/>
      <c r="W447" s="206" t="str">
        <f t="shared" si="20"/>
        <v>CAR2017323GRJE1E</v>
      </c>
      <c r="X447" s="206">
        <f t="shared" si="21"/>
        <v>0</v>
      </c>
      <c r="Y447" s="206" t="str">
        <f>VLOOKUP(P447,NIVEAUXADMIN!A:B,2,FALSE)</f>
        <v>HT08</v>
      </c>
      <c r="Z447" s="206" t="str">
        <f>VLOOKUP(Q447,NIVEAUXADMIN!E:F,2,FALSE)</f>
        <v>HT08811</v>
      </c>
      <c r="AA447" s="206" t="e">
        <f>VLOOKUP(R447,NIVEAUXADMIN!I:J,2,FALSE)</f>
        <v>#N/A</v>
      </c>
      <c r="AB447" s="206">
        <f>IF(SUMPRODUCT(($A$4:$A447=A447)*($Q$4:$Q447=Q447))&gt;1,0,1)</f>
        <v>0</v>
      </c>
      <c r="AC447" s="207">
        <f>IF(SUMPRODUCT(($A$4:$A447=A447)*($F$4:$F447=F447)*($Q$4:$Q447=Q447))&gt;1,0,1)</f>
        <v>0</v>
      </c>
      <c r="AD447" s="206" t="str">
        <f t="shared" si="22"/>
        <v xml:space="preserve">{"Organisation": "CARE International", "Indicateur": "Distribution de biens non-alimentaire", "Statut": "Réalisé", "Date de l'activité (passé ou planifiée)
( jj-mm-aaaa)": "3/23/2017", "Département": "Grande Anse", "Commune": "Jeremie", "Section Communale": "1e Basse Voldrogue"}, </v>
      </c>
    </row>
    <row r="448" spans="1:30" s="53" customFormat="1" x14ac:dyDescent="0.25">
      <c r="A448" s="53" t="s">
        <v>2238</v>
      </c>
      <c r="B448" s="142"/>
      <c r="C448" s="142" t="s">
        <v>2426</v>
      </c>
      <c r="D448" s="142" t="s">
        <v>15</v>
      </c>
      <c r="E448" s="133">
        <v>42817</v>
      </c>
      <c r="F448" s="77" t="s">
        <v>2417</v>
      </c>
      <c r="G448" s="145" t="s">
        <v>1054</v>
      </c>
      <c r="H448" s="138" t="str">
        <f>IFERROR(VLOOKUP(G448,REFERENCES!O:P,2,FALSE),"")</f>
        <v xml:space="preserve">Nombre </v>
      </c>
      <c r="I448" s="155">
        <v>189</v>
      </c>
      <c r="J448" s="141"/>
      <c r="K448" s="141"/>
      <c r="L448" s="141"/>
      <c r="M448" s="205"/>
      <c r="N448" s="155">
        <v>189</v>
      </c>
      <c r="O448" s="142"/>
      <c r="P448" s="142" t="s">
        <v>16</v>
      </c>
      <c r="Q448" s="142" t="s">
        <v>17</v>
      </c>
      <c r="R448" s="151" t="s">
        <v>2267</v>
      </c>
      <c r="S448" s="144"/>
      <c r="T448" s="142"/>
      <c r="U448" s="142"/>
      <c r="V448" s="142"/>
      <c r="W448" s="206" t="str">
        <f t="shared" si="20"/>
        <v>CAR2017323GRJE2E</v>
      </c>
      <c r="X448" s="206">
        <f t="shared" si="21"/>
        <v>0</v>
      </c>
      <c r="Y448" s="206" t="str">
        <f>VLOOKUP(P448,NIVEAUXADMIN!A:B,2,FALSE)</f>
        <v>HT08</v>
      </c>
      <c r="Z448" s="206" t="str">
        <f>VLOOKUP(Q448,NIVEAUXADMIN!E:F,2,FALSE)</f>
        <v>HT08811</v>
      </c>
      <c r="AA448" s="206" t="e">
        <f>VLOOKUP(R448,NIVEAUXADMIN!I:J,2,FALSE)</f>
        <v>#N/A</v>
      </c>
      <c r="AB448" s="206">
        <f>IF(SUMPRODUCT(($A$4:$A448=A448)*($Q$4:$Q448=Q448))&gt;1,0,1)</f>
        <v>0</v>
      </c>
      <c r="AC448" s="207">
        <f>IF(SUMPRODUCT(($A$4:$A448=A448)*($F$4:$F448=F448)*($Q$4:$Q448=Q448))&gt;1,0,1)</f>
        <v>0</v>
      </c>
      <c r="AD448" s="206" t="str">
        <f t="shared" si="22"/>
        <v xml:space="preserve">{"Organisation": "CARE International", "Indicateur": "Distribution de biens non-alimentaire", "Statut": "Réalisé", "Date de l'activité (passé ou planifiée)
( jj-mm-aaaa)": "3/23/2017", "Département": "Grande Anse", "Commune": "Jeremie", "Section Communale": "2e Haute Voldrogue"}, </v>
      </c>
    </row>
    <row r="449" spans="1:30" s="53" customFormat="1" x14ac:dyDescent="0.25">
      <c r="A449" s="53" t="s">
        <v>2238</v>
      </c>
      <c r="B449" s="142"/>
      <c r="C449" s="142" t="s">
        <v>2426</v>
      </c>
      <c r="D449" s="142" t="s">
        <v>15</v>
      </c>
      <c r="E449" s="133">
        <v>42817</v>
      </c>
      <c r="F449" s="77" t="s">
        <v>2417</v>
      </c>
      <c r="G449" s="145" t="s">
        <v>1054</v>
      </c>
      <c r="H449" s="138" t="str">
        <f>IFERROR(VLOOKUP(G449,REFERENCES!O:P,2,FALSE),"")</f>
        <v xml:space="preserve">Nombre </v>
      </c>
      <c r="I449" s="155">
        <v>135</v>
      </c>
      <c r="J449" s="141"/>
      <c r="K449" s="141"/>
      <c r="L449" s="141"/>
      <c r="M449" s="205"/>
      <c r="N449" s="155">
        <v>135</v>
      </c>
      <c r="O449" s="142"/>
      <c r="P449" s="142" t="s">
        <v>16</v>
      </c>
      <c r="Q449" s="142" t="s">
        <v>17</v>
      </c>
      <c r="R449" s="151" t="s">
        <v>1707</v>
      </c>
      <c r="S449" s="144"/>
      <c r="T449" s="142"/>
      <c r="U449" s="142"/>
      <c r="V449" s="142"/>
      <c r="W449" s="206" t="str">
        <f t="shared" si="20"/>
        <v>CAR2017323GRJE7E</v>
      </c>
      <c r="X449" s="206">
        <f t="shared" si="21"/>
        <v>0</v>
      </c>
      <c r="Y449" s="206" t="str">
        <f>VLOOKUP(P449,NIVEAUXADMIN!A:B,2,FALSE)</f>
        <v>HT08</v>
      </c>
      <c r="Z449" s="206" t="str">
        <f>VLOOKUP(Q449,NIVEAUXADMIN!E:F,2,FALSE)</f>
        <v>HT08811</v>
      </c>
      <c r="AA449" s="206" t="str">
        <f>VLOOKUP(R449,NIVEAUXADMIN!I:J,2,FALSE)</f>
        <v>HT08811-07</v>
      </c>
      <c r="AB449" s="206">
        <f>IF(SUMPRODUCT(($A$4:$A449=A449)*($Q$4:$Q449=Q449))&gt;1,0,1)</f>
        <v>0</v>
      </c>
      <c r="AC449" s="207">
        <f>IF(SUMPRODUCT(($A$4:$A449=A449)*($F$4:$F449=F449)*($Q$4:$Q449=Q449))&gt;1,0,1)</f>
        <v>0</v>
      </c>
      <c r="AD449" s="206" t="str">
        <f t="shared" si="22"/>
        <v xml:space="preserve">{"Organisation": "CARE International", "Indicateur": "Distribution de biens non-alimentaire", "Statut": "Réalisé", "Date de l'activité (passé ou planifiée)
( jj-mm-aaaa)": "3/23/2017", "Département": "Grande Anse", "Commune": "Jeremie", "Section Communale": "7e Marfranc"}, </v>
      </c>
    </row>
    <row r="450" spans="1:30" s="53" customFormat="1" x14ac:dyDescent="0.25">
      <c r="A450" s="143" t="s">
        <v>2238</v>
      </c>
      <c r="B450" s="142"/>
      <c r="C450" s="142" t="s">
        <v>2426</v>
      </c>
      <c r="D450" s="142" t="s">
        <v>15</v>
      </c>
      <c r="E450" s="133">
        <v>42818</v>
      </c>
      <c r="F450" s="77" t="s">
        <v>2420</v>
      </c>
      <c r="G450" s="145" t="s">
        <v>2410</v>
      </c>
      <c r="H450" s="138" t="str">
        <f>IFERROR(VLOOKUP(G450,REFERENCES!O:P,2,FALSE),"")</f>
        <v xml:space="preserve">Nombre </v>
      </c>
      <c r="I450" s="155">
        <v>152</v>
      </c>
      <c r="J450" s="141"/>
      <c r="K450" s="141"/>
      <c r="L450" s="141"/>
      <c r="M450" s="205"/>
      <c r="N450" s="141">
        <v>152</v>
      </c>
      <c r="O450" s="142"/>
      <c r="P450" s="142" t="s">
        <v>16</v>
      </c>
      <c r="Q450" s="142" t="s">
        <v>2260</v>
      </c>
      <c r="R450" s="144" t="s">
        <v>2261</v>
      </c>
      <c r="S450" s="144"/>
      <c r="T450" s="144"/>
      <c r="U450" s="142"/>
      <c r="V450" s="142" t="s">
        <v>2268</v>
      </c>
      <c r="W450" s="206" t="str">
        <f t="shared" si="20"/>
        <v>CAR2017324GRDA5E</v>
      </c>
      <c r="X450" s="206">
        <f t="shared" si="21"/>
        <v>0</v>
      </c>
      <c r="Y450" s="206" t="str">
        <f>VLOOKUP(P450,NIVEAUXADMIN!A:B,2,FALSE)</f>
        <v>HT08</v>
      </c>
      <c r="Z450" s="206" t="str">
        <f>VLOOKUP(Q450,NIVEAUXADMIN!E:F,2,FALSE)</f>
        <v>HT08822</v>
      </c>
      <c r="AA450" s="206" t="e">
        <f>VLOOKUP(R450,NIVEAUXADMIN!I:J,2,FALSE)</f>
        <v>#N/A</v>
      </c>
      <c r="AB450" s="206">
        <f>IF(SUMPRODUCT(($A$4:$A450=A450)*($Q$4:$Q450=Q450))&gt;1,0,1)</f>
        <v>0</v>
      </c>
      <c r="AC450" s="207">
        <f>IF(SUMPRODUCT(($A$4:$A450=A450)*($F$4:$F450=F450)*($Q$4:$Q450=Q450))&gt;1,0,1)</f>
        <v>0</v>
      </c>
      <c r="AD450" s="206" t="str">
        <f t="shared" si="22"/>
        <v xml:space="preserve">{"Organisation": "CARE International", "Indicateur": "Distribution de materiel d'abris d'urgence", "Statut": "Réalisé", "Date de l'activité (passé ou planifiée)
( jj-mm-aaaa)": "3/24/2017", "Département": "Grande Anse", "Commune": "Dame-marie", "Section Communale": "5e Petite Riviere"}, </v>
      </c>
    </row>
    <row r="451" spans="1:30" s="53" customFormat="1" x14ac:dyDescent="0.25">
      <c r="A451" s="143" t="s">
        <v>2238</v>
      </c>
      <c r="B451" s="142"/>
      <c r="C451" s="142" t="s">
        <v>2426</v>
      </c>
      <c r="D451" s="142" t="s">
        <v>15</v>
      </c>
      <c r="E451" s="133">
        <v>42818</v>
      </c>
      <c r="F451" s="77" t="s">
        <v>2420</v>
      </c>
      <c r="G451" s="145" t="s">
        <v>2410</v>
      </c>
      <c r="H451" s="138" t="str">
        <f>IFERROR(VLOOKUP(G451,REFERENCES!O:P,2,FALSE),"")</f>
        <v xml:space="preserve">Nombre </v>
      </c>
      <c r="I451" s="155">
        <v>159</v>
      </c>
      <c r="J451" s="141"/>
      <c r="K451" s="141"/>
      <c r="L451" s="141"/>
      <c r="M451" s="205"/>
      <c r="N451" s="141">
        <v>159</v>
      </c>
      <c r="O451" s="142"/>
      <c r="P451" s="142" t="s">
        <v>16</v>
      </c>
      <c r="Q451" s="142" t="s">
        <v>2260</v>
      </c>
      <c r="R451" s="144" t="s">
        <v>2269</v>
      </c>
      <c r="S451" s="144"/>
      <c r="T451" s="144"/>
      <c r="U451" s="142"/>
      <c r="V451" s="142" t="s">
        <v>2268</v>
      </c>
      <c r="W451" s="206" t="str">
        <f t="shared" si="20"/>
        <v>CAR2017324GRDA1E</v>
      </c>
      <c r="X451" s="206">
        <f t="shared" si="21"/>
        <v>0</v>
      </c>
      <c r="Y451" s="206" t="str">
        <f>VLOOKUP(P451,NIVEAUXADMIN!A:B,2,FALSE)</f>
        <v>HT08</v>
      </c>
      <c r="Z451" s="206" t="str">
        <f>VLOOKUP(Q451,NIVEAUXADMIN!E:F,2,FALSE)</f>
        <v>HT08822</v>
      </c>
      <c r="AA451" s="206" t="e">
        <f>VLOOKUP(R451,NIVEAUXADMIN!I:J,2,FALSE)</f>
        <v>#N/A</v>
      </c>
      <c r="AB451" s="206">
        <f>IF(SUMPRODUCT(($A$4:$A451=A451)*($Q$4:$Q451=Q451))&gt;1,0,1)</f>
        <v>0</v>
      </c>
      <c r="AC451" s="207">
        <f>IF(SUMPRODUCT(($A$4:$A451=A451)*($F$4:$F451=F451)*($Q$4:$Q451=Q451))&gt;1,0,1)</f>
        <v>0</v>
      </c>
      <c r="AD451" s="206" t="str">
        <f t="shared" si="22"/>
        <v xml:space="preserve">{"Organisation": "CARE International", "Indicateur": "Distribution de materiel d'abris d'urgence", "Statut": "Réalisé", "Date de l'activité (passé ou planifiée)
( jj-mm-aaaa)": "3/24/2017", "Département": "Grande Anse", "Commune": "Dame-marie", "Section Communale": "1e bariadelle"}, </v>
      </c>
    </row>
    <row r="452" spans="1:30" s="53" customFormat="1" x14ac:dyDescent="0.25">
      <c r="A452" s="53" t="s">
        <v>2238</v>
      </c>
      <c r="B452" s="142"/>
      <c r="C452" s="142" t="s">
        <v>2426</v>
      </c>
      <c r="D452" s="142" t="s">
        <v>15</v>
      </c>
      <c r="E452" s="133">
        <v>42818</v>
      </c>
      <c r="F452" s="77" t="s">
        <v>2418</v>
      </c>
      <c r="G452" s="145" t="s">
        <v>1151</v>
      </c>
      <c r="H452" s="138" t="str">
        <f>IFERROR(VLOOKUP(G452,REFERENCES!O:P,2,FALSE),"")</f>
        <v>Nombre de kits d'outils</v>
      </c>
      <c r="I452" s="155">
        <v>76</v>
      </c>
      <c r="J452" s="141"/>
      <c r="K452" s="141"/>
      <c r="L452" s="141"/>
      <c r="M452" s="205"/>
      <c r="N452" s="141">
        <v>152</v>
      </c>
      <c r="O452" s="142"/>
      <c r="P452" s="142" t="s">
        <v>16</v>
      </c>
      <c r="Q452" s="142" t="s">
        <v>2260</v>
      </c>
      <c r="R452" s="144" t="s">
        <v>2261</v>
      </c>
      <c r="S452" s="144"/>
      <c r="T452" s="144"/>
      <c r="U452" s="142"/>
      <c r="V452" s="142" t="s">
        <v>2259</v>
      </c>
      <c r="W452" s="206" t="str">
        <f t="shared" si="20"/>
        <v>CAR2017324GRDA5E</v>
      </c>
      <c r="X452" s="206">
        <f t="shared" si="21"/>
        <v>0</v>
      </c>
      <c r="Y452" s="206" t="str">
        <f>VLOOKUP(P452,NIVEAUXADMIN!A:B,2,FALSE)</f>
        <v>HT08</v>
      </c>
      <c r="Z452" s="206" t="str">
        <f>VLOOKUP(Q452,NIVEAUXADMIN!E:F,2,FALSE)</f>
        <v>HT08822</v>
      </c>
      <c r="AA452" s="206" t="e">
        <f>VLOOKUP(R452,NIVEAUXADMIN!I:J,2,FALSE)</f>
        <v>#N/A</v>
      </c>
      <c r="AB452" s="206">
        <f>IF(SUMPRODUCT(($A$4:$A452=A452)*($Q$4:$Q452=Q452))&gt;1,0,1)</f>
        <v>0</v>
      </c>
      <c r="AC452" s="207">
        <f>IF(SUMPRODUCT(($A$4:$A452=A452)*($F$4:$F452=F452)*($Q$4:$Q452=Q452))&gt;1,0,1)</f>
        <v>0</v>
      </c>
      <c r="AD452" s="206" t="str">
        <f t="shared" si="22"/>
        <v xml:space="preserve">{"Organisation": "CARE International", "Indicateur": "Support à l'auto-recouvrement pour la réparation et reconstruction", "Statut": "Réalisé", "Date de l'activité (passé ou planifiée)
( jj-mm-aaaa)": "3/24/2017", "Département": "Grande Anse", "Commune": "Dame-marie", "Section Communale": "5e Petite Riviere"}, </v>
      </c>
    </row>
    <row r="453" spans="1:30" s="53" customFormat="1" x14ac:dyDescent="0.25">
      <c r="A453" s="53" t="s">
        <v>2238</v>
      </c>
      <c r="B453" s="142"/>
      <c r="C453" s="142" t="s">
        <v>2426</v>
      </c>
      <c r="D453" s="142" t="s">
        <v>15</v>
      </c>
      <c r="E453" s="133">
        <v>42818</v>
      </c>
      <c r="F453" s="77" t="s">
        <v>2418</v>
      </c>
      <c r="G453" s="145" t="s">
        <v>1151</v>
      </c>
      <c r="H453" s="138" t="str">
        <f>IFERROR(VLOOKUP(G453,REFERENCES!O:P,2,FALSE),"")</f>
        <v>Nombre de kits d'outils</v>
      </c>
      <c r="I453" s="155">
        <v>79</v>
      </c>
      <c r="J453" s="141"/>
      <c r="K453" s="141"/>
      <c r="L453" s="141"/>
      <c r="M453" s="205"/>
      <c r="N453" s="141">
        <v>158</v>
      </c>
      <c r="O453" s="142"/>
      <c r="P453" s="142" t="s">
        <v>16</v>
      </c>
      <c r="Q453" s="142" t="s">
        <v>2260</v>
      </c>
      <c r="R453" s="144" t="s">
        <v>2269</v>
      </c>
      <c r="S453" s="144"/>
      <c r="T453" s="144"/>
      <c r="U453" s="142"/>
      <c r="V453" s="142" t="s">
        <v>2259</v>
      </c>
      <c r="W453" s="206" t="str">
        <f t="shared" ref="W453:W516" si="23">UPPER(LEFT(A453,3)&amp;YEAR(E453)&amp;MONTH(E453)&amp;DAY((E453))&amp;LEFT(P453,2)&amp;LEFT(Q453,2)&amp;LEFT(R453,2))</f>
        <v>CAR2017324GRDA1E</v>
      </c>
      <c r="X453" s="206">
        <f t="shared" ref="X453:X516" si="24">COUNTIF($W$4:$W$128,W453)</f>
        <v>0</v>
      </c>
      <c r="Y453" s="206" t="str">
        <f>VLOOKUP(P453,NIVEAUXADMIN!A:B,2,FALSE)</f>
        <v>HT08</v>
      </c>
      <c r="Z453" s="206" t="str">
        <f>VLOOKUP(Q453,NIVEAUXADMIN!E:F,2,FALSE)</f>
        <v>HT08822</v>
      </c>
      <c r="AA453" s="206" t="e">
        <f>VLOOKUP(R453,NIVEAUXADMIN!I:J,2,FALSE)</f>
        <v>#N/A</v>
      </c>
      <c r="AB453" s="206">
        <f>IF(SUMPRODUCT(($A$4:$A453=A453)*($Q$4:$Q453=Q453))&gt;1,0,1)</f>
        <v>0</v>
      </c>
      <c r="AC453" s="207">
        <f>IF(SUMPRODUCT(($A$4:$A453=A453)*($F$4:$F453=F453)*($Q$4:$Q453=Q453))&gt;1,0,1)</f>
        <v>0</v>
      </c>
      <c r="AD453" s="206" t="str">
        <f t="shared" ref="AD453:AD516" si="25">"{"""&amp;$A$3 &amp;""": """ &amp; TRIM(A453)  &amp; """, """&amp; $F$3 &amp; """: """ &amp;  IFERROR(MID(F453,5,LEN(F453)-2),"")&amp; """, """ &amp;$D$3 &amp;""": """ &amp; D453 &amp; """, """&amp;$E$3 &amp;""": """ &amp; IFERROR(TEXT(E453,"m/d/yyyy"),"") &amp; """, """&amp; $P$3&amp; """: """ &amp; P453&amp; """, """&amp; $Q$3&amp; """: """ &amp; Q453&amp; """, """&amp; $R$3&amp; """: """ &amp; R453&amp; """}, "</f>
        <v xml:space="preserve">{"Organisation": "CARE International", "Indicateur": "Support à l'auto-recouvrement pour la réparation et reconstruction", "Statut": "Réalisé", "Date de l'activité (passé ou planifiée)
( jj-mm-aaaa)": "3/24/2017", "Département": "Grande Anse", "Commune": "Dame-marie", "Section Communale": "1e bariadelle"}, </v>
      </c>
    </row>
    <row r="454" spans="1:30" s="53" customFormat="1" x14ac:dyDescent="0.25">
      <c r="A454" s="53" t="s">
        <v>2238</v>
      </c>
      <c r="B454" s="142"/>
      <c r="C454" s="142" t="s">
        <v>2426</v>
      </c>
      <c r="D454" s="142" t="s">
        <v>15</v>
      </c>
      <c r="E454" s="133">
        <v>42818</v>
      </c>
      <c r="F454" s="77" t="s">
        <v>2417</v>
      </c>
      <c r="G454" s="145" t="s">
        <v>1054</v>
      </c>
      <c r="H454" s="138" t="str">
        <f>IFERROR(VLOOKUP(G454,REFERENCES!O:P,2,FALSE),"")</f>
        <v xml:space="preserve">Nombre </v>
      </c>
      <c r="I454" s="155">
        <v>54</v>
      </c>
      <c r="J454" s="141"/>
      <c r="K454" s="141"/>
      <c r="L454" s="141"/>
      <c r="M454" s="205"/>
      <c r="N454" s="155">
        <v>54</v>
      </c>
      <c r="O454" s="142"/>
      <c r="P454" s="142" t="s">
        <v>16</v>
      </c>
      <c r="Q454" s="142" t="s">
        <v>267</v>
      </c>
      <c r="R454" s="144" t="s">
        <v>1364</v>
      </c>
      <c r="S454" s="144"/>
      <c r="T454" s="144"/>
      <c r="U454" s="142"/>
      <c r="V454" s="142"/>
      <c r="W454" s="206" t="str">
        <f t="shared" si="23"/>
        <v>CAR2017324GRMO2E</v>
      </c>
      <c r="X454" s="206">
        <f t="shared" si="24"/>
        <v>0</v>
      </c>
      <c r="Y454" s="206" t="str">
        <f>VLOOKUP(P454,NIVEAUXADMIN!A:B,2,FALSE)</f>
        <v>HT08</v>
      </c>
      <c r="Z454" s="206" t="str">
        <f>VLOOKUP(Q454,NIVEAUXADMIN!E:F,2,FALSE)</f>
        <v>HT08814</v>
      </c>
      <c r="AA454" s="206" t="str">
        <f>VLOOKUP(R454,NIVEAUXADMIN!I:J,2,FALSE)</f>
        <v>HT08814-02</v>
      </c>
      <c r="AB454" s="206">
        <f>IF(SUMPRODUCT(($A$4:$A454=A454)*($Q$4:$Q454=Q454))&gt;1,0,1)</f>
        <v>0</v>
      </c>
      <c r="AC454" s="207">
        <f>IF(SUMPRODUCT(($A$4:$A454=A454)*($F$4:$F454=F454)*($Q$4:$Q454=Q454))&gt;1,0,1)</f>
        <v>0</v>
      </c>
      <c r="AD454" s="206" t="str">
        <f t="shared" si="25"/>
        <v xml:space="preserve">{"Organisation": "CARE International", "Indicateur": "Distribution de biens non-alimentaire", "Statut": "Réalisé", "Date de l'activité (passé ou planifiée)
( jj-mm-aaaa)": "3/24/2017", "Département": "Grande Anse", "Commune": "Moron", "Section Communale": "2e Sources Chaudes"}, </v>
      </c>
    </row>
    <row r="455" spans="1:30" s="53" customFormat="1" x14ac:dyDescent="0.25">
      <c r="A455" s="53" t="s">
        <v>2238</v>
      </c>
      <c r="B455" s="142"/>
      <c r="C455" s="142" t="s">
        <v>2426</v>
      </c>
      <c r="D455" s="142" t="s">
        <v>15</v>
      </c>
      <c r="E455" s="133">
        <v>42818</v>
      </c>
      <c r="F455" s="77" t="s">
        <v>2417</v>
      </c>
      <c r="G455" s="145" t="s">
        <v>1054</v>
      </c>
      <c r="H455" s="138" t="str">
        <f>IFERROR(VLOOKUP(G455,REFERENCES!O:P,2,FALSE),"")</f>
        <v xml:space="preserve">Nombre </v>
      </c>
      <c r="I455" s="155">
        <v>351</v>
      </c>
      <c r="J455" s="141"/>
      <c r="K455" s="141"/>
      <c r="L455" s="141"/>
      <c r="M455" s="205"/>
      <c r="N455" s="155">
        <v>351</v>
      </c>
      <c r="O455" s="142"/>
      <c r="P455" s="142" t="s">
        <v>16</v>
      </c>
      <c r="Q455" s="142" t="s">
        <v>267</v>
      </c>
      <c r="R455" s="144" t="s">
        <v>2270</v>
      </c>
      <c r="S455" s="144"/>
      <c r="T455" s="144"/>
      <c r="U455" s="142"/>
      <c r="V455" s="142"/>
      <c r="W455" s="206" t="str">
        <f t="shared" si="23"/>
        <v>CAR2017324GRMO3E</v>
      </c>
      <c r="X455" s="206">
        <f t="shared" si="24"/>
        <v>0</v>
      </c>
      <c r="Y455" s="206" t="str">
        <f>VLOOKUP(P455,NIVEAUXADMIN!A:B,2,FALSE)</f>
        <v>HT08</v>
      </c>
      <c r="Z455" s="206" t="str">
        <f>VLOOKUP(Q455,NIVEAUXADMIN!E:F,2,FALSE)</f>
        <v>HT08814</v>
      </c>
      <c r="AA455" s="206" t="e">
        <f>VLOOKUP(R455,NIVEAUXADMIN!I:J,2,FALSE)</f>
        <v>#N/A</v>
      </c>
      <c r="AB455" s="206">
        <f>IF(SUMPRODUCT(($A$4:$A455=A455)*($Q$4:$Q455=Q455))&gt;1,0,1)</f>
        <v>0</v>
      </c>
      <c r="AC455" s="207">
        <f>IF(SUMPRODUCT(($A$4:$A455=A455)*($F$4:$F455=F455)*($Q$4:$Q455=Q455))&gt;1,0,1)</f>
        <v>0</v>
      </c>
      <c r="AD455" s="206" t="str">
        <f t="shared" si="25"/>
        <v xml:space="preserve">{"Organisation": "CARE International", "Indicateur": "Distribution de biens non-alimentaire", "Statut": "Réalisé", "Date de l'activité (passé ou planifiée)
( jj-mm-aaaa)": "3/24/2017", "Département": "Grande Anse", "Commune": "Moron", "Section Communale": "3e Chameau"}, </v>
      </c>
    </row>
    <row r="456" spans="1:30" s="53" customFormat="1" x14ac:dyDescent="0.25">
      <c r="A456" s="53" t="s">
        <v>2238</v>
      </c>
      <c r="B456" s="142"/>
      <c r="C456" s="142" t="s">
        <v>2426</v>
      </c>
      <c r="D456" s="142" t="s">
        <v>15</v>
      </c>
      <c r="E456" s="133">
        <v>42818</v>
      </c>
      <c r="F456" s="77" t="s">
        <v>2417</v>
      </c>
      <c r="G456" s="145" t="s">
        <v>1054</v>
      </c>
      <c r="H456" s="138" t="str">
        <f>IFERROR(VLOOKUP(G456,REFERENCES!O:P,2,FALSE),"")</f>
        <v xml:space="preserve">Nombre </v>
      </c>
      <c r="I456" s="155">
        <v>243</v>
      </c>
      <c r="J456" s="141"/>
      <c r="K456" s="141"/>
      <c r="L456" s="141"/>
      <c r="M456" s="205"/>
      <c r="N456" s="155">
        <v>243</v>
      </c>
      <c r="O456" s="142"/>
      <c r="P456" s="142" t="s">
        <v>16</v>
      </c>
      <c r="Q456" s="142" t="s">
        <v>253</v>
      </c>
      <c r="R456" s="144" t="s">
        <v>2271</v>
      </c>
      <c r="S456" s="144"/>
      <c r="T456" s="144"/>
      <c r="U456" s="142"/>
      <c r="V456" s="142"/>
      <c r="W456" s="206" t="str">
        <f t="shared" si="23"/>
        <v>CAR2017324GRCH1E</v>
      </c>
      <c r="X456" s="206">
        <f t="shared" si="24"/>
        <v>0</v>
      </c>
      <c r="Y456" s="206" t="str">
        <f>VLOOKUP(P456,NIVEAUXADMIN!A:B,2,FALSE)</f>
        <v>HT08</v>
      </c>
      <c r="Z456" s="206" t="str">
        <f>VLOOKUP(Q456,NIVEAUXADMIN!E:F,2,FALSE)</f>
        <v>HT08815</v>
      </c>
      <c r="AA456" s="206" t="e">
        <f>VLOOKUP(R456,NIVEAUXADMIN!I:J,2,FALSE)</f>
        <v>#N/A</v>
      </c>
      <c r="AB456" s="206">
        <f>IF(SUMPRODUCT(($A$4:$A456=A456)*($Q$4:$Q456=Q456))&gt;1,0,1)</f>
        <v>0</v>
      </c>
      <c r="AC456" s="207">
        <f>IF(SUMPRODUCT(($A$4:$A456=A456)*($F$4:$F456=F456)*($Q$4:$Q456=Q456))&gt;1,0,1)</f>
        <v>0</v>
      </c>
      <c r="AD456" s="206" t="str">
        <f t="shared" si="25"/>
        <v xml:space="preserve">{"Organisation": "CARE International", "Indicateur": "Distribution de biens non-alimentaire", "Statut": "Réalisé", "Date de l'activité (passé ou planifiée)
( jj-mm-aaaa)": "3/24/2017", "Département": "Grande Anse", "Commune": "Chambellan", "Section Communale": "1e Dejean"}, </v>
      </c>
    </row>
    <row r="457" spans="1:30" s="53" customFormat="1" x14ac:dyDescent="0.25">
      <c r="A457" s="53" t="s">
        <v>2238</v>
      </c>
      <c r="B457" s="142"/>
      <c r="C457" s="142" t="s">
        <v>2426</v>
      </c>
      <c r="D457" s="142" t="s">
        <v>15</v>
      </c>
      <c r="E457" s="133">
        <v>42818</v>
      </c>
      <c r="F457" s="77" t="s">
        <v>2417</v>
      </c>
      <c r="G457" s="145" t="s">
        <v>1054</v>
      </c>
      <c r="H457" s="138" t="str">
        <f>IFERROR(VLOOKUP(G457,REFERENCES!O:P,2,FALSE),"")</f>
        <v xml:space="preserve">Nombre </v>
      </c>
      <c r="I457" s="155">
        <v>162</v>
      </c>
      <c r="J457" s="141"/>
      <c r="K457" s="141"/>
      <c r="L457" s="141"/>
      <c r="M457" s="205"/>
      <c r="N457" s="155">
        <v>162</v>
      </c>
      <c r="O457" s="142"/>
      <c r="P457" s="142" t="s">
        <v>16</v>
      </c>
      <c r="Q457" s="142" t="s">
        <v>253</v>
      </c>
      <c r="R457" s="144" t="s">
        <v>2272</v>
      </c>
      <c r="S457" s="144"/>
      <c r="T457" s="144"/>
      <c r="U457" s="142"/>
      <c r="V457" s="142"/>
      <c r="W457" s="206" t="str">
        <f t="shared" si="23"/>
        <v>CAR2017324GRCH2E</v>
      </c>
      <c r="X457" s="206">
        <f t="shared" si="24"/>
        <v>0</v>
      </c>
      <c r="Y457" s="206" t="str">
        <f>VLOOKUP(P457,NIVEAUXADMIN!A:B,2,FALSE)</f>
        <v>HT08</v>
      </c>
      <c r="Z457" s="206" t="str">
        <f>VLOOKUP(Q457,NIVEAUXADMIN!E:F,2,FALSE)</f>
        <v>HT08815</v>
      </c>
      <c r="AA457" s="206" t="e">
        <f>VLOOKUP(R457,NIVEAUXADMIN!I:J,2,FALSE)</f>
        <v>#N/A</v>
      </c>
      <c r="AB457" s="206">
        <f>IF(SUMPRODUCT(($A$4:$A457=A457)*($Q$4:$Q457=Q457))&gt;1,0,1)</f>
        <v>0</v>
      </c>
      <c r="AC457" s="207">
        <f>IF(SUMPRODUCT(($A$4:$A457=A457)*($F$4:$F457=F457)*($Q$4:$Q457=Q457))&gt;1,0,1)</f>
        <v>0</v>
      </c>
      <c r="AD457" s="206" t="str">
        <f t="shared" si="25"/>
        <v xml:space="preserve">{"Organisation": "CARE International", "Indicateur": "Distribution de biens non-alimentaire", "Statut": "Réalisé", "Date de l'activité (passé ou planifiée)
( jj-mm-aaaa)": "3/24/2017", "Département": "Grande Anse", "Commune": "Chambellan", "Section Communale": "2e  boucan"}, </v>
      </c>
    </row>
    <row r="458" spans="1:30" s="53" customFormat="1" x14ac:dyDescent="0.25">
      <c r="A458" s="53" t="s">
        <v>2238</v>
      </c>
      <c r="B458" s="142"/>
      <c r="C458" s="142" t="s">
        <v>2426</v>
      </c>
      <c r="D458" s="142" t="s">
        <v>15</v>
      </c>
      <c r="E458" s="133">
        <v>42824</v>
      </c>
      <c r="F458" s="77" t="s">
        <v>2420</v>
      </c>
      <c r="G458" s="145" t="s">
        <v>2410</v>
      </c>
      <c r="H458" s="138" t="str">
        <f>IFERROR(VLOOKUP(G458,REFERENCES!O:P,2,FALSE),"")</f>
        <v xml:space="preserve">Nombre </v>
      </c>
      <c r="I458" s="155">
        <v>175</v>
      </c>
      <c r="J458" s="141"/>
      <c r="K458" s="141"/>
      <c r="L458" s="141"/>
      <c r="M458" s="205"/>
      <c r="N458" s="141">
        <v>175</v>
      </c>
      <c r="O458" s="142"/>
      <c r="P458" s="142" t="s">
        <v>16</v>
      </c>
      <c r="Q458" s="142" t="s">
        <v>273</v>
      </c>
      <c r="R458" s="144" t="s">
        <v>2264</v>
      </c>
      <c r="S458" s="144"/>
      <c r="T458" s="144"/>
      <c r="U458" s="142"/>
      <c r="V458" s="142" t="s">
        <v>2268</v>
      </c>
      <c r="W458" s="206" t="str">
        <f t="shared" si="23"/>
        <v>CAR2017330GRRO4E</v>
      </c>
      <c r="X458" s="206">
        <f t="shared" si="24"/>
        <v>0</v>
      </c>
      <c r="Y458" s="206" t="str">
        <f>VLOOKUP(P458,NIVEAUXADMIN!A:B,2,FALSE)</f>
        <v>HT08</v>
      </c>
      <c r="Z458" s="206" t="str">
        <f>VLOOKUP(Q458,NIVEAUXADMIN!E:F,2,FALSE)</f>
        <v>HT08832</v>
      </c>
      <c r="AA458" s="206" t="e">
        <f>VLOOKUP(R458,NIVEAUXADMIN!I:J,2,FALSE)</f>
        <v>#N/A</v>
      </c>
      <c r="AB458" s="206">
        <f>IF(SUMPRODUCT(($A$4:$A458=A458)*($Q$4:$Q458=Q458))&gt;1,0,1)</f>
        <v>0</v>
      </c>
      <c r="AC458" s="207">
        <f>IF(SUMPRODUCT(($A$4:$A458=A458)*($F$4:$F458=F458)*($Q$4:$Q458=Q458))&gt;1,0,1)</f>
        <v>0</v>
      </c>
      <c r="AD458" s="206" t="str">
        <f t="shared" si="25"/>
        <v xml:space="preserve">{"Organisation": "CARE International", "Indicateur": "Distribution de materiel d'abris d'urgence", "Statut": "Réalisé", "Date de l'activité (passé ou planifiée)
( jj-mm-aaaa)": "3/30/2017", "Département": "Grande Anse", "Commune": "Roseaux", "Section Communale": "4e Les Gommiers"}, </v>
      </c>
    </row>
    <row r="459" spans="1:30" s="53" customFormat="1" x14ac:dyDescent="0.25">
      <c r="A459" s="53" t="s">
        <v>2238</v>
      </c>
      <c r="B459" s="142"/>
      <c r="C459" s="142" t="s">
        <v>2426</v>
      </c>
      <c r="D459" s="142" t="s">
        <v>15</v>
      </c>
      <c r="E459" s="133">
        <v>42824</v>
      </c>
      <c r="F459" s="77" t="s">
        <v>2418</v>
      </c>
      <c r="G459" s="145" t="s">
        <v>1151</v>
      </c>
      <c r="H459" s="138" t="str">
        <f>IFERROR(VLOOKUP(G459,REFERENCES!O:P,2,FALSE),"")</f>
        <v>Nombre de kits d'outils</v>
      </c>
      <c r="I459" s="155">
        <v>87</v>
      </c>
      <c r="J459" s="141"/>
      <c r="K459" s="141"/>
      <c r="L459" s="141"/>
      <c r="M459" s="205"/>
      <c r="N459" s="141">
        <v>174</v>
      </c>
      <c r="O459" s="142"/>
      <c r="P459" s="142" t="s">
        <v>16</v>
      </c>
      <c r="Q459" s="142" t="s">
        <v>273</v>
      </c>
      <c r="R459" s="144" t="s">
        <v>2264</v>
      </c>
      <c r="S459" s="144"/>
      <c r="T459" s="144"/>
      <c r="U459" s="142"/>
      <c r="V459" s="142" t="s">
        <v>2259</v>
      </c>
      <c r="W459" s="206" t="str">
        <f t="shared" si="23"/>
        <v>CAR2017330GRRO4E</v>
      </c>
      <c r="X459" s="206">
        <f t="shared" si="24"/>
        <v>0</v>
      </c>
      <c r="Y459" s="206" t="str">
        <f>VLOOKUP(P459,NIVEAUXADMIN!A:B,2,FALSE)</f>
        <v>HT08</v>
      </c>
      <c r="Z459" s="206" t="str">
        <f>VLOOKUP(Q459,NIVEAUXADMIN!E:F,2,FALSE)</f>
        <v>HT08832</v>
      </c>
      <c r="AA459" s="206" t="e">
        <f>VLOOKUP(R459,NIVEAUXADMIN!I:J,2,FALSE)</f>
        <v>#N/A</v>
      </c>
      <c r="AB459" s="206">
        <f>IF(SUMPRODUCT(($A$4:$A459=A459)*($Q$4:$Q459=Q459))&gt;1,0,1)</f>
        <v>0</v>
      </c>
      <c r="AC459" s="207">
        <f>IF(SUMPRODUCT(($A$4:$A459=A459)*($F$4:$F459=F459)*($Q$4:$Q459=Q459))&gt;1,0,1)</f>
        <v>1</v>
      </c>
      <c r="AD459" s="206" t="str">
        <f t="shared" si="25"/>
        <v xml:space="preserve">{"Organisation": "CARE International", "Indicateur": "Support à l'auto-recouvrement pour la réparation et reconstruction", "Statut": "Réalisé", "Date de l'activité (passé ou planifiée)
( jj-mm-aaaa)": "3/30/2017", "Département": "Grande Anse", "Commune": "Roseaux", "Section Communale": "4e Les Gommiers"}, </v>
      </c>
    </row>
    <row r="460" spans="1:30" s="53" customFormat="1" x14ac:dyDescent="0.25">
      <c r="A460" s="53" t="s">
        <v>2238</v>
      </c>
      <c r="C460" s="211" t="s">
        <v>2426</v>
      </c>
      <c r="D460" s="53" t="s">
        <v>15</v>
      </c>
      <c r="E460" s="134">
        <v>42825</v>
      </c>
      <c r="F460" s="77" t="s">
        <v>2420</v>
      </c>
      <c r="G460" s="145" t="s">
        <v>2410</v>
      </c>
      <c r="H460" s="138" t="str">
        <f>IFERROR(VLOOKUP(G460,REFERENCES!O:P,2,FALSE),"")</f>
        <v xml:space="preserve">Nombre </v>
      </c>
      <c r="I460" s="73">
        <v>1</v>
      </c>
      <c r="J460" s="17"/>
      <c r="K460" s="17"/>
      <c r="L460" s="17"/>
      <c r="M460" s="205"/>
      <c r="N460" s="17">
        <v>1</v>
      </c>
      <c r="O460" s="71"/>
      <c r="P460" s="53" t="s">
        <v>16</v>
      </c>
      <c r="Q460" s="53" t="s">
        <v>253</v>
      </c>
      <c r="R460" s="209" t="s">
        <v>2272</v>
      </c>
      <c r="S460" s="206"/>
      <c r="V460" s="211" t="s">
        <v>2268</v>
      </c>
      <c r="W460" s="206" t="str">
        <f t="shared" si="23"/>
        <v>CAR2017331GRCH2E</v>
      </c>
      <c r="X460" s="206">
        <f t="shared" si="24"/>
        <v>0</v>
      </c>
      <c r="Y460" s="206" t="str">
        <f>VLOOKUP(P460,NIVEAUXADMIN!A:B,2,FALSE)</f>
        <v>HT08</v>
      </c>
      <c r="Z460" s="206" t="str">
        <f>VLOOKUP(Q460,NIVEAUXADMIN!E:F,2,FALSE)</f>
        <v>HT08815</v>
      </c>
      <c r="AA460" s="206" t="e">
        <f>VLOOKUP(R460,NIVEAUXADMIN!I:J,2,FALSE)</f>
        <v>#N/A</v>
      </c>
      <c r="AB460" s="206">
        <f>IF(SUMPRODUCT(($A$4:$A460=A460)*($Q$4:$Q460=Q460))&gt;1,0,1)</f>
        <v>0</v>
      </c>
      <c r="AC460" s="207">
        <f>IF(SUMPRODUCT(($A$4:$A460=A460)*($F$4:$F460=F460)*($Q$4:$Q460=Q460))&gt;1,0,1)</f>
        <v>0</v>
      </c>
      <c r="AD460" s="206" t="str">
        <f t="shared" si="25"/>
        <v xml:space="preserve">{"Organisation": "CARE International", "Indicateur": "Distribution de materiel d'abris d'urgence", "Statut": "Réalisé", "Date de l'activité (passé ou planifiée)
( jj-mm-aaaa)": "3/31/2017", "Département": "Grande Anse", "Commune": "Chambellan", "Section Communale": "2e  boucan"}, </v>
      </c>
    </row>
    <row r="461" spans="1:30" s="53" customFormat="1" x14ac:dyDescent="0.25">
      <c r="A461" s="53" t="s">
        <v>2238</v>
      </c>
      <c r="C461" s="211" t="s">
        <v>2426</v>
      </c>
      <c r="D461" s="53" t="s">
        <v>15</v>
      </c>
      <c r="E461" s="134">
        <v>42825</v>
      </c>
      <c r="F461" s="77" t="s">
        <v>2418</v>
      </c>
      <c r="G461" s="145" t="s">
        <v>2410</v>
      </c>
      <c r="H461" s="138" t="str">
        <f>IFERROR(VLOOKUP(G461,REFERENCES!O:P,2,FALSE),"")</f>
        <v xml:space="preserve">Nombre </v>
      </c>
      <c r="I461" s="73">
        <v>2</v>
      </c>
      <c r="J461" s="17"/>
      <c r="K461" s="17"/>
      <c r="L461" s="17"/>
      <c r="M461" s="205"/>
      <c r="N461" s="17">
        <v>2</v>
      </c>
      <c r="P461" s="53" t="s">
        <v>16</v>
      </c>
      <c r="Q461" s="53" t="s">
        <v>2260</v>
      </c>
      <c r="R461" s="209" t="s">
        <v>2269</v>
      </c>
      <c r="S461" s="206"/>
      <c r="V461" s="211" t="s">
        <v>2268</v>
      </c>
      <c r="W461" s="206" t="str">
        <f t="shared" si="23"/>
        <v>CAR2017331GRDA1E</v>
      </c>
      <c r="X461" s="206">
        <f t="shared" si="24"/>
        <v>0</v>
      </c>
      <c r="Y461" s="206" t="str">
        <f>VLOOKUP(P461,NIVEAUXADMIN!A:B,2,FALSE)</f>
        <v>HT08</v>
      </c>
      <c r="Z461" s="206" t="str">
        <f>VLOOKUP(Q461,NIVEAUXADMIN!E:F,2,FALSE)</f>
        <v>HT08822</v>
      </c>
      <c r="AA461" s="206" t="e">
        <f>VLOOKUP(R461,NIVEAUXADMIN!I:J,2,FALSE)</f>
        <v>#N/A</v>
      </c>
      <c r="AB461" s="206">
        <f>IF(SUMPRODUCT(($A$4:$A461=A461)*($Q$4:$Q461=Q461))&gt;1,0,1)</f>
        <v>0</v>
      </c>
      <c r="AC461" s="207">
        <f>IF(SUMPRODUCT(($A$4:$A461=A461)*($F$4:$F461=F461)*($Q$4:$Q461=Q461))&gt;1,0,1)</f>
        <v>0</v>
      </c>
      <c r="AD461" s="206" t="str">
        <f t="shared" si="25"/>
        <v xml:space="preserve">{"Organisation": "CARE International", "Indicateur": "Support à l'auto-recouvrement pour la réparation et reconstruction", "Statut": "Réalisé", "Date de l'activité (passé ou planifiée)
( jj-mm-aaaa)": "3/31/2017", "Département": "Grande Anse", "Commune": "Dame-marie", "Section Communale": "1e bariadelle"}, </v>
      </c>
    </row>
    <row r="462" spans="1:30" s="53" customFormat="1" x14ac:dyDescent="0.25">
      <c r="A462" s="71" t="s">
        <v>2238</v>
      </c>
      <c r="C462" s="211" t="s">
        <v>2426</v>
      </c>
      <c r="D462" s="71" t="s">
        <v>15</v>
      </c>
      <c r="E462" s="134">
        <v>42825</v>
      </c>
      <c r="F462" s="77" t="s">
        <v>2418</v>
      </c>
      <c r="G462" s="145" t="s">
        <v>2410</v>
      </c>
      <c r="H462" s="138" t="str">
        <f>IFERROR(VLOOKUP(G462,REFERENCES!O:P,2,FALSE),"")</f>
        <v xml:space="preserve">Nombre </v>
      </c>
      <c r="I462" s="73">
        <v>3</v>
      </c>
      <c r="J462" s="73"/>
      <c r="K462" s="73"/>
      <c r="L462" s="73"/>
      <c r="M462" s="205"/>
      <c r="N462" s="73">
        <v>3</v>
      </c>
      <c r="P462" s="71" t="s">
        <v>16</v>
      </c>
      <c r="Q462" s="71" t="s">
        <v>267</v>
      </c>
      <c r="R462" s="209" t="s">
        <v>2270</v>
      </c>
      <c r="S462" s="206"/>
      <c r="V462" s="211" t="s">
        <v>2268</v>
      </c>
      <c r="W462" s="206" t="str">
        <f t="shared" si="23"/>
        <v>CAR2017331GRMO3E</v>
      </c>
      <c r="X462" s="206">
        <f t="shared" si="24"/>
        <v>0</v>
      </c>
      <c r="Y462" s="206" t="str">
        <f>VLOOKUP(P462,NIVEAUXADMIN!A:B,2,FALSE)</f>
        <v>HT08</v>
      </c>
      <c r="Z462" s="206" t="str">
        <f>VLOOKUP(Q462,NIVEAUXADMIN!E:F,2,FALSE)</f>
        <v>HT08814</v>
      </c>
      <c r="AA462" s="206" t="e">
        <f>VLOOKUP(R462,NIVEAUXADMIN!I:J,2,FALSE)</f>
        <v>#N/A</v>
      </c>
      <c r="AB462" s="206">
        <f>IF(SUMPRODUCT(($A$4:$A462=A462)*($Q$4:$Q462=Q462))&gt;1,0,1)</f>
        <v>0</v>
      </c>
      <c r="AC462" s="207">
        <f>IF(SUMPRODUCT(($A$4:$A462=A462)*($F$4:$F462=F462)*($Q$4:$Q462=Q462))&gt;1,0,1)</f>
        <v>0</v>
      </c>
      <c r="AD462" s="206" t="str">
        <f t="shared" si="25"/>
        <v xml:space="preserve">{"Organisation": "CARE International", "Indicateur": "Support à l'auto-recouvrement pour la réparation et reconstruction", "Statut": "Réalisé", "Date de l'activité (passé ou planifiée)
( jj-mm-aaaa)": "3/31/2017", "Département": "Grande Anse", "Commune": "Moron", "Section Communale": "3e Chameau"}, </v>
      </c>
    </row>
    <row r="463" spans="1:30" s="53" customFormat="1" x14ac:dyDescent="0.25">
      <c r="A463" s="71" t="s">
        <v>2238</v>
      </c>
      <c r="C463" s="211" t="s">
        <v>2426</v>
      </c>
      <c r="D463" s="71" t="s">
        <v>15</v>
      </c>
      <c r="E463" s="134">
        <v>42825</v>
      </c>
      <c r="F463" s="77" t="s">
        <v>2418</v>
      </c>
      <c r="G463" s="145" t="s">
        <v>1151</v>
      </c>
      <c r="H463" s="138" t="str">
        <f>IFERROR(VLOOKUP(G463,REFERENCES!O:P,2,FALSE),"")</f>
        <v>Nombre de kits d'outils</v>
      </c>
      <c r="I463" s="207">
        <v>1</v>
      </c>
      <c r="J463" s="73"/>
      <c r="K463" s="73"/>
      <c r="L463" s="73"/>
      <c r="M463" s="205"/>
      <c r="N463" s="73">
        <v>2</v>
      </c>
      <c r="P463" s="71" t="s">
        <v>16</v>
      </c>
      <c r="Q463" s="71" t="s">
        <v>253</v>
      </c>
      <c r="R463" s="209" t="s">
        <v>2272</v>
      </c>
      <c r="S463" s="206"/>
      <c r="V463" s="211" t="s">
        <v>2259</v>
      </c>
      <c r="W463" s="206" t="str">
        <f t="shared" si="23"/>
        <v>CAR2017331GRCH2E</v>
      </c>
      <c r="X463" s="206">
        <f t="shared" si="24"/>
        <v>0</v>
      </c>
      <c r="Y463" s="206" t="str">
        <f>VLOOKUP(P463,NIVEAUXADMIN!A:B,2,FALSE)</f>
        <v>HT08</v>
      </c>
      <c r="Z463" s="206" t="str">
        <f>VLOOKUP(Q463,NIVEAUXADMIN!E:F,2,FALSE)</f>
        <v>HT08815</v>
      </c>
      <c r="AA463" s="206" t="e">
        <f>VLOOKUP(R463,NIVEAUXADMIN!I:J,2,FALSE)</f>
        <v>#N/A</v>
      </c>
      <c r="AB463" s="206">
        <f>IF(SUMPRODUCT(($A$4:$A463=A463)*($Q$4:$Q463=Q463))&gt;1,0,1)</f>
        <v>0</v>
      </c>
      <c r="AC463" s="207">
        <f>IF(SUMPRODUCT(($A$4:$A463=A463)*($F$4:$F463=F463)*($Q$4:$Q463=Q463))&gt;1,0,1)</f>
        <v>0</v>
      </c>
      <c r="AD463" s="206" t="str">
        <f t="shared" si="25"/>
        <v xml:space="preserve">{"Organisation": "CARE International", "Indicateur": "Support à l'auto-recouvrement pour la réparation et reconstruction", "Statut": "Réalisé", "Date de l'activité (passé ou planifiée)
( jj-mm-aaaa)": "3/31/2017", "Département": "Grande Anse", "Commune": "Chambellan", "Section Communale": "2e  boucan"}, </v>
      </c>
    </row>
    <row r="464" spans="1:30" s="53" customFormat="1" x14ac:dyDescent="0.25">
      <c r="A464" s="53" t="s">
        <v>2238</v>
      </c>
      <c r="C464" s="211" t="s">
        <v>2426</v>
      </c>
      <c r="D464" s="53" t="s">
        <v>15</v>
      </c>
      <c r="E464" s="134">
        <v>42825</v>
      </c>
      <c r="F464" s="77" t="s">
        <v>2418</v>
      </c>
      <c r="G464" s="145" t="s">
        <v>1151</v>
      </c>
      <c r="H464" s="138" t="str">
        <f>IFERROR(VLOOKUP(G464,REFERENCES!O:P,2,FALSE),"")</f>
        <v>Nombre de kits d'outils</v>
      </c>
      <c r="I464" s="207">
        <v>1</v>
      </c>
      <c r="J464" s="17"/>
      <c r="K464" s="17"/>
      <c r="L464" s="17"/>
      <c r="M464" s="205"/>
      <c r="N464" s="17">
        <v>2</v>
      </c>
      <c r="P464" s="53" t="s">
        <v>16</v>
      </c>
      <c r="Q464" s="53" t="s">
        <v>2260</v>
      </c>
      <c r="R464" s="209" t="s">
        <v>2269</v>
      </c>
      <c r="S464" s="206"/>
      <c r="V464" s="211" t="s">
        <v>2259</v>
      </c>
      <c r="W464" s="206" t="str">
        <f t="shared" si="23"/>
        <v>CAR2017331GRDA1E</v>
      </c>
      <c r="X464" s="206">
        <f t="shared" si="24"/>
        <v>0</v>
      </c>
      <c r="Y464" s="206" t="str">
        <f>VLOOKUP(P464,NIVEAUXADMIN!A:B,2,FALSE)</f>
        <v>HT08</v>
      </c>
      <c r="Z464" s="206" t="str">
        <f>VLOOKUP(Q464,NIVEAUXADMIN!E:F,2,FALSE)</f>
        <v>HT08822</v>
      </c>
      <c r="AA464" s="206" t="e">
        <f>VLOOKUP(R464,NIVEAUXADMIN!I:J,2,FALSE)</f>
        <v>#N/A</v>
      </c>
      <c r="AB464" s="206">
        <f>IF(SUMPRODUCT(($A$4:$A464=A464)*($Q$4:$Q464=Q464))&gt;1,0,1)</f>
        <v>0</v>
      </c>
      <c r="AC464" s="207">
        <f>IF(SUMPRODUCT(($A$4:$A464=A464)*($F$4:$F464=F464)*($Q$4:$Q464=Q464))&gt;1,0,1)</f>
        <v>0</v>
      </c>
      <c r="AD464" s="206" t="str">
        <f t="shared" si="25"/>
        <v xml:space="preserve">{"Organisation": "CARE International", "Indicateur": "Support à l'auto-recouvrement pour la réparation et reconstruction", "Statut": "Réalisé", "Date de l'activité (passé ou planifiée)
( jj-mm-aaaa)": "3/31/2017", "Département": "Grande Anse", "Commune": "Dame-marie", "Section Communale": "1e bariadelle"}, </v>
      </c>
    </row>
    <row r="465" spans="1:30" s="53" customFormat="1" x14ac:dyDescent="0.25">
      <c r="A465" s="143" t="s">
        <v>2238</v>
      </c>
      <c r="C465" s="211" t="s">
        <v>2426</v>
      </c>
      <c r="D465" s="71" t="s">
        <v>15</v>
      </c>
      <c r="E465" s="134">
        <v>42825</v>
      </c>
      <c r="F465" s="77" t="s">
        <v>2418</v>
      </c>
      <c r="G465" s="145" t="s">
        <v>1151</v>
      </c>
      <c r="H465" s="138" t="str">
        <f>IFERROR(VLOOKUP(G465,REFERENCES!O:P,2,FALSE),"")</f>
        <v>Nombre de kits d'outils</v>
      </c>
      <c r="I465" s="207">
        <v>1</v>
      </c>
      <c r="J465" s="146"/>
      <c r="K465" s="146"/>
      <c r="L465" s="146"/>
      <c r="M465" s="205"/>
      <c r="N465" s="207">
        <v>2</v>
      </c>
      <c r="O465" s="143"/>
      <c r="P465" s="143" t="s">
        <v>16</v>
      </c>
      <c r="Q465" s="143" t="s">
        <v>267</v>
      </c>
      <c r="R465" s="209" t="s">
        <v>2270</v>
      </c>
      <c r="S465" s="143"/>
      <c r="T465" s="143"/>
      <c r="U465" s="143"/>
      <c r="V465" s="211" t="s">
        <v>2259</v>
      </c>
      <c r="W465" s="206" t="str">
        <f t="shared" si="23"/>
        <v>CAR2017331GRMO3E</v>
      </c>
      <c r="X465" s="206">
        <f t="shared" si="24"/>
        <v>0</v>
      </c>
      <c r="Y465" s="206" t="str">
        <f>VLOOKUP(P465,NIVEAUXADMIN!A:B,2,FALSE)</f>
        <v>HT08</v>
      </c>
      <c r="Z465" s="206" t="str">
        <f>VLOOKUP(Q465,NIVEAUXADMIN!E:F,2,FALSE)</f>
        <v>HT08814</v>
      </c>
      <c r="AA465" s="206" t="e">
        <f>VLOOKUP(R465,NIVEAUXADMIN!I:J,2,FALSE)</f>
        <v>#N/A</v>
      </c>
      <c r="AB465" s="206">
        <f>IF(SUMPRODUCT(($A$4:$A465=A465)*($Q$4:$Q465=Q465))&gt;1,0,1)</f>
        <v>0</v>
      </c>
      <c r="AC465" s="207">
        <f>IF(SUMPRODUCT(($A$4:$A465=A465)*($F$4:$F465=F465)*($Q$4:$Q465=Q465))&gt;1,0,1)</f>
        <v>0</v>
      </c>
      <c r="AD465" s="206" t="str">
        <f t="shared" si="25"/>
        <v xml:space="preserve">{"Organisation": "CARE International", "Indicateur": "Support à l'auto-recouvrement pour la réparation et reconstruction", "Statut": "Réalisé", "Date de l'activité (passé ou planifiée)
( jj-mm-aaaa)": "3/31/2017", "Département": "Grande Anse", "Commune": "Moron", "Section Communale": "3e Chameau"}, </v>
      </c>
    </row>
    <row r="466" spans="1:30" s="53" customFormat="1" x14ac:dyDescent="0.25">
      <c r="A466" s="71" t="s">
        <v>2238</v>
      </c>
      <c r="B466" s="143"/>
      <c r="C466" s="211" t="s">
        <v>2211</v>
      </c>
      <c r="D466" s="143" t="s">
        <v>18</v>
      </c>
      <c r="E466" s="204">
        <v>42870</v>
      </c>
      <c r="F466" s="77" t="s">
        <v>2418</v>
      </c>
      <c r="G466" s="214" t="s">
        <v>2401</v>
      </c>
      <c r="H466" s="138" t="str">
        <f>IFERROR(VLOOKUP(G466,REFERENCES!O:P,2,FALSE),"")</f>
        <v>Nombre de kits de tôles</v>
      </c>
      <c r="I466" s="207">
        <v>23</v>
      </c>
      <c r="J466" s="146"/>
      <c r="K466" s="146"/>
      <c r="L466" s="146"/>
      <c r="M466" s="205"/>
      <c r="N466" s="207">
        <v>23</v>
      </c>
      <c r="O466" s="143"/>
      <c r="P466" s="143" t="s">
        <v>16</v>
      </c>
      <c r="Q466" s="143" t="s">
        <v>17</v>
      </c>
      <c r="R466" s="209" t="s">
        <v>1250</v>
      </c>
      <c r="S466" s="143"/>
      <c r="T466" s="143"/>
      <c r="U466" s="143"/>
      <c r="V466" s="211" t="s">
        <v>2450</v>
      </c>
      <c r="W466" s="206" t="str">
        <f t="shared" si="23"/>
        <v>CAR2017515GRJE1È</v>
      </c>
      <c r="X466" s="206">
        <f t="shared" si="24"/>
        <v>0</v>
      </c>
      <c r="Y466" s="206" t="str">
        <f>VLOOKUP(P466,NIVEAUXADMIN!A:B,2,FALSE)</f>
        <v>HT08</v>
      </c>
      <c r="Z466" s="206" t="str">
        <f>VLOOKUP(Q466,NIVEAUXADMIN!E:F,2,FALSE)</f>
        <v>HT08811</v>
      </c>
      <c r="AA466" s="206" t="str">
        <f>VLOOKUP(R466,NIVEAUXADMIN!I:J,2,FALSE)</f>
        <v>HT08811-01</v>
      </c>
      <c r="AB466" s="206">
        <f>IF(SUMPRODUCT(($A$4:$A466=A466)*($Q$4:$Q466=Q466))&gt;1,0,1)</f>
        <v>0</v>
      </c>
      <c r="AC466" s="207">
        <f>IF(SUMPRODUCT(($A$4:$A466=A466)*($F$4:$F466=F466)*($Q$4:$Q466=Q466))&gt;1,0,1)</f>
        <v>0</v>
      </c>
      <c r="AD466" s="206" t="str">
        <f t="shared" si="25"/>
        <v xml:space="preserve">{"Organisation": "CARE International", "Indicateur": "Support à l'auto-recouvrement pour la réparation et reconstruction", "Statut": "Planifié (financé)", "Date de l'activité (passé ou planifiée)
( jj-mm-aaaa)": "5/15/2017", "Département": "Grande Anse", "Commune": "Jeremie", "Section Communale": "1ère Basse Voldrogue"}, </v>
      </c>
    </row>
    <row r="467" spans="1:30" s="53" customFormat="1" x14ac:dyDescent="0.25">
      <c r="A467" s="53" t="s">
        <v>2238</v>
      </c>
      <c r="B467" s="143"/>
      <c r="C467" s="211" t="s">
        <v>2211</v>
      </c>
      <c r="D467" s="143" t="s">
        <v>18</v>
      </c>
      <c r="E467" s="204">
        <v>42870</v>
      </c>
      <c r="F467" s="77" t="s">
        <v>2418</v>
      </c>
      <c r="G467" s="214" t="s">
        <v>2401</v>
      </c>
      <c r="H467" s="138" t="str">
        <f>IFERROR(VLOOKUP(G467,REFERENCES!O:P,2,FALSE),"")</f>
        <v>Nombre de kits de tôles</v>
      </c>
      <c r="I467" s="207">
        <v>14</v>
      </c>
      <c r="J467" s="146"/>
      <c r="K467" s="146"/>
      <c r="L467" s="146"/>
      <c r="M467" s="205"/>
      <c r="N467" s="207">
        <v>14</v>
      </c>
      <c r="O467" s="143"/>
      <c r="P467" s="143" t="s">
        <v>16</v>
      </c>
      <c r="Q467" s="143" t="s">
        <v>17</v>
      </c>
      <c r="R467" s="209" t="s">
        <v>1476</v>
      </c>
      <c r="S467" s="143"/>
      <c r="T467" s="143"/>
      <c r="U467" s="143"/>
      <c r="V467" s="211" t="s">
        <v>2450</v>
      </c>
      <c r="W467" s="206" t="str">
        <f t="shared" si="23"/>
        <v>CAR2017515GRJE3E</v>
      </c>
      <c r="X467" s="206">
        <f t="shared" si="24"/>
        <v>0</v>
      </c>
      <c r="Y467" s="206" t="str">
        <f>VLOOKUP(P467,NIVEAUXADMIN!A:B,2,FALSE)</f>
        <v>HT08</v>
      </c>
      <c r="Z467" s="206" t="str">
        <f>VLOOKUP(Q467,NIVEAUXADMIN!E:F,2,FALSE)</f>
        <v>HT08811</v>
      </c>
      <c r="AA467" s="206" t="str">
        <f>VLOOKUP(R467,NIVEAUXADMIN!I:J,2,FALSE)</f>
        <v>HT08811-03</v>
      </c>
      <c r="AB467" s="206">
        <f>IF(SUMPRODUCT(($A$4:$A467=A467)*($Q$4:$Q467=Q467))&gt;1,0,1)</f>
        <v>0</v>
      </c>
      <c r="AC467" s="207">
        <f>IF(SUMPRODUCT(($A$4:$A467=A467)*($F$4:$F467=F467)*($Q$4:$Q467=Q467))&gt;1,0,1)</f>
        <v>0</v>
      </c>
      <c r="AD467" s="206" t="str">
        <f t="shared" si="25"/>
        <v xml:space="preserve">{"Organisation": "CARE International", "Indicateur": "Support à l'auto-recouvrement pour la réparation et reconstruction", "Statut": "Planifié (financé)", "Date de l'activité (passé ou planifiée)
( jj-mm-aaaa)": "5/15/2017", "Département": "Grande Anse", "Commune": "Jeremie", "Section Communale": "3e Haute Guinaudée"}, </v>
      </c>
    </row>
    <row r="468" spans="1:30" s="53" customFormat="1" x14ac:dyDescent="0.25">
      <c r="A468" s="143" t="s">
        <v>2238</v>
      </c>
      <c r="C468" s="211" t="s">
        <v>2211</v>
      </c>
      <c r="D468" s="53" t="s">
        <v>18</v>
      </c>
      <c r="E468" s="204">
        <v>42870</v>
      </c>
      <c r="F468" s="77" t="s">
        <v>2418</v>
      </c>
      <c r="G468" s="214" t="s">
        <v>1151</v>
      </c>
      <c r="H468" s="138" t="str">
        <f>IFERROR(VLOOKUP(G468,REFERENCES!O:P,2,FALSE),"")</f>
        <v>Nombre de kits d'outils</v>
      </c>
      <c r="I468" s="207">
        <v>12</v>
      </c>
      <c r="J468" s="146"/>
      <c r="K468" s="146"/>
      <c r="L468" s="146"/>
      <c r="M468" s="205"/>
      <c r="N468" s="207">
        <v>12</v>
      </c>
      <c r="O468" s="143"/>
      <c r="P468" s="143" t="s">
        <v>16</v>
      </c>
      <c r="Q468" s="143" t="s">
        <v>17</v>
      </c>
      <c r="R468" s="209" t="s">
        <v>1250</v>
      </c>
      <c r="S468" s="143"/>
      <c r="T468" s="143"/>
      <c r="U468" s="143"/>
      <c r="V468" s="206" t="s">
        <v>2451</v>
      </c>
      <c r="W468" s="206" t="str">
        <f t="shared" si="23"/>
        <v>CAR2017515GRJE1È</v>
      </c>
      <c r="X468" s="206">
        <f t="shared" si="24"/>
        <v>0</v>
      </c>
      <c r="Y468" s="206" t="str">
        <f>VLOOKUP(P468,NIVEAUXADMIN!A:B,2,FALSE)</f>
        <v>HT08</v>
      </c>
      <c r="Z468" s="206" t="str">
        <f>VLOOKUP(Q468,NIVEAUXADMIN!E:F,2,FALSE)</f>
        <v>HT08811</v>
      </c>
      <c r="AA468" s="206" t="str">
        <f>VLOOKUP(R468,NIVEAUXADMIN!I:J,2,FALSE)</f>
        <v>HT08811-01</v>
      </c>
      <c r="AB468" s="206">
        <f>IF(SUMPRODUCT(($A$4:$A468=A468)*($Q$4:$Q468=Q468))&gt;1,0,1)</f>
        <v>0</v>
      </c>
      <c r="AC468" s="207">
        <f>IF(SUMPRODUCT(($A$4:$A468=A468)*($F$4:$F468=F468)*($Q$4:$Q468=Q468))&gt;1,0,1)</f>
        <v>0</v>
      </c>
      <c r="AD468" s="206" t="str">
        <f t="shared" si="25"/>
        <v xml:space="preserve">{"Organisation": "CARE International", "Indicateur": "Support à l'auto-recouvrement pour la réparation et reconstruction", "Statut": "Planifié (financé)", "Date de l'activité (passé ou planifiée)
( jj-mm-aaaa)": "5/15/2017", "Département": "Grande Anse", "Commune": "Jeremie", "Section Communale": "1ère Basse Voldrogue"}, </v>
      </c>
    </row>
    <row r="469" spans="1:30" s="53" customFormat="1" x14ac:dyDescent="0.25">
      <c r="A469" s="53" t="s">
        <v>2238</v>
      </c>
      <c r="C469" s="211" t="s">
        <v>2211</v>
      </c>
      <c r="D469" s="53" t="s">
        <v>18</v>
      </c>
      <c r="E469" s="204">
        <v>42870</v>
      </c>
      <c r="F469" s="77" t="s">
        <v>2418</v>
      </c>
      <c r="G469" s="214" t="s">
        <v>1151</v>
      </c>
      <c r="H469" s="138" t="str">
        <f>IFERROR(VLOOKUP(G469,REFERENCES!O:P,2,FALSE),"")</f>
        <v>Nombre de kits d'outils</v>
      </c>
      <c r="I469" s="207">
        <v>7</v>
      </c>
      <c r="J469" s="207"/>
      <c r="K469" s="207"/>
      <c r="L469" s="207"/>
      <c r="M469" s="205"/>
      <c r="N469" s="146">
        <v>7</v>
      </c>
      <c r="O469" s="143"/>
      <c r="P469" s="53" t="s">
        <v>16</v>
      </c>
      <c r="Q469" s="53" t="s">
        <v>17</v>
      </c>
      <c r="R469" s="209" t="s">
        <v>1476</v>
      </c>
      <c r="S469" s="71"/>
      <c r="T469" s="206"/>
      <c r="U469" s="206"/>
      <c r="V469" s="206" t="s">
        <v>2451</v>
      </c>
      <c r="W469" s="206" t="str">
        <f t="shared" si="23"/>
        <v>CAR2017515GRJE3E</v>
      </c>
      <c r="X469" s="206">
        <f t="shared" si="24"/>
        <v>0</v>
      </c>
      <c r="Y469" s="206" t="str">
        <f>VLOOKUP(P469,NIVEAUXADMIN!A:B,2,FALSE)</f>
        <v>HT08</v>
      </c>
      <c r="Z469" s="206" t="str">
        <f>VLOOKUP(Q469,NIVEAUXADMIN!E:F,2,FALSE)</f>
        <v>HT08811</v>
      </c>
      <c r="AA469" s="206" t="str">
        <f>VLOOKUP(R469,NIVEAUXADMIN!I:J,2,FALSE)</f>
        <v>HT08811-03</v>
      </c>
      <c r="AB469" s="206">
        <f>IF(SUMPRODUCT(($A$4:$A469=A469)*($Q$4:$Q469=Q469))&gt;1,0,1)</f>
        <v>0</v>
      </c>
      <c r="AC469" s="207">
        <f>IF(SUMPRODUCT(($A$4:$A469=A469)*($F$4:$F469=F469)*($Q$4:$Q469=Q469))&gt;1,0,1)</f>
        <v>0</v>
      </c>
      <c r="AD469" s="206" t="str">
        <f t="shared" si="25"/>
        <v xml:space="preserve">{"Organisation": "CARE International", "Indicateur": "Support à l'auto-recouvrement pour la réparation et reconstruction", "Statut": "Planifié (financé)", "Date de l'activité (passé ou planifiée)
( jj-mm-aaaa)": "5/15/2017", "Département": "Grande Anse", "Commune": "Jeremie", "Section Communale": "3e Haute Guinaudée"}, </v>
      </c>
    </row>
    <row r="470" spans="1:30" s="53" customFormat="1" x14ac:dyDescent="0.25">
      <c r="A470" s="53" t="s">
        <v>1140</v>
      </c>
      <c r="D470" s="53" t="s">
        <v>18</v>
      </c>
      <c r="E470" s="132" t="s">
        <v>1886</v>
      </c>
      <c r="F470" s="77" t="s">
        <v>2418</v>
      </c>
      <c r="G470" s="217" t="s">
        <v>1074</v>
      </c>
      <c r="H470" s="138" t="str">
        <f>IFERROR(VLOOKUP(G470,REFERENCES!O:P,2,FALSE),"")</f>
        <v/>
      </c>
      <c r="I470" s="185"/>
      <c r="J470" s="207"/>
      <c r="K470" s="207"/>
      <c r="L470" s="207"/>
      <c r="M470" s="147" t="s">
        <v>1818</v>
      </c>
      <c r="N470" s="146">
        <v>1500</v>
      </c>
      <c r="O470" s="206"/>
      <c r="P470" s="53" t="s">
        <v>19</v>
      </c>
      <c r="Q470" s="53" t="s">
        <v>308</v>
      </c>
      <c r="R470" s="150"/>
      <c r="S470" s="71"/>
      <c r="T470" s="206"/>
      <c r="U470" s="206"/>
      <c r="V470" s="145"/>
      <c r="W470" s="206" t="e">
        <f t="shared" si="23"/>
        <v>#VALUE!</v>
      </c>
      <c r="X470" s="206">
        <f t="shared" si="24"/>
        <v>36</v>
      </c>
      <c r="Y470" s="206" t="str">
        <f>VLOOKUP(P470,NIVEAUXADMIN!A:B,2,FALSE)</f>
        <v>HT07</v>
      </c>
      <c r="Z470" s="206" t="str">
        <f>VLOOKUP(Q470,NIVEAUXADMIN!E:F,2,FALSE)</f>
        <v>HT07723</v>
      </c>
      <c r="AA470" s="206" t="e">
        <f>VLOOKUP(R470,NIVEAUXADMIN!I:J,2,FALSE)</f>
        <v>#N/A</v>
      </c>
      <c r="AB470" s="206">
        <f>IF(SUMPRODUCT(($A$4:$A470=A470)*($Q$4:$Q470=Q470))&gt;1,0,1)</f>
        <v>1</v>
      </c>
      <c r="AC470" s="207">
        <f>IF(SUMPRODUCT(($A$4:$A470=A470)*($F$4:$F470=F470)*($Q$4:$Q470=Q470))&gt;1,0,1)</f>
        <v>1</v>
      </c>
      <c r="AD470" s="206" t="str">
        <f t="shared" si="25"/>
        <v xml:space="preserve">{"Organisation": "Caritas Suisse", "Indicateur": "Support à l'auto-recouvrement pour la réparation et reconstruction", "Statut": "Planifié (financé)", "Date de l'activité (passé ou planifiée)
( jj-mm-aaaa)": "A confirmer", "Département": "Sud", "Commune": "Arniquet", "Section Communale": ""}, </v>
      </c>
    </row>
    <row r="471" spans="1:30" s="53" customFormat="1" x14ac:dyDescent="0.25">
      <c r="A471" s="53" t="s">
        <v>1140</v>
      </c>
      <c r="D471" s="53" t="s">
        <v>18</v>
      </c>
      <c r="E471" s="132" t="s">
        <v>1886</v>
      </c>
      <c r="F471" s="77" t="s">
        <v>2418</v>
      </c>
      <c r="G471" s="217" t="s">
        <v>1074</v>
      </c>
      <c r="H471" s="138" t="str">
        <f>IFERROR(VLOOKUP(G471,REFERENCES!O:P,2,FALSE),"")</f>
        <v/>
      </c>
      <c r="I471" s="185"/>
      <c r="J471" s="207"/>
      <c r="K471" s="207"/>
      <c r="L471" s="207"/>
      <c r="M471" s="147" t="s">
        <v>1818</v>
      </c>
      <c r="N471" s="146">
        <v>1500</v>
      </c>
      <c r="O471" s="206"/>
      <c r="P471" s="53" t="s">
        <v>19</v>
      </c>
      <c r="Q471" s="53" t="s">
        <v>308</v>
      </c>
      <c r="R471" s="150"/>
      <c r="S471" s="71"/>
      <c r="T471" s="206"/>
      <c r="U471" s="206"/>
      <c r="V471" s="145"/>
      <c r="W471" s="206" t="e">
        <f t="shared" si="23"/>
        <v>#VALUE!</v>
      </c>
      <c r="X471" s="206">
        <f t="shared" si="24"/>
        <v>36</v>
      </c>
      <c r="Y471" s="206" t="str">
        <f>VLOOKUP(P471,NIVEAUXADMIN!A:B,2,FALSE)</f>
        <v>HT07</v>
      </c>
      <c r="Z471" s="206" t="str">
        <f>VLOOKUP(Q471,NIVEAUXADMIN!E:F,2,FALSE)</f>
        <v>HT07723</v>
      </c>
      <c r="AA471" s="206" t="e">
        <f>VLOOKUP(R471,NIVEAUXADMIN!I:J,2,FALSE)</f>
        <v>#N/A</v>
      </c>
      <c r="AB471" s="206">
        <f>IF(SUMPRODUCT(($A$4:$A471=A471)*($Q$4:$Q471=Q471))&gt;1,0,1)</f>
        <v>0</v>
      </c>
      <c r="AC471" s="207">
        <f>IF(SUMPRODUCT(($A$4:$A471=A471)*($F$4:$F471=F471)*($Q$4:$Q471=Q471))&gt;1,0,1)</f>
        <v>0</v>
      </c>
      <c r="AD471" s="206" t="str">
        <f t="shared" si="25"/>
        <v xml:space="preserve">{"Organisation": "Caritas Suisse", "Indicateur": "Support à l'auto-recouvrement pour la réparation et reconstruction", "Statut": "Planifié (financé)", "Date de l'activité (passé ou planifiée)
( jj-mm-aaaa)": "A confirmer", "Département": "Sud", "Commune": "Arniquet", "Section Communale": ""}, </v>
      </c>
    </row>
    <row r="472" spans="1:30" s="53" customFormat="1" x14ac:dyDescent="0.25">
      <c r="A472" s="53" t="s">
        <v>52</v>
      </c>
      <c r="C472" s="53" t="s">
        <v>47</v>
      </c>
      <c r="D472" s="53" t="s">
        <v>15</v>
      </c>
      <c r="E472" s="132">
        <v>42656</v>
      </c>
      <c r="F472" s="77" t="s">
        <v>2420</v>
      </c>
      <c r="G472" s="145" t="s">
        <v>2409</v>
      </c>
      <c r="H472" s="138" t="str">
        <f>IFERROR(VLOOKUP(G472,REFERENCES!O:P,2,FALSE),"")</f>
        <v xml:space="preserve">Nombre </v>
      </c>
      <c r="I472" s="185">
        <v>600</v>
      </c>
      <c r="J472" s="207"/>
      <c r="K472" s="207"/>
      <c r="L472" s="207"/>
      <c r="M472" s="147" t="s">
        <v>1818</v>
      </c>
      <c r="N472" s="146">
        <v>800</v>
      </c>
      <c r="O472" s="206"/>
      <c r="P472" s="53" t="s">
        <v>16</v>
      </c>
      <c r="Q472" s="53" t="s">
        <v>17</v>
      </c>
      <c r="R472" s="150" t="s">
        <v>1748</v>
      </c>
      <c r="S472" s="71" t="s">
        <v>1109</v>
      </c>
      <c r="T472" s="206"/>
      <c r="U472" s="206"/>
      <c r="V472" s="145" t="s">
        <v>1179</v>
      </c>
      <c r="W472" s="206" t="str">
        <f t="shared" si="23"/>
        <v>CAT20161013GRJE9E</v>
      </c>
      <c r="X472" s="206">
        <f t="shared" si="24"/>
        <v>0</v>
      </c>
      <c r="Y472" s="206" t="str">
        <f>VLOOKUP(P472,NIVEAUXADMIN!A:B,2,FALSE)</f>
        <v>HT08</v>
      </c>
      <c r="Z472" s="206" t="str">
        <f>VLOOKUP(Q472,NIVEAUXADMIN!E:F,2,FALSE)</f>
        <v>HT08811</v>
      </c>
      <c r="AA472" s="206" t="str">
        <f>VLOOKUP(R472,NIVEAUXADMIN!I:J,2,FALSE)</f>
        <v>HT08811-09</v>
      </c>
      <c r="AB472" s="206">
        <f>IF(SUMPRODUCT(($A$4:$A472=A472)*($Q$4:$Q472=Q472))&gt;1,0,1)</f>
        <v>1</v>
      </c>
      <c r="AC472" s="207">
        <f>IF(SUMPRODUCT(($A$4:$A472=A472)*($F$4:$F472=F472)*($Q$4:$Q472=Q472))&gt;1,0,1)</f>
        <v>1</v>
      </c>
      <c r="AD472" s="206" t="str">
        <f t="shared" si="25"/>
        <v xml:space="preserve">{"Organisation": "Catholic Relief Services", "Indicateur": "Distribution de materiel d'abris d'urgence", "Statut": "Réalisé", "Date de l'activité (passé ou planifiée)
( jj-mm-aaaa)": "10/13/2016", "Département": "Grande Anse", "Commune": "Jeremie", "Section Communale": "9e Fonds Rouge Torberck"}, </v>
      </c>
    </row>
    <row r="473" spans="1:30" s="53" customFormat="1" x14ac:dyDescent="0.25">
      <c r="A473" s="53" t="s">
        <v>52</v>
      </c>
      <c r="B473" s="143"/>
      <c r="C473" s="143" t="s">
        <v>47</v>
      </c>
      <c r="D473" s="143" t="s">
        <v>15</v>
      </c>
      <c r="E473" s="132">
        <v>42657</v>
      </c>
      <c r="F473" s="77" t="s">
        <v>2420</v>
      </c>
      <c r="G473" s="145" t="s">
        <v>2409</v>
      </c>
      <c r="H473" s="138" t="str">
        <f>IFERROR(VLOOKUP(G473,REFERENCES!O:P,2,FALSE),"")</f>
        <v xml:space="preserve">Nombre </v>
      </c>
      <c r="I473" s="185">
        <v>670</v>
      </c>
      <c r="J473" s="146"/>
      <c r="K473" s="146"/>
      <c r="L473" s="146"/>
      <c r="M473" s="147" t="s">
        <v>1818</v>
      </c>
      <c r="N473" s="207">
        <v>670</v>
      </c>
      <c r="O473" s="206"/>
      <c r="P473" s="143" t="s">
        <v>16</v>
      </c>
      <c r="Q473" s="143" t="s">
        <v>259</v>
      </c>
      <c r="R473" s="150" t="s">
        <v>1474</v>
      </c>
      <c r="S473" s="143"/>
      <c r="T473" s="143"/>
      <c r="U473" s="143"/>
      <c r="V473" s="145"/>
      <c r="W473" s="206" t="str">
        <f t="shared" si="23"/>
        <v>CAT20161014GRDA3E</v>
      </c>
      <c r="X473" s="206">
        <f t="shared" si="24"/>
        <v>0</v>
      </c>
      <c r="Y473" s="206" t="str">
        <f>VLOOKUP(P473,NIVEAUXADMIN!A:B,2,FALSE)</f>
        <v>HT08</v>
      </c>
      <c r="Z473" s="206" t="str">
        <f>VLOOKUP(Q473,NIVEAUXADMIN!E:F,2,FALSE)</f>
        <v>HT08822</v>
      </c>
      <c r="AA473" s="206" t="str">
        <f>VLOOKUP(R473,NIVEAUXADMIN!I:J,2,FALSE)</f>
        <v>HT08822-03</v>
      </c>
      <c r="AB473" s="206">
        <f>IF(SUMPRODUCT(($A$4:$A473=A473)*($Q$4:$Q473=Q473))&gt;1,0,1)</f>
        <v>1</v>
      </c>
      <c r="AC473" s="207">
        <f>IF(SUMPRODUCT(($A$4:$A473=A473)*($F$4:$F473=F473)*($Q$4:$Q473=Q473))&gt;1,0,1)</f>
        <v>1</v>
      </c>
      <c r="AD473" s="206" t="str">
        <f t="shared" si="25"/>
        <v xml:space="preserve">{"Organisation": "Catholic Relief Services", "Indicateur": "Distribution de materiel d'abris d'urgence", "Statut": "Réalisé", "Date de l'activité (passé ou planifiée)
( jj-mm-aaaa)": "10/14/2016", "Département": "Grande Anse", "Commune": "Dame-Marie", "Section Communale": "3e Désormeau"}, </v>
      </c>
    </row>
    <row r="474" spans="1:30" s="53" customFormat="1" x14ac:dyDescent="0.25">
      <c r="A474" s="53" t="s">
        <v>52</v>
      </c>
      <c r="B474" s="143"/>
      <c r="C474" s="143" t="s">
        <v>47</v>
      </c>
      <c r="D474" s="143" t="s">
        <v>15</v>
      </c>
      <c r="E474" s="132">
        <v>42658</v>
      </c>
      <c r="F474" s="77" t="s">
        <v>2420</v>
      </c>
      <c r="G474" s="145" t="s">
        <v>2409</v>
      </c>
      <c r="H474" s="138" t="str">
        <f>IFERROR(VLOOKUP(G474,REFERENCES!O:P,2,FALSE),"")</f>
        <v xml:space="preserve">Nombre </v>
      </c>
      <c r="I474" s="185">
        <v>50</v>
      </c>
      <c r="J474" s="146"/>
      <c r="K474" s="146"/>
      <c r="L474" s="146"/>
      <c r="M474" s="147" t="s">
        <v>1818</v>
      </c>
      <c r="N474" s="207">
        <v>50</v>
      </c>
      <c r="O474" s="206"/>
      <c r="P474" s="143" t="s">
        <v>16</v>
      </c>
      <c r="Q474" s="143" t="s">
        <v>259</v>
      </c>
      <c r="R474" s="150" t="s">
        <v>1667</v>
      </c>
      <c r="S474" s="143"/>
      <c r="T474" s="143"/>
      <c r="U474" s="143"/>
      <c r="V474" s="145"/>
      <c r="W474" s="206" t="str">
        <f t="shared" si="23"/>
        <v>CAT20161015GRDA6E</v>
      </c>
      <c r="X474" s="206">
        <f t="shared" si="24"/>
        <v>0</v>
      </c>
      <c r="Y474" s="206" t="str">
        <f>VLOOKUP(P474,NIVEAUXADMIN!A:B,2,FALSE)</f>
        <v>HT08</v>
      </c>
      <c r="Z474" s="206" t="str">
        <f>VLOOKUP(Q474,NIVEAUXADMIN!E:F,2,FALSE)</f>
        <v>HT08822</v>
      </c>
      <c r="AA474" s="206" t="str">
        <f>VLOOKUP(R474,NIVEAUXADMIN!I:J,2,FALSE)</f>
        <v>HT08822-04</v>
      </c>
      <c r="AB474" s="206">
        <f>IF(SUMPRODUCT(($A$4:$A474=A474)*($Q$4:$Q474=Q474))&gt;1,0,1)</f>
        <v>0</v>
      </c>
      <c r="AC474" s="207">
        <f>IF(SUMPRODUCT(($A$4:$A474=A474)*($F$4:$F474=F474)*($Q$4:$Q474=Q474))&gt;1,0,1)</f>
        <v>0</v>
      </c>
      <c r="AD474" s="206" t="str">
        <f t="shared" si="25"/>
        <v xml:space="preserve">{"Organisation": "Catholic Relief Services", "Indicateur": "Distribution de materiel d'abris d'urgence", "Statut": "Réalisé", "Date de l'activité (passé ou planifiée)
( jj-mm-aaaa)": "10/15/2016", "Département": "Grande Anse", "Commune": "Dame-Marie", "Section Communale": "6e Petite Rivière"}, </v>
      </c>
    </row>
    <row r="475" spans="1:30" s="53" customFormat="1" x14ac:dyDescent="0.25">
      <c r="A475" s="53" t="s">
        <v>52</v>
      </c>
      <c r="B475" s="143"/>
      <c r="C475" s="143" t="s">
        <v>47</v>
      </c>
      <c r="D475" s="143" t="s">
        <v>15</v>
      </c>
      <c r="E475" s="132">
        <v>42660</v>
      </c>
      <c r="F475" s="77" t="s">
        <v>2420</v>
      </c>
      <c r="G475" s="145" t="s">
        <v>2409</v>
      </c>
      <c r="H475" s="138" t="str">
        <f>IFERROR(VLOOKUP(G475,REFERENCES!O:P,2,FALSE),"")</f>
        <v xml:space="preserve">Nombre </v>
      </c>
      <c r="I475" s="185">
        <v>50</v>
      </c>
      <c r="J475" s="207"/>
      <c r="K475" s="207"/>
      <c r="L475" s="207"/>
      <c r="M475" s="147" t="s">
        <v>1818</v>
      </c>
      <c r="N475" s="207">
        <v>50</v>
      </c>
      <c r="O475" s="206"/>
      <c r="P475" s="143" t="s">
        <v>16</v>
      </c>
      <c r="Q475" s="206" t="s">
        <v>259</v>
      </c>
      <c r="R475" s="150" t="s">
        <v>1245</v>
      </c>
      <c r="S475" s="143"/>
      <c r="T475" s="206"/>
      <c r="U475" s="206"/>
      <c r="V475" s="145"/>
      <c r="W475" s="206" t="str">
        <f t="shared" si="23"/>
        <v>CAT20161017GRDA1E</v>
      </c>
      <c r="X475" s="206">
        <f t="shared" si="24"/>
        <v>0</v>
      </c>
      <c r="Y475" s="206" t="str">
        <f>VLOOKUP(P475,NIVEAUXADMIN!A:B,2,FALSE)</f>
        <v>HT08</v>
      </c>
      <c r="Z475" s="206" t="str">
        <f>VLOOKUP(Q475,NIVEAUXADMIN!E:F,2,FALSE)</f>
        <v>HT08822</v>
      </c>
      <c r="AA475" s="206" t="str">
        <f>VLOOKUP(R475,NIVEAUXADMIN!I:J,2,FALSE)</f>
        <v>HT08822-01</v>
      </c>
      <c r="AB475" s="206">
        <f>IF(SUMPRODUCT(($A$4:$A475=A475)*($Q$4:$Q475=Q475))&gt;1,0,1)</f>
        <v>0</v>
      </c>
      <c r="AC475" s="207">
        <f>IF(SUMPRODUCT(($A$4:$A475=A475)*($F$4:$F475=F475)*($Q$4:$Q475=Q475))&gt;1,0,1)</f>
        <v>0</v>
      </c>
      <c r="AD475" s="206" t="str">
        <f t="shared" si="25"/>
        <v xml:space="preserve">{"Organisation": "Catholic Relief Services", "Indicateur": "Distribution de materiel d'abris d'urgence", "Statut": "Réalisé", "Date de l'activité (passé ou planifiée)
( jj-mm-aaaa)": "10/17/2016", "Département": "Grande Anse", "Commune": "Dame-Marie", "Section Communale": "1ere Bariadelle"}, </v>
      </c>
    </row>
    <row r="476" spans="1:30" s="53" customFormat="1" x14ac:dyDescent="0.25">
      <c r="A476" s="71" t="s">
        <v>52</v>
      </c>
      <c r="B476" s="143"/>
      <c r="C476" s="143" t="s">
        <v>47</v>
      </c>
      <c r="D476" s="143" t="s">
        <v>15</v>
      </c>
      <c r="E476" s="132">
        <v>42661</v>
      </c>
      <c r="F476" s="77" t="s">
        <v>2420</v>
      </c>
      <c r="G476" s="145" t="s">
        <v>2409</v>
      </c>
      <c r="H476" s="138" t="str">
        <f>IFERROR(VLOOKUP(G476,REFERENCES!O:P,2,FALSE),"")</f>
        <v xml:space="preserve">Nombre </v>
      </c>
      <c r="I476" s="185">
        <v>50</v>
      </c>
      <c r="J476" s="146"/>
      <c r="K476" s="146"/>
      <c r="L476" s="146"/>
      <c r="M476" s="147" t="s">
        <v>1818</v>
      </c>
      <c r="N476" s="146">
        <v>50</v>
      </c>
      <c r="O476" s="143"/>
      <c r="P476" s="143" t="s">
        <v>16</v>
      </c>
      <c r="Q476" s="143" t="s">
        <v>259</v>
      </c>
      <c r="R476" s="150" t="s">
        <v>1365</v>
      </c>
      <c r="S476" s="206"/>
      <c r="T476" s="143"/>
      <c r="U476" s="143"/>
      <c r="V476" s="145"/>
      <c r="W476" s="206" t="str">
        <f t="shared" si="23"/>
        <v>CAT20161018GRDA2E</v>
      </c>
      <c r="X476" s="206">
        <f t="shared" si="24"/>
        <v>0</v>
      </c>
      <c r="Y476" s="206" t="str">
        <f>VLOOKUP(P476,NIVEAUXADMIN!A:B,2,FALSE)</f>
        <v>HT08</v>
      </c>
      <c r="Z476" s="206" t="str">
        <f>VLOOKUP(Q476,NIVEAUXADMIN!E:F,2,FALSE)</f>
        <v>HT08822</v>
      </c>
      <c r="AA476" s="206" t="str">
        <f>VLOOKUP(R476,NIVEAUXADMIN!I:J,2,FALSE)</f>
        <v>HT08822-02</v>
      </c>
      <c r="AB476" s="206">
        <f>IF(SUMPRODUCT(($A$4:$A476=A476)*($Q$4:$Q476=Q476))&gt;1,0,1)</f>
        <v>0</v>
      </c>
      <c r="AC476" s="207">
        <f>IF(SUMPRODUCT(($A$4:$A476=A476)*($F$4:$F476=F476)*($Q$4:$Q476=Q476))&gt;1,0,1)</f>
        <v>0</v>
      </c>
      <c r="AD476" s="206" t="str">
        <f t="shared" si="25"/>
        <v xml:space="preserve">{"Organisation": "Catholic Relief Services", "Indicateur": "Distribution de materiel d'abris d'urgence", "Statut": "Réalisé", "Date de l'activité (passé ou planifiée)
( jj-mm-aaaa)": "10/18/2016", "Département": "Grande Anse", "Commune": "Dame-Marie", "Section Communale": "2eme  Dallier"}, </v>
      </c>
    </row>
    <row r="477" spans="1:30" s="53" customFormat="1" x14ac:dyDescent="0.25">
      <c r="A477" s="71" t="s">
        <v>52</v>
      </c>
      <c r="B477" s="143"/>
      <c r="C477" s="143" t="s">
        <v>47</v>
      </c>
      <c r="D477" s="143" t="s">
        <v>15</v>
      </c>
      <c r="E477" s="132">
        <v>42690</v>
      </c>
      <c r="F477" s="77" t="s">
        <v>2420</v>
      </c>
      <c r="G477" s="145" t="s">
        <v>2409</v>
      </c>
      <c r="H477" s="138" t="str">
        <f>IFERROR(VLOOKUP(G477,REFERENCES!O:P,2,FALSE),"")</f>
        <v xml:space="preserve">Nombre </v>
      </c>
      <c r="I477" s="185">
        <v>980</v>
      </c>
      <c r="J477" s="146"/>
      <c r="K477" s="146"/>
      <c r="L477" s="146"/>
      <c r="M477" s="147" t="s">
        <v>1818</v>
      </c>
      <c r="N477" s="146">
        <v>980</v>
      </c>
      <c r="O477" s="143"/>
      <c r="P477" s="143" t="s">
        <v>16</v>
      </c>
      <c r="Q477" s="143" t="s">
        <v>253</v>
      </c>
      <c r="R477" s="150" t="s">
        <v>1360</v>
      </c>
      <c r="S477" s="143"/>
      <c r="T477" s="143"/>
      <c r="U477" s="143"/>
      <c r="V477" s="145" t="s">
        <v>1182</v>
      </c>
      <c r="W477" s="206" t="str">
        <f t="shared" si="23"/>
        <v>CAT20161116GRCH2E</v>
      </c>
      <c r="X477" s="206">
        <f t="shared" si="24"/>
        <v>0</v>
      </c>
      <c r="Y477" s="206" t="str">
        <f>VLOOKUP(P477,NIVEAUXADMIN!A:B,2,FALSE)</f>
        <v>HT08</v>
      </c>
      <c r="Z477" s="206" t="str">
        <f>VLOOKUP(Q477,NIVEAUXADMIN!E:F,2,FALSE)</f>
        <v>HT08815</v>
      </c>
      <c r="AA477" s="206" t="str">
        <f>VLOOKUP(R477,NIVEAUXADMIN!I:J,2,FALSE)</f>
        <v>HT08815-02</v>
      </c>
      <c r="AB477" s="206">
        <f>IF(SUMPRODUCT(($A$4:$A477=A477)*($Q$4:$Q477=Q477))&gt;1,0,1)</f>
        <v>1</v>
      </c>
      <c r="AC477" s="207">
        <f>IF(SUMPRODUCT(($A$4:$A477=A477)*($F$4:$F477=F477)*($Q$4:$Q477=Q477))&gt;1,0,1)</f>
        <v>1</v>
      </c>
      <c r="AD477" s="206" t="str">
        <f t="shared" si="25"/>
        <v xml:space="preserve">{"Organisation": "Catholic Relief Services", "Indicateur": "Distribution de materiel d'abris d'urgence", "Statut": "Réalisé", "Date de l'activité (passé ou planifiée)
( jj-mm-aaaa)": "11/16/2016", "Département": "Grande Anse", "Commune": "Chambellan", "Section Communale": "2e Boucan"}, </v>
      </c>
    </row>
    <row r="478" spans="1:30" s="53" customFormat="1" x14ac:dyDescent="0.25">
      <c r="A478" s="53" t="s">
        <v>52</v>
      </c>
      <c r="B478" s="143"/>
      <c r="C478" s="143" t="s">
        <v>47</v>
      </c>
      <c r="D478" s="143" t="s">
        <v>15</v>
      </c>
      <c r="E478" s="132">
        <v>42702</v>
      </c>
      <c r="F478" s="77" t="s">
        <v>2420</v>
      </c>
      <c r="G478" s="145" t="s">
        <v>2409</v>
      </c>
      <c r="H478" s="138" t="str">
        <f>IFERROR(VLOOKUP(G478,REFERENCES!O:P,2,FALSE),"")</f>
        <v xml:space="preserve">Nombre </v>
      </c>
      <c r="I478" s="185">
        <v>845</v>
      </c>
      <c r="J478" s="146"/>
      <c r="K478" s="146"/>
      <c r="L478" s="146"/>
      <c r="M478" s="147" t="s">
        <v>1818</v>
      </c>
      <c r="N478" s="146">
        <v>845</v>
      </c>
      <c r="O478" s="143"/>
      <c r="P478" s="143" t="s">
        <v>16</v>
      </c>
      <c r="Q478" s="143" t="s">
        <v>267</v>
      </c>
      <c r="R478" s="150" t="s">
        <v>1235</v>
      </c>
      <c r="S478" s="143" t="s">
        <v>1109</v>
      </c>
      <c r="T478" s="143"/>
      <c r="U478" s="143"/>
      <c r="V478" s="145" t="s">
        <v>1182</v>
      </c>
      <c r="W478" s="206" t="str">
        <f t="shared" si="23"/>
        <v>CAT20161128GRMO1E</v>
      </c>
      <c r="X478" s="206">
        <f t="shared" si="24"/>
        <v>0</v>
      </c>
      <c r="Y478" s="206" t="str">
        <f>VLOOKUP(P478,NIVEAUXADMIN!A:B,2,FALSE)</f>
        <v>HT08</v>
      </c>
      <c r="Z478" s="206" t="str">
        <f>VLOOKUP(Q478,NIVEAUXADMIN!E:F,2,FALSE)</f>
        <v>HT08814</v>
      </c>
      <c r="AA478" s="206" t="str">
        <f>VLOOKUP(R478,NIVEAUXADMIN!I:J,2,FALSE)</f>
        <v>HT08814-01</v>
      </c>
      <c r="AB478" s="206">
        <f>IF(SUMPRODUCT(($A$4:$A478=A478)*($Q$4:$Q478=Q478))&gt;1,0,1)</f>
        <v>1</v>
      </c>
      <c r="AC478" s="207">
        <f>IF(SUMPRODUCT(($A$4:$A478=A478)*($F$4:$F478=F478)*($Q$4:$Q478=Q478))&gt;1,0,1)</f>
        <v>1</v>
      </c>
      <c r="AD478" s="206" t="str">
        <f t="shared" si="25"/>
        <v xml:space="preserve">{"Organisation": "Catholic Relief Services", "Indicateur": "Distribution de materiel d'abris d'urgence", "Statut": "Réalisé", "Date de l'activité (passé ou planifiée)
( jj-mm-aaaa)": "11/28/2016", "Département": "Grande Anse", "Commune": "Moron", "Section Communale": "1e Anotte"}, </v>
      </c>
    </row>
    <row r="479" spans="1:30" s="53" customFormat="1" x14ac:dyDescent="0.25">
      <c r="A479" s="53" t="s">
        <v>52</v>
      </c>
      <c r="B479" s="143"/>
      <c r="C479" s="143" t="s">
        <v>47</v>
      </c>
      <c r="D479" s="143" t="s">
        <v>15</v>
      </c>
      <c r="E479" s="223">
        <v>42814</v>
      </c>
      <c r="F479" s="77" t="s">
        <v>2420</v>
      </c>
      <c r="G479" s="206" t="s">
        <v>2410</v>
      </c>
      <c r="H479" s="138" t="str">
        <f>IFERROR(VLOOKUP(G479,REFERENCES!O:P,2,FALSE),"")</f>
        <v xml:space="preserve">Nombre </v>
      </c>
      <c r="I479" s="185">
        <v>2070</v>
      </c>
      <c r="J479" s="146"/>
      <c r="K479" s="146"/>
      <c r="L479" s="146"/>
      <c r="M479" s="147" t="s">
        <v>1818</v>
      </c>
      <c r="N479" s="146">
        <v>115</v>
      </c>
      <c r="O479" s="143" t="s">
        <v>1038</v>
      </c>
      <c r="P479" s="143" t="s">
        <v>19</v>
      </c>
      <c r="Q479" s="143" t="s">
        <v>521</v>
      </c>
      <c r="R479" s="150"/>
      <c r="S479" s="143"/>
      <c r="T479" s="143"/>
      <c r="U479" s="143"/>
      <c r="V479" s="206"/>
      <c r="W479" s="206" t="str">
        <f t="shared" si="23"/>
        <v>CAT2017320SUCO</v>
      </c>
      <c r="X479" s="206">
        <f t="shared" si="24"/>
        <v>0</v>
      </c>
      <c r="Y479" s="206" t="str">
        <f>VLOOKUP(P479,NIVEAUXADMIN!A:B,2,FALSE)</f>
        <v>HT07</v>
      </c>
      <c r="Z479" s="206" t="str">
        <f>VLOOKUP(Q479,NIVEAUXADMIN!E:F,2,FALSE)</f>
        <v>HT07741</v>
      </c>
      <c r="AA479" s="206" t="e">
        <f>VLOOKUP(R479,NIVEAUXADMIN!I:J,2,FALSE)</f>
        <v>#N/A</v>
      </c>
      <c r="AB479" s="206">
        <f>IF(SUMPRODUCT(($A$4:$A479=A479)*($Q$4:$Q479=Q479))&gt;1,0,1)</f>
        <v>1</v>
      </c>
      <c r="AC479" s="207">
        <f>IF(SUMPRODUCT(($A$4:$A479=A479)*($F$4:$F479=F479)*($Q$4:$Q479=Q479))&gt;1,0,1)</f>
        <v>1</v>
      </c>
      <c r="AD479" s="206" t="str">
        <f t="shared" si="25"/>
        <v xml:space="preserve">{"Organisation": "Catholic Relief Services", "Indicateur": "Distribution de materiel d'abris d'urgence", "Statut": "Réalisé", "Date de l'activité (passé ou planifiée)
( jj-mm-aaaa)": "3/20/2017", "Département": "Sud", "Commune": "Coteaux", "Section Communale": ""}, </v>
      </c>
    </row>
    <row r="480" spans="1:30" s="53" customFormat="1" x14ac:dyDescent="0.25">
      <c r="A480" s="143" t="s">
        <v>52</v>
      </c>
      <c r="B480" s="143"/>
      <c r="C480" s="143" t="s">
        <v>47</v>
      </c>
      <c r="D480" s="143" t="s">
        <v>15</v>
      </c>
      <c r="E480" s="223">
        <v>42814</v>
      </c>
      <c r="F480" s="77" t="s">
        <v>2420</v>
      </c>
      <c r="G480" s="206" t="s">
        <v>2410</v>
      </c>
      <c r="H480" s="138" t="str">
        <f>IFERROR(VLOOKUP(G480,REFERENCES!O:P,2,FALSE),"")</f>
        <v xml:space="preserve">Nombre </v>
      </c>
      <c r="I480" s="185">
        <v>115</v>
      </c>
      <c r="J480" s="146"/>
      <c r="K480" s="146"/>
      <c r="L480" s="146"/>
      <c r="M480" s="147" t="s">
        <v>1818</v>
      </c>
      <c r="N480" s="146">
        <v>125</v>
      </c>
      <c r="O480" s="143" t="s">
        <v>1038</v>
      </c>
      <c r="P480" s="143" t="s">
        <v>19</v>
      </c>
      <c r="Q480" s="143" t="s">
        <v>521</v>
      </c>
      <c r="R480" s="150"/>
      <c r="S480" s="143"/>
      <c r="T480" s="143"/>
      <c r="U480" s="143"/>
      <c r="V480" s="206"/>
      <c r="W480" s="206" t="str">
        <f t="shared" si="23"/>
        <v>CAT2017320SUCO</v>
      </c>
      <c r="X480" s="206">
        <f t="shared" si="24"/>
        <v>0</v>
      </c>
      <c r="Y480" s="206" t="str">
        <f>VLOOKUP(P480,NIVEAUXADMIN!A:B,2,FALSE)</f>
        <v>HT07</v>
      </c>
      <c r="Z480" s="206" t="str">
        <f>VLOOKUP(Q480,NIVEAUXADMIN!E:F,2,FALSE)</f>
        <v>HT07741</v>
      </c>
      <c r="AA480" s="206" t="e">
        <f>VLOOKUP(R480,NIVEAUXADMIN!I:J,2,FALSE)</f>
        <v>#N/A</v>
      </c>
      <c r="AB480" s="206">
        <f>IF(SUMPRODUCT(($A$4:$A480=A480)*($Q$4:$Q480=Q480))&gt;1,0,1)</f>
        <v>0</v>
      </c>
      <c r="AC480" s="207">
        <f>IF(SUMPRODUCT(($A$4:$A480=A480)*($F$4:$F480=F480)*($Q$4:$Q480=Q480))&gt;1,0,1)</f>
        <v>0</v>
      </c>
      <c r="AD480" s="206" t="str">
        <f t="shared" si="25"/>
        <v xml:space="preserve">{"Organisation": "Catholic Relief Services", "Indicateur": "Distribution de materiel d'abris d'urgence", "Statut": "Réalisé", "Date de l'activité (passé ou planifiée)
( jj-mm-aaaa)": "3/20/2017", "Département": "Sud", "Commune": "Coteaux", "Section Communale": ""}, </v>
      </c>
    </row>
    <row r="481" spans="1:30" s="53" customFormat="1" x14ac:dyDescent="0.25">
      <c r="A481" s="143" t="s">
        <v>52</v>
      </c>
      <c r="C481" s="143" t="s">
        <v>47</v>
      </c>
      <c r="D481" s="53" t="s">
        <v>15</v>
      </c>
      <c r="E481" s="223">
        <v>42814</v>
      </c>
      <c r="F481" s="77" t="s">
        <v>2418</v>
      </c>
      <c r="G481" s="206" t="s">
        <v>2399</v>
      </c>
      <c r="H481" s="138" t="str">
        <f>IFERROR(VLOOKUP(G481,REFERENCES!O:P,2,FALSE),"")</f>
        <v>Valeur en dollars</v>
      </c>
      <c r="I481" s="185">
        <v>115</v>
      </c>
      <c r="J481" s="146"/>
      <c r="K481" s="146"/>
      <c r="L481" s="146"/>
      <c r="M481" s="147" t="s">
        <v>1818</v>
      </c>
      <c r="N481" s="146">
        <v>115</v>
      </c>
      <c r="O481" s="143" t="s">
        <v>1038</v>
      </c>
      <c r="P481" s="143" t="s">
        <v>19</v>
      </c>
      <c r="Q481" s="143" t="s">
        <v>521</v>
      </c>
      <c r="R481" s="150"/>
      <c r="S481" s="143"/>
      <c r="T481" s="143"/>
      <c r="U481" s="143"/>
      <c r="V481" s="206" t="s">
        <v>2480</v>
      </c>
      <c r="W481" s="206" t="str">
        <f t="shared" si="23"/>
        <v>CAT2017320SUCO</v>
      </c>
      <c r="X481" s="206">
        <f t="shared" si="24"/>
        <v>0</v>
      </c>
      <c r="Y481" s="206" t="str">
        <f>VLOOKUP(P481,NIVEAUXADMIN!A:B,2,FALSE)</f>
        <v>HT07</v>
      </c>
      <c r="Z481" s="206" t="str">
        <f>VLOOKUP(Q481,NIVEAUXADMIN!E:F,2,FALSE)</f>
        <v>HT07741</v>
      </c>
      <c r="AA481" s="206" t="e">
        <f>VLOOKUP(R481,NIVEAUXADMIN!I:J,2,FALSE)</f>
        <v>#N/A</v>
      </c>
      <c r="AB481" s="206">
        <f>IF(SUMPRODUCT(($A$4:$A481=A481)*($Q$4:$Q481=Q481))&gt;1,0,1)</f>
        <v>0</v>
      </c>
      <c r="AC481" s="207">
        <f>IF(SUMPRODUCT(($A$4:$A481=A481)*($F$4:$F481=F481)*($Q$4:$Q481=Q481))&gt;1,0,1)</f>
        <v>1</v>
      </c>
      <c r="AD481" s="206" t="str">
        <f t="shared" si="25"/>
        <v xml:space="preserve">{"Organisation": "Catholic Relief Services", "Indicateur": "Support à l'auto-recouvrement pour la réparation et reconstruction", "Statut": "Réalisé", "Date de l'activité (passé ou planifiée)
( jj-mm-aaaa)": "3/20/2017", "Département": "Sud", "Commune": "Coteaux", "Section Communale": ""}, </v>
      </c>
    </row>
    <row r="482" spans="1:30" s="53" customFormat="1" x14ac:dyDescent="0.25">
      <c r="A482" s="206" t="s">
        <v>52</v>
      </c>
      <c r="C482" s="206" t="s">
        <v>47</v>
      </c>
      <c r="D482" s="206" t="s">
        <v>15</v>
      </c>
      <c r="E482" s="223">
        <v>42814</v>
      </c>
      <c r="F482" s="77" t="s">
        <v>2418</v>
      </c>
      <c r="G482" s="206" t="s">
        <v>2399</v>
      </c>
      <c r="H482" s="138" t="str">
        <f>IFERROR(VLOOKUP(G482,REFERENCES!O:P,2,FALSE),"")</f>
        <v>Valeur en dollars</v>
      </c>
      <c r="I482" s="185">
        <v>115</v>
      </c>
      <c r="J482" s="207"/>
      <c r="K482" s="207"/>
      <c r="L482" s="207"/>
      <c r="M482" s="147" t="s">
        <v>1818</v>
      </c>
      <c r="N482" s="207">
        <v>115</v>
      </c>
      <c r="O482" s="143" t="s">
        <v>1038</v>
      </c>
      <c r="P482" s="143" t="s">
        <v>19</v>
      </c>
      <c r="Q482" s="143" t="s">
        <v>521</v>
      </c>
      <c r="R482" s="150"/>
      <c r="S482" s="143"/>
      <c r="T482" s="143"/>
      <c r="U482" s="143"/>
      <c r="V482" s="206" t="s">
        <v>2480</v>
      </c>
      <c r="W482" s="206" t="str">
        <f t="shared" si="23"/>
        <v>CAT2017320SUCO</v>
      </c>
      <c r="X482" s="206">
        <f t="shared" si="24"/>
        <v>0</v>
      </c>
      <c r="Y482" s="206" t="str">
        <f>VLOOKUP(P482,NIVEAUXADMIN!A:B,2,FALSE)</f>
        <v>HT07</v>
      </c>
      <c r="Z482" s="206" t="str">
        <f>VLOOKUP(Q482,NIVEAUXADMIN!E:F,2,FALSE)</f>
        <v>HT07741</v>
      </c>
      <c r="AA482" s="206" t="e">
        <f>VLOOKUP(R482,NIVEAUXADMIN!I:J,2,FALSE)</f>
        <v>#N/A</v>
      </c>
      <c r="AB482" s="206">
        <f>IF(SUMPRODUCT(($A$4:$A482=A482)*($Q$4:$Q482=Q482))&gt;1,0,1)</f>
        <v>0</v>
      </c>
      <c r="AC482" s="207">
        <f>IF(SUMPRODUCT(($A$4:$A482=A482)*($F$4:$F482=F482)*($Q$4:$Q482=Q482))&gt;1,0,1)</f>
        <v>0</v>
      </c>
      <c r="AD482" s="206" t="str">
        <f t="shared" si="25"/>
        <v xml:space="preserve">{"Organisation": "Catholic Relief Services", "Indicateur": "Support à l'auto-recouvrement pour la réparation et reconstruction", "Statut": "Réalisé", "Date de l'activité (passé ou planifiée)
( jj-mm-aaaa)": "3/20/2017", "Département": "Sud", "Commune": "Coteaux", "Section Communale": ""}, </v>
      </c>
    </row>
    <row r="483" spans="1:30" s="53" customFormat="1" x14ac:dyDescent="0.25">
      <c r="A483" s="143" t="s">
        <v>52</v>
      </c>
      <c r="C483" s="143" t="s">
        <v>47</v>
      </c>
      <c r="D483" s="53" t="s">
        <v>15</v>
      </c>
      <c r="E483" s="223">
        <v>42814</v>
      </c>
      <c r="F483" s="77" t="s">
        <v>2418</v>
      </c>
      <c r="G483" s="206" t="s">
        <v>2399</v>
      </c>
      <c r="H483" s="138" t="str">
        <f>IFERROR(VLOOKUP(G483,REFERENCES!O:P,2,FALSE),"")</f>
        <v>Valeur en dollars</v>
      </c>
      <c r="I483" s="185">
        <v>115</v>
      </c>
      <c r="J483" s="146"/>
      <c r="K483" s="146"/>
      <c r="L483" s="146"/>
      <c r="M483" s="147" t="s">
        <v>1818</v>
      </c>
      <c r="N483" s="146">
        <v>115</v>
      </c>
      <c r="O483" s="143" t="s">
        <v>1038</v>
      </c>
      <c r="P483" s="143" t="s">
        <v>19</v>
      </c>
      <c r="Q483" s="143" t="s">
        <v>521</v>
      </c>
      <c r="R483" s="150"/>
      <c r="S483" s="143"/>
      <c r="T483" s="143"/>
      <c r="U483" s="143"/>
      <c r="V483" s="206" t="s">
        <v>2480</v>
      </c>
      <c r="W483" s="206" t="str">
        <f t="shared" si="23"/>
        <v>CAT2017320SUCO</v>
      </c>
      <c r="X483" s="206">
        <f t="shared" si="24"/>
        <v>0</v>
      </c>
      <c r="Y483" s="206" t="str">
        <f>VLOOKUP(P483,NIVEAUXADMIN!A:B,2,FALSE)</f>
        <v>HT07</v>
      </c>
      <c r="Z483" s="206" t="str">
        <f>VLOOKUP(Q483,NIVEAUXADMIN!E:F,2,FALSE)</f>
        <v>HT07741</v>
      </c>
      <c r="AA483" s="206" t="e">
        <f>VLOOKUP(R483,NIVEAUXADMIN!I:J,2,FALSE)</f>
        <v>#N/A</v>
      </c>
      <c r="AB483" s="206">
        <f>IF(SUMPRODUCT(($A$4:$A483=A483)*($Q$4:$Q483=Q483))&gt;1,0,1)</f>
        <v>0</v>
      </c>
      <c r="AC483" s="207">
        <f>IF(SUMPRODUCT(($A$4:$A483=A483)*($F$4:$F483=F483)*($Q$4:$Q483=Q483))&gt;1,0,1)</f>
        <v>0</v>
      </c>
      <c r="AD483" s="206" t="str">
        <f t="shared" si="25"/>
        <v xml:space="preserve">{"Organisation": "Catholic Relief Services", "Indicateur": "Support à l'auto-recouvrement pour la réparation et reconstruction", "Statut": "Réalisé", "Date de l'activité (passé ou planifiée)
( jj-mm-aaaa)": "3/20/2017", "Département": "Sud", "Commune": "Coteaux", "Section Communale": ""}, </v>
      </c>
    </row>
    <row r="484" spans="1:30" s="53" customFormat="1" x14ac:dyDescent="0.25">
      <c r="A484" s="143" t="s">
        <v>52</v>
      </c>
      <c r="C484" s="143" t="s">
        <v>47</v>
      </c>
      <c r="D484" s="53" t="s">
        <v>15</v>
      </c>
      <c r="E484" s="223">
        <v>42816</v>
      </c>
      <c r="F484" s="77" t="s">
        <v>2420</v>
      </c>
      <c r="G484" s="206" t="s">
        <v>2410</v>
      </c>
      <c r="H484" s="138" t="str">
        <f>IFERROR(VLOOKUP(G484,REFERENCES!O:P,2,FALSE),"")</f>
        <v xml:space="preserve">Nombre </v>
      </c>
      <c r="I484" s="185">
        <v>2250</v>
      </c>
      <c r="J484" s="146"/>
      <c r="K484" s="146"/>
      <c r="L484" s="146"/>
      <c r="M484" s="147" t="s">
        <v>1818</v>
      </c>
      <c r="N484" s="207">
        <v>115</v>
      </c>
      <c r="O484" s="143" t="s">
        <v>1038</v>
      </c>
      <c r="P484" s="143" t="s">
        <v>19</v>
      </c>
      <c r="Q484" s="143" t="s">
        <v>521</v>
      </c>
      <c r="R484" s="150"/>
      <c r="S484" s="143"/>
      <c r="T484" s="143"/>
      <c r="U484" s="143"/>
      <c r="V484" s="206"/>
      <c r="W484" s="206" t="str">
        <f t="shared" si="23"/>
        <v>CAT2017322SUCO</v>
      </c>
      <c r="X484" s="206">
        <f t="shared" si="24"/>
        <v>0</v>
      </c>
      <c r="Y484" s="206" t="str">
        <f>VLOOKUP(P484,NIVEAUXADMIN!A:B,2,FALSE)</f>
        <v>HT07</v>
      </c>
      <c r="Z484" s="206" t="str">
        <f>VLOOKUP(Q484,NIVEAUXADMIN!E:F,2,FALSE)</f>
        <v>HT07741</v>
      </c>
      <c r="AA484" s="206" t="e">
        <f>VLOOKUP(R484,NIVEAUXADMIN!I:J,2,FALSE)</f>
        <v>#N/A</v>
      </c>
      <c r="AB484" s="206">
        <f>IF(SUMPRODUCT(($A$4:$A484=A484)*($Q$4:$Q484=Q484))&gt;1,0,1)</f>
        <v>0</v>
      </c>
      <c r="AC484" s="207">
        <f>IF(SUMPRODUCT(($A$4:$A484=A484)*($F$4:$F484=F484)*($Q$4:$Q484=Q484))&gt;1,0,1)</f>
        <v>0</v>
      </c>
      <c r="AD484" s="206" t="str">
        <f t="shared" si="25"/>
        <v xml:space="preserve">{"Organisation": "Catholic Relief Services", "Indicateur": "Distribution de materiel d'abris d'urgence", "Statut": "Réalisé", "Date de l'activité (passé ou planifiée)
( jj-mm-aaaa)": "3/22/2017", "Département": "Sud", "Commune": "Coteaux", "Section Communale": ""}, </v>
      </c>
    </row>
    <row r="485" spans="1:30" s="53" customFormat="1" x14ac:dyDescent="0.25">
      <c r="A485" s="143" t="s">
        <v>52</v>
      </c>
      <c r="C485" s="143" t="s">
        <v>47</v>
      </c>
      <c r="D485" s="53" t="s">
        <v>15</v>
      </c>
      <c r="E485" s="223">
        <v>42816</v>
      </c>
      <c r="F485" s="77" t="s">
        <v>2420</v>
      </c>
      <c r="G485" s="206" t="s">
        <v>2410</v>
      </c>
      <c r="H485" s="138" t="str">
        <f>IFERROR(VLOOKUP(G485,REFERENCES!O:P,2,FALSE),"")</f>
        <v xml:space="preserve">Nombre </v>
      </c>
      <c r="I485" s="185">
        <v>125</v>
      </c>
      <c r="J485" s="207"/>
      <c r="K485" s="207"/>
      <c r="L485" s="207"/>
      <c r="M485" s="147" t="s">
        <v>1818</v>
      </c>
      <c r="N485" s="146">
        <v>125</v>
      </c>
      <c r="O485" s="143" t="s">
        <v>1038</v>
      </c>
      <c r="P485" s="143" t="s">
        <v>19</v>
      </c>
      <c r="Q485" s="143" t="s">
        <v>521</v>
      </c>
      <c r="R485" s="150"/>
      <c r="S485" s="143"/>
      <c r="T485" s="206"/>
      <c r="U485" s="206"/>
      <c r="V485" s="206"/>
      <c r="W485" s="206" t="str">
        <f t="shared" si="23"/>
        <v>CAT2017322SUCO</v>
      </c>
      <c r="X485" s="206">
        <f t="shared" si="24"/>
        <v>0</v>
      </c>
      <c r="Y485" s="206" t="str">
        <f>VLOOKUP(P485,NIVEAUXADMIN!A:B,2,FALSE)</f>
        <v>HT07</v>
      </c>
      <c r="Z485" s="206" t="str">
        <f>VLOOKUP(Q485,NIVEAUXADMIN!E:F,2,FALSE)</f>
        <v>HT07741</v>
      </c>
      <c r="AA485" s="206" t="e">
        <f>VLOOKUP(R485,NIVEAUXADMIN!I:J,2,FALSE)</f>
        <v>#N/A</v>
      </c>
      <c r="AB485" s="206">
        <f>IF(SUMPRODUCT(($A$4:$A485=A485)*($Q$4:$Q485=Q485))&gt;1,0,1)</f>
        <v>0</v>
      </c>
      <c r="AC485" s="207">
        <f>IF(SUMPRODUCT(($A$4:$A485=A485)*($F$4:$F485=F485)*($Q$4:$Q485=Q485))&gt;1,0,1)</f>
        <v>0</v>
      </c>
      <c r="AD485" s="206" t="str">
        <f t="shared" si="25"/>
        <v xml:space="preserve">{"Organisation": "Catholic Relief Services", "Indicateur": "Distribution de materiel d'abris d'urgence", "Statut": "Réalisé", "Date de l'activité (passé ou planifiée)
( jj-mm-aaaa)": "3/22/2017", "Département": "Sud", "Commune": "Coteaux", "Section Communale": ""}, </v>
      </c>
    </row>
    <row r="486" spans="1:30" s="53" customFormat="1" x14ac:dyDescent="0.25">
      <c r="A486" s="143" t="s">
        <v>52</v>
      </c>
      <c r="C486" s="143" t="s">
        <v>47</v>
      </c>
      <c r="D486" s="53" t="s">
        <v>15</v>
      </c>
      <c r="E486" s="223">
        <v>42816</v>
      </c>
      <c r="F486" s="77" t="s">
        <v>2418</v>
      </c>
      <c r="G486" s="206" t="s">
        <v>2399</v>
      </c>
      <c r="H486" s="138" t="str">
        <f>IFERROR(VLOOKUP(G486,REFERENCES!O:P,2,FALSE),"")</f>
        <v>Valeur en dollars</v>
      </c>
      <c r="I486" s="185">
        <v>125</v>
      </c>
      <c r="J486" s="207"/>
      <c r="K486" s="207"/>
      <c r="L486" s="207"/>
      <c r="M486" s="147" t="s">
        <v>1818</v>
      </c>
      <c r="N486" s="146">
        <v>125</v>
      </c>
      <c r="O486" s="206" t="s">
        <v>1038</v>
      </c>
      <c r="P486" s="143" t="s">
        <v>19</v>
      </c>
      <c r="Q486" s="143" t="s">
        <v>521</v>
      </c>
      <c r="R486" s="150"/>
      <c r="S486" s="143"/>
      <c r="T486" s="206"/>
      <c r="U486" s="206"/>
      <c r="V486" s="206" t="s">
        <v>2480</v>
      </c>
      <c r="W486" s="206" t="str">
        <f t="shared" si="23"/>
        <v>CAT2017322SUCO</v>
      </c>
      <c r="X486" s="206">
        <f t="shared" si="24"/>
        <v>0</v>
      </c>
      <c r="Y486" s="206" t="str">
        <f>VLOOKUP(P486,NIVEAUXADMIN!A:B,2,FALSE)</f>
        <v>HT07</v>
      </c>
      <c r="Z486" s="206" t="str">
        <f>VLOOKUP(Q486,NIVEAUXADMIN!E:F,2,FALSE)</f>
        <v>HT07741</v>
      </c>
      <c r="AA486" s="206" t="e">
        <f>VLOOKUP(R486,NIVEAUXADMIN!I:J,2,FALSE)</f>
        <v>#N/A</v>
      </c>
      <c r="AB486" s="206">
        <f>IF(SUMPRODUCT(($A$4:$A486=A486)*($Q$4:$Q486=Q486))&gt;1,0,1)</f>
        <v>0</v>
      </c>
      <c r="AC486" s="207">
        <f>IF(SUMPRODUCT(($A$4:$A486=A486)*($F$4:$F486=F486)*($Q$4:$Q486=Q486))&gt;1,0,1)</f>
        <v>0</v>
      </c>
      <c r="AD486" s="206" t="str">
        <f t="shared" si="25"/>
        <v xml:space="preserve">{"Organisation": "Catholic Relief Services", "Indicateur": "Support à l'auto-recouvrement pour la réparation et reconstruction", "Statut": "Réalisé", "Date de l'activité (passé ou planifiée)
( jj-mm-aaaa)": "3/22/2017", "Département": "Sud", "Commune": "Coteaux", "Section Communale": ""}, </v>
      </c>
    </row>
    <row r="487" spans="1:30" s="53" customFormat="1" x14ac:dyDescent="0.25">
      <c r="A487" s="53" t="s">
        <v>52</v>
      </c>
      <c r="B487" s="143"/>
      <c r="C487" s="143" t="s">
        <v>47</v>
      </c>
      <c r="D487" s="143" t="s">
        <v>15</v>
      </c>
      <c r="E487" s="223">
        <v>42816</v>
      </c>
      <c r="F487" s="77" t="s">
        <v>2418</v>
      </c>
      <c r="G487" s="206" t="s">
        <v>2399</v>
      </c>
      <c r="H487" s="138" t="str">
        <f>IFERROR(VLOOKUP(G487,REFERENCES!O:P,2,FALSE),"")</f>
        <v>Valeur en dollars</v>
      </c>
      <c r="I487" s="185">
        <v>125</v>
      </c>
      <c r="J487" s="207"/>
      <c r="K487" s="207"/>
      <c r="L487" s="207"/>
      <c r="M487" s="147" t="s">
        <v>1818</v>
      </c>
      <c r="N487" s="146">
        <v>125</v>
      </c>
      <c r="O487" s="206" t="s">
        <v>1038</v>
      </c>
      <c r="P487" s="143" t="s">
        <v>19</v>
      </c>
      <c r="Q487" s="143" t="s">
        <v>521</v>
      </c>
      <c r="R487" s="150"/>
      <c r="S487" s="143"/>
      <c r="T487" s="206"/>
      <c r="U487" s="206"/>
      <c r="V487" s="206" t="s">
        <v>2480</v>
      </c>
      <c r="W487" s="206" t="str">
        <f t="shared" si="23"/>
        <v>CAT2017322SUCO</v>
      </c>
      <c r="X487" s="206">
        <f t="shared" si="24"/>
        <v>0</v>
      </c>
      <c r="Y487" s="206" t="str">
        <f>VLOOKUP(P487,NIVEAUXADMIN!A:B,2,FALSE)</f>
        <v>HT07</v>
      </c>
      <c r="Z487" s="206" t="str">
        <f>VLOOKUP(Q487,NIVEAUXADMIN!E:F,2,FALSE)</f>
        <v>HT07741</v>
      </c>
      <c r="AA487" s="206" t="e">
        <f>VLOOKUP(R487,NIVEAUXADMIN!I:J,2,FALSE)</f>
        <v>#N/A</v>
      </c>
      <c r="AB487" s="206">
        <f>IF(SUMPRODUCT(($A$4:$A487=A487)*($Q$4:$Q487=Q487))&gt;1,0,1)</f>
        <v>0</v>
      </c>
      <c r="AC487" s="207">
        <f>IF(SUMPRODUCT(($A$4:$A487=A487)*($F$4:$F487=F487)*($Q$4:$Q487=Q487))&gt;1,0,1)</f>
        <v>0</v>
      </c>
      <c r="AD487" s="206" t="str">
        <f t="shared" si="25"/>
        <v xml:space="preserve">{"Organisation": "Catholic Relief Services", "Indicateur": "Support à l'auto-recouvrement pour la réparation et reconstruction", "Statut": "Réalisé", "Date de l'activité (passé ou planifiée)
( jj-mm-aaaa)": "3/22/2017", "Département": "Sud", "Commune": "Coteaux", "Section Communale": ""}, </v>
      </c>
    </row>
    <row r="488" spans="1:30" s="53" customFormat="1" x14ac:dyDescent="0.25">
      <c r="A488" s="53" t="s">
        <v>52</v>
      </c>
      <c r="B488" s="143"/>
      <c r="C488" s="143" t="s">
        <v>47</v>
      </c>
      <c r="D488" s="143" t="s">
        <v>15</v>
      </c>
      <c r="E488" s="223">
        <v>42816</v>
      </c>
      <c r="F488" s="77" t="s">
        <v>2418</v>
      </c>
      <c r="G488" s="206" t="s">
        <v>2399</v>
      </c>
      <c r="H488" s="138" t="str">
        <f>IFERROR(VLOOKUP(G488,REFERENCES!O:P,2,FALSE),"")</f>
        <v>Valeur en dollars</v>
      </c>
      <c r="I488" s="185">
        <v>125</v>
      </c>
      <c r="J488" s="207"/>
      <c r="K488" s="207"/>
      <c r="L488" s="207"/>
      <c r="M488" s="147" t="s">
        <v>1818</v>
      </c>
      <c r="N488" s="146">
        <v>125</v>
      </c>
      <c r="O488" s="206" t="s">
        <v>1038</v>
      </c>
      <c r="P488" s="143" t="s">
        <v>19</v>
      </c>
      <c r="Q488" s="143" t="s">
        <v>521</v>
      </c>
      <c r="R488" s="150"/>
      <c r="S488" s="143"/>
      <c r="T488" s="206"/>
      <c r="U488" s="206"/>
      <c r="V488" s="206" t="s">
        <v>2480</v>
      </c>
      <c r="W488" s="206" t="str">
        <f t="shared" si="23"/>
        <v>CAT2017322SUCO</v>
      </c>
      <c r="X488" s="206">
        <f t="shared" si="24"/>
        <v>0</v>
      </c>
      <c r="Y488" s="206" t="str">
        <f>VLOOKUP(P488,NIVEAUXADMIN!A:B,2,FALSE)</f>
        <v>HT07</v>
      </c>
      <c r="Z488" s="206" t="str">
        <f>VLOOKUP(Q488,NIVEAUXADMIN!E:F,2,FALSE)</f>
        <v>HT07741</v>
      </c>
      <c r="AA488" s="206" t="e">
        <f>VLOOKUP(R488,NIVEAUXADMIN!I:J,2,FALSE)</f>
        <v>#N/A</v>
      </c>
      <c r="AB488" s="206">
        <f>IF(SUMPRODUCT(($A$4:$A488=A488)*($Q$4:$Q488=Q488))&gt;1,0,1)</f>
        <v>0</v>
      </c>
      <c r="AC488" s="207">
        <f>IF(SUMPRODUCT(($A$4:$A488=A488)*($F$4:$F488=F488)*($Q$4:$Q488=Q488))&gt;1,0,1)</f>
        <v>0</v>
      </c>
      <c r="AD488" s="206" t="str">
        <f t="shared" si="25"/>
        <v xml:space="preserve">{"Organisation": "Catholic Relief Services", "Indicateur": "Support à l'auto-recouvrement pour la réparation et reconstruction", "Statut": "Réalisé", "Date de l'activité (passé ou planifiée)
( jj-mm-aaaa)": "3/22/2017", "Département": "Sud", "Commune": "Coteaux", "Section Communale": ""}, </v>
      </c>
    </row>
    <row r="489" spans="1:30" s="53" customFormat="1" x14ac:dyDescent="0.25">
      <c r="A489" s="53" t="s">
        <v>52</v>
      </c>
      <c r="B489" s="143"/>
      <c r="C489" s="143" t="s">
        <v>47</v>
      </c>
      <c r="D489" s="143" t="s">
        <v>15</v>
      </c>
      <c r="E489" s="223">
        <v>42830</v>
      </c>
      <c r="F489" s="77" t="s">
        <v>2418</v>
      </c>
      <c r="G489" s="206" t="s">
        <v>2399</v>
      </c>
      <c r="H489" s="138" t="str">
        <f>IFERROR(VLOOKUP(G489,REFERENCES!O:P,2,FALSE),"")</f>
        <v>Valeur en dollars</v>
      </c>
      <c r="I489" s="185">
        <v>25</v>
      </c>
      <c r="J489" s="207"/>
      <c r="K489" s="207"/>
      <c r="L489" s="207"/>
      <c r="M489" s="147" t="s">
        <v>1818</v>
      </c>
      <c r="N489" s="146">
        <v>25</v>
      </c>
      <c r="O489" s="206" t="s">
        <v>1038</v>
      </c>
      <c r="P489" s="143" t="s">
        <v>19</v>
      </c>
      <c r="Q489" s="143" t="s">
        <v>521</v>
      </c>
      <c r="R489" s="150"/>
      <c r="S489" s="143"/>
      <c r="T489" s="206"/>
      <c r="U489" s="206"/>
      <c r="V489" s="206" t="s">
        <v>2480</v>
      </c>
      <c r="W489" s="206" t="str">
        <f t="shared" si="23"/>
        <v>CAT201745SUCO</v>
      </c>
      <c r="X489" s="206">
        <f t="shared" si="24"/>
        <v>0</v>
      </c>
      <c r="Y489" s="206" t="str">
        <f>VLOOKUP(P489,NIVEAUXADMIN!A:B,2,FALSE)</f>
        <v>HT07</v>
      </c>
      <c r="Z489" s="206" t="str">
        <f>VLOOKUP(Q489,NIVEAUXADMIN!E:F,2,FALSE)</f>
        <v>HT07741</v>
      </c>
      <c r="AA489" s="206" t="e">
        <f>VLOOKUP(R489,NIVEAUXADMIN!I:J,2,FALSE)</f>
        <v>#N/A</v>
      </c>
      <c r="AB489" s="206">
        <f>IF(SUMPRODUCT(($A$4:$A489=A489)*($Q$4:$Q489=Q489))&gt;1,0,1)</f>
        <v>0</v>
      </c>
      <c r="AC489" s="207">
        <f>IF(SUMPRODUCT(($A$4:$A489=A489)*($F$4:$F489=F489)*($Q$4:$Q489=Q489))&gt;1,0,1)</f>
        <v>0</v>
      </c>
      <c r="AD489" s="206" t="str">
        <f t="shared" si="25"/>
        <v xml:space="preserve">{"Organisation": "Catholic Relief Services", "Indicateur": "Support à l'auto-recouvrement pour la réparation et reconstruction", "Statut": "Réalisé", "Date de l'activité (passé ou planifiée)
( jj-mm-aaaa)": "4/5/2017", "Département": "Sud", "Commune": "Coteaux", "Section Communale": ""}, </v>
      </c>
    </row>
    <row r="490" spans="1:30" s="53" customFormat="1" x14ac:dyDescent="0.25">
      <c r="A490" s="53" t="s">
        <v>52</v>
      </c>
      <c r="B490" s="143"/>
      <c r="C490" s="143" t="s">
        <v>47</v>
      </c>
      <c r="D490" s="143" t="s">
        <v>15</v>
      </c>
      <c r="E490" s="223">
        <v>42835</v>
      </c>
      <c r="F490" s="77" t="s">
        <v>2418</v>
      </c>
      <c r="G490" s="206" t="s">
        <v>2399</v>
      </c>
      <c r="H490" s="138" t="str">
        <f>IFERROR(VLOOKUP(G490,REFERENCES!O:P,2,FALSE),"")</f>
        <v>Valeur en dollars</v>
      </c>
      <c r="I490" s="185">
        <v>116</v>
      </c>
      <c r="J490" s="146"/>
      <c r="K490" s="146"/>
      <c r="L490" s="146"/>
      <c r="M490" s="147"/>
      <c r="N490" s="207">
        <v>116</v>
      </c>
      <c r="O490" s="206" t="s">
        <v>1038</v>
      </c>
      <c r="P490" s="143" t="s">
        <v>19</v>
      </c>
      <c r="Q490" s="143" t="s">
        <v>521</v>
      </c>
      <c r="R490" s="150"/>
      <c r="S490" s="143"/>
      <c r="T490" s="143"/>
      <c r="U490" s="143"/>
      <c r="V490" s="206" t="s">
        <v>2480</v>
      </c>
      <c r="W490" s="206" t="str">
        <f t="shared" si="23"/>
        <v>CAT2017410SUCO</v>
      </c>
      <c r="X490" s="206">
        <f t="shared" si="24"/>
        <v>0</v>
      </c>
      <c r="Y490" s="206" t="str">
        <f>VLOOKUP(P490,NIVEAUXADMIN!A:B,2,FALSE)</f>
        <v>HT07</v>
      </c>
      <c r="Z490" s="206" t="str">
        <f>VLOOKUP(Q490,NIVEAUXADMIN!E:F,2,FALSE)</f>
        <v>HT07741</v>
      </c>
      <c r="AA490" s="206" t="e">
        <f>VLOOKUP(R490,NIVEAUXADMIN!I:J,2,FALSE)</f>
        <v>#N/A</v>
      </c>
      <c r="AB490" s="206">
        <f>IF(SUMPRODUCT(($A$4:$A490=A490)*($Q$4:$Q490=Q490))&gt;1,0,1)</f>
        <v>0</v>
      </c>
      <c r="AC490" s="207">
        <f>IF(SUMPRODUCT(($A$4:$A490=A490)*($F$4:$F490=F490)*($Q$4:$Q490=Q490))&gt;1,0,1)</f>
        <v>0</v>
      </c>
      <c r="AD490" s="206" t="str">
        <f t="shared" si="25"/>
        <v xml:space="preserve">{"Organisation": "Catholic Relief Services", "Indicateur": "Support à l'auto-recouvrement pour la réparation et reconstruction", "Statut": "Réalisé", "Date de l'activité (passé ou planifiée)
( jj-mm-aaaa)": "4/10/2017", "Département": "Sud", "Commune": "Coteaux", "Section Communale": ""}, </v>
      </c>
    </row>
    <row r="491" spans="1:30" s="53" customFormat="1" x14ac:dyDescent="0.25">
      <c r="A491" s="53" t="s">
        <v>52</v>
      </c>
      <c r="B491" s="143"/>
      <c r="C491" s="143" t="s">
        <v>47</v>
      </c>
      <c r="D491" s="143" t="s">
        <v>15</v>
      </c>
      <c r="E491" s="223">
        <v>42837</v>
      </c>
      <c r="F491" s="77" t="s">
        <v>2418</v>
      </c>
      <c r="G491" s="206" t="s">
        <v>2399</v>
      </c>
      <c r="H491" s="138" t="str">
        <f>IFERROR(VLOOKUP(G491,REFERENCES!O:P,2,FALSE),"")</f>
        <v>Valeur en dollars</v>
      </c>
      <c r="I491" s="185">
        <v>107</v>
      </c>
      <c r="J491" s="146"/>
      <c r="K491" s="146"/>
      <c r="L491" s="146"/>
      <c r="M491" s="147"/>
      <c r="N491" s="207">
        <v>107</v>
      </c>
      <c r="O491" s="206" t="s">
        <v>1038</v>
      </c>
      <c r="P491" s="143" t="s">
        <v>19</v>
      </c>
      <c r="Q491" s="143" t="s">
        <v>521</v>
      </c>
      <c r="R491" s="150"/>
      <c r="S491" s="143"/>
      <c r="T491" s="143"/>
      <c r="U491" s="143"/>
      <c r="V491" s="206" t="s">
        <v>2480</v>
      </c>
      <c r="W491" s="206" t="str">
        <f t="shared" si="23"/>
        <v>CAT2017412SUCO</v>
      </c>
      <c r="X491" s="206">
        <f t="shared" si="24"/>
        <v>0</v>
      </c>
      <c r="Y491" s="206" t="str">
        <f>VLOOKUP(P491,NIVEAUXADMIN!A:B,2,FALSE)</f>
        <v>HT07</v>
      </c>
      <c r="Z491" s="206" t="str">
        <f>VLOOKUP(Q491,NIVEAUXADMIN!E:F,2,FALSE)</f>
        <v>HT07741</v>
      </c>
      <c r="AA491" s="206" t="e">
        <f>VLOOKUP(R491,NIVEAUXADMIN!I:J,2,FALSE)</f>
        <v>#N/A</v>
      </c>
      <c r="AB491" s="206">
        <f>IF(SUMPRODUCT(($A$4:$A491=A491)*($Q$4:$Q491=Q491))&gt;1,0,1)</f>
        <v>0</v>
      </c>
      <c r="AC491" s="207">
        <f>IF(SUMPRODUCT(($A$4:$A491=A491)*($F$4:$F491=F491)*($Q$4:$Q491=Q491))&gt;1,0,1)</f>
        <v>0</v>
      </c>
      <c r="AD491" s="206" t="str">
        <f t="shared" si="25"/>
        <v xml:space="preserve">{"Organisation": "Catholic Relief Services", "Indicateur": "Support à l'auto-recouvrement pour la réparation et reconstruction", "Statut": "Réalisé", "Date de l'activité (passé ou planifiée)
( jj-mm-aaaa)": "4/12/2017", "Département": "Sud", "Commune": "Coteaux", "Section Communale": ""}, </v>
      </c>
    </row>
    <row r="492" spans="1:30" s="53" customFormat="1" x14ac:dyDescent="0.25">
      <c r="A492" s="53" t="s">
        <v>52</v>
      </c>
      <c r="B492" s="143"/>
      <c r="C492" s="143" t="s">
        <v>47</v>
      </c>
      <c r="D492" s="143" t="s">
        <v>15</v>
      </c>
      <c r="E492" s="223">
        <v>42845</v>
      </c>
      <c r="F492" s="77" t="s">
        <v>2418</v>
      </c>
      <c r="G492" s="206" t="s">
        <v>2399</v>
      </c>
      <c r="H492" s="138" t="str">
        <f>IFERROR(VLOOKUP(G492,REFERENCES!O:P,2,FALSE),"")</f>
        <v>Valeur en dollars</v>
      </c>
      <c r="I492" s="185">
        <v>120</v>
      </c>
      <c r="J492" s="207"/>
      <c r="K492" s="207"/>
      <c r="L492" s="207"/>
      <c r="M492" s="147"/>
      <c r="N492" s="207">
        <v>120</v>
      </c>
      <c r="O492" s="206" t="s">
        <v>1038</v>
      </c>
      <c r="P492" s="143" t="s">
        <v>19</v>
      </c>
      <c r="Q492" s="206" t="s">
        <v>521</v>
      </c>
      <c r="R492" s="150"/>
      <c r="S492" s="143"/>
      <c r="T492" s="206"/>
      <c r="U492" s="206"/>
      <c r="V492" s="206" t="s">
        <v>2480</v>
      </c>
      <c r="W492" s="206" t="str">
        <f t="shared" si="23"/>
        <v>CAT2017420SUCO</v>
      </c>
      <c r="X492" s="206">
        <f t="shared" si="24"/>
        <v>0</v>
      </c>
      <c r="Y492" s="206" t="str">
        <f>VLOOKUP(P492,NIVEAUXADMIN!A:B,2,FALSE)</f>
        <v>HT07</v>
      </c>
      <c r="Z492" s="206" t="str">
        <f>VLOOKUP(Q492,NIVEAUXADMIN!E:F,2,FALSE)</f>
        <v>HT07741</v>
      </c>
      <c r="AA492" s="206" t="e">
        <f>VLOOKUP(R492,NIVEAUXADMIN!I:J,2,FALSE)</f>
        <v>#N/A</v>
      </c>
      <c r="AB492" s="206">
        <f>IF(SUMPRODUCT(($A$4:$A492=A492)*($Q$4:$Q492=Q492))&gt;1,0,1)</f>
        <v>0</v>
      </c>
      <c r="AC492" s="207">
        <f>IF(SUMPRODUCT(($A$4:$A492=A492)*($F$4:$F492=F492)*($Q$4:$Q492=Q492))&gt;1,0,1)</f>
        <v>0</v>
      </c>
      <c r="AD492" s="206" t="str">
        <f t="shared" si="25"/>
        <v xml:space="preserve">{"Organisation": "Catholic Relief Services", "Indicateur": "Support à l'auto-recouvrement pour la réparation et reconstruction", "Statut": "Réalisé", "Date de l'activité (passé ou planifiée)
( jj-mm-aaaa)": "4/20/2017", "Département": "Sud", "Commune": "Coteaux", "Section Communale": ""}, </v>
      </c>
    </row>
    <row r="493" spans="1:30" s="53" customFormat="1" x14ac:dyDescent="0.25">
      <c r="A493" s="53" t="s">
        <v>52</v>
      </c>
      <c r="B493" s="143"/>
      <c r="C493" s="143" t="s">
        <v>47</v>
      </c>
      <c r="D493" s="143" t="s">
        <v>15</v>
      </c>
      <c r="E493" s="223">
        <v>42853</v>
      </c>
      <c r="F493" s="77" t="s">
        <v>2418</v>
      </c>
      <c r="G493" s="206" t="s">
        <v>2399</v>
      </c>
      <c r="H493" s="138" t="str">
        <f>IFERROR(VLOOKUP(G493,REFERENCES!O:P,2,FALSE),"")</f>
        <v>Valeur en dollars</v>
      </c>
      <c r="I493" s="185">
        <v>120</v>
      </c>
      <c r="J493" s="146"/>
      <c r="K493" s="146"/>
      <c r="L493" s="146"/>
      <c r="M493" s="147"/>
      <c r="N493" s="146">
        <v>120</v>
      </c>
      <c r="O493" s="206" t="s">
        <v>1038</v>
      </c>
      <c r="P493" s="143" t="s">
        <v>19</v>
      </c>
      <c r="Q493" s="143" t="s">
        <v>521</v>
      </c>
      <c r="R493" s="150"/>
      <c r="S493" s="206"/>
      <c r="T493" s="143"/>
      <c r="U493" s="143"/>
      <c r="V493" s="206" t="s">
        <v>2480</v>
      </c>
      <c r="W493" s="206" t="str">
        <f t="shared" si="23"/>
        <v>CAT2017428SUCO</v>
      </c>
      <c r="X493" s="206">
        <f t="shared" si="24"/>
        <v>0</v>
      </c>
      <c r="Y493" s="206" t="str">
        <f>VLOOKUP(P493,NIVEAUXADMIN!A:B,2,FALSE)</f>
        <v>HT07</v>
      </c>
      <c r="Z493" s="206" t="str">
        <f>VLOOKUP(Q493,NIVEAUXADMIN!E:F,2,FALSE)</f>
        <v>HT07741</v>
      </c>
      <c r="AA493" s="206" t="e">
        <f>VLOOKUP(R493,NIVEAUXADMIN!I:J,2,FALSE)</f>
        <v>#N/A</v>
      </c>
      <c r="AB493" s="206">
        <f>IF(SUMPRODUCT(($A$4:$A493=A493)*($Q$4:$Q493=Q493))&gt;1,0,1)</f>
        <v>0</v>
      </c>
      <c r="AC493" s="207">
        <f>IF(SUMPRODUCT(($A$4:$A493=A493)*($F$4:$F493=F493)*($Q$4:$Q493=Q493))&gt;1,0,1)</f>
        <v>0</v>
      </c>
      <c r="AD493" s="206" t="str">
        <f t="shared" si="25"/>
        <v xml:space="preserve">{"Organisation": "Catholic Relief Services", "Indicateur": "Support à l'auto-recouvrement pour la réparation et reconstruction", "Statut": "Réalisé", "Date de l'activité (passé ou planifiée)
( jj-mm-aaaa)": "4/28/2017", "Département": "Sud", "Commune": "Coteaux", "Section Communale": ""}, </v>
      </c>
    </row>
    <row r="494" spans="1:30" s="53" customFormat="1" x14ac:dyDescent="0.25">
      <c r="A494" s="53" t="s">
        <v>52</v>
      </c>
      <c r="C494" s="143" t="s">
        <v>47</v>
      </c>
      <c r="D494" s="143" t="s">
        <v>15</v>
      </c>
      <c r="E494" s="223">
        <v>42859</v>
      </c>
      <c r="F494" s="77" t="s">
        <v>2394</v>
      </c>
      <c r="G494" s="206" t="s">
        <v>2397</v>
      </c>
      <c r="H494" s="138" t="str">
        <f>IFERROR(VLOOKUP(G494,REFERENCES!O:P,2,FALSE),"")</f>
        <v>Nombre de maison</v>
      </c>
      <c r="I494" s="185">
        <v>114</v>
      </c>
      <c r="J494" s="146"/>
      <c r="K494" s="146"/>
      <c r="L494" s="146"/>
      <c r="M494" s="147"/>
      <c r="N494" s="146">
        <v>114</v>
      </c>
      <c r="O494" s="206" t="s">
        <v>1038</v>
      </c>
      <c r="P494" s="143" t="s">
        <v>19</v>
      </c>
      <c r="Q494" s="143" t="s">
        <v>521</v>
      </c>
      <c r="R494" s="78"/>
      <c r="S494" s="206"/>
      <c r="T494" s="143"/>
      <c r="U494" s="143"/>
      <c r="V494" s="206" t="s">
        <v>2480</v>
      </c>
      <c r="W494" s="206" t="str">
        <f t="shared" si="23"/>
        <v>CAT201754SUCO</v>
      </c>
      <c r="X494" s="206">
        <f t="shared" si="24"/>
        <v>0</v>
      </c>
      <c r="Y494" s="206" t="str">
        <f>VLOOKUP(P494,NIVEAUXADMIN!A:B,2,FALSE)</f>
        <v>HT07</v>
      </c>
      <c r="Z494" s="206" t="str">
        <f>VLOOKUP(Q494,NIVEAUXADMIN!E:F,2,FALSE)</f>
        <v>HT07741</v>
      </c>
      <c r="AA494" s="206" t="e">
        <f>VLOOKUP(R494,NIVEAUXADMIN!I:J,2,FALSE)</f>
        <v>#N/A</v>
      </c>
      <c r="AB494" s="206">
        <f>IF(SUMPRODUCT(($A$4:$A494=A494)*($Q$4:$Q494=Q494))&gt;1,0,1)</f>
        <v>0</v>
      </c>
      <c r="AC494" s="207">
        <f>IF(SUMPRODUCT(($A$4:$A494=A494)*($F$4:$F494=F494)*($Q$4:$Q494=Q494))&gt;1,0,1)</f>
        <v>1</v>
      </c>
      <c r="AD494" s="206" t="str">
        <f t="shared" si="25"/>
        <v xml:space="preserve">{"Organisation": "Catholic Relief Services", "Indicateur": "Réparation et renforcement", "Statut": "Réalisé", "Date de l'activité (passé ou planifiée)
( jj-mm-aaaa)": "5/4/2017", "Département": "Sud", "Commune": "Coteaux", "Section Communale": ""}, </v>
      </c>
    </row>
    <row r="495" spans="1:30" s="53" customFormat="1" x14ac:dyDescent="0.25">
      <c r="A495" s="53" t="s">
        <v>52</v>
      </c>
      <c r="B495" s="143"/>
      <c r="C495" s="143" t="s">
        <v>47</v>
      </c>
      <c r="D495" s="143" t="s">
        <v>15</v>
      </c>
      <c r="E495" s="223">
        <v>42878</v>
      </c>
      <c r="F495" s="77" t="s">
        <v>2418</v>
      </c>
      <c r="G495" s="206" t="s">
        <v>2399</v>
      </c>
      <c r="H495" s="138" t="s">
        <v>50</v>
      </c>
      <c r="I495" s="185">
        <v>105</v>
      </c>
      <c r="J495" s="146"/>
      <c r="K495" s="146"/>
      <c r="L495" s="146"/>
      <c r="M495" s="147"/>
      <c r="N495" s="146">
        <v>105</v>
      </c>
      <c r="O495" s="206" t="s">
        <v>1038</v>
      </c>
      <c r="P495" s="143" t="s">
        <v>19</v>
      </c>
      <c r="Q495" s="143" t="s">
        <v>521</v>
      </c>
      <c r="R495" s="150"/>
      <c r="S495" s="206"/>
      <c r="T495" s="143"/>
      <c r="U495" s="142"/>
      <c r="V495" s="206" t="s">
        <v>2490</v>
      </c>
      <c r="W495" s="206" t="str">
        <f t="shared" si="23"/>
        <v>CAT2017523SUCO</v>
      </c>
      <c r="X495" s="206">
        <f t="shared" si="24"/>
        <v>0</v>
      </c>
      <c r="Y495" s="206" t="str">
        <f>VLOOKUP(P495,NIVEAUXADMIN!A:B,2,FALSE)</f>
        <v>HT07</v>
      </c>
      <c r="Z495" s="206" t="str">
        <f>VLOOKUP(Q495,NIVEAUXADMIN!E:F,2,FALSE)</f>
        <v>HT07741</v>
      </c>
      <c r="AA495" s="206" t="e">
        <f>VLOOKUP(R495,NIVEAUXADMIN!I:J,2,FALSE)</f>
        <v>#N/A</v>
      </c>
      <c r="AB495" s="206">
        <f>IF(SUMPRODUCT(($A$4:$A495=A495)*($Q$4:$Q495=Q495))&gt;1,0,1)</f>
        <v>0</v>
      </c>
      <c r="AC495" s="207">
        <f>IF(SUMPRODUCT(($A$4:$A495=A495)*($F$4:$F495=F495)*($Q$4:$Q495=Q495))&gt;1,0,1)</f>
        <v>0</v>
      </c>
      <c r="AD495" s="206" t="str">
        <f t="shared" si="25"/>
        <v xml:space="preserve">{"Organisation": "Catholic Relief Services", "Indicateur": "Support à l'auto-recouvrement pour la réparation et reconstruction", "Statut": "Réalisé", "Date de l'activité (passé ou planifiée)
( jj-mm-aaaa)": "5/23/2017", "Département": "Sud", "Commune": "Coteaux", "Section Communale": ""}, </v>
      </c>
    </row>
    <row r="496" spans="1:30" s="53" customFormat="1" x14ac:dyDescent="0.25">
      <c r="A496" s="53" t="s">
        <v>52</v>
      </c>
      <c r="B496" s="143"/>
      <c r="C496" s="143" t="s">
        <v>47</v>
      </c>
      <c r="D496" s="143" t="s">
        <v>15</v>
      </c>
      <c r="E496" s="223">
        <v>42878</v>
      </c>
      <c r="F496" s="77" t="s">
        <v>2411</v>
      </c>
      <c r="G496" s="206"/>
      <c r="H496" s="138" t="s">
        <v>50</v>
      </c>
      <c r="I496" s="185">
        <v>105</v>
      </c>
      <c r="J496" s="146"/>
      <c r="K496" s="146"/>
      <c r="L496" s="146"/>
      <c r="M496" s="147"/>
      <c r="N496" s="146">
        <v>105</v>
      </c>
      <c r="O496" s="206" t="s">
        <v>1038</v>
      </c>
      <c r="P496" s="143" t="s">
        <v>19</v>
      </c>
      <c r="Q496" s="143" t="s">
        <v>521</v>
      </c>
      <c r="R496" s="150"/>
      <c r="S496" s="206"/>
      <c r="T496" s="143"/>
      <c r="U496" s="142"/>
      <c r="V496" s="206" t="s">
        <v>2491</v>
      </c>
      <c r="W496" s="206" t="str">
        <f t="shared" si="23"/>
        <v>CAT2017523SUCO</v>
      </c>
      <c r="X496" s="206">
        <f t="shared" si="24"/>
        <v>0</v>
      </c>
      <c r="Y496" s="206" t="str">
        <f>VLOOKUP(P496,NIVEAUXADMIN!A:B,2,FALSE)</f>
        <v>HT07</v>
      </c>
      <c r="Z496" s="206" t="str">
        <f>VLOOKUP(Q496,NIVEAUXADMIN!E:F,2,FALSE)</f>
        <v>HT07741</v>
      </c>
      <c r="AA496" s="206" t="e">
        <f>VLOOKUP(R496,NIVEAUXADMIN!I:J,2,FALSE)</f>
        <v>#N/A</v>
      </c>
      <c r="AB496" s="206">
        <f>IF(SUMPRODUCT(($A$4:$A496=A496)*($Q$4:$Q496=Q496))&gt;1,0,1)</f>
        <v>0</v>
      </c>
      <c r="AC496" s="207">
        <f>IF(SUMPRODUCT(($A$4:$A496=A496)*($F$4:$F496=F496)*($Q$4:$Q496=Q496))&gt;1,0,1)</f>
        <v>1</v>
      </c>
      <c r="AD496" s="206" t="str">
        <f t="shared" si="25"/>
        <v xml:space="preserve">{"Organisation": "Catholic Relief Services", "Indicateur": "Dissémination des principes sur la Reconstruction Plus Sûre", "Statut": "Réalisé", "Date de l'activité (passé ou planifiée)
( jj-mm-aaaa)": "5/23/2017", "Département": "Sud", "Commune": "Coteaux", "Section Communale": ""}, </v>
      </c>
    </row>
    <row r="497" spans="1:30" s="53" customFormat="1" x14ac:dyDescent="0.25">
      <c r="A497" s="53" t="s">
        <v>52</v>
      </c>
      <c r="C497" s="143" t="s">
        <v>47</v>
      </c>
      <c r="D497" s="143" t="s">
        <v>15</v>
      </c>
      <c r="E497" s="223">
        <v>42886</v>
      </c>
      <c r="F497" s="77" t="s">
        <v>2394</v>
      </c>
      <c r="G497" s="206" t="s">
        <v>2397</v>
      </c>
      <c r="H497" s="138" t="s">
        <v>2492</v>
      </c>
      <c r="I497" s="185">
        <v>326</v>
      </c>
      <c r="J497" s="146"/>
      <c r="K497" s="146"/>
      <c r="L497" s="146"/>
      <c r="M497" s="147"/>
      <c r="N497" s="146">
        <v>326</v>
      </c>
      <c r="O497" s="206" t="s">
        <v>1038</v>
      </c>
      <c r="P497" s="143" t="s">
        <v>19</v>
      </c>
      <c r="Q497" s="143" t="s">
        <v>521</v>
      </c>
      <c r="R497" s="78"/>
      <c r="S497" s="206"/>
      <c r="T497" s="143"/>
      <c r="U497" s="142"/>
      <c r="V497" s="206" t="s">
        <v>2493</v>
      </c>
      <c r="W497" s="206" t="str">
        <f t="shared" si="23"/>
        <v>CAT2017531SUCO</v>
      </c>
      <c r="X497" s="206">
        <f t="shared" si="24"/>
        <v>0</v>
      </c>
      <c r="Y497" s="206" t="str">
        <f>VLOOKUP(P497,NIVEAUXADMIN!A:B,2,FALSE)</f>
        <v>HT07</v>
      </c>
      <c r="Z497" s="206" t="str">
        <f>VLOOKUP(Q497,NIVEAUXADMIN!E:F,2,FALSE)</f>
        <v>HT07741</v>
      </c>
      <c r="AA497" s="206" t="e">
        <f>VLOOKUP(R497,NIVEAUXADMIN!I:J,2,FALSE)</f>
        <v>#N/A</v>
      </c>
      <c r="AB497" s="206">
        <f>IF(SUMPRODUCT(($A$4:$A497=A497)*($Q$4:$Q497=Q497))&gt;1,0,1)</f>
        <v>0</v>
      </c>
      <c r="AC497" s="207">
        <f>IF(SUMPRODUCT(($A$4:$A497=A497)*($F$4:$F497=F497)*($Q$4:$Q497=Q497))&gt;1,0,1)</f>
        <v>0</v>
      </c>
      <c r="AD497" s="206" t="str">
        <f t="shared" si="25"/>
        <v xml:space="preserve">{"Organisation": "Catholic Relief Services", "Indicateur": "Réparation et renforcement", "Statut": "Réalisé", "Date de l'activité (passé ou planifiée)
( jj-mm-aaaa)": "5/31/2017", "Département": "Sud", "Commune": "Coteaux", "Section Communale": ""}, </v>
      </c>
    </row>
    <row r="498" spans="1:30" s="53" customFormat="1" x14ac:dyDescent="0.25">
      <c r="A498" s="53" t="s">
        <v>52</v>
      </c>
      <c r="B498" s="143"/>
      <c r="C498" s="143"/>
      <c r="D498" s="143" t="s">
        <v>15</v>
      </c>
      <c r="E498" s="223" t="s">
        <v>2489</v>
      </c>
      <c r="F498" s="77" t="s">
        <v>2416</v>
      </c>
      <c r="G498" s="206" t="s">
        <v>2369</v>
      </c>
      <c r="H498" s="138" t="s">
        <v>50</v>
      </c>
      <c r="I498" s="185">
        <v>37</v>
      </c>
      <c r="J498" s="146"/>
      <c r="K498" s="146"/>
      <c r="L498" s="146"/>
      <c r="M498" s="147"/>
      <c r="N498" s="146">
        <v>37</v>
      </c>
      <c r="O498" s="143" t="s">
        <v>1038</v>
      </c>
      <c r="P498" s="143" t="s">
        <v>19</v>
      </c>
      <c r="Q498" s="143" t="s">
        <v>521</v>
      </c>
      <c r="R498" s="150"/>
      <c r="S498" s="206"/>
      <c r="T498" s="143"/>
      <c r="U498" s="142"/>
      <c r="V498" s="206" t="s">
        <v>2494</v>
      </c>
      <c r="W498" s="206" t="e">
        <f t="shared" si="23"/>
        <v>#VALUE!</v>
      </c>
      <c r="X498" s="206">
        <f t="shared" si="24"/>
        <v>36</v>
      </c>
      <c r="Y498" s="206" t="str">
        <f>VLOOKUP(P498,NIVEAUXADMIN!A:B,2,FALSE)</f>
        <v>HT07</v>
      </c>
      <c r="Z498" s="206" t="str">
        <f>VLOOKUP(Q498,NIVEAUXADMIN!E:F,2,FALSE)</f>
        <v>HT07741</v>
      </c>
      <c r="AA498" s="206" t="e">
        <f>VLOOKUP(R498,NIVEAUXADMIN!I:J,2,FALSE)</f>
        <v>#N/A</v>
      </c>
      <c r="AB498" s="206">
        <f>IF(SUMPRODUCT(($A$4:$A498=A498)*($Q$4:$Q498=Q498))&gt;1,0,1)</f>
        <v>0</v>
      </c>
      <c r="AC498" s="207">
        <f>IF(SUMPRODUCT(($A$4:$A498=A498)*($F$4:$F498=F498)*($Q$4:$Q498=Q498))&gt;1,0,1)</f>
        <v>1</v>
      </c>
      <c r="AD498" s="206" t="str">
        <f t="shared" si="25"/>
        <v xml:space="preserve">{"Organisation": "Catholic Relief Services", "Indicateur": "Formation technique", "Statut": "Réalisé", "Date de l'activité (passé ou planifiée)
( jj-mm-aaaa)": " Mai-17 ", "Département": "Sud", "Commune": "Coteaux", "Section Communale": ""}, </v>
      </c>
    </row>
    <row r="499" spans="1:30" s="53" customFormat="1" x14ac:dyDescent="0.25">
      <c r="A499" s="53" t="s">
        <v>52</v>
      </c>
      <c r="B499" s="143"/>
      <c r="C499" s="143" t="s">
        <v>47</v>
      </c>
      <c r="D499" s="143" t="s">
        <v>18</v>
      </c>
      <c r="E499" s="135" t="s">
        <v>1886</v>
      </c>
      <c r="F499" s="77" t="s">
        <v>2417</v>
      </c>
      <c r="G499" s="145" t="s">
        <v>1047</v>
      </c>
      <c r="H499" s="138" t="str">
        <f>IFERROR(VLOOKUP(G499,REFERENCES!O:P,2,FALSE),"")</f>
        <v xml:space="preserve">Nombre </v>
      </c>
      <c r="I499" s="185">
        <v>1000</v>
      </c>
      <c r="J499" s="146"/>
      <c r="K499" s="146"/>
      <c r="L499" s="146"/>
      <c r="M499" s="147" t="s">
        <v>1818</v>
      </c>
      <c r="N499" s="146">
        <v>1000</v>
      </c>
      <c r="O499" s="206"/>
      <c r="P499" s="143" t="s">
        <v>19</v>
      </c>
      <c r="Q499" s="143" t="s">
        <v>497</v>
      </c>
      <c r="R499" s="150"/>
      <c r="S499" s="143"/>
      <c r="T499" s="143"/>
      <c r="U499" s="143"/>
      <c r="V499" s="145"/>
      <c r="W499" s="206" t="e">
        <f t="shared" si="23"/>
        <v>#VALUE!</v>
      </c>
      <c r="X499" s="206">
        <f t="shared" si="24"/>
        <v>36</v>
      </c>
      <c r="Y499" s="206" t="str">
        <f>VLOOKUP(P499,NIVEAUXADMIN!A:B,2,FALSE)</f>
        <v>HT07</v>
      </c>
      <c r="Z499" s="206" t="str">
        <f>VLOOKUP(Q499,NIVEAUXADMIN!E:F,2,FALSE)</f>
        <v>HT07714</v>
      </c>
      <c r="AA499" s="206" t="e">
        <f>VLOOKUP(R499,NIVEAUXADMIN!I:J,2,FALSE)</f>
        <v>#N/A</v>
      </c>
      <c r="AB499" s="206">
        <f>IF(SUMPRODUCT(($A$4:$A499=A499)*($Q$4:$Q499=Q499))&gt;1,0,1)</f>
        <v>1</v>
      </c>
      <c r="AC499" s="207">
        <f>IF(SUMPRODUCT(($A$4:$A499=A499)*($F$4:$F499=F499)*($Q$4:$Q499=Q499))&gt;1,0,1)</f>
        <v>1</v>
      </c>
      <c r="AD499" s="206" t="str">
        <f t="shared" si="25"/>
        <v xml:space="preserve">{"Organisation": "Catholic Relief Services", "Indicateur": "Distribution de biens non-alimentaire", "Statut": "Planifié (financé)", "Date de l'activité (passé ou planifiée)
( jj-mm-aaaa)": "A confirmer", "Département": "Sud", "Commune": "Camp Perrin", "Section Communale": ""}, </v>
      </c>
    </row>
    <row r="500" spans="1:30" s="53" customFormat="1" x14ac:dyDescent="0.25">
      <c r="A500" s="53" t="s">
        <v>52</v>
      </c>
      <c r="B500" s="143"/>
      <c r="C500" s="143" t="s">
        <v>47</v>
      </c>
      <c r="D500" s="143" t="s">
        <v>18</v>
      </c>
      <c r="E500" s="135" t="s">
        <v>1886</v>
      </c>
      <c r="F500" s="148" t="s">
        <v>2417</v>
      </c>
      <c r="G500" s="145" t="s">
        <v>1056</v>
      </c>
      <c r="H500" s="138" t="str">
        <f>IFERROR(VLOOKUP(G500,REFERENCES!O:P,2,FALSE),"")</f>
        <v xml:space="preserve">Nombre </v>
      </c>
      <c r="I500" s="185">
        <v>1000</v>
      </c>
      <c r="J500" s="146"/>
      <c r="K500" s="146"/>
      <c r="L500" s="146"/>
      <c r="M500" s="147" t="s">
        <v>1818</v>
      </c>
      <c r="N500" s="146">
        <v>1000</v>
      </c>
      <c r="O500" s="206"/>
      <c r="P500" s="143" t="s">
        <v>19</v>
      </c>
      <c r="Q500" s="143" t="s">
        <v>497</v>
      </c>
      <c r="R500" s="150"/>
      <c r="S500" s="143"/>
      <c r="T500" s="143"/>
      <c r="U500" s="143"/>
      <c r="V500" s="145"/>
      <c r="W500" s="206" t="e">
        <f t="shared" si="23"/>
        <v>#VALUE!</v>
      </c>
      <c r="X500" s="206">
        <f t="shared" si="24"/>
        <v>36</v>
      </c>
      <c r="Y500" s="206" t="str">
        <f>VLOOKUP(P500,NIVEAUXADMIN!A:B,2,FALSE)</f>
        <v>HT07</v>
      </c>
      <c r="Z500" s="206" t="str">
        <f>VLOOKUP(Q500,NIVEAUXADMIN!E:F,2,FALSE)</f>
        <v>HT07714</v>
      </c>
      <c r="AA500" s="206" t="e">
        <f>VLOOKUP(R500,NIVEAUXADMIN!I:J,2,FALSE)</f>
        <v>#N/A</v>
      </c>
      <c r="AB500" s="206">
        <f>IF(SUMPRODUCT(($A$4:$A500=A500)*($Q$4:$Q500=Q500))&gt;1,0,1)</f>
        <v>0</v>
      </c>
      <c r="AC500" s="207">
        <f>IF(SUMPRODUCT(($A$4:$A500=A500)*($F$4:$F500=F500)*($Q$4:$Q500=Q500))&gt;1,0,1)</f>
        <v>0</v>
      </c>
      <c r="AD500" s="206" t="str">
        <f t="shared" si="25"/>
        <v xml:space="preserve">{"Organisation": "Catholic Relief Services", "Indicateur": "Distribution de biens non-alimentaire", "Statut": "Planifié (financé)", "Date de l'activité (passé ou planifiée)
( jj-mm-aaaa)": "A confirmer", "Département": "Sud", "Commune": "Camp Perrin", "Section Communale": ""}, </v>
      </c>
    </row>
    <row r="501" spans="1:30" s="53" customFormat="1" x14ac:dyDescent="0.25">
      <c r="A501" s="53" t="s">
        <v>52</v>
      </c>
      <c r="C501" s="143" t="s">
        <v>47</v>
      </c>
      <c r="D501" s="143" t="s">
        <v>18</v>
      </c>
      <c r="E501" s="135" t="s">
        <v>1886</v>
      </c>
      <c r="F501" s="77" t="s">
        <v>2417</v>
      </c>
      <c r="G501" s="145" t="s">
        <v>1055</v>
      </c>
      <c r="H501" s="138" t="str">
        <f>IFERROR(VLOOKUP(G501,REFERENCES!O:P,2,FALSE),"")</f>
        <v xml:space="preserve">Nombre </v>
      </c>
      <c r="I501" s="185">
        <v>1000</v>
      </c>
      <c r="J501" s="146"/>
      <c r="K501" s="146"/>
      <c r="L501" s="146"/>
      <c r="M501" s="147" t="s">
        <v>1818</v>
      </c>
      <c r="N501" s="207">
        <v>1000</v>
      </c>
      <c r="O501" s="206"/>
      <c r="P501" s="143" t="s">
        <v>19</v>
      </c>
      <c r="Q501" s="143" t="s">
        <v>497</v>
      </c>
      <c r="R501" s="78"/>
      <c r="S501" s="143"/>
      <c r="T501" s="143"/>
      <c r="U501" s="143"/>
      <c r="V501" s="145"/>
      <c r="W501" s="206" t="e">
        <f t="shared" si="23"/>
        <v>#VALUE!</v>
      </c>
      <c r="X501" s="206">
        <f t="shared" si="24"/>
        <v>36</v>
      </c>
      <c r="Y501" s="206" t="str">
        <f>VLOOKUP(P501,NIVEAUXADMIN!A:B,2,FALSE)</f>
        <v>HT07</v>
      </c>
      <c r="Z501" s="206" t="str">
        <f>VLOOKUP(Q501,NIVEAUXADMIN!E:F,2,FALSE)</f>
        <v>HT07714</v>
      </c>
      <c r="AA501" s="206" t="e">
        <f>VLOOKUP(R501,NIVEAUXADMIN!I:J,2,FALSE)</f>
        <v>#N/A</v>
      </c>
      <c r="AB501" s="206">
        <f>IF(SUMPRODUCT(($A$4:$A501=A501)*($Q$4:$Q501=Q501))&gt;1,0,1)</f>
        <v>0</v>
      </c>
      <c r="AC501" s="207">
        <f>IF(SUMPRODUCT(($A$4:$A501=A501)*($F$4:$F501=F501)*($Q$4:$Q501=Q501))&gt;1,0,1)</f>
        <v>0</v>
      </c>
      <c r="AD501" s="206" t="str">
        <f t="shared" si="25"/>
        <v xml:space="preserve">{"Organisation": "Catholic Relief Services", "Indicateur": "Distribution de biens non-alimentaire", "Statut": "Planifié (financé)", "Date de l'activité (passé ou planifiée)
( jj-mm-aaaa)": "A confirmer", "Département": "Sud", "Commune": "Camp Perrin", "Section Communale": ""}, </v>
      </c>
    </row>
    <row r="502" spans="1:30" s="53" customFormat="1" x14ac:dyDescent="0.25">
      <c r="A502" s="53" t="s">
        <v>52</v>
      </c>
      <c r="C502" s="143" t="s">
        <v>47</v>
      </c>
      <c r="D502" s="53" t="s">
        <v>18</v>
      </c>
      <c r="E502" s="135" t="s">
        <v>1886</v>
      </c>
      <c r="F502" s="77" t="s">
        <v>2417</v>
      </c>
      <c r="G502" s="145" t="s">
        <v>1047</v>
      </c>
      <c r="H502" s="138" t="str">
        <f>IFERROR(VLOOKUP(G502,REFERENCES!O:P,2,FALSE),"")</f>
        <v xml:space="preserve">Nombre </v>
      </c>
      <c r="I502" s="185">
        <v>1000</v>
      </c>
      <c r="J502" s="146"/>
      <c r="K502" s="146"/>
      <c r="L502" s="146"/>
      <c r="M502" s="20" t="s">
        <v>1818</v>
      </c>
      <c r="N502" s="207">
        <v>1000</v>
      </c>
      <c r="O502" s="206"/>
      <c r="P502" s="53" t="s">
        <v>19</v>
      </c>
      <c r="Q502" s="143" t="s">
        <v>515</v>
      </c>
      <c r="R502" s="150"/>
      <c r="S502" s="143"/>
      <c r="T502" s="143"/>
      <c r="U502" s="143"/>
      <c r="V502" s="145"/>
      <c r="W502" s="206" t="e">
        <f t="shared" si="23"/>
        <v>#VALUE!</v>
      </c>
      <c r="X502" s="206">
        <f t="shared" si="24"/>
        <v>36</v>
      </c>
      <c r="Y502" s="206" t="str">
        <f>VLOOKUP(P502,NIVEAUXADMIN!A:B,2,FALSE)</f>
        <v>HT07</v>
      </c>
      <c r="Z502" s="206" t="str">
        <f>VLOOKUP(Q502,NIVEAUXADMIN!E:F,2,FALSE)</f>
        <v>HT07713</v>
      </c>
      <c r="AA502" s="206" t="e">
        <f>VLOOKUP(R502,NIVEAUXADMIN!I:J,2,FALSE)</f>
        <v>#N/A</v>
      </c>
      <c r="AB502" s="206">
        <f>IF(SUMPRODUCT(($A$4:$A502=A502)*($Q$4:$Q502=Q502))&gt;1,0,1)</f>
        <v>1</v>
      </c>
      <c r="AC502" s="207">
        <f>IF(SUMPRODUCT(($A$4:$A502=A502)*($F$4:$F502=F502)*($Q$4:$Q502=Q502))&gt;1,0,1)</f>
        <v>1</v>
      </c>
      <c r="AD502" s="206" t="str">
        <f t="shared" si="25"/>
        <v xml:space="preserve">{"Organisation": "Catholic Relief Services", "Indicateur": "Distribution de biens non-alimentaire", "Statut": "Planifié (financé)", "Date de l'activité (passé ou planifiée)
( jj-mm-aaaa)": "A confirmer", "Département": "Sud", "Commune": "Chantal", "Section Communale": ""}, </v>
      </c>
    </row>
    <row r="503" spans="1:30" s="53" customFormat="1" x14ac:dyDescent="0.25">
      <c r="A503" s="53" t="s">
        <v>52</v>
      </c>
      <c r="C503" s="143" t="s">
        <v>47</v>
      </c>
      <c r="D503" s="53" t="s">
        <v>18</v>
      </c>
      <c r="E503" s="135" t="s">
        <v>1886</v>
      </c>
      <c r="F503" s="77" t="s">
        <v>2417</v>
      </c>
      <c r="G503" s="145" t="s">
        <v>1056</v>
      </c>
      <c r="H503" s="138" t="str">
        <f>IFERROR(VLOOKUP(G503,REFERENCES!O:P,2,FALSE),"")</f>
        <v xml:space="preserve">Nombre </v>
      </c>
      <c r="I503" s="185">
        <v>1000</v>
      </c>
      <c r="J503" s="17"/>
      <c r="K503" s="17"/>
      <c r="L503" s="17"/>
      <c r="M503" s="20" t="s">
        <v>1818</v>
      </c>
      <c r="N503" s="207">
        <v>1000</v>
      </c>
      <c r="O503" s="206"/>
      <c r="P503" s="53" t="s">
        <v>19</v>
      </c>
      <c r="Q503" s="143" t="s">
        <v>515</v>
      </c>
      <c r="R503" s="150"/>
      <c r="S503" s="143"/>
      <c r="T503" s="143"/>
      <c r="U503" s="143"/>
      <c r="V503" s="145"/>
      <c r="W503" s="206" t="e">
        <f t="shared" si="23"/>
        <v>#VALUE!</v>
      </c>
      <c r="X503" s="206">
        <f t="shared" si="24"/>
        <v>36</v>
      </c>
      <c r="Y503" s="206" t="str">
        <f>VLOOKUP(P503,NIVEAUXADMIN!A:B,2,FALSE)</f>
        <v>HT07</v>
      </c>
      <c r="Z503" s="206" t="str">
        <f>VLOOKUP(Q503,NIVEAUXADMIN!E:F,2,FALSE)</f>
        <v>HT07713</v>
      </c>
      <c r="AA503" s="206" t="e">
        <f>VLOOKUP(R503,NIVEAUXADMIN!I:J,2,FALSE)</f>
        <v>#N/A</v>
      </c>
      <c r="AB503" s="206">
        <f>IF(SUMPRODUCT(($A$4:$A503=A503)*($Q$4:$Q503=Q503))&gt;1,0,1)</f>
        <v>0</v>
      </c>
      <c r="AC503" s="207">
        <f>IF(SUMPRODUCT(($A$4:$A503=A503)*($F$4:$F503=F503)*($Q$4:$Q503=Q503))&gt;1,0,1)</f>
        <v>0</v>
      </c>
      <c r="AD503" s="206" t="str">
        <f t="shared" si="25"/>
        <v xml:space="preserve">{"Organisation": "Catholic Relief Services", "Indicateur": "Distribution de biens non-alimentaire", "Statut": "Planifié (financé)", "Date de l'activité (passé ou planifiée)
( jj-mm-aaaa)": "A confirmer", "Département": "Sud", "Commune": "Chantal", "Section Communale": ""}, </v>
      </c>
    </row>
    <row r="504" spans="1:30" s="53" customFormat="1" x14ac:dyDescent="0.25">
      <c r="A504" s="53" t="s">
        <v>52</v>
      </c>
      <c r="C504" s="143" t="s">
        <v>47</v>
      </c>
      <c r="D504" s="53" t="s">
        <v>18</v>
      </c>
      <c r="E504" s="135" t="s">
        <v>1886</v>
      </c>
      <c r="F504" s="77" t="s">
        <v>2417</v>
      </c>
      <c r="G504" s="145" t="s">
        <v>1055</v>
      </c>
      <c r="H504" s="138" t="str">
        <f>IFERROR(VLOOKUP(G504,REFERENCES!O:P,2,FALSE),"")</f>
        <v xml:space="preserve">Nombre </v>
      </c>
      <c r="I504" s="185">
        <v>1000</v>
      </c>
      <c r="J504" s="207"/>
      <c r="K504" s="207"/>
      <c r="L504" s="207"/>
      <c r="M504" s="20" t="s">
        <v>1818</v>
      </c>
      <c r="N504" s="207">
        <v>1000</v>
      </c>
      <c r="O504" s="206"/>
      <c r="P504" s="53" t="s">
        <v>19</v>
      </c>
      <c r="Q504" s="206" t="s">
        <v>515</v>
      </c>
      <c r="R504" s="150"/>
      <c r="S504" s="143"/>
      <c r="T504" s="206"/>
      <c r="U504" s="206"/>
      <c r="V504" s="72"/>
      <c r="W504" s="206" t="e">
        <f t="shared" si="23"/>
        <v>#VALUE!</v>
      </c>
      <c r="X504" s="206">
        <f t="shared" si="24"/>
        <v>36</v>
      </c>
      <c r="Y504" s="206" t="str">
        <f>VLOOKUP(P504,NIVEAUXADMIN!A:B,2,FALSE)</f>
        <v>HT07</v>
      </c>
      <c r="Z504" s="206" t="str">
        <f>VLOOKUP(Q504,NIVEAUXADMIN!E:F,2,FALSE)</f>
        <v>HT07713</v>
      </c>
      <c r="AA504" s="206" t="e">
        <f>VLOOKUP(R504,NIVEAUXADMIN!I:J,2,FALSE)</f>
        <v>#N/A</v>
      </c>
      <c r="AB504" s="206">
        <f>IF(SUMPRODUCT(($A$4:$A504=A504)*($Q$4:$Q504=Q504))&gt;1,0,1)</f>
        <v>0</v>
      </c>
      <c r="AC504" s="207">
        <f>IF(SUMPRODUCT(($A$4:$A504=A504)*($F$4:$F504=F504)*($Q$4:$Q504=Q504))&gt;1,0,1)</f>
        <v>0</v>
      </c>
      <c r="AD504" s="206" t="str">
        <f t="shared" si="25"/>
        <v xml:space="preserve">{"Organisation": "Catholic Relief Services", "Indicateur": "Distribution de biens non-alimentaire", "Statut": "Planifié (financé)", "Date de l'activité (passé ou planifiée)
( jj-mm-aaaa)": "A confirmer", "Département": "Sud", "Commune": "Chantal", "Section Communale": ""}, </v>
      </c>
    </row>
    <row r="505" spans="1:30" s="53" customFormat="1" x14ac:dyDescent="0.25">
      <c r="A505" s="53" t="s">
        <v>52</v>
      </c>
      <c r="C505" s="143" t="s">
        <v>47</v>
      </c>
      <c r="D505" s="53" t="s">
        <v>18</v>
      </c>
      <c r="E505" s="135" t="s">
        <v>1886</v>
      </c>
      <c r="F505" s="77" t="s">
        <v>2417</v>
      </c>
      <c r="G505" s="145" t="s">
        <v>1047</v>
      </c>
      <c r="H505" s="138" t="str">
        <f>IFERROR(VLOOKUP(G505,REFERENCES!O:P,2,FALSE),"")</f>
        <v xml:space="preserve">Nombre </v>
      </c>
      <c r="I505" s="185">
        <v>1000</v>
      </c>
      <c r="J505" s="17"/>
      <c r="K505" s="17"/>
      <c r="L505" s="17"/>
      <c r="M505" s="20" t="s">
        <v>1818</v>
      </c>
      <c r="N505" s="73">
        <v>1000</v>
      </c>
      <c r="O505" s="143"/>
      <c r="P505" s="53" t="s">
        <v>19</v>
      </c>
      <c r="Q505" s="143" t="s">
        <v>521</v>
      </c>
      <c r="R505" s="150"/>
      <c r="S505" s="143"/>
      <c r="T505" s="143"/>
      <c r="U505" s="143"/>
      <c r="V505" s="72"/>
      <c r="W505" s="206" t="e">
        <f t="shared" si="23"/>
        <v>#VALUE!</v>
      </c>
      <c r="X505" s="206">
        <f t="shared" si="24"/>
        <v>36</v>
      </c>
      <c r="Y505" s="206" t="str">
        <f>VLOOKUP(P505,NIVEAUXADMIN!A:B,2,FALSE)</f>
        <v>HT07</v>
      </c>
      <c r="Z505" s="206" t="str">
        <f>VLOOKUP(Q505,NIVEAUXADMIN!E:F,2,FALSE)</f>
        <v>HT07741</v>
      </c>
      <c r="AA505" s="206" t="e">
        <f>VLOOKUP(R505,NIVEAUXADMIN!I:J,2,FALSE)</f>
        <v>#N/A</v>
      </c>
      <c r="AB505" s="206">
        <f>IF(SUMPRODUCT(($A$4:$A505=A505)*($Q$4:$Q505=Q505))&gt;1,0,1)</f>
        <v>0</v>
      </c>
      <c r="AC505" s="207">
        <f>IF(SUMPRODUCT(($A$4:$A505=A505)*($F$4:$F505=F505)*($Q$4:$Q505=Q505))&gt;1,0,1)</f>
        <v>1</v>
      </c>
      <c r="AD505" s="206" t="str">
        <f t="shared" si="25"/>
        <v xml:space="preserve">{"Organisation": "Catholic Relief Services", "Indicateur": "Distribution de biens non-alimentaire", "Statut": "Planifié (financé)", "Date de l'activité (passé ou planifiée)
( jj-mm-aaaa)": "A confirmer", "Département": "Sud", "Commune": "Coteaux", "Section Communale": ""}, </v>
      </c>
    </row>
    <row r="506" spans="1:30" s="53" customFormat="1" x14ac:dyDescent="0.25">
      <c r="A506" s="53" t="s">
        <v>52</v>
      </c>
      <c r="C506" s="143" t="s">
        <v>47</v>
      </c>
      <c r="D506" s="143" t="s">
        <v>18</v>
      </c>
      <c r="E506" s="135" t="s">
        <v>1886</v>
      </c>
      <c r="F506" s="77" t="s">
        <v>2417</v>
      </c>
      <c r="G506" s="145" t="s">
        <v>1056</v>
      </c>
      <c r="H506" s="138" t="str">
        <f>IFERROR(VLOOKUP(G506,REFERENCES!O:P,2,FALSE),"")</f>
        <v xml:space="preserve">Nombre </v>
      </c>
      <c r="I506" s="185">
        <v>1000</v>
      </c>
      <c r="J506" s="146"/>
      <c r="K506" s="146"/>
      <c r="L506" s="146"/>
      <c r="M506" s="147" t="s">
        <v>1818</v>
      </c>
      <c r="N506" s="146">
        <v>1000</v>
      </c>
      <c r="O506" s="206"/>
      <c r="P506" s="143" t="s">
        <v>19</v>
      </c>
      <c r="Q506" s="143" t="s">
        <v>521</v>
      </c>
      <c r="R506" s="78"/>
      <c r="S506" s="143"/>
      <c r="T506" s="143"/>
      <c r="U506" s="143"/>
      <c r="V506" s="145"/>
      <c r="W506" s="206" t="e">
        <f t="shared" si="23"/>
        <v>#VALUE!</v>
      </c>
      <c r="X506" s="206">
        <f t="shared" si="24"/>
        <v>36</v>
      </c>
      <c r="Y506" s="206" t="str">
        <f>VLOOKUP(P506,NIVEAUXADMIN!A:B,2,FALSE)</f>
        <v>HT07</v>
      </c>
      <c r="Z506" s="206" t="str">
        <f>VLOOKUP(Q506,NIVEAUXADMIN!E:F,2,FALSE)</f>
        <v>HT07741</v>
      </c>
      <c r="AA506" s="206" t="e">
        <f>VLOOKUP(R506,NIVEAUXADMIN!I:J,2,FALSE)</f>
        <v>#N/A</v>
      </c>
      <c r="AB506" s="206">
        <f>IF(SUMPRODUCT(($A$4:$A506=A506)*($Q$4:$Q506=Q506))&gt;1,0,1)</f>
        <v>0</v>
      </c>
      <c r="AC506" s="207">
        <f>IF(SUMPRODUCT(($A$4:$A506=A506)*($F$4:$F506=F506)*($Q$4:$Q506=Q506))&gt;1,0,1)</f>
        <v>0</v>
      </c>
      <c r="AD506" s="206" t="str">
        <f t="shared" si="25"/>
        <v xml:space="preserve">{"Organisation": "Catholic Relief Services", "Indicateur": "Distribution de biens non-alimentaire", "Statut": "Planifié (financé)", "Date de l'activité (passé ou planifiée)
( jj-mm-aaaa)": "A confirmer", "Département": "Sud", "Commune": "Coteaux", "Section Communale": ""}, </v>
      </c>
    </row>
    <row r="507" spans="1:30" s="53" customFormat="1" x14ac:dyDescent="0.25">
      <c r="A507" s="53" t="s">
        <v>52</v>
      </c>
      <c r="C507" s="53" t="s">
        <v>47</v>
      </c>
      <c r="D507" s="53" t="s">
        <v>18</v>
      </c>
      <c r="E507" s="135" t="s">
        <v>1886</v>
      </c>
      <c r="F507" s="77" t="s">
        <v>2417</v>
      </c>
      <c r="G507" s="145" t="s">
        <v>1055</v>
      </c>
      <c r="H507" s="138" t="str">
        <f>IFERROR(VLOOKUP(G507,REFERENCES!O:P,2,FALSE),"")</f>
        <v xml:space="preserve">Nombre </v>
      </c>
      <c r="I507" s="185">
        <v>1000</v>
      </c>
      <c r="J507" s="73"/>
      <c r="K507" s="73"/>
      <c r="L507" s="73"/>
      <c r="M507" s="20" t="s">
        <v>1818</v>
      </c>
      <c r="N507" s="73">
        <v>1000</v>
      </c>
      <c r="O507" s="143"/>
      <c r="P507" s="53" t="s">
        <v>19</v>
      </c>
      <c r="Q507" s="53" t="s">
        <v>521</v>
      </c>
      <c r="R507" s="78"/>
      <c r="S507" s="71"/>
      <c r="T507" s="71"/>
      <c r="U507" s="71"/>
      <c r="V507" s="145"/>
      <c r="W507" s="206" t="e">
        <f t="shared" si="23"/>
        <v>#VALUE!</v>
      </c>
      <c r="X507" s="206">
        <f t="shared" si="24"/>
        <v>36</v>
      </c>
      <c r="Y507" s="206" t="str">
        <f>VLOOKUP(P507,NIVEAUXADMIN!A:B,2,FALSE)</f>
        <v>HT07</v>
      </c>
      <c r="Z507" s="206" t="str">
        <f>VLOOKUP(Q507,NIVEAUXADMIN!E:F,2,FALSE)</f>
        <v>HT07741</v>
      </c>
      <c r="AA507" s="206" t="e">
        <f>VLOOKUP(R507,NIVEAUXADMIN!I:J,2,FALSE)</f>
        <v>#N/A</v>
      </c>
      <c r="AB507" s="206">
        <f>IF(SUMPRODUCT(($A$4:$A507=A507)*($Q$4:$Q507=Q507))&gt;1,0,1)</f>
        <v>0</v>
      </c>
      <c r="AC507" s="207">
        <f>IF(SUMPRODUCT(($A$4:$A507=A507)*($F$4:$F507=F507)*($Q$4:$Q507=Q507))&gt;1,0,1)</f>
        <v>0</v>
      </c>
      <c r="AD507" s="206" t="str">
        <f t="shared" si="25"/>
        <v xml:space="preserve">{"Organisation": "Catholic Relief Services", "Indicateur": "Distribution de biens non-alimentaire", "Statut": "Planifié (financé)", "Date de l'activité (passé ou planifiée)
( jj-mm-aaaa)": "A confirmer", "Département": "Sud", "Commune": "Coteaux", "Section Communale": ""}, </v>
      </c>
    </row>
    <row r="508" spans="1:30" s="53" customFormat="1" x14ac:dyDescent="0.25">
      <c r="A508" s="53" t="s">
        <v>52</v>
      </c>
      <c r="C508" s="53" t="s">
        <v>47</v>
      </c>
      <c r="D508" s="53" t="s">
        <v>18</v>
      </c>
      <c r="E508" s="135" t="s">
        <v>1886</v>
      </c>
      <c r="F508" s="77" t="s">
        <v>2418</v>
      </c>
      <c r="G508" s="145" t="s">
        <v>2399</v>
      </c>
      <c r="H508" s="138" t="str">
        <f>IFERROR(VLOOKUP(G508,REFERENCES!O:P,2,FALSE),"")</f>
        <v>Valeur en dollars</v>
      </c>
      <c r="I508" s="185"/>
      <c r="J508" s="73"/>
      <c r="K508" s="73"/>
      <c r="L508" s="73"/>
      <c r="M508" s="20" t="s">
        <v>1818</v>
      </c>
      <c r="N508" s="73">
        <v>350</v>
      </c>
      <c r="O508" s="143"/>
      <c r="P508" s="53" t="s">
        <v>19</v>
      </c>
      <c r="Q508" s="53" t="s">
        <v>20</v>
      </c>
      <c r="R508" s="78"/>
      <c r="S508" s="71"/>
      <c r="T508" s="71"/>
      <c r="U508" s="71"/>
      <c r="V508" s="145"/>
      <c r="W508" s="206" t="e">
        <f t="shared" si="23"/>
        <v>#VALUE!</v>
      </c>
      <c r="X508" s="206">
        <f t="shared" si="24"/>
        <v>36</v>
      </c>
      <c r="Y508" s="206" t="str">
        <f>VLOOKUP(P508,NIVEAUXADMIN!A:B,2,FALSE)</f>
        <v>HT07</v>
      </c>
      <c r="Z508" s="206" t="str">
        <f>VLOOKUP(Q508,NIVEAUXADMIN!E:F,2,FALSE)</f>
        <v>HT07711</v>
      </c>
      <c r="AA508" s="206" t="e">
        <f>VLOOKUP(R508,NIVEAUXADMIN!I:J,2,FALSE)</f>
        <v>#N/A</v>
      </c>
      <c r="AB508" s="206">
        <f>IF(SUMPRODUCT(($A$4:$A508=A508)*($Q$4:$Q508=Q508))&gt;1,0,1)</f>
        <v>1</v>
      </c>
      <c r="AC508" s="207">
        <f>IF(SUMPRODUCT(($A$4:$A508=A508)*($F$4:$F508=F508)*($Q$4:$Q508=Q508))&gt;1,0,1)</f>
        <v>1</v>
      </c>
      <c r="AD508" s="206" t="str">
        <f t="shared" si="25"/>
        <v xml:space="preserve">{"Organisation": "Catholic Relief Services", "Indicateur": "Support à l'auto-recouvrement pour la réparation et reconstruction", "Statut": "Planifié (financé)", "Date de l'activité (passé ou planifiée)
( jj-mm-aaaa)": "A confirmer", "Département": "Sud", "Commune": "Les Cayes", "Section Communale": ""}, </v>
      </c>
    </row>
    <row r="509" spans="1:30" s="53" customFormat="1" x14ac:dyDescent="0.25">
      <c r="A509" s="53" t="s">
        <v>52</v>
      </c>
      <c r="C509" s="53" t="s">
        <v>47</v>
      </c>
      <c r="D509" s="53" t="s">
        <v>18</v>
      </c>
      <c r="E509" s="135" t="s">
        <v>1886</v>
      </c>
      <c r="F509" s="77" t="s">
        <v>2417</v>
      </c>
      <c r="G509" s="145" t="s">
        <v>1047</v>
      </c>
      <c r="H509" s="138" t="str">
        <f>IFERROR(VLOOKUP(G509,REFERENCES!O:P,2,FALSE),"")</f>
        <v xml:space="preserve">Nombre </v>
      </c>
      <c r="I509" s="80">
        <v>1000</v>
      </c>
      <c r="J509" s="73"/>
      <c r="K509" s="73"/>
      <c r="L509" s="73"/>
      <c r="M509" s="20" t="s">
        <v>1818</v>
      </c>
      <c r="N509" s="17">
        <v>1000</v>
      </c>
      <c r="O509" s="206"/>
      <c r="P509" s="53" t="s">
        <v>19</v>
      </c>
      <c r="Q509" s="53" t="s">
        <v>21</v>
      </c>
      <c r="R509" s="78"/>
      <c r="S509" s="71"/>
      <c r="T509" s="71"/>
      <c r="U509" s="71"/>
      <c r="V509" s="145"/>
      <c r="W509" s="206" t="e">
        <f t="shared" si="23"/>
        <v>#VALUE!</v>
      </c>
      <c r="X509" s="206">
        <f t="shared" si="24"/>
        <v>36</v>
      </c>
      <c r="Y509" s="206" t="str">
        <f>VLOOKUP(P509,NIVEAUXADMIN!A:B,2,FALSE)</f>
        <v>HT07</v>
      </c>
      <c r="Z509" s="206" t="str">
        <f>VLOOKUP(Q509,NIVEAUXADMIN!E:F,2,FALSE)</f>
        <v>HT07715</v>
      </c>
      <c r="AA509" s="206" t="e">
        <f>VLOOKUP(R509,NIVEAUXADMIN!I:J,2,FALSE)</f>
        <v>#N/A</v>
      </c>
      <c r="AB509" s="206">
        <f>IF(SUMPRODUCT(($A$4:$A509=A509)*($Q$4:$Q509=Q509))&gt;1,0,1)</f>
        <v>1</v>
      </c>
      <c r="AC509" s="207">
        <f>IF(SUMPRODUCT(($A$4:$A509=A509)*($F$4:$F509=F509)*($Q$4:$Q509=Q509))&gt;1,0,1)</f>
        <v>1</v>
      </c>
      <c r="AD509" s="206" t="str">
        <f t="shared" si="25"/>
        <v xml:space="preserve">{"Organisation": "Catholic Relief Services", "Indicateur": "Distribution de biens non-alimentaire", "Statut": "Planifié (financé)", "Date de l'activité (passé ou planifiée)
( jj-mm-aaaa)": "A confirmer", "Département": "Sud", "Commune": "Maniche", "Section Communale": ""}, </v>
      </c>
    </row>
    <row r="510" spans="1:30" s="53" customFormat="1" x14ac:dyDescent="0.25">
      <c r="A510" s="53" t="s">
        <v>52</v>
      </c>
      <c r="C510" s="53" t="s">
        <v>47</v>
      </c>
      <c r="D510" s="53" t="s">
        <v>18</v>
      </c>
      <c r="E510" s="135" t="s">
        <v>1886</v>
      </c>
      <c r="F510" s="77" t="s">
        <v>2417</v>
      </c>
      <c r="G510" s="145" t="s">
        <v>1056</v>
      </c>
      <c r="H510" s="138" t="str">
        <f>IFERROR(VLOOKUP(G510,REFERENCES!O:P,2,FALSE),"")</f>
        <v xml:space="preserve">Nombre </v>
      </c>
      <c r="I510" s="80">
        <v>1000</v>
      </c>
      <c r="J510" s="73"/>
      <c r="K510" s="73"/>
      <c r="L510" s="73"/>
      <c r="M510" s="20" t="s">
        <v>1818</v>
      </c>
      <c r="N510" s="17">
        <v>1000</v>
      </c>
      <c r="O510" s="206"/>
      <c r="P510" s="53" t="s">
        <v>19</v>
      </c>
      <c r="Q510" s="53" t="s">
        <v>21</v>
      </c>
      <c r="R510" s="78"/>
      <c r="S510" s="71"/>
      <c r="T510" s="71"/>
      <c r="U510" s="71"/>
      <c r="V510" s="15"/>
      <c r="W510" s="206" t="e">
        <f t="shared" si="23"/>
        <v>#VALUE!</v>
      </c>
      <c r="X510" s="206">
        <f t="shared" si="24"/>
        <v>36</v>
      </c>
      <c r="Y510" s="206" t="str">
        <f>VLOOKUP(P510,NIVEAUXADMIN!A:B,2,FALSE)</f>
        <v>HT07</v>
      </c>
      <c r="Z510" s="206" t="str">
        <f>VLOOKUP(Q510,NIVEAUXADMIN!E:F,2,FALSE)</f>
        <v>HT07715</v>
      </c>
      <c r="AA510" s="206" t="e">
        <f>VLOOKUP(R510,NIVEAUXADMIN!I:J,2,FALSE)</f>
        <v>#N/A</v>
      </c>
      <c r="AB510" s="206">
        <f>IF(SUMPRODUCT(($A$4:$A510=A510)*($Q$4:$Q510=Q510))&gt;1,0,1)</f>
        <v>0</v>
      </c>
      <c r="AC510" s="207">
        <f>IF(SUMPRODUCT(($A$4:$A510=A510)*($F$4:$F510=F510)*($Q$4:$Q510=Q510))&gt;1,0,1)</f>
        <v>0</v>
      </c>
      <c r="AD510" s="206" t="str">
        <f t="shared" si="25"/>
        <v xml:space="preserve">{"Organisation": "Catholic Relief Services", "Indicateur": "Distribution de biens non-alimentaire", "Statut": "Planifié (financé)", "Date de l'activité (passé ou planifiée)
( jj-mm-aaaa)": "A confirmer", "Département": "Sud", "Commune": "Maniche", "Section Communale": ""}, </v>
      </c>
    </row>
    <row r="511" spans="1:30" s="53" customFormat="1" x14ac:dyDescent="0.25">
      <c r="A511" s="53" t="s">
        <v>52</v>
      </c>
      <c r="C511" s="143" t="s">
        <v>47</v>
      </c>
      <c r="D511" s="143" t="s">
        <v>18</v>
      </c>
      <c r="E511" s="135" t="s">
        <v>1886</v>
      </c>
      <c r="F511" s="77" t="s">
        <v>2417</v>
      </c>
      <c r="G511" s="145" t="s">
        <v>1055</v>
      </c>
      <c r="H511" s="138" t="str">
        <f>IFERROR(VLOOKUP(G511,REFERENCES!O:P,2,FALSE),"")</f>
        <v xml:space="preserve">Nombre </v>
      </c>
      <c r="I511" s="185">
        <v>1000</v>
      </c>
      <c r="J511" s="146"/>
      <c r="K511" s="146"/>
      <c r="L511" s="146"/>
      <c r="M511" s="147" t="s">
        <v>1818</v>
      </c>
      <c r="N511" s="146">
        <v>1000</v>
      </c>
      <c r="O511" s="206"/>
      <c r="P511" s="143" t="s">
        <v>19</v>
      </c>
      <c r="Q511" s="143" t="s">
        <v>21</v>
      </c>
      <c r="R511" s="150"/>
      <c r="S511" s="143"/>
      <c r="T511" s="143"/>
      <c r="U511" s="143"/>
      <c r="V511" s="145"/>
      <c r="W511" s="206" t="e">
        <f t="shared" si="23"/>
        <v>#VALUE!</v>
      </c>
      <c r="X511" s="206">
        <f t="shared" si="24"/>
        <v>36</v>
      </c>
      <c r="Y511" s="206" t="str">
        <f>VLOOKUP(P511,NIVEAUXADMIN!A:B,2,FALSE)</f>
        <v>HT07</v>
      </c>
      <c r="Z511" s="206" t="str">
        <f>VLOOKUP(Q511,NIVEAUXADMIN!E:F,2,FALSE)</f>
        <v>HT07715</v>
      </c>
      <c r="AA511" s="206" t="e">
        <f>VLOOKUP(R511,NIVEAUXADMIN!I:J,2,FALSE)</f>
        <v>#N/A</v>
      </c>
      <c r="AB511" s="206">
        <f>IF(SUMPRODUCT(($A$4:$A511=A511)*($Q$4:$Q511=Q511))&gt;1,0,1)</f>
        <v>0</v>
      </c>
      <c r="AC511" s="207">
        <f>IF(SUMPRODUCT(($A$4:$A511=A511)*($F$4:$F511=F511)*($Q$4:$Q511=Q511))&gt;1,0,1)</f>
        <v>0</v>
      </c>
      <c r="AD511" s="206" t="str">
        <f t="shared" si="25"/>
        <v xml:space="preserve">{"Organisation": "Catholic Relief Services", "Indicateur": "Distribution de biens non-alimentaire", "Statut": "Planifié (financé)", "Date de l'activité (passé ou planifiée)
( jj-mm-aaaa)": "A confirmer", "Département": "Sud", "Commune": "Maniche", "Section Communale": ""}, </v>
      </c>
    </row>
    <row r="512" spans="1:30" s="53" customFormat="1" x14ac:dyDescent="0.25">
      <c r="A512" s="53" t="s">
        <v>52</v>
      </c>
      <c r="C512" s="143" t="s">
        <v>47</v>
      </c>
      <c r="D512" s="143" t="s">
        <v>15</v>
      </c>
      <c r="E512" s="135" t="s">
        <v>1891</v>
      </c>
      <c r="F512" s="77" t="s">
        <v>2420</v>
      </c>
      <c r="G512" s="145" t="s">
        <v>2409</v>
      </c>
      <c r="H512" s="138" t="str">
        <f>IFERROR(VLOOKUP(G512,REFERENCES!O:P,2,FALSE),"")</f>
        <v xml:space="preserve">Nombre </v>
      </c>
      <c r="I512" s="185">
        <v>1067</v>
      </c>
      <c r="J512" s="146"/>
      <c r="K512" s="146"/>
      <c r="L512" s="146"/>
      <c r="M512" s="147" t="s">
        <v>1818</v>
      </c>
      <c r="N512" s="146">
        <v>1067</v>
      </c>
      <c r="O512" s="206"/>
      <c r="P512" s="143" t="s">
        <v>16</v>
      </c>
      <c r="Q512" s="143" t="s">
        <v>17</v>
      </c>
      <c r="R512" s="78" t="s">
        <v>1707</v>
      </c>
      <c r="S512" s="143"/>
      <c r="T512" s="143"/>
      <c r="U512" s="143"/>
      <c r="V512" s="145" t="s">
        <v>1180</v>
      </c>
      <c r="W512" s="206" t="e">
        <f t="shared" si="23"/>
        <v>#VALUE!</v>
      </c>
      <c r="X512" s="206">
        <f t="shared" si="24"/>
        <v>36</v>
      </c>
      <c r="Y512" s="206" t="str">
        <f>VLOOKUP(P512,NIVEAUXADMIN!A:B,2,FALSE)</f>
        <v>HT08</v>
      </c>
      <c r="Z512" s="206" t="str">
        <f>VLOOKUP(Q512,NIVEAUXADMIN!E:F,2,FALSE)</f>
        <v>HT08811</v>
      </c>
      <c r="AA512" s="206" t="str">
        <f>VLOOKUP(R512,NIVEAUXADMIN!I:J,2,FALSE)</f>
        <v>HT08811-07</v>
      </c>
      <c r="AB512" s="206">
        <f>IF(SUMPRODUCT(($A$4:$A512=A512)*($Q$4:$Q512=Q512))&gt;1,0,1)</f>
        <v>0</v>
      </c>
      <c r="AC512" s="207">
        <f>IF(SUMPRODUCT(($A$4:$A512=A512)*($F$4:$F512=F512)*($Q$4:$Q512=Q512))&gt;1,0,1)</f>
        <v>0</v>
      </c>
      <c r="AD512" s="206" t="str">
        <f t="shared" si="25"/>
        <v xml:space="preserve">{"Organisation": "Catholic Relief Services", "Indicateur": "Distribution de materiel d'abris d'urgence", "Statut": "Réalisé", "Date de l'activité (passé ou planifiée)
( jj-mm-aaaa)": "les 24-Oct-16 &amp; 29-Oct-16", "Département": "Grande Anse", "Commune": "Jeremie", "Section Communale": "7e Marfranc"}, </v>
      </c>
    </row>
    <row r="513" spans="1:30" s="53" customFormat="1" x14ac:dyDescent="0.25">
      <c r="A513" s="53" t="s">
        <v>52</v>
      </c>
      <c r="C513" s="143" t="s">
        <v>47</v>
      </c>
      <c r="D513" s="143" t="s">
        <v>15</v>
      </c>
      <c r="E513" s="135" t="s">
        <v>1892</v>
      </c>
      <c r="F513" s="77" t="s">
        <v>2420</v>
      </c>
      <c r="G513" s="145" t="s">
        <v>2409</v>
      </c>
      <c r="H513" s="138" t="str">
        <f>IFERROR(VLOOKUP(G513,REFERENCES!O:P,2,FALSE),"")</f>
        <v xml:space="preserve">Nombre </v>
      </c>
      <c r="I513" s="185">
        <v>4224</v>
      </c>
      <c r="J513" s="146"/>
      <c r="K513" s="146"/>
      <c r="L513" s="146"/>
      <c r="M513" s="147" t="s">
        <v>1818</v>
      </c>
      <c r="N513" s="146">
        <v>4224</v>
      </c>
      <c r="O513" s="206"/>
      <c r="P513" s="143" t="s">
        <v>16</v>
      </c>
      <c r="Q513" s="143" t="s">
        <v>253</v>
      </c>
      <c r="R513" s="150" t="s">
        <v>1234</v>
      </c>
      <c r="S513" s="206" t="s">
        <v>1781</v>
      </c>
      <c r="T513" s="143"/>
      <c r="U513" s="143"/>
      <c r="V513" s="145" t="s">
        <v>1181</v>
      </c>
      <c r="W513" s="206" t="e">
        <f t="shared" si="23"/>
        <v>#VALUE!</v>
      </c>
      <c r="X513" s="206">
        <f t="shared" si="24"/>
        <v>36</v>
      </c>
      <c r="Y513" s="206" t="str">
        <f>VLOOKUP(P513,NIVEAUXADMIN!A:B,2,FALSE)</f>
        <v>HT08</v>
      </c>
      <c r="Z513" s="206" t="str">
        <f>VLOOKUP(Q513,NIVEAUXADMIN!E:F,2,FALSE)</f>
        <v>HT08815</v>
      </c>
      <c r="AA513" s="206" t="str">
        <f>VLOOKUP(R513,NIVEAUXADMIN!I:J,2,FALSE)</f>
        <v>HT08815-01</v>
      </c>
      <c r="AB513" s="206">
        <f>IF(SUMPRODUCT(($A$4:$A513=A513)*($Q$4:$Q513=Q513))&gt;1,0,1)</f>
        <v>0</v>
      </c>
      <c r="AC513" s="207">
        <f>IF(SUMPRODUCT(($A$4:$A513=A513)*($F$4:$F513=F513)*($Q$4:$Q513=Q513))&gt;1,0,1)</f>
        <v>0</v>
      </c>
      <c r="AD513" s="206" t="str">
        <f t="shared" si="25"/>
        <v xml:space="preserve">{"Organisation": "Catholic Relief Services", "Indicateur": "Distribution de materiel d'abris d'urgence", "Statut": "Réalisé", "Date de l'activité (passé ou planifiée)
( jj-mm-aaaa)": "les 5-Nov-16 &amp; 15-Nov-16 &amp; 26-Nov-16 &amp; 30-Nov-16", "Département": "Grande Anse", "Commune": "Chambellan", "Section Communale": "1e  Déjean"}, </v>
      </c>
    </row>
    <row r="514" spans="1:30" s="53" customFormat="1" x14ac:dyDescent="0.25">
      <c r="A514" s="53" t="s">
        <v>52</v>
      </c>
      <c r="C514" s="53" t="s">
        <v>47</v>
      </c>
      <c r="D514" s="53" t="s">
        <v>15</v>
      </c>
      <c r="E514" s="135" t="s">
        <v>1893</v>
      </c>
      <c r="F514" s="77" t="s">
        <v>2420</v>
      </c>
      <c r="G514" s="145" t="s">
        <v>2409</v>
      </c>
      <c r="H514" s="138" t="str">
        <f>IFERROR(VLOOKUP(G514,REFERENCES!O:P,2,FALSE),"")</f>
        <v xml:space="preserve">Nombre </v>
      </c>
      <c r="I514" s="185">
        <v>1795</v>
      </c>
      <c r="J514" s="73"/>
      <c r="K514" s="73"/>
      <c r="L514" s="73"/>
      <c r="M514" s="20" t="s">
        <v>1818</v>
      </c>
      <c r="N514" s="146">
        <v>1795</v>
      </c>
      <c r="O514" s="206"/>
      <c r="P514" s="53" t="s">
        <v>16</v>
      </c>
      <c r="Q514" s="53" t="s">
        <v>253</v>
      </c>
      <c r="R514" s="78"/>
      <c r="S514" s="71"/>
      <c r="T514" s="71"/>
      <c r="U514" s="71"/>
      <c r="V514" s="145" t="s">
        <v>1182</v>
      </c>
      <c r="W514" s="206" t="e">
        <f t="shared" si="23"/>
        <v>#VALUE!</v>
      </c>
      <c r="X514" s="206">
        <f t="shared" si="24"/>
        <v>36</v>
      </c>
      <c r="Y514" s="206" t="str">
        <f>VLOOKUP(P514,NIVEAUXADMIN!A:B,2,FALSE)</f>
        <v>HT08</v>
      </c>
      <c r="Z514" s="206" t="str">
        <f>VLOOKUP(Q514,NIVEAUXADMIN!E:F,2,FALSE)</f>
        <v>HT08815</v>
      </c>
      <c r="AA514" s="206" t="e">
        <f>VLOOKUP(R514,NIVEAUXADMIN!I:J,2,FALSE)</f>
        <v>#N/A</v>
      </c>
      <c r="AB514" s="206">
        <f>IF(SUMPRODUCT(($A$4:$A514=A514)*($Q$4:$Q514=Q514))&gt;1,0,1)</f>
        <v>0</v>
      </c>
      <c r="AC514" s="207">
        <f>IF(SUMPRODUCT(($A$4:$A514=A514)*($F$4:$F514=F514)*($Q$4:$Q514=Q514))&gt;1,0,1)</f>
        <v>0</v>
      </c>
      <c r="AD514" s="206" t="str">
        <f t="shared" si="25"/>
        <v xml:space="preserve">{"Organisation": "Catholic Relief Services", "Indicateur": "Distribution de materiel d'abris d'urgence", "Statut": "Réalisé", "Date de l'activité (passé ou planifiée)
( jj-mm-aaaa)": "les 8-Nov-16 &amp; 12-Nov-16", "Département": "Grande Anse", "Commune": "Chambellan", "Section Communale": ""}, </v>
      </c>
    </row>
    <row r="515" spans="1:30" s="53" customFormat="1" x14ac:dyDescent="0.25">
      <c r="A515" s="53" t="s">
        <v>52</v>
      </c>
      <c r="C515" s="53" t="s">
        <v>47</v>
      </c>
      <c r="D515" s="53" t="s">
        <v>15</v>
      </c>
      <c r="E515" s="135" t="s">
        <v>1887</v>
      </c>
      <c r="F515" s="77" t="s">
        <v>2420</v>
      </c>
      <c r="G515" s="145" t="s">
        <v>2409</v>
      </c>
      <c r="H515" s="138" t="str">
        <f>IFERROR(VLOOKUP(G515,REFERENCES!O:P,2,FALSE),"")</f>
        <v xml:space="preserve">Nombre </v>
      </c>
      <c r="I515" s="185">
        <v>1000</v>
      </c>
      <c r="J515" s="73"/>
      <c r="K515" s="73"/>
      <c r="L515" s="73"/>
      <c r="M515" s="20" t="s">
        <v>1818</v>
      </c>
      <c r="N515" s="146">
        <v>1200</v>
      </c>
      <c r="O515" s="206"/>
      <c r="P515" s="53" t="s">
        <v>19</v>
      </c>
      <c r="Q515" s="53" t="s">
        <v>308</v>
      </c>
      <c r="R515" s="78" t="s">
        <v>1482</v>
      </c>
      <c r="S515" s="71"/>
      <c r="T515" s="71"/>
      <c r="U515" s="71"/>
      <c r="V515" s="206"/>
      <c r="W515" s="206" t="e">
        <f t="shared" si="23"/>
        <v>#VALUE!</v>
      </c>
      <c r="X515" s="206">
        <f t="shared" si="24"/>
        <v>36</v>
      </c>
      <c r="Y515" s="206" t="str">
        <f>VLOOKUP(P515,NIVEAUXADMIN!A:B,2,FALSE)</f>
        <v>HT07</v>
      </c>
      <c r="Z515" s="206" t="str">
        <f>VLOOKUP(Q515,NIVEAUXADMIN!E:F,2,FALSE)</f>
        <v>HT07723</v>
      </c>
      <c r="AA515" s="206" t="str">
        <f>VLOOKUP(R515,NIVEAUXADMIN!I:J,2,FALSE)</f>
        <v>HT07723-03</v>
      </c>
      <c r="AB515" s="206">
        <f>IF(SUMPRODUCT(($A$4:$A515=A515)*($Q$4:$Q515=Q515))&gt;1,0,1)</f>
        <v>1</v>
      </c>
      <c r="AC515" s="207">
        <f>IF(SUMPRODUCT(($A$4:$A515=A515)*($F$4:$F515=F515)*($Q$4:$Q515=Q515))&gt;1,0,1)</f>
        <v>1</v>
      </c>
      <c r="AD515" s="206" t="str">
        <f t="shared" si="25"/>
        <v xml:space="preserve">{"Organisation": "Catholic Relief Services", "Indicateur": "Distribution de materiel d'abris d'urgence", "Statut": "Réalisé", "Date de l'activité (passé ou planifiée)
( jj-mm-aaaa)": "Non renseigné", "Département": "Sud", "Commune": "Arniquet", "Section Communale": "3ème Arniquet"}, </v>
      </c>
    </row>
    <row r="516" spans="1:30" s="53" customFormat="1" x14ac:dyDescent="0.25">
      <c r="A516" s="53" t="s">
        <v>52</v>
      </c>
      <c r="C516" s="53" t="s">
        <v>47</v>
      </c>
      <c r="D516" s="53" t="s">
        <v>15</v>
      </c>
      <c r="E516" s="135" t="s">
        <v>1887</v>
      </c>
      <c r="F516" s="77" t="s">
        <v>2417</v>
      </c>
      <c r="G516" s="145" t="s">
        <v>1058</v>
      </c>
      <c r="H516" s="138" t="str">
        <f>IFERROR(VLOOKUP(G516,REFERENCES!O:P,2,FALSE),"")</f>
        <v xml:space="preserve">Nombre </v>
      </c>
      <c r="I516" s="185">
        <v>1000</v>
      </c>
      <c r="J516" s="73"/>
      <c r="K516" s="73"/>
      <c r="L516" s="73"/>
      <c r="M516" s="20" t="s">
        <v>1818</v>
      </c>
      <c r="N516" s="146">
        <v>1200</v>
      </c>
      <c r="O516" s="149" t="s">
        <v>1038</v>
      </c>
      <c r="P516" s="53" t="s">
        <v>19</v>
      </c>
      <c r="Q516" s="53" t="s">
        <v>308</v>
      </c>
      <c r="R516" s="78" t="s">
        <v>1482</v>
      </c>
      <c r="S516" s="71"/>
      <c r="T516" s="71"/>
      <c r="U516" s="71"/>
      <c r="V516" s="206" t="s">
        <v>1049</v>
      </c>
      <c r="W516" s="206" t="e">
        <f t="shared" si="23"/>
        <v>#VALUE!</v>
      </c>
      <c r="X516" s="206">
        <f t="shared" si="24"/>
        <v>36</v>
      </c>
      <c r="Y516" s="206" t="str">
        <f>VLOOKUP(P516,NIVEAUXADMIN!A:B,2,FALSE)</f>
        <v>HT07</v>
      </c>
      <c r="Z516" s="206" t="str">
        <f>VLOOKUP(Q516,NIVEAUXADMIN!E:F,2,FALSE)</f>
        <v>HT07723</v>
      </c>
      <c r="AA516" s="206" t="str">
        <f>VLOOKUP(R516,NIVEAUXADMIN!I:J,2,FALSE)</f>
        <v>HT07723-03</v>
      </c>
      <c r="AB516" s="206">
        <f>IF(SUMPRODUCT(($A$4:$A516=A516)*($Q$4:$Q516=Q516))&gt;1,0,1)</f>
        <v>0</v>
      </c>
      <c r="AC516" s="207">
        <f>IF(SUMPRODUCT(($A$4:$A516=A516)*($F$4:$F516=F516)*($Q$4:$Q516=Q516))&gt;1,0,1)</f>
        <v>1</v>
      </c>
      <c r="AD516" s="206" t="str">
        <f t="shared" si="25"/>
        <v xml:space="preserve">{"Organisation": "Catholic Relief Services", "Indicateur": "Distribution de biens non-alimentaire", "Statut": "Réalisé", "Date de l'activité (passé ou planifiée)
( jj-mm-aaaa)": "Non renseigné", "Département": "Sud", "Commune": "Arniquet", "Section Communale": "3ème Arniquet"}, </v>
      </c>
    </row>
    <row r="517" spans="1:30" s="53" customFormat="1" x14ac:dyDescent="0.25">
      <c r="A517" s="143" t="s">
        <v>52</v>
      </c>
      <c r="C517" s="143" t="s">
        <v>47</v>
      </c>
      <c r="D517" s="143" t="s">
        <v>15</v>
      </c>
      <c r="E517" s="135" t="s">
        <v>1887</v>
      </c>
      <c r="F517" s="77" t="s">
        <v>2417</v>
      </c>
      <c r="G517" s="145" t="s">
        <v>1047</v>
      </c>
      <c r="H517" s="138" t="str">
        <f>IFERROR(VLOOKUP(G517,REFERENCES!O:P,2,FALSE),"")</f>
        <v xml:space="preserve">Nombre </v>
      </c>
      <c r="I517" s="185">
        <v>1200</v>
      </c>
      <c r="J517" s="146"/>
      <c r="K517" s="146"/>
      <c r="L517" s="146"/>
      <c r="M517" s="147" t="s">
        <v>1818</v>
      </c>
      <c r="N517" s="146">
        <v>1200</v>
      </c>
      <c r="O517" s="149" t="s">
        <v>1038</v>
      </c>
      <c r="P517" s="53" t="s">
        <v>19</v>
      </c>
      <c r="Q517" s="143" t="s">
        <v>308</v>
      </c>
      <c r="R517" s="150" t="s">
        <v>1482</v>
      </c>
      <c r="S517" s="143"/>
      <c r="T517" s="143"/>
      <c r="U517" s="143"/>
      <c r="V517" s="145"/>
      <c r="W517" s="206" t="e">
        <f t="shared" ref="W517:W580" si="26">UPPER(LEFT(A517,3)&amp;YEAR(E517)&amp;MONTH(E517)&amp;DAY((E517))&amp;LEFT(P517,2)&amp;LEFT(Q517,2)&amp;LEFT(R517,2))</f>
        <v>#VALUE!</v>
      </c>
      <c r="X517" s="206">
        <f t="shared" ref="X517:X580" si="27">COUNTIF($W$4:$W$128,W517)</f>
        <v>36</v>
      </c>
      <c r="Y517" s="206" t="str">
        <f>VLOOKUP(P517,NIVEAUXADMIN!A:B,2,FALSE)</f>
        <v>HT07</v>
      </c>
      <c r="Z517" s="206" t="str">
        <f>VLOOKUP(Q517,NIVEAUXADMIN!E:F,2,FALSE)</f>
        <v>HT07723</v>
      </c>
      <c r="AA517" s="206" t="str">
        <f>VLOOKUP(R517,NIVEAUXADMIN!I:J,2,FALSE)</f>
        <v>HT07723-03</v>
      </c>
      <c r="AB517" s="206">
        <f>IF(SUMPRODUCT(($A$4:$A517=A517)*($Q$4:$Q517=Q517))&gt;1,0,1)</f>
        <v>0</v>
      </c>
      <c r="AC517" s="207">
        <f>IF(SUMPRODUCT(($A$4:$A517=A517)*($F$4:$F517=F517)*($Q$4:$Q517=Q517))&gt;1,0,1)</f>
        <v>0</v>
      </c>
      <c r="AD517" s="206" t="str">
        <f t="shared" ref="AD517:AD580" si="28">"{"""&amp;$A$3 &amp;""": """ &amp; TRIM(A517)  &amp; """, """&amp; $F$3 &amp; """: """ &amp;  IFERROR(MID(F517,5,LEN(F517)-2),"")&amp; """, """ &amp;$D$3 &amp;""": """ &amp; D517 &amp; """, """&amp;$E$3 &amp;""": """ &amp; IFERROR(TEXT(E517,"m/d/yyyy"),"") &amp; """, """&amp; $P$3&amp; """: """ &amp; P517&amp; """, """&amp; $Q$3&amp; """: """ &amp; Q517&amp; """, """&amp; $R$3&amp; """: """ &amp; R517&amp; """}, "</f>
        <v xml:space="preserve">{"Organisation": "Catholic Relief Services", "Indicateur": "Distribution de biens non-alimentaire", "Statut": "Réalisé", "Date de l'activité (passé ou planifiée)
( jj-mm-aaaa)": "Non renseigné", "Département": "Sud", "Commune": "Arniquet", "Section Communale": "3ème Arniquet"}, </v>
      </c>
    </row>
    <row r="518" spans="1:30" s="53" customFormat="1" x14ac:dyDescent="0.25">
      <c r="A518" s="53" t="s">
        <v>52</v>
      </c>
      <c r="C518" s="143" t="s">
        <v>47</v>
      </c>
      <c r="D518" s="53" t="s">
        <v>15</v>
      </c>
      <c r="E518" s="135" t="s">
        <v>1887</v>
      </c>
      <c r="F518" s="77" t="s">
        <v>2417</v>
      </c>
      <c r="G518" s="145" t="s">
        <v>1055</v>
      </c>
      <c r="H518" s="138" t="str">
        <f>IFERROR(VLOOKUP(G518,REFERENCES!O:P,2,FALSE),"")</f>
        <v xml:space="preserve">Nombre </v>
      </c>
      <c r="I518" s="185">
        <v>1200</v>
      </c>
      <c r="J518" s="17"/>
      <c r="K518" s="17"/>
      <c r="L518" s="17"/>
      <c r="M518" s="20" t="s">
        <v>1818</v>
      </c>
      <c r="N518" s="73">
        <v>1200</v>
      </c>
      <c r="O518" s="149" t="s">
        <v>1038</v>
      </c>
      <c r="P518" s="53" t="s">
        <v>19</v>
      </c>
      <c r="Q518" s="143" t="s">
        <v>308</v>
      </c>
      <c r="R518" s="150" t="s">
        <v>1482</v>
      </c>
      <c r="S518" s="143"/>
      <c r="T518" s="143"/>
      <c r="U518" s="143"/>
      <c r="V518" s="72"/>
      <c r="W518" s="206" t="e">
        <f t="shared" si="26"/>
        <v>#VALUE!</v>
      </c>
      <c r="X518" s="206">
        <f t="shared" si="27"/>
        <v>36</v>
      </c>
      <c r="Y518" s="206" t="str">
        <f>VLOOKUP(P518,NIVEAUXADMIN!A:B,2,FALSE)</f>
        <v>HT07</v>
      </c>
      <c r="Z518" s="206" t="str">
        <f>VLOOKUP(Q518,NIVEAUXADMIN!E:F,2,FALSE)</f>
        <v>HT07723</v>
      </c>
      <c r="AA518" s="206" t="str">
        <f>VLOOKUP(R518,NIVEAUXADMIN!I:J,2,FALSE)</f>
        <v>HT07723-03</v>
      </c>
      <c r="AB518" s="206">
        <f>IF(SUMPRODUCT(($A$4:$A518=A518)*($Q$4:$Q518=Q518))&gt;1,0,1)</f>
        <v>0</v>
      </c>
      <c r="AC518" s="207">
        <f>IF(SUMPRODUCT(($A$4:$A518=A518)*($F$4:$F518=F518)*($Q$4:$Q518=Q518))&gt;1,0,1)</f>
        <v>0</v>
      </c>
      <c r="AD518" s="206" t="str">
        <f t="shared" si="28"/>
        <v xml:space="preserve">{"Organisation": "Catholic Relief Services", "Indicateur": "Distribution de biens non-alimentaire", "Statut": "Réalisé", "Date de l'activité (passé ou planifiée)
( jj-mm-aaaa)": "Non renseigné", "Département": "Sud", "Commune": "Arniquet", "Section Communale": "3ème Arniquet"}, </v>
      </c>
    </row>
    <row r="519" spans="1:30" s="53" customFormat="1" x14ac:dyDescent="0.25">
      <c r="A519" s="206" t="s">
        <v>52</v>
      </c>
      <c r="C519" s="206" t="s">
        <v>47</v>
      </c>
      <c r="D519" s="206" t="s">
        <v>15</v>
      </c>
      <c r="E519" s="135" t="s">
        <v>1887</v>
      </c>
      <c r="F519" s="77" t="s">
        <v>2417</v>
      </c>
      <c r="G519" s="145" t="s">
        <v>1047</v>
      </c>
      <c r="H519" s="138" t="str">
        <f>IFERROR(VLOOKUP(G519,REFERENCES!O:P,2,FALSE),"")</f>
        <v xml:space="preserve">Nombre </v>
      </c>
      <c r="I519" s="185">
        <v>1000</v>
      </c>
      <c r="J519" s="207"/>
      <c r="K519" s="207"/>
      <c r="L519" s="207"/>
      <c r="M519" s="147" t="s">
        <v>1818</v>
      </c>
      <c r="N519" s="207">
        <v>1000</v>
      </c>
      <c r="O519" s="206"/>
      <c r="P519" s="143" t="s">
        <v>19</v>
      </c>
      <c r="Q519" s="206" t="s">
        <v>308</v>
      </c>
      <c r="R519" s="150"/>
      <c r="S519" s="143"/>
      <c r="T519" s="143"/>
      <c r="U519" s="143"/>
      <c r="V519" s="145"/>
      <c r="W519" s="206" t="e">
        <f t="shared" si="26"/>
        <v>#VALUE!</v>
      </c>
      <c r="X519" s="206">
        <f t="shared" si="27"/>
        <v>36</v>
      </c>
      <c r="Y519" s="206" t="str">
        <f>VLOOKUP(P519,NIVEAUXADMIN!A:B,2,FALSE)</f>
        <v>HT07</v>
      </c>
      <c r="Z519" s="206" t="str">
        <f>VLOOKUP(Q519,NIVEAUXADMIN!E:F,2,FALSE)</f>
        <v>HT07723</v>
      </c>
      <c r="AA519" s="206" t="e">
        <f>VLOOKUP(R519,NIVEAUXADMIN!I:J,2,FALSE)</f>
        <v>#N/A</v>
      </c>
      <c r="AB519" s="206">
        <f>IF(SUMPRODUCT(($A$4:$A519=A519)*($Q$4:$Q519=Q519))&gt;1,0,1)</f>
        <v>0</v>
      </c>
      <c r="AC519" s="207">
        <f>IF(SUMPRODUCT(($A$4:$A519=A519)*($F$4:$F519=F519)*($Q$4:$Q519=Q519))&gt;1,0,1)</f>
        <v>0</v>
      </c>
      <c r="AD519" s="206" t="str">
        <f t="shared" si="28"/>
        <v xml:space="preserve">{"Organisation": "Catholic Relief Services", "Indicateur": "Distribution de biens non-alimentaire", "Statut": "Réalisé", "Date de l'activité (passé ou planifiée)
( jj-mm-aaaa)": "Non renseigné", "Département": "Sud", "Commune": "Arniquet", "Section Communale": ""}, </v>
      </c>
    </row>
    <row r="520" spans="1:30" s="53" customFormat="1" x14ac:dyDescent="0.25">
      <c r="A520" s="53" t="s">
        <v>52</v>
      </c>
      <c r="C520" s="53" t="s">
        <v>47</v>
      </c>
      <c r="D520" s="53" t="s">
        <v>15</v>
      </c>
      <c r="E520" s="135" t="s">
        <v>1887</v>
      </c>
      <c r="F520" s="77" t="s">
        <v>2417</v>
      </c>
      <c r="G520" s="145" t="s">
        <v>1056</v>
      </c>
      <c r="H520" s="138" t="str">
        <f>IFERROR(VLOOKUP(G520,REFERENCES!O:P,2,FALSE),"")</f>
        <v xml:space="preserve">Nombre </v>
      </c>
      <c r="I520" s="185">
        <v>1000</v>
      </c>
      <c r="J520" s="146"/>
      <c r="K520" s="146"/>
      <c r="L520" s="146"/>
      <c r="M520" s="20" t="s">
        <v>1818</v>
      </c>
      <c r="N520" s="207">
        <v>1000</v>
      </c>
      <c r="O520" s="206"/>
      <c r="P520" s="53" t="s">
        <v>19</v>
      </c>
      <c r="Q520" s="53" t="s">
        <v>308</v>
      </c>
      <c r="R520" s="150"/>
      <c r="S520" s="71"/>
      <c r="T520" s="143"/>
      <c r="U520" s="143"/>
      <c r="V520" s="145"/>
      <c r="W520" s="206" t="e">
        <f t="shared" si="26"/>
        <v>#VALUE!</v>
      </c>
      <c r="X520" s="206">
        <f t="shared" si="27"/>
        <v>36</v>
      </c>
      <c r="Y520" s="206" t="str">
        <f>VLOOKUP(P520,NIVEAUXADMIN!A:B,2,FALSE)</f>
        <v>HT07</v>
      </c>
      <c r="Z520" s="206" t="str">
        <f>VLOOKUP(Q520,NIVEAUXADMIN!E:F,2,FALSE)</f>
        <v>HT07723</v>
      </c>
      <c r="AA520" s="206" t="e">
        <f>VLOOKUP(R520,NIVEAUXADMIN!I:J,2,FALSE)</f>
        <v>#N/A</v>
      </c>
      <c r="AB520" s="206">
        <f>IF(SUMPRODUCT(($A$4:$A520=A520)*($Q$4:$Q520=Q520))&gt;1,0,1)</f>
        <v>0</v>
      </c>
      <c r="AC520" s="207">
        <f>IF(SUMPRODUCT(($A$4:$A520=A520)*($F$4:$F520=F520)*($Q$4:$Q520=Q520))&gt;1,0,1)</f>
        <v>0</v>
      </c>
      <c r="AD520" s="206" t="str">
        <f t="shared" si="28"/>
        <v xml:space="preserve">{"Organisation": "Catholic Relief Services", "Indicateur": "Distribution de biens non-alimentaire", "Statut": "Réalisé", "Date de l'activité (passé ou planifiée)
( jj-mm-aaaa)": "Non renseigné", "Département": "Sud", "Commune": "Arniquet", "Section Communale": ""}, </v>
      </c>
    </row>
    <row r="521" spans="1:30" s="53" customFormat="1" x14ac:dyDescent="0.25">
      <c r="A521" s="53" t="s">
        <v>52</v>
      </c>
      <c r="C521" s="53" t="s">
        <v>47</v>
      </c>
      <c r="D521" s="53" t="s">
        <v>15</v>
      </c>
      <c r="E521" s="135" t="s">
        <v>1887</v>
      </c>
      <c r="F521" s="77" t="s">
        <v>2417</v>
      </c>
      <c r="G521" s="145" t="s">
        <v>1055</v>
      </c>
      <c r="H521" s="138" t="str">
        <f>IFERROR(VLOOKUP(G521,REFERENCES!O:P,2,FALSE),"")</f>
        <v xml:space="preserve">Nombre </v>
      </c>
      <c r="I521" s="185">
        <v>1000</v>
      </c>
      <c r="J521" s="207"/>
      <c r="K521" s="207"/>
      <c r="L521" s="207"/>
      <c r="M521" s="20" t="s">
        <v>1818</v>
      </c>
      <c r="N521" s="73">
        <v>1000</v>
      </c>
      <c r="O521" s="206"/>
      <c r="P521" s="53" t="s">
        <v>19</v>
      </c>
      <c r="Q521" s="53" t="s">
        <v>308</v>
      </c>
      <c r="R521" s="150"/>
      <c r="S521" s="71"/>
      <c r="T521" s="206"/>
      <c r="U521" s="206"/>
      <c r="V521" s="145"/>
      <c r="W521" s="206" t="e">
        <f t="shared" si="26"/>
        <v>#VALUE!</v>
      </c>
      <c r="X521" s="206">
        <f t="shared" si="27"/>
        <v>36</v>
      </c>
      <c r="Y521" s="206" t="str">
        <f>VLOOKUP(P521,NIVEAUXADMIN!A:B,2,FALSE)</f>
        <v>HT07</v>
      </c>
      <c r="Z521" s="206" t="str">
        <f>VLOOKUP(Q521,NIVEAUXADMIN!E:F,2,FALSE)</f>
        <v>HT07723</v>
      </c>
      <c r="AA521" s="206" t="e">
        <f>VLOOKUP(R521,NIVEAUXADMIN!I:J,2,FALSE)</f>
        <v>#N/A</v>
      </c>
      <c r="AB521" s="206">
        <f>IF(SUMPRODUCT(($A$4:$A521=A521)*($Q$4:$Q521=Q521))&gt;1,0,1)</f>
        <v>0</v>
      </c>
      <c r="AC521" s="207">
        <f>IF(SUMPRODUCT(($A$4:$A521=A521)*($F$4:$F521=F521)*($Q$4:$Q521=Q521))&gt;1,0,1)</f>
        <v>0</v>
      </c>
      <c r="AD521" s="206" t="str">
        <f t="shared" si="28"/>
        <v xml:space="preserve">{"Organisation": "Catholic Relief Services", "Indicateur": "Distribution de biens non-alimentaire", "Statut": "Réalisé", "Date de l'activité (passé ou planifiée)
( jj-mm-aaaa)": "Non renseigné", "Département": "Sud", "Commune": "Arniquet", "Section Communale": ""}, </v>
      </c>
    </row>
    <row r="522" spans="1:30" s="53" customFormat="1" x14ac:dyDescent="0.25">
      <c r="A522" s="53" t="s">
        <v>52</v>
      </c>
      <c r="C522" s="53" t="s">
        <v>47</v>
      </c>
      <c r="D522" s="53" t="s">
        <v>15</v>
      </c>
      <c r="E522" s="135" t="s">
        <v>1887</v>
      </c>
      <c r="F522" s="77" t="s">
        <v>2420</v>
      </c>
      <c r="G522" s="145" t="s">
        <v>2409</v>
      </c>
      <c r="H522" s="138" t="str">
        <f>IFERROR(VLOOKUP(G522,REFERENCES!O:P,2,FALSE),"")</f>
        <v xml:space="preserve">Nombre </v>
      </c>
      <c r="I522" s="185">
        <v>200</v>
      </c>
      <c r="J522" s="207"/>
      <c r="K522" s="207"/>
      <c r="L522" s="207"/>
      <c r="M522" s="20" t="s">
        <v>1818</v>
      </c>
      <c r="N522" s="73">
        <v>200</v>
      </c>
      <c r="O522" s="206"/>
      <c r="P522" s="53" t="s">
        <v>19</v>
      </c>
      <c r="Q522" s="53" t="s">
        <v>497</v>
      </c>
      <c r="R522" s="150" t="s">
        <v>1404</v>
      </c>
      <c r="S522" s="71"/>
      <c r="T522" s="206"/>
      <c r="U522" s="206"/>
      <c r="V522" s="145"/>
      <c r="W522" s="206" t="e">
        <f t="shared" si="26"/>
        <v>#VALUE!</v>
      </c>
      <c r="X522" s="206">
        <f t="shared" si="27"/>
        <v>36</v>
      </c>
      <c r="Y522" s="206" t="str">
        <f>VLOOKUP(P522,NIVEAUXADMIN!A:B,2,FALSE)</f>
        <v>HT07</v>
      </c>
      <c r="Z522" s="206" t="str">
        <f>VLOOKUP(Q522,NIVEAUXADMIN!E:F,2,FALSE)</f>
        <v>HT07714</v>
      </c>
      <c r="AA522" s="206" t="str">
        <f>VLOOKUP(R522,NIVEAUXADMIN!I:J,2,FALSE)</f>
        <v>HT07714-02</v>
      </c>
      <c r="AB522" s="206">
        <f>IF(SUMPRODUCT(($A$4:$A522=A522)*($Q$4:$Q522=Q522))&gt;1,0,1)</f>
        <v>0</v>
      </c>
      <c r="AC522" s="207">
        <f>IF(SUMPRODUCT(($A$4:$A522=A522)*($F$4:$F522=F522)*($Q$4:$Q522=Q522))&gt;1,0,1)</f>
        <v>1</v>
      </c>
      <c r="AD522" s="206" t="str">
        <f t="shared" si="28"/>
        <v xml:space="preserve">{"Organisation": "Catholic Relief Services", "Indicateur": "Distribution de materiel d'abris d'urgence", "Statut": "Réalisé", "Date de l'activité (passé ou planifiée)
( jj-mm-aaaa)": "Non renseigné", "Département": "Sud", "Commune": "Camp Perrin", "Section Communale": "2ème Champlois"}, </v>
      </c>
    </row>
    <row r="523" spans="1:30" s="53" customFormat="1" x14ac:dyDescent="0.25">
      <c r="A523" s="53" t="s">
        <v>52</v>
      </c>
      <c r="C523" s="53" t="s">
        <v>47</v>
      </c>
      <c r="D523" s="53" t="s">
        <v>15</v>
      </c>
      <c r="E523" s="135" t="s">
        <v>1887</v>
      </c>
      <c r="F523" s="77" t="s">
        <v>2417</v>
      </c>
      <c r="G523" s="145" t="s">
        <v>1047</v>
      </c>
      <c r="H523" s="138" t="str">
        <f>IFERROR(VLOOKUP(G523,REFERENCES!O:P,2,FALSE),"")</f>
        <v xml:space="preserve">Nombre </v>
      </c>
      <c r="I523" s="185">
        <v>200</v>
      </c>
      <c r="J523" s="207"/>
      <c r="K523" s="207"/>
      <c r="L523" s="207"/>
      <c r="M523" s="20" t="s">
        <v>1818</v>
      </c>
      <c r="N523" s="146">
        <v>200</v>
      </c>
      <c r="O523" s="149" t="s">
        <v>1038</v>
      </c>
      <c r="P523" s="53" t="s">
        <v>19</v>
      </c>
      <c r="Q523" s="53" t="s">
        <v>497</v>
      </c>
      <c r="R523" s="150" t="s">
        <v>1404</v>
      </c>
      <c r="S523" s="71"/>
      <c r="T523" s="206"/>
      <c r="U523" s="206"/>
      <c r="V523" s="145"/>
      <c r="W523" s="206" t="e">
        <f t="shared" si="26"/>
        <v>#VALUE!</v>
      </c>
      <c r="X523" s="206">
        <f t="shared" si="27"/>
        <v>36</v>
      </c>
      <c r="Y523" s="206" t="str">
        <f>VLOOKUP(P523,NIVEAUXADMIN!A:B,2,FALSE)</f>
        <v>HT07</v>
      </c>
      <c r="Z523" s="206" t="str">
        <f>VLOOKUP(Q523,NIVEAUXADMIN!E:F,2,FALSE)</f>
        <v>HT07714</v>
      </c>
      <c r="AA523" s="206" t="str">
        <f>VLOOKUP(R523,NIVEAUXADMIN!I:J,2,FALSE)</f>
        <v>HT07714-02</v>
      </c>
      <c r="AB523" s="206">
        <f>IF(SUMPRODUCT(($A$4:$A523=A523)*($Q$4:$Q523=Q523))&gt;1,0,1)</f>
        <v>0</v>
      </c>
      <c r="AC523" s="207">
        <f>IF(SUMPRODUCT(($A$4:$A523=A523)*($F$4:$F523=F523)*($Q$4:$Q523=Q523))&gt;1,0,1)</f>
        <v>0</v>
      </c>
      <c r="AD523" s="206" t="str">
        <f t="shared" si="28"/>
        <v xml:space="preserve">{"Organisation": "Catholic Relief Services", "Indicateur": "Distribution de biens non-alimentaire", "Statut": "Réalisé", "Date de l'activité (passé ou planifiée)
( jj-mm-aaaa)": "Non renseigné", "Département": "Sud", "Commune": "Camp Perrin", "Section Communale": "2ème Champlois"}, </v>
      </c>
    </row>
    <row r="524" spans="1:30" s="53" customFormat="1" x14ac:dyDescent="0.25">
      <c r="A524" s="53" t="s">
        <v>52</v>
      </c>
      <c r="C524" s="143" t="s">
        <v>47</v>
      </c>
      <c r="D524" s="143" t="s">
        <v>15</v>
      </c>
      <c r="E524" s="135" t="s">
        <v>1887</v>
      </c>
      <c r="F524" s="77" t="s">
        <v>2417</v>
      </c>
      <c r="G524" s="145" t="s">
        <v>1055</v>
      </c>
      <c r="H524" s="138" t="str">
        <f>IFERROR(VLOOKUP(G524,REFERENCES!O:P,2,FALSE),"")</f>
        <v xml:space="preserve">Nombre </v>
      </c>
      <c r="I524" s="185">
        <v>200</v>
      </c>
      <c r="J524" s="207"/>
      <c r="K524" s="207"/>
      <c r="L524" s="207"/>
      <c r="M524" s="147" t="s">
        <v>1818</v>
      </c>
      <c r="N524" s="146">
        <v>200</v>
      </c>
      <c r="O524" s="149" t="s">
        <v>1038</v>
      </c>
      <c r="P524" s="143" t="s">
        <v>19</v>
      </c>
      <c r="Q524" s="143" t="s">
        <v>497</v>
      </c>
      <c r="R524" s="150" t="s">
        <v>1404</v>
      </c>
      <c r="S524" s="143"/>
      <c r="T524" s="206"/>
      <c r="U524" s="206"/>
      <c r="V524" s="145"/>
      <c r="W524" s="206" t="e">
        <f t="shared" si="26"/>
        <v>#VALUE!</v>
      </c>
      <c r="X524" s="206">
        <f t="shared" si="27"/>
        <v>36</v>
      </c>
      <c r="Y524" s="206" t="str">
        <f>VLOOKUP(P524,NIVEAUXADMIN!A:B,2,FALSE)</f>
        <v>HT07</v>
      </c>
      <c r="Z524" s="206" t="str">
        <f>VLOOKUP(Q524,NIVEAUXADMIN!E:F,2,FALSE)</f>
        <v>HT07714</v>
      </c>
      <c r="AA524" s="206" t="str">
        <f>VLOOKUP(R524,NIVEAUXADMIN!I:J,2,FALSE)</f>
        <v>HT07714-02</v>
      </c>
      <c r="AB524" s="206">
        <f>IF(SUMPRODUCT(($A$4:$A524=A524)*($Q$4:$Q524=Q524))&gt;1,0,1)</f>
        <v>0</v>
      </c>
      <c r="AC524" s="207">
        <f>IF(SUMPRODUCT(($A$4:$A524=A524)*($F$4:$F524=F524)*($Q$4:$Q524=Q524))&gt;1,0,1)</f>
        <v>0</v>
      </c>
      <c r="AD524" s="206" t="str">
        <f t="shared" si="28"/>
        <v xml:space="preserve">{"Organisation": "Catholic Relief Services", "Indicateur": "Distribution de biens non-alimentaire", "Statut": "Réalisé", "Date de l'activité (passé ou planifiée)
( jj-mm-aaaa)": "Non renseigné", "Département": "Sud", "Commune": "Camp Perrin", "Section Communale": "2ème Champlois"}, </v>
      </c>
    </row>
    <row r="525" spans="1:30" s="53" customFormat="1" x14ac:dyDescent="0.25">
      <c r="A525" s="53" t="s">
        <v>52</v>
      </c>
      <c r="C525" s="143" t="s">
        <v>47</v>
      </c>
      <c r="D525" s="53" t="s">
        <v>15</v>
      </c>
      <c r="E525" s="135" t="s">
        <v>1887</v>
      </c>
      <c r="F525" s="77" t="s">
        <v>2420</v>
      </c>
      <c r="G525" s="145" t="s">
        <v>2409</v>
      </c>
      <c r="H525" s="138" t="str">
        <f>IFERROR(VLOOKUP(G525,REFERENCES!O:P,2,FALSE),"")</f>
        <v xml:space="preserve">Nombre </v>
      </c>
      <c r="I525" s="185">
        <v>50</v>
      </c>
      <c r="J525" s="73"/>
      <c r="K525" s="73"/>
      <c r="L525" s="73"/>
      <c r="M525" s="20" t="s">
        <v>1818</v>
      </c>
      <c r="N525" s="207">
        <v>50</v>
      </c>
      <c r="O525" s="206"/>
      <c r="P525" s="53" t="s">
        <v>16</v>
      </c>
      <c r="Q525" s="143" t="s">
        <v>259</v>
      </c>
      <c r="R525" s="150" t="s">
        <v>1365</v>
      </c>
      <c r="S525" s="143"/>
      <c r="T525" s="143"/>
      <c r="U525" s="143"/>
      <c r="V525" s="145"/>
      <c r="W525" s="206" t="e">
        <f t="shared" si="26"/>
        <v>#VALUE!</v>
      </c>
      <c r="X525" s="206">
        <f t="shared" si="27"/>
        <v>36</v>
      </c>
      <c r="Y525" s="206" t="str">
        <f>VLOOKUP(P525,NIVEAUXADMIN!A:B,2,FALSE)</f>
        <v>HT08</v>
      </c>
      <c r="Z525" s="206" t="str">
        <f>VLOOKUP(Q525,NIVEAUXADMIN!E:F,2,FALSE)</f>
        <v>HT08822</v>
      </c>
      <c r="AA525" s="206" t="str">
        <f>VLOOKUP(R525,NIVEAUXADMIN!I:J,2,FALSE)</f>
        <v>HT08822-02</v>
      </c>
      <c r="AB525" s="206">
        <f>IF(SUMPRODUCT(($A$4:$A525=A525)*($Q$4:$Q525=Q525))&gt;1,0,1)</f>
        <v>0</v>
      </c>
      <c r="AC525" s="207">
        <f>IF(SUMPRODUCT(($A$4:$A525=A525)*($F$4:$F525=F525)*($Q$4:$Q525=Q525))&gt;1,0,1)</f>
        <v>0</v>
      </c>
      <c r="AD525" s="206" t="str">
        <f t="shared" si="28"/>
        <v xml:space="preserve">{"Organisation": "Catholic Relief Services", "Indicateur": "Distribution de materiel d'abris d'urgence", "Statut": "Réalisé", "Date de l'activité (passé ou planifiée)
( jj-mm-aaaa)": "Non renseigné", "Département": "Grande Anse", "Commune": "Dame-Marie", "Section Communale": "2eme  Dallier"}, </v>
      </c>
    </row>
    <row r="526" spans="1:30" s="53" customFormat="1" x14ac:dyDescent="0.25">
      <c r="A526" s="53" t="s">
        <v>52</v>
      </c>
      <c r="C526" s="143" t="s">
        <v>47</v>
      </c>
      <c r="D526" s="53" t="s">
        <v>15</v>
      </c>
      <c r="E526" s="135" t="s">
        <v>1887</v>
      </c>
      <c r="F526" s="77" t="s">
        <v>2420</v>
      </c>
      <c r="G526" s="145" t="s">
        <v>2409</v>
      </c>
      <c r="H526" s="138" t="str">
        <f>IFERROR(VLOOKUP(G526,REFERENCES!O:P,2,FALSE),"")</f>
        <v xml:space="preserve">Nombre </v>
      </c>
      <c r="I526" s="185">
        <v>50</v>
      </c>
      <c r="J526" s="73"/>
      <c r="K526" s="73"/>
      <c r="L526" s="73"/>
      <c r="M526" s="20" t="s">
        <v>1818</v>
      </c>
      <c r="N526" s="207">
        <v>50</v>
      </c>
      <c r="O526" s="206"/>
      <c r="P526" s="53" t="s">
        <v>16</v>
      </c>
      <c r="Q526" s="143" t="s">
        <v>259</v>
      </c>
      <c r="R526" s="150" t="s">
        <v>1624</v>
      </c>
      <c r="S526" s="143"/>
      <c r="T526" s="143"/>
      <c r="U526" s="143"/>
      <c r="V526" s="145"/>
      <c r="W526" s="206" t="e">
        <f t="shared" si="26"/>
        <v>#VALUE!</v>
      </c>
      <c r="X526" s="206">
        <f t="shared" si="27"/>
        <v>36</v>
      </c>
      <c r="Y526" s="206" t="str">
        <f>VLOOKUP(P526,NIVEAUXADMIN!A:B,2,FALSE)</f>
        <v>HT08</v>
      </c>
      <c r="Z526" s="206" t="str">
        <f>VLOOKUP(Q526,NIVEAUXADMIN!E:F,2,FALSE)</f>
        <v>HT08822</v>
      </c>
      <c r="AA526" s="206" t="str">
        <f>VLOOKUP(R526,NIVEAUXADMIN!I:J,2,FALSE)</f>
        <v>HT08822-05</v>
      </c>
      <c r="AB526" s="206">
        <f>IF(SUMPRODUCT(($A$4:$A526=A526)*($Q$4:$Q526=Q526))&gt;1,0,1)</f>
        <v>0</v>
      </c>
      <c r="AC526" s="207">
        <f>IF(SUMPRODUCT(($A$4:$A526=A526)*($F$4:$F526=F526)*($Q$4:$Q526=Q526))&gt;1,0,1)</f>
        <v>0</v>
      </c>
      <c r="AD526" s="206" t="str">
        <f t="shared" si="28"/>
        <v xml:space="preserve">{"Organisation": "Catholic Relief Services", "Indicateur": "Distribution de materiel d'abris d'urgence", "Statut": "Réalisé", "Date de l'activité (passé ou planifiée)
( jj-mm-aaaa)": "Non renseigné", "Département": "Grande Anse", "Commune": "Dame-Marie", "Section Communale": "5e Baliverne"}, </v>
      </c>
    </row>
    <row r="527" spans="1:30" s="53" customFormat="1" x14ac:dyDescent="0.25">
      <c r="A527" s="53" t="s">
        <v>52</v>
      </c>
      <c r="C527" s="53" t="s">
        <v>47</v>
      </c>
      <c r="D527" s="53" t="s">
        <v>15</v>
      </c>
      <c r="E527" s="135" t="s">
        <v>1887</v>
      </c>
      <c r="F527" s="77" t="s">
        <v>2417</v>
      </c>
      <c r="G527" s="145" t="s">
        <v>1052</v>
      </c>
      <c r="H527" s="138" t="str">
        <f>IFERROR(VLOOKUP(G527,REFERENCES!O:P,2,FALSE),"")</f>
        <v xml:space="preserve">Nombre </v>
      </c>
      <c r="I527" s="185">
        <v>8000</v>
      </c>
      <c r="J527" s="73"/>
      <c r="K527" s="73"/>
      <c r="L527" s="73"/>
      <c r="M527" s="20" t="s">
        <v>1818</v>
      </c>
      <c r="N527" s="207">
        <v>1921</v>
      </c>
      <c r="O527" s="206"/>
      <c r="P527" s="53" t="s">
        <v>19</v>
      </c>
      <c r="Q527" s="53" t="s">
        <v>20</v>
      </c>
      <c r="R527" s="78"/>
      <c r="S527" s="71"/>
      <c r="T527" s="71"/>
      <c r="U527" s="71"/>
      <c r="V527" s="145"/>
      <c r="W527" s="206" t="e">
        <f t="shared" si="26"/>
        <v>#VALUE!</v>
      </c>
      <c r="X527" s="206">
        <f t="shared" si="27"/>
        <v>36</v>
      </c>
      <c r="Y527" s="206" t="str">
        <f>VLOOKUP(P527,NIVEAUXADMIN!A:B,2,FALSE)</f>
        <v>HT07</v>
      </c>
      <c r="Z527" s="206" t="str">
        <f>VLOOKUP(Q527,NIVEAUXADMIN!E:F,2,FALSE)</f>
        <v>HT07711</v>
      </c>
      <c r="AA527" s="206" t="e">
        <f>VLOOKUP(R527,NIVEAUXADMIN!I:J,2,FALSE)</f>
        <v>#N/A</v>
      </c>
      <c r="AB527" s="206">
        <f>IF(SUMPRODUCT(($A$4:$A527=A527)*($Q$4:$Q527=Q527))&gt;1,0,1)</f>
        <v>0</v>
      </c>
      <c r="AC527" s="207">
        <f>IF(SUMPRODUCT(($A$4:$A527=A527)*($F$4:$F527=F527)*($Q$4:$Q527=Q527))&gt;1,0,1)</f>
        <v>1</v>
      </c>
      <c r="AD527"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28" spans="1:30" s="53" customFormat="1" x14ac:dyDescent="0.25">
      <c r="A528" s="53" t="s">
        <v>52</v>
      </c>
      <c r="C528" s="53" t="s">
        <v>47</v>
      </c>
      <c r="D528" s="53" t="s">
        <v>15</v>
      </c>
      <c r="E528" s="135" t="s">
        <v>1887</v>
      </c>
      <c r="F528" s="77" t="s">
        <v>2420</v>
      </c>
      <c r="G528" s="145" t="s">
        <v>2409</v>
      </c>
      <c r="H528" s="138" t="str">
        <f>IFERROR(VLOOKUP(G528,REFERENCES!O:P,2,FALSE),"")</f>
        <v xml:space="preserve">Nombre </v>
      </c>
      <c r="I528" s="80">
        <v>2200</v>
      </c>
      <c r="J528" s="73"/>
      <c r="K528" s="73"/>
      <c r="L528" s="73"/>
      <c r="M528" s="20" t="s">
        <v>1818</v>
      </c>
      <c r="N528" s="73">
        <v>4370</v>
      </c>
      <c r="O528" s="206"/>
      <c r="P528" s="53" t="s">
        <v>19</v>
      </c>
      <c r="Q528" s="53" t="s">
        <v>20</v>
      </c>
      <c r="R528" s="78"/>
      <c r="S528" s="71"/>
      <c r="T528" s="71"/>
      <c r="U528" s="71"/>
      <c r="V528" s="145"/>
      <c r="W528" s="206" t="e">
        <f t="shared" si="26"/>
        <v>#VALUE!</v>
      </c>
      <c r="X528" s="206">
        <f t="shared" si="27"/>
        <v>36</v>
      </c>
      <c r="Y528" s="206" t="str">
        <f>VLOOKUP(P528,NIVEAUXADMIN!A:B,2,FALSE)</f>
        <v>HT07</v>
      </c>
      <c r="Z528" s="206" t="str">
        <f>VLOOKUP(Q528,NIVEAUXADMIN!E:F,2,FALSE)</f>
        <v>HT07711</v>
      </c>
      <c r="AA528" s="206" t="e">
        <f>VLOOKUP(R528,NIVEAUXADMIN!I:J,2,FALSE)</f>
        <v>#N/A</v>
      </c>
      <c r="AB528" s="206">
        <f>IF(SUMPRODUCT(($A$4:$A528=A528)*($Q$4:$Q528=Q528))&gt;1,0,1)</f>
        <v>0</v>
      </c>
      <c r="AC528" s="207">
        <f>IF(SUMPRODUCT(($A$4:$A528=A528)*($F$4:$F528=F528)*($Q$4:$Q528=Q528))&gt;1,0,1)</f>
        <v>1</v>
      </c>
      <c r="AD528" s="206" t="str">
        <f t="shared" si="28"/>
        <v xml:space="preserve">{"Organisation": "Catholic Relief Services", "Indicateur": "Distribution de materiel d'abris d'urgence", "Statut": "Réalisé", "Date de l'activité (passé ou planifiée)
( jj-mm-aaaa)": "Non renseigné", "Département": "Sud", "Commune": "Les Cayes", "Section Communale": ""}, </v>
      </c>
    </row>
    <row r="529" spans="1:30" s="53" customFormat="1" x14ac:dyDescent="0.25">
      <c r="A529" s="53" t="s">
        <v>52</v>
      </c>
      <c r="C529" s="53" t="s">
        <v>47</v>
      </c>
      <c r="D529" s="53" t="s">
        <v>15</v>
      </c>
      <c r="E529" s="135" t="s">
        <v>1887</v>
      </c>
      <c r="F529" s="77" t="s">
        <v>2417</v>
      </c>
      <c r="G529" s="145" t="s">
        <v>1058</v>
      </c>
      <c r="H529" s="138" t="str">
        <f>IFERROR(VLOOKUP(G529,REFERENCES!O:P,2,FALSE),"")</f>
        <v xml:space="preserve">Nombre </v>
      </c>
      <c r="I529" s="80">
        <v>800</v>
      </c>
      <c r="J529" s="73"/>
      <c r="K529" s="73"/>
      <c r="L529" s="73"/>
      <c r="M529" s="20" t="s">
        <v>1818</v>
      </c>
      <c r="N529" s="73">
        <v>1921</v>
      </c>
      <c r="O529" s="206"/>
      <c r="P529" s="53" t="s">
        <v>19</v>
      </c>
      <c r="Q529" s="53" t="s">
        <v>20</v>
      </c>
      <c r="R529" s="78"/>
      <c r="S529" s="71"/>
      <c r="T529" s="71"/>
      <c r="U529" s="71"/>
      <c r="V529" s="206" t="s">
        <v>1049</v>
      </c>
      <c r="W529" s="206" t="e">
        <f t="shared" si="26"/>
        <v>#VALUE!</v>
      </c>
      <c r="X529" s="206">
        <f t="shared" si="27"/>
        <v>36</v>
      </c>
      <c r="Y529" s="206" t="str">
        <f>VLOOKUP(P529,NIVEAUXADMIN!A:B,2,FALSE)</f>
        <v>HT07</v>
      </c>
      <c r="Z529" s="206" t="str">
        <f>VLOOKUP(Q529,NIVEAUXADMIN!E:F,2,FALSE)</f>
        <v>HT07711</v>
      </c>
      <c r="AA529" s="206" t="e">
        <f>VLOOKUP(R529,NIVEAUXADMIN!I:J,2,FALSE)</f>
        <v>#N/A</v>
      </c>
      <c r="AB529" s="206">
        <f>IF(SUMPRODUCT(($A$4:$A529=A529)*($Q$4:$Q529=Q529))&gt;1,0,1)</f>
        <v>0</v>
      </c>
      <c r="AC529" s="207">
        <f>IF(SUMPRODUCT(($A$4:$A529=A529)*($F$4:$F529=F529)*($Q$4:$Q529=Q529))&gt;1,0,1)</f>
        <v>0</v>
      </c>
      <c r="AD529"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0" spans="1:30" s="53" customFormat="1" x14ac:dyDescent="0.25">
      <c r="A530" s="53" t="s">
        <v>52</v>
      </c>
      <c r="C530" s="53" t="s">
        <v>47</v>
      </c>
      <c r="D530" s="53" t="s">
        <v>15</v>
      </c>
      <c r="E530" s="135" t="s">
        <v>1887</v>
      </c>
      <c r="F530" s="77" t="s">
        <v>2417</v>
      </c>
      <c r="G530" s="145" t="s">
        <v>1058</v>
      </c>
      <c r="H530" s="138" t="str">
        <f>IFERROR(VLOOKUP(G530,REFERENCES!O:P,2,FALSE),"")</f>
        <v xml:space="preserve">Nombre </v>
      </c>
      <c r="I530" s="185">
        <v>1000</v>
      </c>
      <c r="J530" s="73"/>
      <c r="K530" s="73"/>
      <c r="L530" s="73"/>
      <c r="M530" s="20" t="s">
        <v>1818</v>
      </c>
      <c r="N530" s="73">
        <v>4370</v>
      </c>
      <c r="O530" s="206"/>
      <c r="P530" s="53" t="s">
        <v>19</v>
      </c>
      <c r="Q530" s="53" t="s">
        <v>20</v>
      </c>
      <c r="R530" s="78"/>
      <c r="S530" s="71"/>
      <c r="T530" s="71"/>
      <c r="U530" s="71"/>
      <c r="V530" s="206" t="s">
        <v>1049</v>
      </c>
      <c r="W530" s="206" t="e">
        <f t="shared" si="26"/>
        <v>#VALUE!</v>
      </c>
      <c r="X530" s="206">
        <f t="shared" si="27"/>
        <v>36</v>
      </c>
      <c r="Y530" s="206" t="str">
        <f>VLOOKUP(P530,NIVEAUXADMIN!A:B,2,FALSE)</f>
        <v>HT07</v>
      </c>
      <c r="Z530" s="206" t="str">
        <f>VLOOKUP(Q530,NIVEAUXADMIN!E:F,2,FALSE)</f>
        <v>HT07711</v>
      </c>
      <c r="AA530" s="206" t="e">
        <f>VLOOKUP(R530,NIVEAUXADMIN!I:J,2,FALSE)</f>
        <v>#N/A</v>
      </c>
      <c r="AB530" s="206">
        <f>IF(SUMPRODUCT(($A$4:$A530=A530)*($Q$4:$Q530=Q530))&gt;1,0,1)</f>
        <v>0</v>
      </c>
      <c r="AC530" s="207">
        <f>IF(SUMPRODUCT(($A$4:$A530=A530)*($F$4:$F530=F530)*($Q$4:$Q530=Q530))&gt;1,0,1)</f>
        <v>0</v>
      </c>
      <c r="AD530"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1" spans="1:30" s="53" customFormat="1" x14ac:dyDescent="0.25">
      <c r="A531" s="53" t="s">
        <v>52</v>
      </c>
      <c r="C531" s="53" t="s">
        <v>47</v>
      </c>
      <c r="D531" s="53" t="s">
        <v>15</v>
      </c>
      <c r="E531" s="135" t="s">
        <v>1887</v>
      </c>
      <c r="F531" s="77" t="s">
        <v>2417</v>
      </c>
      <c r="G531" s="145" t="s">
        <v>1047</v>
      </c>
      <c r="H531" s="138" t="str">
        <f>IFERROR(VLOOKUP(G531,REFERENCES!O:P,2,FALSE),"")</f>
        <v xml:space="preserve">Nombre </v>
      </c>
      <c r="I531" s="185">
        <v>450</v>
      </c>
      <c r="J531" s="73"/>
      <c r="K531" s="73"/>
      <c r="L531" s="73"/>
      <c r="M531" s="20" t="s">
        <v>1818</v>
      </c>
      <c r="N531" s="146">
        <v>1921</v>
      </c>
      <c r="O531" s="206"/>
      <c r="P531" s="53" t="s">
        <v>19</v>
      </c>
      <c r="Q531" s="53" t="s">
        <v>20</v>
      </c>
      <c r="R531" s="150"/>
      <c r="S531" s="143"/>
      <c r="T531" s="143"/>
      <c r="U531" s="143"/>
      <c r="V531" s="145"/>
      <c r="W531" s="206" t="e">
        <f t="shared" si="26"/>
        <v>#VALUE!</v>
      </c>
      <c r="X531" s="206">
        <f t="shared" si="27"/>
        <v>36</v>
      </c>
      <c r="Y531" s="206" t="str">
        <f>VLOOKUP(P531,NIVEAUXADMIN!A:B,2,FALSE)</f>
        <v>HT07</v>
      </c>
      <c r="Z531" s="206" t="str">
        <f>VLOOKUP(Q531,NIVEAUXADMIN!E:F,2,FALSE)</f>
        <v>HT07711</v>
      </c>
      <c r="AA531" s="206" t="e">
        <f>VLOOKUP(R531,NIVEAUXADMIN!I:J,2,FALSE)</f>
        <v>#N/A</v>
      </c>
      <c r="AB531" s="206">
        <f>IF(SUMPRODUCT(($A$4:$A531=A531)*($Q$4:$Q531=Q531))&gt;1,0,1)</f>
        <v>0</v>
      </c>
      <c r="AC531" s="207">
        <f>IF(SUMPRODUCT(($A$4:$A531=A531)*($F$4:$F531=F531)*($Q$4:$Q531=Q531))&gt;1,0,1)</f>
        <v>0</v>
      </c>
      <c r="AD531"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2" spans="1:30" s="53" customFormat="1" x14ac:dyDescent="0.25">
      <c r="A532" s="53" t="s">
        <v>52</v>
      </c>
      <c r="C532" s="53" t="s">
        <v>47</v>
      </c>
      <c r="D532" s="53" t="s">
        <v>15</v>
      </c>
      <c r="E532" s="135" t="s">
        <v>1887</v>
      </c>
      <c r="F532" s="77" t="s">
        <v>2417</v>
      </c>
      <c r="G532" s="145" t="s">
        <v>1047</v>
      </c>
      <c r="H532" s="138" t="str">
        <f>IFERROR(VLOOKUP(G532,REFERENCES!O:P,2,FALSE),"")</f>
        <v xml:space="preserve">Nombre </v>
      </c>
      <c r="I532" s="185">
        <v>2875</v>
      </c>
      <c r="J532" s="73"/>
      <c r="K532" s="73"/>
      <c r="L532" s="73"/>
      <c r="M532" s="20" t="s">
        <v>1818</v>
      </c>
      <c r="N532" s="146">
        <v>4370</v>
      </c>
      <c r="O532" s="206"/>
      <c r="P532" s="53" t="s">
        <v>19</v>
      </c>
      <c r="Q532" s="53" t="s">
        <v>20</v>
      </c>
      <c r="R532" s="150"/>
      <c r="S532" s="206"/>
      <c r="T532" s="143"/>
      <c r="U532" s="143"/>
      <c r="V532" s="145"/>
      <c r="W532" s="206" t="e">
        <f t="shared" si="26"/>
        <v>#VALUE!</v>
      </c>
      <c r="X532" s="206">
        <f t="shared" si="27"/>
        <v>36</v>
      </c>
      <c r="Y532" s="206" t="str">
        <f>VLOOKUP(P532,NIVEAUXADMIN!A:B,2,FALSE)</f>
        <v>HT07</v>
      </c>
      <c r="Z532" s="206" t="str">
        <f>VLOOKUP(Q532,NIVEAUXADMIN!E:F,2,FALSE)</f>
        <v>HT07711</v>
      </c>
      <c r="AA532" s="206" t="e">
        <f>VLOOKUP(R532,NIVEAUXADMIN!I:J,2,FALSE)</f>
        <v>#N/A</v>
      </c>
      <c r="AB532" s="206">
        <f>IF(SUMPRODUCT(($A$4:$A532=A532)*($Q$4:$Q532=Q532))&gt;1,0,1)</f>
        <v>0</v>
      </c>
      <c r="AC532" s="207">
        <f>IF(SUMPRODUCT(($A$4:$A532=A532)*($F$4:$F532=F532)*($Q$4:$Q532=Q532))&gt;1,0,1)</f>
        <v>0</v>
      </c>
      <c r="AD532"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3" spans="1:30" s="53" customFormat="1" x14ac:dyDescent="0.25">
      <c r="A533" s="53" t="s">
        <v>52</v>
      </c>
      <c r="C533" s="53" t="s">
        <v>47</v>
      </c>
      <c r="D533" s="53" t="s">
        <v>15</v>
      </c>
      <c r="E533" s="135" t="s">
        <v>1887</v>
      </c>
      <c r="F533" s="77" t="s">
        <v>2417</v>
      </c>
      <c r="G533" s="145" t="s">
        <v>1047</v>
      </c>
      <c r="H533" s="138" t="str">
        <f>IFERROR(VLOOKUP(G533,REFERENCES!O:P,2,FALSE),"")</f>
        <v xml:space="preserve">Nombre </v>
      </c>
      <c r="I533" s="185">
        <v>450</v>
      </c>
      <c r="J533" s="73"/>
      <c r="K533" s="73"/>
      <c r="L533" s="73"/>
      <c r="M533" s="20" t="s">
        <v>1818</v>
      </c>
      <c r="N533" s="73">
        <v>1921</v>
      </c>
      <c r="O533" s="149" t="s">
        <v>1038</v>
      </c>
      <c r="P533" s="53" t="s">
        <v>19</v>
      </c>
      <c r="Q533" s="143" t="s">
        <v>20</v>
      </c>
      <c r="R533" s="150"/>
      <c r="S533" s="143"/>
      <c r="T533" s="71"/>
      <c r="U533" s="71"/>
      <c r="V533" s="15"/>
      <c r="W533" s="206" t="e">
        <f t="shared" si="26"/>
        <v>#VALUE!</v>
      </c>
      <c r="X533" s="206">
        <f t="shared" si="27"/>
        <v>36</v>
      </c>
      <c r="Y533" s="206" t="str">
        <f>VLOOKUP(P533,NIVEAUXADMIN!A:B,2,FALSE)</f>
        <v>HT07</v>
      </c>
      <c r="Z533" s="206" t="str">
        <f>VLOOKUP(Q533,NIVEAUXADMIN!E:F,2,FALSE)</f>
        <v>HT07711</v>
      </c>
      <c r="AA533" s="206" t="e">
        <f>VLOOKUP(R533,NIVEAUXADMIN!I:J,2,FALSE)</f>
        <v>#N/A</v>
      </c>
      <c r="AB533" s="206">
        <f>IF(SUMPRODUCT(($A$4:$A533=A533)*($Q$4:$Q533=Q533))&gt;1,0,1)</f>
        <v>0</v>
      </c>
      <c r="AC533" s="207">
        <f>IF(SUMPRODUCT(($A$4:$A533=A533)*($F$4:$F533=F533)*($Q$4:$Q533=Q533))&gt;1,0,1)</f>
        <v>0</v>
      </c>
      <c r="AD533"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4" spans="1:30" s="53" customFormat="1" x14ac:dyDescent="0.25">
      <c r="A534" s="53" t="s">
        <v>52</v>
      </c>
      <c r="C534" s="143" t="s">
        <v>47</v>
      </c>
      <c r="D534" s="143" t="s">
        <v>15</v>
      </c>
      <c r="E534" s="135" t="s">
        <v>1887</v>
      </c>
      <c r="F534" s="77" t="s">
        <v>2420</v>
      </c>
      <c r="G534" s="145" t="s">
        <v>2410</v>
      </c>
      <c r="H534" s="138" t="str">
        <f>IFERROR(VLOOKUP(G534,REFERENCES!O:P,2,FALSE),"")</f>
        <v xml:space="preserve">Nombre </v>
      </c>
      <c r="I534" s="185">
        <v>4370</v>
      </c>
      <c r="J534" s="146"/>
      <c r="K534" s="146"/>
      <c r="L534" s="146"/>
      <c r="M534" s="147" t="s">
        <v>1818</v>
      </c>
      <c r="N534" s="146">
        <v>4370</v>
      </c>
      <c r="O534" s="206"/>
      <c r="P534" s="143" t="s">
        <v>19</v>
      </c>
      <c r="Q534" s="143" t="s">
        <v>20</v>
      </c>
      <c r="R534" s="78"/>
      <c r="S534" s="143"/>
      <c r="T534" s="143"/>
      <c r="U534" s="143"/>
      <c r="V534" s="145"/>
      <c r="W534" s="206" t="e">
        <f t="shared" si="26"/>
        <v>#VALUE!</v>
      </c>
      <c r="X534" s="206">
        <f t="shared" si="27"/>
        <v>36</v>
      </c>
      <c r="Y534" s="206" t="str">
        <f>VLOOKUP(P534,NIVEAUXADMIN!A:B,2,FALSE)</f>
        <v>HT07</v>
      </c>
      <c r="Z534" s="206" t="str">
        <f>VLOOKUP(Q534,NIVEAUXADMIN!E:F,2,FALSE)</f>
        <v>HT07711</v>
      </c>
      <c r="AA534" s="206" t="e">
        <f>VLOOKUP(R534,NIVEAUXADMIN!I:J,2,FALSE)</f>
        <v>#N/A</v>
      </c>
      <c r="AB534" s="206">
        <f>IF(SUMPRODUCT(($A$4:$A534=A534)*($Q$4:$Q534=Q534))&gt;1,0,1)</f>
        <v>0</v>
      </c>
      <c r="AC534" s="207">
        <f>IF(SUMPRODUCT(($A$4:$A534=A534)*($F$4:$F534=F534)*($Q$4:$Q534=Q534))&gt;1,0,1)</f>
        <v>0</v>
      </c>
      <c r="AD534" s="206" t="str">
        <f t="shared" si="28"/>
        <v xml:space="preserve">{"Organisation": "Catholic Relief Services", "Indicateur": "Distribution de materiel d'abris d'urgence", "Statut": "Réalisé", "Date de l'activité (passé ou planifiée)
( jj-mm-aaaa)": "Non renseigné", "Département": "Sud", "Commune": "Les Cayes", "Section Communale": ""}, </v>
      </c>
    </row>
    <row r="535" spans="1:30" s="53" customFormat="1" x14ac:dyDescent="0.25">
      <c r="A535" s="53" t="s">
        <v>52</v>
      </c>
      <c r="C535" s="53" t="s">
        <v>47</v>
      </c>
      <c r="D535" s="53" t="s">
        <v>15</v>
      </c>
      <c r="E535" s="135" t="s">
        <v>1887</v>
      </c>
      <c r="F535" s="77" t="s">
        <v>2417</v>
      </c>
      <c r="G535" s="145" t="s">
        <v>1056</v>
      </c>
      <c r="H535" s="138" t="str">
        <f>IFERROR(VLOOKUP(G535,REFERENCES!O:P,2,FALSE),"")</f>
        <v xml:space="preserve">Nombre </v>
      </c>
      <c r="I535" s="185">
        <v>1000</v>
      </c>
      <c r="J535" s="73"/>
      <c r="K535" s="73"/>
      <c r="L535" s="73"/>
      <c r="M535" s="20" t="s">
        <v>1818</v>
      </c>
      <c r="N535" s="17">
        <v>4370</v>
      </c>
      <c r="O535" s="206"/>
      <c r="P535" s="53" t="s">
        <v>19</v>
      </c>
      <c r="Q535" s="53" t="s">
        <v>20</v>
      </c>
      <c r="R535" s="78"/>
      <c r="S535" s="143"/>
      <c r="T535" s="71"/>
      <c r="U535" s="71"/>
      <c r="V535" s="72"/>
      <c r="W535" s="206" t="e">
        <f t="shared" si="26"/>
        <v>#VALUE!</v>
      </c>
      <c r="X535" s="206">
        <f t="shared" si="27"/>
        <v>36</v>
      </c>
      <c r="Y535" s="206" t="str">
        <f>VLOOKUP(P535,NIVEAUXADMIN!A:B,2,FALSE)</f>
        <v>HT07</v>
      </c>
      <c r="Z535" s="206" t="str">
        <f>VLOOKUP(Q535,NIVEAUXADMIN!E:F,2,FALSE)</f>
        <v>HT07711</v>
      </c>
      <c r="AA535" s="206" t="e">
        <f>VLOOKUP(R535,NIVEAUXADMIN!I:J,2,FALSE)</f>
        <v>#N/A</v>
      </c>
      <c r="AB535" s="206">
        <f>IF(SUMPRODUCT(($A$4:$A535=A535)*($Q$4:$Q535=Q535))&gt;1,0,1)</f>
        <v>0</v>
      </c>
      <c r="AC535" s="207">
        <f>IF(SUMPRODUCT(($A$4:$A535=A535)*($F$4:$F535=F535)*($Q$4:$Q535=Q535))&gt;1,0,1)</f>
        <v>0</v>
      </c>
      <c r="AD535"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6" spans="1:30" s="53" customFormat="1" x14ac:dyDescent="0.25">
      <c r="A536" s="53" t="s">
        <v>52</v>
      </c>
      <c r="C536" s="53" t="s">
        <v>47</v>
      </c>
      <c r="D536" s="53" t="s">
        <v>15</v>
      </c>
      <c r="E536" s="135" t="s">
        <v>1887</v>
      </c>
      <c r="F536" s="77" t="s">
        <v>2417</v>
      </c>
      <c r="G536" s="145" t="s">
        <v>1055</v>
      </c>
      <c r="H536" s="138" t="str">
        <f>IFERROR(VLOOKUP(G536,REFERENCES!O:P,2,FALSE),"")</f>
        <v xml:space="preserve">Nombre </v>
      </c>
      <c r="I536" s="185">
        <v>500</v>
      </c>
      <c r="J536" s="73"/>
      <c r="K536" s="73"/>
      <c r="L536" s="73"/>
      <c r="M536" s="20" t="s">
        <v>1818</v>
      </c>
      <c r="N536" s="17">
        <v>1921</v>
      </c>
      <c r="O536" s="206"/>
      <c r="P536" s="53" t="s">
        <v>19</v>
      </c>
      <c r="Q536" s="53" t="s">
        <v>20</v>
      </c>
      <c r="R536" s="78"/>
      <c r="S536" s="143"/>
      <c r="T536" s="71"/>
      <c r="U536" s="71"/>
      <c r="V536" s="15"/>
      <c r="W536" s="206" t="e">
        <f t="shared" si="26"/>
        <v>#VALUE!</v>
      </c>
      <c r="X536" s="206">
        <f t="shared" si="27"/>
        <v>36</v>
      </c>
      <c r="Y536" s="206" t="str">
        <f>VLOOKUP(P536,NIVEAUXADMIN!A:B,2,FALSE)</f>
        <v>HT07</v>
      </c>
      <c r="Z536" s="206" t="str">
        <f>VLOOKUP(Q536,NIVEAUXADMIN!E:F,2,FALSE)</f>
        <v>HT07711</v>
      </c>
      <c r="AA536" s="206" t="e">
        <f>VLOOKUP(R536,NIVEAUXADMIN!I:J,2,FALSE)</f>
        <v>#N/A</v>
      </c>
      <c r="AB536" s="206">
        <f>IF(SUMPRODUCT(($A$4:$A536=A536)*($Q$4:$Q536=Q536))&gt;1,0,1)</f>
        <v>0</v>
      </c>
      <c r="AC536" s="207">
        <f>IF(SUMPRODUCT(($A$4:$A536=A536)*($F$4:$F536=F536)*($Q$4:$Q536=Q536))&gt;1,0,1)</f>
        <v>0</v>
      </c>
      <c r="AD536"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7" spans="1:30" s="53" customFormat="1" x14ac:dyDescent="0.25">
      <c r="A537" s="53" t="s">
        <v>52</v>
      </c>
      <c r="C537" s="53" t="s">
        <v>47</v>
      </c>
      <c r="D537" s="53" t="s">
        <v>15</v>
      </c>
      <c r="E537" s="135" t="s">
        <v>1887</v>
      </c>
      <c r="F537" s="77" t="s">
        <v>2417</v>
      </c>
      <c r="G537" s="145" t="s">
        <v>1055</v>
      </c>
      <c r="H537" s="138" t="str">
        <f>IFERROR(VLOOKUP(G537,REFERENCES!O:P,2,FALSE),"")</f>
        <v xml:space="preserve">Nombre </v>
      </c>
      <c r="I537" s="185">
        <v>3000</v>
      </c>
      <c r="J537" s="73"/>
      <c r="K537" s="73"/>
      <c r="L537" s="73"/>
      <c r="M537" s="20" t="s">
        <v>1818</v>
      </c>
      <c r="N537" s="146">
        <v>4370</v>
      </c>
      <c r="O537" s="206"/>
      <c r="P537" s="53" t="s">
        <v>19</v>
      </c>
      <c r="Q537" s="53" t="s">
        <v>20</v>
      </c>
      <c r="R537" s="150"/>
      <c r="S537" s="143"/>
      <c r="T537" s="71"/>
      <c r="U537" s="71"/>
      <c r="V537" s="145"/>
      <c r="W537" s="206" t="e">
        <f t="shared" si="26"/>
        <v>#VALUE!</v>
      </c>
      <c r="X537" s="206">
        <f t="shared" si="27"/>
        <v>36</v>
      </c>
      <c r="Y537" s="206" t="str">
        <f>VLOOKUP(P537,NIVEAUXADMIN!A:B,2,FALSE)</f>
        <v>HT07</v>
      </c>
      <c r="Z537" s="206" t="str">
        <f>VLOOKUP(Q537,NIVEAUXADMIN!E:F,2,FALSE)</f>
        <v>HT07711</v>
      </c>
      <c r="AA537" s="206" t="e">
        <f>VLOOKUP(R537,NIVEAUXADMIN!I:J,2,FALSE)</f>
        <v>#N/A</v>
      </c>
      <c r="AB537" s="206">
        <f>IF(SUMPRODUCT(($A$4:$A537=A537)*($Q$4:$Q537=Q537))&gt;1,0,1)</f>
        <v>0</v>
      </c>
      <c r="AC537" s="207">
        <f>IF(SUMPRODUCT(($A$4:$A537=A537)*($F$4:$F537=F537)*($Q$4:$Q537=Q537))&gt;1,0,1)</f>
        <v>0</v>
      </c>
      <c r="AD537"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8" spans="1:30" s="53" customFormat="1" x14ac:dyDescent="0.25">
      <c r="A538" s="53" t="s">
        <v>52</v>
      </c>
      <c r="C538" s="53" t="s">
        <v>47</v>
      </c>
      <c r="D538" s="53" t="s">
        <v>15</v>
      </c>
      <c r="E538" s="135" t="s">
        <v>1887</v>
      </c>
      <c r="F538" s="77" t="s">
        <v>2417</v>
      </c>
      <c r="G538" s="145" t="s">
        <v>1054</v>
      </c>
      <c r="H538" s="138" t="str">
        <f>IFERROR(VLOOKUP(G538,REFERENCES!O:P,2,FALSE),"")</f>
        <v xml:space="preserve">Nombre </v>
      </c>
      <c r="I538" s="185">
        <v>150</v>
      </c>
      <c r="J538" s="73"/>
      <c r="K538" s="73"/>
      <c r="L538" s="73"/>
      <c r="M538" s="20" t="s">
        <v>1818</v>
      </c>
      <c r="N538" s="146">
        <v>1921</v>
      </c>
      <c r="O538" s="206"/>
      <c r="P538" s="53" t="s">
        <v>19</v>
      </c>
      <c r="Q538" s="53" t="s">
        <v>20</v>
      </c>
      <c r="R538" s="150"/>
      <c r="S538" s="143"/>
      <c r="T538" s="71"/>
      <c r="U538" s="71"/>
      <c r="V538" s="145"/>
      <c r="W538" s="206" t="e">
        <f t="shared" si="26"/>
        <v>#VALUE!</v>
      </c>
      <c r="X538" s="206">
        <f t="shared" si="27"/>
        <v>36</v>
      </c>
      <c r="Y538" s="206" t="str">
        <f>VLOOKUP(P538,NIVEAUXADMIN!A:B,2,FALSE)</f>
        <v>HT07</v>
      </c>
      <c r="Z538" s="206" t="str">
        <f>VLOOKUP(Q538,NIVEAUXADMIN!E:F,2,FALSE)</f>
        <v>HT07711</v>
      </c>
      <c r="AA538" s="206" t="e">
        <f>VLOOKUP(R538,NIVEAUXADMIN!I:J,2,FALSE)</f>
        <v>#N/A</v>
      </c>
      <c r="AB538" s="206">
        <f>IF(SUMPRODUCT(($A$4:$A538=A538)*($Q$4:$Q538=Q538))&gt;1,0,1)</f>
        <v>0</v>
      </c>
      <c r="AC538" s="207">
        <f>IF(SUMPRODUCT(($A$4:$A538=A538)*($F$4:$F538=F538)*($Q$4:$Q538=Q538))&gt;1,0,1)</f>
        <v>0</v>
      </c>
      <c r="AD538" s="206" t="str">
        <f t="shared" si="28"/>
        <v xml:space="preserve">{"Organisation": "Catholic Relief Services", "Indicateur": "Distribution de biens non-alimentaire", "Statut": "Réalisé", "Date de l'activité (passé ou planifiée)
( jj-mm-aaaa)": "Non renseigné", "Département": "Sud", "Commune": "Les Cayes", "Section Communale": ""}, </v>
      </c>
    </row>
    <row r="539" spans="1:30" s="53" customFormat="1" x14ac:dyDescent="0.25">
      <c r="A539" s="53" t="s">
        <v>52</v>
      </c>
      <c r="C539" s="53" t="s">
        <v>47</v>
      </c>
      <c r="D539" s="53" t="s">
        <v>15</v>
      </c>
      <c r="E539" s="135" t="s">
        <v>1887</v>
      </c>
      <c r="F539" s="77" t="s">
        <v>2418</v>
      </c>
      <c r="G539" s="145" t="s">
        <v>2399</v>
      </c>
      <c r="H539" s="138" t="str">
        <f>IFERROR(VLOOKUP(G539,REFERENCES!O:P,2,FALSE),"")</f>
        <v>Valeur en dollars</v>
      </c>
      <c r="I539" s="185">
        <v>160</v>
      </c>
      <c r="J539" s="207"/>
      <c r="K539" s="207"/>
      <c r="L539" s="207"/>
      <c r="M539" s="20" t="s">
        <v>1818</v>
      </c>
      <c r="N539" s="146">
        <v>621</v>
      </c>
      <c r="O539" s="149" t="s">
        <v>1038</v>
      </c>
      <c r="P539" s="53" t="s">
        <v>19</v>
      </c>
      <c r="Q539" s="53" t="s">
        <v>20</v>
      </c>
      <c r="R539" s="150"/>
      <c r="S539" s="143"/>
      <c r="T539" s="206"/>
      <c r="U539" s="206"/>
      <c r="V539" s="145"/>
      <c r="W539" s="206" t="e">
        <f t="shared" si="26"/>
        <v>#VALUE!</v>
      </c>
      <c r="X539" s="206">
        <f t="shared" si="27"/>
        <v>36</v>
      </c>
      <c r="Y539" s="206" t="str">
        <f>VLOOKUP(P539,NIVEAUXADMIN!A:B,2,FALSE)</f>
        <v>HT07</v>
      </c>
      <c r="Z539" s="206" t="str">
        <f>VLOOKUP(Q539,NIVEAUXADMIN!E:F,2,FALSE)</f>
        <v>HT07711</v>
      </c>
      <c r="AA539" s="206" t="e">
        <f>VLOOKUP(R539,NIVEAUXADMIN!I:J,2,FALSE)</f>
        <v>#N/A</v>
      </c>
      <c r="AB539" s="206">
        <f>IF(SUMPRODUCT(($A$4:$A539=A539)*($Q$4:$Q539=Q539))&gt;1,0,1)</f>
        <v>0</v>
      </c>
      <c r="AC539" s="207">
        <f>IF(SUMPRODUCT(($A$4:$A539=A539)*($F$4:$F539=F539)*($Q$4:$Q539=Q539))&gt;1,0,1)</f>
        <v>0</v>
      </c>
      <c r="AD539" s="206" t="str">
        <f t="shared" si="28"/>
        <v xml:space="preserve">{"Organisation": "Catholic Relief Services", "Indicateur": "Support à l'auto-recouvrement pour la réparation et reconstruction", "Statut": "Réalisé", "Date de l'activité (passé ou planifiée)
( jj-mm-aaaa)": "Non renseigné", "Département": "Sud", "Commune": "Les Cayes", "Section Communale": ""}, </v>
      </c>
    </row>
    <row r="540" spans="1:30" s="53" customFormat="1" x14ac:dyDescent="0.25">
      <c r="A540" s="53" t="s">
        <v>52</v>
      </c>
      <c r="C540" s="53" t="s">
        <v>47</v>
      </c>
      <c r="D540" s="53" t="s">
        <v>15</v>
      </c>
      <c r="E540" s="135" t="s">
        <v>1887</v>
      </c>
      <c r="F540" s="77" t="s">
        <v>2418</v>
      </c>
      <c r="G540" s="145" t="s">
        <v>2399</v>
      </c>
      <c r="H540" s="138" t="str">
        <f>IFERROR(VLOOKUP(G540,REFERENCES!O:P,2,FALSE),"")</f>
        <v>Valeur en dollars</v>
      </c>
      <c r="I540" s="185"/>
      <c r="J540" s="207"/>
      <c r="K540" s="207"/>
      <c r="L540" s="207"/>
      <c r="M540" s="20" t="s">
        <v>1818</v>
      </c>
      <c r="N540" s="146">
        <v>3000</v>
      </c>
      <c r="O540" s="206"/>
      <c r="P540" s="53" t="s">
        <v>19</v>
      </c>
      <c r="Q540" s="53" t="s">
        <v>20</v>
      </c>
      <c r="R540" s="150"/>
      <c r="S540" s="143"/>
      <c r="T540" s="206"/>
      <c r="U540" s="206"/>
      <c r="V540" s="145"/>
      <c r="W540" s="206" t="e">
        <f t="shared" si="26"/>
        <v>#VALUE!</v>
      </c>
      <c r="X540" s="206">
        <f t="shared" si="27"/>
        <v>36</v>
      </c>
      <c r="Y540" s="206" t="str">
        <f>VLOOKUP(P540,NIVEAUXADMIN!A:B,2,FALSE)</f>
        <v>HT07</v>
      </c>
      <c r="Z540" s="206" t="str">
        <f>VLOOKUP(Q540,NIVEAUXADMIN!E:F,2,FALSE)</f>
        <v>HT07711</v>
      </c>
      <c r="AA540" s="206" t="e">
        <f>VLOOKUP(R540,NIVEAUXADMIN!I:J,2,FALSE)</f>
        <v>#N/A</v>
      </c>
      <c r="AB540" s="206">
        <f>IF(SUMPRODUCT(($A$4:$A540=A540)*($Q$4:$Q540=Q540))&gt;1,0,1)</f>
        <v>0</v>
      </c>
      <c r="AC540" s="207">
        <f>IF(SUMPRODUCT(($A$4:$A540=A540)*($F$4:$F540=F540)*($Q$4:$Q540=Q540))&gt;1,0,1)</f>
        <v>0</v>
      </c>
      <c r="AD540" s="206" t="str">
        <f t="shared" si="28"/>
        <v xml:space="preserve">{"Organisation": "Catholic Relief Services", "Indicateur": "Support à l'auto-recouvrement pour la réparation et reconstruction", "Statut": "Réalisé", "Date de l'activité (passé ou planifiée)
( jj-mm-aaaa)": "Non renseigné", "Département": "Sud", "Commune": "Les Cayes", "Section Communale": ""}, </v>
      </c>
    </row>
    <row r="541" spans="1:30" s="53" customFormat="1" x14ac:dyDescent="0.25">
      <c r="A541" s="53" t="s">
        <v>52</v>
      </c>
      <c r="C541" s="53" t="s">
        <v>47</v>
      </c>
      <c r="D541" s="53" t="s">
        <v>31</v>
      </c>
      <c r="E541" s="135" t="s">
        <v>1887</v>
      </c>
      <c r="F541" s="77" t="s">
        <v>2418</v>
      </c>
      <c r="G541" s="145" t="s">
        <v>2399</v>
      </c>
      <c r="H541" s="138" t="str">
        <f>IFERROR(VLOOKUP(G541,REFERENCES!O:P,2,FALSE),"")</f>
        <v>Valeur en dollars</v>
      </c>
      <c r="I541" s="185"/>
      <c r="J541" s="207"/>
      <c r="K541" s="207"/>
      <c r="L541" s="207"/>
      <c r="M541" s="20" t="s">
        <v>1818</v>
      </c>
      <c r="N541" s="146">
        <v>400</v>
      </c>
      <c r="O541" s="206"/>
      <c r="P541" s="53" t="s">
        <v>19</v>
      </c>
      <c r="Q541" s="53" t="s">
        <v>20</v>
      </c>
      <c r="R541" s="150"/>
      <c r="S541" s="143"/>
      <c r="T541" s="206"/>
      <c r="U541" s="206"/>
      <c r="V541" s="145"/>
      <c r="W541" s="206" t="e">
        <f t="shared" si="26"/>
        <v>#VALUE!</v>
      </c>
      <c r="X541" s="206">
        <f t="shared" si="27"/>
        <v>36</v>
      </c>
      <c r="Y541" s="206" t="str">
        <f>VLOOKUP(P541,NIVEAUXADMIN!A:B,2,FALSE)</f>
        <v>HT07</v>
      </c>
      <c r="Z541" s="206" t="str">
        <f>VLOOKUP(Q541,NIVEAUXADMIN!E:F,2,FALSE)</f>
        <v>HT07711</v>
      </c>
      <c r="AA541" s="206" t="e">
        <f>VLOOKUP(R541,NIVEAUXADMIN!I:J,2,FALSE)</f>
        <v>#N/A</v>
      </c>
      <c r="AB541" s="206">
        <f>IF(SUMPRODUCT(($A$4:$A541=A541)*($Q$4:$Q541=Q541))&gt;1,0,1)</f>
        <v>0</v>
      </c>
      <c r="AC541" s="207">
        <f>IF(SUMPRODUCT(($A$4:$A541=A541)*($F$4:$F541=F541)*($Q$4:$Q541=Q541))&gt;1,0,1)</f>
        <v>0</v>
      </c>
      <c r="AD541" s="206" t="str">
        <f t="shared" si="28"/>
        <v xml:space="preserve">{"Organisation": "Catholic Relief Services", "Indicateur": "Support à l'auto-recouvrement pour la réparation et reconstruction", "Statut": "En cours", "Date de l'activité (passé ou planifiée)
( jj-mm-aaaa)": "Non renseigné", "Département": "Sud", "Commune": "Les Cayes", "Section Communale": ""}, </v>
      </c>
    </row>
    <row r="542" spans="1:30" s="53" customFormat="1" x14ac:dyDescent="0.25">
      <c r="A542" s="53" t="s">
        <v>52</v>
      </c>
      <c r="C542" s="53" t="s">
        <v>47</v>
      </c>
      <c r="D542" s="53" t="s">
        <v>15</v>
      </c>
      <c r="E542" s="135" t="s">
        <v>1887</v>
      </c>
      <c r="F542" s="77" t="s">
        <v>2417</v>
      </c>
      <c r="G542" s="145" t="s">
        <v>1047</v>
      </c>
      <c r="H542" s="138" t="str">
        <f>IFERROR(VLOOKUP(G542,REFERENCES!O:P,2,FALSE),"")</f>
        <v xml:space="preserve">Nombre </v>
      </c>
      <c r="I542" s="185">
        <v>1000</v>
      </c>
      <c r="J542" s="207"/>
      <c r="K542" s="207"/>
      <c r="L542" s="207"/>
      <c r="M542" s="20" t="s">
        <v>1818</v>
      </c>
      <c r="N542" s="73">
        <v>1000</v>
      </c>
      <c r="O542" s="149" t="s">
        <v>1038</v>
      </c>
      <c r="P542" s="53" t="s">
        <v>19</v>
      </c>
      <c r="Q542" s="53" t="s">
        <v>21</v>
      </c>
      <c r="R542" s="150" t="s">
        <v>1316</v>
      </c>
      <c r="S542" s="143" t="s">
        <v>21</v>
      </c>
      <c r="T542" s="206"/>
      <c r="U542" s="206"/>
      <c r="V542" s="72"/>
      <c r="W542" s="206" t="e">
        <f t="shared" si="26"/>
        <v>#VALUE!</v>
      </c>
      <c r="X542" s="206">
        <f t="shared" si="27"/>
        <v>36</v>
      </c>
      <c r="Y542" s="206" t="str">
        <f>VLOOKUP(P542,NIVEAUXADMIN!A:B,2,FALSE)</f>
        <v>HT07</v>
      </c>
      <c r="Z542" s="206" t="str">
        <f>VLOOKUP(Q542,NIVEAUXADMIN!E:F,2,FALSE)</f>
        <v>HT07715</v>
      </c>
      <c r="AA542" s="206" t="str">
        <f>VLOOKUP(R542,NIVEAUXADMIN!I:J,2,FALSE)</f>
        <v>HT07715-01</v>
      </c>
      <c r="AB542" s="206">
        <f>IF(SUMPRODUCT(($A$4:$A542=A542)*($Q$4:$Q542=Q542))&gt;1,0,1)</f>
        <v>0</v>
      </c>
      <c r="AC542" s="207">
        <f>IF(SUMPRODUCT(($A$4:$A542=A542)*($F$4:$F542=F542)*($Q$4:$Q542=Q542))&gt;1,0,1)</f>
        <v>0</v>
      </c>
      <c r="AD542" s="206" t="str">
        <f t="shared" si="28"/>
        <v xml:space="preserve">{"Organisation": "Catholic Relief Services", "Indicateur": "Distribution de biens non-alimentaire", "Statut": "Réalisé", "Date de l'activité (passé ou planifiée)
( jj-mm-aaaa)": "Non renseigné", "Département": "Sud", "Commune": "Maniche", "Section Communale": "1ère Maniche"}, </v>
      </c>
    </row>
    <row r="543" spans="1:30" s="53" customFormat="1" x14ac:dyDescent="0.25">
      <c r="A543" s="53" t="s">
        <v>52</v>
      </c>
      <c r="C543" s="143" t="s">
        <v>47</v>
      </c>
      <c r="D543" s="143" t="s">
        <v>15</v>
      </c>
      <c r="E543" s="135" t="s">
        <v>1887</v>
      </c>
      <c r="F543" s="77" t="s">
        <v>2417</v>
      </c>
      <c r="G543" s="145" t="s">
        <v>1056</v>
      </c>
      <c r="H543" s="138" t="str">
        <f>IFERROR(VLOOKUP(G543,REFERENCES!O:P,2,FALSE),"")</f>
        <v xml:space="preserve">Nombre </v>
      </c>
      <c r="I543" s="185">
        <v>1000</v>
      </c>
      <c r="J543" s="207"/>
      <c r="K543" s="207"/>
      <c r="L543" s="207"/>
      <c r="M543" s="147" t="s">
        <v>1818</v>
      </c>
      <c r="N543" s="146">
        <v>1000</v>
      </c>
      <c r="O543" s="149" t="s">
        <v>1038</v>
      </c>
      <c r="P543" s="143" t="s">
        <v>19</v>
      </c>
      <c r="Q543" s="143" t="s">
        <v>21</v>
      </c>
      <c r="R543" s="150" t="s">
        <v>1316</v>
      </c>
      <c r="S543" s="143" t="s">
        <v>21</v>
      </c>
      <c r="T543" s="206"/>
      <c r="U543" s="206"/>
      <c r="V543" s="145"/>
      <c r="W543" s="206" t="e">
        <f t="shared" si="26"/>
        <v>#VALUE!</v>
      </c>
      <c r="X543" s="206">
        <f t="shared" si="27"/>
        <v>36</v>
      </c>
      <c r="Y543" s="206" t="str">
        <f>VLOOKUP(P543,NIVEAUXADMIN!A:B,2,FALSE)</f>
        <v>HT07</v>
      </c>
      <c r="Z543" s="206" t="str">
        <f>VLOOKUP(Q543,NIVEAUXADMIN!E:F,2,FALSE)</f>
        <v>HT07715</v>
      </c>
      <c r="AA543" s="206" t="str">
        <f>VLOOKUP(R543,NIVEAUXADMIN!I:J,2,FALSE)</f>
        <v>HT07715-01</v>
      </c>
      <c r="AB543" s="206">
        <f>IF(SUMPRODUCT(($A$4:$A543=A543)*($Q$4:$Q543=Q543))&gt;1,0,1)</f>
        <v>0</v>
      </c>
      <c r="AC543" s="207">
        <f>IF(SUMPRODUCT(($A$4:$A543=A543)*($F$4:$F543=F543)*($Q$4:$Q543=Q543))&gt;1,0,1)</f>
        <v>0</v>
      </c>
      <c r="AD543" s="206" t="str">
        <f t="shared" si="28"/>
        <v xml:space="preserve">{"Organisation": "Catholic Relief Services", "Indicateur": "Distribution de biens non-alimentaire", "Statut": "Réalisé", "Date de l'activité (passé ou planifiée)
( jj-mm-aaaa)": "Non renseigné", "Département": "Sud", "Commune": "Maniche", "Section Communale": "1ère Maniche"}, </v>
      </c>
    </row>
    <row r="544" spans="1:30" s="53" customFormat="1" x14ac:dyDescent="0.25">
      <c r="A544" s="53" t="s">
        <v>52</v>
      </c>
      <c r="C544" s="53" t="s">
        <v>47</v>
      </c>
      <c r="D544" s="53" t="s">
        <v>15</v>
      </c>
      <c r="E544" s="135" t="s">
        <v>1887</v>
      </c>
      <c r="F544" s="77" t="s">
        <v>2417</v>
      </c>
      <c r="G544" s="145" t="s">
        <v>1055</v>
      </c>
      <c r="H544" s="138" t="str">
        <f>IFERROR(VLOOKUP(G544,REFERENCES!O:P,2,FALSE),"")</f>
        <v xml:space="preserve">Nombre </v>
      </c>
      <c r="I544" s="185">
        <v>1000</v>
      </c>
      <c r="J544" s="207"/>
      <c r="K544" s="207"/>
      <c r="L544" s="207"/>
      <c r="M544" s="20" t="s">
        <v>1818</v>
      </c>
      <c r="N544" s="73">
        <v>1000</v>
      </c>
      <c r="O544" s="149" t="s">
        <v>1038</v>
      </c>
      <c r="P544" s="71" t="s">
        <v>19</v>
      </c>
      <c r="Q544" s="71" t="s">
        <v>21</v>
      </c>
      <c r="R544" s="150" t="s">
        <v>1316</v>
      </c>
      <c r="S544" s="143" t="s">
        <v>21</v>
      </c>
      <c r="T544" s="206"/>
      <c r="U544" s="206"/>
      <c r="V544" s="72"/>
      <c r="W544" s="206" t="e">
        <f t="shared" si="26"/>
        <v>#VALUE!</v>
      </c>
      <c r="X544" s="206">
        <f t="shared" si="27"/>
        <v>36</v>
      </c>
      <c r="Y544" s="206" t="str">
        <f>VLOOKUP(P544,NIVEAUXADMIN!A:B,2,FALSE)</f>
        <v>HT07</v>
      </c>
      <c r="Z544" s="206" t="str">
        <f>VLOOKUP(Q544,NIVEAUXADMIN!E:F,2,FALSE)</f>
        <v>HT07715</v>
      </c>
      <c r="AA544" s="206" t="str">
        <f>VLOOKUP(R544,NIVEAUXADMIN!I:J,2,FALSE)</f>
        <v>HT07715-01</v>
      </c>
      <c r="AB544" s="206">
        <f>IF(SUMPRODUCT(($A$4:$A544=A544)*($Q$4:$Q544=Q544))&gt;1,0,1)</f>
        <v>0</v>
      </c>
      <c r="AC544" s="207">
        <f>IF(SUMPRODUCT(($A$4:$A544=A544)*($F$4:$F544=F544)*($Q$4:$Q544=Q544))&gt;1,0,1)</f>
        <v>0</v>
      </c>
      <c r="AD544" s="206" t="str">
        <f t="shared" si="28"/>
        <v xml:space="preserve">{"Organisation": "Catholic Relief Services", "Indicateur": "Distribution de biens non-alimentaire", "Statut": "Réalisé", "Date de l'activité (passé ou planifiée)
( jj-mm-aaaa)": "Non renseigné", "Département": "Sud", "Commune": "Maniche", "Section Communale": "1ère Maniche"}, </v>
      </c>
    </row>
    <row r="545" spans="1:30" s="53" customFormat="1" x14ac:dyDescent="0.25">
      <c r="A545" s="53" t="s">
        <v>52</v>
      </c>
      <c r="C545" s="143" t="s">
        <v>47</v>
      </c>
      <c r="D545" s="53" t="s">
        <v>15</v>
      </c>
      <c r="E545" s="135" t="s">
        <v>1887</v>
      </c>
      <c r="F545" s="77" t="s">
        <v>2417</v>
      </c>
      <c r="G545" s="145" t="s">
        <v>1047</v>
      </c>
      <c r="H545" s="138" t="str">
        <f>IFERROR(VLOOKUP(G545,REFERENCES!O:P,2,FALSE),"")</f>
        <v xml:space="preserve">Nombre </v>
      </c>
      <c r="I545" s="185">
        <v>1000</v>
      </c>
      <c r="J545" s="207"/>
      <c r="K545" s="207"/>
      <c r="L545" s="207"/>
      <c r="M545" s="20" t="s">
        <v>1818</v>
      </c>
      <c r="N545" s="73">
        <v>1000</v>
      </c>
      <c r="O545" s="206"/>
      <c r="P545" s="53" t="s">
        <v>19</v>
      </c>
      <c r="Q545" s="53" t="s">
        <v>537</v>
      </c>
      <c r="R545" s="150"/>
      <c r="S545" s="143"/>
      <c r="T545" s="206"/>
      <c r="U545" s="206"/>
      <c r="V545" s="145"/>
      <c r="W545" s="206" t="e">
        <f t="shared" si="26"/>
        <v>#VALUE!</v>
      </c>
      <c r="X545" s="206">
        <f t="shared" si="27"/>
        <v>36</v>
      </c>
      <c r="Y545" s="206" t="str">
        <f>VLOOKUP(P545,NIVEAUXADMIN!A:B,2,FALSE)</f>
        <v>HT07</v>
      </c>
      <c r="Z545" s="206" t="str">
        <f>VLOOKUP(Q545,NIVEAUXADMIN!E:F,2,FALSE)</f>
        <v>HT07721</v>
      </c>
      <c r="AA545" s="206" t="e">
        <f>VLOOKUP(R545,NIVEAUXADMIN!I:J,2,FALSE)</f>
        <v>#N/A</v>
      </c>
      <c r="AB545" s="206">
        <f>IF(SUMPRODUCT(($A$4:$A545=A545)*($Q$4:$Q545=Q545))&gt;1,0,1)</f>
        <v>1</v>
      </c>
      <c r="AC545" s="207">
        <f>IF(SUMPRODUCT(($A$4:$A545=A545)*($F$4:$F545=F545)*($Q$4:$Q545=Q545))&gt;1,0,1)</f>
        <v>1</v>
      </c>
      <c r="AD545" s="206" t="str">
        <f t="shared" si="28"/>
        <v xml:space="preserve">{"Organisation": "Catholic Relief Services", "Indicateur": "Distribution de biens non-alimentaire", "Statut": "Réalisé", "Date de l'activité (passé ou planifiée)
( jj-mm-aaaa)": "Non renseigné", "Département": "Sud", "Commune": "Port-Salut", "Section Communale": ""}, </v>
      </c>
    </row>
    <row r="546" spans="1:30" s="53" customFormat="1" x14ac:dyDescent="0.25">
      <c r="A546" s="53" t="s">
        <v>52</v>
      </c>
      <c r="C546" s="143" t="s">
        <v>47</v>
      </c>
      <c r="D546" s="53" t="s">
        <v>15</v>
      </c>
      <c r="E546" s="135" t="s">
        <v>1887</v>
      </c>
      <c r="F546" s="77" t="s">
        <v>2417</v>
      </c>
      <c r="G546" s="145" t="s">
        <v>1056</v>
      </c>
      <c r="H546" s="138" t="str">
        <f>IFERROR(VLOOKUP(G546,REFERENCES!O:P,2,FALSE),"")</f>
        <v xml:space="preserve">Nombre </v>
      </c>
      <c r="I546" s="185">
        <v>1000</v>
      </c>
      <c r="J546" s="146"/>
      <c r="K546" s="146"/>
      <c r="L546" s="146"/>
      <c r="M546" s="20" t="s">
        <v>1818</v>
      </c>
      <c r="N546" s="207">
        <v>1000</v>
      </c>
      <c r="O546" s="206"/>
      <c r="P546" s="53" t="s">
        <v>19</v>
      </c>
      <c r="Q546" s="143" t="s">
        <v>537</v>
      </c>
      <c r="R546" s="150"/>
      <c r="S546" s="143"/>
      <c r="T546" s="143"/>
      <c r="U546" s="143"/>
      <c r="V546" s="145"/>
      <c r="W546" s="206" t="e">
        <f t="shared" si="26"/>
        <v>#VALUE!</v>
      </c>
      <c r="X546" s="206">
        <f t="shared" si="27"/>
        <v>36</v>
      </c>
      <c r="Y546" s="206" t="str">
        <f>VLOOKUP(P546,NIVEAUXADMIN!A:B,2,FALSE)</f>
        <v>HT07</v>
      </c>
      <c r="Z546" s="206" t="str">
        <f>VLOOKUP(Q546,NIVEAUXADMIN!E:F,2,FALSE)</f>
        <v>HT07721</v>
      </c>
      <c r="AA546" s="206" t="e">
        <f>VLOOKUP(R546,NIVEAUXADMIN!I:J,2,FALSE)</f>
        <v>#N/A</v>
      </c>
      <c r="AB546" s="206">
        <f>IF(SUMPRODUCT(($A$4:$A546=A546)*($Q$4:$Q546=Q546))&gt;1,0,1)</f>
        <v>0</v>
      </c>
      <c r="AC546" s="207">
        <f>IF(SUMPRODUCT(($A$4:$A546=A546)*($F$4:$F546=F546)*($Q$4:$Q546=Q546))&gt;1,0,1)</f>
        <v>0</v>
      </c>
      <c r="AD546" s="206" t="str">
        <f t="shared" si="28"/>
        <v xml:space="preserve">{"Organisation": "Catholic Relief Services", "Indicateur": "Distribution de biens non-alimentaire", "Statut": "Réalisé", "Date de l'activité (passé ou planifiée)
( jj-mm-aaaa)": "Non renseigné", "Département": "Sud", "Commune": "Port-Salut", "Section Communale": ""}, </v>
      </c>
    </row>
    <row r="547" spans="1:30" s="53" customFormat="1" x14ac:dyDescent="0.25">
      <c r="A547" s="53" t="s">
        <v>52</v>
      </c>
      <c r="C547" s="143" t="s">
        <v>47</v>
      </c>
      <c r="D547" s="53" t="s">
        <v>15</v>
      </c>
      <c r="E547" s="135" t="s">
        <v>1887</v>
      </c>
      <c r="F547" s="77" t="s">
        <v>2417</v>
      </c>
      <c r="G547" s="145" t="s">
        <v>1055</v>
      </c>
      <c r="H547" s="138" t="str">
        <f>IFERROR(VLOOKUP(G547,REFERENCES!O:P,2,FALSE),"")</f>
        <v xml:space="preserve">Nombre </v>
      </c>
      <c r="I547" s="185">
        <v>1000</v>
      </c>
      <c r="J547" s="146"/>
      <c r="K547" s="146"/>
      <c r="L547" s="146"/>
      <c r="M547" s="20" t="s">
        <v>1818</v>
      </c>
      <c r="N547" s="207">
        <v>1000</v>
      </c>
      <c r="O547" s="206"/>
      <c r="P547" s="53" t="s">
        <v>19</v>
      </c>
      <c r="Q547" s="143" t="s">
        <v>537</v>
      </c>
      <c r="R547" s="150"/>
      <c r="S547" s="143"/>
      <c r="T547" s="143"/>
      <c r="U547" s="143"/>
      <c r="V547" s="145"/>
      <c r="W547" s="206" t="e">
        <f t="shared" si="26"/>
        <v>#VALUE!</v>
      </c>
      <c r="X547" s="206">
        <f t="shared" si="27"/>
        <v>36</v>
      </c>
      <c r="Y547" s="206" t="str">
        <f>VLOOKUP(P547,NIVEAUXADMIN!A:B,2,FALSE)</f>
        <v>HT07</v>
      </c>
      <c r="Z547" s="206" t="str">
        <f>VLOOKUP(Q547,NIVEAUXADMIN!E:F,2,FALSE)</f>
        <v>HT07721</v>
      </c>
      <c r="AA547" s="206" t="e">
        <f>VLOOKUP(R547,NIVEAUXADMIN!I:J,2,FALSE)</f>
        <v>#N/A</v>
      </c>
      <c r="AB547" s="206">
        <f>IF(SUMPRODUCT(($A$4:$A547=A547)*($Q$4:$Q547=Q547))&gt;1,0,1)</f>
        <v>0</v>
      </c>
      <c r="AC547" s="207">
        <f>IF(SUMPRODUCT(($A$4:$A547=A547)*($F$4:$F547=F547)*($Q$4:$Q547=Q547))&gt;1,0,1)</f>
        <v>0</v>
      </c>
      <c r="AD547" s="206" t="str">
        <f t="shared" si="28"/>
        <v xml:space="preserve">{"Organisation": "Catholic Relief Services", "Indicateur": "Distribution de biens non-alimentaire", "Statut": "Réalisé", "Date de l'activité (passé ou planifiée)
( jj-mm-aaaa)": "Non renseigné", "Département": "Sud", "Commune": "Port-Salut", "Section Communale": ""}, </v>
      </c>
    </row>
    <row r="548" spans="1:30" s="53" customFormat="1" x14ac:dyDescent="0.25">
      <c r="A548" s="206" t="s">
        <v>52</v>
      </c>
      <c r="B548" s="206"/>
      <c r="C548" s="206" t="s">
        <v>47</v>
      </c>
      <c r="D548" s="206" t="s">
        <v>15</v>
      </c>
      <c r="E548" s="135" t="s">
        <v>1887</v>
      </c>
      <c r="F548" s="77" t="s">
        <v>2420</v>
      </c>
      <c r="G548" s="145" t="s">
        <v>2409</v>
      </c>
      <c r="H548" s="138" t="str">
        <f>IFERROR(VLOOKUP(G548,REFERENCES!O:P,2,FALSE),"")</f>
        <v xml:space="preserve">Nombre </v>
      </c>
      <c r="I548" s="185">
        <v>50</v>
      </c>
      <c r="J548" s="207"/>
      <c r="K548" s="207"/>
      <c r="L548" s="207"/>
      <c r="M548" s="147" t="s">
        <v>1818</v>
      </c>
      <c r="N548" s="207">
        <v>50</v>
      </c>
      <c r="O548" s="206"/>
      <c r="P548" s="206" t="s">
        <v>19</v>
      </c>
      <c r="Q548" s="206" t="s">
        <v>540</v>
      </c>
      <c r="R548" s="150" t="s">
        <v>1458</v>
      </c>
      <c r="S548" s="206"/>
      <c r="T548" s="206"/>
      <c r="U548" s="206"/>
      <c r="V548" s="145"/>
      <c r="W548" s="206" t="e">
        <f t="shared" si="26"/>
        <v>#VALUE!</v>
      </c>
      <c r="X548" s="206">
        <f t="shared" si="27"/>
        <v>36</v>
      </c>
      <c r="Y548" s="206" t="str">
        <f>VLOOKUP(P548,NIVEAUXADMIN!A:B,2,FALSE)</f>
        <v>HT07</v>
      </c>
      <c r="Z548" s="206" t="str">
        <f>VLOOKUP(Q548,NIVEAUXADMIN!E:F,2,FALSE)</f>
        <v>HT07743</v>
      </c>
      <c r="AA548" s="206" t="str">
        <f>VLOOKUP(R548,NIVEAUXADMIN!I:J,2,FALSE)</f>
        <v>HT07743-02</v>
      </c>
      <c r="AB548" s="206">
        <f>IF(SUMPRODUCT(($A$4:$A548=A548)*($Q$4:$Q548=Q548))&gt;1,0,1)</f>
        <v>1</v>
      </c>
      <c r="AC548" s="207">
        <f>IF(SUMPRODUCT(($A$4:$A548=A548)*($F$4:$F548=F548)*($Q$4:$Q548=Q548))&gt;1,0,1)</f>
        <v>1</v>
      </c>
      <c r="AD548" s="206" t="str">
        <f t="shared" si="28"/>
        <v xml:space="preserve">{"Organisation": "Catholic Relief Services", "Indicateur": "Distribution de materiel d'abris d'urgence", "Statut": "Réalisé", "Date de l'activité (passé ou planifiée)
( jj-mm-aaaa)": "Non renseigné", "Département": "Sud", "Commune": "Roche-A-Bateau", "Section Communale": "2ème Renaudin"}, </v>
      </c>
    </row>
    <row r="549" spans="1:30" s="53" customFormat="1" x14ac:dyDescent="0.25">
      <c r="A549" s="206" t="s">
        <v>52</v>
      </c>
      <c r="B549" s="206"/>
      <c r="C549" s="206" t="s">
        <v>47</v>
      </c>
      <c r="D549" s="206" t="s">
        <v>15</v>
      </c>
      <c r="E549" s="135" t="s">
        <v>1887</v>
      </c>
      <c r="F549" s="77" t="s">
        <v>2417</v>
      </c>
      <c r="G549" s="145" t="s">
        <v>1055</v>
      </c>
      <c r="H549" s="138" t="str">
        <f>IFERROR(VLOOKUP(G549,REFERENCES!O:P,2,FALSE),"")</f>
        <v xml:space="preserve">Nombre </v>
      </c>
      <c r="I549" s="185">
        <v>200</v>
      </c>
      <c r="J549" s="207"/>
      <c r="K549" s="207"/>
      <c r="L549" s="207"/>
      <c r="M549" s="147" t="s">
        <v>1818</v>
      </c>
      <c r="N549" s="207">
        <v>50</v>
      </c>
      <c r="O549" s="149" t="s">
        <v>1038</v>
      </c>
      <c r="P549" s="206" t="s">
        <v>19</v>
      </c>
      <c r="Q549" s="206" t="s">
        <v>540</v>
      </c>
      <c r="R549" s="150" t="s">
        <v>1458</v>
      </c>
      <c r="S549" s="206"/>
      <c r="T549" s="206"/>
      <c r="U549" s="206"/>
      <c r="V549" s="145"/>
      <c r="W549" s="206" t="e">
        <f t="shared" si="26"/>
        <v>#VALUE!</v>
      </c>
      <c r="X549" s="206">
        <f t="shared" si="27"/>
        <v>36</v>
      </c>
      <c r="Y549" s="206" t="str">
        <f>VLOOKUP(P549,NIVEAUXADMIN!A:B,2,FALSE)</f>
        <v>HT07</v>
      </c>
      <c r="Z549" s="206" t="str">
        <f>VLOOKUP(Q549,NIVEAUXADMIN!E:F,2,FALSE)</f>
        <v>HT07743</v>
      </c>
      <c r="AA549" s="206" t="str">
        <f>VLOOKUP(R549,NIVEAUXADMIN!I:J,2,FALSE)</f>
        <v>HT07743-02</v>
      </c>
      <c r="AB549" s="206">
        <f>IF(SUMPRODUCT(($A$4:$A549=A549)*($Q$4:$Q549=Q549))&gt;1,0,1)</f>
        <v>0</v>
      </c>
      <c r="AC549" s="207">
        <f>IF(SUMPRODUCT(($A$4:$A549=A549)*($F$4:$F549=F549)*($Q$4:$Q549=Q549))&gt;1,0,1)</f>
        <v>1</v>
      </c>
      <c r="AD549" s="206" t="str">
        <f t="shared" si="28"/>
        <v xml:space="preserve">{"Organisation": "Catholic Relief Services", "Indicateur": "Distribution de biens non-alimentaire", "Statut": "Réalisé", "Date de l'activité (passé ou planifiée)
( jj-mm-aaaa)": "Non renseigné", "Département": "Sud", "Commune": "Roche-A-Bateau", "Section Communale": "2ème Renaudin"}, </v>
      </c>
    </row>
    <row r="550" spans="1:30" s="53" customFormat="1" x14ac:dyDescent="0.25">
      <c r="A550" s="206" t="s">
        <v>52</v>
      </c>
      <c r="B550" s="206"/>
      <c r="C550" s="206" t="s">
        <v>47</v>
      </c>
      <c r="D550" s="206" t="s">
        <v>15</v>
      </c>
      <c r="E550" s="135" t="s">
        <v>1887</v>
      </c>
      <c r="F550" s="77" t="s">
        <v>2417</v>
      </c>
      <c r="G550" s="145" t="s">
        <v>1047</v>
      </c>
      <c r="H550" s="138" t="str">
        <f>IFERROR(VLOOKUP(G550,REFERENCES!O:P,2,FALSE),"")</f>
        <v xml:space="preserve">Nombre </v>
      </c>
      <c r="I550" s="185">
        <v>1000</v>
      </c>
      <c r="J550" s="207"/>
      <c r="K550" s="207"/>
      <c r="L550" s="207"/>
      <c r="M550" s="147" t="s">
        <v>1818</v>
      </c>
      <c r="N550" s="207">
        <v>1000</v>
      </c>
      <c r="O550" s="206"/>
      <c r="P550" s="206" t="s">
        <v>19</v>
      </c>
      <c r="Q550" s="206" t="s">
        <v>540</v>
      </c>
      <c r="R550" s="150"/>
      <c r="S550" s="206"/>
      <c r="T550" s="206"/>
      <c r="U550" s="206"/>
      <c r="V550" s="145"/>
      <c r="W550" s="206" t="e">
        <f t="shared" si="26"/>
        <v>#VALUE!</v>
      </c>
      <c r="X550" s="206">
        <f t="shared" si="27"/>
        <v>36</v>
      </c>
      <c r="Y550" s="206" t="str">
        <f>VLOOKUP(P550,NIVEAUXADMIN!A:B,2,FALSE)</f>
        <v>HT07</v>
      </c>
      <c r="Z550" s="206" t="str">
        <f>VLOOKUP(Q550,NIVEAUXADMIN!E:F,2,FALSE)</f>
        <v>HT07743</v>
      </c>
      <c r="AA550" s="206" t="e">
        <f>VLOOKUP(R550,NIVEAUXADMIN!I:J,2,FALSE)</f>
        <v>#N/A</v>
      </c>
      <c r="AB550" s="206">
        <f>IF(SUMPRODUCT(($A$4:$A550=A550)*($Q$4:$Q550=Q550))&gt;1,0,1)</f>
        <v>0</v>
      </c>
      <c r="AC550" s="207">
        <f>IF(SUMPRODUCT(($A$4:$A550=A550)*($F$4:$F550=F550)*($Q$4:$Q550=Q550))&gt;1,0,1)</f>
        <v>0</v>
      </c>
      <c r="AD550" s="206" t="str">
        <f t="shared" si="28"/>
        <v xml:space="preserve">{"Organisation": "Catholic Relief Services", "Indicateur": "Distribution de biens non-alimentaire", "Statut": "Réalisé", "Date de l'activité (passé ou planifiée)
( jj-mm-aaaa)": "Non renseigné", "Département": "Sud", "Commune": "Roche-A-Bateau", "Section Communale": ""}, </v>
      </c>
    </row>
    <row r="551" spans="1:30" s="53" customFormat="1" x14ac:dyDescent="0.25">
      <c r="A551" s="206" t="s">
        <v>52</v>
      </c>
      <c r="B551" s="206"/>
      <c r="C551" s="206" t="s">
        <v>47</v>
      </c>
      <c r="D551" s="206" t="s">
        <v>15</v>
      </c>
      <c r="E551" s="135" t="s">
        <v>1887</v>
      </c>
      <c r="F551" s="77" t="s">
        <v>2417</v>
      </c>
      <c r="G551" s="145" t="s">
        <v>1056</v>
      </c>
      <c r="H551" s="138" t="str">
        <f>IFERROR(VLOOKUP(G551,REFERENCES!O:P,2,FALSE),"")</f>
        <v xml:space="preserve">Nombre </v>
      </c>
      <c r="I551" s="185">
        <v>1000</v>
      </c>
      <c r="J551" s="207"/>
      <c r="K551" s="207"/>
      <c r="L551" s="207"/>
      <c r="M551" s="147" t="s">
        <v>1818</v>
      </c>
      <c r="N551" s="207">
        <v>1000</v>
      </c>
      <c r="O551" s="206"/>
      <c r="P551" s="206" t="s">
        <v>19</v>
      </c>
      <c r="Q551" s="206" t="s">
        <v>540</v>
      </c>
      <c r="R551" s="150"/>
      <c r="S551" s="206"/>
      <c r="T551" s="206"/>
      <c r="U551" s="206"/>
      <c r="V551" s="145"/>
      <c r="W551" s="206" t="e">
        <f t="shared" si="26"/>
        <v>#VALUE!</v>
      </c>
      <c r="X551" s="206">
        <f t="shared" si="27"/>
        <v>36</v>
      </c>
      <c r="Y551" s="206" t="str">
        <f>VLOOKUP(P551,NIVEAUXADMIN!A:B,2,FALSE)</f>
        <v>HT07</v>
      </c>
      <c r="Z551" s="206" t="str">
        <f>VLOOKUP(Q551,NIVEAUXADMIN!E:F,2,FALSE)</f>
        <v>HT07743</v>
      </c>
      <c r="AA551" s="206" t="e">
        <f>VLOOKUP(R551,NIVEAUXADMIN!I:J,2,FALSE)</f>
        <v>#N/A</v>
      </c>
      <c r="AB551" s="206">
        <f>IF(SUMPRODUCT(($A$4:$A551=A551)*($Q$4:$Q551=Q551))&gt;1,0,1)</f>
        <v>0</v>
      </c>
      <c r="AC551" s="207">
        <f>IF(SUMPRODUCT(($A$4:$A551=A551)*($F$4:$F551=F551)*($Q$4:$Q551=Q551))&gt;1,0,1)</f>
        <v>0</v>
      </c>
      <c r="AD551" s="206" t="str">
        <f t="shared" si="28"/>
        <v xml:space="preserve">{"Organisation": "Catholic Relief Services", "Indicateur": "Distribution de biens non-alimentaire", "Statut": "Réalisé", "Date de l'activité (passé ou planifiée)
( jj-mm-aaaa)": "Non renseigné", "Département": "Sud", "Commune": "Roche-A-Bateau", "Section Communale": ""}, </v>
      </c>
    </row>
    <row r="552" spans="1:30" s="53" customFormat="1" x14ac:dyDescent="0.25">
      <c r="A552" s="206" t="s">
        <v>52</v>
      </c>
      <c r="B552" s="206"/>
      <c r="C552" s="206" t="s">
        <v>47</v>
      </c>
      <c r="D552" s="206" t="s">
        <v>15</v>
      </c>
      <c r="E552" s="135" t="s">
        <v>1887</v>
      </c>
      <c r="F552" s="77" t="s">
        <v>2417</v>
      </c>
      <c r="G552" s="145" t="s">
        <v>1055</v>
      </c>
      <c r="H552" s="138" t="str">
        <f>IFERROR(VLOOKUP(G552,REFERENCES!O:P,2,FALSE),"")</f>
        <v xml:space="preserve">Nombre </v>
      </c>
      <c r="I552" s="185">
        <v>1000</v>
      </c>
      <c r="J552" s="207"/>
      <c r="K552" s="207"/>
      <c r="L552" s="207"/>
      <c r="M552" s="147" t="s">
        <v>1818</v>
      </c>
      <c r="N552" s="207">
        <v>1000</v>
      </c>
      <c r="O552" s="206"/>
      <c r="P552" s="206" t="s">
        <v>19</v>
      </c>
      <c r="Q552" s="206" t="s">
        <v>540</v>
      </c>
      <c r="R552" s="150"/>
      <c r="S552" s="206"/>
      <c r="T552" s="206"/>
      <c r="U552" s="206"/>
      <c r="V552" s="145"/>
      <c r="W552" s="206" t="e">
        <f t="shared" si="26"/>
        <v>#VALUE!</v>
      </c>
      <c r="X552" s="206">
        <f t="shared" si="27"/>
        <v>36</v>
      </c>
      <c r="Y552" s="206" t="str">
        <f>VLOOKUP(P552,NIVEAUXADMIN!A:B,2,FALSE)</f>
        <v>HT07</v>
      </c>
      <c r="Z552" s="206" t="str">
        <f>VLOOKUP(Q552,NIVEAUXADMIN!E:F,2,FALSE)</f>
        <v>HT07743</v>
      </c>
      <c r="AA552" s="206" t="e">
        <f>VLOOKUP(R552,NIVEAUXADMIN!I:J,2,FALSE)</f>
        <v>#N/A</v>
      </c>
      <c r="AB552" s="206">
        <f>IF(SUMPRODUCT(($A$4:$A552=A552)*($Q$4:$Q552=Q552))&gt;1,0,1)</f>
        <v>0</v>
      </c>
      <c r="AC552" s="207">
        <f>IF(SUMPRODUCT(($A$4:$A552=A552)*($F$4:$F552=F552)*($Q$4:$Q552=Q552))&gt;1,0,1)</f>
        <v>0</v>
      </c>
      <c r="AD552" s="206" t="str">
        <f t="shared" si="28"/>
        <v xml:space="preserve">{"Organisation": "Catholic Relief Services", "Indicateur": "Distribution de biens non-alimentaire", "Statut": "Réalisé", "Date de l'activité (passé ou planifiée)
( jj-mm-aaaa)": "Non renseigné", "Département": "Sud", "Commune": "Roche-A-Bateau", "Section Communale": ""}, </v>
      </c>
    </row>
    <row r="553" spans="1:30" s="53" customFormat="1" x14ac:dyDescent="0.25">
      <c r="A553" s="206" t="s">
        <v>52</v>
      </c>
      <c r="B553" s="206"/>
      <c r="C553" s="206" t="s">
        <v>47</v>
      </c>
      <c r="D553" s="206" t="s">
        <v>15</v>
      </c>
      <c r="E553" s="135" t="s">
        <v>1887</v>
      </c>
      <c r="F553" s="77" t="s">
        <v>2417</v>
      </c>
      <c r="G553" s="145" t="s">
        <v>1058</v>
      </c>
      <c r="H553" s="138" t="str">
        <f>IFERROR(VLOOKUP(G553,REFERENCES!O:P,2,FALSE),"")</f>
        <v xml:space="preserve">Nombre </v>
      </c>
      <c r="I553" s="185">
        <v>1000</v>
      </c>
      <c r="J553" s="207"/>
      <c r="K553" s="207"/>
      <c r="L553" s="207"/>
      <c r="M553" s="147" t="s">
        <v>1818</v>
      </c>
      <c r="N553" s="207">
        <v>1000</v>
      </c>
      <c r="O553" s="149" t="s">
        <v>1038</v>
      </c>
      <c r="P553" s="206" t="s">
        <v>19</v>
      </c>
      <c r="Q553" s="206" t="s">
        <v>543</v>
      </c>
      <c r="R553" s="150"/>
      <c r="S553" s="206"/>
      <c r="T553" s="206"/>
      <c r="U553" s="206"/>
      <c r="V553" s="206" t="s">
        <v>1049</v>
      </c>
      <c r="W553" s="206" t="e">
        <f t="shared" si="26"/>
        <v>#VALUE!</v>
      </c>
      <c r="X553" s="206">
        <f t="shared" si="27"/>
        <v>36</v>
      </c>
      <c r="Y553" s="206" t="str">
        <f>VLOOKUP(P553,NIVEAUXADMIN!A:B,2,FALSE)</f>
        <v>HT07</v>
      </c>
      <c r="Z553" s="206" t="str">
        <f>VLOOKUP(Q553,NIVEAUXADMIN!E:F,2,FALSE)</f>
        <v>HT07722</v>
      </c>
      <c r="AA553" s="206" t="e">
        <f>VLOOKUP(R553,NIVEAUXADMIN!I:J,2,FALSE)</f>
        <v>#N/A</v>
      </c>
      <c r="AB553" s="206">
        <f>IF(SUMPRODUCT(($A$4:$A553=A553)*($Q$4:$Q553=Q553))&gt;1,0,1)</f>
        <v>1</v>
      </c>
      <c r="AC553" s="207">
        <f>IF(SUMPRODUCT(($A$4:$A553=A553)*($F$4:$F553=F553)*($Q$4:$Q553=Q553))&gt;1,0,1)</f>
        <v>1</v>
      </c>
      <c r="AD553"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4" spans="1:30" s="53" customFormat="1" x14ac:dyDescent="0.25">
      <c r="A554" s="206" t="s">
        <v>52</v>
      </c>
      <c r="B554" s="206"/>
      <c r="C554" s="206" t="s">
        <v>47</v>
      </c>
      <c r="D554" s="206" t="s">
        <v>15</v>
      </c>
      <c r="E554" s="135" t="s">
        <v>1887</v>
      </c>
      <c r="F554" s="77" t="s">
        <v>2417</v>
      </c>
      <c r="G554" s="145" t="s">
        <v>1047</v>
      </c>
      <c r="H554" s="138" t="str">
        <f>IFERROR(VLOOKUP(G554,REFERENCES!O:P,2,FALSE),"")</f>
        <v xml:space="preserve">Nombre </v>
      </c>
      <c r="I554" s="185">
        <v>1000</v>
      </c>
      <c r="J554" s="207"/>
      <c r="K554" s="207"/>
      <c r="L554" s="207"/>
      <c r="M554" s="147" t="s">
        <v>1818</v>
      </c>
      <c r="N554" s="207">
        <v>1000</v>
      </c>
      <c r="O554" s="206"/>
      <c r="P554" s="206" t="s">
        <v>19</v>
      </c>
      <c r="Q554" s="206" t="s">
        <v>543</v>
      </c>
      <c r="R554" s="150"/>
      <c r="S554" s="206"/>
      <c r="T554" s="206"/>
      <c r="U554" s="206"/>
      <c r="V554" s="145"/>
      <c r="W554" s="206" t="e">
        <f t="shared" si="26"/>
        <v>#VALUE!</v>
      </c>
      <c r="X554" s="206">
        <f t="shared" si="27"/>
        <v>36</v>
      </c>
      <c r="Y554" s="206" t="str">
        <f>VLOOKUP(P554,NIVEAUXADMIN!A:B,2,FALSE)</f>
        <v>HT07</v>
      </c>
      <c r="Z554" s="206" t="str">
        <f>VLOOKUP(Q554,NIVEAUXADMIN!E:F,2,FALSE)</f>
        <v>HT07722</v>
      </c>
      <c r="AA554" s="206" t="e">
        <f>VLOOKUP(R554,NIVEAUXADMIN!I:J,2,FALSE)</f>
        <v>#N/A</v>
      </c>
      <c r="AB554" s="206">
        <f>IF(SUMPRODUCT(($A$4:$A554=A554)*($Q$4:$Q554=Q554))&gt;1,0,1)</f>
        <v>0</v>
      </c>
      <c r="AC554" s="207">
        <f>IF(SUMPRODUCT(($A$4:$A554=A554)*($F$4:$F554=F554)*($Q$4:$Q554=Q554))&gt;1,0,1)</f>
        <v>0</v>
      </c>
      <c r="AD554"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5" spans="1:30" s="53" customFormat="1" x14ac:dyDescent="0.25">
      <c r="A555" s="206" t="s">
        <v>52</v>
      </c>
      <c r="B555" s="206"/>
      <c r="C555" s="206" t="s">
        <v>47</v>
      </c>
      <c r="D555" s="206" t="s">
        <v>15</v>
      </c>
      <c r="E555" s="135" t="s">
        <v>1887</v>
      </c>
      <c r="F555" s="77" t="s">
        <v>2417</v>
      </c>
      <c r="G555" s="145" t="s">
        <v>1047</v>
      </c>
      <c r="H555" s="138" t="str">
        <f>IFERROR(VLOOKUP(G555,REFERENCES!O:P,2,FALSE),"")</f>
        <v xml:space="preserve">Nombre </v>
      </c>
      <c r="I555" s="185">
        <v>1000</v>
      </c>
      <c r="J555" s="207"/>
      <c r="K555" s="207"/>
      <c r="L555" s="207"/>
      <c r="M555" s="147" t="s">
        <v>1818</v>
      </c>
      <c r="N555" s="207">
        <v>1000</v>
      </c>
      <c r="O555" s="149" t="s">
        <v>1038</v>
      </c>
      <c r="P555" s="206" t="s">
        <v>19</v>
      </c>
      <c r="Q555" s="206" t="s">
        <v>543</v>
      </c>
      <c r="R555" s="150"/>
      <c r="S555" s="206"/>
      <c r="T555" s="206"/>
      <c r="U555" s="206"/>
      <c r="V555" s="145"/>
      <c r="W555" s="206" t="e">
        <f t="shared" si="26"/>
        <v>#VALUE!</v>
      </c>
      <c r="X555" s="206">
        <f t="shared" si="27"/>
        <v>36</v>
      </c>
      <c r="Y555" s="206" t="str">
        <f>VLOOKUP(P555,NIVEAUXADMIN!A:B,2,FALSE)</f>
        <v>HT07</v>
      </c>
      <c r="Z555" s="206" t="str">
        <f>VLOOKUP(Q555,NIVEAUXADMIN!E:F,2,FALSE)</f>
        <v>HT07722</v>
      </c>
      <c r="AA555" s="206" t="e">
        <f>VLOOKUP(R555,NIVEAUXADMIN!I:J,2,FALSE)</f>
        <v>#N/A</v>
      </c>
      <c r="AB555" s="206">
        <f>IF(SUMPRODUCT(($A$4:$A555=A555)*($Q$4:$Q555=Q555))&gt;1,0,1)</f>
        <v>0</v>
      </c>
      <c r="AC555" s="207">
        <f>IF(SUMPRODUCT(($A$4:$A555=A555)*($F$4:$F555=F555)*($Q$4:$Q555=Q555))&gt;1,0,1)</f>
        <v>0</v>
      </c>
      <c r="AD555"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6" spans="1:30" s="53" customFormat="1" x14ac:dyDescent="0.25">
      <c r="A556" s="206" t="s">
        <v>52</v>
      </c>
      <c r="B556" s="206"/>
      <c r="C556" s="206" t="s">
        <v>47</v>
      </c>
      <c r="D556" s="206" t="s">
        <v>15</v>
      </c>
      <c r="E556" s="135" t="s">
        <v>1887</v>
      </c>
      <c r="F556" s="77" t="s">
        <v>2417</v>
      </c>
      <c r="G556" s="145" t="s">
        <v>1056</v>
      </c>
      <c r="H556" s="138" t="str">
        <f>IFERROR(VLOOKUP(G556,REFERENCES!O:P,2,FALSE),"")</f>
        <v xml:space="preserve">Nombre </v>
      </c>
      <c r="I556" s="185">
        <v>1000</v>
      </c>
      <c r="J556" s="207"/>
      <c r="K556" s="207"/>
      <c r="L556" s="207"/>
      <c r="M556" s="147" t="s">
        <v>1818</v>
      </c>
      <c r="N556" s="207">
        <v>1000</v>
      </c>
      <c r="O556" s="206"/>
      <c r="P556" s="206" t="s">
        <v>19</v>
      </c>
      <c r="Q556" s="206" t="s">
        <v>543</v>
      </c>
      <c r="R556" s="150"/>
      <c r="S556" s="206"/>
      <c r="T556" s="206"/>
      <c r="U556" s="206"/>
      <c r="V556" s="145"/>
      <c r="W556" s="206" t="e">
        <f t="shared" si="26"/>
        <v>#VALUE!</v>
      </c>
      <c r="X556" s="206">
        <f t="shared" si="27"/>
        <v>36</v>
      </c>
      <c r="Y556" s="206" t="str">
        <f>VLOOKUP(P556,NIVEAUXADMIN!A:B,2,FALSE)</f>
        <v>HT07</v>
      </c>
      <c r="Z556" s="206" t="str">
        <f>VLOOKUP(Q556,NIVEAUXADMIN!E:F,2,FALSE)</f>
        <v>HT07722</v>
      </c>
      <c r="AA556" s="206" t="e">
        <f>VLOOKUP(R556,NIVEAUXADMIN!I:J,2,FALSE)</f>
        <v>#N/A</v>
      </c>
      <c r="AB556" s="206">
        <f>IF(SUMPRODUCT(($A$4:$A556=A556)*($Q$4:$Q556=Q556))&gt;1,0,1)</f>
        <v>0</v>
      </c>
      <c r="AC556" s="207">
        <f>IF(SUMPRODUCT(($A$4:$A556=A556)*($F$4:$F556=F556)*($Q$4:$Q556=Q556))&gt;1,0,1)</f>
        <v>0</v>
      </c>
      <c r="AD556"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7" spans="1:30" s="53" customFormat="1" x14ac:dyDescent="0.25">
      <c r="A557" s="206" t="s">
        <v>52</v>
      </c>
      <c r="B557" s="206"/>
      <c r="C557" s="206" t="s">
        <v>47</v>
      </c>
      <c r="D557" s="206" t="s">
        <v>15</v>
      </c>
      <c r="E557" s="135" t="s">
        <v>1887</v>
      </c>
      <c r="F557" s="77" t="s">
        <v>2417</v>
      </c>
      <c r="G557" s="145" t="s">
        <v>1056</v>
      </c>
      <c r="H557" s="138" t="str">
        <f>IFERROR(VLOOKUP(G557,REFERENCES!O:P,2,FALSE),"")</f>
        <v xml:space="preserve">Nombre </v>
      </c>
      <c r="I557" s="185">
        <v>1000</v>
      </c>
      <c r="J557" s="207"/>
      <c r="K557" s="207"/>
      <c r="L557" s="207"/>
      <c r="M557" s="147" t="s">
        <v>1818</v>
      </c>
      <c r="N557" s="207">
        <v>1000</v>
      </c>
      <c r="O557" s="149" t="s">
        <v>1038</v>
      </c>
      <c r="P557" s="206" t="s">
        <v>19</v>
      </c>
      <c r="Q557" s="206" t="s">
        <v>543</v>
      </c>
      <c r="R557" s="150"/>
      <c r="S557" s="206"/>
      <c r="T557" s="206"/>
      <c r="U557" s="206"/>
      <c r="V557" s="145"/>
      <c r="W557" s="206" t="e">
        <f t="shared" si="26"/>
        <v>#VALUE!</v>
      </c>
      <c r="X557" s="206">
        <f t="shared" si="27"/>
        <v>36</v>
      </c>
      <c r="Y557" s="206" t="str">
        <f>VLOOKUP(P557,NIVEAUXADMIN!A:B,2,FALSE)</f>
        <v>HT07</v>
      </c>
      <c r="Z557" s="206" t="str">
        <f>VLOOKUP(Q557,NIVEAUXADMIN!E:F,2,FALSE)</f>
        <v>HT07722</v>
      </c>
      <c r="AA557" s="206" t="e">
        <f>VLOOKUP(R557,NIVEAUXADMIN!I:J,2,FALSE)</f>
        <v>#N/A</v>
      </c>
      <c r="AB557" s="206">
        <f>IF(SUMPRODUCT(($A$4:$A557=A557)*($Q$4:$Q557=Q557))&gt;1,0,1)</f>
        <v>0</v>
      </c>
      <c r="AC557" s="207">
        <f>IF(SUMPRODUCT(($A$4:$A557=A557)*($F$4:$F557=F557)*($Q$4:$Q557=Q557))&gt;1,0,1)</f>
        <v>0</v>
      </c>
      <c r="AD557"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8" spans="1:30" s="53" customFormat="1" x14ac:dyDescent="0.25">
      <c r="A558" s="206" t="s">
        <v>52</v>
      </c>
      <c r="B558" s="206"/>
      <c r="C558" s="206" t="s">
        <v>47</v>
      </c>
      <c r="D558" s="206" t="s">
        <v>15</v>
      </c>
      <c r="E558" s="135" t="s">
        <v>1887</v>
      </c>
      <c r="F558" s="77" t="s">
        <v>2417</v>
      </c>
      <c r="G558" s="145" t="s">
        <v>1055</v>
      </c>
      <c r="H558" s="138" t="str">
        <f>IFERROR(VLOOKUP(G558,REFERENCES!O:P,2,FALSE),"")</f>
        <v xml:space="preserve">Nombre </v>
      </c>
      <c r="I558" s="185">
        <v>1000</v>
      </c>
      <c r="J558" s="207"/>
      <c r="K558" s="207"/>
      <c r="L558" s="207"/>
      <c r="M558" s="147" t="s">
        <v>1818</v>
      </c>
      <c r="N558" s="207">
        <v>1000</v>
      </c>
      <c r="O558" s="206"/>
      <c r="P558" s="206" t="s">
        <v>19</v>
      </c>
      <c r="Q558" s="206" t="s">
        <v>543</v>
      </c>
      <c r="R558" s="150"/>
      <c r="S558" s="206"/>
      <c r="T558" s="206"/>
      <c r="U558" s="206"/>
      <c r="V558" s="145"/>
      <c r="W558" s="206" t="e">
        <f t="shared" si="26"/>
        <v>#VALUE!</v>
      </c>
      <c r="X558" s="206">
        <f t="shared" si="27"/>
        <v>36</v>
      </c>
      <c r="Y558" s="206" t="str">
        <f>VLOOKUP(P558,NIVEAUXADMIN!A:B,2,FALSE)</f>
        <v>HT07</v>
      </c>
      <c r="Z558" s="206" t="str">
        <f>VLOOKUP(Q558,NIVEAUXADMIN!E:F,2,FALSE)</f>
        <v>HT07722</v>
      </c>
      <c r="AA558" s="206" t="e">
        <f>VLOOKUP(R558,NIVEAUXADMIN!I:J,2,FALSE)</f>
        <v>#N/A</v>
      </c>
      <c r="AB558" s="206">
        <f>IF(SUMPRODUCT(($A$4:$A558=A558)*($Q$4:$Q558=Q558))&gt;1,0,1)</f>
        <v>0</v>
      </c>
      <c r="AC558" s="207">
        <f>IF(SUMPRODUCT(($A$4:$A558=A558)*($F$4:$F558=F558)*($Q$4:$Q558=Q558))&gt;1,0,1)</f>
        <v>0</v>
      </c>
      <c r="AD558"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59" spans="1:30" s="53" customFormat="1" x14ac:dyDescent="0.25">
      <c r="A559" s="206" t="s">
        <v>52</v>
      </c>
      <c r="B559" s="206"/>
      <c r="C559" s="206" t="s">
        <v>47</v>
      </c>
      <c r="D559" s="206" t="s">
        <v>15</v>
      </c>
      <c r="E559" s="135" t="s">
        <v>1887</v>
      </c>
      <c r="F559" s="77" t="s">
        <v>2417</v>
      </c>
      <c r="G559" s="145" t="s">
        <v>1055</v>
      </c>
      <c r="H559" s="138" t="str">
        <f>IFERROR(VLOOKUP(G559,REFERENCES!O:P,2,FALSE),"")</f>
        <v xml:space="preserve">Nombre </v>
      </c>
      <c r="I559" s="185">
        <v>1000</v>
      </c>
      <c r="J559" s="207"/>
      <c r="K559" s="207"/>
      <c r="L559" s="207"/>
      <c r="M559" s="147" t="s">
        <v>1818</v>
      </c>
      <c r="N559" s="207">
        <v>1000</v>
      </c>
      <c r="O559" s="149" t="s">
        <v>1038</v>
      </c>
      <c r="P559" s="206" t="s">
        <v>19</v>
      </c>
      <c r="Q559" s="206" t="s">
        <v>543</v>
      </c>
      <c r="R559" s="150"/>
      <c r="S559" s="206"/>
      <c r="T559" s="206"/>
      <c r="U559" s="206"/>
      <c r="V559" s="145"/>
      <c r="W559" s="206" t="e">
        <f t="shared" si="26"/>
        <v>#VALUE!</v>
      </c>
      <c r="X559" s="206">
        <f t="shared" si="27"/>
        <v>36</v>
      </c>
      <c r="Y559" s="206" t="str">
        <f>VLOOKUP(P559,NIVEAUXADMIN!A:B,2,FALSE)</f>
        <v>HT07</v>
      </c>
      <c r="Z559" s="206" t="str">
        <f>VLOOKUP(Q559,NIVEAUXADMIN!E:F,2,FALSE)</f>
        <v>HT07722</v>
      </c>
      <c r="AA559" s="206" t="e">
        <f>VLOOKUP(R559,NIVEAUXADMIN!I:J,2,FALSE)</f>
        <v>#N/A</v>
      </c>
      <c r="AB559" s="206">
        <f>IF(SUMPRODUCT(($A$4:$A559=A559)*($Q$4:$Q559=Q559))&gt;1,0,1)</f>
        <v>0</v>
      </c>
      <c r="AC559" s="207">
        <f>IF(SUMPRODUCT(($A$4:$A559=A559)*($F$4:$F559=F559)*($Q$4:$Q559=Q559))&gt;1,0,1)</f>
        <v>0</v>
      </c>
      <c r="AD559" s="206" t="str">
        <f t="shared" si="28"/>
        <v xml:space="preserve">{"Organisation": "Catholic Relief Services", "Indicateur": "Distribution de biens non-alimentaire", "Statut": "Réalisé", "Date de l'activité (passé ou planifiée)
( jj-mm-aaaa)": "Non renseigné", "Département": "Sud", "Commune": "St. Jean du Sud", "Section Communale": ""}, </v>
      </c>
    </row>
    <row r="560" spans="1:30" s="53" customFormat="1" x14ac:dyDescent="0.25">
      <c r="A560" s="206" t="s">
        <v>52</v>
      </c>
      <c r="B560" s="206"/>
      <c r="C560" s="206" t="s">
        <v>47</v>
      </c>
      <c r="D560" s="206" t="s">
        <v>15</v>
      </c>
      <c r="E560" s="135" t="s">
        <v>1887</v>
      </c>
      <c r="F560" s="77" t="s">
        <v>2417</v>
      </c>
      <c r="G560" s="145" t="s">
        <v>1047</v>
      </c>
      <c r="H560" s="138" t="str">
        <f>IFERROR(VLOOKUP(G560,REFERENCES!O:P,2,FALSE),"")</f>
        <v xml:space="preserve">Nombre </v>
      </c>
      <c r="I560" s="185">
        <v>1000</v>
      </c>
      <c r="J560" s="207"/>
      <c r="K560" s="207"/>
      <c r="L560" s="207"/>
      <c r="M560" s="147" t="s">
        <v>1818</v>
      </c>
      <c r="N560" s="207">
        <v>1000</v>
      </c>
      <c r="O560" s="206"/>
      <c r="P560" s="206" t="s">
        <v>19</v>
      </c>
      <c r="Q560" s="206" t="s">
        <v>552</v>
      </c>
      <c r="R560" s="150"/>
      <c r="S560" s="206"/>
      <c r="T560" s="206"/>
      <c r="U560" s="206"/>
      <c r="V560" s="145"/>
      <c r="W560" s="206" t="e">
        <f t="shared" si="26"/>
        <v>#VALUE!</v>
      </c>
      <c r="X560" s="206">
        <f t="shared" si="27"/>
        <v>36</v>
      </c>
      <c r="Y560" s="206" t="str">
        <f>VLOOKUP(P560,NIVEAUXADMIN!A:B,2,FALSE)</f>
        <v>HT07</v>
      </c>
      <c r="Z560" s="206" t="str">
        <f>VLOOKUP(Q560,NIVEAUXADMIN!E:F,2,FALSE)</f>
        <v>HT07712</v>
      </c>
      <c r="AA560" s="206" t="e">
        <f>VLOOKUP(R560,NIVEAUXADMIN!I:J,2,FALSE)</f>
        <v>#N/A</v>
      </c>
      <c r="AB560" s="206">
        <f>IF(SUMPRODUCT(($A$4:$A560=A560)*($Q$4:$Q560=Q560))&gt;1,0,1)</f>
        <v>1</v>
      </c>
      <c r="AC560" s="207">
        <f>IF(SUMPRODUCT(($A$4:$A560=A560)*($F$4:$F560=F560)*($Q$4:$Q560=Q560))&gt;1,0,1)</f>
        <v>1</v>
      </c>
      <c r="AD560" s="206" t="str">
        <f t="shared" si="28"/>
        <v xml:space="preserve">{"Organisation": "Catholic Relief Services", "Indicateur": "Distribution de biens non-alimentaire", "Statut": "Réalisé", "Date de l'activité (passé ou planifiée)
( jj-mm-aaaa)": "Non renseigné", "Département": "Sud", "Commune": "Torbeck", "Section Communale": ""}, </v>
      </c>
    </row>
    <row r="561" spans="1:30" s="53" customFormat="1" x14ac:dyDescent="0.25">
      <c r="A561" s="206" t="s">
        <v>52</v>
      </c>
      <c r="B561" s="206"/>
      <c r="C561" s="206" t="s">
        <v>47</v>
      </c>
      <c r="D561" s="206" t="s">
        <v>15</v>
      </c>
      <c r="E561" s="135" t="s">
        <v>1887</v>
      </c>
      <c r="F561" s="77" t="s">
        <v>2417</v>
      </c>
      <c r="G561" s="145" t="s">
        <v>1056</v>
      </c>
      <c r="H561" s="138" t="str">
        <f>IFERROR(VLOOKUP(G561,REFERENCES!O:P,2,FALSE),"")</f>
        <v xml:space="preserve">Nombre </v>
      </c>
      <c r="I561" s="185">
        <v>1000</v>
      </c>
      <c r="J561" s="207"/>
      <c r="K561" s="207"/>
      <c r="L561" s="207"/>
      <c r="M561" s="147" t="s">
        <v>1818</v>
      </c>
      <c r="N561" s="207">
        <v>1000</v>
      </c>
      <c r="O561" s="206"/>
      <c r="P561" s="206" t="s">
        <v>19</v>
      </c>
      <c r="Q561" s="206" t="s">
        <v>552</v>
      </c>
      <c r="R561" s="150"/>
      <c r="S561" s="206"/>
      <c r="T561" s="206"/>
      <c r="U561" s="206"/>
      <c r="V561" s="145"/>
      <c r="W561" s="206" t="e">
        <f t="shared" si="26"/>
        <v>#VALUE!</v>
      </c>
      <c r="X561" s="206">
        <f t="shared" si="27"/>
        <v>36</v>
      </c>
      <c r="Y561" s="206" t="str">
        <f>VLOOKUP(P561,NIVEAUXADMIN!A:B,2,FALSE)</f>
        <v>HT07</v>
      </c>
      <c r="Z561" s="206" t="str">
        <f>VLOOKUP(Q561,NIVEAUXADMIN!E:F,2,FALSE)</f>
        <v>HT07712</v>
      </c>
      <c r="AA561" s="206" t="e">
        <f>VLOOKUP(R561,NIVEAUXADMIN!I:J,2,FALSE)</f>
        <v>#N/A</v>
      </c>
      <c r="AB561" s="206">
        <f>IF(SUMPRODUCT(($A$4:$A561=A561)*($Q$4:$Q561=Q561))&gt;1,0,1)</f>
        <v>0</v>
      </c>
      <c r="AC561" s="207">
        <f>IF(SUMPRODUCT(($A$4:$A561=A561)*($F$4:$F561=F561)*($Q$4:$Q561=Q561))&gt;1,0,1)</f>
        <v>0</v>
      </c>
      <c r="AD561" s="206" t="str">
        <f t="shared" si="28"/>
        <v xml:space="preserve">{"Organisation": "Catholic Relief Services", "Indicateur": "Distribution de biens non-alimentaire", "Statut": "Réalisé", "Date de l'activité (passé ou planifiée)
( jj-mm-aaaa)": "Non renseigné", "Département": "Sud", "Commune": "Torbeck", "Section Communale": ""}, </v>
      </c>
    </row>
    <row r="562" spans="1:30" s="53" customFormat="1" x14ac:dyDescent="0.25">
      <c r="A562" s="206" t="s">
        <v>52</v>
      </c>
      <c r="B562" s="206"/>
      <c r="C562" s="206" t="s">
        <v>47</v>
      </c>
      <c r="D562" s="206" t="s">
        <v>15</v>
      </c>
      <c r="E562" s="135" t="s">
        <v>1887</v>
      </c>
      <c r="F562" s="77" t="s">
        <v>2417</v>
      </c>
      <c r="G562" s="145" t="s">
        <v>1055</v>
      </c>
      <c r="H562" s="138" t="str">
        <f>IFERROR(VLOOKUP(G562,REFERENCES!O:P,2,FALSE),"")</f>
        <v xml:space="preserve">Nombre </v>
      </c>
      <c r="I562" s="185">
        <v>1000</v>
      </c>
      <c r="J562" s="207"/>
      <c r="K562" s="207"/>
      <c r="L562" s="207"/>
      <c r="M562" s="147" t="s">
        <v>1818</v>
      </c>
      <c r="N562" s="207">
        <v>1000</v>
      </c>
      <c r="O562" s="206"/>
      <c r="P562" s="206" t="s">
        <v>19</v>
      </c>
      <c r="Q562" s="206" t="s">
        <v>552</v>
      </c>
      <c r="R562" s="150"/>
      <c r="S562" s="206"/>
      <c r="T562" s="206"/>
      <c r="U562" s="206"/>
      <c r="V562" s="145"/>
      <c r="W562" s="206" t="e">
        <f t="shared" si="26"/>
        <v>#VALUE!</v>
      </c>
      <c r="X562" s="206">
        <f t="shared" si="27"/>
        <v>36</v>
      </c>
      <c r="Y562" s="206" t="str">
        <f>VLOOKUP(P562,NIVEAUXADMIN!A:B,2,FALSE)</f>
        <v>HT07</v>
      </c>
      <c r="Z562" s="206" t="str">
        <f>VLOOKUP(Q562,NIVEAUXADMIN!E:F,2,FALSE)</f>
        <v>HT07712</v>
      </c>
      <c r="AA562" s="206" t="e">
        <f>VLOOKUP(R562,NIVEAUXADMIN!I:J,2,FALSE)</f>
        <v>#N/A</v>
      </c>
      <c r="AB562" s="206">
        <f>IF(SUMPRODUCT(($A$4:$A562=A562)*($Q$4:$Q562=Q562))&gt;1,0,1)</f>
        <v>0</v>
      </c>
      <c r="AC562" s="207">
        <f>IF(SUMPRODUCT(($A$4:$A562=A562)*($F$4:$F562=F562)*($Q$4:$Q562=Q562))&gt;1,0,1)</f>
        <v>0</v>
      </c>
      <c r="AD562" s="206" t="str">
        <f t="shared" si="28"/>
        <v xml:space="preserve">{"Organisation": "Catholic Relief Services", "Indicateur": "Distribution de biens non-alimentaire", "Statut": "Réalisé", "Date de l'activité (passé ou planifiée)
( jj-mm-aaaa)": "Non renseigné", "Département": "Sud", "Commune": "Torbeck", "Section Communale": ""}, </v>
      </c>
    </row>
    <row r="563" spans="1:30" s="53" customFormat="1" x14ac:dyDescent="0.25">
      <c r="A563" s="206" t="s">
        <v>52</v>
      </c>
      <c r="B563" s="206"/>
      <c r="C563" s="206" t="s">
        <v>47</v>
      </c>
      <c r="D563" s="206" t="s">
        <v>15</v>
      </c>
      <c r="E563" s="135" t="s">
        <v>1887</v>
      </c>
      <c r="F563" s="77" t="s">
        <v>2420</v>
      </c>
      <c r="G563" s="145" t="s">
        <v>2409</v>
      </c>
      <c r="H563" s="138" t="str">
        <f>IFERROR(VLOOKUP(G563,REFERENCES!O:P,2,FALSE),"")</f>
        <v xml:space="preserve">Nombre </v>
      </c>
      <c r="I563" s="185">
        <v>50</v>
      </c>
      <c r="J563" s="207"/>
      <c r="K563" s="207"/>
      <c r="L563" s="207"/>
      <c r="M563" s="147" t="s">
        <v>1818</v>
      </c>
      <c r="N563" s="207">
        <v>50</v>
      </c>
      <c r="O563" s="206"/>
      <c r="P563" s="206" t="s">
        <v>19</v>
      </c>
      <c r="Q563" s="206" t="s">
        <v>537</v>
      </c>
      <c r="R563" s="150"/>
      <c r="S563" s="206" t="s">
        <v>1092</v>
      </c>
      <c r="T563" s="206"/>
      <c r="U563" s="206"/>
      <c r="V563" s="145"/>
      <c r="W563" s="206" t="e">
        <f t="shared" si="26"/>
        <v>#VALUE!</v>
      </c>
      <c r="X563" s="206">
        <f t="shared" si="27"/>
        <v>36</v>
      </c>
      <c r="Y563" s="206" t="str">
        <f>VLOOKUP(P563,NIVEAUXADMIN!A:B,2,FALSE)</f>
        <v>HT07</v>
      </c>
      <c r="Z563" s="206" t="str">
        <f>VLOOKUP(Q563,NIVEAUXADMIN!E:F,2,FALSE)</f>
        <v>HT07721</v>
      </c>
      <c r="AA563" s="206" t="e">
        <f>VLOOKUP(R563,NIVEAUXADMIN!I:J,2,FALSE)</f>
        <v>#N/A</v>
      </c>
      <c r="AB563" s="206">
        <f>IF(SUMPRODUCT(($A$4:$A563=A563)*($Q$4:$Q563=Q563))&gt;1,0,1)</f>
        <v>0</v>
      </c>
      <c r="AC563" s="207">
        <f>IF(SUMPRODUCT(($A$4:$A563=A563)*($F$4:$F563=F563)*($Q$4:$Q563=Q563))&gt;1,0,1)</f>
        <v>1</v>
      </c>
      <c r="AD563" s="206" t="str">
        <f t="shared" si="28"/>
        <v xml:space="preserve">{"Organisation": "Catholic Relief Services", "Indicateur": "Distribution de materiel d'abris d'urgence", "Statut": "Réalisé", "Date de l'activité (passé ou planifiée)
( jj-mm-aaaa)": "Non renseigné", "Département": "Sud", "Commune": "Port-Salut", "Section Communale": ""}, </v>
      </c>
    </row>
    <row r="564" spans="1:30" s="53" customFormat="1" x14ac:dyDescent="0.25">
      <c r="A564" s="206" t="s">
        <v>52</v>
      </c>
      <c r="B564" s="206"/>
      <c r="C564" s="206" t="s">
        <v>47</v>
      </c>
      <c r="D564" s="206" t="s">
        <v>15</v>
      </c>
      <c r="E564" s="135" t="s">
        <v>1887</v>
      </c>
      <c r="F564" s="77" t="s">
        <v>2417</v>
      </c>
      <c r="G564" s="145" t="s">
        <v>1055</v>
      </c>
      <c r="H564" s="138" t="str">
        <f>IFERROR(VLOOKUP(G564,REFERENCES!O:P,2,FALSE),"")</f>
        <v xml:space="preserve">Nombre </v>
      </c>
      <c r="I564" s="185">
        <v>200</v>
      </c>
      <c r="J564" s="207"/>
      <c r="K564" s="207"/>
      <c r="L564" s="207"/>
      <c r="M564" s="147" t="s">
        <v>1818</v>
      </c>
      <c r="N564" s="207">
        <v>50</v>
      </c>
      <c r="O564" s="149" t="s">
        <v>1038</v>
      </c>
      <c r="P564" s="206" t="s">
        <v>19</v>
      </c>
      <c r="Q564" s="206" t="s">
        <v>537</v>
      </c>
      <c r="R564" s="150"/>
      <c r="S564" s="206" t="s">
        <v>1092</v>
      </c>
      <c r="T564" s="206"/>
      <c r="U564" s="206"/>
      <c r="V564" s="145"/>
      <c r="W564" s="206" t="e">
        <f t="shared" si="26"/>
        <v>#VALUE!</v>
      </c>
      <c r="X564" s="206">
        <f t="shared" si="27"/>
        <v>36</v>
      </c>
      <c r="Y564" s="206" t="str">
        <f>VLOOKUP(P564,NIVEAUXADMIN!A:B,2,FALSE)</f>
        <v>HT07</v>
      </c>
      <c r="Z564" s="206" t="str">
        <f>VLOOKUP(Q564,NIVEAUXADMIN!E:F,2,FALSE)</f>
        <v>HT07721</v>
      </c>
      <c r="AA564" s="206" t="e">
        <f>VLOOKUP(R564,NIVEAUXADMIN!I:J,2,FALSE)</f>
        <v>#N/A</v>
      </c>
      <c r="AB564" s="206">
        <f>IF(SUMPRODUCT(($A$4:$A564=A564)*($Q$4:$Q564=Q564))&gt;1,0,1)</f>
        <v>0</v>
      </c>
      <c r="AC564" s="207">
        <f>IF(SUMPRODUCT(($A$4:$A564=A564)*($F$4:$F564=F564)*($Q$4:$Q564=Q564))&gt;1,0,1)</f>
        <v>0</v>
      </c>
      <c r="AD564" s="206" t="str">
        <f t="shared" si="28"/>
        <v xml:space="preserve">{"Organisation": "Catholic Relief Services", "Indicateur": "Distribution de biens non-alimentaire", "Statut": "Réalisé", "Date de l'activité (passé ou planifiée)
( jj-mm-aaaa)": "Non renseigné", "Département": "Sud", "Commune": "Port-Salut", "Section Communale": ""}, </v>
      </c>
    </row>
    <row r="565" spans="1:30" s="53" customFormat="1" x14ac:dyDescent="0.25">
      <c r="A565" s="206" t="s">
        <v>2239</v>
      </c>
      <c r="B565" s="206"/>
      <c r="C565" s="206"/>
      <c r="D565" s="206" t="s">
        <v>18</v>
      </c>
      <c r="E565" s="132" t="s">
        <v>1886</v>
      </c>
      <c r="F565" s="77" t="s">
        <v>2417</v>
      </c>
      <c r="G565" s="145" t="s">
        <v>1056</v>
      </c>
      <c r="H565" s="138" t="str">
        <f>IFERROR(VLOOKUP(G565,REFERENCES!O:P,2,FALSE),"")</f>
        <v xml:space="preserve">Nombre </v>
      </c>
      <c r="I565" s="185">
        <v>185</v>
      </c>
      <c r="J565" s="207"/>
      <c r="K565" s="207"/>
      <c r="L565" s="207"/>
      <c r="M565" s="147" t="s">
        <v>1818</v>
      </c>
      <c r="N565" s="207">
        <v>245</v>
      </c>
      <c r="O565" s="206"/>
      <c r="P565" s="206" t="s">
        <v>19</v>
      </c>
      <c r="Q565" s="206" t="s">
        <v>497</v>
      </c>
      <c r="R565" s="150" t="s">
        <v>1404</v>
      </c>
      <c r="S565" s="206"/>
      <c r="T565" s="206"/>
      <c r="U565" s="206"/>
      <c r="V565" s="145"/>
      <c r="W565" s="206" t="e">
        <f t="shared" si="26"/>
        <v>#VALUE!</v>
      </c>
      <c r="X565" s="206">
        <f t="shared" si="27"/>
        <v>36</v>
      </c>
      <c r="Y565" s="206" t="str">
        <f>VLOOKUP(P565,NIVEAUXADMIN!A:B,2,FALSE)</f>
        <v>HT07</v>
      </c>
      <c r="Z565" s="206" t="str">
        <f>VLOOKUP(Q565,NIVEAUXADMIN!E:F,2,FALSE)</f>
        <v>HT07714</v>
      </c>
      <c r="AA565" s="206" t="str">
        <f>VLOOKUP(R565,NIVEAUXADMIN!I:J,2,FALSE)</f>
        <v>HT07714-02</v>
      </c>
      <c r="AB565" s="206">
        <f>IF(SUMPRODUCT(($A$4:$A565=A565)*($Q$4:$Q565=Q565))&gt;1,0,1)</f>
        <v>1</v>
      </c>
      <c r="AC565" s="207">
        <f>IF(SUMPRODUCT(($A$4:$A565=A565)*($F$4:$F565=F565)*($Q$4:$Q565=Q565))&gt;1,0,1)</f>
        <v>1</v>
      </c>
      <c r="AD565" s="206" t="str">
        <f t="shared" si="28"/>
        <v xml:space="preserve">{"Organisation": "Centre d'Etudes et de Coopération Internationale", "Indicateur": "Distribution de biens non-alimentaire", "Statut": "Planifié (financé)", "Date de l'activité (passé ou planifiée)
( jj-mm-aaaa)": "A confirmer", "Département": "Sud", "Commune": "Camp Perrin", "Section Communale": "2ème Champlois"}, </v>
      </c>
    </row>
    <row r="566" spans="1:30" s="53" customFormat="1" x14ac:dyDescent="0.25">
      <c r="A566" s="206" t="s">
        <v>2239</v>
      </c>
      <c r="B566" s="206"/>
      <c r="C566" s="206"/>
      <c r="D566" s="206" t="s">
        <v>18</v>
      </c>
      <c r="E566" s="132" t="s">
        <v>1886</v>
      </c>
      <c r="F566" s="77" t="s">
        <v>2417</v>
      </c>
      <c r="G566" s="145" t="s">
        <v>1055</v>
      </c>
      <c r="H566" s="138" t="str">
        <f>IFERROR(VLOOKUP(G566,REFERENCES!O:P,2,FALSE),"")</f>
        <v xml:space="preserve">Nombre </v>
      </c>
      <c r="I566" s="185">
        <v>185</v>
      </c>
      <c r="J566" s="207"/>
      <c r="K566" s="207"/>
      <c r="L566" s="207"/>
      <c r="M566" s="147" t="s">
        <v>1818</v>
      </c>
      <c r="N566" s="207">
        <v>245</v>
      </c>
      <c r="O566" s="206"/>
      <c r="P566" s="206" t="s">
        <v>19</v>
      </c>
      <c r="Q566" s="206" t="s">
        <v>497</v>
      </c>
      <c r="R566" s="150" t="s">
        <v>1404</v>
      </c>
      <c r="S566" s="206"/>
      <c r="T566" s="206"/>
      <c r="U566" s="206"/>
      <c r="V566" s="145"/>
      <c r="W566" s="206" t="e">
        <f t="shared" si="26"/>
        <v>#VALUE!</v>
      </c>
      <c r="X566" s="206">
        <f t="shared" si="27"/>
        <v>36</v>
      </c>
      <c r="Y566" s="206" t="str">
        <f>VLOOKUP(P566,NIVEAUXADMIN!A:B,2,FALSE)</f>
        <v>HT07</v>
      </c>
      <c r="Z566" s="206" t="str">
        <f>VLOOKUP(Q566,NIVEAUXADMIN!E:F,2,FALSE)</f>
        <v>HT07714</v>
      </c>
      <c r="AA566" s="206" t="str">
        <f>VLOOKUP(R566,NIVEAUXADMIN!I:J,2,FALSE)</f>
        <v>HT07714-02</v>
      </c>
      <c r="AB566" s="206">
        <f>IF(SUMPRODUCT(($A$4:$A566=A566)*($Q$4:$Q566=Q566))&gt;1,0,1)</f>
        <v>0</v>
      </c>
      <c r="AC566" s="207">
        <f>IF(SUMPRODUCT(($A$4:$A566=A566)*($F$4:$F566=F566)*($Q$4:$Q566=Q566))&gt;1,0,1)</f>
        <v>0</v>
      </c>
      <c r="AD566" s="206" t="str">
        <f t="shared" si="28"/>
        <v xml:space="preserve">{"Organisation": "Centre d'Etudes et de Coopération Internationale", "Indicateur": "Distribution de biens non-alimentaire", "Statut": "Planifié (financé)", "Date de l'activité (passé ou planifiée)
( jj-mm-aaaa)": "A confirmer", "Département": "Sud", "Commune": "Camp Perrin", "Section Communale": "2ème Champlois"}, </v>
      </c>
    </row>
    <row r="567" spans="1:30" s="53" customFormat="1" x14ac:dyDescent="0.25">
      <c r="A567" s="206" t="s">
        <v>2239</v>
      </c>
      <c r="B567" s="206"/>
      <c r="C567" s="206"/>
      <c r="D567" s="206" t="s">
        <v>15</v>
      </c>
      <c r="E567" s="132" t="s">
        <v>1887</v>
      </c>
      <c r="F567" s="77" t="s">
        <v>2417</v>
      </c>
      <c r="G567" s="145" t="s">
        <v>1056</v>
      </c>
      <c r="H567" s="138" t="str">
        <f>IFERROR(VLOOKUP(G567,REFERENCES!O:P,2,FALSE),"")</f>
        <v xml:space="preserve">Nombre </v>
      </c>
      <c r="I567" s="185">
        <v>200</v>
      </c>
      <c r="J567" s="207"/>
      <c r="K567" s="207"/>
      <c r="L567" s="207"/>
      <c r="M567" s="147" t="s">
        <v>1818</v>
      </c>
      <c r="N567" s="207">
        <v>325</v>
      </c>
      <c r="O567" s="206"/>
      <c r="P567" s="206" t="s">
        <v>19</v>
      </c>
      <c r="Q567" s="206" t="s">
        <v>497</v>
      </c>
      <c r="R567" s="150" t="s">
        <v>1404</v>
      </c>
      <c r="S567" s="206"/>
      <c r="T567" s="206"/>
      <c r="U567" s="206"/>
      <c r="V567" s="145"/>
      <c r="W567" s="206" t="e">
        <f t="shared" si="26"/>
        <v>#VALUE!</v>
      </c>
      <c r="X567" s="206">
        <f t="shared" si="27"/>
        <v>36</v>
      </c>
      <c r="Y567" s="206" t="str">
        <f>VLOOKUP(P567,NIVEAUXADMIN!A:B,2,FALSE)</f>
        <v>HT07</v>
      </c>
      <c r="Z567" s="206" t="str">
        <f>VLOOKUP(Q567,NIVEAUXADMIN!E:F,2,FALSE)</f>
        <v>HT07714</v>
      </c>
      <c r="AA567" s="206" t="str">
        <f>VLOOKUP(R567,NIVEAUXADMIN!I:J,2,FALSE)</f>
        <v>HT07714-02</v>
      </c>
      <c r="AB567" s="206">
        <f>IF(SUMPRODUCT(($A$4:$A567=A567)*($Q$4:$Q567=Q567))&gt;1,0,1)</f>
        <v>0</v>
      </c>
      <c r="AC567" s="207">
        <f>IF(SUMPRODUCT(($A$4:$A567=A567)*($F$4:$F567=F567)*($Q$4:$Q567=Q567))&gt;1,0,1)</f>
        <v>0</v>
      </c>
      <c r="AD567" s="206" t="str">
        <f t="shared" si="28"/>
        <v xml:space="preserve">{"Organisation": "Centre d'Etudes et de Coopération Internationale", "Indicateur": "Distribution de biens non-alimentaire", "Statut": "Réalisé", "Date de l'activité (passé ou planifiée)
( jj-mm-aaaa)": "Non renseigné", "Département": "Sud", "Commune": "Camp Perrin", "Section Communale": "2ème Champlois"}, </v>
      </c>
    </row>
    <row r="568" spans="1:30" s="53" customFormat="1" x14ac:dyDescent="0.25">
      <c r="A568" s="206" t="s">
        <v>2239</v>
      </c>
      <c r="B568" s="206"/>
      <c r="C568" s="206"/>
      <c r="D568" s="206" t="s">
        <v>15</v>
      </c>
      <c r="E568" s="132" t="s">
        <v>1887</v>
      </c>
      <c r="F568" s="77" t="s">
        <v>2417</v>
      </c>
      <c r="G568" s="145" t="s">
        <v>1055</v>
      </c>
      <c r="H568" s="138" t="str">
        <f>IFERROR(VLOOKUP(G568,REFERENCES!O:P,2,FALSE),"")</f>
        <v xml:space="preserve">Nombre </v>
      </c>
      <c r="I568" s="185">
        <v>200</v>
      </c>
      <c r="J568" s="207"/>
      <c r="K568" s="207"/>
      <c r="L568" s="207"/>
      <c r="M568" s="147" t="s">
        <v>1818</v>
      </c>
      <c r="N568" s="207">
        <v>325</v>
      </c>
      <c r="O568" s="206"/>
      <c r="P568" s="206" t="s">
        <v>19</v>
      </c>
      <c r="Q568" s="206" t="s">
        <v>497</v>
      </c>
      <c r="R568" s="150" t="s">
        <v>1404</v>
      </c>
      <c r="S568" s="206"/>
      <c r="T568" s="206"/>
      <c r="U568" s="206"/>
      <c r="V568" s="145"/>
      <c r="W568" s="206" t="e">
        <f t="shared" si="26"/>
        <v>#VALUE!</v>
      </c>
      <c r="X568" s="206">
        <f t="shared" si="27"/>
        <v>36</v>
      </c>
      <c r="Y568" s="206" t="str">
        <f>VLOOKUP(P568,NIVEAUXADMIN!A:B,2,FALSE)</f>
        <v>HT07</v>
      </c>
      <c r="Z568" s="206" t="str">
        <f>VLOOKUP(Q568,NIVEAUXADMIN!E:F,2,FALSE)</f>
        <v>HT07714</v>
      </c>
      <c r="AA568" s="206" t="str">
        <f>VLOOKUP(R568,NIVEAUXADMIN!I:J,2,FALSE)</f>
        <v>HT07714-02</v>
      </c>
      <c r="AB568" s="206">
        <f>IF(SUMPRODUCT(($A$4:$A568=A568)*($Q$4:$Q568=Q568))&gt;1,0,1)</f>
        <v>0</v>
      </c>
      <c r="AC568" s="207">
        <f>IF(SUMPRODUCT(($A$4:$A568=A568)*($F$4:$F568=F568)*($Q$4:$Q568=Q568))&gt;1,0,1)</f>
        <v>0</v>
      </c>
      <c r="AD568" s="206" t="str">
        <f t="shared" si="28"/>
        <v xml:space="preserve">{"Organisation": "Centre d'Etudes et de Coopération Internationale", "Indicateur": "Distribution de biens non-alimentaire", "Statut": "Réalisé", "Date de l'activité (passé ou planifiée)
( jj-mm-aaaa)": "Non renseigné", "Département": "Sud", "Commune": "Camp Perrin", "Section Communale": "2ème Champlois"}, </v>
      </c>
    </row>
    <row r="569" spans="1:30" s="53" customFormat="1" x14ac:dyDescent="0.25">
      <c r="A569" s="206" t="s">
        <v>2239</v>
      </c>
      <c r="B569" s="206"/>
      <c r="C569" s="206"/>
      <c r="D569" s="206" t="s">
        <v>15</v>
      </c>
      <c r="E569" s="132" t="s">
        <v>1887</v>
      </c>
      <c r="F569" s="77" t="s">
        <v>2417</v>
      </c>
      <c r="G569" s="145" t="s">
        <v>1056</v>
      </c>
      <c r="H569" s="138" t="str">
        <f>IFERROR(VLOOKUP(G569,REFERENCES!O:P,2,FALSE),"")</f>
        <v xml:space="preserve">Nombre </v>
      </c>
      <c r="I569" s="185">
        <v>315</v>
      </c>
      <c r="J569" s="207"/>
      <c r="K569" s="207"/>
      <c r="L569" s="207"/>
      <c r="M569" s="147" t="s">
        <v>1818</v>
      </c>
      <c r="N569" s="207">
        <v>328</v>
      </c>
      <c r="O569" s="206"/>
      <c r="P569" s="206" t="s">
        <v>19</v>
      </c>
      <c r="Q569" s="206" t="s">
        <v>20</v>
      </c>
      <c r="R569" s="150" t="s">
        <v>1264</v>
      </c>
      <c r="S569" s="206"/>
      <c r="T569" s="206"/>
      <c r="U569" s="206"/>
      <c r="V569" s="145"/>
      <c r="W569" s="206" t="e">
        <f t="shared" si="26"/>
        <v>#VALUE!</v>
      </c>
      <c r="X569" s="206">
        <f t="shared" si="27"/>
        <v>36</v>
      </c>
      <c r="Y569" s="206" t="str">
        <f>VLOOKUP(P569,NIVEAUXADMIN!A:B,2,FALSE)</f>
        <v>HT07</v>
      </c>
      <c r="Z569" s="206" t="str">
        <f>VLOOKUP(Q569,NIVEAUXADMIN!E:F,2,FALSE)</f>
        <v>HT07711</v>
      </c>
      <c r="AA569" s="206" t="str">
        <f>VLOOKUP(R569,NIVEAUXADMIN!I:J,2,FALSE)</f>
        <v>HT07711-01</v>
      </c>
      <c r="AB569" s="206">
        <f>IF(SUMPRODUCT(($A$4:$A569=A569)*($Q$4:$Q569=Q569))&gt;1,0,1)</f>
        <v>1</v>
      </c>
      <c r="AC569" s="207">
        <f>IF(SUMPRODUCT(($A$4:$A569=A569)*($F$4:$F569=F569)*($Q$4:$Q569=Q569))&gt;1,0,1)</f>
        <v>1</v>
      </c>
      <c r="AD569" s="206" t="str">
        <f t="shared" si="28"/>
        <v xml:space="preserve">{"Organisation": "Centre d'Etudes et de Coopération Internationale", "Indicateur": "Distribution de biens non-alimentaire", "Statut": "Réalisé", "Date de l'activité (passé ou planifiée)
( jj-mm-aaaa)": "Non renseigné", "Département": "Sud", "Commune": "Les Cayes", "Section Communale": "1ère Bourdet"}, </v>
      </c>
    </row>
    <row r="570" spans="1:30" s="53" customFormat="1" x14ac:dyDescent="0.25">
      <c r="A570" s="206" t="s">
        <v>2239</v>
      </c>
      <c r="B570" s="206"/>
      <c r="C570" s="206"/>
      <c r="D570" s="206" t="s">
        <v>15</v>
      </c>
      <c r="E570" s="132" t="s">
        <v>1887</v>
      </c>
      <c r="F570" s="77" t="s">
        <v>2417</v>
      </c>
      <c r="G570" s="145" t="s">
        <v>1055</v>
      </c>
      <c r="H570" s="138" t="str">
        <f>IFERROR(VLOOKUP(G570,REFERENCES!O:P,2,FALSE),"")</f>
        <v xml:space="preserve">Nombre </v>
      </c>
      <c r="I570" s="185">
        <v>315</v>
      </c>
      <c r="J570" s="207"/>
      <c r="K570" s="207"/>
      <c r="L570" s="207"/>
      <c r="M570" s="147" t="s">
        <v>1818</v>
      </c>
      <c r="N570" s="207">
        <v>328</v>
      </c>
      <c r="O570" s="206"/>
      <c r="P570" s="206" t="s">
        <v>19</v>
      </c>
      <c r="Q570" s="206" t="s">
        <v>20</v>
      </c>
      <c r="R570" s="150" t="s">
        <v>1264</v>
      </c>
      <c r="S570" s="206"/>
      <c r="T570" s="206"/>
      <c r="U570" s="206"/>
      <c r="V570" s="145"/>
      <c r="W570" s="206" t="e">
        <f t="shared" si="26"/>
        <v>#VALUE!</v>
      </c>
      <c r="X570" s="206">
        <f t="shared" si="27"/>
        <v>36</v>
      </c>
      <c r="Y570" s="206" t="str">
        <f>VLOOKUP(P570,NIVEAUXADMIN!A:B,2,FALSE)</f>
        <v>HT07</v>
      </c>
      <c r="Z570" s="206" t="str">
        <f>VLOOKUP(Q570,NIVEAUXADMIN!E:F,2,FALSE)</f>
        <v>HT07711</v>
      </c>
      <c r="AA570" s="206" t="str">
        <f>VLOOKUP(R570,NIVEAUXADMIN!I:J,2,FALSE)</f>
        <v>HT07711-01</v>
      </c>
      <c r="AB570" s="206">
        <f>IF(SUMPRODUCT(($A$4:$A570=A570)*($Q$4:$Q570=Q570))&gt;1,0,1)</f>
        <v>0</v>
      </c>
      <c r="AC570" s="207">
        <f>IF(SUMPRODUCT(($A$4:$A570=A570)*($F$4:$F570=F570)*($Q$4:$Q570=Q570))&gt;1,0,1)</f>
        <v>0</v>
      </c>
      <c r="AD570" s="206" t="str">
        <f t="shared" si="28"/>
        <v xml:space="preserve">{"Organisation": "Centre d'Etudes et de Coopération Internationale", "Indicateur": "Distribution de biens non-alimentaire", "Statut": "Réalisé", "Date de l'activité (passé ou planifiée)
( jj-mm-aaaa)": "Non renseigné", "Département": "Sud", "Commune": "Les Cayes", "Section Communale": "1ère Bourdet"}, </v>
      </c>
    </row>
    <row r="571" spans="1:30" s="53" customFormat="1" x14ac:dyDescent="0.25">
      <c r="A571" s="206" t="s">
        <v>2239</v>
      </c>
      <c r="B571" s="206"/>
      <c r="C571" s="206"/>
      <c r="D571" s="206" t="s">
        <v>15</v>
      </c>
      <c r="E571" s="132" t="s">
        <v>1887</v>
      </c>
      <c r="F571" s="77" t="s">
        <v>2417</v>
      </c>
      <c r="G571" s="145" t="s">
        <v>1056</v>
      </c>
      <c r="H571" s="138" t="str">
        <f>IFERROR(VLOOKUP(G571,REFERENCES!O:P,2,FALSE),"")</f>
        <v xml:space="preserve">Nombre </v>
      </c>
      <c r="I571" s="185">
        <v>200</v>
      </c>
      <c r="J571" s="207"/>
      <c r="K571" s="207"/>
      <c r="L571" s="207"/>
      <c r="M571" s="147" t="s">
        <v>1818</v>
      </c>
      <c r="N571" s="207">
        <v>250</v>
      </c>
      <c r="O571" s="206"/>
      <c r="P571" s="206" t="s">
        <v>19</v>
      </c>
      <c r="Q571" s="206" t="s">
        <v>21</v>
      </c>
      <c r="R571" s="150" t="s">
        <v>1205</v>
      </c>
      <c r="S571" s="206"/>
      <c r="T571" s="206"/>
      <c r="U571" s="206"/>
      <c r="V571" s="145"/>
      <c r="W571" s="206" t="e">
        <f t="shared" si="26"/>
        <v>#VALUE!</v>
      </c>
      <c r="X571" s="206">
        <f t="shared" si="27"/>
        <v>36</v>
      </c>
      <c r="Y571" s="206" t="str">
        <f>VLOOKUP(P571,NIVEAUXADMIN!A:B,2,FALSE)</f>
        <v>HT07</v>
      </c>
      <c r="Z571" s="206" t="str">
        <f>VLOOKUP(Q571,NIVEAUXADMIN!E:F,2,FALSE)</f>
        <v>HT07715</v>
      </c>
      <c r="AA571" s="206" t="str">
        <f>VLOOKUP(R571,NIVEAUXADMIN!I:J,2,FALSE)</f>
        <v>HT07715-02</v>
      </c>
      <c r="AB571" s="206">
        <f>IF(SUMPRODUCT(($A$4:$A571=A571)*($Q$4:$Q571=Q571))&gt;1,0,1)</f>
        <v>1</v>
      </c>
      <c r="AC571" s="207">
        <f>IF(SUMPRODUCT(($A$4:$A571=A571)*($F$4:$F571=F571)*($Q$4:$Q571=Q571))&gt;1,0,1)</f>
        <v>1</v>
      </c>
      <c r="AD571" s="206" t="str">
        <f t="shared" si="28"/>
        <v xml:space="preserve">{"Organisation": "Centre d'Etudes et de Coopération Internationale", "Indicateur": "Distribution de biens non-alimentaire", "Statut": "Réalisé", "Date de l'activité (passé ou planifiée)
( jj-mm-aaaa)": "Non renseigné", "Département": "Sud", "Commune": "Maniche", "Section Communale": "10ème Dory"}, </v>
      </c>
    </row>
    <row r="572" spans="1:30" s="53" customFormat="1" x14ac:dyDescent="0.25">
      <c r="A572" s="206" t="s">
        <v>2239</v>
      </c>
      <c r="B572" s="206"/>
      <c r="C572" s="206"/>
      <c r="D572" s="206" t="s">
        <v>15</v>
      </c>
      <c r="E572" s="132" t="s">
        <v>1887</v>
      </c>
      <c r="F572" s="77" t="s">
        <v>2417</v>
      </c>
      <c r="G572" s="145" t="s">
        <v>1055</v>
      </c>
      <c r="H572" s="138" t="str">
        <f>IFERROR(VLOOKUP(G572,REFERENCES!O:P,2,FALSE),"")</f>
        <v xml:space="preserve">Nombre </v>
      </c>
      <c r="I572" s="185">
        <v>200</v>
      </c>
      <c r="J572" s="207"/>
      <c r="K572" s="207"/>
      <c r="L572" s="207"/>
      <c r="M572" s="147" t="s">
        <v>1818</v>
      </c>
      <c r="N572" s="207">
        <v>250</v>
      </c>
      <c r="O572" s="206"/>
      <c r="P572" s="206" t="s">
        <v>19</v>
      </c>
      <c r="Q572" s="206" t="s">
        <v>21</v>
      </c>
      <c r="R572" s="150" t="s">
        <v>1205</v>
      </c>
      <c r="S572" s="206"/>
      <c r="T572" s="206"/>
      <c r="U572" s="206"/>
      <c r="V572" s="145"/>
      <c r="W572" s="206" t="e">
        <f t="shared" si="26"/>
        <v>#VALUE!</v>
      </c>
      <c r="X572" s="206">
        <f t="shared" si="27"/>
        <v>36</v>
      </c>
      <c r="Y572" s="206" t="str">
        <f>VLOOKUP(P572,NIVEAUXADMIN!A:B,2,FALSE)</f>
        <v>HT07</v>
      </c>
      <c r="Z572" s="206" t="str">
        <f>VLOOKUP(Q572,NIVEAUXADMIN!E:F,2,FALSE)</f>
        <v>HT07715</v>
      </c>
      <c r="AA572" s="206" t="str">
        <f>VLOOKUP(R572,NIVEAUXADMIN!I:J,2,FALSE)</f>
        <v>HT07715-02</v>
      </c>
      <c r="AB572" s="206">
        <f>IF(SUMPRODUCT(($A$4:$A572=A572)*($Q$4:$Q572=Q572))&gt;1,0,1)</f>
        <v>0</v>
      </c>
      <c r="AC572" s="207">
        <f>IF(SUMPRODUCT(($A$4:$A572=A572)*($F$4:$F572=F572)*($Q$4:$Q572=Q572))&gt;1,0,1)</f>
        <v>0</v>
      </c>
      <c r="AD572" s="206" t="str">
        <f t="shared" si="28"/>
        <v xml:space="preserve">{"Organisation": "Centre d'Etudes et de Coopération Internationale", "Indicateur": "Distribution de biens non-alimentaire", "Statut": "Réalisé", "Date de l'activité (passé ou planifiée)
( jj-mm-aaaa)": "Non renseigné", "Département": "Sud", "Commune": "Maniche", "Section Communale": "10ème Dory"}, </v>
      </c>
    </row>
    <row r="573" spans="1:30" s="53" customFormat="1" x14ac:dyDescent="0.25">
      <c r="A573" s="206" t="s">
        <v>2239</v>
      </c>
      <c r="B573" s="206"/>
      <c r="C573" s="206"/>
      <c r="D573" s="206" t="s">
        <v>15</v>
      </c>
      <c r="E573" s="132" t="s">
        <v>1887</v>
      </c>
      <c r="F573" s="77" t="s">
        <v>2417</v>
      </c>
      <c r="G573" s="145" t="s">
        <v>1056</v>
      </c>
      <c r="H573" s="138" t="str">
        <f>IFERROR(VLOOKUP(G573,REFERENCES!O:P,2,FALSE),"")</f>
        <v xml:space="preserve">Nombre </v>
      </c>
      <c r="I573" s="185">
        <v>200</v>
      </c>
      <c r="J573" s="207"/>
      <c r="K573" s="207"/>
      <c r="L573" s="207"/>
      <c r="M573" s="147" t="s">
        <v>1818</v>
      </c>
      <c r="N573" s="207">
        <v>270</v>
      </c>
      <c r="O573" s="206"/>
      <c r="P573" s="206" t="s">
        <v>19</v>
      </c>
      <c r="Q573" s="206" t="s">
        <v>21</v>
      </c>
      <c r="R573" s="150" t="s">
        <v>1214</v>
      </c>
      <c r="S573" s="206"/>
      <c r="T573" s="206"/>
      <c r="U573" s="206"/>
      <c r="V573" s="145"/>
      <c r="W573" s="206" t="e">
        <f t="shared" si="26"/>
        <v>#VALUE!</v>
      </c>
      <c r="X573" s="206">
        <f t="shared" si="27"/>
        <v>36</v>
      </c>
      <c r="Y573" s="206" t="str">
        <f>VLOOKUP(P573,NIVEAUXADMIN!A:B,2,FALSE)</f>
        <v>HT07</v>
      </c>
      <c r="Z573" s="206" t="str">
        <f>VLOOKUP(Q573,NIVEAUXADMIN!E:F,2,FALSE)</f>
        <v>HT07715</v>
      </c>
      <c r="AA573" s="206" t="str">
        <f>VLOOKUP(R573,NIVEAUXADMIN!I:J,2,FALSE)</f>
        <v>HT07715-03</v>
      </c>
      <c r="AB573" s="206">
        <f>IF(SUMPRODUCT(($A$4:$A573=A573)*($Q$4:$Q573=Q573))&gt;1,0,1)</f>
        <v>0</v>
      </c>
      <c r="AC573" s="207">
        <f>IF(SUMPRODUCT(($A$4:$A573=A573)*($F$4:$F573=F573)*($Q$4:$Q573=Q573))&gt;1,0,1)</f>
        <v>0</v>
      </c>
      <c r="AD573" s="206" t="str">
        <f t="shared" si="28"/>
        <v xml:space="preserve">{"Organisation": "Centre d'Etudes et de Coopération Internationale", "Indicateur": "Distribution de biens non-alimentaire", "Statut": "Réalisé", "Date de l'activité (passé ou planifiée)
( jj-mm-aaaa)": "Non renseigné", "Département": "Sud", "Commune": "Maniche", "Section Communale": "11ème Melon"}, </v>
      </c>
    </row>
    <row r="574" spans="1:30" s="53" customFormat="1" x14ac:dyDescent="0.25">
      <c r="A574" s="206" t="s">
        <v>2239</v>
      </c>
      <c r="B574" s="206"/>
      <c r="C574" s="206"/>
      <c r="D574" s="206" t="s">
        <v>15</v>
      </c>
      <c r="E574" s="132" t="s">
        <v>1887</v>
      </c>
      <c r="F574" s="77" t="s">
        <v>2417</v>
      </c>
      <c r="G574" s="145" t="s">
        <v>1055</v>
      </c>
      <c r="H574" s="138" t="str">
        <f>IFERROR(VLOOKUP(G574,REFERENCES!O:P,2,FALSE),"")</f>
        <v xml:space="preserve">Nombre </v>
      </c>
      <c r="I574" s="185">
        <v>200</v>
      </c>
      <c r="J574" s="207"/>
      <c r="K574" s="207"/>
      <c r="L574" s="207"/>
      <c r="M574" s="147" t="s">
        <v>1818</v>
      </c>
      <c r="N574" s="207">
        <v>270</v>
      </c>
      <c r="O574" s="206"/>
      <c r="P574" s="206" t="s">
        <v>19</v>
      </c>
      <c r="Q574" s="206" t="s">
        <v>21</v>
      </c>
      <c r="R574" s="150" t="s">
        <v>1214</v>
      </c>
      <c r="S574" s="206"/>
      <c r="T574" s="206"/>
      <c r="U574" s="206"/>
      <c r="V574" s="145"/>
      <c r="W574" s="206" t="e">
        <f t="shared" si="26"/>
        <v>#VALUE!</v>
      </c>
      <c r="X574" s="206">
        <f t="shared" si="27"/>
        <v>36</v>
      </c>
      <c r="Y574" s="206" t="str">
        <f>VLOOKUP(P574,NIVEAUXADMIN!A:B,2,FALSE)</f>
        <v>HT07</v>
      </c>
      <c r="Z574" s="206" t="str">
        <f>VLOOKUP(Q574,NIVEAUXADMIN!E:F,2,FALSE)</f>
        <v>HT07715</v>
      </c>
      <c r="AA574" s="206" t="str">
        <f>VLOOKUP(R574,NIVEAUXADMIN!I:J,2,FALSE)</f>
        <v>HT07715-03</v>
      </c>
      <c r="AB574" s="206">
        <f>IF(SUMPRODUCT(($A$4:$A574=A574)*($Q$4:$Q574=Q574))&gt;1,0,1)</f>
        <v>0</v>
      </c>
      <c r="AC574" s="207">
        <f>IF(SUMPRODUCT(($A$4:$A574=A574)*($F$4:$F574=F574)*($Q$4:$Q574=Q574))&gt;1,0,1)</f>
        <v>0</v>
      </c>
      <c r="AD574" s="206" t="str">
        <f t="shared" si="28"/>
        <v xml:space="preserve">{"Organisation": "Centre d'Etudes et de Coopération Internationale", "Indicateur": "Distribution de biens non-alimentaire", "Statut": "Réalisé", "Date de l'activité (passé ou planifiée)
( jj-mm-aaaa)": "Non renseigné", "Département": "Sud", "Commune": "Maniche", "Section Communale": "11ème Melon"}, </v>
      </c>
    </row>
    <row r="575" spans="1:30" s="53" customFormat="1" x14ac:dyDescent="0.25">
      <c r="A575" s="201" t="s">
        <v>57</v>
      </c>
      <c r="B575" s="201" t="s">
        <v>2438</v>
      </c>
      <c r="C575" s="202"/>
      <c r="D575" s="142" t="s">
        <v>15</v>
      </c>
      <c r="E575" s="215">
        <v>43083</v>
      </c>
      <c r="F575" s="77" t="s">
        <v>2417</v>
      </c>
      <c r="G575" s="218" t="s">
        <v>2409</v>
      </c>
      <c r="H575" s="138" t="str">
        <f>IFERROR(VLOOKUP(G575,REFERENCES!O:P,2,FALSE),"")</f>
        <v xml:space="preserve">Nombre </v>
      </c>
      <c r="I575" s="141">
        <v>76</v>
      </c>
      <c r="J575" s="141"/>
      <c r="K575" s="141"/>
      <c r="L575" s="141"/>
      <c r="M575" s="205">
        <v>380</v>
      </c>
      <c r="N575" s="175">
        <v>76</v>
      </c>
      <c r="O575" s="149"/>
      <c r="P575" s="142" t="s">
        <v>19</v>
      </c>
      <c r="Q575" s="142" t="s">
        <v>251</v>
      </c>
      <c r="R575" s="179" t="s">
        <v>1315</v>
      </c>
      <c r="S575" s="142"/>
      <c r="T575" s="142" t="s">
        <v>1033</v>
      </c>
      <c r="U575" s="142" t="s">
        <v>1063</v>
      </c>
      <c r="V575" s="142"/>
      <c r="W575" s="206" t="str">
        <f t="shared" si="26"/>
        <v>CES20171214SUAQ1È</v>
      </c>
      <c r="X575" s="206">
        <f t="shared" si="27"/>
        <v>0</v>
      </c>
      <c r="Y575" s="206" t="str">
        <f>VLOOKUP(P575,NIVEAUXADMIN!A:B,2,FALSE)</f>
        <v>HT07</v>
      </c>
      <c r="Z575" s="206" t="str">
        <f>VLOOKUP(Q575,NIVEAUXADMIN!E:F,2,FALSE)</f>
        <v>HT07731</v>
      </c>
      <c r="AA575" s="206" t="str">
        <f>VLOOKUP(R575,NIVEAUXADMIN!I:J,2,FALSE)</f>
        <v>HT07731-01</v>
      </c>
      <c r="AB575" s="206">
        <f>IF(SUMPRODUCT(($A$4:$A575=A575)*($Q$4:$Q575=Q575))&gt;1,0,1)</f>
        <v>1</v>
      </c>
      <c r="AC575" s="207">
        <f>IF(SUMPRODUCT(($A$4:$A575=A575)*($F$4:$F575=F575)*($Q$4:$Q575=Q575))&gt;1,0,1)</f>
        <v>1</v>
      </c>
      <c r="AD575" s="206" t="str">
        <f t="shared" si="28"/>
        <v xml:space="preserve">{"Organisation": "CESVI", "Indicateur": "Distribution de biens non-alimentaire", "Statut": "Réalisé", "Date de l'activité (passé ou planifiée)
( jj-mm-aaaa)": "12/14/2017", "Département": "Sud", "Commune": "Aquin", "Section Communale": "1ère Macéan"}, </v>
      </c>
    </row>
    <row r="576" spans="1:30" s="53" customFormat="1" x14ac:dyDescent="0.25">
      <c r="A576" s="201" t="s">
        <v>57</v>
      </c>
      <c r="B576" s="201" t="s">
        <v>2438</v>
      </c>
      <c r="C576" s="202"/>
      <c r="D576" s="142" t="s">
        <v>15</v>
      </c>
      <c r="E576" s="215">
        <v>43084</v>
      </c>
      <c r="F576" s="77" t="s">
        <v>2417</v>
      </c>
      <c r="G576" s="218" t="s">
        <v>2409</v>
      </c>
      <c r="H576" s="138" t="str">
        <f>IFERROR(VLOOKUP(G576,REFERENCES!O:P,2,FALSE),"")</f>
        <v xml:space="preserve">Nombre </v>
      </c>
      <c r="I576" s="141">
        <v>147</v>
      </c>
      <c r="J576" s="141"/>
      <c r="K576" s="141"/>
      <c r="L576" s="141"/>
      <c r="M576" s="205">
        <v>735</v>
      </c>
      <c r="N576" s="175">
        <v>147</v>
      </c>
      <c r="O576" s="149"/>
      <c r="P576" s="142" t="s">
        <v>19</v>
      </c>
      <c r="Q576" s="142" t="s">
        <v>251</v>
      </c>
      <c r="R576" s="179" t="s">
        <v>1384</v>
      </c>
      <c r="S576" s="142"/>
      <c r="T576" s="142" t="s">
        <v>1033</v>
      </c>
      <c r="U576" s="142" t="s">
        <v>1063</v>
      </c>
      <c r="V576" s="142"/>
      <c r="W576" s="206" t="str">
        <f t="shared" si="26"/>
        <v>CES20171215SUAQ2È</v>
      </c>
      <c r="X576" s="206">
        <f t="shared" si="27"/>
        <v>0</v>
      </c>
      <c r="Y576" s="206" t="str">
        <f>VLOOKUP(P576,NIVEAUXADMIN!A:B,2,FALSE)</f>
        <v>HT07</v>
      </c>
      <c r="Z576" s="206" t="str">
        <f>VLOOKUP(Q576,NIVEAUXADMIN!E:F,2,FALSE)</f>
        <v>HT07731</v>
      </c>
      <c r="AA576" s="206" t="str">
        <f>VLOOKUP(R576,NIVEAUXADMIN!I:J,2,FALSE)</f>
        <v>HT07731-02</v>
      </c>
      <c r="AB576" s="206">
        <f>IF(SUMPRODUCT(($A$4:$A576=A576)*($Q$4:$Q576=Q576))&gt;1,0,1)</f>
        <v>0</v>
      </c>
      <c r="AC576" s="207">
        <f>IF(SUMPRODUCT(($A$4:$A576=A576)*($F$4:$F576=F576)*($Q$4:$Q576=Q576))&gt;1,0,1)</f>
        <v>0</v>
      </c>
      <c r="AD576" s="206" t="str">
        <f t="shared" si="28"/>
        <v xml:space="preserve">{"Organisation": "CESVI", "Indicateur": "Distribution de biens non-alimentaire", "Statut": "Réalisé", "Date de l'activité (passé ou planifiée)
( jj-mm-aaaa)": "12/15/2017", "Département": "Sud", "Commune": "Aquin", "Section Communale": "2ème Bellevue"}, </v>
      </c>
    </row>
    <row r="577" spans="1:30" s="53" customFormat="1" x14ac:dyDescent="0.25">
      <c r="A577" s="201" t="s">
        <v>57</v>
      </c>
      <c r="B577" s="201" t="s">
        <v>2438</v>
      </c>
      <c r="C577" s="140"/>
      <c r="D577" s="142" t="s">
        <v>15</v>
      </c>
      <c r="E577" s="136">
        <v>43085</v>
      </c>
      <c r="F577" s="77" t="s">
        <v>2417</v>
      </c>
      <c r="G577" s="218" t="s">
        <v>2409</v>
      </c>
      <c r="H577" s="138" t="str">
        <f>IFERROR(VLOOKUP(G577,REFERENCES!O:P,2,FALSE),"")</f>
        <v xml:space="preserve">Nombre </v>
      </c>
      <c r="I577" s="141">
        <v>143</v>
      </c>
      <c r="J577" s="140"/>
      <c r="K577" s="140"/>
      <c r="L577" s="140"/>
      <c r="M577" s="205">
        <v>715</v>
      </c>
      <c r="N577" s="141">
        <v>143</v>
      </c>
      <c r="O577" s="140"/>
      <c r="P577" s="142" t="s">
        <v>19</v>
      </c>
      <c r="Q577" s="142" t="s">
        <v>251</v>
      </c>
      <c r="R577" s="179" t="s">
        <v>1656</v>
      </c>
      <c r="S577" s="140"/>
      <c r="T577" s="142" t="s">
        <v>1033</v>
      </c>
      <c r="U577" s="142" t="s">
        <v>1063</v>
      </c>
      <c r="V577" s="140"/>
      <c r="W577" s="206" t="str">
        <f t="shared" si="26"/>
        <v>CES20171216SUAQ5È</v>
      </c>
      <c r="X577" s="206">
        <f t="shared" si="27"/>
        <v>0</v>
      </c>
      <c r="Y577" s="206" t="str">
        <f>VLOOKUP(P577,NIVEAUXADMIN!A:B,2,FALSE)</f>
        <v>HT07</v>
      </c>
      <c r="Z577" s="206" t="str">
        <f>VLOOKUP(Q577,NIVEAUXADMIN!E:F,2,FALSE)</f>
        <v>HT07731</v>
      </c>
      <c r="AA577" s="206" t="str">
        <f>VLOOKUP(R577,NIVEAUXADMIN!I:J,2,FALSE)</f>
        <v>HT07731-05</v>
      </c>
      <c r="AB577" s="206">
        <f>IF(SUMPRODUCT(($A$4:$A577=A577)*($Q$4:$Q577=Q577))&gt;1,0,1)</f>
        <v>0</v>
      </c>
      <c r="AC577" s="207">
        <f>IF(SUMPRODUCT(($A$4:$A577=A577)*($F$4:$F577=F577)*($Q$4:$Q577=Q577))&gt;1,0,1)</f>
        <v>0</v>
      </c>
      <c r="AD577" s="206" t="str">
        <f t="shared" si="28"/>
        <v xml:space="preserve">{"Organisation": "CESVI", "Indicateur": "Distribution de biens non-alimentaire", "Statut": "Réalisé", "Date de l'activité (passé ou planifiée)
( jj-mm-aaaa)": "12/16/2017", "Département": "Sud", "Commune": "Aquin", "Section Communale": "5ème Mare à Coiffe"}, </v>
      </c>
    </row>
    <row r="578" spans="1:30" s="53" customFormat="1" x14ac:dyDescent="0.25">
      <c r="A578" s="201" t="s">
        <v>57</v>
      </c>
      <c r="B578" s="201" t="s">
        <v>2436</v>
      </c>
      <c r="C578" s="202" t="s">
        <v>2211</v>
      </c>
      <c r="D578" s="142" t="s">
        <v>18</v>
      </c>
      <c r="E578" s="215" t="s">
        <v>2437</v>
      </c>
      <c r="F578" s="77" t="s">
        <v>2416</v>
      </c>
      <c r="G578" s="145" t="s">
        <v>2369</v>
      </c>
      <c r="H578" s="138" t="str">
        <f>IFERROR(VLOOKUP(G578,REFERENCES!O:P,2,FALSE),"")</f>
        <v>Nombre de formations organisees</v>
      </c>
      <c r="I578" s="141"/>
      <c r="J578" s="141"/>
      <c r="K578" s="141"/>
      <c r="L578" s="141"/>
      <c r="M578" s="205"/>
      <c r="N578" s="195"/>
      <c r="O578" s="149"/>
      <c r="P578" s="142" t="s">
        <v>16</v>
      </c>
      <c r="Q578" s="142" t="s">
        <v>270</v>
      </c>
      <c r="R578" s="179"/>
      <c r="S578" s="142"/>
      <c r="T578" s="142"/>
      <c r="U578" s="142"/>
      <c r="V578" s="142"/>
      <c r="W578" s="206" t="e">
        <f t="shared" si="26"/>
        <v>#VALUE!</v>
      </c>
      <c r="X578" s="206">
        <f t="shared" si="27"/>
        <v>36</v>
      </c>
      <c r="Y578" s="206" t="str">
        <f>VLOOKUP(P578,NIVEAUXADMIN!A:B,2,FALSE)</f>
        <v>HT08</v>
      </c>
      <c r="Z578" s="206" t="str">
        <f>VLOOKUP(Q578,NIVEAUXADMIN!E:F,2,FALSE)</f>
        <v>HT08834</v>
      </c>
      <c r="AA578" s="206" t="e">
        <f>VLOOKUP(R578,NIVEAUXADMIN!I:J,2,FALSE)</f>
        <v>#N/A</v>
      </c>
      <c r="AB578" s="206">
        <f>IF(SUMPRODUCT(($A$4:$A578=A578)*($Q$4:$Q578=Q578))&gt;1,0,1)</f>
        <v>1</v>
      </c>
      <c r="AC578" s="207">
        <f>IF(SUMPRODUCT(($A$4:$A578=A578)*($F$4:$F578=F578)*($Q$4:$Q578=Q578))&gt;1,0,1)</f>
        <v>1</v>
      </c>
      <c r="AD578" s="206" t="str">
        <f t="shared" si="28"/>
        <v xml:space="preserve">{"Organisation": "CESVI", "Indicateur": "Formation technique", "Statut": "Planifié (financé)", "Date de l'activité (passé ou planifiée)
( jj-mm-aaaa)": "mai 2017", "Département": "Grande Anse", "Commune": "Pestel", "Section Communale": ""}, </v>
      </c>
    </row>
    <row r="579" spans="1:30" s="53" customFormat="1" x14ac:dyDescent="0.25">
      <c r="A579" s="201" t="s">
        <v>57</v>
      </c>
      <c r="B579" s="201" t="s">
        <v>2436</v>
      </c>
      <c r="C579" s="202" t="s">
        <v>2211</v>
      </c>
      <c r="D579" s="142" t="s">
        <v>18</v>
      </c>
      <c r="E579" s="215" t="s">
        <v>2437</v>
      </c>
      <c r="F579" s="77" t="s">
        <v>2379</v>
      </c>
      <c r="G579" s="217"/>
      <c r="H579" s="138" t="str">
        <f>IFERROR(VLOOKUP(G579,REFERENCES!O:P,2,FALSE),"")</f>
        <v/>
      </c>
      <c r="I579" s="141"/>
      <c r="J579" s="141"/>
      <c r="K579" s="141"/>
      <c r="L579" s="141"/>
      <c r="M579" s="205"/>
      <c r="N579" s="195"/>
      <c r="O579" s="149"/>
      <c r="P579" s="142" t="s">
        <v>16</v>
      </c>
      <c r="Q579" s="142" t="s">
        <v>270</v>
      </c>
      <c r="R579" s="179"/>
      <c r="S579" s="142"/>
      <c r="T579" s="142"/>
      <c r="U579" s="142"/>
      <c r="V579" s="142"/>
      <c r="W579" s="206" t="e">
        <f t="shared" si="26"/>
        <v>#VALUE!</v>
      </c>
      <c r="X579" s="206">
        <f t="shared" si="27"/>
        <v>36</v>
      </c>
      <c r="Y579" s="206" t="str">
        <f>VLOOKUP(P579,NIVEAUXADMIN!A:B,2,FALSE)</f>
        <v>HT08</v>
      </c>
      <c r="Z579" s="206" t="str">
        <f>VLOOKUP(Q579,NIVEAUXADMIN!E:F,2,FALSE)</f>
        <v>HT08834</v>
      </c>
      <c r="AA579" s="206" t="e">
        <f>VLOOKUP(R579,NIVEAUXADMIN!I:J,2,FALSE)</f>
        <v>#N/A</v>
      </c>
      <c r="AB579" s="206">
        <f>IF(SUMPRODUCT(($A$4:$A579=A579)*($Q$4:$Q579=Q579))&gt;1,0,1)</f>
        <v>0</v>
      </c>
      <c r="AC579" s="207">
        <f>IF(SUMPRODUCT(($A$4:$A579=A579)*($F$4:$F579=F579)*($Q$4:$Q579=Q579))&gt;1,0,1)</f>
        <v>1</v>
      </c>
      <c r="AD579" s="206" t="str">
        <f t="shared" si="28"/>
        <v xml:space="preserve">{"Organisation": "CESVI", "Indicateur": "Evaluation des dommages et diagnostique", "Statut": "Planifié (financé)", "Date de l'activité (passé ou planifiée)
( jj-mm-aaaa)": "mai 2017", "Département": "Grande Anse", "Commune": "Pestel", "Section Communale": ""}, </v>
      </c>
    </row>
    <row r="580" spans="1:30" s="53" customFormat="1" x14ac:dyDescent="0.25">
      <c r="A580" s="201" t="s">
        <v>57</v>
      </c>
      <c r="B580" s="201" t="s">
        <v>2436</v>
      </c>
      <c r="C580" s="202" t="s">
        <v>2211</v>
      </c>
      <c r="D580" s="142" t="s">
        <v>18</v>
      </c>
      <c r="E580" s="215" t="s">
        <v>2437</v>
      </c>
      <c r="F580" s="77" t="s">
        <v>2394</v>
      </c>
      <c r="G580" s="145" t="s">
        <v>2395</v>
      </c>
      <c r="H580" s="138" t="str">
        <f>IFERROR(VLOOKUP(G580,REFERENCES!O:P,2,FALSE),"")</f>
        <v>Nombre de ménages assistés par des travailleurs spécialisés</v>
      </c>
      <c r="I580" s="141"/>
      <c r="J580" s="141"/>
      <c r="K580" s="141"/>
      <c r="L580" s="141"/>
      <c r="M580" s="205"/>
      <c r="N580" s="195"/>
      <c r="O580" s="149"/>
      <c r="P580" s="142" t="s">
        <v>16</v>
      </c>
      <c r="Q580" s="142" t="s">
        <v>270</v>
      </c>
      <c r="R580" s="179"/>
      <c r="S580" s="142"/>
      <c r="T580" s="142"/>
      <c r="U580" s="142"/>
      <c r="V580" s="142"/>
      <c r="W580" s="206" t="e">
        <f t="shared" si="26"/>
        <v>#VALUE!</v>
      </c>
      <c r="X580" s="206">
        <f t="shared" si="27"/>
        <v>36</v>
      </c>
      <c r="Y580" s="206" t="str">
        <f>VLOOKUP(P580,NIVEAUXADMIN!A:B,2,FALSE)</f>
        <v>HT08</v>
      </c>
      <c r="Z580" s="206" t="str">
        <f>VLOOKUP(Q580,NIVEAUXADMIN!E:F,2,FALSE)</f>
        <v>HT08834</v>
      </c>
      <c r="AA580" s="206" t="e">
        <f>VLOOKUP(R580,NIVEAUXADMIN!I:J,2,FALSE)</f>
        <v>#N/A</v>
      </c>
      <c r="AB580" s="206">
        <f>IF(SUMPRODUCT(($A$4:$A580=A580)*($Q$4:$Q580=Q580))&gt;1,0,1)</f>
        <v>0</v>
      </c>
      <c r="AC580" s="207">
        <f>IF(SUMPRODUCT(($A$4:$A580=A580)*($F$4:$F580=F580)*($Q$4:$Q580=Q580))&gt;1,0,1)</f>
        <v>1</v>
      </c>
      <c r="AD580" s="206" t="str">
        <f t="shared" si="28"/>
        <v xml:space="preserve">{"Organisation": "CESVI", "Indicateur": "Réparation et renforcement", "Statut": "Planifié (financé)", "Date de l'activité (passé ou planifiée)
( jj-mm-aaaa)": "mai 2017", "Département": "Grande Anse", "Commune": "Pestel", "Section Communale": ""}, </v>
      </c>
    </row>
    <row r="581" spans="1:30" s="53" customFormat="1" x14ac:dyDescent="0.25">
      <c r="A581" s="201" t="s">
        <v>57</v>
      </c>
      <c r="B581" s="201" t="s">
        <v>2436</v>
      </c>
      <c r="C581" s="202" t="s">
        <v>2211</v>
      </c>
      <c r="D581" s="142" t="s">
        <v>18</v>
      </c>
      <c r="E581" s="215" t="s">
        <v>2437</v>
      </c>
      <c r="F581" s="77" t="s">
        <v>2418</v>
      </c>
      <c r="G581" s="145" t="s">
        <v>2401</v>
      </c>
      <c r="H581" s="138" t="str">
        <f>IFERROR(VLOOKUP(G581,REFERENCES!O:P,2,FALSE),"")</f>
        <v>Nombre de kits de tôles</v>
      </c>
      <c r="I581" s="141"/>
      <c r="J581" s="141"/>
      <c r="K581" s="141"/>
      <c r="L581" s="141"/>
      <c r="M581" s="205"/>
      <c r="N581" s="195"/>
      <c r="O581" s="149"/>
      <c r="P581" s="142" t="s">
        <v>16</v>
      </c>
      <c r="Q581" s="142" t="s">
        <v>270</v>
      </c>
      <c r="R581" s="179"/>
      <c r="S581" s="142"/>
      <c r="T581" s="142"/>
      <c r="U581" s="142"/>
      <c r="V581" s="142"/>
      <c r="W581" s="206" t="e">
        <f t="shared" ref="W581:W644" si="29">UPPER(LEFT(A581,3)&amp;YEAR(E581)&amp;MONTH(E581)&amp;DAY((E581))&amp;LEFT(P581,2)&amp;LEFT(Q581,2)&amp;LEFT(R581,2))</f>
        <v>#VALUE!</v>
      </c>
      <c r="X581" s="206">
        <f t="shared" ref="X581:X644" si="30">COUNTIF($W$4:$W$128,W581)</f>
        <v>36</v>
      </c>
      <c r="Y581" s="206" t="str">
        <f>VLOOKUP(P581,NIVEAUXADMIN!A:B,2,FALSE)</f>
        <v>HT08</v>
      </c>
      <c r="Z581" s="206" t="str">
        <f>VLOOKUP(Q581,NIVEAUXADMIN!E:F,2,FALSE)</f>
        <v>HT08834</v>
      </c>
      <c r="AA581" s="206" t="e">
        <f>VLOOKUP(R581,NIVEAUXADMIN!I:J,2,FALSE)</f>
        <v>#N/A</v>
      </c>
      <c r="AB581" s="206">
        <f>IF(SUMPRODUCT(($A$4:$A581=A581)*($Q$4:$Q581=Q581))&gt;1,0,1)</f>
        <v>0</v>
      </c>
      <c r="AC581" s="207">
        <f>IF(SUMPRODUCT(($A$4:$A581=A581)*($F$4:$F581=F581)*($Q$4:$Q581=Q581))&gt;1,0,1)</f>
        <v>1</v>
      </c>
      <c r="AD581" s="206" t="str">
        <f t="shared" ref="AD581:AD644" si="31">"{"""&amp;$A$3 &amp;""": """ &amp; TRIM(A581)  &amp; """, """&amp; $F$3 &amp; """: """ &amp;  IFERROR(MID(F581,5,LEN(F581)-2),"")&amp; """, """ &amp;$D$3 &amp;""": """ &amp; D581 &amp; """, """&amp;$E$3 &amp;""": """ &amp; IFERROR(TEXT(E581,"m/d/yyyy"),"") &amp; """, """&amp; $P$3&amp; """: """ &amp; P581&amp; """, """&amp; $Q$3&amp; """: """ &amp; Q581&amp; """, """&amp; $R$3&amp; """: """ &amp; R581&amp; """}, "</f>
        <v xml:space="preserve">{"Organisation": "CESVI", "Indicateur": "Support à l'auto-recouvrement pour la réparation et reconstruction", "Statut": "Planifié (financé)", "Date de l'activité (passé ou planifiée)
( jj-mm-aaaa)": "mai 2017", "Département": "Grande Anse", "Commune": "Pestel", "Section Communale": ""}, </v>
      </c>
    </row>
    <row r="582" spans="1:30" s="53" customFormat="1" x14ac:dyDescent="0.25">
      <c r="A582" s="201" t="s">
        <v>57</v>
      </c>
      <c r="B582" s="201" t="s">
        <v>2436</v>
      </c>
      <c r="C582" s="202" t="s">
        <v>2211</v>
      </c>
      <c r="D582" s="142" t="s">
        <v>18</v>
      </c>
      <c r="E582" s="215" t="s">
        <v>2437</v>
      </c>
      <c r="F582" s="77" t="s">
        <v>2416</v>
      </c>
      <c r="G582" s="145" t="s">
        <v>2369</v>
      </c>
      <c r="H582" s="138" t="str">
        <f>IFERROR(VLOOKUP(G582,REFERENCES!O:P,2,FALSE),"")</f>
        <v>Nombre de formations organisees</v>
      </c>
      <c r="I582" s="141"/>
      <c r="J582" s="141"/>
      <c r="K582" s="141"/>
      <c r="L582" s="141"/>
      <c r="M582" s="205"/>
      <c r="N582" s="195"/>
      <c r="O582" s="149"/>
      <c r="P582" s="142" t="s">
        <v>16</v>
      </c>
      <c r="Q582" s="142" t="s">
        <v>256</v>
      </c>
      <c r="R582" s="179"/>
      <c r="S582" s="142"/>
      <c r="T582" s="142"/>
      <c r="U582" s="142"/>
      <c r="V582" s="142"/>
      <c r="W582" s="206" t="e">
        <f t="shared" si="29"/>
        <v>#VALUE!</v>
      </c>
      <c r="X582" s="206">
        <f t="shared" si="30"/>
        <v>36</v>
      </c>
      <c r="Y582" s="206" t="str">
        <f>VLOOKUP(P582,NIVEAUXADMIN!A:B,2,FALSE)</f>
        <v>HT08</v>
      </c>
      <c r="Z582" s="206" t="str">
        <f>VLOOKUP(Q582,NIVEAUXADMIN!E:F,2,FALSE)</f>
        <v>HT08831</v>
      </c>
      <c r="AA582" s="206" t="e">
        <f>VLOOKUP(R582,NIVEAUXADMIN!I:J,2,FALSE)</f>
        <v>#N/A</v>
      </c>
      <c r="AB582" s="206">
        <f>IF(SUMPRODUCT(($A$4:$A582=A582)*($Q$4:$Q582=Q582))&gt;1,0,1)</f>
        <v>1</v>
      </c>
      <c r="AC582" s="207">
        <f>IF(SUMPRODUCT(($A$4:$A582=A582)*($F$4:$F582=F582)*($Q$4:$Q582=Q582))&gt;1,0,1)</f>
        <v>1</v>
      </c>
      <c r="AD582" s="206" t="str">
        <f t="shared" si="31"/>
        <v xml:space="preserve">{"Organisation": "CESVI", "Indicateur": "Formation technique", "Statut": "Planifié (financé)", "Date de l'activité (passé ou planifiée)
( jj-mm-aaaa)": "mai 2017", "Département": "Grande Anse", "Commune": "Corail", "Section Communale": ""}, </v>
      </c>
    </row>
    <row r="583" spans="1:30" s="53" customFormat="1" x14ac:dyDescent="0.25">
      <c r="A583" s="201" t="s">
        <v>57</v>
      </c>
      <c r="B583" s="201" t="s">
        <v>2436</v>
      </c>
      <c r="C583" s="202" t="s">
        <v>2211</v>
      </c>
      <c r="D583" s="142" t="s">
        <v>18</v>
      </c>
      <c r="E583" s="215" t="s">
        <v>2437</v>
      </c>
      <c r="F583" s="77" t="s">
        <v>2379</v>
      </c>
      <c r="G583" s="217"/>
      <c r="H583" s="138" t="str">
        <f>IFERROR(VLOOKUP(G583,REFERENCES!O:P,2,FALSE),"")</f>
        <v/>
      </c>
      <c r="I583" s="141"/>
      <c r="J583" s="141"/>
      <c r="K583" s="141"/>
      <c r="L583" s="141"/>
      <c r="M583" s="205"/>
      <c r="N583" s="195"/>
      <c r="O583" s="149"/>
      <c r="P583" s="142" t="s">
        <v>16</v>
      </c>
      <c r="Q583" s="142" t="s">
        <v>256</v>
      </c>
      <c r="R583" s="179"/>
      <c r="S583" s="142"/>
      <c r="T583" s="142"/>
      <c r="U583" s="142"/>
      <c r="V583" s="142"/>
      <c r="W583" s="206" t="e">
        <f t="shared" si="29"/>
        <v>#VALUE!</v>
      </c>
      <c r="X583" s="206">
        <f t="shared" si="30"/>
        <v>36</v>
      </c>
      <c r="Y583" s="206" t="str">
        <f>VLOOKUP(P583,NIVEAUXADMIN!A:B,2,FALSE)</f>
        <v>HT08</v>
      </c>
      <c r="Z583" s="206" t="str">
        <f>VLOOKUP(Q583,NIVEAUXADMIN!E:F,2,FALSE)</f>
        <v>HT08831</v>
      </c>
      <c r="AA583" s="206" t="e">
        <f>VLOOKUP(R583,NIVEAUXADMIN!I:J,2,FALSE)</f>
        <v>#N/A</v>
      </c>
      <c r="AB583" s="206">
        <f>IF(SUMPRODUCT(($A$4:$A583=A583)*($Q$4:$Q583=Q583))&gt;1,0,1)</f>
        <v>0</v>
      </c>
      <c r="AC583" s="207">
        <f>IF(SUMPRODUCT(($A$4:$A583=A583)*($F$4:$F583=F583)*($Q$4:$Q583=Q583))&gt;1,0,1)</f>
        <v>1</v>
      </c>
      <c r="AD583" s="206" t="str">
        <f t="shared" si="31"/>
        <v xml:space="preserve">{"Organisation": "CESVI", "Indicateur": "Evaluation des dommages et diagnostique", "Statut": "Planifié (financé)", "Date de l'activité (passé ou planifiée)
( jj-mm-aaaa)": "mai 2017", "Département": "Grande Anse", "Commune": "Corail", "Section Communale": ""}, </v>
      </c>
    </row>
    <row r="584" spans="1:30" s="53" customFormat="1" x14ac:dyDescent="0.25">
      <c r="A584" s="201" t="s">
        <v>57</v>
      </c>
      <c r="B584" s="201" t="s">
        <v>2436</v>
      </c>
      <c r="C584" s="202" t="s">
        <v>2211</v>
      </c>
      <c r="D584" s="142" t="s">
        <v>18</v>
      </c>
      <c r="E584" s="215" t="s">
        <v>2437</v>
      </c>
      <c r="F584" s="77" t="s">
        <v>2394</v>
      </c>
      <c r="G584" s="145" t="s">
        <v>2395</v>
      </c>
      <c r="H584" s="138" t="str">
        <f>IFERROR(VLOOKUP(G584,REFERENCES!O:P,2,FALSE),"")</f>
        <v>Nombre de ménages assistés par des travailleurs spécialisés</v>
      </c>
      <c r="I584" s="141"/>
      <c r="J584" s="141"/>
      <c r="K584" s="141"/>
      <c r="L584" s="141"/>
      <c r="M584" s="205"/>
      <c r="N584" s="195"/>
      <c r="O584" s="149"/>
      <c r="P584" s="142" t="s">
        <v>16</v>
      </c>
      <c r="Q584" s="142" t="s">
        <v>256</v>
      </c>
      <c r="R584" s="179"/>
      <c r="S584" s="142"/>
      <c r="T584" s="142"/>
      <c r="U584" s="142"/>
      <c r="V584" s="142"/>
      <c r="W584" s="206" t="e">
        <f t="shared" si="29"/>
        <v>#VALUE!</v>
      </c>
      <c r="X584" s="206">
        <f t="shared" si="30"/>
        <v>36</v>
      </c>
      <c r="Y584" s="206" t="str">
        <f>VLOOKUP(P584,NIVEAUXADMIN!A:B,2,FALSE)</f>
        <v>HT08</v>
      </c>
      <c r="Z584" s="206" t="str">
        <f>VLOOKUP(Q584,NIVEAUXADMIN!E:F,2,FALSE)</f>
        <v>HT08831</v>
      </c>
      <c r="AA584" s="206" t="e">
        <f>VLOOKUP(R584,NIVEAUXADMIN!I:J,2,FALSE)</f>
        <v>#N/A</v>
      </c>
      <c r="AB584" s="206">
        <f>IF(SUMPRODUCT(($A$4:$A584=A584)*($Q$4:$Q584=Q584))&gt;1,0,1)</f>
        <v>0</v>
      </c>
      <c r="AC584" s="207">
        <f>IF(SUMPRODUCT(($A$4:$A584=A584)*($F$4:$F584=F584)*($Q$4:$Q584=Q584))&gt;1,0,1)</f>
        <v>1</v>
      </c>
      <c r="AD584" s="206" t="str">
        <f t="shared" si="31"/>
        <v xml:space="preserve">{"Organisation": "CESVI", "Indicateur": "Réparation et renforcement", "Statut": "Planifié (financé)", "Date de l'activité (passé ou planifiée)
( jj-mm-aaaa)": "mai 2017", "Département": "Grande Anse", "Commune": "Corail", "Section Communale": ""}, </v>
      </c>
    </row>
    <row r="585" spans="1:30" s="53" customFormat="1" x14ac:dyDescent="0.25">
      <c r="A585" s="201" t="s">
        <v>57</v>
      </c>
      <c r="B585" s="201" t="s">
        <v>2436</v>
      </c>
      <c r="C585" s="202" t="s">
        <v>2211</v>
      </c>
      <c r="D585" s="142" t="s">
        <v>18</v>
      </c>
      <c r="E585" s="215" t="s">
        <v>2437</v>
      </c>
      <c r="F585" s="77" t="s">
        <v>2418</v>
      </c>
      <c r="G585" s="145" t="s">
        <v>2401</v>
      </c>
      <c r="H585" s="138" t="str">
        <f>IFERROR(VLOOKUP(G585,REFERENCES!O:P,2,FALSE),"")</f>
        <v>Nombre de kits de tôles</v>
      </c>
      <c r="I585" s="141"/>
      <c r="J585" s="141"/>
      <c r="K585" s="141"/>
      <c r="L585" s="141"/>
      <c r="M585" s="205"/>
      <c r="N585" s="195"/>
      <c r="O585" s="149"/>
      <c r="P585" s="142" t="s">
        <v>16</v>
      </c>
      <c r="Q585" s="142" t="s">
        <v>256</v>
      </c>
      <c r="R585" s="179"/>
      <c r="S585" s="142"/>
      <c r="T585" s="142"/>
      <c r="U585" s="142"/>
      <c r="V585" s="142"/>
      <c r="W585" s="206" t="e">
        <f t="shared" si="29"/>
        <v>#VALUE!</v>
      </c>
      <c r="X585" s="206">
        <f t="shared" si="30"/>
        <v>36</v>
      </c>
      <c r="Y585" s="206" t="str">
        <f>VLOOKUP(P585,NIVEAUXADMIN!A:B,2,FALSE)</f>
        <v>HT08</v>
      </c>
      <c r="Z585" s="206" t="str">
        <f>VLOOKUP(Q585,NIVEAUXADMIN!E:F,2,FALSE)</f>
        <v>HT08831</v>
      </c>
      <c r="AA585" s="206" t="e">
        <f>VLOOKUP(R585,NIVEAUXADMIN!I:J,2,FALSE)</f>
        <v>#N/A</v>
      </c>
      <c r="AB585" s="206">
        <f>IF(SUMPRODUCT(($A$4:$A585=A585)*($Q$4:$Q585=Q585))&gt;1,0,1)</f>
        <v>0</v>
      </c>
      <c r="AC585" s="207">
        <f>IF(SUMPRODUCT(($A$4:$A585=A585)*($F$4:$F585=F585)*($Q$4:$Q585=Q585))&gt;1,0,1)</f>
        <v>1</v>
      </c>
      <c r="AD585" s="206" t="str">
        <f t="shared" si="31"/>
        <v xml:space="preserve">{"Organisation": "CESVI", "Indicateur": "Support à l'auto-recouvrement pour la réparation et reconstruction", "Statut": "Planifié (financé)", "Date de l'activité (passé ou planifiée)
( jj-mm-aaaa)": "mai 2017", "Département": "Grande Anse", "Commune": "Corail", "Section Communale": ""}, </v>
      </c>
    </row>
    <row r="586" spans="1:30" s="53" customFormat="1" x14ac:dyDescent="0.25">
      <c r="A586" s="201" t="s">
        <v>57</v>
      </c>
      <c r="B586" s="201" t="s">
        <v>2436</v>
      </c>
      <c r="C586" s="202" t="s">
        <v>2211</v>
      </c>
      <c r="D586" s="142" t="s">
        <v>18</v>
      </c>
      <c r="E586" s="215" t="s">
        <v>2437</v>
      </c>
      <c r="F586" s="77" t="s">
        <v>2416</v>
      </c>
      <c r="G586" s="145" t="s">
        <v>2369</v>
      </c>
      <c r="H586" s="138" t="str">
        <f>IFERROR(VLOOKUP(G586,REFERENCES!O:P,2,FALSE),"")</f>
        <v>Nombre de formations organisees</v>
      </c>
      <c r="I586" s="141"/>
      <c r="J586" s="141"/>
      <c r="K586" s="141"/>
      <c r="L586" s="141"/>
      <c r="M586" s="205"/>
      <c r="N586" s="195"/>
      <c r="O586" s="149"/>
      <c r="P586" s="142" t="s">
        <v>19</v>
      </c>
      <c r="Q586" s="142" t="s">
        <v>251</v>
      </c>
      <c r="R586" s="179" t="s">
        <v>1384</v>
      </c>
      <c r="S586" s="142"/>
      <c r="T586" s="142"/>
      <c r="U586" s="142"/>
      <c r="V586" s="142"/>
      <c r="W586" s="206" t="e">
        <f t="shared" si="29"/>
        <v>#VALUE!</v>
      </c>
      <c r="X586" s="206">
        <f t="shared" si="30"/>
        <v>36</v>
      </c>
      <c r="Y586" s="206" t="str">
        <f>VLOOKUP(P586,NIVEAUXADMIN!A:B,2,FALSE)</f>
        <v>HT07</v>
      </c>
      <c r="Z586" s="206" t="str">
        <f>VLOOKUP(Q586,NIVEAUXADMIN!E:F,2,FALSE)</f>
        <v>HT07731</v>
      </c>
      <c r="AA586" s="206" t="str">
        <f>VLOOKUP(R586,NIVEAUXADMIN!I:J,2,FALSE)</f>
        <v>HT07731-02</v>
      </c>
      <c r="AB586" s="206">
        <f>IF(SUMPRODUCT(($A$4:$A586=A586)*($Q$4:$Q586=Q586))&gt;1,0,1)</f>
        <v>0</v>
      </c>
      <c r="AC586" s="207">
        <f>IF(SUMPRODUCT(($A$4:$A586=A586)*($F$4:$F586=F586)*($Q$4:$Q586=Q586))&gt;1,0,1)</f>
        <v>1</v>
      </c>
      <c r="AD586" s="206" t="str">
        <f t="shared" si="31"/>
        <v xml:space="preserve">{"Organisation": "CESVI", "Indicateur": "Formation technique", "Statut": "Planifié (financé)", "Date de l'activité (passé ou planifiée)
( jj-mm-aaaa)": "mai 2017", "Département": "Sud", "Commune": "Aquin", "Section Communale": "2ème Bellevue"}, </v>
      </c>
    </row>
    <row r="587" spans="1:30" s="53" customFormat="1" x14ac:dyDescent="0.25">
      <c r="A587" s="201" t="s">
        <v>57</v>
      </c>
      <c r="B587" s="201" t="s">
        <v>2436</v>
      </c>
      <c r="C587" s="202" t="s">
        <v>2211</v>
      </c>
      <c r="D587" s="142" t="s">
        <v>18</v>
      </c>
      <c r="E587" s="215" t="s">
        <v>2437</v>
      </c>
      <c r="F587" s="77" t="s">
        <v>2379</v>
      </c>
      <c r="G587" s="217"/>
      <c r="H587" s="138" t="str">
        <f>IFERROR(VLOOKUP(G587,REFERENCES!O:P,2,FALSE),"")</f>
        <v/>
      </c>
      <c r="I587" s="141"/>
      <c r="J587" s="141"/>
      <c r="K587" s="141"/>
      <c r="L587" s="141"/>
      <c r="M587" s="205"/>
      <c r="N587" s="195"/>
      <c r="O587" s="149"/>
      <c r="P587" s="142" t="s">
        <v>19</v>
      </c>
      <c r="Q587" s="142" t="s">
        <v>251</v>
      </c>
      <c r="R587" s="179" t="s">
        <v>1384</v>
      </c>
      <c r="S587" s="142"/>
      <c r="T587" s="142"/>
      <c r="U587" s="142"/>
      <c r="V587" s="142"/>
      <c r="W587" s="206" t="e">
        <f t="shared" si="29"/>
        <v>#VALUE!</v>
      </c>
      <c r="X587" s="206">
        <f t="shared" si="30"/>
        <v>36</v>
      </c>
      <c r="Y587" s="206" t="str">
        <f>VLOOKUP(P587,NIVEAUXADMIN!A:B,2,FALSE)</f>
        <v>HT07</v>
      </c>
      <c r="Z587" s="206" t="str">
        <f>VLOOKUP(Q587,NIVEAUXADMIN!E:F,2,FALSE)</f>
        <v>HT07731</v>
      </c>
      <c r="AA587" s="206" t="str">
        <f>VLOOKUP(R587,NIVEAUXADMIN!I:J,2,FALSE)</f>
        <v>HT07731-02</v>
      </c>
      <c r="AB587" s="206">
        <f>IF(SUMPRODUCT(($A$4:$A587=A587)*($Q$4:$Q587=Q587))&gt;1,0,1)</f>
        <v>0</v>
      </c>
      <c r="AC587" s="207">
        <f>IF(SUMPRODUCT(($A$4:$A587=A587)*($F$4:$F587=F587)*($Q$4:$Q587=Q587))&gt;1,0,1)</f>
        <v>1</v>
      </c>
      <c r="AD587" s="206" t="str">
        <f t="shared" si="31"/>
        <v xml:space="preserve">{"Organisation": "CESVI", "Indicateur": "Evaluation des dommages et diagnostique", "Statut": "Planifié (financé)", "Date de l'activité (passé ou planifiée)
( jj-mm-aaaa)": "mai 2017", "Département": "Sud", "Commune": "Aquin", "Section Communale": "2ème Bellevue"}, </v>
      </c>
    </row>
    <row r="588" spans="1:30" s="53" customFormat="1" x14ac:dyDescent="0.25">
      <c r="A588" s="201" t="s">
        <v>57</v>
      </c>
      <c r="B588" s="201" t="s">
        <v>2436</v>
      </c>
      <c r="C588" s="202" t="s">
        <v>2211</v>
      </c>
      <c r="D588" s="142" t="s">
        <v>18</v>
      </c>
      <c r="E588" s="215" t="s">
        <v>2437</v>
      </c>
      <c r="F588" s="77" t="s">
        <v>2394</v>
      </c>
      <c r="G588" s="145" t="s">
        <v>2395</v>
      </c>
      <c r="H588" s="138" t="str">
        <f>IFERROR(VLOOKUP(G588,REFERENCES!O:P,2,FALSE),"")</f>
        <v>Nombre de ménages assistés par des travailleurs spécialisés</v>
      </c>
      <c r="I588" s="141"/>
      <c r="J588" s="141"/>
      <c r="K588" s="141"/>
      <c r="L588" s="141"/>
      <c r="M588" s="205"/>
      <c r="N588" s="195"/>
      <c r="O588" s="149"/>
      <c r="P588" s="142" t="s">
        <v>19</v>
      </c>
      <c r="Q588" s="142" t="s">
        <v>251</v>
      </c>
      <c r="R588" s="179" t="s">
        <v>1384</v>
      </c>
      <c r="S588" s="142"/>
      <c r="T588" s="142"/>
      <c r="U588" s="142"/>
      <c r="V588" s="142"/>
      <c r="W588" s="206" t="e">
        <f t="shared" si="29"/>
        <v>#VALUE!</v>
      </c>
      <c r="X588" s="206">
        <f t="shared" si="30"/>
        <v>36</v>
      </c>
      <c r="Y588" s="206" t="str">
        <f>VLOOKUP(P588,NIVEAUXADMIN!A:B,2,FALSE)</f>
        <v>HT07</v>
      </c>
      <c r="Z588" s="206" t="str">
        <f>VLOOKUP(Q588,NIVEAUXADMIN!E:F,2,FALSE)</f>
        <v>HT07731</v>
      </c>
      <c r="AA588" s="206" t="str">
        <f>VLOOKUP(R588,NIVEAUXADMIN!I:J,2,FALSE)</f>
        <v>HT07731-02</v>
      </c>
      <c r="AB588" s="206">
        <f>IF(SUMPRODUCT(($A$4:$A588=A588)*($Q$4:$Q588=Q588))&gt;1,0,1)</f>
        <v>0</v>
      </c>
      <c r="AC588" s="207">
        <f>IF(SUMPRODUCT(($A$4:$A588=A588)*($F$4:$F588=F588)*($Q$4:$Q588=Q588))&gt;1,0,1)</f>
        <v>1</v>
      </c>
      <c r="AD588" s="206" t="str">
        <f t="shared" si="31"/>
        <v xml:space="preserve">{"Organisation": "CESVI", "Indicateur": "Réparation et renforcement", "Statut": "Planifié (financé)", "Date de l'activité (passé ou planifiée)
( jj-mm-aaaa)": "mai 2017", "Département": "Sud", "Commune": "Aquin", "Section Communale": "2ème Bellevue"}, </v>
      </c>
    </row>
    <row r="589" spans="1:30" s="53" customFormat="1" x14ac:dyDescent="0.25">
      <c r="A589" s="201" t="s">
        <v>57</v>
      </c>
      <c r="B589" s="201" t="s">
        <v>2436</v>
      </c>
      <c r="C589" s="202" t="s">
        <v>2211</v>
      </c>
      <c r="D589" s="142" t="s">
        <v>18</v>
      </c>
      <c r="E589" s="215" t="s">
        <v>2437</v>
      </c>
      <c r="F589" s="77" t="s">
        <v>2418</v>
      </c>
      <c r="G589" s="145" t="s">
        <v>2401</v>
      </c>
      <c r="H589" s="138" t="str">
        <f>IFERROR(VLOOKUP(G589,REFERENCES!O:P,2,FALSE),"")</f>
        <v>Nombre de kits de tôles</v>
      </c>
      <c r="I589" s="141"/>
      <c r="J589" s="141"/>
      <c r="K589" s="141"/>
      <c r="L589" s="141"/>
      <c r="M589" s="205"/>
      <c r="N589" s="195"/>
      <c r="O589" s="149"/>
      <c r="P589" s="142" t="s">
        <v>19</v>
      </c>
      <c r="Q589" s="142" t="s">
        <v>251</v>
      </c>
      <c r="R589" s="179" t="s">
        <v>1384</v>
      </c>
      <c r="S589" s="142"/>
      <c r="T589" s="142"/>
      <c r="U589" s="142"/>
      <c r="V589" s="142"/>
      <c r="W589" s="206" t="e">
        <f t="shared" si="29"/>
        <v>#VALUE!</v>
      </c>
      <c r="X589" s="206">
        <f t="shared" si="30"/>
        <v>36</v>
      </c>
      <c r="Y589" s="206" t="str">
        <f>VLOOKUP(P589,NIVEAUXADMIN!A:B,2,FALSE)</f>
        <v>HT07</v>
      </c>
      <c r="Z589" s="206" t="str">
        <f>VLOOKUP(Q589,NIVEAUXADMIN!E:F,2,FALSE)</f>
        <v>HT07731</v>
      </c>
      <c r="AA589" s="206" t="str">
        <f>VLOOKUP(R589,NIVEAUXADMIN!I:J,2,FALSE)</f>
        <v>HT07731-02</v>
      </c>
      <c r="AB589" s="206">
        <f>IF(SUMPRODUCT(($A$4:$A589=A589)*($Q$4:$Q589=Q589))&gt;1,0,1)</f>
        <v>0</v>
      </c>
      <c r="AC589" s="207">
        <f>IF(SUMPRODUCT(($A$4:$A589=A589)*($F$4:$F589=F589)*($Q$4:$Q589=Q589))&gt;1,0,1)</f>
        <v>1</v>
      </c>
      <c r="AD589" s="206" t="str">
        <f t="shared" si="31"/>
        <v xml:space="preserve">{"Organisation": "CESVI", "Indicateur": "Support à l'auto-recouvrement pour la réparation et reconstruction", "Statut": "Planifié (financé)", "Date de l'activité (passé ou planifiée)
( jj-mm-aaaa)": "mai 2017", "Département": "Sud", "Commune": "Aquin", "Section Communale": "2ème Bellevue"}, </v>
      </c>
    </row>
    <row r="590" spans="1:30" s="53" customFormat="1" x14ac:dyDescent="0.25">
      <c r="A590" s="201" t="s">
        <v>57</v>
      </c>
      <c r="B590" s="201" t="s">
        <v>2436</v>
      </c>
      <c r="C590" s="202" t="s">
        <v>2211</v>
      </c>
      <c r="D590" s="142" t="s">
        <v>18</v>
      </c>
      <c r="E590" s="215" t="s">
        <v>2437</v>
      </c>
      <c r="F590" s="77" t="s">
        <v>2416</v>
      </c>
      <c r="G590" s="145" t="s">
        <v>2369</v>
      </c>
      <c r="H590" s="138" t="str">
        <f>IFERROR(VLOOKUP(G590,REFERENCES!O:P,2,FALSE),"")</f>
        <v>Nombre de formations organisees</v>
      </c>
      <c r="I590" s="141"/>
      <c r="J590" s="141"/>
      <c r="K590" s="141"/>
      <c r="L590" s="141"/>
      <c r="M590" s="205"/>
      <c r="N590" s="195"/>
      <c r="O590" s="149"/>
      <c r="P590" s="142" t="s">
        <v>19</v>
      </c>
      <c r="Q590" s="142" t="s">
        <v>251</v>
      </c>
      <c r="R590" s="179" t="s">
        <v>1315</v>
      </c>
      <c r="S590" s="142"/>
      <c r="T590" s="142"/>
      <c r="U590" s="142"/>
      <c r="V590" s="142"/>
      <c r="W590" s="206" t="e">
        <f t="shared" si="29"/>
        <v>#VALUE!</v>
      </c>
      <c r="X590" s="206">
        <f t="shared" si="30"/>
        <v>36</v>
      </c>
      <c r="Y590" s="206" t="str">
        <f>VLOOKUP(P590,NIVEAUXADMIN!A:B,2,FALSE)</f>
        <v>HT07</v>
      </c>
      <c r="Z590" s="206" t="str">
        <f>VLOOKUP(Q590,NIVEAUXADMIN!E:F,2,FALSE)</f>
        <v>HT07731</v>
      </c>
      <c r="AA590" s="206" t="str">
        <f>VLOOKUP(R590,NIVEAUXADMIN!I:J,2,FALSE)</f>
        <v>HT07731-01</v>
      </c>
      <c r="AB590" s="206">
        <f>IF(SUMPRODUCT(($A$4:$A590=A590)*($Q$4:$Q590=Q590))&gt;1,0,1)</f>
        <v>0</v>
      </c>
      <c r="AC590" s="207">
        <f>IF(SUMPRODUCT(($A$4:$A590=A590)*($F$4:$F590=F590)*($Q$4:$Q590=Q590))&gt;1,0,1)</f>
        <v>0</v>
      </c>
      <c r="AD590" s="206" t="str">
        <f t="shared" si="31"/>
        <v xml:space="preserve">{"Organisation": "CESVI", "Indicateur": "Formation technique", "Statut": "Planifié (financé)", "Date de l'activité (passé ou planifiée)
( jj-mm-aaaa)": "mai 2017", "Département": "Sud", "Commune": "Aquin", "Section Communale": "1ère Macéan"}, </v>
      </c>
    </row>
    <row r="591" spans="1:30" s="53" customFormat="1" x14ac:dyDescent="0.25">
      <c r="A591" s="201" t="s">
        <v>57</v>
      </c>
      <c r="B591" s="201" t="s">
        <v>2436</v>
      </c>
      <c r="C591" s="202" t="s">
        <v>2211</v>
      </c>
      <c r="D591" s="142" t="s">
        <v>18</v>
      </c>
      <c r="E591" s="215" t="s">
        <v>2437</v>
      </c>
      <c r="F591" s="77" t="s">
        <v>2379</v>
      </c>
      <c r="G591" s="217"/>
      <c r="H591" s="138" t="str">
        <f>IFERROR(VLOOKUP(G591,REFERENCES!O:P,2,FALSE),"")</f>
        <v/>
      </c>
      <c r="I591" s="141"/>
      <c r="J591" s="141"/>
      <c r="K591" s="141"/>
      <c r="L591" s="141"/>
      <c r="M591" s="205"/>
      <c r="N591" s="195"/>
      <c r="O591" s="149"/>
      <c r="P591" s="142" t="s">
        <v>19</v>
      </c>
      <c r="Q591" s="142" t="s">
        <v>251</v>
      </c>
      <c r="R591" s="179" t="s">
        <v>1315</v>
      </c>
      <c r="S591" s="142"/>
      <c r="T591" s="142"/>
      <c r="U591" s="142"/>
      <c r="V591" s="142"/>
      <c r="W591" s="206" t="e">
        <f t="shared" si="29"/>
        <v>#VALUE!</v>
      </c>
      <c r="X591" s="206">
        <f t="shared" si="30"/>
        <v>36</v>
      </c>
      <c r="Y591" s="206" t="str">
        <f>VLOOKUP(P591,NIVEAUXADMIN!A:B,2,FALSE)</f>
        <v>HT07</v>
      </c>
      <c r="Z591" s="206" t="str">
        <f>VLOOKUP(Q591,NIVEAUXADMIN!E:F,2,FALSE)</f>
        <v>HT07731</v>
      </c>
      <c r="AA591" s="206" t="str">
        <f>VLOOKUP(R591,NIVEAUXADMIN!I:J,2,FALSE)</f>
        <v>HT07731-01</v>
      </c>
      <c r="AB591" s="206">
        <f>IF(SUMPRODUCT(($A$4:$A591=A591)*($Q$4:$Q591=Q591))&gt;1,0,1)</f>
        <v>0</v>
      </c>
      <c r="AC591" s="207">
        <f>IF(SUMPRODUCT(($A$4:$A591=A591)*($F$4:$F591=F591)*($Q$4:$Q591=Q591))&gt;1,0,1)</f>
        <v>0</v>
      </c>
      <c r="AD591" s="206" t="str">
        <f t="shared" si="31"/>
        <v xml:space="preserve">{"Organisation": "CESVI", "Indicateur": "Evaluation des dommages et diagnostique", "Statut": "Planifié (financé)", "Date de l'activité (passé ou planifiée)
( jj-mm-aaaa)": "mai 2017", "Département": "Sud", "Commune": "Aquin", "Section Communale": "1ère Macéan"}, </v>
      </c>
    </row>
    <row r="592" spans="1:30" s="53" customFormat="1" x14ac:dyDescent="0.25">
      <c r="A592" s="201" t="s">
        <v>57</v>
      </c>
      <c r="B592" s="201" t="s">
        <v>2436</v>
      </c>
      <c r="C592" s="202" t="s">
        <v>2211</v>
      </c>
      <c r="D592" s="142" t="s">
        <v>18</v>
      </c>
      <c r="E592" s="215" t="s">
        <v>2437</v>
      </c>
      <c r="F592" s="77" t="s">
        <v>2394</v>
      </c>
      <c r="G592" s="145" t="s">
        <v>2395</v>
      </c>
      <c r="H592" s="138" t="str">
        <f>IFERROR(VLOOKUP(G592,REFERENCES!O:P,2,FALSE),"")</f>
        <v>Nombre de ménages assistés par des travailleurs spécialisés</v>
      </c>
      <c r="I592" s="141"/>
      <c r="J592" s="141"/>
      <c r="K592" s="141"/>
      <c r="L592" s="141"/>
      <c r="M592" s="205"/>
      <c r="N592" s="195"/>
      <c r="O592" s="149"/>
      <c r="P592" s="142" t="s">
        <v>19</v>
      </c>
      <c r="Q592" s="142" t="s">
        <v>251</v>
      </c>
      <c r="R592" s="179" t="s">
        <v>1315</v>
      </c>
      <c r="S592" s="142"/>
      <c r="T592" s="142"/>
      <c r="U592" s="142"/>
      <c r="V592" s="142"/>
      <c r="W592" s="206" t="e">
        <f t="shared" si="29"/>
        <v>#VALUE!</v>
      </c>
      <c r="X592" s="206">
        <f t="shared" si="30"/>
        <v>36</v>
      </c>
      <c r="Y592" s="206" t="str">
        <f>VLOOKUP(P592,NIVEAUXADMIN!A:B,2,FALSE)</f>
        <v>HT07</v>
      </c>
      <c r="Z592" s="206" t="str">
        <f>VLOOKUP(Q592,NIVEAUXADMIN!E:F,2,FALSE)</f>
        <v>HT07731</v>
      </c>
      <c r="AA592" s="206" t="str">
        <f>VLOOKUP(R592,NIVEAUXADMIN!I:J,2,FALSE)</f>
        <v>HT07731-01</v>
      </c>
      <c r="AB592" s="206">
        <f>IF(SUMPRODUCT(($A$4:$A592=A592)*($Q$4:$Q592=Q592))&gt;1,0,1)</f>
        <v>0</v>
      </c>
      <c r="AC592" s="207">
        <f>IF(SUMPRODUCT(($A$4:$A592=A592)*($F$4:$F592=F592)*($Q$4:$Q592=Q592))&gt;1,0,1)</f>
        <v>0</v>
      </c>
      <c r="AD592" s="206" t="str">
        <f t="shared" si="31"/>
        <v xml:space="preserve">{"Organisation": "CESVI", "Indicateur": "Réparation et renforcement", "Statut": "Planifié (financé)", "Date de l'activité (passé ou planifiée)
( jj-mm-aaaa)": "mai 2017", "Département": "Sud", "Commune": "Aquin", "Section Communale": "1ère Macéan"}, </v>
      </c>
    </row>
    <row r="593" spans="1:30" s="53" customFormat="1" x14ac:dyDescent="0.25">
      <c r="A593" s="201" t="s">
        <v>57</v>
      </c>
      <c r="B593" s="201" t="s">
        <v>2436</v>
      </c>
      <c r="C593" s="202" t="s">
        <v>2211</v>
      </c>
      <c r="D593" s="142" t="s">
        <v>18</v>
      </c>
      <c r="E593" s="215" t="s">
        <v>2437</v>
      </c>
      <c r="F593" s="77" t="s">
        <v>2418</v>
      </c>
      <c r="G593" s="145" t="s">
        <v>2401</v>
      </c>
      <c r="H593" s="138" t="str">
        <f>IFERROR(VLOOKUP(G593,REFERENCES!O:P,2,FALSE),"")</f>
        <v>Nombre de kits de tôles</v>
      </c>
      <c r="I593" s="141"/>
      <c r="J593" s="141"/>
      <c r="K593" s="141"/>
      <c r="L593" s="141"/>
      <c r="M593" s="205"/>
      <c r="N593" s="195"/>
      <c r="O593" s="149"/>
      <c r="P593" s="142" t="s">
        <v>19</v>
      </c>
      <c r="Q593" s="142" t="s">
        <v>251</v>
      </c>
      <c r="R593" s="179" t="s">
        <v>1315</v>
      </c>
      <c r="S593" s="142"/>
      <c r="T593" s="142"/>
      <c r="U593" s="142"/>
      <c r="V593" s="142"/>
      <c r="W593" s="206" t="e">
        <f t="shared" si="29"/>
        <v>#VALUE!</v>
      </c>
      <c r="X593" s="206">
        <f t="shared" si="30"/>
        <v>36</v>
      </c>
      <c r="Y593" s="206" t="str">
        <f>VLOOKUP(P593,NIVEAUXADMIN!A:B,2,FALSE)</f>
        <v>HT07</v>
      </c>
      <c r="Z593" s="206" t="str">
        <f>VLOOKUP(Q593,NIVEAUXADMIN!E:F,2,FALSE)</f>
        <v>HT07731</v>
      </c>
      <c r="AA593" s="206" t="str">
        <f>VLOOKUP(R593,NIVEAUXADMIN!I:J,2,FALSE)</f>
        <v>HT07731-01</v>
      </c>
      <c r="AB593" s="206">
        <f>IF(SUMPRODUCT(($A$4:$A593=A593)*($Q$4:$Q593=Q593))&gt;1,0,1)</f>
        <v>0</v>
      </c>
      <c r="AC593" s="207">
        <f>IF(SUMPRODUCT(($A$4:$A593=A593)*($F$4:$F593=F593)*($Q$4:$Q593=Q593))&gt;1,0,1)</f>
        <v>0</v>
      </c>
      <c r="AD593" s="206" t="str">
        <f t="shared" si="31"/>
        <v xml:space="preserve">{"Organisation": "CESVI", "Indicateur": "Support à l'auto-recouvrement pour la réparation et reconstruction", "Statut": "Planifié (financé)", "Date de l'activité (passé ou planifiée)
( jj-mm-aaaa)": "mai 2017", "Département": "Sud", "Commune": "Aquin", "Section Communale": "1ère Macéan"}, </v>
      </c>
    </row>
    <row r="594" spans="1:30" s="53" customFormat="1" x14ac:dyDescent="0.25">
      <c r="A594" s="201" t="s">
        <v>57</v>
      </c>
      <c r="B594" s="201" t="s">
        <v>2436</v>
      </c>
      <c r="C594" s="202" t="s">
        <v>2211</v>
      </c>
      <c r="D594" s="142" t="s">
        <v>18</v>
      </c>
      <c r="E594" s="215" t="s">
        <v>2437</v>
      </c>
      <c r="F594" s="77" t="s">
        <v>2416</v>
      </c>
      <c r="G594" s="145" t="s">
        <v>2369</v>
      </c>
      <c r="H594" s="138" t="str">
        <f>IFERROR(VLOOKUP(G594,REFERENCES!O:P,2,FALSE),"")</f>
        <v>Nombre de formations organisees</v>
      </c>
      <c r="I594" s="141"/>
      <c r="J594" s="141"/>
      <c r="K594" s="141"/>
      <c r="L594" s="141"/>
      <c r="M594" s="205"/>
      <c r="N594" s="195"/>
      <c r="O594" s="149"/>
      <c r="P594" s="142" t="s">
        <v>19</v>
      </c>
      <c r="Q594" s="142" t="s">
        <v>251</v>
      </c>
      <c r="R594" s="179" t="s">
        <v>1656</v>
      </c>
      <c r="S594" s="142"/>
      <c r="T594" s="142"/>
      <c r="U594" s="142"/>
      <c r="V594" s="142"/>
      <c r="W594" s="206" t="e">
        <f t="shared" si="29"/>
        <v>#VALUE!</v>
      </c>
      <c r="X594" s="206">
        <f t="shared" si="30"/>
        <v>36</v>
      </c>
      <c r="Y594" s="206" t="str">
        <f>VLOOKUP(P594,NIVEAUXADMIN!A:B,2,FALSE)</f>
        <v>HT07</v>
      </c>
      <c r="Z594" s="206" t="str">
        <f>VLOOKUP(Q594,NIVEAUXADMIN!E:F,2,FALSE)</f>
        <v>HT07731</v>
      </c>
      <c r="AA594" s="206" t="str">
        <f>VLOOKUP(R594,NIVEAUXADMIN!I:J,2,FALSE)</f>
        <v>HT07731-05</v>
      </c>
      <c r="AB594" s="206">
        <f>IF(SUMPRODUCT(($A$4:$A594=A594)*($Q$4:$Q594=Q594))&gt;1,0,1)</f>
        <v>0</v>
      </c>
      <c r="AC594" s="207">
        <f>IF(SUMPRODUCT(($A$4:$A594=A594)*($F$4:$F594=F594)*($Q$4:$Q594=Q594))&gt;1,0,1)</f>
        <v>0</v>
      </c>
      <c r="AD594" s="206" t="str">
        <f t="shared" si="31"/>
        <v xml:space="preserve">{"Organisation": "CESVI", "Indicateur": "Formation technique", "Statut": "Planifié (financé)", "Date de l'activité (passé ou planifiée)
( jj-mm-aaaa)": "mai 2017", "Département": "Sud", "Commune": "Aquin", "Section Communale": "5ème Mare à Coiffe"}, </v>
      </c>
    </row>
    <row r="595" spans="1:30" s="53" customFormat="1" x14ac:dyDescent="0.25">
      <c r="A595" s="201" t="s">
        <v>57</v>
      </c>
      <c r="B595" s="201" t="s">
        <v>2436</v>
      </c>
      <c r="C595" s="202" t="s">
        <v>2211</v>
      </c>
      <c r="D595" s="142" t="s">
        <v>18</v>
      </c>
      <c r="E595" s="215" t="s">
        <v>2437</v>
      </c>
      <c r="F595" s="77" t="s">
        <v>2379</v>
      </c>
      <c r="G595" s="217"/>
      <c r="H595" s="138" t="str">
        <f>IFERROR(VLOOKUP(G595,REFERENCES!O:P,2,FALSE),"")</f>
        <v/>
      </c>
      <c r="I595" s="141"/>
      <c r="J595" s="141"/>
      <c r="K595" s="141"/>
      <c r="L595" s="141"/>
      <c r="M595" s="205"/>
      <c r="N595" s="195"/>
      <c r="O595" s="149"/>
      <c r="P595" s="142" t="s">
        <v>19</v>
      </c>
      <c r="Q595" s="142" t="s">
        <v>251</v>
      </c>
      <c r="R595" s="179" t="s">
        <v>1656</v>
      </c>
      <c r="S595" s="142"/>
      <c r="T595" s="142"/>
      <c r="U595" s="142"/>
      <c r="V595" s="142"/>
      <c r="W595" s="206" t="e">
        <f t="shared" si="29"/>
        <v>#VALUE!</v>
      </c>
      <c r="X595" s="206">
        <f t="shared" si="30"/>
        <v>36</v>
      </c>
      <c r="Y595" s="206" t="str">
        <f>VLOOKUP(P595,NIVEAUXADMIN!A:B,2,FALSE)</f>
        <v>HT07</v>
      </c>
      <c r="Z595" s="206" t="str">
        <f>VLOOKUP(Q595,NIVEAUXADMIN!E:F,2,FALSE)</f>
        <v>HT07731</v>
      </c>
      <c r="AA595" s="206" t="str">
        <f>VLOOKUP(R595,NIVEAUXADMIN!I:J,2,FALSE)</f>
        <v>HT07731-05</v>
      </c>
      <c r="AB595" s="206">
        <f>IF(SUMPRODUCT(($A$4:$A595=A595)*($Q$4:$Q595=Q595))&gt;1,0,1)</f>
        <v>0</v>
      </c>
      <c r="AC595" s="207">
        <f>IF(SUMPRODUCT(($A$4:$A595=A595)*($F$4:$F595=F595)*($Q$4:$Q595=Q595))&gt;1,0,1)</f>
        <v>0</v>
      </c>
      <c r="AD595" s="206" t="str">
        <f t="shared" si="31"/>
        <v xml:space="preserve">{"Organisation": "CESVI", "Indicateur": "Evaluation des dommages et diagnostique", "Statut": "Planifié (financé)", "Date de l'activité (passé ou planifiée)
( jj-mm-aaaa)": "mai 2017", "Département": "Sud", "Commune": "Aquin", "Section Communale": "5ème Mare à Coiffe"}, </v>
      </c>
    </row>
    <row r="596" spans="1:30" s="53" customFormat="1" x14ac:dyDescent="0.25">
      <c r="A596" s="201" t="s">
        <v>57</v>
      </c>
      <c r="B596" s="201" t="s">
        <v>2436</v>
      </c>
      <c r="C596" s="202" t="s">
        <v>2211</v>
      </c>
      <c r="D596" s="142" t="s">
        <v>18</v>
      </c>
      <c r="E596" s="215" t="s">
        <v>2437</v>
      </c>
      <c r="F596" s="77" t="s">
        <v>2394</v>
      </c>
      <c r="G596" s="145" t="s">
        <v>2395</v>
      </c>
      <c r="H596" s="138" t="str">
        <f>IFERROR(VLOOKUP(G596,REFERENCES!O:P,2,FALSE),"")</f>
        <v>Nombre de ménages assistés par des travailleurs spécialisés</v>
      </c>
      <c r="I596" s="141"/>
      <c r="J596" s="141"/>
      <c r="K596" s="141"/>
      <c r="L596" s="141"/>
      <c r="M596" s="205"/>
      <c r="N596" s="195"/>
      <c r="O596" s="149"/>
      <c r="P596" s="142" t="s">
        <v>19</v>
      </c>
      <c r="Q596" s="142" t="s">
        <v>251</v>
      </c>
      <c r="R596" s="179" t="s">
        <v>1656</v>
      </c>
      <c r="S596" s="142"/>
      <c r="T596" s="142"/>
      <c r="U596" s="142"/>
      <c r="V596" s="142"/>
      <c r="W596" s="206" t="e">
        <f t="shared" si="29"/>
        <v>#VALUE!</v>
      </c>
      <c r="X596" s="206">
        <f t="shared" si="30"/>
        <v>36</v>
      </c>
      <c r="Y596" s="206" t="str">
        <f>VLOOKUP(P596,NIVEAUXADMIN!A:B,2,FALSE)</f>
        <v>HT07</v>
      </c>
      <c r="Z596" s="206" t="str">
        <f>VLOOKUP(Q596,NIVEAUXADMIN!E:F,2,FALSE)</f>
        <v>HT07731</v>
      </c>
      <c r="AA596" s="206" t="str">
        <f>VLOOKUP(R596,NIVEAUXADMIN!I:J,2,FALSE)</f>
        <v>HT07731-05</v>
      </c>
      <c r="AB596" s="206">
        <f>IF(SUMPRODUCT(($A$4:$A596=A596)*($Q$4:$Q596=Q596))&gt;1,0,1)</f>
        <v>0</v>
      </c>
      <c r="AC596" s="207">
        <f>IF(SUMPRODUCT(($A$4:$A596=A596)*($F$4:$F596=F596)*($Q$4:$Q596=Q596))&gt;1,0,1)</f>
        <v>0</v>
      </c>
      <c r="AD596" s="206" t="str">
        <f t="shared" si="31"/>
        <v xml:space="preserve">{"Organisation": "CESVI", "Indicateur": "Réparation et renforcement", "Statut": "Planifié (financé)", "Date de l'activité (passé ou planifiée)
( jj-mm-aaaa)": "mai 2017", "Département": "Sud", "Commune": "Aquin", "Section Communale": "5ème Mare à Coiffe"}, </v>
      </c>
    </row>
    <row r="597" spans="1:30" s="53" customFormat="1" x14ac:dyDescent="0.25">
      <c r="A597" s="201" t="s">
        <v>57</v>
      </c>
      <c r="B597" s="201" t="s">
        <v>2436</v>
      </c>
      <c r="C597" s="202" t="s">
        <v>2211</v>
      </c>
      <c r="D597" s="142" t="s">
        <v>18</v>
      </c>
      <c r="E597" s="215" t="s">
        <v>2437</v>
      </c>
      <c r="F597" s="77" t="s">
        <v>2418</v>
      </c>
      <c r="G597" s="145" t="s">
        <v>2401</v>
      </c>
      <c r="H597" s="138" t="str">
        <f>IFERROR(VLOOKUP(G597,REFERENCES!O:P,2,FALSE),"")</f>
        <v>Nombre de kits de tôles</v>
      </c>
      <c r="I597" s="141"/>
      <c r="J597" s="141"/>
      <c r="K597" s="141"/>
      <c r="L597" s="141"/>
      <c r="M597" s="205"/>
      <c r="N597" s="195"/>
      <c r="O597" s="149"/>
      <c r="P597" s="142" t="s">
        <v>19</v>
      </c>
      <c r="Q597" s="142" t="s">
        <v>251</v>
      </c>
      <c r="R597" s="179" t="s">
        <v>1656</v>
      </c>
      <c r="S597" s="142"/>
      <c r="T597" s="142"/>
      <c r="U597" s="142"/>
      <c r="V597" s="142"/>
      <c r="W597" s="206" t="e">
        <f t="shared" si="29"/>
        <v>#VALUE!</v>
      </c>
      <c r="X597" s="206">
        <f t="shared" si="30"/>
        <v>36</v>
      </c>
      <c r="Y597" s="206" t="str">
        <f>VLOOKUP(P597,NIVEAUXADMIN!A:B,2,FALSE)</f>
        <v>HT07</v>
      </c>
      <c r="Z597" s="206" t="str">
        <f>VLOOKUP(Q597,NIVEAUXADMIN!E:F,2,FALSE)</f>
        <v>HT07731</v>
      </c>
      <c r="AA597" s="206" t="str">
        <f>VLOOKUP(R597,NIVEAUXADMIN!I:J,2,FALSE)</f>
        <v>HT07731-05</v>
      </c>
      <c r="AB597" s="206">
        <f>IF(SUMPRODUCT(($A$4:$A597=A597)*($Q$4:$Q597=Q597))&gt;1,0,1)</f>
        <v>0</v>
      </c>
      <c r="AC597" s="207">
        <f>IF(SUMPRODUCT(($A$4:$A597=A597)*($F$4:$F597=F597)*($Q$4:$Q597=Q597))&gt;1,0,1)</f>
        <v>0</v>
      </c>
      <c r="AD597" s="206" t="str">
        <f t="shared" si="31"/>
        <v xml:space="preserve">{"Organisation": "CESVI", "Indicateur": "Support à l'auto-recouvrement pour la réparation et reconstruction", "Statut": "Planifié (financé)", "Date de l'activité (passé ou planifiée)
( jj-mm-aaaa)": "mai 2017", "Département": "Sud", "Commune": "Aquin", "Section Communale": "5ème Mare à Coiffe"}, </v>
      </c>
    </row>
    <row r="598" spans="1:30" s="53" customFormat="1" x14ac:dyDescent="0.25">
      <c r="A598" s="66" t="s">
        <v>2198</v>
      </c>
      <c r="B598" s="66"/>
      <c r="C598" s="66"/>
      <c r="D598" s="66" t="s">
        <v>15</v>
      </c>
      <c r="E598" s="132">
        <v>42781</v>
      </c>
      <c r="F598" s="77" t="s">
        <v>2417</v>
      </c>
      <c r="G598" s="145" t="s">
        <v>1054</v>
      </c>
      <c r="H598" s="138" t="str">
        <f>IFERROR(VLOOKUP(G598,REFERENCES!O:P,2,FALSE),"")</f>
        <v xml:space="preserve">Nombre </v>
      </c>
      <c r="I598" s="185">
        <v>100</v>
      </c>
      <c r="J598" s="73"/>
      <c r="K598" s="73"/>
      <c r="L598" s="73"/>
      <c r="M598" s="68" t="s">
        <v>1818</v>
      </c>
      <c r="N598" s="207">
        <v>100</v>
      </c>
      <c r="O598" s="206"/>
      <c r="P598" s="66" t="s">
        <v>16</v>
      </c>
      <c r="Q598" s="71" t="s">
        <v>17</v>
      </c>
      <c r="R598" s="78" t="s">
        <v>1731</v>
      </c>
      <c r="S598" s="206" t="s">
        <v>2199</v>
      </c>
      <c r="T598" s="71"/>
      <c r="U598" s="71"/>
      <c r="V598" s="145"/>
      <c r="W598" s="206" t="str">
        <f t="shared" si="29"/>
        <v>CHR2017215GRJE8E</v>
      </c>
      <c r="X598" s="206">
        <f t="shared" si="30"/>
        <v>0</v>
      </c>
      <c r="Y598" s="206" t="str">
        <f>VLOOKUP(P598,NIVEAUXADMIN!A:B,2,FALSE)</f>
        <v>HT08</v>
      </c>
      <c r="Z598" s="206" t="str">
        <f>VLOOKUP(Q598,NIVEAUXADMIN!E:F,2,FALSE)</f>
        <v>HT08811</v>
      </c>
      <c r="AA598" s="206" t="str">
        <f>VLOOKUP(R598,NIVEAUXADMIN!I:J,2,FALSE)</f>
        <v>HT08811-08</v>
      </c>
      <c r="AB598" s="206">
        <f>IF(SUMPRODUCT(($A$4:$A598=A598)*($Q$4:$Q598=Q598))&gt;1,0,1)</f>
        <v>1</v>
      </c>
      <c r="AC598" s="207">
        <f>IF(SUMPRODUCT(($A$4:$A598=A598)*($F$4:$F598=F598)*($Q$4:$Q598=Q598))&gt;1,0,1)</f>
        <v>1</v>
      </c>
      <c r="AD598" s="206" t="str">
        <f t="shared" si="31"/>
        <v xml:space="preserve">{"Organisation": "CHREMISS", "Indicateur": "Distribution de biens non-alimentaire", "Statut": "Réalisé", "Date de l'activité (passé ou planifiée)
( jj-mm-aaaa)": "2/15/2017", "Département": "Grande Anse", "Commune": "Jeremie", "Section Communale": "8e Fonds Rouge Dahere"}, </v>
      </c>
    </row>
    <row r="599" spans="1:30" s="53" customFormat="1" x14ac:dyDescent="0.25">
      <c r="A599" s="66" t="s">
        <v>2198</v>
      </c>
      <c r="B599" s="66"/>
      <c r="C599" s="66"/>
      <c r="D599" s="66" t="s">
        <v>15</v>
      </c>
      <c r="E599" s="132">
        <v>42781</v>
      </c>
      <c r="F599" s="77" t="s">
        <v>2417</v>
      </c>
      <c r="G599" s="145" t="s">
        <v>1054</v>
      </c>
      <c r="H599" s="138" t="str">
        <f>IFERROR(VLOOKUP(G599,REFERENCES!O:P,2,FALSE),"")</f>
        <v xml:space="preserve">Nombre </v>
      </c>
      <c r="I599" s="185">
        <v>100</v>
      </c>
      <c r="J599" s="73"/>
      <c r="K599" s="73"/>
      <c r="L599" s="73"/>
      <c r="M599" s="68" t="s">
        <v>1818</v>
      </c>
      <c r="N599" s="207">
        <v>100</v>
      </c>
      <c r="O599" s="206"/>
      <c r="P599" s="66" t="s">
        <v>16</v>
      </c>
      <c r="Q599" s="71" t="s">
        <v>17</v>
      </c>
      <c r="R599" s="78" t="s">
        <v>1731</v>
      </c>
      <c r="S599" s="206" t="s">
        <v>2200</v>
      </c>
      <c r="T599" s="71"/>
      <c r="U599" s="71"/>
      <c r="V599" s="145"/>
      <c r="W599" s="206" t="str">
        <f t="shared" si="29"/>
        <v>CHR2017215GRJE8E</v>
      </c>
      <c r="X599" s="206">
        <f t="shared" si="30"/>
        <v>0</v>
      </c>
      <c r="Y599" s="206" t="str">
        <f>VLOOKUP(P599,NIVEAUXADMIN!A:B,2,FALSE)</f>
        <v>HT08</v>
      </c>
      <c r="Z599" s="206" t="str">
        <f>VLOOKUP(Q599,NIVEAUXADMIN!E:F,2,FALSE)</f>
        <v>HT08811</v>
      </c>
      <c r="AA599" s="206" t="str">
        <f>VLOOKUP(R599,NIVEAUXADMIN!I:J,2,FALSE)</f>
        <v>HT08811-08</v>
      </c>
      <c r="AB599" s="206">
        <f>IF(SUMPRODUCT(($A$4:$A599=A599)*($Q$4:$Q599=Q599))&gt;1,0,1)</f>
        <v>0</v>
      </c>
      <c r="AC599" s="207">
        <f>IF(SUMPRODUCT(($A$4:$A599=A599)*($F$4:$F599=F599)*($Q$4:$Q599=Q599))&gt;1,0,1)</f>
        <v>0</v>
      </c>
      <c r="AD599" s="206" t="str">
        <f t="shared" si="31"/>
        <v xml:space="preserve">{"Organisation": "CHREMISS", "Indicateur": "Distribution de biens non-alimentaire", "Statut": "Réalisé", "Date de l'activité (passé ou planifiée)
( jj-mm-aaaa)": "2/15/2017", "Département": "Grande Anse", "Commune": "Jeremie", "Section Communale": "8e Fonds Rouge Dahere"}, </v>
      </c>
    </row>
    <row r="600" spans="1:30" s="53" customFormat="1" x14ac:dyDescent="0.25">
      <c r="A600" s="66" t="s">
        <v>58</v>
      </c>
      <c r="B600" s="66"/>
      <c r="C600" s="66"/>
      <c r="D600" s="66" t="s">
        <v>15</v>
      </c>
      <c r="E600" s="132" t="s">
        <v>2249</v>
      </c>
      <c r="F600" s="77" t="s">
        <v>2394</v>
      </c>
      <c r="G600" s="145" t="s">
        <v>2397</v>
      </c>
      <c r="H600" s="138" t="str">
        <f>IFERROR(VLOOKUP(G600,REFERENCES!O:P,2,FALSE),"")</f>
        <v>Nombre de maison</v>
      </c>
      <c r="I600" s="171"/>
      <c r="J600" s="171"/>
      <c r="K600" s="171"/>
      <c r="L600" s="171"/>
      <c r="M600" s="68">
        <v>620</v>
      </c>
      <c r="N600" s="207">
        <v>124</v>
      </c>
      <c r="O600" s="206"/>
      <c r="P600" s="66" t="s">
        <v>16</v>
      </c>
      <c r="Q600" s="71" t="s">
        <v>264</v>
      </c>
      <c r="R600" s="176" t="s">
        <v>1625</v>
      </c>
      <c r="S600" s="209"/>
      <c r="T600" s="206"/>
      <c r="U600" s="206"/>
      <c r="V600" s="145"/>
      <c r="W600" s="206" t="e">
        <f t="shared" si="29"/>
        <v>#VALUE!</v>
      </c>
      <c r="X600" s="206">
        <f t="shared" si="30"/>
        <v>36</v>
      </c>
      <c r="Y600" s="206" t="str">
        <f>VLOOKUP(P600,NIVEAUXADMIN!A:B,2,FALSE)</f>
        <v>HT08</v>
      </c>
      <c r="Z600" s="206" t="str">
        <f>VLOOKUP(Q600,NIVEAUXADMIN!E:F,2,FALSE)</f>
        <v>HT08823</v>
      </c>
      <c r="AA600" s="206" t="str">
        <f>VLOOKUP(R600,NIVEAUXADMIN!I:J,2,FALSE)</f>
        <v>HT08823-01</v>
      </c>
      <c r="AB600" s="206">
        <f>IF(SUMPRODUCT(($A$4:$A600=A600)*($Q$4:$Q600=Q600))&gt;1,0,1)</f>
        <v>1</v>
      </c>
      <c r="AC600" s="207">
        <f>IF(SUMPRODUCT(($A$4:$A600=A600)*($F$4:$F600=F600)*($Q$4:$Q600=Q600))&gt;1,0,1)</f>
        <v>1</v>
      </c>
      <c r="AD600" s="206" t="str">
        <f t="shared" si="31"/>
        <v xml:space="preserve">{"Organisation": "Christian Aid", "Indicateur": "Réparation et renforcement", "Statut": "Réalisé", "Date de l'activité (passé ou planifiée)
( jj-mm-aaaa)": "Non renseigné", "Département": "Grande Anse", "Commune": "Les Irois", "Section Communale": "5e Matador"}, </v>
      </c>
    </row>
    <row r="601" spans="1:30" s="53" customFormat="1" x14ac:dyDescent="0.25">
      <c r="A601" s="66" t="s">
        <v>58</v>
      </c>
      <c r="B601" s="66"/>
      <c r="C601" s="66"/>
      <c r="D601" s="66" t="s">
        <v>15</v>
      </c>
      <c r="E601" s="132" t="s">
        <v>2249</v>
      </c>
      <c r="F601" s="77" t="s">
        <v>2394</v>
      </c>
      <c r="G601" s="145" t="s">
        <v>2397</v>
      </c>
      <c r="H601" s="138" t="str">
        <f>IFERROR(VLOOKUP(G601,REFERENCES!O:P,2,FALSE),"")</f>
        <v>Nombre de maison</v>
      </c>
      <c r="I601" s="171"/>
      <c r="J601" s="171"/>
      <c r="K601" s="171"/>
      <c r="L601" s="171"/>
      <c r="M601" s="68">
        <v>350</v>
      </c>
      <c r="N601" s="207">
        <v>70</v>
      </c>
      <c r="O601" s="206"/>
      <c r="P601" s="66" t="s">
        <v>19</v>
      </c>
      <c r="Q601" s="71"/>
      <c r="R601" s="176"/>
      <c r="S601" s="209"/>
      <c r="T601" s="206"/>
      <c r="U601" s="206"/>
      <c r="V601" s="72"/>
      <c r="W601" s="206" t="e">
        <f t="shared" si="29"/>
        <v>#VALUE!</v>
      </c>
      <c r="X601" s="206">
        <f t="shared" si="30"/>
        <v>36</v>
      </c>
      <c r="Y601" s="206" t="str">
        <f>VLOOKUP(P601,NIVEAUXADMIN!A:B,2,FALSE)</f>
        <v>HT07</v>
      </c>
      <c r="Z601" s="206" t="e">
        <f>VLOOKUP(Q601,NIVEAUXADMIN!E:F,2,FALSE)</f>
        <v>#N/A</v>
      </c>
      <c r="AA601" s="206" t="e">
        <f>VLOOKUP(R601,NIVEAUXADMIN!I:J,2,FALSE)</f>
        <v>#N/A</v>
      </c>
      <c r="AB601" s="206">
        <f>IF(SUMPRODUCT(($A$4:$A601=A601)*($Q$4:$Q601=Q601))&gt;1,0,1)</f>
        <v>1</v>
      </c>
      <c r="AC601" s="207">
        <f>IF(SUMPRODUCT(($A$4:$A601=A601)*($F$4:$F601=F601)*($Q$4:$Q601=Q601))&gt;1,0,1)</f>
        <v>1</v>
      </c>
      <c r="AD601" s="206" t="str">
        <f t="shared" si="31"/>
        <v xml:space="preserve">{"Organisation": "Christian Aid", "Indicateur": "Réparation et renforcement", "Statut": "Réalisé", "Date de l'activité (passé ou planifiée)
( jj-mm-aaaa)": "Non renseigné", "Département": "Sud", "Commune": "", "Section Communale": ""}, </v>
      </c>
    </row>
    <row r="602" spans="1:30" s="53" customFormat="1" x14ac:dyDescent="0.25">
      <c r="A602" s="71" t="s">
        <v>2050</v>
      </c>
      <c r="B602" s="71" t="s">
        <v>67</v>
      </c>
      <c r="C602" s="71" t="s">
        <v>47</v>
      </c>
      <c r="D602" s="71" t="s">
        <v>15</v>
      </c>
      <c r="E602" s="132">
        <v>42663</v>
      </c>
      <c r="F602" s="77" t="s">
        <v>2420</v>
      </c>
      <c r="G602" s="145" t="s">
        <v>2409</v>
      </c>
      <c r="H602" s="138" t="str">
        <f>IFERROR(VLOOKUP(G602,REFERENCES!O:P,2,FALSE),"")</f>
        <v xml:space="preserve">Nombre </v>
      </c>
      <c r="I602" s="207">
        <v>625</v>
      </c>
      <c r="J602" s="73"/>
      <c r="K602" s="73"/>
      <c r="L602" s="73"/>
      <c r="M602" s="74"/>
      <c r="N602" s="73">
        <v>625</v>
      </c>
      <c r="O602" s="206"/>
      <c r="P602" s="71" t="s">
        <v>19</v>
      </c>
      <c r="Q602" s="71" t="s">
        <v>527</v>
      </c>
      <c r="R602" s="78" t="s">
        <v>1352</v>
      </c>
      <c r="S602" s="143" t="s">
        <v>1909</v>
      </c>
      <c r="T602" s="71"/>
      <c r="U602" s="71"/>
      <c r="V602" s="145"/>
      <c r="W602" s="206" t="str">
        <f t="shared" si="29"/>
        <v>CHR20161020SULE1È</v>
      </c>
      <c r="X602" s="206">
        <f t="shared" si="30"/>
        <v>0</v>
      </c>
      <c r="Y602" s="206" t="str">
        <f>VLOOKUP(P602,NIVEAUXADMIN!A:B,2,FALSE)</f>
        <v>HT07</v>
      </c>
      <c r="Z602" s="206" t="str">
        <f>VLOOKUP(Q602,NIVEAUXADMIN!E:F,2,FALSE)</f>
        <v>HT07752</v>
      </c>
      <c r="AA602" s="206" t="str">
        <f>VLOOKUP(R602,NIVEAUXADMIN!I:J,2,FALSE)</f>
        <v>HT07752-01</v>
      </c>
      <c r="AB602" s="206">
        <f>IF(SUMPRODUCT(($A$4:$A602=A602)*($Q$4:$Q602=Q602))&gt;1,0,1)</f>
        <v>1</v>
      </c>
      <c r="AC602" s="207">
        <f>IF(SUMPRODUCT(($A$4:$A602=A602)*($F$4:$F602=F602)*($Q$4:$Q602=Q602))&gt;1,0,1)</f>
        <v>1</v>
      </c>
      <c r="AD602" s="206" t="str">
        <f t="shared" si="31"/>
        <v xml:space="preserve">{"Organisation": "Christian Veterinary Mission", "Indicateur": "Distribution de materiel d'abris d'urgence", "Statut": "Réalisé", "Date de l'activité (passé ou planifiée)
( jj-mm-aaaa)": "10/20/2016", "Département": "Sud", "Commune": "Les Anglais", "Section Communale": "1ère Vérone"}, </v>
      </c>
    </row>
    <row r="603" spans="1:30" s="53" customFormat="1" x14ac:dyDescent="0.25">
      <c r="A603" s="71" t="s">
        <v>2050</v>
      </c>
      <c r="B603" s="71" t="s">
        <v>67</v>
      </c>
      <c r="C603" s="71" t="s">
        <v>47</v>
      </c>
      <c r="D603" s="71" t="s">
        <v>15</v>
      </c>
      <c r="E603" s="132">
        <v>42663</v>
      </c>
      <c r="F603" s="77" t="s">
        <v>2420</v>
      </c>
      <c r="G603" s="145" t="s">
        <v>2409</v>
      </c>
      <c r="H603" s="138" t="str">
        <f>IFERROR(VLOOKUP(G603,REFERENCES!O:P,2,FALSE),"")</f>
        <v xml:space="preserve">Nombre </v>
      </c>
      <c r="I603" s="207">
        <v>25</v>
      </c>
      <c r="J603" s="73"/>
      <c r="K603" s="73"/>
      <c r="L603" s="73"/>
      <c r="M603" s="74"/>
      <c r="N603" s="73">
        <v>25</v>
      </c>
      <c r="O603" s="206"/>
      <c r="P603" s="71" t="s">
        <v>19</v>
      </c>
      <c r="Q603" s="71" t="s">
        <v>20</v>
      </c>
      <c r="R603" s="78" t="s">
        <v>1264</v>
      </c>
      <c r="S603" s="143" t="s">
        <v>1972</v>
      </c>
      <c r="T603" s="71"/>
      <c r="U603" s="71"/>
      <c r="V603" s="145"/>
      <c r="W603" s="206" t="str">
        <f t="shared" si="29"/>
        <v>CHR20161020SULE1È</v>
      </c>
      <c r="X603" s="206">
        <f t="shared" si="30"/>
        <v>0</v>
      </c>
      <c r="Y603" s="206" t="str">
        <f>VLOOKUP(P603,NIVEAUXADMIN!A:B,2,FALSE)</f>
        <v>HT07</v>
      </c>
      <c r="Z603" s="206" t="str">
        <f>VLOOKUP(Q603,NIVEAUXADMIN!E:F,2,FALSE)</f>
        <v>HT07711</v>
      </c>
      <c r="AA603" s="206" t="str">
        <f>VLOOKUP(R603,NIVEAUXADMIN!I:J,2,FALSE)</f>
        <v>HT07711-01</v>
      </c>
      <c r="AB603" s="206">
        <f>IF(SUMPRODUCT(($A$4:$A603=A603)*($Q$4:$Q603=Q603))&gt;1,0,1)</f>
        <v>1</v>
      </c>
      <c r="AC603" s="207">
        <f>IF(SUMPRODUCT(($A$4:$A603=A603)*($F$4:$F603=F603)*($Q$4:$Q603=Q603))&gt;1,0,1)</f>
        <v>1</v>
      </c>
      <c r="AD603" s="206" t="str">
        <f t="shared" si="31"/>
        <v xml:space="preserve">{"Organisation": "Christian Veterinary Mission", "Indicateur": "Distribution de materiel d'abris d'urgence", "Statut": "Réalisé", "Date de l'activité (passé ou planifiée)
( jj-mm-aaaa)": "10/20/2016", "Département": "Sud", "Commune": "Les Cayes", "Section Communale": "1ère Bourdet"}, </v>
      </c>
    </row>
    <row r="604" spans="1:30" s="53" customFormat="1" x14ac:dyDescent="0.25">
      <c r="A604" s="71" t="s">
        <v>2050</v>
      </c>
      <c r="B604" s="71" t="s">
        <v>67</v>
      </c>
      <c r="C604" s="143" t="s">
        <v>47</v>
      </c>
      <c r="D604" s="143" t="s">
        <v>15</v>
      </c>
      <c r="E604" s="132">
        <v>42663</v>
      </c>
      <c r="F604" s="77" t="s">
        <v>2420</v>
      </c>
      <c r="G604" s="145" t="s">
        <v>2409</v>
      </c>
      <c r="H604" s="138" t="str">
        <f>IFERROR(VLOOKUP(G604,REFERENCES!O:P,2,FALSE),"")</f>
        <v xml:space="preserve">Nombre </v>
      </c>
      <c r="I604" s="207">
        <v>250</v>
      </c>
      <c r="J604" s="146"/>
      <c r="K604" s="146"/>
      <c r="L604" s="146"/>
      <c r="M604" s="147"/>
      <c r="N604" s="146">
        <v>250</v>
      </c>
      <c r="O604" s="206"/>
      <c r="P604" s="143" t="s">
        <v>19</v>
      </c>
      <c r="Q604" s="143" t="s">
        <v>537</v>
      </c>
      <c r="R604" s="78" t="s">
        <v>1573</v>
      </c>
      <c r="S604" s="143" t="s">
        <v>1971</v>
      </c>
      <c r="T604" s="143"/>
      <c r="U604" s="143"/>
      <c r="V604" s="145"/>
      <c r="W604" s="206" t="str">
        <f t="shared" si="29"/>
        <v>CHR20161020SUPO4È</v>
      </c>
      <c r="X604" s="206">
        <f t="shared" si="30"/>
        <v>0</v>
      </c>
      <c r="Y604" s="206" t="str">
        <f>VLOOKUP(P604,NIVEAUXADMIN!A:B,2,FALSE)</f>
        <v>HT07</v>
      </c>
      <c r="Z604" s="206" t="str">
        <f>VLOOKUP(Q604,NIVEAUXADMIN!E:F,2,FALSE)</f>
        <v>HT07721</v>
      </c>
      <c r="AA604" s="206" t="str">
        <f>VLOOKUP(R604,NIVEAUXADMIN!I:J,2,FALSE)</f>
        <v>HT07721-01</v>
      </c>
      <c r="AB604" s="206">
        <f>IF(SUMPRODUCT(($A$4:$A604=A604)*($Q$4:$Q604=Q604))&gt;1,0,1)</f>
        <v>1</v>
      </c>
      <c r="AC604" s="207">
        <f>IF(SUMPRODUCT(($A$4:$A604=A604)*($F$4:$F604=F604)*($Q$4:$Q604=Q604))&gt;1,0,1)</f>
        <v>1</v>
      </c>
      <c r="AD604" s="206" t="str">
        <f t="shared" si="31"/>
        <v xml:space="preserve">{"Organisation": "Christian Veterinary Mission", "Indicateur": "Distribution de materiel d'abris d'urgence", "Statut": "Réalisé", "Date de l'activité (passé ou planifiée)
( jj-mm-aaaa)": "10/20/2016", "Département": "Sud", "Commune": "Port-Salut", "Section Communale": "4ème Barbois"}, </v>
      </c>
    </row>
    <row r="605" spans="1:30" s="53" customFormat="1" x14ac:dyDescent="0.25">
      <c r="A605" s="71" t="s">
        <v>2255</v>
      </c>
      <c r="B605" s="71"/>
      <c r="C605" s="71"/>
      <c r="D605" s="71" t="s">
        <v>15</v>
      </c>
      <c r="E605" s="132">
        <v>42740</v>
      </c>
      <c r="F605" s="77" t="s">
        <v>2420</v>
      </c>
      <c r="G605" s="145" t="s">
        <v>2409</v>
      </c>
      <c r="H605" s="138" t="str">
        <f>IFERROR(VLOOKUP(G605,REFERENCES!O:P,2,FALSE),"")</f>
        <v xml:space="preserve">Nombre </v>
      </c>
      <c r="I605" s="207">
        <v>88</v>
      </c>
      <c r="J605" s="146"/>
      <c r="K605" s="73"/>
      <c r="L605" s="73"/>
      <c r="M605" s="74"/>
      <c r="N605" s="146">
        <v>88</v>
      </c>
      <c r="O605" s="206"/>
      <c r="P605" s="71" t="s">
        <v>16</v>
      </c>
      <c r="Q605" s="71" t="s">
        <v>17</v>
      </c>
      <c r="R605" s="150" t="s">
        <v>1476</v>
      </c>
      <c r="S605" s="143"/>
      <c r="T605" s="71"/>
      <c r="U605" s="71"/>
      <c r="V605" s="145"/>
      <c r="W605" s="206" t="str">
        <f t="shared" si="29"/>
        <v>COL201715GRJE3E</v>
      </c>
      <c r="X605" s="206">
        <f t="shared" si="30"/>
        <v>0</v>
      </c>
      <c r="Y605" s="206" t="str">
        <f>VLOOKUP(P605,NIVEAUXADMIN!A:B,2,FALSE)</f>
        <v>HT08</v>
      </c>
      <c r="Z605" s="206" t="str">
        <f>VLOOKUP(Q605,NIVEAUXADMIN!E:F,2,FALSE)</f>
        <v>HT08811</v>
      </c>
      <c r="AA605" s="206" t="str">
        <f>VLOOKUP(R605,NIVEAUXADMIN!I:J,2,FALSE)</f>
        <v>HT08811-03</v>
      </c>
      <c r="AB605" s="206">
        <f>IF(SUMPRODUCT(($A$4:$A605=A605)*($Q$4:$Q605=Q605))&gt;1,0,1)</f>
        <v>1</v>
      </c>
      <c r="AC605" s="207">
        <f>IF(SUMPRODUCT(($A$4:$A605=A605)*($F$4:$F605=F605)*($Q$4:$Q605=Q605))&gt;1,0,1)</f>
        <v>1</v>
      </c>
      <c r="AD605" s="206" t="str">
        <f t="shared" si="31"/>
        <v xml:space="preserve">{"Organisation": "Collectif du financement populaire (KOFIP)", "Indicateur": "Distribution de materiel d'abris d'urgence", "Statut": "Réalisé", "Date de l'activité (passé ou planifiée)
( jj-mm-aaaa)": "1/5/2017", "Département": "Grande Anse", "Commune": "Jeremie", "Section Communale": "3e Haute Guinaudée"}, </v>
      </c>
    </row>
    <row r="606" spans="1:30" s="53" customFormat="1" x14ac:dyDescent="0.25">
      <c r="A606" s="71" t="s">
        <v>2255</v>
      </c>
      <c r="B606" s="71"/>
      <c r="C606" s="71"/>
      <c r="D606" s="71" t="s">
        <v>15</v>
      </c>
      <c r="E606" s="132">
        <v>42740</v>
      </c>
      <c r="F606" s="77" t="s">
        <v>2417</v>
      </c>
      <c r="G606" s="145" t="s">
        <v>1047</v>
      </c>
      <c r="H606" s="138" t="str">
        <f>IFERROR(VLOOKUP(G606,REFERENCES!O:P,2,FALSE),"")</f>
        <v xml:space="preserve">Nombre </v>
      </c>
      <c r="I606" s="207">
        <v>88</v>
      </c>
      <c r="J606" s="146"/>
      <c r="K606" s="73"/>
      <c r="L606" s="73"/>
      <c r="M606" s="74"/>
      <c r="N606" s="146">
        <v>88</v>
      </c>
      <c r="O606" s="206"/>
      <c r="P606" s="71" t="s">
        <v>16</v>
      </c>
      <c r="Q606" s="71" t="s">
        <v>17</v>
      </c>
      <c r="R606" s="150" t="s">
        <v>1476</v>
      </c>
      <c r="S606" s="143"/>
      <c r="T606" s="71"/>
      <c r="U606" s="71"/>
      <c r="V606" s="145"/>
      <c r="W606" s="206" t="str">
        <f t="shared" si="29"/>
        <v>COL201715GRJE3E</v>
      </c>
      <c r="X606" s="206">
        <f t="shared" si="30"/>
        <v>0</v>
      </c>
      <c r="Y606" s="206" t="str">
        <f>VLOOKUP(P606,NIVEAUXADMIN!A:B,2,FALSE)</f>
        <v>HT08</v>
      </c>
      <c r="Z606" s="206" t="str">
        <f>VLOOKUP(Q606,NIVEAUXADMIN!E:F,2,FALSE)</f>
        <v>HT08811</v>
      </c>
      <c r="AA606" s="206" t="str">
        <f>VLOOKUP(R606,NIVEAUXADMIN!I:J,2,FALSE)</f>
        <v>HT08811-03</v>
      </c>
      <c r="AB606" s="206">
        <f>IF(SUMPRODUCT(($A$4:$A606=A606)*($Q$4:$Q606=Q606))&gt;1,0,1)</f>
        <v>0</v>
      </c>
      <c r="AC606" s="207">
        <f>IF(SUMPRODUCT(($A$4:$A606=A606)*($F$4:$F606=F606)*($Q$4:$Q606=Q606))&gt;1,0,1)</f>
        <v>1</v>
      </c>
      <c r="AD606" s="206" t="str">
        <f t="shared" si="31"/>
        <v xml:space="preserve">{"Organisation": "Collectif du financement populaire (KOFIP)", "Indicateur": "Distribution de biens non-alimentaire", "Statut": "Réalisé", "Date de l'activité (passé ou planifiée)
( jj-mm-aaaa)": "1/5/2017", "Département": "Grande Anse", "Commune": "Jeremie", "Section Communale": "3e Haute Guinaudée"}, </v>
      </c>
    </row>
    <row r="607" spans="1:30" s="53" customFormat="1" x14ac:dyDescent="0.25">
      <c r="A607" s="71" t="s">
        <v>2255</v>
      </c>
      <c r="B607" s="71"/>
      <c r="C607" s="71"/>
      <c r="D607" s="71" t="s">
        <v>15</v>
      </c>
      <c r="E607" s="132">
        <v>42740</v>
      </c>
      <c r="F607" s="77" t="s">
        <v>2420</v>
      </c>
      <c r="G607" s="145" t="s">
        <v>2409</v>
      </c>
      <c r="H607" s="138" t="str">
        <f>IFERROR(VLOOKUP(G607,REFERENCES!O:P,2,FALSE),"")</f>
        <v xml:space="preserve">Nombre </v>
      </c>
      <c r="I607" s="207">
        <v>67</v>
      </c>
      <c r="J607" s="73"/>
      <c r="K607" s="73"/>
      <c r="L607" s="73"/>
      <c r="M607" s="74"/>
      <c r="N607" s="146">
        <v>67</v>
      </c>
      <c r="O607" s="206"/>
      <c r="P607" s="71" t="s">
        <v>16</v>
      </c>
      <c r="Q607" s="71" t="s">
        <v>17</v>
      </c>
      <c r="R607" s="78" t="s">
        <v>1565</v>
      </c>
      <c r="S607" s="143"/>
      <c r="T607" s="71"/>
      <c r="U607" s="71"/>
      <c r="V607" s="145"/>
      <c r="W607" s="206" t="str">
        <f t="shared" si="29"/>
        <v>COL201715GRJE4E</v>
      </c>
      <c r="X607" s="206">
        <f t="shared" si="30"/>
        <v>0</v>
      </c>
      <c r="Y607" s="206" t="str">
        <f>VLOOKUP(P607,NIVEAUXADMIN!A:B,2,FALSE)</f>
        <v>HT08</v>
      </c>
      <c r="Z607" s="206" t="str">
        <f>VLOOKUP(Q607,NIVEAUXADMIN!E:F,2,FALSE)</f>
        <v>HT08811</v>
      </c>
      <c r="AA607" s="206" t="str">
        <f>VLOOKUP(R607,NIVEAUXADMIN!I:J,2,FALSE)</f>
        <v>HT08811-04</v>
      </c>
      <c r="AB607" s="206">
        <f>IF(SUMPRODUCT(($A$4:$A607=A607)*($Q$4:$Q607=Q607))&gt;1,0,1)</f>
        <v>0</v>
      </c>
      <c r="AC607" s="207">
        <f>IF(SUMPRODUCT(($A$4:$A607=A607)*($F$4:$F607=F607)*($Q$4:$Q607=Q607))&gt;1,0,1)</f>
        <v>0</v>
      </c>
      <c r="AD607" s="206" t="str">
        <f t="shared" si="31"/>
        <v xml:space="preserve">{"Organisation": "Collectif du financement populaire (KOFIP)", "Indicateur": "Distribution de materiel d'abris d'urgence", "Statut": "Réalisé", "Date de l'activité (passé ou planifiée)
( jj-mm-aaaa)": "1/5/2017", "Département": "Grande Anse", "Commune": "Jeremie", "Section Communale": "4e Basse Guinaudée"}, </v>
      </c>
    </row>
    <row r="608" spans="1:30" s="53" customFormat="1" x14ac:dyDescent="0.25">
      <c r="A608" s="71" t="s">
        <v>2255</v>
      </c>
      <c r="B608" s="71"/>
      <c r="C608" s="71"/>
      <c r="D608" s="71" t="s">
        <v>15</v>
      </c>
      <c r="E608" s="132">
        <v>42740</v>
      </c>
      <c r="F608" s="77" t="s">
        <v>2417</v>
      </c>
      <c r="G608" s="145" t="s">
        <v>1047</v>
      </c>
      <c r="H608" s="138" t="str">
        <f>IFERROR(VLOOKUP(G608,REFERENCES!O:P,2,FALSE),"")</f>
        <v xml:space="preserve">Nombre </v>
      </c>
      <c r="I608" s="207">
        <v>67</v>
      </c>
      <c r="J608" s="73"/>
      <c r="K608" s="73"/>
      <c r="L608" s="73"/>
      <c r="M608" s="74"/>
      <c r="N608" s="146">
        <v>67</v>
      </c>
      <c r="O608" s="206"/>
      <c r="P608" s="71" t="s">
        <v>16</v>
      </c>
      <c r="Q608" s="71" t="s">
        <v>17</v>
      </c>
      <c r="R608" s="150" t="s">
        <v>1565</v>
      </c>
      <c r="S608" s="143"/>
      <c r="T608" s="143"/>
      <c r="U608" s="143"/>
      <c r="V608" s="145"/>
      <c r="W608" s="206" t="str">
        <f t="shared" si="29"/>
        <v>COL201715GRJE4E</v>
      </c>
      <c r="X608" s="206">
        <f t="shared" si="30"/>
        <v>0</v>
      </c>
      <c r="Y608" s="206" t="str">
        <f>VLOOKUP(P608,NIVEAUXADMIN!A:B,2,FALSE)</f>
        <v>HT08</v>
      </c>
      <c r="Z608" s="206" t="str">
        <f>VLOOKUP(Q608,NIVEAUXADMIN!E:F,2,FALSE)</f>
        <v>HT08811</v>
      </c>
      <c r="AA608" s="206" t="str">
        <f>VLOOKUP(R608,NIVEAUXADMIN!I:J,2,FALSE)</f>
        <v>HT08811-04</v>
      </c>
      <c r="AB608" s="206">
        <f>IF(SUMPRODUCT(($A$4:$A608=A608)*($Q$4:$Q608=Q608))&gt;1,0,1)</f>
        <v>0</v>
      </c>
      <c r="AC608" s="207">
        <f>IF(SUMPRODUCT(($A$4:$A608=A608)*($F$4:$F608=F608)*($Q$4:$Q608=Q608))&gt;1,0,1)</f>
        <v>0</v>
      </c>
      <c r="AD608" s="206" t="str">
        <f t="shared" si="31"/>
        <v xml:space="preserve">{"Organisation": "Collectif du financement populaire (KOFIP)", "Indicateur": "Distribution de biens non-alimentaire", "Statut": "Réalisé", "Date de l'activité (passé ou planifiée)
( jj-mm-aaaa)": "1/5/2017", "Département": "Grande Anse", "Commune": "Jeremie", "Section Communale": "4e Basse Guinaudée"}, </v>
      </c>
    </row>
    <row r="609" spans="1:30" s="53" customFormat="1" x14ac:dyDescent="0.25">
      <c r="A609" s="71" t="s">
        <v>2255</v>
      </c>
      <c r="B609" s="71"/>
      <c r="C609" s="71"/>
      <c r="D609" s="71" t="s">
        <v>15</v>
      </c>
      <c r="E609" s="132">
        <v>42740</v>
      </c>
      <c r="F609" s="77" t="s">
        <v>2420</v>
      </c>
      <c r="G609" s="145" t="s">
        <v>2409</v>
      </c>
      <c r="H609" s="138" t="str">
        <f>IFERROR(VLOOKUP(G609,REFERENCES!O:P,2,FALSE),"")</f>
        <v xml:space="preserve">Nombre </v>
      </c>
      <c r="I609" s="207">
        <v>605</v>
      </c>
      <c r="J609" s="73"/>
      <c r="K609" s="73"/>
      <c r="L609" s="73"/>
      <c r="M609" s="74"/>
      <c r="N609" s="146">
        <v>605</v>
      </c>
      <c r="O609" s="206"/>
      <c r="P609" s="71" t="s">
        <v>16</v>
      </c>
      <c r="Q609" s="71" t="s">
        <v>17</v>
      </c>
      <c r="R609" s="150" t="s">
        <v>1626</v>
      </c>
      <c r="S609" s="143" t="s">
        <v>2109</v>
      </c>
      <c r="T609" s="143"/>
      <c r="U609" s="143"/>
      <c r="V609" s="145"/>
      <c r="W609" s="206" t="str">
        <f t="shared" si="29"/>
        <v>COL201715GRJE5E</v>
      </c>
      <c r="X609" s="206">
        <f t="shared" si="30"/>
        <v>0</v>
      </c>
      <c r="Y609" s="206" t="str">
        <f>VLOOKUP(P609,NIVEAUXADMIN!A:B,2,FALSE)</f>
        <v>HT08</v>
      </c>
      <c r="Z609" s="206" t="str">
        <f>VLOOKUP(Q609,NIVEAUXADMIN!E:F,2,FALSE)</f>
        <v>HT08811</v>
      </c>
      <c r="AA609" s="206" t="str">
        <f>VLOOKUP(R609,NIVEAUXADMIN!I:J,2,FALSE)</f>
        <v>HT08811-05</v>
      </c>
      <c r="AB609" s="206">
        <f>IF(SUMPRODUCT(($A$4:$A609=A609)*($Q$4:$Q609=Q609))&gt;1,0,1)</f>
        <v>0</v>
      </c>
      <c r="AC609" s="207">
        <f>IF(SUMPRODUCT(($A$4:$A609=A609)*($F$4:$F609=F609)*($Q$4:$Q609=Q609))&gt;1,0,1)</f>
        <v>0</v>
      </c>
      <c r="AD609" s="206" t="str">
        <f t="shared" si="31"/>
        <v xml:space="preserve">{"Organisation": "Collectif du financement populaire (KOFIP)", "Indicateur": "Distribution de materiel d'abris d'urgence", "Statut": "Réalisé", "Date de l'activité (passé ou planifiée)
( jj-mm-aaaa)": "1/5/2017", "Département": "Grande Anse", "Commune": "Jeremie", "Section Communale": "5e Ravine à Charles"}, </v>
      </c>
    </row>
    <row r="610" spans="1:30" s="53" customFormat="1" x14ac:dyDescent="0.25">
      <c r="A610" s="71" t="s">
        <v>2255</v>
      </c>
      <c r="B610" s="71"/>
      <c r="C610" s="71"/>
      <c r="D610" s="71" t="s">
        <v>15</v>
      </c>
      <c r="E610" s="132">
        <v>42740</v>
      </c>
      <c r="F610" s="77" t="s">
        <v>2417</v>
      </c>
      <c r="G610" s="145" t="s">
        <v>1047</v>
      </c>
      <c r="H610" s="138" t="str">
        <f>IFERROR(VLOOKUP(G610,REFERENCES!O:P,2,FALSE),"")</f>
        <v xml:space="preserve">Nombre </v>
      </c>
      <c r="I610" s="207">
        <v>605</v>
      </c>
      <c r="J610" s="73"/>
      <c r="K610" s="73"/>
      <c r="L610" s="73"/>
      <c r="M610" s="74"/>
      <c r="N610" s="146">
        <v>605</v>
      </c>
      <c r="O610" s="206"/>
      <c r="P610" s="71" t="s">
        <v>16</v>
      </c>
      <c r="Q610" s="71" t="s">
        <v>17</v>
      </c>
      <c r="R610" s="150" t="s">
        <v>1626</v>
      </c>
      <c r="S610" s="143" t="s">
        <v>2109</v>
      </c>
      <c r="T610" s="143"/>
      <c r="U610" s="143"/>
      <c r="V610" s="145"/>
      <c r="W610" s="206" t="str">
        <f t="shared" si="29"/>
        <v>COL201715GRJE5E</v>
      </c>
      <c r="X610" s="206">
        <f t="shared" si="30"/>
        <v>0</v>
      </c>
      <c r="Y610" s="206" t="str">
        <f>VLOOKUP(P610,NIVEAUXADMIN!A:B,2,FALSE)</f>
        <v>HT08</v>
      </c>
      <c r="Z610" s="206" t="str">
        <f>VLOOKUP(Q610,NIVEAUXADMIN!E:F,2,FALSE)</f>
        <v>HT08811</v>
      </c>
      <c r="AA610" s="206" t="str">
        <f>VLOOKUP(R610,NIVEAUXADMIN!I:J,2,FALSE)</f>
        <v>HT08811-05</v>
      </c>
      <c r="AB610" s="206">
        <f>IF(SUMPRODUCT(($A$4:$A610=A610)*($Q$4:$Q610=Q610))&gt;1,0,1)</f>
        <v>0</v>
      </c>
      <c r="AC610" s="207">
        <f>IF(SUMPRODUCT(($A$4:$A610=A610)*($F$4:$F610=F610)*($Q$4:$Q610=Q610))&gt;1,0,1)</f>
        <v>0</v>
      </c>
      <c r="AD610" s="206" t="str">
        <f t="shared" si="31"/>
        <v xml:space="preserve">{"Organisation": "Collectif du financement populaire (KOFIP)", "Indicateur": "Distribution de biens non-alimentaire", "Statut": "Réalisé", "Date de l'activité (passé ou planifiée)
( jj-mm-aaaa)": "1/5/2017", "Département": "Grande Anse", "Commune": "Jeremie", "Section Communale": "5e Ravine à Charles"}, </v>
      </c>
    </row>
    <row r="611" spans="1:30" s="53" customFormat="1" x14ac:dyDescent="0.25">
      <c r="A611" s="71" t="s">
        <v>2255</v>
      </c>
      <c r="B611" s="71"/>
      <c r="C611" s="71"/>
      <c r="D611" s="71" t="s">
        <v>15</v>
      </c>
      <c r="E611" s="132">
        <v>42759</v>
      </c>
      <c r="F611" s="77" t="s">
        <v>2420</v>
      </c>
      <c r="G611" s="145" t="s">
        <v>2409</v>
      </c>
      <c r="H611" s="138" t="str">
        <f>IFERROR(VLOOKUP(G611,REFERENCES!O:P,2,FALSE),"")</f>
        <v xml:space="preserve">Nombre </v>
      </c>
      <c r="I611" s="207">
        <v>122</v>
      </c>
      <c r="J611" s="73"/>
      <c r="K611" s="73">
        <v>99</v>
      </c>
      <c r="L611" s="73">
        <v>23</v>
      </c>
      <c r="M611" s="74"/>
      <c r="N611" s="73">
        <v>122</v>
      </c>
      <c r="O611" s="206"/>
      <c r="P611" s="71" t="s">
        <v>16</v>
      </c>
      <c r="Q611" s="143" t="s">
        <v>273</v>
      </c>
      <c r="R611" s="150" t="s">
        <v>1271</v>
      </c>
      <c r="S611" s="143" t="s">
        <v>2108</v>
      </c>
      <c r="T611" s="71"/>
      <c r="U611" s="71"/>
      <c r="V611" s="72"/>
      <c r="W611" s="206" t="str">
        <f t="shared" si="29"/>
        <v>COL2017124GRRO1E</v>
      </c>
      <c r="X611" s="206">
        <f t="shared" si="30"/>
        <v>0</v>
      </c>
      <c r="Y611" s="206" t="str">
        <f>VLOOKUP(P611,NIVEAUXADMIN!A:B,2,FALSE)</f>
        <v>HT08</v>
      </c>
      <c r="Z611" s="206" t="str">
        <f>VLOOKUP(Q611,NIVEAUXADMIN!E:F,2,FALSE)</f>
        <v>HT08832</v>
      </c>
      <c r="AA611" s="206" t="str">
        <f>VLOOKUP(R611,NIVEAUXADMIN!I:J,2,FALSE)</f>
        <v>HT08832-01</v>
      </c>
      <c r="AB611" s="206">
        <f>IF(SUMPRODUCT(($A$4:$A611=A611)*($Q$4:$Q611=Q611))&gt;1,0,1)</f>
        <v>1</v>
      </c>
      <c r="AC611" s="207">
        <f>IF(SUMPRODUCT(($A$4:$A611=A611)*($F$4:$F611=F611)*($Q$4:$Q611=Q611))&gt;1,0,1)</f>
        <v>1</v>
      </c>
      <c r="AD611" s="206" t="str">
        <f t="shared" si="31"/>
        <v xml:space="preserve">{"Organisation": "Collectif du financement populaire (KOFIP)", "Indicateur": "Distribution de materiel d'abris d'urgence", "Statut": "Réalisé", "Date de l'activité (passé ou planifiée)
( jj-mm-aaaa)": "1/24/2017", "Département": "Grande Anse", "Commune": "Roseaux", "Section Communale": "1ere Carrefour Charles"}, </v>
      </c>
    </row>
    <row r="612" spans="1:30" s="53" customFormat="1" x14ac:dyDescent="0.25">
      <c r="A612" s="71" t="s">
        <v>2255</v>
      </c>
      <c r="B612" s="71"/>
      <c r="C612" s="71"/>
      <c r="D612" s="71" t="s">
        <v>15</v>
      </c>
      <c r="E612" s="132">
        <v>42759</v>
      </c>
      <c r="F612" s="77" t="s">
        <v>2417</v>
      </c>
      <c r="G612" s="145" t="s">
        <v>1047</v>
      </c>
      <c r="H612" s="138" t="str">
        <f>IFERROR(VLOOKUP(G612,REFERENCES!O:P,2,FALSE),"")</f>
        <v xml:space="preserve">Nombre </v>
      </c>
      <c r="I612" s="207">
        <v>122</v>
      </c>
      <c r="J612" s="73"/>
      <c r="K612" s="73">
        <v>99</v>
      </c>
      <c r="L612" s="73">
        <v>23</v>
      </c>
      <c r="M612" s="74"/>
      <c r="N612" s="73">
        <v>122</v>
      </c>
      <c r="O612" s="206"/>
      <c r="P612" s="71" t="s">
        <v>16</v>
      </c>
      <c r="Q612" s="71" t="s">
        <v>273</v>
      </c>
      <c r="R612" s="78" t="s">
        <v>1271</v>
      </c>
      <c r="S612" s="143" t="s">
        <v>2108</v>
      </c>
      <c r="T612" s="71"/>
      <c r="U612" s="71"/>
      <c r="V612" s="72"/>
      <c r="W612" s="206" t="str">
        <f t="shared" si="29"/>
        <v>COL2017124GRRO1E</v>
      </c>
      <c r="X612" s="206">
        <f t="shared" si="30"/>
        <v>0</v>
      </c>
      <c r="Y612" s="206" t="str">
        <f>VLOOKUP(P612,NIVEAUXADMIN!A:B,2,FALSE)</f>
        <v>HT08</v>
      </c>
      <c r="Z612" s="206" t="str">
        <f>VLOOKUP(Q612,NIVEAUXADMIN!E:F,2,FALSE)</f>
        <v>HT08832</v>
      </c>
      <c r="AA612" s="206" t="str">
        <f>VLOOKUP(R612,NIVEAUXADMIN!I:J,2,FALSE)</f>
        <v>HT08832-01</v>
      </c>
      <c r="AB612" s="206">
        <f>IF(SUMPRODUCT(($A$4:$A612=A612)*($Q$4:$Q612=Q612))&gt;1,0,1)</f>
        <v>0</v>
      </c>
      <c r="AC612" s="207">
        <f>IF(SUMPRODUCT(($A$4:$A612=A612)*($F$4:$F612=F612)*($Q$4:$Q612=Q612))&gt;1,0,1)</f>
        <v>1</v>
      </c>
      <c r="AD612" s="206" t="str">
        <f t="shared" si="31"/>
        <v xml:space="preserve">{"Organisation": "Collectif du financement populaire (KOFIP)", "Indicateur": "Distribution de biens non-alimentaire", "Statut": "Réalisé", "Date de l'activité (passé ou planifiée)
( jj-mm-aaaa)": "1/24/2017", "Département": "Grande Anse", "Commune": "Roseaux", "Section Communale": "1ere Carrefour Charles"}, </v>
      </c>
    </row>
    <row r="613" spans="1:30" s="53" customFormat="1" x14ac:dyDescent="0.25">
      <c r="A613" s="71" t="s">
        <v>2255</v>
      </c>
      <c r="B613" s="71"/>
      <c r="C613" s="71"/>
      <c r="D613" s="71" t="s">
        <v>15</v>
      </c>
      <c r="E613" s="132">
        <v>42759</v>
      </c>
      <c r="F613" s="77" t="s">
        <v>2420</v>
      </c>
      <c r="G613" s="145" t="s">
        <v>2409</v>
      </c>
      <c r="H613" s="138" t="str">
        <f>IFERROR(VLOOKUP(G613,REFERENCES!O:P,2,FALSE),"")</f>
        <v xml:space="preserve">Nombre </v>
      </c>
      <c r="I613" s="207">
        <v>118</v>
      </c>
      <c r="J613" s="73"/>
      <c r="K613" s="73">
        <v>79</v>
      </c>
      <c r="L613" s="73">
        <v>39</v>
      </c>
      <c r="M613" s="74"/>
      <c r="N613" s="207">
        <v>118</v>
      </c>
      <c r="O613" s="206"/>
      <c r="P613" s="71" t="s">
        <v>16</v>
      </c>
      <c r="Q613" s="143" t="s">
        <v>273</v>
      </c>
      <c r="R613" s="150" t="s">
        <v>1568</v>
      </c>
      <c r="S613" s="143" t="s">
        <v>2107</v>
      </c>
      <c r="T613" s="71"/>
      <c r="U613" s="71"/>
      <c r="V613" s="145"/>
      <c r="W613" s="206" t="str">
        <f t="shared" si="29"/>
        <v>COL2017124GRRO4E</v>
      </c>
      <c r="X613" s="206">
        <f t="shared" si="30"/>
        <v>0</v>
      </c>
      <c r="Y613" s="206" t="str">
        <f>VLOOKUP(P613,NIVEAUXADMIN!A:B,2,FALSE)</f>
        <v>HT08</v>
      </c>
      <c r="Z613" s="206" t="str">
        <f>VLOOKUP(Q613,NIVEAUXADMIN!E:F,2,FALSE)</f>
        <v>HT08832</v>
      </c>
      <c r="AA613" s="206" t="str">
        <f>VLOOKUP(R613,NIVEAUXADMIN!I:J,2,FALSE)</f>
        <v>HT08832-04</v>
      </c>
      <c r="AB613" s="206">
        <f>IF(SUMPRODUCT(($A$4:$A613=A613)*($Q$4:$Q613=Q613))&gt;1,0,1)</f>
        <v>0</v>
      </c>
      <c r="AC613" s="207">
        <f>IF(SUMPRODUCT(($A$4:$A613=A613)*($F$4:$F613=F613)*($Q$4:$Q613=Q613))&gt;1,0,1)</f>
        <v>0</v>
      </c>
      <c r="AD613" s="206" t="str">
        <f t="shared" si="31"/>
        <v xml:space="preserve">{"Organisation": "Collectif du financement populaire (KOFIP)", "Indicateur": "Distribution de materiel d'abris d'urgence", "Statut": "Réalisé", "Date de l'activité (passé ou planifiée)
( jj-mm-aaaa)": "1/24/2017", "Département": "Grande Anse", "Commune": "Roseaux", "Section Communale": "4e les Gomiers"}, </v>
      </c>
    </row>
    <row r="614" spans="1:30" s="53" customFormat="1" x14ac:dyDescent="0.25">
      <c r="A614" s="71" t="s">
        <v>2255</v>
      </c>
      <c r="B614" s="71"/>
      <c r="C614" s="71"/>
      <c r="D614" s="71" t="s">
        <v>15</v>
      </c>
      <c r="E614" s="132">
        <v>42759</v>
      </c>
      <c r="F614" s="77" t="s">
        <v>2417</v>
      </c>
      <c r="G614" s="145" t="s">
        <v>1047</v>
      </c>
      <c r="H614" s="138" t="str">
        <f>IFERROR(VLOOKUP(G614,REFERENCES!O:P,2,FALSE),"")</f>
        <v xml:space="preserve">Nombre </v>
      </c>
      <c r="I614" s="207">
        <v>118</v>
      </c>
      <c r="J614" s="73"/>
      <c r="K614" s="73">
        <v>79</v>
      </c>
      <c r="L614" s="73">
        <v>39</v>
      </c>
      <c r="M614" s="74"/>
      <c r="N614" s="207">
        <v>118</v>
      </c>
      <c r="O614" s="206"/>
      <c r="P614" s="71" t="s">
        <v>16</v>
      </c>
      <c r="Q614" s="71" t="s">
        <v>273</v>
      </c>
      <c r="R614" s="78" t="s">
        <v>1568</v>
      </c>
      <c r="S614" s="206" t="s">
        <v>2107</v>
      </c>
      <c r="T614" s="71"/>
      <c r="U614" s="71"/>
      <c r="V614" s="72"/>
      <c r="W614" s="206" t="str">
        <f t="shared" si="29"/>
        <v>COL2017124GRRO4E</v>
      </c>
      <c r="X614" s="206">
        <f t="shared" si="30"/>
        <v>0</v>
      </c>
      <c r="Y614" s="206" t="str">
        <f>VLOOKUP(P614,NIVEAUXADMIN!A:B,2,FALSE)</f>
        <v>HT08</v>
      </c>
      <c r="Z614" s="206" t="str">
        <f>VLOOKUP(Q614,NIVEAUXADMIN!E:F,2,FALSE)</f>
        <v>HT08832</v>
      </c>
      <c r="AA614" s="206" t="str">
        <f>VLOOKUP(R614,NIVEAUXADMIN!I:J,2,FALSE)</f>
        <v>HT08832-04</v>
      </c>
      <c r="AB614" s="206">
        <f>IF(SUMPRODUCT(($A$4:$A614=A614)*($Q$4:$Q614=Q614))&gt;1,0,1)</f>
        <v>0</v>
      </c>
      <c r="AC614" s="207">
        <f>IF(SUMPRODUCT(($A$4:$A614=A614)*($F$4:$F614=F614)*($Q$4:$Q614=Q614))&gt;1,0,1)</f>
        <v>0</v>
      </c>
      <c r="AD614" s="206" t="str">
        <f t="shared" si="31"/>
        <v xml:space="preserve">{"Organisation": "Collectif du financement populaire (KOFIP)", "Indicateur": "Distribution de biens non-alimentaire", "Statut": "Réalisé", "Date de l'activité (passé ou planifiée)
( jj-mm-aaaa)": "1/24/2017", "Département": "Grande Anse", "Commune": "Roseaux", "Section Communale": "4e les Gomiers"}, </v>
      </c>
    </row>
    <row r="615" spans="1:30" s="53" customFormat="1" x14ac:dyDescent="0.25">
      <c r="A615" s="53" t="s">
        <v>2255</v>
      </c>
      <c r="D615" s="53" t="s">
        <v>15</v>
      </c>
      <c r="E615" s="132">
        <v>42785</v>
      </c>
      <c r="F615" s="77" t="s">
        <v>2417</v>
      </c>
      <c r="G615" s="145" t="s">
        <v>1054</v>
      </c>
      <c r="H615" s="138" t="str">
        <f>IFERROR(VLOOKUP(G615,REFERENCES!O:P,2,FALSE),"")</f>
        <v xml:space="preserve">Nombre </v>
      </c>
      <c r="I615" s="207">
        <v>46</v>
      </c>
      <c r="J615" s="146"/>
      <c r="K615" s="73"/>
      <c r="L615" s="73"/>
      <c r="M615" s="20"/>
      <c r="N615" s="207">
        <v>46</v>
      </c>
      <c r="O615" s="206"/>
      <c r="P615" s="53" t="s">
        <v>16</v>
      </c>
      <c r="Q615" s="71" t="s">
        <v>259</v>
      </c>
      <c r="R615" s="150" t="s">
        <v>1245</v>
      </c>
      <c r="S615" s="206"/>
      <c r="T615" s="71"/>
      <c r="U615" s="71"/>
      <c r="V615" s="145"/>
      <c r="W615" s="206" t="str">
        <f t="shared" si="29"/>
        <v>COL2017219GRDA1E</v>
      </c>
      <c r="X615" s="206">
        <f t="shared" si="30"/>
        <v>0</v>
      </c>
      <c r="Y615" s="206" t="str">
        <f>VLOOKUP(P615,NIVEAUXADMIN!A:B,2,FALSE)</f>
        <v>HT08</v>
      </c>
      <c r="Z615" s="206" t="str">
        <f>VLOOKUP(Q615,NIVEAUXADMIN!E:F,2,FALSE)</f>
        <v>HT08822</v>
      </c>
      <c r="AA615" s="206" t="str">
        <f>VLOOKUP(R615,NIVEAUXADMIN!I:J,2,FALSE)</f>
        <v>HT08822-01</v>
      </c>
      <c r="AB615" s="206">
        <f>IF(SUMPRODUCT(($A$4:$A615=A615)*($Q$4:$Q615=Q615))&gt;1,0,1)</f>
        <v>1</v>
      </c>
      <c r="AC615" s="207">
        <f>IF(SUMPRODUCT(($A$4:$A615=A615)*($F$4:$F615=F615)*($Q$4:$Q615=Q615))&gt;1,0,1)</f>
        <v>1</v>
      </c>
      <c r="AD615" s="206" t="str">
        <f t="shared" si="31"/>
        <v xml:space="preserve">{"Organisation": "Collectif du financement populaire (KOFIP)", "Indicateur": "Distribution de biens non-alimentaire", "Statut": "Réalisé", "Date de l'activité (passé ou planifiée)
( jj-mm-aaaa)": "2/19/2017", "Département": "Grande Anse", "Commune": "Dame-Marie", "Section Communale": "1ere Bariadelle"}, </v>
      </c>
    </row>
    <row r="616" spans="1:30" s="53" customFormat="1" x14ac:dyDescent="0.25">
      <c r="A616" s="53" t="s">
        <v>2255</v>
      </c>
      <c r="D616" s="53" t="s">
        <v>15</v>
      </c>
      <c r="E616" s="132">
        <v>42785</v>
      </c>
      <c r="F616" s="77" t="s">
        <v>2417</v>
      </c>
      <c r="G616" s="145" t="s">
        <v>1054</v>
      </c>
      <c r="H616" s="138" t="str">
        <f>IFERROR(VLOOKUP(G616,REFERENCES!O:P,2,FALSE),"")</f>
        <v xml:space="preserve">Nombre </v>
      </c>
      <c r="I616" s="207">
        <v>84</v>
      </c>
      <c r="J616" s="146"/>
      <c r="K616" s="73"/>
      <c r="L616" s="73"/>
      <c r="M616" s="20"/>
      <c r="N616" s="207">
        <v>84</v>
      </c>
      <c r="O616" s="143"/>
      <c r="P616" s="53" t="s">
        <v>16</v>
      </c>
      <c r="Q616" s="71" t="s">
        <v>259</v>
      </c>
      <c r="R616" s="150" t="s">
        <v>1474</v>
      </c>
      <c r="S616" s="143"/>
      <c r="T616" s="71"/>
      <c r="U616" s="71"/>
      <c r="V616" s="145"/>
      <c r="W616" s="206" t="str">
        <f t="shared" si="29"/>
        <v>COL2017219GRDA3E</v>
      </c>
      <c r="X616" s="206">
        <f t="shared" si="30"/>
        <v>0</v>
      </c>
      <c r="Y616" s="206" t="str">
        <f>VLOOKUP(P616,NIVEAUXADMIN!A:B,2,FALSE)</f>
        <v>HT08</v>
      </c>
      <c r="Z616" s="206" t="str">
        <f>VLOOKUP(Q616,NIVEAUXADMIN!E:F,2,FALSE)</f>
        <v>HT08822</v>
      </c>
      <c r="AA616" s="206" t="str">
        <f>VLOOKUP(R616,NIVEAUXADMIN!I:J,2,FALSE)</f>
        <v>HT08822-03</v>
      </c>
      <c r="AB616" s="206">
        <f>IF(SUMPRODUCT(($A$4:$A616=A616)*($Q$4:$Q616=Q616))&gt;1,0,1)</f>
        <v>0</v>
      </c>
      <c r="AC616" s="207">
        <f>IF(SUMPRODUCT(($A$4:$A616=A616)*($F$4:$F616=F616)*($Q$4:$Q616=Q616))&gt;1,0,1)</f>
        <v>0</v>
      </c>
      <c r="AD616" s="206" t="str">
        <f t="shared" si="31"/>
        <v xml:space="preserve">{"Organisation": "Collectif du financement populaire (KOFIP)", "Indicateur": "Distribution de biens non-alimentaire", "Statut": "Réalisé", "Date de l'activité (passé ou planifiée)
( jj-mm-aaaa)": "2/19/2017", "Département": "Grande Anse", "Commune": "Dame-Marie", "Section Communale": "3e Désormeau"}, </v>
      </c>
    </row>
    <row r="617" spans="1:30" s="53" customFormat="1" x14ac:dyDescent="0.25">
      <c r="A617" s="53" t="s">
        <v>2255</v>
      </c>
      <c r="C617" s="143"/>
      <c r="D617" s="53" t="s">
        <v>15</v>
      </c>
      <c r="E617" s="132">
        <v>42785</v>
      </c>
      <c r="F617" s="77" t="s">
        <v>2417</v>
      </c>
      <c r="G617" s="145" t="s">
        <v>1054</v>
      </c>
      <c r="H617" s="138" t="str">
        <f>IFERROR(VLOOKUP(G617,REFERENCES!O:P,2,FALSE),"")</f>
        <v xml:space="preserve">Nombre </v>
      </c>
      <c r="I617" s="207">
        <v>95</v>
      </c>
      <c r="J617" s="207"/>
      <c r="K617" s="207"/>
      <c r="L617" s="207"/>
      <c r="M617" s="20"/>
      <c r="N617" s="73">
        <v>95</v>
      </c>
      <c r="O617" s="206"/>
      <c r="P617" s="53" t="s">
        <v>16</v>
      </c>
      <c r="Q617" s="71" t="s">
        <v>259</v>
      </c>
      <c r="R617" s="150" t="s">
        <v>1624</v>
      </c>
      <c r="S617" s="206"/>
      <c r="T617" s="206"/>
      <c r="U617" s="206"/>
      <c r="V617" s="145"/>
      <c r="W617" s="206" t="str">
        <f t="shared" si="29"/>
        <v>COL2017219GRDA5E</v>
      </c>
      <c r="X617" s="206">
        <f t="shared" si="30"/>
        <v>0</v>
      </c>
      <c r="Y617" s="206" t="str">
        <f>VLOOKUP(P617,NIVEAUXADMIN!A:B,2,FALSE)</f>
        <v>HT08</v>
      </c>
      <c r="Z617" s="206" t="str">
        <f>VLOOKUP(Q617,NIVEAUXADMIN!E:F,2,FALSE)</f>
        <v>HT08822</v>
      </c>
      <c r="AA617" s="206" t="str">
        <f>VLOOKUP(R617,NIVEAUXADMIN!I:J,2,FALSE)</f>
        <v>HT08822-05</v>
      </c>
      <c r="AB617" s="206">
        <f>IF(SUMPRODUCT(($A$4:$A617=A617)*($Q$4:$Q617=Q617))&gt;1,0,1)</f>
        <v>0</v>
      </c>
      <c r="AC617" s="207">
        <f>IF(SUMPRODUCT(($A$4:$A617=A617)*($F$4:$F617=F617)*($Q$4:$Q617=Q617))&gt;1,0,1)</f>
        <v>0</v>
      </c>
      <c r="AD617" s="206" t="str">
        <f t="shared" si="31"/>
        <v xml:space="preserve">{"Organisation": "Collectif du financement populaire (KOFIP)", "Indicateur": "Distribution de biens non-alimentaire", "Statut": "Réalisé", "Date de l'activité (passé ou planifiée)
( jj-mm-aaaa)": "2/19/2017", "Département": "Grande Anse", "Commune": "Dame-Marie", "Section Communale": "5e Baliverne"}, </v>
      </c>
    </row>
    <row r="618" spans="1:30" s="53" customFormat="1" x14ac:dyDescent="0.25">
      <c r="A618" s="53" t="s">
        <v>2255</v>
      </c>
      <c r="C618" s="143"/>
      <c r="D618" s="53" t="s">
        <v>15</v>
      </c>
      <c r="E618" s="132">
        <v>42785</v>
      </c>
      <c r="F618" s="77" t="s">
        <v>2417</v>
      </c>
      <c r="G618" s="145" t="s">
        <v>1054</v>
      </c>
      <c r="H618" s="138" t="str">
        <f>IFERROR(VLOOKUP(G618,REFERENCES!O:P,2,FALSE),"")</f>
        <v xml:space="preserve">Nombre </v>
      </c>
      <c r="I618" s="207">
        <v>57</v>
      </c>
      <c r="J618" s="207"/>
      <c r="K618" s="207"/>
      <c r="L618" s="207"/>
      <c r="M618" s="20"/>
      <c r="N618" s="73">
        <v>57</v>
      </c>
      <c r="O618" s="206"/>
      <c r="P618" s="53" t="s">
        <v>16</v>
      </c>
      <c r="Q618" s="71" t="s">
        <v>259</v>
      </c>
      <c r="R618" s="150" t="s">
        <v>1667</v>
      </c>
      <c r="S618" s="206"/>
      <c r="T618" s="206"/>
      <c r="U618" s="206"/>
      <c r="V618" s="145"/>
      <c r="W618" s="206" t="str">
        <f t="shared" si="29"/>
        <v>COL2017219GRDA6E</v>
      </c>
      <c r="X618" s="206">
        <f t="shared" si="30"/>
        <v>0</v>
      </c>
      <c r="Y618" s="206" t="str">
        <f>VLOOKUP(P618,NIVEAUXADMIN!A:B,2,FALSE)</f>
        <v>HT08</v>
      </c>
      <c r="Z618" s="206" t="str">
        <f>VLOOKUP(Q618,NIVEAUXADMIN!E:F,2,FALSE)</f>
        <v>HT08822</v>
      </c>
      <c r="AA618" s="206" t="str">
        <f>VLOOKUP(R618,NIVEAUXADMIN!I:J,2,FALSE)</f>
        <v>HT08822-04</v>
      </c>
      <c r="AB618" s="206">
        <f>IF(SUMPRODUCT(($A$4:$A618=A618)*($Q$4:$Q618=Q618))&gt;1,0,1)</f>
        <v>0</v>
      </c>
      <c r="AC618" s="207">
        <f>IF(SUMPRODUCT(($A$4:$A618=A618)*($F$4:$F618=F618)*($Q$4:$Q618=Q618))&gt;1,0,1)</f>
        <v>0</v>
      </c>
      <c r="AD618" s="206" t="str">
        <f t="shared" si="31"/>
        <v xml:space="preserve">{"Organisation": "Collectif du financement populaire (KOFIP)", "Indicateur": "Distribution de biens non-alimentaire", "Statut": "Réalisé", "Date de l'activité (passé ou planifiée)
( jj-mm-aaaa)": "2/19/2017", "Département": "Grande Anse", "Commune": "Dame-Marie", "Section Communale": "6e Petite Rivière"}, </v>
      </c>
    </row>
    <row r="619" spans="1:30" s="53" customFormat="1" x14ac:dyDescent="0.25">
      <c r="A619" s="53" t="s">
        <v>2255</v>
      </c>
      <c r="C619" s="143"/>
      <c r="D619" s="53" t="s">
        <v>15</v>
      </c>
      <c r="E619" s="132">
        <v>42785</v>
      </c>
      <c r="F619" s="77" t="s">
        <v>2417</v>
      </c>
      <c r="G619" s="145" t="s">
        <v>1054</v>
      </c>
      <c r="H619" s="138" t="str">
        <f>IFERROR(VLOOKUP(G619,REFERENCES!O:P,2,FALSE),"")</f>
        <v xml:space="preserve">Nombre </v>
      </c>
      <c r="I619" s="207">
        <v>118</v>
      </c>
      <c r="J619" s="207"/>
      <c r="K619" s="207"/>
      <c r="L619" s="207"/>
      <c r="M619" s="20"/>
      <c r="N619" s="73">
        <v>118</v>
      </c>
      <c r="O619" s="206"/>
      <c r="P619" s="53" t="s">
        <v>16</v>
      </c>
      <c r="Q619" s="71" t="s">
        <v>259</v>
      </c>
      <c r="R619" s="150"/>
      <c r="S619" s="143" t="s">
        <v>2128</v>
      </c>
      <c r="T619" s="206"/>
      <c r="U619" s="206"/>
      <c r="V619" s="15"/>
      <c r="W619" s="206" t="str">
        <f t="shared" si="29"/>
        <v>COL2017219GRDA</v>
      </c>
      <c r="X619" s="206">
        <f t="shared" si="30"/>
        <v>0</v>
      </c>
      <c r="Y619" s="206" t="str">
        <f>VLOOKUP(P619,NIVEAUXADMIN!A:B,2,FALSE)</f>
        <v>HT08</v>
      </c>
      <c r="Z619" s="206" t="str">
        <f>VLOOKUP(Q619,NIVEAUXADMIN!E:F,2,FALSE)</f>
        <v>HT08822</v>
      </c>
      <c r="AA619" s="206" t="e">
        <f>VLOOKUP(R619,NIVEAUXADMIN!I:J,2,FALSE)</f>
        <v>#N/A</v>
      </c>
      <c r="AB619" s="206">
        <f>IF(SUMPRODUCT(($A$4:$A619=A619)*($Q$4:$Q619=Q619))&gt;1,0,1)</f>
        <v>0</v>
      </c>
      <c r="AC619" s="207">
        <f>IF(SUMPRODUCT(($A$4:$A619=A619)*($F$4:$F619=F619)*($Q$4:$Q619=Q619))&gt;1,0,1)</f>
        <v>0</v>
      </c>
      <c r="AD619" s="206" t="str">
        <f t="shared" si="31"/>
        <v xml:space="preserve">{"Organisation": "Collectif du financement populaire (KOFIP)", "Indicateur": "Distribution de biens non-alimentaire", "Statut": "Réalisé", "Date de l'activité (passé ou planifiée)
( jj-mm-aaaa)": "2/19/2017", "Département": "Grande Anse", "Commune": "Dame-Marie", "Section Communale": ""}, </v>
      </c>
    </row>
    <row r="620" spans="1:30" s="53" customFormat="1" x14ac:dyDescent="0.25">
      <c r="A620" s="53" t="s">
        <v>1969</v>
      </c>
      <c r="C620" s="143"/>
      <c r="D620" s="53" t="s">
        <v>15</v>
      </c>
      <c r="E620" s="132">
        <v>42667</v>
      </c>
      <c r="F620" s="77" t="s">
        <v>2420</v>
      </c>
      <c r="G620" s="145" t="s">
        <v>2409</v>
      </c>
      <c r="H620" s="138" t="str">
        <f>IFERROR(VLOOKUP(G620,REFERENCES!O:P,2,FALSE),"")</f>
        <v xml:space="preserve">Nombre </v>
      </c>
      <c r="I620" s="207">
        <v>40</v>
      </c>
      <c r="J620" s="207"/>
      <c r="K620" s="207"/>
      <c r="L620" s="207"/>
      <c r="M620" s="20"/>
      <c r="N620" s="73">
        <v>40</v>
      </c>
      <c r="O620" s="206"/>
      <c r="P620" s="53" t="s">
        <v>16</v>
      </c>
      <c r="Q620" s="71" t="s">
        <v>17</v>
      </c>
      <c r="R620" s="150" t="s">
        <v>1666</v>
      </c>
      <c r="S620" s="143" t="s">
        <v>2042</v>
      </c>
      <c r="T620" s="206"/>
      <c r="U620" s="206"/>
      <c r="V620" s="145"/>
      <c r="W620" s="206" t="str">
        <f t="shared" si="29"/>
        <v>COL20161024GRJE6E</v>
      </c>
      <c r="X620" s="206">
        <f t="shared" si="30"/>
        <v>0</v>
      </c>
      <c r="Y620" s="206" t="str">
        <f>VLOOKUP(P620,NIVEAUXADMIN!A:B,2,FALSE)</f>
        <v>HT08</v>
      </c>
      <c r="Z620" s="206" t="str">
        <f>VLOOKUP(Q620,NIVEAUXADMIN!E:F,2,FALSE)</f>
        <v>HT08811</v>
      </c>
      <c r="AA620" s="206" t="str">
        <f>VLOOKUP(R620,NIVEAUXADMIN!I:J,2,FALSE)</f>
        <v>HT08811-06</v>
      </c>
      <c r="AB620" s="206">
        <f>IF(SUMPRODUCT(($A$4:$A620=A620)*($Q$4:$Q620=Q620))&gt;1,0,1)</f>
        <v>1</v>
      </c>
      <c r="AC620" s="207">
        <f>IF(SUMPRODUCT(($A$4:$A620=A620)*($F$4:$F620=F620)*($Q$4:$Q620=Q620))&gt;1,0,1)</f>
        <v>1</v>
      </c>
      <c r="AD620" s="206" t="str">
        <f t="shared" si="31"/>
        <v xml:space="preserve">{"Organisation": "Columbian Navy", "Indicateur": "Distribution de materiel d'abris d'urgence", "Statut": "Réalisé", "Date de l'activité (passé ou planifiée)
( jj-mm-aaaa)": "10/24/2016", "Département": "Grande Anse", "Commune": "Jeremie", "Section Communale": "6e Iles Blanches"}, </v>
      </c>
    </row>
    <row r="621" spans="1:30" s="53" customFormat="1" x14ac:dyDescent="0.25">
      <c r="A621" s="53" t="s">
        <v>2241</v>
      </c>
      <c r="B621" s="53" t="s">
        <v>2058</v>
      </c>
      <c r="C621" s="143"/>
      <c r="D621" s="53" t="s">
        <v>15</v>
      </c>
      <c r="E621" s="132">
        <v>42717</v>
      </c>
      <c r="F621" s="77" t="s">
        <v>2417</v>
      </c>
      <c r="G621" s="145" t="s">
        <v>1055</v>
      </c>
      <c r="H621" s="138" t="str">
        <f>IFERROR(VLOOKUP(G621,REFERENCES!O:P,2,FALSE),"")</f>
        <v xml:space="preserve">Nombre </v>
      </c>
      <c r="I621" s="207">
        <v>375</v>
      </c>
      <c r="J621" s="207"/>
      <c r="K621" s="207"/>
      <c r="L621" s="207"/>
      <c r="M621" s="20">
        <v>1875</v>
      </c>
      <c r="N621" s="207">
        <v>375</v>
      </c>
      <c r="O621" s="206"/>
      <c r="P621" s="53" t="s">
        <v>16</v>
      </c>
      <c r="Q621" s="71" t="s">
        <v>17</v>
      </c>
      <c r="R621" s="150"/>
      <c r="S621" s="167"/>
      <c r="T621" s="206"/>
      <c r="U621" s="206"/>
      <c r="V621" s="145"/>
      <c r="W621" s="206" t="str">
        <f t="shared" si="29"/>
        <v>COM20161213GRJE</v>
      </c>
      <c r="X621" s="206">
        <f t="shared" si="30"/>
        <v>0</v>
      </c>
      <c r="Y621" s="206" t="str">
        <f>VLOOKUP(P621,NIVEAUXADMIN!A:B,2,FALSE)</f>
        <v>HT08</v>
      </c>
      <c r="Z621" s="206" t="str">
        <f>VLOOKUP(Q621,NIVEAUXADMIN!E:F,2,FALSE)</f>
        <v>HT08811</v>
      </c>
      <c r="AA621" s="206" t="e">
        <f>VLOOKUP(R621,NIVEAUXADMIN!I:J,2,FALSE)</f>
        <v>#N/A</v>
      </c>
      <c r="AB621" s="206">
        <f>IF(SUMPRODUCT(($A$4:$A621=A621)*($Q$4:$Q621=Q621))&gt;1,0,1)</f>
        <v>1</v>
      </c>
      <c r="AC621" s="207">
        <f>IF(SUMPRODUCT(($A$4:$A621=A621)*($F$4:$F621=F621)*($Q$4:$Q621=Q621))&gt;1,0,1)</f>
        <v>1</v>
      </c>
      <c r="AD621" s="206" t="str">
        <f t="shared" si="31"/>
        <v xml:space="preserve">{"Organisation": "Comite International de la Croix Rouge", "Indicateur": "Distribution de biens non-alimentaire", "Statut": "Réalisé", "Date de l'activité (passé ou planifiée)
( jj-mm-aaaa)": "12/13/2016", "Département": "Grande Anse", "Commune": "Jeremie", "Section Communale": ""}, </v>
      </c>
    </row>
    <row r="622" spans="1:30" s="53" customFormat="1" x14ac:dyDescent="0.25">
      <c r="A622" s="53" t="s">
        <v>2241</v>
      </c>
      <c r="B622" s="53" t="s">
        <v>2058</v>
      </c>
      <c r="D622" s="53" t="s">
        <v>15</v>
      </c>
      <c r="E622" s="132">
        <v>42717</v>
      </c>
      <c r="F622" s="77" t="s">
        <v>2420</v>
      </c>
      <c r="G622" s="145" t="s">
        <v>2409</v>
      </c>
      <c r="H622" s="138" t="str">
        <f>IFERROR(VLOOKUP(G622,REFERENCES!O:P,2,FALSE),"")</f>
        <v xml:space="preserve">Nombre </v>
      </c>
      <c r="I622" s="207">
        <v>375</v>
      </c>
      <c r="J622" s="73"/>
      <c r="K622" s="73"/>
      <c r="L622" s="73"/>
      <c r="M622" s="20">
        <v>1875</v>
      </c>
      <c r="N622" s="207">
        <v>375</v>
      </c>
      <c r="O622" s="206"/>
      <c r="P622" s="53" t="s">
        <v>16</v>
      </c>
      <c r="Q622" s="71" t="s">
        <v>17</v>
      </c>
      <c r="R622" s="150"/>
      <c r="S622" s="167"/>
      <c r="T622" s="71"/>
      <c r="U622" s="206"/>
      <c r="V622" s="72"/>
      <c r="W622" s="206" t="str">
        <f t="shared" si="29"/>
        <v>COM20161213GRJE</v>
      </c>
      <c r="X622" s="206">
        <f t="shared" si="30"/>
        <v>0</v>
      </c>
      <c r="Y622" s="206" t="str">
        <f>VLOOKUP(P622,NIVEAUXADMIN!A:B,2,FALSE)</f>
        <v>HT08</v>
      </c>
      <c r="Z622" s="206" t="str">
        <f>VLOOKUP(Q622,NIVEAUXADMIN!E:F,2,FALSE)</f>
        <v>HT08811</v>
      </c>
      <c r="AA622" s="206" t="e">
        <f>VLOOKUP(R622,NIVEAUXADMIN!I:J,2,FALSE)</f>
        <v>#N/A</v>
      </c>
      <c r="AB622" s="206">
        <f>IF(SUMPRODUCT(($A$4:$A622=A622)*($Q$4:$Q622=Q622))&gt;1,0,1)</f>
        <v>0</v>
      </c>
      <c r="AC622" s="207">
        <f>IF(SUMPRODUCT(($A$4:$A622=A622)*($F$4:$F622=F622)*($Q$4:$Q622=Q622))&gt;1,0,1)</f>
        <v>1</v>
      </c>
      <c r="AD622" s="206" t="str">
        <f t="shared" si="31"/>
        <v xml:space="preserve">{"Organisation": "Comite International de la Croix Rouge", "Indicateur": "Distribution de materiel d'abris d'urgence", "Statut": "Réalisé", "Date de l'activité (passé ou planifiée)
( jj-mm-aaaa)": "12/13/2016", "Département": "Grande Anse", "Commune": "Jeremie", "Section Communale": ""}, </v>
      </c>
    </row>
    <row r="623" spans="1:30" s="53" customFormat="1" x14ac:dyDescent="0.25">
      <c r="A623" s="53" t="s">
        <v>1970</v>
      </c>
      <c r="D623" s="53" t="s">
        <v>15</v>
      </c>
      <c r="E623" s="132">
        <v>42667</v>
      </c>
      <c r="F623" s="77" t="s">
        <v>2420</v>
      </c>
      <c r="G623" s="145" t="s">
        <v>2409</v>
      </c>
      <c r="H623" s="138" t="str">
        <f>IFERROR(VLOOKUP(G623,REFERENCES!O:P,2,FALSE),"")</f>
        <v xml:space="preserve">Nombre </v>
      </c>
      <c r="I623" s="207">
        <v>1500</v>
      </c>
      <c r="J623" s="207"/>
      <c r="K623" s="207"/>
      <c r="L623" s="207"/>
      <c r="M623" s="20"/>
      <c r="N623" s="207">
        <v>1500</v>
      </c>
      <c r="O623" s="206"/>
      <c r="P623" s="53" t="s">
        <v>16</v>
      </c>
      <c r="Q623" s="71" t="s">
        <v>273</v>
      </c>
      <c r="R623" s="150"/>
      <c r="S623" s="143"/>
      <c r="T623" s="206"/>
      <c r="U623" s="206"/>
      <c r="V623" s="145"/>
      <c r="W623" s="206" t="str">
        <f t="shared" si="29"/>
        <v>COM20161024GRRO</v>
      </c>
      <c r="X623" s="206">
        <f t="shared" si="30"/>
        <v>0</v>
      </c>
      <c r="Y623" s="206" t="str">
        <f>VLOOKUP(P623,NIVEAUXADMIN!A:B,2,FALSE)</f>
        <v>HT08</v>
      </c>
      <c r="Z623" s="206" t="str">
        <f>VLOOKUP(Q623,NIVEAUXADMIN!E:F,2,FALSE)</f>
        <v>HT08832</v>
      </c>
      <c r="AA623" s="206" t="e">
        <f>VLOOKUP(R623,NIVEAUXADMIN!I:J,2,FALSE)</f>
        <v>#N/A</v>
      </c>
      <c r="AB623" s="206">
        <f>IF(SUMPRODUCT(($A$4:$A623=A623)*($Q$4:$Q623=Q623))&gt;1,0,1)</f>
        <v>1</v>
      </c>
      <c r="AC623" s="207">
        <f>IF(SUMPRODUCT(($A$4:$A623=A623)*($F$4:$F623=F623)*($Q$4:$Q623=Q623))&gt;1,0,1)</f>
        <v>1</v>
      </c>
      <c r="AD623" s="206" t="str">
        <f t="shared" si="31"/>
        <v xml:space="preserve">{"Organisation": "Communate Esclesiale de Base", "Indicateur": "Distribution de materiel d'abris d'urgence", "Statut": "Réalisé", "Date de l'activité (passé ou planifiée)
( jj-mm-aaaa)": "10/24/2016", "Département": "Grande Anse", "Commune": "Roseaux", "Section Communale": ""}, </v>
      </c>
    </row>
    <row r="624" spans="1:30" s="53" customFormat="1" x14ac:dyDescent="0.25">
      <c r="A624" s="53" t="s">
        <v>1970</v>
      </c>
      <c r="D624" s="53" t="s">
        <v>15</v>
      </c>
      <c r="E624" s="132">
        <v>42667</v>
      </c>
      <c r="F624" s="77" t="s">
        <v>2417</v>
      </c>
      <c r="G624" s="145" t="s">
        <v>1047</v>
      </c>
      <c r="H624" s="138" t="str">
        <f>IFERROR(VLOOKUP(G624,REFERENCES!O:P,2,FALSE),"")</f>
        <v xml:space="preserve">Nombre </v>
      </c>
      <c r="I624" s="207">
        <v>1600</v>
      </c>
      <c r="J624" s="73"/>
      <c r="K624" s="73"/>
      <c r="L624" s="73"/>
      <c r="M624" s="20"/>
      <c r="N624" s="207">
        <v>1500</v>
      </c>
      <c r="O624" s="206"/>
      <c r="P624" s="53" t="s">
        <v>16</v>
      </c>
      <c r="Q624" s="71" t="s">
        <v>273</v>
      </c>
      <c r="R624" s="150"/>
      <c r="S624" s="143"/>
      <c r="T624" s="71"/>
      <c r="U624" s="206"/>
      <c r="V624" s="145"/>
      <c r="W624" s="206" t="str">
        <f t="shared" si="29"/>
        <v>COM20161024GRRO</v>
      </c>
      <c r="X624" s="206">
        <f t="shared" si="30"/>
        <v>0</v>
      </c>
      <c r="Y624" s="206" t="str">
        <f>VLOOKUP(P624,NIVEAUXADMIN!A:B,2,FALSE)</f>
        <v>HT08</v>
      </c>
      <c r="Z624" s="206" t="str">
        <f>VLOOKUP(Q624,NIVEAUXADMIN!E:F,2,FALSE)</f>
        <v>HT08832</v>
      </c>
      <c r="AA624" s="206" t="e">
        <f>VLOOKUP(R624,NIVEAUXADMIN!I:J,2,FALSE)</f>
        <v>#N/A</v>
      </c>
      <c r="AB624" s="206">
        <f>IF(SUMPRODUCT(($A$4:$A624=A624)*($Q$4:$Q624=Q624))&gt;1,0,1)</f>
        <v>0</v>
      </c>
      <c r="AC624" s="207">
        <f>IF(SUMPRODUCT(($A$4:$A624=A624)*($F$4:$F624=F624)*($Q$4:$Q624=Q624))&gt;1,0,1)</f>
        <v>1</v>
      </c>
      <c r="AD624" s="206" t="str">
        <f t="shared" si="31"/>
        <v xml:space="preserve">{"Organisation": "Communate Esclesiale de Base", "Indicateur": "Distribution de biens non-alimentaire", "Statut": "Réalisé", "Date de l'activité (passé ou planifiée)
( jj-mm-aaaa)": "10/24/2016", "Département": "Grande Anse", "Commune": "Roseaux", "Section Communale": ""}, </v>
      </c>
    </row>
    <row r="625" spans="1:30" s="53" customFormat="1" x14ac:dyDescent="0.25">
      <c r="A625" s="53" t="s">
        <v>1970</v>
      </c>
      <c r="D625" s="53" t="s">
        <v>15</v>
      </c>
      <c r="E625" s="132">
        <v>42667</v>
      </c>
      <c r="F625" s="77" t="s">
        <v>2417</v>
      </c>
      <c r="G625" s="145" t="s">
        <v>1058</v>
      </c>
      <c r="H625" s="138" t="str">
        <f>IFERROR(VLOOKUP(G625,REFERENCES!O:P,2,FALSE),"")</f>
        <v xml:space="preserve">Nombre </v>
      </c>
      <c r="I625" s="207">
        <v>1400</v>
      </c>
      <c r="J625" s="73"/>
      <c r="K625" s="73"/>
      <c r="L625" s="73"/>
      <c r="M625" s="20"/>
      <c r="N625" s="207">
        <v>1500</v>
      </c>
      <c r="O625" s="206"/>
      <c r="P625" s="53" t="s">
        <v>16</v>
      </c>
      <c r="Q625" s="71" t="s">
        <v>273</v>
      </c>
      <c r="R625" s="150"/>
      <c r="S625" s="143"/>
      <c r="T625" s="71"/>
      <c r="U625" s="206"/>
      <c r="V625" s="206" t="s">
        <v>1049</v>
      </c>
      <c r="W625" s="206" t="str">
        <f t="shared" si="29"/>
        <v>COM20161024GRRO</v>
      </c>
      <c r="X625" s="206">
        <f t="shared" si="30"/>
        <v>0</v>
      </c>
      <c r="Y625" s="206" t="str">
        <f>VLOOKUP(P625,NIVEAUXADMIN!A:B,2,FALSE)</f>
        <v>HT08</v>
      </c>
      <c r="Z625" s="206" t="str">
        <f>VLOOKUP(Q625,NIVEAUXADMIN!E:F,2,FALSE)</f>
        <v>HT08832</v>
      </c>
      <c r="AA625" s="206" t="e">
        <f>VLOOKUP(R625,NIVEAUXADMIN!I:J,2,FALSE)</f>
        <v>#N/A</v>
      </c>
      <c r="AB625" s="206">
        <f>IF(SUMPRODUCT(($A$4:$A625=A625)*($Q$4:$Q625=Q625))&gt;1,0,1)</f>
        <v>0</v>
      </c>
      <c r="AC625" s="207">
        <f>IF(SUMPRODUCT(($A$4:$A625=A625)*($F$4:$F625=F625)*($Q$4:$Q625=Q625))&gt;1,0,1)</f>
        <v>0</v>
      </c>
      <c r="AD625" s="206" t="str">
        <f t="shared" si="31"/>
        <v xml:space="preserve">{"Organisation": "Communate Esclesiale de Base", "Indicateur": "Distribution de biens non-alimentaire", "Statut": "Réalisé", "Date de l'activité (passé ou planifiée)
( jj-mm-aaaa)": "10/24/2016", "Département": "Grande Anse", "Commune": "Roseaux", "Section Communale": ""}, </v>
      </c>
    </row>
    <row r="626" spans="1:30" s="53" customFormat="1" x14ac:dyDescent="0.25">
      <c r="A626" s="53" t="s">
        <v>61</v>
      </c>
      <c r="D626" s="53" t="s">
        <v>15</v>
      </c>
      <c r="E626" s="132">
        <v>42648</v>
      </c>
      <c r="F626" s="77" t="s">
        <v>2417</v>
      </c>
      <c r="G626" s="145" t="s">
        <v>1047</v>
      </c>
      <c r="H626" s="138" t="str">
        <f>IFERROR(VLOOKUP(G626,REFERENCES!O:P,2,FALSE),"")</f>
        <v xml:space="preserve">Nombre </v>
      </c>
      <c r="I626" s="185">
        <v>150</v>
      </c>
      <c r="J626" s="73"/>
      <c r="K626" s="73"/>
      <c r="L626" s="73"/>
      <c r="M626" s="20" t="s">
        <v>1818</v>
      </c>
      <c r="N626" s="207">
        <v>150</v>
      </c>
      <c r="O626" s="149" t="s">
        <v>1038</v>
      </c>
      <c r="P626" s="53" t="s">
        <v>172</v>
      </c>
      <c r="Q626" s="53" t="s">
        <v>198</v>
      </c>
      <c r="R626" s="150"/>
      <c r="S626" s="143"/>
      <c r="T626" s="71"/>
      <c r="U626" s="206"/>
      <c r="V626" s="145"/>
      <c r="W626" s="206" t="str">
        <f t="shared" si="29"/>
        <v>CON2016105OUAN</v>
      </c>
      <c r="X626" s="206">
        <f t="shared" si="30"/>
        <v>0</v>
      </c>
      <c r="Y626" s="206" t="str">
        <f>VLOOKUP(P626,NIVEAUXADMIN!A:B,2,FALSE)</f>
        <v>HT01</v>
      </c>
      <c r="Z626" s="206" t="str">
        <f>VLOOKUP(Q626,NIVEAUXADMIN!E:F,2,FALSE)</f>
        <v>HT01151</v>
      </c>
      <c r="AA626" s="206" t="e">
        <f>VLOOKUP(R626,NIVEAUXADMIN!I:J,2,FALSE)</f>
        <v>#N/A</v>
      </c>
      <c r="AB626" s="206">
        <f>IF(SUMPRODUCT(($A$4:$A626=A626)*($Q$4:$Q626=Q626))&gt;1,0,1)</f>
        <v>1</v>
      </c>
      <c r="AC626" s="207">
        <f>IF(SUMPRODUCT(($A$4:$A626=A626)*($F$4:$F626=F626)*($Q$4:$Q626=Q626))&gt;1,0,1)</f>
        <v>1</v>
      </c>
      <c r="AD626" s="206" t="str">
        <f t="shared" si="31"/>
        <v xml:space="preserve">{"Organisation": "Concern Worldwide", "Indicateur": "Distribution de biens non-alimentaire", "Statut": "Réalisé", "Date de l'activité (passé ou planifiée)
( jj-mm-aaaa)": "10/5/2016", "Département": "Ouest", "Commune": "Anse A Galet", "Section Communale": ""}, </v>
      </c>
    </row>
    <row r="627" spans="1:30" s="53" customFormat="1" x14ac:dyDescent="0.25">
      <c r="A627" s="53" t="s">
        <v>61</v>
      </c>
      <c r="B627" s="53" t="s">
        <v>1085</v>
      </c>
      <c r="D627" s="53" t="s">
        <v>15</v>
      </c>
      <c r="E627" s="132">
        <v>42654</v>
      </c>
      <c r="F627" s="77" t="s">
        <v>2417</v>
      </c>
      <c r="G627" s="145" t="s">
        <v>1052</v>
      </c>
      <c r="H627" s="138" t="str">
        <f>IFERROR(VLOOKUP(G627,REFERENCES!O:P,2,FALSE),"")</f>
        <v xml:space="preserve">Nombre </v>
      </c>
      <c r="I627" s="185">
        <v>3200</v>
      </c>
      <c r="J627" s="73"/>
      <c r="K627" s="73"/>
      <c r="L627" s="73"/>
      <c r="M627" s="20" t="s">
        <v>1818</v>
      </c>
      <c r="N627" s="73">
        <v>320</v>
      </c>
      <c r="O627" s="149" t="s">
        <v>1038</v>
      </c>
      <c r="P627" s="53" t="s">
        <v>172</v>
      </c>
      <c r="Q627" s="53" t="s">
        <v>492</v>
      </c>
      <c r="R627" s="78" t="s">
        <v>1718</v>
      </c>
      <c r="S627" s="206"/>
      <c r="T627" s="71"/>
      <c r="U627" s="71"/>
      <c r="V627" s="145"/>
      <c r="W627" s="206" t="str">
        <f t="shared" si="29"/>
        <v>CON20161011OUPO7È</v>
      </c>
      <c r="X627" s="206">
        <f t="shared" si="30"/>
        <v>0</v>
      </c>
      <c r="Y627" s="206" t="str">
        <f>VLOOKUP(P627,NIVEAUXADMIN!A:B,2,FALSE)</f>
        <v>HT01</v>
      </c>
      <c r="Z627" s="206" t="str">
        <f>VLOOKUP(Q627,NIVEAUXADMIN!E:F,2,FALSE)</f>
        <v>HT01152</v>
      </c>
      <c r="AA627" s="206" t="str">
        <f>VLOOKUP(R627,NIVEAUXADMIN!I:J,2,FALSE)</f>
        <v>HT01152-02</v>
      </c>
      <c r="AB627" s="206">
        <f>IF(SUMPRODUCT(($A$4:$A627=A627)*($Q$4:$Q627=Q627))&gt;1,0,1)</f>
        <v>1</v>
      </c>
      <c r="AC627" s="207">
        <f>IF(SUMPRODUCT(($A$4:$A627=A627)*($F$4:$F627=F627)*($Q$4:$Q627=Q627))&gt;1,0,1)</f>
        <v>1</v>
      </c>
      <c r="AD627" s="206" t="str">
        <f t="shared" si="31"/>
        <v xml:space="preserve">{"Organisation": "Concern Worldwide", "Indicateur": "Distribution de biens non-alimentaire", "Statut": "Réalisé", "Date de l'activité (passé ou planifiée)
( jj-mm-aaaa)": "10/11/2016", "Département": "Ouest", "Commune": "Pointe A Raquette", "Section Communale": "7ème Grand Vide"}, </v>
      </c>
    </row>
    <row r="628" spans="1:30" s="53" customFormat="1" x14ac:dyDescent="0.25">
      <c r="A628" s="53" t="s">
        <v>61</v>
      </c>
      <c r="B628" s="53" t="s">
        <v>1085</v>
      </c>
      <c r="D628" s="53" t="s">
        <v>15</v>
      </c>
      <c r="E628" s="132">
        <v>42654</v>
      </c>
      <c r="F628" s="77" t="s">
        <v>2417</v>
      </c>
      <c r="G628" s="145" t="s">
        <v>1055</v>
      </c>
      <c r="H628" s="138" t="str">
        <f>IFERROR(VLOOKUP(G628,REFERENCES!O:P,2,FALSE),"")</f>
        <v xml:space="preserve">Nombre </v>
      </c>
      <c r="I628" s="185">
        <v>320</v>
      </c>
      <c r="J628" s="73"/>
      <c r="K628" s="73"/>
      <c r="L628" s="73"/>
      <c r="M628" s="20" t="s">
        <v>1818</v>
      </c>
      <c r="N628" s="73">
        <v>320</v>
      </c>
      <c r="O628" s="149" t="s">
        <v>1038</v>
      </c>
      <c r="P628" s="53" t="s">
        <v>172</v>
      </c>
      <c r="Q628" s="53" t="s">
        <v>492</v>
      </c>
      <c r="R628" s="78" t="s">
        <v>1718</v>
      </c>
      <c r="S628" s="206"/>
      <c r="T628" s="71"/>
      <c r="U628" s="71"/>
      <c r="V628" s="145"/>
      <c r="W628" s="206" t="str">
        <f t="shared" si="29"/>
        <v>CON20161011OUPO7È</v>
      </c>
      <c r="X628" s="206">
        <f t="shared" si="30"/>
        <v>0</v>
      </c>
      <c r="Y628" s="206" t="str">
        <f>VLOOKUP(P628,NIVEAUXADMIN!A:B,2,FALSE)</f>
        <v>HT01</v>
      </c>
      <c r="Z628" s="206" t="str">
        <f>VLOOKUP(Q628,NIVEAUXADMIN!E:F,2,FALSE)</f>
        <v>HT01152</v>
      </c>
      <c r="AA628" s="206" t="str">
        <f>VLOOKUP(R628,NIVEAUXADMIN!I:J,2,FALSE)</f>
        <v>HT01152-02</v>
      </c>
      <c r="AB628" s="206">
        <f>IF(SUMPRODUCT(($A$4:$A628=A628)*($Q$4:$Q628=Q628))&gt;1,0,1)</f>
        <v>0</v>
      </c>
      <c r="AC628" s="207">
        <f>IF(SUMPRODUCT(($A$4:$A628=A628)*($F$4:$F628=F628)*($Q$4:$Q628=Q628))&gt;1,0,1)</f>
        <v>0</v>
      </c>
      <c r="AD628" s="206" t="str">
        <f t="shared" si="31"/>
        <v xml:space="preserve">{"Organisation": "Concern Worldwide", "Indicateur": "Distribution de biens non-alimentaire", "Statut": "Réalisé", "Date de l'activité (passé ou planifiée)
( jj-mm-aaaa)": "10/11/2016", "Département": "Ouest", "Commune": "Pointe A Raquette", "Section Communale": "7ème Grand Vide"}, </v>
      </c>
    </row>
    <row r="629" spans="1:30" s="53" customFormat="1" x14ac:dyDescent="0.25">
      <c r="A629" s="53" t="s">
        <v>61</v>
      </c>
      <c r="B629" s="53" t="s">
        <v>1085</v>
      </c>
      <c r="D629" s="53" t="s">
        <v>15</v>
      </c>
      <c r="E629" s="132">
        <v>42657</v>
      </c>
      <c r="F629" s="77" t="s">
        <v>2417</v>
      </c>
      <c r="G629" s="145" t="s">
        <v>1052</v>
      </c>
      <c r="H629" s="138" t="str">
        <f>IFERROR(VLOOKUP(G629,REFERENCES!O:P,2,FALSE),"")</f>
        <v xml:space="preserve">Nombre </v>
      </c>
      <c r="I629" s="185">
        <v>1500</v>
      </c>
      <c r="J629" s="17"/>
      <c r="K629" s="17"/>
      <c r="L629" s="17"/>
      <c r="M629" s="20" t="s">
        <v>1818</v>
      </c>
      <c r="N629" s="73">
        <v>150</v>
      </c>
      <c r="O629" s="149" t="s">
        <v>1038</v>
      </c>
      <c r="P629" s="53" t="s">
        <v>172</v>
      </c>
      <c r="Q629" s="53" t="s">
        <v>198</v>
      </c>
      <c r="R629" s="78" t="s">
        <v>1323</v>
      </c>
      <c r="S629" s="206"/>
      <c r="U629" s="71"/>
      <c r="V629" s="145"/>
      <c r="W629" s="206" t="str">
        <f t="shared" si="29"/>
        <v>CON20161014OUAN1È</v>
      </c>
      <c r="X629" s="206">
        <f t="shared" si="30"/>
        <v>0</v>
      </c>
      <c r="Y629" s="206" t="str">
        <f>VLOOKUP(P629,NIVEAUXADMIN!A:B,2,FALSE)</f>
        <v>HT01</v>
      </c>
      <c r="Z629" s="206" t="str">
        <f>VLOOKUP(Q629,NIVEAUXADMIN!E:F,2,FALSE)</f>
        <v>HT01151</v>
      </c>
      <c r="AA629" s="206" t="str">
        <f>VLOOKUP(R629,NIVEAUXADMIN!I:J,2,FALSE)</f>
        <v>HT01151-01</v>
      </c>
      <c r="AB629" s="206">
        <f>IF(SUMPRODUCT(($A$4:$A629=A629)*($Q$4:$Q629=Q629))&gt;1,0,1)</f>
        <v>0</v>
      </c>
      <c r="AC629" s="207">
        <f>IF(SUMPRODUCT(($A$4:$A629=A629)*($F$4:$F629=F629)*($Q$4:$Q629=Q629))&gt;1,0,1)</f>
        <v>0</v>
      </c>
      <c r="AD629" s="206" t="str">
        <f t="shared" si="31"/>
        <v xml:space="preserve">{"Organisation": "Concern Worldwide", "Indicateur": "Distribution de biens non-alimentaire", "Statut": "Réalisé", "Date de l'activité (passé ou planifiée)
( jj-mm-aaaa)": "10/14/2016", "Département": "Ouest", "Commune": "Anse A Galet", "Section Communale": "1ère Palma"}, </v>
      </c>
    </row>
    <row r="630" spans="1:30" s="53" customFormat="1" x14ac:dyDescent="0.25">
      <c r="A630" s="53" t="s">
        <v>61</v>
      </c>
      <c r="B630" s="53" t="s">
        <v>1085</v>
      </c>
      <c r="D630" s="53" t="s">
        <v>15</v>
      </c>
      <c r="E630" s="132">
        <v>42657</v>
      </c>
      <c r="F630" s="77" t="s">
        <v>2417</v>
      </c>
      <c r="G630" s="145" t="s">
        <v>1055</v>
      </c>
      <c r="H630" s="138" t="str">
        <f>IFERROR(VLOOKUP(G630,REFERENCES!O:P,2,FALSE),"")</f>
        <v xml:space="preserve">Nombre </v>
      </c>
      <c r="I630" s="185">
        <v>150</v>
      </c>
      <c r="J630" s="73"/>
      <c r="K630" s="73"/>
      <c r="L630" s="73"/>
      <c r="M630" s="20" t="s">
        <v>1818</v>
      </c>
      <c r="N630" s="73">
        <v>150</v>
      </c>
      <c r="O630" s="149" t="s">
        <v>1038</v>
      </c>
      <c r="P630" s="53" t="s">
        <v>172</v>
      </c>
      <c r="Q630" s="53" t="s">
        <v>198</v>
      </c>
      <c r="R630" s="78" t="s">
        <v>1323</v>
      </c>
      <c r="S630" s="206"/>
      <c r="T630" s="71"/>
      <c r="U630" s="71"/>
      <c r="V630" s="72"/>
      <c r="W630" s="206" t="str">
        <f t="shared" si="29"/>
        <v>CON20161014OUAN1È</v>
      </c>
      <c r="X630" s="206">
        <f t="shared" si="30"/>
        <v>0</v>
      </c>
      <c r="Y630" s="206" t="str">
        <f>VLOOKUP(P630,NIVEAUXADMIN!A:B,2,FALSE)</f>
        <v>HT01</v>
      </c>
      <c r="Z630" s="206" t="str">
        <f>VLOOKUP(Q630,NIVEAUXADMIN!E:F,2,FALSE)</f>
        <v>HT01151</v>
      </c>
      <c r="AA630" s="206" t="str">
        <f>VLOOKUP(R630,NIVEAUXADMIN!I:J,2,FALSE)</f>
        <v>HT01151-01</v>
      </c>
      <c r="AB630" s="206">
        <f>IF(SUMPRODUCT(($A$4:$A630=A630)*($Q$4:$Q630=Q630))&gt;1,0,1)</f>
        <v>0</v>
      </c>
      <c r="AC630" s="207">
        <f>IF(SUMPRODUCT(($A$4:$A630=A630)*($F$4:$F630=F630)*($Q$4:$Q630=Q630))&gt;1,0,1)</f>
        <v>0</v>
      </c>
      <c r="AD630" s="206" t="str">
        <f t="shared" si="31"/>
        <v xml:space="preserve">{"Organisation": "Concern Worldwide", "Indicateur": "Distribution de biens non-alimentaire", "Statut": "Réalisé", "Date de l'activité (passé ou planifiée)
( jj-mm-aaaa)": "10/14/2016", "Département": "Ouest", "Commune": "Anse A Galet", "Section Communale": "1ère Palma"}, </v>
      </c>
    </row>
    <row r="631" spans="1:30" s="53" customFormat="1" x14ac:dyDescent="0.25">
      <c r="A631" s="53" t="s">
        <v>61</v>
      </c>
      <c r="B631" s="53" t="s">
        <v>1085</v>
      </c>
      <c r="D631" s="53" t="s">
        <v>15</v>
      </c>
      <c r="E631" s="132">
        <v>42659</v>
      </c>
      <c r="F631" s="77" t="s">
        <v>2417</v>
      </c>
      <c r="G631" s="145" t="s">
        <v>1052</v>
      </c>
      <c r="H631" s="138" t="str">
        <f>IFERROR(VLOOKUP(G631,REFERENCES!O:P,2,FALSE),"")</f>
        <v xml:space="preserve">Nombre </v>
      </c>
      <c r="I631" s="185">
        <v>2500</v>
      </c>
      <c r="J631" s="17"/>
      <c r="K631" s="17"/>
      <c r="L631" s="17"/>
      <c r="M631" s="20" t="s">
        <v>1818</v>
      </c>
      <c r="N631" s="73">
        <v>250</v>
      </c>
      <c r="O631" s="149" t="s">
        <v>1038</v>
      </c>
      <c r="P631" s="53" t="s">
        <v>172</v>
      </c>
      <c r="Q631" s="53" t="s">
        <v>198</v>
      </c>
      <c r="R631" s="78" t="s">
        <v>1596</v>
      </c>
      <c r="S631" s="143"/>
      <c r="U631" s="71"/>
      <c r="V631" s="145"/>
      <c r="W631" s="206" t="str">
        <f t="shared" si="29"/>
        <v>CON20161016OUAN4È</v>
      </c>
      <c r="X631" s="206">
        <f t="shared" si="30"/>
        <v>0</v>
      </c>
      <c r="Y631" s="206" t="str">
        <f>VLOOKUP(P631,NIVEAUXADMIN!A:B,2,FALSE)</f>
        <v>HT01</v>
      </c>
      <c r="Z631" s="206" t="str">
        <f>VLOOKUP(Q631,NIVEAUXADMIN!E:F,2,FALSE)</f>
        <v>HT01151</v>
      </c>
      <c r="AA631" s="206" t="str">
        <f>VLOOKUP(R631,NIVEAUXADMIN!I:J,2,FALSE)</f>
        <v>HT01151-04</v>
      </c>
      <c r="AB631" s="206">
        <f>IF(SUMPRODUCT(($A$4:$A631=A631)*($Q$4:$Q631=Q631))&gt;1,0,1)</f>
        <v>0</v>
      </c>
      <c r="AC631" s="207">
        <f>IF(SUMPRODUCT(($A$4:$A631=A631)*($F$4:$F631=F631)*($Q$4:$Q631=Q631))&gt;1,0,1)</f>
        <v>0</v>
      </c>
      <c r="AD631" s="206" t="str">
        <f t="shared" si="31"/>
        <v xml:space="preserve">{"Organisation": "Concern Worldwide", "Indicateur": "Distribution de biens non-alimentaire", "Statut": "Réalisé", "Date de l'activité (passé ou planifiée)
( jj-mm-aaaa)": "10/16/2016", "Département": "Ouest", "Commune": "Anse A Galet", "Section Communale": "4ème Grand Lagon"}, </v>
      </c>
    </row>
    <row r="632" spans="1:30" s="53" customFormat="1" x14ac:dyDescent="0.25">
      <c r="A632" s="53" t="s">
        <v>61</v>
      </c>
      <c r="B632" s="53" t="s">
        <v>1085</v>
      </c>
      <c r="D632" s="53" t="s">
        <v>15</v>
      </c>
      <c r="E632" s="132">
        <v>42659</v>
      </c>
      <c r="F632" s="77" t="s">
        <v>2417</v>
      </c>
      <c r="G632" s="145" t="s">
        <v>1047</v>
      </c>
      <c r="H632" s="138" t="str">
        <f>IFERROR(VLOOKUP(G632,REFERENCES!O:P,2,FALSE),"")</f>
        <v xml:space="preserve">Nombre </v>
      </c>
      <c r="I632" s="185">
        <v>250</v>
      </c>
      <c r="J632" s="17"/>
      <c r="K632" s="17"/>
      <c r="L632" s="17"/>
      <c r="M632" s="20" t="s">
        <v>1818</v>
      </c>
      <c r="N632" s="73">
        <v>250</v>
      </c>
      <c r="O632" s="149" t="s">
        <v>1038</v>
      </c>
      <c r="P632" s="53" t="s">
        <v>172</v>
      </c>
      <c r="Q632" s="53" t="s">
        <v>198</v>
      </c>
      <c r="R632" s="78" t="s">
        <v>1596</v>
      </c>
      <c r="S632" s="143"/>
      <c r="U632" s="71"/>
      <c r="V632" s="15"/>
      <c r="W632" s="206" t="str">
        <f t="shared" si="29"/>
        <v>CON20161016OUAN4È</v>
      </c>
      <c r="X632" s="206">
        <f t="shared" si="30"/>
        <v>0</v>
      </c>
      <c r="Y632" s="206" t="str">
        <f>VLOOKUP(P632,NIVEAUXADMIN!A:B,2,FALSE)</f>
        <v>HT01</v>
      </c>
      <c r="Z632" s="206" t="str">
        <f>VLOOKUP(Q632,NIVEAUXADMIN!E:F,2,FALSE)</f>
        <v>HT01151</v>
      </c>
      <c r="AA632" s="206" t="str">
        <f>VLOOKUP(R632,NIVEAUXADMIN!I:J,2,FALSE)</f>
        <v>HT01151-04</v>
      </c>
      <c r="AB632" s="206">
        <f>IF(SUMPRODUCT(($A$4:$A632=A632)*($Q$4:$Q632=Q632))&gt;1,0,1)</f>
        <v>0</v>
      </c>
      <c r="AC632" s="207">
        <f>IF(SUMPRODUCT(($A$4:$A632=A632)*($F$4:$F632=F632)*($Q$4:$Q632=Q632))&gt;1,0,1)</f>
        <v>0</v>
      </c>
      <c r="AD632" s="206" t="str">
        <f t="shared" si="31"/>
        <v xml:space="preserve">{"Organisation": "Concern Worldwide", "Indicateur": "Distribution de biens non-alimentaire", "Statut": "Réalisé", "Date de l'activité (passé ou planifiée)
( jj-mm-aaaa)": "10/16/2016", "Département": "Ouest", "Commune": "Anse A Galet", "Section Communale": "4ème Grand Lagon"}, </v>
      </c>
    </row>
    <row r="633" spans="1:30" s="53" customFormat="1" x14ac:dyDescent="0.25">
      <c r="A633" s="53" t="s">
        <v>61</v>
      </c>
      <c r="B633" s="53" t="s">
        <v>1085</v>
      </c>
      <c r="D633" s="53" t="s">
        <v>15</v>
      </c>
      <c r="E633" s="132">
        <v>42659</v>
      </c>
      <c r="F633" s="77" t="s">
        <v>2417</v>
      </c>
      <c r="G633" s="145" t="s">
        <v>1055</v>
      </c>
      <c r="H633" s="138" t="str">
        <f>IFERROR(VLOOKUP(G633,REFERENCES!O:P,2,FALSE),"")</f>
        <v xml:space="preserve">Nombre </v>
      </c>
      <c r="I633" s="185">
        <v>250</v>
      </c>
      <c r="J633" s="17"/>
      <c r="K633" s="17"/>
      <c r="L633" s="17"/>
      <c r="M633" s="20" t="s">
        <v>1818</v>
      </c>
      <c r="N633" s="73">
        <v>250</v>
      </c>
      <c r="O633" s="149" t="s">
        <v>1038</v>
      </c>
      <c r="P633" s="53" t="s">
        <v>172</v>
      </c>
      <c r="Q633" s="53" t="s">
        <v>198</v>
      </c>
      <c r="R633" s="78" t="s">
        <v>1596</v>
      </c>
      <c r="S633" s="143"/>
      <c r="U633" s="71"/>
      <c r="V633" s="145"/>
      <c r="W633" s="206" t="str">
        <f t="shared" si="29"/>
        <v>CON20161016OUAN4È</v>
      </c>
      <c r="X633" s="206">
        <f t="shared" si="30"/>
        <v>0</v>
      </c>
      <c r="Y633" s="206" t="str">
        <f>VLOOKUP(P633,NIVEAUXADMIN!A:B,2,FALSE)</f>
        <v>HT01</v>
      </c>
      <c r="Z633" s="206" t="str">
        <f>VLOOKUP(Q633,NIVEAUXADMIN!E:F,2,FALSE)</f>
        <v>HT01151</v>
      </c>
      <c r="AA633" s="206" t="str">
        <f>VLOOKUP(R633,NIVEAUXADMIN!I:J,2,FALSE)</f>
        <v>HT01151-04</v>
      </c>
      <c r="AB633" s="206">
        <f>IF(SUMPRODUCT(($A$4:$A633=A633)*($Q$4:$Q633=Q633))&gt;1,0,1)</f>
        <v>0</v>
      </c>
      <c r="AC633" s="207">
        <f>IF(SUMPRODUCT(($A$4:$A633=A633)*($F$4:$F633=F633)*($Q$4:$Q633=Q633))&gt;1,0,1)</f>
        <v>0</v>
      </c>
      <c r="AD633" s="206" t="str">
        <f t="shared" si="31"/>
        <v xml:space="preserve">{"Organisation": "Concern Worldwide", "Indicateur": "Distribution de biens non-alimentaire", "Statut": "Réalisé", "Date de l'activité (passé ou planifiée)
( jj-mm-aaaa)": "10/16/2016", "Département": "Ouest", "Commune": "Anse A Galet", "Section Communale": "4ème Grand Lagon"}, </v>
      </c>
    </row>
    <row r="634" spans="1:30" s="53" customFormat="1" x14ac:dyDescent="0.25">
      <c r="A634" s="53" t="s">
        <v>61</v>
      </c>
      <c r="B634" s="53" t="s">
        <v>1085</v>
      </c>
      <c r="D634" s="53" t="s">
        <v>15</v>
      </c>
      <c r="E634" s="132">
        <v>42667</v>
      </c>
      <c r="F634" s="77" t="s">
        <v>2417</v>
      </c>
      <c r="G634" s="145" t="s">
        <v>1052</v>
      </c>
      <c r="H634" s="138" t="str">
        <f>IFERROR(VLOOKUP(G634,REFERENCES!O:P,2,FALSE),"")</f>
        <v xml:space="preserve">Nombre </v>
      </c>
      <c r="I634" s="185">
        <v>1000</v>
      </c>
      <c r="J634" s="17"/>
      <c r="K634" s="17"/>
      <c r="L634" s="17"/>
      <c r="M634" s="20" t="s">
        <v>1818</v>
      </c>
      <c r="N634" s="73">
        <v>100</v>
      </c>
      <c r="O634" s="149" t="s">
        <v>1038</v>
      </c>
      <c r="P634" s="53" t="s">
        <v>172</v>
      </c>
      <c r="Q634" s="71" t="s">
        <v>492</v>
      </c>
      <c r="R634" s="78" t="s">
        <v>1747</v>
      </c>
      <c r="S634" s="143"/>
      <c r="U634" s="71"/>
      <c r="V634" s="72"/>
      <c r="W634" s="206" t="str">
        <f t="shared" si="29"/>
        <v>CON20161024OUPO8È</v>
      </c>
      <c r="X634" s="206">
        <f t="shared" si="30"/>
        <v>0</v>
      </c>
      <c r="Y634" s="206" t="str">
        <f>VLOOKUP(P634,NIVEAUXADMIN!A:B,2,FALSE)</f>
        <v>HT01</v>
      </c>
      <c r="Z634" s="206" t="str">
        <f>VLOOKUP(Q634,NIVEAUXADMIN!E:F,2,FALSE)</f>
        <v>HT01152</v>
      </c>
      <c r="AA634" s="206" t="str">
        <f>VLOOKUP(R634,NIVEAUXADMIN!I:J,2,FALSE)</f>
        <v>HT01152-03</v>
      </c>
      <c r="AB634" s="206">
        <f>IF(SUMPRODUCT(($A$4:$A634=A634)*($Q$4:$Q634=Q634))&gt;1,0,1)</f>
        <v>0</v>
      </c>
      <c r="AC634" s="207">
        <f>IF(SUMPRODUCT(($A$4:$A634=A634)*($F$4:$F634=F634)*($Q$4:$Q634=Q634))&gt;1,0,1)</f>
        <v>0</v>
      </c>
      <c r="AD634" s="206" t="str">
        <f t="shared" si="31"/>
        <v xml:space="preserve">{"Organisation": "Concern Worldwide", "Indicateur": "Distribution de biens non-alimentaire", "Statut": "Réalisé", "Date de l'activité (passé ou planifiée)
( jj-mm-aaaa)": "10/24/2016", "Département": "Ouest", "Commune": "Pointe A Raquette", "Section Communale": "8ème Trou Louis"}, </v>
      </c>
    </row>
    <row r="635" spans="1:30" s="53" customFormat="1" x14ac:dyDescent="0.25">
      <c r="A635" s="53" t="s">
        <v>61</v>
      </c>
      <c r="B635" s="53" t="s">
        <v>1085</v>
      </c>
      <c r="D635" s="53" t="s">
        <v>15</v>
      </c>
      <c r="E635" s="132">
        <v>42667</v>
      </c>
      <c r="F635" s="77" t="s">
        <v>2420</v>
      </c>
      <c r="G635" s="145" t="s">
        <v>2409</v>
      </c>
      <c r="H635" s="138" t="str">
        <f>IFERROR(VLOOKUP(G635,REFERENCES!O:P,2,FALSE),"")</f>
        <v xml:space="preserve">Nombre </v>
      </c>
      <c r="I635" s="185">
        <v>100</v>
      </c>
      <c r="J635" s="73"/>
      <c r="K635" s="73"/>
      <c r="L635" s="73"/>
      <c r="M635" s="20" t="s">
        <v>1818</v>
      </c>
      <c r="N635" s="73">
        <v>100</v>
      </c>
      <c r="O635" s="206"/>
      <c r="P635" s="53" t="s">
        <v>172</v>
      </c>
      <c r="Q635" s="71" t="s">
        <v>492</v>
      </c>
      <c r="R635" s="78" t="s">
        <v>1747</v>
      </c>
      <c r="S635" s="143"/>
      <c r="T635" s="71"/>
      <c r="U635" s="71"/>
      <c r="V635" s="15"/>
      <c r="W635" s="206" t="str">
        <f t="shared" si="29"/>
        <v>CON20161024OUPO8È</v>
      </c>
      <c r="X635" s="206">
        <f t="shared" si="30"/>
        <v>0</v>
      </c>
      <c r="Y635" s="206" t="str">
        <f>VLOOKUP(P635,NIVEAUXADMIN!A:B,2,FALSE)</f>
        <v>HT01</v>
      </c>
      <c r="Z635" s="206" t="str">
        <f>VLOOKUP(Q635,NIVEAUXADMIN!E:F,2,FALSE)</f>
        <v>HT01152</v>
      </c>
      <c r="AA635" s="206" t="str">
        <f>VLOOKUP(R635,NIVEAUXADMIN!I:J,2,FALSE)</f>
        <v>HT01152-03</v>
      </c>
      <c r="AB635" s="206">
        <f>IF(SUMPRODUCT(($A$4:$A635=A635)*($Q$4:$Q635=Q635))&gt;1,0,1)</f>
        <v>0</v>
      </c>
      <c r="AC635" s="207">
        <f>IF(SUMPRODUCT(($A$4:$A635=A635)*($F$4:$F635=F635)*($Q$4:$Q635=Q635))&gt;1,0,1)</f>
        <v>1</v>
      </c>
      <c r="AD635" s="206" t="str">
        <f t="shared" si="31"/>
        <v xml:space="preserve">{"Organisation": "Concern Worldwide", "Indicateur": "Distribution de materiel d'abris d'urgence", "Statut": "Réalisé", "Date de l'activité (passé ou planifiée)
( jj-mm-aaaa)": "10/24/2016", "Département": "Ouest", "Commune": "Pointe A Raquette", "Section Communale": "8ème Trou Louis"}, </v>
      </c>
    </row>
    <row r="636" spans="1:30" s="53" customFormat="1" x14ac:dyDescent="0.25">
      <c r="A636" s="53" t="s">
        <v>61</v>
      </c>
      <c r="B636" s="53" t="s">
        <v>1085</v>
      </c>
      <c r="D636" s="53" t="s">
        <v>15</v>
      </c>
      <c r="E636" s="132">
        <v>42667</v>
      </c>
      <c r="F636" s="77" t="s">
        <v>2417</v>
      </c>
      <c r="G636" s="145" t="s">
        <v>1047</v>
      </c>
      <c r="H636" s="138" t="str">
        <f>IFERROR(VLOOKUP(G636,REFERENCES!O:P,2,FALSE),"")</f>
        <v xml:space="preserve">Nombre </v>
      </c>
      <c r="I636" s="185">
        <v>100</v>
      </c>
      <c r="J636" s="73"/>
      <c r="K636" s="73"/>
      <c r="L636" s="73"/>
      <c r="M636" s="20" t="s">
        <v>1818</v>
      </c>
      <c r="N636" s="73">
        <v>100</v>
      </c>
      <c r="O636" s="149" t="s">
        <v>1038</v>
      </c>
      <c r="P636" s="53" t="s">
        <v>172</v>
      </c>
      <c r="Q636" s="71" t="s">
        <v>492</v>
      </c>
      <c r="R636" s="78" t="s">
        <v>1747</v>
      </c>
      <c r="S636" s="143"/>
      <c r="T636" s="71"/>
      <c r="U636" s="71"/>
      <c r="V636" s="72"/>
      <c r="W636" s="206" t="str">
        <f t="shared" si="29"/>
        <v>CON20161024OUPO8È</v>
      </c>
      <c r="X636" s="206">
        <f t="shared" si="30"/>
        <v>0</v>
      </c>
      <c r="Y636" s="206" t="str">
        <f>VLOOKUP(P636,NIVEAUXADMIN!A:B,2,FALSE)</f>
        <v>HT01</v>
      </c>
      <c r="Z636" s="206" t="str">
        <f>VLOOKUP(Q636,NIVEAUXADMIN!E:F,2,FALSE)</f>
        <v>HT01152</v>
      </c>
      <c r="AA636" s="206" t="str">
        <f>VLOOKUP(R636,NIVEAUXADMIN!I:J,2,FALSE)</f>
        <v>HT01152-03</v>
      </c>
      <c r="AB636" s="206">
        <f>IF(SUMPRODUCT(($A$4:$A636=A636)*($Q$4:$Q636=Q636))&gt;1,0,1)</f>
        <v>0</v>
      </c>
      <c r="AC636" s="207">
        <f>IF(SUMPRODUCT(($A$4:$A636=A636)*($F$4:$F636=F636)*($Q$4:$Q636=Q636))&gt;1,0,1)</f>
        <v>0</v>
      </c>
      <c r="AD636" s="206" t="str">
        <f t="shared" si="31"/>
        <v xml:space="preserve">{"Organisation": "Concern Worldwide", "Indicateur": "Distribution de biens non-alimentaire", "Statut": "Réalisé", "Date de l'activité (passé ou planifiée)
( jj-mm-aaaa)": "10/24/2016", "Département": "Ouest", "Commune": "Pointe A Raquette", "Section Communale": "8ème Trou Louis"}, </v>
      </c>
    </row>
    <row r="637" spans="1:30" s="53" customFormat="1" x14ac:dyDescent="0.25">
      <c r="A637" s="53" t="s">
        <v>61</v>
      </c>
      <c r="B637" s="53" t="s">
        <v>1085</v>
      </c>
      <c r="D637" s="53" t="s">
        <v>15</v>
      </c>
      <c r="E637" s="132">
        <v>42667</v>
      </c>
      <c r="F637" s="77" t="s">
        <v>2417</v>
      </c>
      <c r="G637" s="145" t="s">
        <v>1055</v>
      </c>
      <c r="H637" s="138" t="str">
        <f>IFERROR(VLOOKUP(G637,REFERENCES!O:P,2,FALSE),"")</f>
        <v xml:space="preserve">Nombre </v>
      </c>
      <c r="I637" s="185">
        <v>100</v>
      </c>
      <c r="J637" s="73"/>
      <c r="K637" s="73"/>
      <c r="L637" s="73"/>
      <c r="M637" s="20" t="s">
        <v>1818</v>
      </c>
      <c r="N637" s="73">
        <v>100</v>
      </c>
      <c r="O637" s="149" t="s">
        <v>1038</v>
      </c>
      <c r="P637" s="53" t="s">
        <v>172</v>
      </c>
      <c r="Q637" s="71" t="s">
        <v>492</v>
      </c>
      <c r="R637" s="78" t="s">
        <v>1747</v>
      </c>
      <c r="S637" s="143"/>
      <c r="T637" s="71"/>
      <c r="U637" s="71"/>
      <c r="V637" s="15"/>
      <c r="W637" s="206" t="str">
        <f t="shared" si="29"/>
        <v>CON20161024OUPO8È</v>
      </c>
      <c r="X637" s="206">
        <f t="shared" si="30"/>
        <v>0</v>
      </c>
      <c r="Y637" s="206" t="str">
        <f>VLOOKUP(P637,NIVEAUXADMIN!A:B,2,FALSE)</f>
        <v>HT01</v>
      </c>
      <c r="Z637" s="206" t="str">
        <f>VLOOKUP(Q637,NIVEAUXADMIN!E:F,2,FALSE)</f>
        <v>HT01152</v>
      </c>
      <c r="AA637" s="206" t="str">
        <f>VLOOKUP(R637,NIVEAUXADMIN!I:J,2,FALSE)</f>
        <v>HT01152-03</v>
      </c>
      <c r="AB637" s="206">
        <f>IF(SUMPRODUCT(($A$4:$A637=A637)*($Q$4:$Q637=Q637))&gt;1,0,1)</f>
        <v>0</v>
      </c>
      <c r="AC637" s="207">
        <f>IF(SUMPRODUCT(($A$4:$A637=A637)*($F$4:$F637=F637)*($Q$4:$Q637=Q637))&gt;1,0,1)</f>
        <v>0</v>
      </c>
      <c r="AD637" s="206" t="str">
        <f t="shared" si="31"/>
        <v xml:space="preserve">{"Organisation": "Concern Worldwide", "Indicateur": "Distribution de biens non-alimentaire", "Statut": "Réalisé", "Date de l'activité (passé ou planifiée)
( jj-mm-aaaa)": "10/24/2016", "Département": "Ouest", "Commune": "Pointe A Raquette", "Section Communale": "8ème Trou Louis"}, </v>
      </c>
    </row>
    <row r="638" spans="1:30" s="53" customFormat="1" x14ac:dyDescent="0.25">
      <c r="A638" s="53" t="s">
        <v>61</v>
      </c>
      <c r="D638" s="53" t="s">
        <v>15</v>
      </c>
      <c r="E638" s="132">
        <v>42668</v>
      </c>
      <c r="F638" s="77" t="s">
        <v>2417</v>
      </c>
      <c r="G638" s="145" t="s">
        <v>1052</v>
      </c>
      <c r="H638" s="138" t="str">
        <f>IFERROR(VLOOKUP(G638,REFERENCES!O:P,2,FALSE),"")</f>
        <v xml:space="preserve">Nombre </v>
      </c>
      <c r="I638" s="185">
        <v>800</v>
      </c>
      <c r="J638" s="73"/>
      <c r="K638" s="73"/>
      <c r="L638" s="73"/>
      <c r="M638" s="20" t="s">
        <v>1818</v>
      </c>
      <c r="N638" s="73">
        <v>80</v>
      </c>
      <c r="O638" s="149" t="s">
        <v>1038</v>
      </c>
      <c r="P638" s="53" t="s">
        <v>172</v>
      </c>
      <c r="Q638" s="71" t="s">
        <v>198</v>
      </c>
      <c r="R638" s="78" t="s">
        <v>1519</v>
      </c>
      <c r="S638" s="143"/>
      <c r="T638" s="71"/>
      <c r="U638" s="71"/>
      <c r="V638" s="145"/>
      <c r="W638" s="206" t="str">
        <f t="shared" si="29"/>
        <v>CON20161025OUAN3È</v>
      </c>
      <c r="X638" s="206">
        <f t="shared" si="30"/>
        <v>0</v>
      </c>
      <c r="Y638" s="206" t="str">
        <f>VLOOKUP(P638,NIVEAUXADMIN!A:B,2,FALSE)</f>
        <v>HT01</v>
      </c>
      <c r="Z638" s="206" t="str">
        <f>VLOOKUP(Q638,NIVEAUXADMIN!E:F,2,FALSE)</f>
        <v>HT01151</v>
      </c>
      <c r="AA638" s="206" t="str">
        <f>VLOOKUP(R638,NIVEAUXADMIN!I:J,2,FALSE)</f>
        <v>HT01151-03</v>
      </c>
      <c r="AB638" s="206">
        <f>IF(SUMPRODUCT(($A$4:$A638=A638)*($Q$4:$Q638=Q638))&gt;1,0,1)</f>
        <v>0</v>
      </c>
      <c r="AC638" s="207">
        <f>IF(SUMPRODUCT(($A$4:$A638=A638)*($F$4:$F638=F638)*($Q$4:$Q638=Q638))&gt;1,0,1)</f>
        <v>0</v>
      </c>
      <c r="AD638" s="206" t="str">
        <f t="shared" si="31"/>
        <v xml:space="preserve">{"Organisation": "Concern Worldwide", "Indicateur": "Distribution de biens non-alimentaire", "Statut": "Réalisé", "Date de l'activité (passé ou planifiée)
( jj-mm-aaaa)": "10/25/2016", "Département": "Ouest", "Commune": "Anse A Galet", "Section Communale": "3ème Grande Source"}, </v>
      </c>
    </row>
    <row r="639" spans="1:30" s="53" customFormat="1" x14ac:dyDescent="0.25">
      <c r="A639" s="53" t="s">
        <v>61</v>
      </c>
      <c r="D639" s="53" t="s">
        <v>15</v>
      </c>
      <c r="E639" s="132">
        <v>42668</v>
      </c>
      <c r="F639" s="77" t="s">
        <v>2420</v>
      </c>
      <c r="G639" s="145" t="s">
        <v>2409</v>
      </c>
      <c r="H639" s="138" t="str">
        <f>IFERROR(VLOOKUP(G639,REFERENCES!O:P,2,FALSE),"")</f>
        <v xml:space="preserve">Nombre </v>
      </c>
      <c r="I639" s="185">
        <v>80</v>
      </c>
      <c r="J639" s="73"/>
      <c r="K639" s="73"/>
      <c r="L639" s="73"/>
      <c r="M639" s="20" t="s">
        <v>1818</v>
      </c>
      <c r="N639" s="73">
        <v>80</v>
      </c>
      <c r="O639" s="206"/>
      <c r="P639" s="53" t="s">
        <v>172</v>
      </c>
      <c r="Q639" s="71" t="s">
        <v>198</v>
      </c>
      <c r="R639" s="78" t="s">
        <v>1519</v>
      </c>
      <c r="S639" s="143"/>
      <c r="T639" s="71"/>
      <c r="U639" s="71"/>
      <c r="V639" s="15"/>
      <c r="W639" s="206" t="str">
        <f t="shared" si="29"/>
        <v>CON20161025OUAN3È</v>
      </c>
      <c r="X639" s="206">
        <f t="shared" si="30"/>
        <v>0</v>
      </c>
      <c r="Y639" s="206" t="str">
        <f>VLOOKUP(P639,NIVEAUXADMIN!A:B,2,FALSE)</f>
        <v>HT01</v>
      </c>
      <c r="Z639" s="206" t="str">
        <f>VLOOKUP(Q639,NIVEAUXADMIN!E:F,2,FALSE)</f>
        <v>HT01151</v>
      </c>
      <c r="AA639" s="206" t="str">
        <f>VLOOKUP(R639,NIVEAUXADMIN!I:J,2,FALSE)</f>
        <v>HT01151-03</v>
      </c>
      <c r="AB639" s="206">
        <f>IF(SUMPRODUCT(($A$4:$A639=A639)*($Q$4:$Q639=Q639))&gt;1,0,1)</f>
        <v>0</v>
      </c>
      <c r="AC639" s="207">
        <f>IF(SUMPRODUCT(($A$4:$A639=A639)*($F$4:$F639=F639)*($Q$4:$Q639=Q639))&gt;1,0,1)</f>
        <v>1</v>
      </c>
      <c r="AD639" s="206" t="str">
        <f t="shared" si="31"/>
        <v xml:space="preserve">{"Organisation": "Concern Worldwide", "Indicateur": "Distribution de materiel d'abris d'urgence", "Statut": "Réalisé", "Date de l'activité (passé ou planifiée)
( jj-mm-aaaa)": "10/25/2016", "Département": "Ouest", "Commune": "Anse A Galet", "Section Communale": "3ème Grande Source"}, </v>
      </c>
    </row>
    <row r="640" spans="1:30" s="53" customFormat="1" x14ac:dyDescent="0.25">
      <c r="A640" s="53" t="s">
        <v>61</v>
      </c>
      <c r="D640" s="53" t="s">
        <v>15</v>
      </c>
      <c r="E640" s="132">
        <v>42668</v>
      </c>
      <c r="F640" s="77" t="s">
        <v>2417</v>
      </c>
      <c r="G640" s="145" t="s">
        <v>1047</v>
      </c>
      <c r="H640" s="138" t="str">
        <f>IFERROR(VLOOKUP(G640,REFERENCES!O:P,2,FALSE),"")</f>
        <v xml:space="preserve">Nombre </v>
      </c>
      <c r="I640" s="185">
        <v>80</v>
      </c>
      <c r="J640" s="207"/>
      <c r="K640" s="207"/>
      <c r="L640" s="207"/>
      <c r="M640" s="20" t="s">
        <v>1818</v>
      </c>
      <c r="N640" s="73">
        <v>80</v>
      </c>
      <c r="O640" s="149" t="s">
        <v>1038</v>
      </c>
      <c r="P640" s="53" t="s">
        <v>172</v>
      </c>
      <c r="Q640" s="71" t="s">
        <v>198</v>
      </c>
      <c r="R640" s="150" t="s">
        <v>1519</v>
      </c>
      <c r="S640" s="143"/>
      <c r="T640" s="206"/>
      <c r="U640" s="206"/>
      <c r="V640" s="72"/>
      <c r="W640" s="206" t="str">
        <f t="shared" si="29"/>
        <v>CON20161025OUAN3È</v>
      </c>
      <c r="X640" s="206">
        <f t="shared" si="30"/>
        <v>0</v>
      </c>
      <c r="Y640" s="206" t="str">
        <f>VLOOKUP(P640,NIVEAUXADMIN!A:B,2,FALSE)</f>
        <v>HT01</v>
      </c>
      <c r="Z640" s="206" t="str">
        <f>VLOOKUP(Q640,NIVEAUXADMIN!E:F,2,FALSE)</f>
        <v>HT01151</v>
      </c>
      <c r="AA640" s="206" t="str">
        <f>VLOOKUP(R640,NIVEAUXADMIN!I:J,2,FALSE)</f>
        <v>HT01151-03</v>
      </c>
      <c r="AB640" s="206">
        <f>IF(SUMPRODUCT(($A$4:$A640=A640)*($Q$4:$Q640=Q640))&gt;1,0,1)</f>
        <v>0</v>
      </c>
      <c r="AC640" s="207">
        <f>IF(SUMPRODUCT(($A$4:$A640=A640)*($F$4:$F640=F640)*($Q$4:$Q640=Q640))&gt;1,0,1)</f>
        <v>0</v>
      </c>
      <c r="AD640" s="206" t="str">
        <f t="shared" si="31"/>
        <v xml:space="preserve">{"Organisation": "Concern Worldwide", "Indicateur": "Distribution de biens non-alimentaire", "Statut": "Réalisé", "Date de l'activité (passé ou planifiée)
( jj-mm-aaaa)": "10/25/2016", "Département": "Ouest", "Commune": "Anse A Galet", "Section Communale": "3ème Grande Source"}, </v>
      </c>
    </row>
    <row r="641" spans="1:30" s="53" customFormat="1" x14ac:dyDescent="0.25">
      <c r="A641" s="53" t="s">
        <v>61</v>
      </c>
      <c r="D641" s="53" t="s">
        <v>15</v>
      </c>
      <c r="E641" s="132">
        <v>42668</v>
      </c>
      <c r="F641" s="77" t="s">
        <v>2417</v>
      </c>
      <c r="G641" s="145" t="s">
        <v>1055</v>
      </c>
      <c r="H641" s="138" t="str">
        <f>IFERROR(VLOOKUP(G641,REFERENCES!O:P,2,FALSE),"")</f>
        <v xml:space="preserve">Nombre </v>
      </c>
      <c r="I641" s="185">
        <v>80</v>
      </c>
      <c r="J641" s="207"/>
      <c r="K641" s="207"/>
      <c r="L641" s="207"/>
      <c r="M641" s="20" t="s">
        <v>1818</v>
      </c>
      <c r="N641" s="73">
        <v>80</v>
      </c>
      <c r="O641" s="149" t="s">
        <v>1038</v>
      </c>
      <c r="P641" s="53" t="s">
        <v>172</v>
      </c>
      <c r="Q641" s="71" t="s">
        <v>198</v>
      </c>
      <c r="R641" s="150" t="s">
        <v>1519</v>
      </c>
      <c r="S641" s="143"/>
      <c r="T641" s="206"/>
      <c r="U641" s="206"/>
      <c r="V641" s="145"/>
      <c r="W641" s="206" t="str">
        <f t="shared" si="29"/>
        <v>CON20161025OUAN3È</v>
      </c>
      <c r="X641" s="206">
        <f t="shared" si="30"/>
        <v>0</v>
      </c>
      <c r="Y641" s="206" t="str">
        <f>VLOOKUP(P641,NIVEAUXADMIN!A:B,2,FALSE)</f>
        <v>HT01</v>
      </c>
      <c r="Z641" s="206" t="str">
        <f>VLOOKUP(Q641,NIVEAUXADMIN!E:F,2,FALSE)</f>
        <v>HT01151</v>
      </c>
      <c r="AA641" s="206" t="str">
        <f>VLOOKUP(R641,NIVEAUXADMIN!I:J,2,FALSE)</f>
        <v>HT01151-03</v>
      </c>
      <c r="AB641" s="206">
        <f>IF(SUMPRODUCT(($A$4:$A641=A641)*($Q$4:$Q641=Q641))&gt;1,0,1)</f>
        <v>0</v>
      </c>
      <c r="AC641" s="207">
        <f>IF(SUMPRODUCT(($A$4:$A641=A641)*($F$4:$F641=F641)*($Q$4:$Q641=Q641))&gt;1,0,1)</f>
        <v>0</v>
      </c>
      <c r="AD641" s="206" t="str">
        <f t="shared" si="31"/>
        <v xml:space="preserve">{"Organisation": "Concern Worldwide", "Indicateur": "Distribution de biens non-alimentaire", "Statut": "Réalisé", "Date de l'activité (passé ou planifiée)
( jj-mm-aaaa)": "10/25/2016", "Département": "Ouest", "Commune": "Anse A Galet", "Section Communale": "3ème Grande Source"}, </v>
      </c>
    </row>
    <row r="642" spans="1:30" s="53" customFormat="1" x14ac:dyDescent="0.25">
      <c r="A642" s="53" t="s">
        <v>61</v>
      </c>
      <c r="D642" s="53" t="s">
        <v>15</v>
      </c>
      <c r="E642" s="132">
        <v>42669</v>
      </c>
      <c r="F642" s="77" t="s">
        <v>2417</v>
      </c>
      <c r="G642" s="145" t="s">
        <v>1052</v>
      </c>
      <c r="H642" s="138" t="str">
        <f>IFERROR(VLOOKUP(G642,REFERENCES!O:P,2,FALSE),"")</f>
        <v xml:space="preserve">Nombre </v>
      </c>
      <c r="I642" s="185">
        <v>1610</v>
      </c>
      <c r="J642" s="207"/>
      <c r="K642" s="207"/>
      <c r="L642" s="207"/>
      <c r="M642" s="20" t="s">
        <v>1818</v>
      </c>
      <c r="N642" s="73">
        <v>161</v>
      </c>
      <c r="O642" s="149" t="s">
        <v>1038</v>
      </c>
      <c r="P642" s="53" t="s">
        <v>172</v>
      </c>
      <c r="Q642" s="71" t="s">
        <v>198</v>
      </c>
      <c r="R642" s="150" t="s">
        <v>1454</v>
      </c>
      <c r="S642" s="143"/>
      <c r="T642" s="206"/>
      <c r="U642" s="206"/>
      <c r="V642" s="72"/>
      <c r="W642" s="206" t="str">
        <f t="shared" si="29"/>
        <v>CON20161026OUAN2È</v>
      </c>
      <c r="X642" s="206">
        <f t="shared" si="30"/>
        <v>0</v>
      </c>
      <c r="Y642" s="206" t="str">
        <f>VLOOKUP(P642,NIVEAUXADMIN!A:B,2,FALSE)</f>
        <v>HT01</v>
      </c>
      <c r="Z642" s="206" t="str">
        <f>VLOOKUP(Q642,NIVEAUXADMIN!E:F,2,FALSE)</f>
        <v>HT01151</v>
      </c>
      <c r="AA642" s="206" t="str">
        <f>VLOOKUP(R642,NIVEAUXADMIN!I:J,2,FALSE)</f>
        <v>HT01151-02</v>
      </c>
      <c r="AB642" s="206">
        <f>IF(SUMPRODUCT(($A$4:$A642=A642)*($Q$4:$Q642=Q642))&gt;1,0,1)</f>
        <v>0</v>
      </c>
      <c r="AC642" s="207">
        <f>IF(SUMPRODUCT(($A$4:$A642=A642)*($F$4:$F642=F642)*($Q$4:$Q642=Q642))&gt;1,0,1)</f>
        <v>0</v>
      </c>
      <c r="AD642" s="206" t="str">
        <f t="shared" si="31"/>
        <v xml:space="preserve">{"Organisation": "Concern Worldwide", "Indicateur": "Distribution de biens non-alimentaire", "Statut": "Réalisé", "Date de l'activité (passé ou planifiée)
( jj-mm-aaaa)": "10/26/2016", "Département": "Ouest", "Commune": "Anse A Galet", "Section Communale": "2ème Petite Source"}, </v>
      </c>
    </row>
    <row r="643" spans="1:30" s="53" customFormat="1" x14ac:dyDescent="0.25">
      <c r="A643" s="53" t="s">
        <v>61</v>
      </c>
      <c r="D643" s="53" t="s">
        <v>15</v>
      </c>
      <c r="E643" s="132">
        <v>42669</v>
      </c>
      <c r="F643" s="77" t="s">
        <v>2420</v>
      </c>
      <c r="G643" s="145" t="s">
        <v>2409</v>
      </c>
      <c r="H643" s="138" t="str">
        <f>IFERROR(VLOOKUP(G643,REFERENCES!O:P,2,FALSE),"")</f>
        <v xml:space="preserve">Nombre </v>
      </c>
      <c r="I643" s="185">
        <v>161</v>
      </c>
      <c r="J643" s="207"/>
      <c r="K643" s="207"/>
      <c r="L643" s="207"/>
      <c r="M643" s="20" t="s">
        <v>1818</v>
      </c>
      <c r="N643" s="73">
        <v>161</v>
      </c>
      <c r="O643" s="206"/>
      <c r="P643" s="53" t="s">
        <v>172</v>
      </c>
      <c r="Q643" s="71" t="s">
        <v>198</v>
      </c>
      <c r="R643" s="150" t="s">
        <v>1454</v>
      </c>
      <c r="S643" s="143"/>
      <c r="T643" s="206"/>
      <c r="U643" s="206"/>
      <c r="V643" s="72"/>
      <c r="W643" s="206" t="str">
        <f t="shared" si="29"/>
        <v>CON20161026OUAN2È</v>
      </c>
      <c r="X643" s="206">
        <f t="shared" si="30"/>
        <v>0</v>
      </c>
      <c r="Y643" s="206" t="str">
        <f>VLOOKUP(P643,NIVEAUXADMIN!A:B,2,FALSE)</f>
        <v>HT01</v>
      </c>
      <c r="Z643" s="206" t="str">
        <f>VLOOKUP(Q643,NIVEAUXADMIN!E:F,2,FALSE)</f>
        <v>HT01151</v>
      </c>
      <c r="AA643" s="206" t="str">
        <f>VLOOKUP(R643,NIVEAUXADMIN!I:J,2,FALSE)</f>
        <v>HT01151-02</v>
      </c>
      <c r="AB643" s="206">
        <f>IF(SUMPRODUCT(($A$4:$A643=A643)*($Q$4:$Q643=Q643))&gt;1,0,1)</f>
        <v>0</v>
      </c>
      <c r="AC643" s="207">
        <f>IF(SUMPRODUCT(($A$4:$A643=A643)*($F$4:$F643=F643)*($Q$4:$Q643=Q643))&gt;1,0,1)</f>
        <v>0</v>
      </c>
      <c r="AD643" s="206" t="str">
        <f t="shared" si="31"/>
        <v xml:space="preserve">{"Organisation": "Concern Worldwide", "Indicateur": "Distribution de materiel d'abris d'urgence", "Statut": "Réalisé", "Date de l'activité (passé ou planifiée)
( jj-mm-aaaa)": "10/26/2016", "Département": "Ouest", "Commune": "Anse A Galet", "Section Communale": "2ème Petite Source"}, </v>
      </c>
    </row>
    <row r="644" spans="1:30" s="53" customFormat="1" x14ac:dyDescent="0.25">
      <c r="A644" s="53" t="s">
        <v>61</v>
      </c>
      <c r="D644" s="53" t="s">
        <v>15</v>
      </c>
      <c r="E644" s="132">
        <v>42669</v>
      </c>
      <c r="F644" s="77" t="s">
        <v>2417</v>
      </c>
      <c r="G644" s="145" t="s">
        <v>1047</v>
      </c>
      <c r="H644" s="138" t="str">
        <f>IFERROR(VLOOKUP(G644,REFERENCES!O:P,2,FALSE),"")</f>
        <v xml:space="preserve">Nombre </v>
      </c>
      <c r="I644" s="185">
        <v>161</v>
      </c>
      <c r="J644" s="73"/>
      <c r="K644" s="73"/>
      <c r="L644" s="73"/>
      <c r="M644" s="20" t="s">
        <v>1818</v>
      </c>
      <c r="N644" s="207">
        <v>161</v>
      </c>
      <c r="O644" s="149" t="s">
        <v>1038</v>
      </c>
      <c r="P644" s="53" t="s">
        <v>172</v>
      </c>
      <c r="Q644" s="71" t="s">
        <v>198</v>
      </c>
      <c r="R644" s="78" t="s">
        <v>1454</v>
      </c>
      <c r="S644" s="143"/>
      <c r="T644" s="71"/>
      <c r="U644" s="71"/>
      <c r="V644" s="145"/>
      <c r="W644" s="206" t="str">
        <f t="shared" si="29"/>
        <v>CON20161026OUAN2È</v>
      </c>
      <c r="X644" s="206">
        <f t="shared" si="30"/>
        <v>0</v>
      </c>
      <c r="Y644" s="206" t="str">
        <f>VLOOKUP(P644,NIVEAUXADMIN!A:B,2,FALSE)</f>
        <v>HT01</v>
      </c>
      <c r="Z644" s="206" t="str">
        <f>VLOOKUP(Q644,NIVEAUXADMIN!E:F,2,FALSE)</f>
        <v>HT01151</v>
      </c>
      <c r="AA644" s="206" t="str">
        <f>VLOOKUP(R644,NIVEAUXADMIN!I:J,2,FALSE)</f>
        <v>HT01151-02</v>
      </c>
      <c r="AB644" s="206">
        <f>IF(SUMPRODUCT(($A$4:$A644=A644)*($Q$4:$Q644=Q644))&gt;1,0,1)</f>
        <v>0</v>
      </c>
      <c r="AC644" s="207">
        <f>IF(SUMPRODUCT(($A$4:$A644=A644)*($F$4:$F644=F644)*($Q$4:$Q644=Q644))&gt;1,0,1)</f>
        <v>0</v>
      </c>
      <c r="AD644" s="206" t="str">
        <f t="shared" si="31"/>
        <v xml:space="preserve">{"Organisation": "Concern Worldwide", "Indicateur": "Distribution de biens non-alimentaire", "Statut": "Réalisé", "Date de l'activité (passé ou planifiée)
( jj-mm-aaaa)": "10/26/2016", "Département": "Ouest", "Commune": "Anse A Galet", "Section Communale": "2ème Petite Source"}, </v>
      </c>
    </row>
    <row r="645" spans="1:30" s="53" customFormat="1" x14ac:dyDescent="0.25">
      <c r="A645" s="53" t="s">
        <v>61</v>
      </c>
      <c r="D645" s="53" t="s">
        <v>15</v>
      </c>
      <c r="E645" s="132">
        <v>42669</v>
      </c>
      <c r="F645" s="77" t="s">
        <v>2417</v>
      </c>
      <c r="G645" s="145" t="s">
        <v>1055</v>
      </c>
      <c r="H645" s="138" t="str">
        <f>IFERROR(VLOOKUP(G645,REFERENCES!O:P,2,FALSE),"")</f>
        <v xml:space="preserve">Nombre </v>
      </c>
      <c r="I645" s="185">
        <v>161</v>
      </c>
      <c r="J645" s="73"/>
      <c r="K645" s="73"/>
      <c r="L645" s="73"/>
      <c r="M645" s="20" t="s">
        <v>1818</v>
      </c>
      <c r="N645" s="207">
        <v>161</v>
      </c>
      <c r="O645" s="149" t="s">
        <v>1038</v>
      </c>
      <c r="P645" s="53" t="s">
        <v>172</v>
      </c>
      <c r="Q645" s="71" t="s">
        <v>198</v>
      </c>
      <c r="R645" s="78" t="s">
        <v>1454</v>
      </c>
      <c r="S645" s="143"/>
      <c r="T645" s="71"/>
      <c r="U645" s="71"/>
      <c r="V645" s="145"/>
      <c r="W645" s="206" t="str">
        <f t="shared" ref="W645:W708" si="32">UPPER(LEFT(A645,3)&amp;YEAR(E645)&amp;MONTH(E645)&amp;DAY((E645))&amp;LEFT(P645,2)&amp;LEFT(Q645,2)&amp;LEFT(R645,2))</f>
        <v>CON20161026OUAN2È</v>
      </c>
      <c r="X645" s="206">
        <f t="shared" ref="X645:X708" si="33">COUNTIF($W$4:$W$128,W645)</f>
        <v>0</v>
      </c>
      <c r="Y645" s="206" t="str">
        <f>VLOOKUP(P645,NIVEAUXADMIN!A:B,2,FALSE)</f>
        <v>HT01</v>
      </c>
      <c r="Z645" s="206" t="str">
        <f>VLOOKUP(Q645,NIVEAUXADMIN!E:F,2,FALSE)</f>
        <v>HT01151</v>
      </c>
      <c r="AA645" s="206" t="str">
        <f>VLOOKUP(R645,NIVEAUXADMIN!I:J,2,FALSE)</f>
        <v>HT01151-02</v>
      </c>
      <c r="AB645" s="206">
        <f>IF(SUMPRODUCT(($A$4:$A645=A645)*($Q$4:$Q645=Q645))&gt;1,0,1)</f>
        <v>0</v>
      </c>
      <c r="AC645" s="207">
        <f>IF(SUMPRODUCT(($A$4:$A645=A645)*($F$4:$F645=F645)*($Q$4:$Q645=Q645))&gt;1,0,1)</f>
        <v>0</v>
      </c>
      <c r="AD645" s="206" t="str">
        <f t="shared" ref="AD645:AD708" si="34">"{"""&amp;$A$3 &amp;""": """ &amp; TRIM(A645)  &amp; """, """&amp; $F$3 &amp; """: """ &amp;  IFERROR(MID(F645,5,LEN(F645)-2),"")&amp; """, """ &amp;$D$3 &amp;""": """ &amp; D645 &amp; """, """&amp;$E$3 &amp;""": """ &amp; IFERROR(TEXT(E645,"m/d/yyyy"),"") &amp; """, """&amp; $P$3&amp; """: """ &amp; P645&amp; """, """&amp; $Q$3&amp; """: """ &amp; Q645&amp; """, """&amp; $R$3&amp; """: """ &amp; R645&amp; """}, "</f>
        <v xml:space="preserve">{"Organisation": "Concern Worldwide", "Indicateur": "Distribution de biens non-alimentaire", "Statut": "Réalisé", "Date de l'activité (passé ou planifiée)
( jj-mm-aaaa)": "10/26/2016", "Département": "Ouest", "Commune": "Anse A Galet", "Section Communale": "2ème Petite Source"}, </v>
      </c>
    </row>
    <row r="646" spans="1:30" s="53" customFormat="1" x14ac:dyDescent="0.25">
      <c r="A646" s="53" t="s">
        <v>61</v>
      </c>
      <c r="D646" s="53" t="s">
        <v>15</v>
      </c>
      <c r="E646" s="132">
        <v>42671</v>
      </c>
      <c r="F646" s="77" t="s">
        <v>2417</v>
      </c>
      <c r="G646" s="145" t="s">
        <v>1052</v>
      </c>
      <c r="H646" s="138" t="str">
        <f>IFERROR(VLOOKUP(G646,REFERENCES!O:P,2,FALSE),"")</f>
        <v xml:space="preserve">Nombre </v>
      </c>
      <c r="I646" s="185">
        <v>1120</v>
      </c>
      <c r="J646" s="73"/>
      <c r="K646" s="73"/>
      <c r="L646" s="73"/>
      <c r="M646" s="20" t="s">
        <v>1818</v>
      </c>
      <c r="N646" s="207">
        <v>112</v>
      </c>
      <c r="O646" s="149" t="s">
        <v>1038</v>
      </c>
      <c r="P646" s="53" t="s">
        <v>172</v>
      </c>
      <c r="Q646" s="71" t="s">
        <v>492</v>
      </c>
      <c r="R646" s="78" t="s">
        <v>1718</v>
      </c>
      <c r="S646" s="143"/>
      <c r="T646" s="71"/>
      <c r="U646" s="71"/>
      <c r="V646" s="145"/>
      <c r="W646" s="206" t="str">
        <f t="shared" si="32"/>
        <v>CON20161028OUPO7È</v>
      </c>
      <c r="X646" s="206">
        <f t="shared" si="33"/>
        <v>0</v>
      </c>
      <c r="Y646" s="206" t="str">
        <f>VLOOKUP(P646,NIVEAUXADMIN!A:B,2,FALSE)</f>
        <v>HT01</v>
      </c>
      <c r="Z646" s="206" t="str">
        <f>VLOOKUP(Q646,NIVEAUXADMIN!E:F,2,FALSE)</f>
        <v>HT01152</v>
      </c>
      <c r="AA646" s="206" t="str">
        <f>VLOOKUP(R646,NIVEAUXADMIN!I:J,2,FALSE)</f>
        <v>HT01152-02</v>
      </c>
      <c r="AB646" s="206">
        <f>IF(SUMPRODUCT(($A$4:$A646=A646)*($Q$4:$Q646=Q646))&gt;1,0,1)</f>
        <v>0</v>
      </c>
      <c r="AC646" s="207">
        <f>IF(SUMPRODUCT(($A$4:$A646=A646)*($F$4:$F646=F646)*($Q$4:$Q646=Q646))&gt;1,0,1)</f>
        <v>0</v>
      </c>
      <c r="AD646" s="206" t="str">
        <f t="shared" si="34"/>
        <v xml:space="preserve">{"Organisation": "Concern Worldwide", "Indicateur": "Distribution de biens non-alimentaire", "Statut": "Réalisé", "Date de l'activité (passé ou planifiée)
( jj-mm-aaaa)": "10/28/2016", "Département": "Ouest", "Commune": "Pointe A Raquette", "Section Communale": "7ème Grand Vide"}, </v>
      </c>
    </row>
    <row r="647" spans="1:30" s="53" customFormat="1" x14ac:dyDescent="0.25">
      <c r="A647" s="53" t="s">
        <v>61</v>
      </c>
      <c r="D647" s="53" t="s">
        <v>15</v>
      </c>
      <c r="E647" s="132">
        <v>42671</v>
      </c>
      <c r="F647" s="77" t="s">
        <v>2420</v>
      </c>
      <c r="G647" s="145" t="s">
        <v>2409</v>
      </c>
      <c r="H647" s="138" t="str">
        <f>IFERROR(VLOOKUP(G647,REFERENCES!O:P,2,FALSE),"")</f>
        <v xml:space="preserve">Nombre </v>
      </c>
      <c r="I647" s="185">
        <v>112</v>
      </c>
      <c r="J647" s="73"/>
      <c r="K647" s="73"/>
      <c r="L647" s="73"/>
      <c r="M647" s="20" t="s">
        <v>1818</v>
      </c>
      <c r="N647" s="207">
        <v>112</v>
      </c>
      <c r="O647" s="206"/>
      <c r="P647" s="53" t="s">
        <v>172</v>
      </c>
      <c r="Q647" s="71" t="s">
        <v>492</v>
      </c>
      <c r="R647" s="78" t="s">
        <v>1718</v>
      </c>
      <c r="S647" s="143"/>
      <c r="T647" s="71"/>
      <c r="U647" s="71"/>
      <c r="V647" s="145"/>
      <c r="W647" s="206" t="str">
        <f t="shared" si="32"/>
        <v>CON20161028OUPO7È</v>
      </c>
      <c r="X647" s="206">
        <f t="shared" si="33"/>
        <v>0</v>
      </c>
      <c r="Y647" s="206" t="str">
        <f>VLOOKUP(P647,NIVEAUXADMIN!A:B,2,FALSE)</f>
        <v>HT01</v>
      </c>
      <c r="Z647" s="206" t="str">
        <f>VLOOKUP(Q647,NIVEAUXADMIN!E:F,2,FALSE)</f>
        <v>HT01152</v>
      </c>
      <c r="AA647" s="206" t="str">
        <f>VLOOKUP(R647,NIVEAUXADMIN!I:J,2,FALSE)</f>
        <v>HT01152-02</v>
      </c>
      <c r="AB647" s="206">
        <f>IF(SUMPRODUCT(($A$4:$A647=A647)*($Q$4:$Q647=Q647))&gt;1,0,1)</f>
        <v>0</v>
      </c>
      <c r="AC647" s="207">
        <f>IF(SUMPRODUCT(($A$4:$A647=A647)*($F$4:$F647=F647)*($Q$4:$Q647=Q647))&gt;1,0,1)</f>
        <v>0</v>
      </c>
      <c r="AD647" s="206" t="str">
        <f t="shared" si="34"/>
        <v xml:space="preserve">{"Organisation": "Concern Worldwide", "Indicateur": "Distribution de materiel d'abris d'urgence", "Statut": "Réalisé", "Date de l'activité (passé ou planifiée)
( jj-mm-aaaa)": "10/28/2016", "Département": "Ouest", "Commune": "Pointe A Raquette", "Section Communale": "7ème Grand Vide"}, </v>
      </c>
    </row>
    <row r="648" spans="1:30" s="53" customFormat="1" x14ac:dyDescent="0.25">
      <c r="A648" s="53" t="s">
        <v>61</v>
      </c>
      <c r="D648" s="53" t="s">
        <v>15</v>
      </c>
      <c r="E648" s="132">
        <v>42671</v>
      </c>
      <c r="F648" s="77" t="s">
        <v>2417</v>
      </c>
      <c r="G648" s="145" t="s">
        <v>1047</v>
      </c>
      <c r="H648" s="138" t="str">
        <f>IFERROR(VLOOKUP(G648,REFERENCES!O:P,2,FALSE),"")</f>
        <v xml:space="preserve">Nombre </v>
      </c>
      <c r="I648" s="185">
        <v>112</v>
      </c>
      <c r="J648" s="73"/>
      <c r="K648" s="73"/>
      <c r="L648" s="73"/>
      <c r="M648" s="20" t="s">
        <v>1818</v>
      </c>
      <c r="N648" s="207">
        <v>112</v>
      </c>
      <c r="O648" s="149" t="s">
        <v>1038</v>
      </c>
      <c r="P648" s="53" t="s">
        <v>172</v>
      </c>
      <c r="Q648" s="71" t="s">
        <v>492</v>
      </c>
      <c r="R648" s="78" t="s">
        <v>1718</v>
      </c>
      <c r="S648" s="143"/>
      <c r="T648" s="71"/>
      <c r="U648" s="71"/>
      <c r="V648" s="145"/>
      <c r="W648" s="206" t="str">
        <f t="shared" si="32"/>
        <v>CON20161028OUPO7È</v>
      </c>
      <c r="X648" s="206">
        <f t="shared" si="33"/>
        <v>0</v>
      </c>
      <c r="Y648" s="206" t="str">
        <f>VLOOKUP(P648,NIVEAUXADMIN!A:B,2,FALSE)</f>
        <v>HT01</v>
      </c>
      <c r="Z648" s="206" t="str">
        <f>VLOOKUP(Q648,NIVEAUXADMIN!E:F,2,FALSE)</f>
        <v>HT01152</v>
      </c>
      <c r="AA648" s="206" t="str">
        <f>VLOOKUP(R648,NIVEAUXADMIN!I:J,2,FALSE)</f>
        <v>HT01152-02</v>
      </c>
      <c r="AB648" s="206">
        <f>IF(SUMPRODUCT(($A$4:$A648=A648)*($Q$4:$Q648=Q648))&gt;1,0,1)</f>
        <v>0</v>
      </c>
      <c r="AC648" s="207">
        <f>IF(SUMPRODUCT(($A$4:$A648=A648)*($F$4:$F648=F648)*($Q$4:$Q648=Q648))&gt;1,0,1)</f>
        <v>0</v>
      </c>
      <c r="AD648" s="206" t="str">
        <f t="shared" si="34"/>
        <v xml:space="preserve">{"Organisation": "Concern Worldwide", "Indicateur": "Distribution de biens non-alimentaire", "Statut": "Réalisé", "Date de l'activité (passé ou planifiée)
( jj-mm-aaaa)": "10/28/2016", "Département": "Ouest", "Commune": "Pointe A Raquette", "Section Communale": "7ème Grand Vide"}, </v>
      </c>
    </row>
    <row r="649" spans="1:30" s="53" customFormat="1" x14ac:dyDescent="0.25">
      <c r="A649" s="53" t="s">
        <v>61</v>
      </c>
      <c r="D649" s="53" t="s">
        <v>15</v>
      </c>
      <c r="E649" s="132">
        <v>42671</v>
      </c>
      <c r="F649" s="77" t="s">
        <v>2417</v>
      </c>
      <c r="G649" s="145" t="s">
        <v>1055</v>
      </c>
      <c r="H649" s="138" t="str">
        <f>IFERROR(VLOOKUP(G649,REFERENCES!O:P,2,FALSE),"")</f>
        <v xml:space="preserve">Nombre </v>
      </c>
      <c r="I649" s="185">
        <v>112</v>
      </c>
      <c r="J649" s="73"/>
      <c r="K649" s="73"/>
      <c r="L649" s="73"/>
      <c r="M649" s="20" t="s">
        <v>1818</v>
      </c>
      <c r="N649" s="207">
        <v>112</v>
      </c>
      <c r="O649" s="149" t="s">
        <v>1038</v>
      </c>
      <c r="P649" s="53" t="s">
        <v>172</v>
      </c>
      <c r="Q649" s="71" t="s">
        <v>492</v>
      </c>
      <c r="R649" s="78" t="s">
        <v>1718</v>
      </c>
      <c r="S649" s="143"/>
      <c r="T649" s="71"/>
      <c r="U649" s="71"/>
      <c r="V649" s="145"/>
      <c r="W649" s="206" t="str">
        <f t="shared" si="32"/>
        <v>CON20161028OUPO7È</v>
      </c>
      <c r="X649" s="206">
        <f t="shared" si="33"/>
        <v>0</v>
      </c>
      <c r="Y649" s="206" t="str">
        <f>VLOOKUP(P649,NIVEAUXADMIN!A:B,2,FALSE)</f>
        <v>HT01</v>
      </c>
      <c r="Z649" s="206" t="str">
        <f>VLOOKUP(Q649,NIVEAUXADMIN!E:F,2,FALSE)</f>
        <v>HT01152</v>
      </c>
      <c r="AA649" s="206" t="str">
        <f>VLOOKUP(R649,NIVEAUXADMIN!I:J,2,FALSE)</f>
        <v>HT01152-02</v>
      </c>
      <c r="AB649" s="206">
        <f>IF(SUMPRODUCT(($A$4:$A649=A649)*($Q$4:$Q649=Q649))&gt;1,0,1)</f>
        <v>0</v>
      </c>
      <c r="AC649" s="207">
        <f>IF(SUMPRODUCT(($A$4:$A649=A649)*($F$4:$F649=F649)*($Q$4:$Q649=Q649))&gt;1,0,1)</f>
        <v>0</v>
      </c>
      <c r="AD649" s="206" t="str">
        <f t="shared" si="34"/>
        <v xml:space="preserve">{"Organisation": "Concern Worldwide", "Indicateur": "Distribution de biens non-alimentaire", "Statut": "Réalisé", "Date de l'activité (passé ou planifiée)
( jj-mm-aaaa)": "10/28/2016", "Département": "Ouest", "Commune": "Pointe A Raquette", "Section Communale": "7ème Grand Vide"}, </v>
      </c>
    </row>
    <row r="650" spans="1:30" s="53" customFormat="1" x14ac:dyDescent="0.25">
      <c r="A650" s="53" t="s">
        <v>61</v>
      </c>
      <c r="B650" s="53" t="s">
        <v>1086</v>
      </c>
      <c r="D650" s="53" t="s">
        <v>15</v>
      </c>
      <c r="E650" s="132">
        <v>42675</v>
      </c>
      <c r="F650" s="77" t="s">
        <v>2417</v>
      </c>
      <c r="G650" s="145" t="s">
        <v>1052</v>
      </c>
      <c r="H650" s="138" t="str">
        <f>IFERROR(VLOOKUP(G650,REFERENCES!O:P,2,FALSE),"")</f>
        <v xml:space="preserve">Nombre </v>
      </c>
      <c r="I650" s="185">
        <v>100000</v>
      </c>
      <c r="J650" s="73"/>
      <c r="K650" s="73"/>
      <c r="L650" s="73"/>
      <c r="M650" s="20" t="s">
        <v>1818</v>
      </c>
      <c r="N650" s="207">
        <v>500</v>
      </c>
      <c r="O650" s="149" t="s">
        <v>1038</v>
      </c>
      <c r="P650" s="53" t="s">
        <v>16</v>
      </c>
      <c r="Q650" s="206" t="s">
        <v>234</v>
      </c>
      <c r="R650" s="150"/>
      <c r="S650" s="143"/>
      <c r="T650" s="71"/>
      <c r="U650" s="206"/>
      <c r="V650" s="145"/>
      <c r="W650" s="206" t="str">
        <f t="shared" si="32"/>
        <v>CON2016111GRAN</v>
      </c>
      <c r="X650" s="206">
        <f t="shared" si="33"/>
        <v>0</v>
      </c>
      <c r="Y650" s="206" t="str">
        <f>VLOOKUP(P650,NIVEAUXADMIN!A:B,2,FALSE)</f>
        <v>HT08</v>
      </c>
      <c r="Z650" s="206" t="str">
        <f>VLOOKUP(Q650,NIVEAUXADMIN!E:F,2,FALSE)</f>
        <v>HT08821</v>
      </c>
      <c r="AA650" s="206" t="e">
        <f>VLOOKUP(R650,NIVEAUXADMIN!I:J,2,FALSE)</f>
        <v>#N/A</v>
      </c>
      <c r="AB650" s="206">
        <f>IF(SUMPRODUCT(($A$4:$A650=A650)*($Q$4:$Q650=Q650))&gt;1,0,1)</f>
        <v>1</v>
      </c>
      <c r="AC650" s="207">
        <f>IF(SUMPRODUCT(($A$4:$A650=A650)*($F$4:$F650=F650)*($Q$4:$Q650=Q650))&gt;1,0,1)</f>
        <v>1</v>
      </c>
      <c r="AD650" s="206" t="str">
        <f t="shared" si="34"/>
        <v xml:space="preserve">{"Organisation": "Concern Worldwide", "Indicateur": "Distribution de biens non-alimentaire", "Statut": "Réalisé", "Date de l'activité (passé ou planifiée)
( jj-mm-aaaa)": "11/1/2016", "Département": "Grande Anse", "Commune": "Anse d'Hainault", "Section Communale": ""}, </v>
      </c>
    </row>
    <row r="651" spans="1:30" s="53" customFormat="1" x14ac:dyDescent="0.25">
      <c r="A651" s="53" t="s">
        <v>61</v>
      </c>
      <c r="B651" s="53" t="s">
        <v>1086</v>
      </c>
      <c r="C651" s="143"/>
      <c r="D651" s="53" t="s">
        <v>15</v>
      </c>
      <c r="E651" s="132">
        <v>42675</v>
      </c>
      <c r="F651" s="77" t="s">
        <v>2420</v>
      </c>
      <c r="G651" s="145" t="s">
        <v>2409</v>
      </c>
      <c r="H651" s="138" t="str">
        <f>IFERROR(VLOOKUP(G651,REFERENCES!O:P,2,FALSE),"")</f>
        <v xml:space="preserve">Nombre </v>
      </c>
      <c r="I651" s="185">
        <v>500</v>
      </c>
      <c r="J651" s="73"/>
      <c r="K651" s="73"/>
      <c r="L651" s="73"/>
      <c r="M651" s="20" t="s">
        <v>1818</v>
      </c>
      <c r="N651" s="207">
        <v>500</v>
      </c>
      <c r="O651" s="206"/>
      <c r="P651" s="53" t="s">
        <v>16</v>
      </c>
      <c r="Q651" s="71" t="s">
        <v>234</v>
      </c>
      <c r="R651" s="150"/>
      <c r="S651" s="206"/>
      <c r="T651" s="143"/>
      <c r="U651" s="143"/>
      <c r="V651" s="145"/>
      <c r="W651" s="206" t="str">
        <f t="shared" si="32"/>
        <v>CON2016111GRAN</v>
      </c>
      <c r="X651" s="206">
        <f t="shared" si="33"/>
        <v>0</v>
      </c>
      <c r="Y651" s="206" t="str">
        <f>VLOOKUP(P651,NIVEAUXADMIN!A:B,2,FALSE)</f>
        <v>HT08</v>
      </c>
      <c r="Z651" s="206" t="str">
        <f>VLOOKUP(Q651,NIVEAUXADMIN!E:F,2,FALSE)</f>
        <v>HT08821</v>
      </c>
      <c r="AA651" s="206" t="e">
        <f>VLOOKUP(R651,NIVEAUXADMIN!I:J,2,FALSE)</f>
        <v>#N/A</v>
      </c>
      <c r="AB651" s="206">
        <f>IF(SUMPRODUCT(($A$4:$A651=A651)*($Q$4:$Q651=Q651))&gt;1,0,1)</f>
        <v>0</v>
      </c>
      <c r="AC651" s="207">
        <f>IF(SUMPRODUCT(($A$4:$A651=A651)*($F$4:$F651=F651)*($Q$4:$Q651=Q651))&gt;1,0,1)</f>
        <v>1</v>
      </c>
      <c r="AD651" s="206" t="str">
        <f t="shared" si="34"/>
        <v xml:space="preserve">{"Organisation": "Concern Worldwide", "Indicateur": "Distribution de materiel d'abris d'urgence", "Statut": "Réalisé", "Date de l'activité (passé ou planifiée)
( jj-mm-aaaa)": "11/1/2016", "Département": "Grande Anse", "Commune": "Anse d'Hainault", "Section Communale": ""}, </v>
      </c>
    </row>
    <row r="652" spans="1:30" s="53" customFormat="1" x14ac:dyDescent="0.25">
      <c r="A652" s="53" t="s">
        <v>61</v>
      </c>
      <c r="B652" s="53" t="s">
        <v>1086</v>
      </c>
      <c r="C652" s="143"/>
      <c r="D652" s="53" t="s">
        <v>15</v>
      </c>
      <c r="E652" s="132">
        <v>42675</v>
      </c>
      <c r="F652" s="77" t="s">
        <v>2417</v>
      </c>
      <c r="G652" s="145" t="s">
        <v>1047</v>
      </c>
      <c r="H652" s="138" t="str">
        <f>IFERROR(VLOOKUP(G652,REFERENCES!O:P,2,FALSE),"")</f>
        <v xml:space="preserve">Nombre </v>
      </c>
      <c r="I652" s="185">
        <v>1000</v>
      </c>
      <c r="J652" s="73"/>
      <c r="K652" s="73"/>
      <c r="L652" s="73"/>
      <c r="M652" s="20" t="s">
        <v>1818</v>
      </c>
      <c r="N652" s="207">
        <v>500</v>
      </c>
      <c r="O652" s="149" t="s">
        <v>1038</v>
      </c>
      <c r="P652" s="53" t="s">
        <v>16</v>
      </c>
      <c r="Q652" s="71" t="s">
        <v>234</v>
      </c>
      <c r="R652" s="150"/>
      <c r="S652" s="206"/>
      <c r="T652" s="143"/>
      <c r="U652" s="143"/>
      <c r="V652" s="145"/>
      <c r="W652" s="206" t="str">
        <f t="shared" si="32"/>
        <v>CON2016111GRAN</v>
      </c>
      <c r="X652" s="206">
        <f t="shared" si="33"/>
        <v>0</v>
      </c>
      <c r="Y652" s="206" t="str">
        <f>VLOOKUP(P652,NIVEAUXADMIN!A:B,2,FALSE)</f>
        <v>HT08</v>
      </c>
      <c r="Z652" s="206" t="str">
        <f>VLOOKUP(Q652,NIVEAUXADMIN!E:F,2,FALSE)</f>
        <v>HT08821</v>
      </c>
      <c r="AA652" s="206" t="e">
        <f>VLOOKUP(R652,NIVEAUXADMIN!I:J,2,FALSE)</f>
        <v>#N/A</v>
      </c>
      <c r="AB652" s="206">
        <f>IF(SUMPRODUCT(($A$4:$A652=A652)*($Q$4:$Q652=Q652))&gt;1,0,1)</f>
        <v>0</v>
      </c>
      <c r="AC652" s="207">
        <f>IF(SUMPRODUCT(($A$4:$A652=A652)*($F$4:$F652=F652)*($Q$4:$Q652=Q652))&gt;1,0,1)</f>
        <v>0</v>
      </c>
      <c r="AD652" s="206" t="str">
        <f t="shared" si="34"/>
        <v xml:space="preserve">{"Organisation": "Concern Worldwide", "Indicateur": "Distribution de biens non-alimentaire", "Statut": "Réalisé", "Date de l'activité (passé ou planifiée)
( jj-mm-aaaa)": "11/1/2016", "Département": "Grande Anse", "Commune": "Anse d'Hainault", "Section Communale": ""}, </v>
      </c>
    </row>
    <row r="653" spans="1:30" s="53" customFormat="1" x14ac:dyDescent="0.25">
      <c r="A653" s="53" t="s">
        <v>61</v>
      </c>
      <c r="B653" s="53" t="s">
        <v>1086</v>
      </c>
      <c r="C653" s="143"/>
      <c r="D653" s="53" t="s">
        <v>15</v>
      </c>
      <c r="E653" s="132">
        <v>42675</v>
      </c>
      <c r="F653" s="77" t="s">
        <v>2420</v>
      </c>
      <c r="G653" s="145" t="s">
        <v>2410</v>
      </c>
      <c r="H653" s="138" t="str">
        <f>IFERROR(VLOOKUP(G653,REFERENCES!O:P,2,FALSE),"")</f>
        <v xml:space="preserve">Nombre </v>
      </c>
      <c r="I653" s="185">
        <v>500</v>
      </c>
      <c r="J653" s="73"/>
      <c r="K653" s="73"/>
      <c r="L653" s="73"/>
      <c r="M653" s="20" t="s">
        <v>1818</v>
      </c>
      <c r="N653" s="207">
        <v>500</v>
      </c>
      <c r="O653" s="149" t="s">
        <v>1038</v>
      </c>
      <c r="P653" s="53" t="s">
        <v>16</v>
      </c>
      <c r="Q653" s="71" t="s">
        <v>234</v>
      </c>
      <c r="R653" s="150"/>
      <c r="S653" s="206"/>
      <c r="T653" s="143"/>
      <c r="U653" s="143"/>
      <c r="V653" s="72" t="s">
        <v>1138</v>
      </c>
      <c r="W653" s="206" t="str">
        <f t="shared" si="32"/>
        <v>CON2016111GRAN</v>
      </c>
      <c r="X653" s="206">
        <f t="shared" si="33"/>
        <v>0</v>
      </c>
      <c r="Y653" s="206" t="str">
        <f>VLOOKUP(P653,NIVEAUXADMIN!A:B,2,FALSE)</f>
        <v>HT08</v>
      </c>
      <c r="Z653" s="206" t="str">
        <f>VLOOKUP(Q653,NIVEAUXADMIN!E:F,2,FALSE)</f>
        <v>HT08821</v>
      </c>
      <c r="AA653" s="206" t="e">
        <f>VLOOKUP(R653,NIVEAUXADMIN!I:J,2,FALSE)</f>
        <v>#N/A</v>
      </c>
      <c r="AB653" s="206">
        <f>IF(SUMPRODUCT(($A$4:$A653=A653)*($Q$4:$Q653=Q653))&gt;1,0,1)</f>
        <v>0</v>
      </c>
      <c r="AC653" s="207">
        <f>IF(SUMPRODUCT(($A$4:$A653=A653)*($F$4:$F653=F653)*($Q$4:$Q653=Q653))&gt;1,0,1)</f>
        <v>0</v>
      </c>
      <c r="AD653" s="206" t="str">
        <f t="shared" si="34"/>
        <v xml:space="preserve">{"Organisation": "Concern Worldwide", "Indicateur": "Distribution de materiel d'abris d'urgence", "Statut": "Réalisé", "Date de l'activité (passé ou planifiée)
( jj-mm-aaaa)": "11/1/2016", "Département": "Grande Anse", "Commune": "Anse d'Hainault", "Section Communale": ""}, </v>
      </c>
    </row>
    <row r="654" spans="1:30" s="53" customFormat="1" x14ac:dyDescent="0.25">
      <c r="A654" s="53" t="s">
        <v>61</v>
      </c>
      <c r="B654" s="53" t="s">
        <v>1086</v>
      </c>
      <c r="C654" s="143"/>
      <c r="D654" s="53" t="s">
        <v>15</v>
      </c>
      <c r="E654" s="132">
        <v>42675</v>
      </c>
      <c r="F654" s="77" t="s">
        <v>2417</v>
      </c>
      <c r="G654" s="145" t="s">
        <v>1055</v>
      </c>
      <c r="H654" s="138" t="str">
        <f>IFERROR(VLOOKUP(G654,REFERENCES!O:P,2,FALSE),"")</f>
        <v xml:space="preserve">Nombre </v>
      </c>
      <c r="I654" s="185">
        <v>500</v>
      </c>
      <c r="J654" s="73"/>
      <c r="K654" s="73"/>
      <c r="L654" s="73"/>
      <c r="M654" s="20" t="s">
        <v>1818</v>
      </c>
      <c r="N654" s="207">
        <v>500</v>
      </c>
      <c r="O654" s="149" t="s">
        <v>1038</v>
      </c>
      <c r="P654" s="53" t="s">
        <v>16</v>
      </c>
      <c r="Q654" s="71" t="s">
        <v>234</v>
      </c>
      <c r="R654" s="150"/>
      <c r="S654" s="206"/>
      <c r="T654" s="143"/>
      <c r="U654" s="143"/>
      <c r="V654" s="145"/>
      <c r="W654" s="206" t="str">
        <f t="shared" si="32"/>
        <v>CON2016111GRAN</v>
      </c>
      <c r="X654" s="206">
        <f t="shared" si="33"/>
        <v>0</v>
      </c>
      <c r="Y654" s="206" t="str">
        <f>VLOOKUP(P654,NIVEAUXADMIN!A:B,2,FALSE)</f>
        <v>HT08</v>
      </c>
      <c r="Z654" s="206" t="str">
        <f>VLOOKUP(Q654,NIVEAUXADMIN!E:F,2,FALSE)</f>
        <v>HT08821</v>
      </c>
      <c r="AA654" s="206" t="e">
        <f>VLOOKUP(R654,NIVEAUXADMIN!I:J,2,FALSE)</f>
        <v>#N/A</v>
      </c>
      <c r="AB654" s="206">
        <f>IF(SUMPRODUCT(($A$4:$A654=A654)*($Q$4:$Q654=Q654))&gt;1,0,1)</f>
        <v>0</v>
      </c>
      <c r="AC654" s="207">
        <f>IF(SUMPRODUCT(($A$4:$A654=A654)*($F$4:$F654=F654)*($Q$4:$Q654=Q654))&gt;1,0,1)</f>
        <v>0</v>
      </c>
      <c r="AD654" s="206" t="str">
        <f t="shared" si="34"/>
        <v xml:space="preserve">{"Organisation": "Concern Worldwide", "Indicateur": "Distribution de biens non-alimentaire", "Statut": "Réalisé", "Date de l'activité (passé ou planifiée)
( jj-mm-aaaa)": "11/1/2016", "Département": "Grande Anse", "Commune": "Anse d'Hainault", "Section Communale": ""}, </v>
      </c>
    </row>
    <row r="655" spans="1:30" s="53" customFormat="1" x14ac:dyDescent="0.25">
      <c r="A655" s="53" t="s">
        <v>61</v>
      </c>
      <c r="B655" s="53" t="s">
        <v>1086</v>
      </c>
      <c r="D655" s="53" t="s">
        <v>15</v>
      </c>
      <c r="E655" s="132">
        <v>42675</v>
      </c>
      <c r="F655" s="77" t="s">
        <v>2417</v>
      </c>
      <c r="G655" s="145" t="s">
        <v>1051</v>
      </c>
      <c r="H655" s="138" t="str">
        <f>IFERROR(VLOOKUP(G655,REFERENCES!O:P,2,FALSE),"")</f>
        <v xml:space="preserve">Nombre </v>
      </c>
      <c r="I655" s="185">
        <v>1000</v>
      </c>
      <c r="J655" s="73"/>
      <c r="K655" s="73"/>
      <c r="L655" s="73"/>
      <c r="M655" s="20" t="s">
        <v>1818</v>
      </c>
      <c r="N655" s="207">
        <v>500</v>
      </c>
      <c r="O655" s="149" t="s">
        <v>1038</v>
      </c>
      <c r="P655" s="53" t="s">
        <v>16</v>
      </c>
      <c r="Q655" s="71" t="s">
        <v>234</v>
      </c>
      <c r="R655" s="78"/>
      <c r="S655" s="206"/>
      <c r="T655" s="71"/>
      <c r="U655" s="71"/>
      <c r="V655" s="72"/>
      <c r="W655" s="206" t="str">
        <f t="shared" si="32"/>
        <v>CON2016111GRAN</v>
      </c>
      <c r="X655" s="206">
        <f t="shared" si="33"/>
        <v>0</v>
      </c>
      <c r="Y655" s="206" t="str">
        <f>VLOOKUP(P655,NIVEAUXADMIN!A:B,2,FALSE)</f>
        <v>HT08</v>
      </c>
      <c r="Z655" s="206" t="str">
        <f>VLOOKUP(Q655,NIVEAUXADMIN!E:F,2,FALSE)</f>
        <v>HT08821</v>
      </c>
      <c r="AA655" s="206" t="e">
        <f>VLOOKUP(R655,NIVEAUXADMIN!I:J,2,FALSE)</f>
        <v>#N/A</v>
      </c>
      <c r="AB655" s="206">
        <f>IF(SUMPRODUCT(($A$4:$A655=A655)*($Q$4:$Q655=Q655))&gt;1,0,1)</f>
        <v>0</v>
      </c>
      <c r="AC655" s="207">
        <f>IF(SUMPRODUCT(($A$4:$A655=A655)*($F$4:$F655=F655)*($Q$4:$Q655=Q655))&gt;1,0,1)</f>
        <v>0</v>
      </c>
      <c r="AD655" s="206" t="str">
        <f t="shared" si="34"/>
        <v xml:space="preserve">{"Organisation": "Concern Worldwide", "Indicateur": "Distribution de biens non-alimentaire", "Statut": "Réalisé", "Date de l'activité (passé ou planifiée)
( jj-mm-aaaa)": "11/1/2016", "Département": "Grande Anse", "Commune": "Anse d'Hainault", "Section Communale": ""}, </v>
      </c>
    </row>
    <row r="656" spans="1:30" s="53" customFormat="1" x14ac:dyDescent="0.25">
      <c r="A656" s="53" t="s">
        <v>61</v>
      </c>
      <c r="D656" s="53" t="s">
        <v>15</v>
      </c>
      <c r="E656" s="132">
        <v>42678</v>
      </c>
      <c r="F656" s="77" t="s">
        <v>2417</v>
      </c>
      <c r="G656" s="145" t="s">
        <v>1052</v>
      </c>
      <c r="H656" s="138" t="str">
        <f>IFERROR(VLOOKUP(G656,REFERENCES!O:P,2,FALSE),"")</f>
        <v xml:space="preserve">Nombre </v>
      </c>
      <c r="I656" s="185">
        <v>24700</v>
      </c>
      <c r="J656" s="17"/>
      <c r="K656" s="17"/>
      <c r="L656" s="17"/>
      <c r="M656" s="20" t="s">
        <v>1818</v>
      </c>
      <c r="N656" s="73">
        <v>494</v>
      </c>
      <c r="O656" s="149" t="s">
        <v>1038</v>
      </c>
      <c r="P656" s="53" t="s">
        <v>172</v>
      </c>
      <c r="Q656" s="71" t="s">
        <v>492</v>
      </c>
      <c r="R656" s="78" t="s">
        <v>1718</v>
      </c>
      <c r="S656" s="206"/>
      <c r="U656" s="71"/>
      <c r="V656" s="145"/>
      <c r="W656" s="206" t="str">
        <f t="shared" si="32"/>
        <v>CON2016114OUPO7È</v>
      </c>
      <c r="X656" s="206">
        <f t="shared" si="33"/>
        <v>0</v>
      </c>
      <c r="Y656" s="206" t="str">
        <f>VLOOKUP(P656,NIVEAUXADMIN!A:B,2,FALSE)</f>
        <v>HT01</v>
      </c>
      <c r="Z656" s="206" t="str">
        <f>VLOOKUP(Q656,NIVEAUXADMIN!E:F,2,FALSE)</f>
        <v>HT01152</v>
      </c>
      <c r="AA656" s="206" t="str">
        <f>VLOOKUP(R656,NIVEAUXADMIN!I:J,2,FALSE)</f>
        <v>HT01152-02</v>
      </c>
      <c r="AB656" s="206">
        <f>IF(SUMPRODUCT(($A$4:$A656=A656)*($Q$4:$Q656=Q656))&gt;1,0,1)</f>
        <v>0</v>
      </c>
      <c r="AC656" s="207">
        <f>IF(SUMPRODUCT(($A$4:$A656=A656)*($F$4:$F656=F656)*($Q$4:$Q656=Q656))&gt;1,0,1)</f>
        <v>0</v>
      </c>
      <c r="AD656" s="206" t="str">
        <f t="shared" si="34"/>
        <v xml:space="preserve">{"Organisation": "Concern Worldwide", "Indicateur": "Distribution de biens non-alimentaire", "Statut": "Réalisé", "Date de l'activité (passé ou planifiée)
( jj-mm-aaaa)": "11/4/2016", "Département": "Ouest", "Commune": "Pointe A Raquette", "Section Communale": "7ème Grand Vide"}, </v>
      </c>
    </row>
    <row r="657" spans="1:30" s="53" customFormat="1" x14ac:dyDescent="0.25">
      <c r="A657" s="53" t="s">
        <v>61</v>
      </c>
      <c r="D657" s="53" t="s">
        <v>15</v>
      </c>
      <c r="E657" s="132">
        <v>42678</v>
      </c>
      <c r="F657" s="77" t="s">
        <v>2420</v>
      </c>
      <c r="G657" s="145" t="s">
        <v>2409</v>
      </c>
      <c r="H657" s="138" t="str">
        <f>IFERROR(VLOOKUP(G657,REFERENCES!O:P,2,FALSE),"")</f>
        <v xml:space="preserve">Nombre </v>
      </c>
      <c r="I657" s="185">
        <v>494</v>
      </c>
      <c r="J657" s="17"/>
      <c r="K657" s="17"/>
      <c r="L657" s="17"/>
      <c r="M657" s="20" t="s">
        <v>1818</v>
      </c>
      <c r="N657" s="73">
        <v>494</v>
      </c>
      <c r="O657" s="206"/>
      <c r="P657" s="53" t="s">
        <v>172</v>
      </c>
      <c r="Q657" s="71" t="s">
        <v>492</v>
      </c>
      <c r="R657" s="78" t="s">
        <v>1718</v>
      </c>
      <c r="S657" s="206"/>
      <c r="U657" s="71"/>
      <c r="V657" s="72"/>
      <c r="W657" s="206" t="str">
        <f t="shared" si="32"/>
        <v>CON2016114OUPO7È</v>
      </c>
      <c r="X657" s="206">
        <f t="shared" si="33"/>
        <v>0</v>
      </c>
      <c r="Y657" s="206" t="str">
        <f>VLOOKUP(P657,NIVEAUXADMIN!A:B,2,FALSE)</f>
        <v>HT01</v>
      </c>
      <c r="Z657" s="206" t="str">
        <f>VLOOKUP(Q657,NIVEAUXADMIN!E:F,2,FALSE)</f>
        <v>HT01152</v>
      </c>
      <c r="AA657" s="206" t="str">
        <f>VLOOKUP(R657,NIVEAUXADMIN!I:J,2,FALSE)</f>
        <v>HT01152-02</v>
      </c>
      <c r="AB657" s="206">
        <f>IF(SUMPRODUCT(($A$4:$A657=A657)*($Q$4:$Q657=Q657))&gt;1,0,1)</f>
        <v>0</v>
      </c>
      <c r="AC657" s="207">
        <f>IF(SUMPRODUCT(($A$4:$A657=A657)*($F$4:$F657=F657)*($Q$4:$Q657=Q657))&gt;1,0,1)</f>
        <v>0</v>
      </c>
      <c r="AD657" s="206" t="str">
        <f t="shared" si="34"/>
        <v xml:space="preserve">{"Organisation": "Concern Worldwide", "Indicateur": "Distribution de materiel d'abris d'urgence", "Statut": "Réalisé", "Date de l'activité (passé ou planifiée)
( jj-mm-aaaa)": "11/4/2016", "Département": "Ouest", "Commune": "Pointe A Raquette", "Section Communale": "7ème Grand Vide"}, </v>
      </c>
    </row>
    <row r="658" spans="1:30" s="53" customFormat="1" x14ac:dyDescent="0.25">
      <c r="A658" s="53" t="s">
        <v>61</v>
      </c>
      <c r="D658" s="53" t="s">
        <v>15</v>
      </c>
      <c r="E658" s="132">
        <v>42678</v>
      </c>
      <c r="F658" s="77" t="s">
        <v>2417</v>
      </c>
      <c r="G658" s="145" t="s">
        <v>1047</v>
      </c>
      <c r="H658" s="138" t="str">
        <f>IFERROR(VLOOKUP(G658,REFERENCES!O:P,2,FALSE),"")</f>
        <v xml:space="preserve">Nombre </v>
      </c>
      <c r="I658" s="185">
        <v>494</v>
      </c>
      <c r="J658" s="73"/>
      <c r="K658" s="73"/>
      <c r="L658" s="73"/>
      <c r="M658" s="20" t="s">
        <v>1818</v>
      </c>
      <c r="N658" s="73">
        <v>494</v>
      </c>
      <c r="O658" s="149" t="s">
        <v>1038</v>
      </c>
      <c r="P658" s="53" t="s">
        <v>172</v>
      </c>
      <c r="Q658" s="53" t="s">
        <v>492</v>
      </c>
      <c r="R658" s="78" t="s">
        <v>1718</v>
      </c>
      <c r="S658" s="206"/>
      <c r="T658" s="71"/>
      <c r="U658" s="71"/>
      <c r="V658" s="145"/>
      <c r="W658" s="206" t="str">
        <f t="shared" si="32"/>
        <v>CON2016114OUPO7È</v>
      </c>
      <c r="X658" s="206">
        <f t="shared" si="33"/>
        <v>0</v>
      </c>
      <c r="Y658" s="206" t="str">
        <f>VLOOKUP(P658,NIVEAUXADMIN!A:B,2,FALSE)</f>
        <v>HT01</v>
      </c>
      <c r="Z658" s="206" t="str">
        <f>VLOOKUP(Q658,NIVEAUXADMIN!E:F,2,FALSE)</f>
        <v>HT01152</v>
      </c>
      <c r="AA658" s="206" t="str">
        <f>VLOOKUP(R658,NIVEAUXADMIN!I:J,2,FALSE)</f>
        <v>HT01152-02</v>
      </c>
      <c r="AB658" s="206">
        <f>IF(SUMPRODUCT(($A$4:$A658=A658)*($Q$4:$Q658=Q658))&gt;1,0,1)</f>
        <v>0</v>
      </c>
      <c r="AC658" s="207">
        <f>IF(SUMPRODUCT(($A$4:$A658=A658)*($F$4:$F658=F658)*($Q$4:$Q658=Q658))&gt;1,0,1)</f>
        <v>0</v>
      </c>
      <c r="AD658" s="206" t="str">
        <f t="shared" si="34"/>
        <v xml:space="preserve">{"Organisation": "Concern Worldwide", "Indicateur": "Distribution de biens non-alimentaire", "Statut": "Réalisé", "Date de l'activité (passé ou planifiée)
( jj-mm-aaaa)": "11/4/2016", "Département": "Ouest", "Commune": "Pointe A Raquette", "Section Communale": "7ème Grand Vide"}, </v>
      </c>
    </row>
    <row r="659" spans="1:30" s="53" customFormat="1" x14ac:dyDescent="0.25">
      <c r="A659" s="53" t="s">
        <v>61</v>
      </c>
      <c r="D659" s="53" t="s">
        <v>15</v>
      </c>
      <c r="E659" s="132">
        <v>42678</v>
      </c>
      <c r="F659" s="77" t="s">
        <v>2417</v>
      </c>
      <c r="G659" s="145" t="s">
        <v>1055</v>
      </c>
      <c r="H659" s="138" t="str">
        <f>IFERROR(VLOOKUP(G659,REFERENCES!O:P,2,FALSE),"")</f>
        <v xml:space="preserve">Nombre </v>
      </c>
      <c r="I659" s="185">
        <v>494</v>
      </c>
      <c r="J659" s="73"/>
      <c r="K659" s="207"/>
      <c r="L659" s="73"/>
      <c r="M659" s="20" t="s">
        <v>1818</v>
      </c>
      <c r="N659" s="73">
        <v>494</v>
      </c>
      <c r="O659" s="149" t="s">
        <v>1038</v>
      </c>
      <c r="P659" s="53" t="s">
        <v>172</v>
      </c>
      <c r="Q659" s="53" t="s">
        <v>492</v>
      </c>
      <c r="R659" s="78" t="s">
        <v>1718</v>
      </c>
      <c r="S659" s="206"/>
      <c r="T659" s="71"/>
      <c r="U659" s="71"/>
      <c r="V659" s="72"/>
      <c r="W659" s="206" t="str">
        <f t="shared" si="32"/>
        <v>CON2016114OUPO7È</v>
      </c>
      <c r="X659" s="206">
        <f t="shared" si="33"/>
        <v>0</v>
      </c>
      <c r="Y659" s="206" t="str">
        <f>VLOOKUP(P659,NIVEAUXADMIN!A:B,2,FALSE)</f>
        <v>HT01</v>
      </c>
      <c r="Z659" s="206" t="str">
        <f>VLOOKUP(Q659,NIVEAUXADMIN!E:F,2,FALSE)</f>
        <v>HT01152</v>
      </c>
      <c r="AA659" s="206" t="str">
        <f>VLOOKUP(R659,NIVEAUXADMIN!I:J,2,FALSE)</f>
        <v>HT01152-02</v>
      </c>
      <c r="AB659" s="206">
        <f>IF(SUMPRODUCT(($A$4:$A659=A659)*($Q$4:$Q659=Q659))&gt;1,0,1)</f>
        <v>0</v>
      </c>
      <c r="AC659" s="207">
        <f>IF(SUMPRODUCT(($A$4:$A659=A659)*($F$4:$F659=F659)*($Q$4:$Q659=Q659))&gt;1,0,1)</f>
        <v>0</v>
      </c>
      <c r="AD659" s="206" t="str">
        <f t="shared" si="34"/>
        <v xml:space="preserve">{"Organisation": "Concern Worldwide", "Indicateur": "Distribution de biens non-alimentaire", "Statut": "Réalisé", "Date de l'activité (passé ou planifiée)
( jj-mm-aaaa)": "11/4/2016", "Département": "Ouest", "Commune": "Pointe A Raquette", "Section Communale": "7ème Grand Vide"}, </v>
      </c>
    </row>
    <row r="660" spans="1:30" s="53" customFormat="1" x14ac:dyDescent="0.25">
      <c r="A660" s="53" t="s">
        <v>61</v>
      </c>
      <c r="D660" s="53" t="s">
        <v>15</v>
      </c>
      <c r="E660" s="132">
        <v>42685</v>
      </c>
      <c r="F660" s="77" t="s">
        <v>2418</v>
      </c>
      <c r="G660" s="217" t="s">
        <v>1074</v>
      </c>
      <c r="H660" s="138" t="str">
        <f>IFERROR(VLOOKUP(G660,REFERENCES!O:P,2,FALSE),"")</f>
        <v/>
      </c>
      <c r="I660" s="185">
        <v>350</v>
      </c>
      <c r="J660" s="146"/>
      <c r="K660" s="73"/>
      <c r="L660" s="73"/>
      <c r="M660" s="20" t="s">
        <v>1818</v>
      </c>
      <c r="N660" s="146">
        <v>40</v>
      </c>
      <c r="O660" s="206"/>
      <c r="P660" s="53" t="s">
        <v>172</v>
      </c>
      <c r="Q660" s="71" t="s">
        <v>492</v>
      </c>
      <c r="R660" s="150"/>
      <c r="S660" s="206"/>
      <c r="T660" s="71"/>
      <c r="U660" s="71"/>
      <c r="V660" s="145"/>
      <c r="W660" s="206" t="str">
        <f t="shared" si="32"/>
        <v>CON20161111OUPO</v>
      </c>
      <c r="X660" s="206">
        <f t="shared" si="33"/>
        <v>0</v>
      </c>
      <c r="Y660" s="206" t="str">
        <f>VLOOKUP(P660,NIVEAUXADMIN!A:B,2,FALSE)</f>
        <v>HT01</v>
      </c>
      <c r="Z660" s="206" t="str">
        <f>VLOOKUP(Q660,NIVEAUXADMIN!E:F,2,FALSE)</f>
        <v>HT01152</v>
      </c>
      <c r="AA660" s="206" t="e">
        <f>VLOOKUP(R660,NIVEAUXADMIN!I:J,2,FALSE)</f>
        <v>#N/A</v>
      </c>
      <c r="AB660" s="206">
        <f>IF(SUMPRODUCT(($A$4:$A660=A660)*($Q$4:$Q660=Q660))&gt;1,0,1)</f>
        <v>0</v>
      </c>
      <c r="AC660" s="207">
        <f>IF(SUMPRODUCT(($A$4:$A660=A660)*($F$4:$F660=F660)*($Q$4:$Q660=Q660))&gt;1,0,1)</f>
        <v>1</v>
      </c>
      <c r="AD660" s="206" t="str">
        <f t="shared" si="34"/>
        <v xml:space="preserve">{"Organisation": "Concern Worldwide", "Indicateur": "Support à l'auto-recouvrement pour la réparation et reconstruction", "Statut": "Réalisé", "Date de l'activité (passé ou planifiée)
( jj-mm-aaaa)": "11/11/2016", "Département": "Ouest", "Commune": "Pointe A Raquette", "Section Communale": ""}, </v>
      </c>
    </row>
    <row r="661" spans="1:30" s="53" customFormat="1" x14ac:dyDescent="0.25">
      <c r="A661" s="53" t="s">
        <v>61</v>
      </c>
      <c r="D661" s="53" t="s">
        <v>15</v>
      </c>
      <c r="E661" s="132">
        <v>42685</v>
      </c>
      <c r="F661" s="77" t="s">
        <v>2418</v>
      </c>
      <c r="G661" s="217" t="s">
        <v>1074</v>
      </c>
      <c r="H661" s="138" t="str">
        <f>IFERROR(VLOOKUP(G661,REFERENCES!O:P,2,FALSE),"")</f>
        <v/>
      </c>
      <c r="I661" s="185">
        <v>350</v>
      </c>
      <c r="J661" s="146"/>
      <c r="K661" s="73"/>
      <c r="L661" s="73"/>
      <c r="M661" s="20" t="s">
        <v>1818</v>
      </c>
      <c r="N661" s="146">
        <v>80</v>
      </c>
      <c r="O661" s="206"/>
      <c r="P661" s="53" t="s">
        <v>172</v>
      </c>
      <c r="Q661" s="71" t="s">
        <v>492</v>
      </c>
      <c r="R661" s="150"/>
      <c r="S661" s="206"/>
      <c r="T661" s="71"/>
      <c r="V661" s="145"/>
      <c r="W661" s="206" t="str">
        <f t="shared" si="32"/>
        <v>CON20161111OUPO</v>
      </c>
      <c r="X661" s="206">
        <f t="shared" si="33"/>
        <v>0</v>
      </c>
      <c r="Y661" s="206" t="str">
        <f>VLOOKUP(P661,NIVEAUXADMIN!A:B,2,FALSE)</f>
        <v>HT01</v>
      </c>
      <c r="Z661" s="206" t="str">
        <f>VLOOKUP(Q661,NIVEAUXADMIN!E:F,2,FALSE)</f>
        <v>HT01152</v>
      </c>
      <c r="AA661" s="206" t="e">
        <f>VLOOKUP(R661,NIVEAUXADMIN!I:J,2,FALSE)</f>
        <v>#N/A</v>
      </c>
      <c r="AB661" s="206">
        <f>IF(SUMPRODUCT(($A$4:$A661=A661)*($Q$4:$Q661=Q661))&gt;1,0,1)</f>
        <v>0</v>
      </c>
      <c r="AC661" s="207">
        <f>IF(SUMPRODUCT(($A$4:$A661=A661)*($F$4:$F661=F661)*($Q$4:$Q661=Q661))&gt;1,0,1)</f>
        <v>0</v>
      </c>
      <c r="AD661" s="206" t="str">
        <f t="shared" si="34"/>
        <v xml:space="preserve">{"Organisation": "Concern Worldwide", "Indicateur": "Support à l'auto-recouvrement pour la réparation et reconstruction", "Statut": "Réalisé", "Date de l'activité (passé ou planifiée)
( jj-mm-aaaa)": "11/11/2016", "Département": "Ouest", "Commune": "Pointe A Raquette", "Section Communale": ""}, </v>
      </c>
    </row>
    <row r="662" spans="1:30" s="53" customFormat="1" x14ac:dyDescent="0.25">
      <c r="A662" s="53" t="s">
        <v>61</v>
      </c>
      <c r="B662" s="53" t="s">
        <v>1086</v>
      </c>
      <c r="D662" s="53" t="s">
        <v>15</v>
      </c>
      <c r="E662" s="132">
        <v>42688</v>
      </c>
      <c r="F662" s="77" t="s">
        <v>2420</v>
      </c>
      <c r="G662" s="145" t="s">
        <v>2409</v>
      </c>
      <c r="H662" s="138" t="str">
        <f>IFERROR(VLOOKUP(G662,REFERENCES!O:P,2,FALSE),"")</f>
        <v xml:space="preserve">Nombre </v>
      </c>
      <c r="I662" s="185">
        <v>500</v>
      </c>
      <c r="J662" s="73"/>
      <c r="K662" s="73"/>
      <c r="L662" s="73"/>
      <c r="M662" s="20" t="s">
        <v>1818</v>
      </c>
      <c r="N662" s="73">
        <v>500</v>
      </c>
      <c r="O662" s="206"/>
      <c r="P662" s="53" t="s">
        <v>16</v>
      </c>
      <c r="Q662" s="53" t="s">
        <v>234</v>
      </c>
      <c r="R662" s="78"/>
      <c r="S662" s="206"/>
      <c r="T662" s="71"/>
      <c r="V662" s="145"/>
      <c r="W662" s="206" t="str">
        <f t="shared" si="32"/>
        <v>CON20161114GRAN</v>
      </c>
      <c r="X662" s="206">
        <f t="shared" si="33"/>
        <v>0</v>
      </c>
      <c r="Y662" s="206" t="str">
        <f>VLOOKUP(P662,NIVEAUXADMIN!A:B,2,FALSE)</f>
        <v>HT08</v>
      </c>
      <c r="Z662" s="206" t="str">
        <f>VLOOKUP(Q662,NIVEAUXADMIN!E:F,2,FALSE)</f>
        <v>HT08821</v>
      </c>
      <c r="AA662" s="206" t="e">
        <f>VLOOKUP(R662,NIVEAUXADMIN!I:J,2,FALSE)</f>
        <v>#N/A</v>
      </c>
      <c r="AB662" s="206">
        <f>IF(SUMPRODUCT(($A$4:$A662=A662)*($Q$4:$Q662=Q662))&gt;1,0,1)</f>
        <v>0</v>
      </c>
      <c r="AC662" s="207">
        <f>IF(SUMPRODUCT(($A$4:$A662=A662)*($F$4:$F662=F662)*($Q$4:$Q662=Q662))&gt;1,0,1)</f>
        <v>0</v>
      </c>
      <c r="AD662" s="206" t="str">
        <f t="shared" si="34"/>
        <v xml:space="preserve">{"Organisation": "Concern Worldwide", "Indicateur": "Distribution de materiel d'abris d'urgence", "Statut": "Réalisé", "Date de l'activité (passé ou planifiée)
( jj-mm-aaaa)": "11/14/2016", "Département": "Grande Anse", "Commune": "Anse d'Hainault", "Section Communale": ""}, </v>
      </c>
    </row>
    <row r="663" spans="1:30" s="53" customFormat="1" x14ac:dyDescent="0.25">
      <c r="A663" s="53" t="s">
        <v>61</v>
      </c>
      <c r="B663" s="53" t="s">
        <v>1086</v>
      </c>
      <c r="D663" s="53" t="s">
        <v>15</v>
      </c>
      <c r="E663" s="132">
        <v>42688</v>
      </c>
      <c r="F663" s="77" t="s">
        <v>2417</v>
      </c>
      <c r="G663" s="145" t="s">
        <v>1047</v>
      </c>
      <c r="H663" s="138" t="str">
        <f>IFERROR(VLOOKUP(G663,REFERENCES!O:P,2,FALSE),"")</f>
        <v xml:space="preserve">Nombre </v>
      </c>
      <c r="I663" s="185">
        <v>1000</v>
      </c>
      <c r="J663" s="73"/>
      <c r="K663" s="207"/>
      <c r="L663" s="73"/>
      <c r="M663" s="20" t="s">
        <v>1818</v>
      </c>
      <c r="N663" s="73">
        <v>500</v>
      </c>
      <c r="O663" s="149" t="s">
        <v>1038</v>
      </c>
      <c r="P663" s="53" t="s">
        <v>16</v>
      </c>
      <c r="Q663" s="53" t="s">
        <v>234</v>
      </c>
      <c r="R663" s="78"/>
      <c r="S663" s="206"/>
      <c r="T663" s="71"/>
      <c r="V663" s="72"/>
      <c r="W663" s="206" t="str">
        <f t="shared" si="32"/>
        <v>CON20161114GRAN</v>
      </c>
      <c r="X663" s="206">
        <f t="shared" si="33"/>
        <v>0</v>
      </c>
      <c r="Y663" s="206" t="str">
        <f>VLOOKUP(P663,NIVEAUXADMIN!A:B,2,FALSE)</f>
        <v>HT08</v>
      </c>
      <c r="Z663" s="206" t="str">
        <f>VLOOKUP(Q663,NIVEAUXADMIN!E:F,2,FALSE)</f>
        <v>HT08821</v>
      </c>
      <c r="AA663" s="206" t="e">
        <f>VLOOKUP(R663,NIVEAUXADMIN!I:J,2,FALSE)</f>
        <v>#N/A</v>
      </c>
      <c r="AB663" s="206">
        <f>IF(SUMPRODUCT(($A$4:$A663=A663)*($Q$4:$Q663=Q663))&gt;1,0,1)</f>
        <v>0</v>
      </c>
      <c r="AC663" s="207">
        <f>IF(SUMPRODUCT(($A$4:$A663=A663)*($F$4:$F663=F663)*($Q$4:$Q663=Q663))&gt;1,0,1)</f>
        <v>0</v>
      </c>
      <c r="AD663" s="206" t="str">
        <f t="shared" si="34"/>
        <v xml:space="preserve">{"Organisation": "Concern Worldwide", "Indicateur": "Distribution de biens non-alimentaire", "Statut": "Réalisé", "Date de l'activité (passé ou planifiée)
( jj-mm-aaaa)": "11/14/2016", "Département": "Grande Anse", "Commune": "Anse d'Hainault", "Section Communale": ""}, </v>
      </c>
    </row>
    <row r="664" spans="1:30" s="53" customFormat="1" x14ac:dyDescent="0.25">
      <c r="A664" s="53" t="s">
        <v>61</v>
      </c>
      <c r="B664" s="53" t="s">
        <v>1086</v>
      </c>
      <c r="D664" s="53" t="s">
        <v>15</v>
      </c>
      <c r="E664" s="132">
        <v>42688</v>
      </c>
      <c r="F664" s="77" t="s">
        <v>2420</v>
      </c>
      <c r="G664" s="145" t="s">
        <v>2410</v>
      </c>
      <c r="H664" s="138" t="str">
        <f>IFERROR(VLOOKUP(G664,REFERENCES!O:P,2,FALSE),"")</f>
        <v xml:space="preserve">Nombre </v>
      </c>
      <c r="I664" s="185">
        <v>500</v>
      </c>
      <c r="J664" s="73"/>
      <c r="K664" s="73"/>
      <c r="L664" s="73"/>
      <c r="M664" s="20" t="s">
        <v>1818</v>
      </c>
      <c r="N664" s="73">
        <v>500</v>
      </c>
      <c r="O664" s="149" t="s">
        <v>1038</v>
      </c>
      <c r="P664" s="53" t="s">
        <v>16</v>
      </c>
      <c r="Q664" s="71" t="s">
        <v>234</v>
      </c>
      <c r="R664" s="78"/>
      <c r="S664" s="206"/>
      <c r="T664" s="71"/>
      <c r="U664" s="71"/>
      <c r="V664" s="72" t="s">
        <v>1138</v>
      </c>
      <c r="W664" s="206" t="str">
        <f t="shared" si="32"/>
        <v>CON20161114GRAN</v>
      </c>
      <c r="X664" s="206">
        <f t="shared" si="33"/>
        <v>0</v>
      </c>
      <c r="Y664" s="206" t="str">
        <f>VLOOKUP(P664,NIVEAUXADMIN!A:B,2,FALSE)</f>
        <v>HT08</v>
      </c>
      <c r="Z664" s="206" t="str">
        <f>VLOOKUP(Q664,NIVEAUXADMIN!E:F,2,FALSE)</f>
        <v>HT08821</v>
      </c>
      <c r="AA664" s="206" t="e">
        <f>VLOOKUP(R664,NIVEAUXADMIN!I:J,2,FALSE)</f>
        <v>#N/A</v>
      </c>
      <c r="AB664" s="206">
        <f>IF(SUMPRODUCT(($A$4:$A664=A664)*($Q$4:$Q664=Q664))&gt;1,0,1)</f>
        <v>0</v>
      </c>
      <c r="AC664" s="207">
        <f>IF(SUMPRODUCT(($A$4:$A664=A664)*($F$4:$F664=F664)*($Q$4:$Q664=Q664))&gt;1,0,1)</f>
        <v>0</v>
      </c>
      <c r="AD664" s="206" t="str">
        <f t="shared" si="34"/>
        <v xml:space="preserve">{"Organisation": "Concern Worldwide", "Indicateur": "Distribution de materiel d'abris d'urgence", "Statut": "Réalisé", "Date de l'activité (passé ou planifiée)
( jj-mm-aaaa)": "11/14/2016", "Département": "Grande Anse", "Commune": "Anse d'Hainault", "Section Communale": ""}, </v>
      </c>
    </row>
    <row r="665" spans="1:30" s="53" customFormat="1" x14ac:dyDescent="0.25">
      <c r="A665" s="53" t="s">
        <v>61</v>
      </c>
      <c r="B665" s="53" t="s">
        <v>1086</v>
      </c>
      <c r="D665" s="53" t="s">
        <v>15</v>
      </c>
      <c r="E665" s="132">
        <v>42688</v>
      </c>
      <c r="F665" s="77" t="s">
        <v>2417</v>
      </c>
      <c r="G665" s="145" t="s">
        <v>1055</v>
      </c>
      <c r="H665" s="138" t="str">
        <f>IFERROR(VLOOKUP(G665,REFERENCES!O:P,2,FALSE),"")</f>
        <v xml:space="preserve">Nombre </v>
      </c>
      <c r="I665" s="185">
        <v>500</v>
      </c>
      <c r="J665" s="73"/>
      <c r="K665" s="73"/>
      <c r="L665" s="73"/>
      <c r="M665" s="20" t="s">
        <v>1818</v>
      </c>
      <c r="N665" s="73">
        <v>500</v>
      </c>
      <c r="O665" s="149" t="s">
        <v>1038</v>
      </c>
      <c r="P665" s="53" t="s">
        <v>16</v>
      </c>
      <c r="Q665" s="71" t="s">
        <v>234</v>
      </c>
      <c r="R665" s="150"/>
      <c r="S665" s="206"/>
      <c r="T665" s="143"/>
      <c r="U665" s="143"/>
      <c r="V665" s="145"/>
      <c r="W665" s="206" t="str">
        <f t="shared" si="32"/>
        <v>CON20161114GRAN</v>
      </c>
      <c r="X665" s="206">
        <f t="shared" si="33"/>
        <v>0</v>
      </c>
      <c r="Y665" s="206" t="str">
        <f>VLOOKUP(P665,NIVEAUXADMIN!A:B,2,FALSE)</f>
        <v>HT08</v>
      </c>
      <c r="Z665" s="206" t="str">
        <f>VLOOKUP(Q665,NIVEAUXADMIN!E:F,2,FALSE)</f>
        <v>HT08821</v>
      </c>
      <c r="AA665" s="206" t="e">
        <f>VLOOKUP(R665,NIVEAUXADMIN!I:J,2,FALSE)</f>
        <v>#N/A</v>
      </c>
      <c r="AB665" s="206">
        <f>IF(SUMPRODUCT(($A$4:$A665=A665)*($Q$4:$Q665=Q665))&gt;1,0,1)</f>
        <v>0</v>
      </c>
      <c r="AC665" s="207">
        <f>IF(SUMPRODUCT(($A$4:$A665=A665)*($F$4:$F665=F665)*($Q$4:$Q665=Q665))&gt;1,0,1)</f>
        <v>0</v>
      </c>
      <c r="AD665" s="206" t="str">
        <f t="shared" si="34"/>
        <v xml:space="preserve">{"Organisation": "Concern Worldwide", "Indicateur": "Distribution de biens non-alimentaire", "Statut": "Réalisé", "Date de l'activité (passé ou planifiée)
( jj-mm-aaaa)": "11/14/2016", "Département": "Grande Anse", "Commune": "Anse d'Hainault", "Section Communale": ""}, </v>
      </c>
    </row>
    <row r="666" spans="1:30" s="53" customFormat="1" x14ac:dyDescent="0.25">
      <c r="A666" s="53" t="s">
        <v>61</v>
      </c>
      <c r="B666" s="53" t="s">
        <v>1086</v>
      </c>
      <c r="D666" s="53" t="s">
        <v>15</v>
      </c>
      <c r="E666" s="132">
        <v>42688</v>
      </c>
      <c r="F666" s="77" t="s">
        <v>2417</v>
      </c>
      <c r="G666" s="145" t="s">
        <v>1051</v>
      </c>
      <c r="H666" s="138" t="str">
        <f>IFERROR(VLOOKUP(G666,REFERENCES!O:P,2,FALSE),"")</f>
        <v xml:space="preserve">Nombre </v>
      </c>
      <c r="I666" s="185">
        <v>1000</v>
      </c>
      <c r="J666" s="73"/>
      <c r="K666" s="73"/>
      <c r="L666" s="73"/>
      <c r="M666" s="20" t="s">
        <v>1818</v>
      </c>
      <c r="N666" s="73">
        <v>500</v>
      </c>
      <c r="O666" s="149" t="s">
        <v>1038</v>
      </c>
      <c r="P666" s="53" t="s">
        <v>16</v>
      </c>
      <c r="Q666" s="143" t="s">
        <v>234</v>
      </c>
      <c r="R666" s="150"/>
      <c r="S666" s="206"/>
      <c r="T666" s="71"/>
      <c r="V666" s="145"/>
      <c r="W666" s="206" t="str">
        <f t="shared" si="32"/>
        <v>CON20161114GRAN</v>
      </c>
      <c r="X666" s="206">
        <f t="shared" si="33"/>
        <v>0</v>
      </c>
      <c r="Y666" s="206" t="str">
        <f>VLOOKUP(P666,NIVEAUXADMIN!A:B,2,FALSE)</f>
        <v>HT08</v>
      </c>
      <c r="Z666" s="206" t="str">
        <f>VLOOKUP(Q666,NIVEAUXADMIN!E:F,2,FALSE)</f>
        <v>HT08821</v>
      </c>
      <c r="AA666" s="206" t="e">
        <f>VLOOKUP(R666,NIVEAUXADMIN!I:J,2,FALSE)</f>
        <v>#N/A</v>
      </c>
      <c r="AB666" s="206">
        <f>IF(SUMPRODUCT(($A$4:$A666=A666)*($Q$4:$Q666=Q666))&gt;1,0,1)</f>
        <v>0</v>
      </c>
      <c r="AC666" s="207">
        <f>IF(SUMPRODUCT(($A$4:$A666=A666)*($F$4:$F666=F666)*($Q$4:$Q666=Q666))&gt;1,0,1)</f>
        <v>0</v>
      </c>
      <c r="AD666" s="206" t="str">
        <f t="shared" si="34"/>
        <v xml:space="preserve">{"Organisation": "Concern Worldwide", "Indicateur": "Distribution de biens non-alimentaire", "Statut": "Réalisé", "Date de l'activité (passé ou planifiée)
( jj-mm-aaaa)": "11/14/2016", "Département": "Grande Anse", "Commune": "Anse d'Hainault", "Section Communale": ""}, </v>
      </c>
    </row>
    <row r="667" spans="1:30" s="53" customFormat="1" x14ac:dyDescent="0.25">
      <c r="A667" s="53" t="s">
        <v>61</v>
      </c>
      <c r="D667" s="53" t="s">
        <v>15</v>
      </c>
      <c r="E667" s="132">
        <v>42689</v>
      </c>
      <c r="F667" s="77" t="s">
        <v>2418</v>
      </c>
      <c r="G667" s="217" t="s">
        <v>1074</v>
      </c>
      <c r="H667" s="138" t="str">
        <f>IFERROR(VLOOKUP(G667,REFERENCES!O:P,2,FALSE),"")</f>
        <v/>
      </c>
      <c r="I667" s="185">
        <v>350</v>
      </c>
      <c r="J667" s="73"/>
      <c r="K667" s="73"/>
      <c r="L667" s="73"/>
      <c r="M667" s="20" t="s">
        <v>1818</v>
      </c>
      <c r="N667" s="73">
        <v>120</v>
      </c>
      <c r="O667" s="206"/>
      <c r="P667" s="53" t="s">
        <v>172</v>
      </c>
      <c r="Q667" s="143" t="s">
        <v>198</v>
      </c>
      <c r="R667" s="150" t="s">
        <v>1323</v>
      </c>
      <c r="S667" s="206"/>
      <c r="T667" s="71"/>
      <c r="V667" s="145"/>
      <c r="W667" s="206" t="str">
        <f t="shared" si="32"/>
        <v>CON20161115OUAN1È</v>
      </c>
      <c r="X667" s="206">
        <f t="shared" si="33"/>
        <v>0</v>
      </c>
      <c r="Y667" s="206" t="str">
        <f>VLOOKUP(P667,NIVEAUXADMIN!A:B,2,FALSE)</f>
        <v>HT01</v>
      </c>
      <c r="Z667" s="206" t="str">
        <f>VLOOKUP(Q667,NIVEAUXADMIN!E:F,2,FALSE)</f>
        <v>HT01151</v>
      </c>
      <c r="AA667" s="206" t="str">
        <f>VLOOKUP(R667,NIVEAUXADMIN!I:J,2,FALSE)</f>
        <v>HT01151-01</v>
      </c>
      <c r="AB667" s="206">
        <f>IF(SUMPRODUCT(($A$4:$A667=A667)*($Q$4:$Q667=Q667))&gt;1,0,1)</f>
        <v>0</v>
      </c>
      <c r="AC667" s="207">
        <f>IF(SUMPRODUCT(($A$4:$A667=A667)*($F$4:$F667=F667)*($Q$4:$Q667=Q667))&gt;1,0,1)</f>
        <v>1</v>
      </c>
      <c r="AD667" s="206" t="str">
        <f t="shared" si="34"/>
        <v xml:space="preserve">{"Organisation": "Concern Worldwide", "Indicateur": "Support à l'auto-recouvrement pour la réparation et reconstruction", "Statut": "Réalisé", "Date de l'activité (passé ou planifiée)
( jj-mm-aaaa)": "11/15/2016", "Département": "Ouest", "Commune": "Anse A Galet", "Section Communale": "1ère Palma"}, </v>
      </c>
    </row>
    <row r="668" spans="1:30" s="53" customFormat="1" x14ac:dyDescent="0.25">
      <c r="A668" s="53" t="s">
        <v>61</v>
      </c>
      <c r="B668" s="53" t="s">
        <v>1086</v>
      </c>
      <c r="D668" s="53" t="s">
        <v>18</v>
      </c>
      <c r="E668" s="132" t="s">
        <v>1886</v>
      </c>
      <c r="F668" s="77" t="s">
        <v>2417</v>
      </c>
      <c r="G668" s="145" t="s">
        <v>1052</v>
      </c>
      <c r="H668" s="138" t="str">
        <f>IFERROR(VLOOKUP(G668,REFERENCES!O:P,2,FALSE),"")</f>
        <v xml:space="preserve">Nombre </v>
      </c>
      <c r="I668" s="185">
        <v>200000</v>
      </c>
      <c r="J668" s="73"/>
      <c r="K668" s="73"/>
      <c r="L668" s="73"/>
      <c r="M668" s="20" t="s">
        <v>1818</v>
      </c>
      <c r="N668" s="207">
        <v>1000</v>
      </c>
      <c r="O668" s="149" t="s">
        <v>1038</v>
      </c>
      <c r="P668" s="53" t="s">
        <v>16</v>
      </c>
      <c r="Q668" s="143" t="s">
        <v>264</v>
      </c>
      <c r="R668" s="150"/>
      <c r="S668" s="206"/>
      <c r="T668" s="143"/>
      <c r="U668" s="143"/>
      <c r="V668" s="145"/>
      <c r="W668" s="206" t="e">
        <f t="shared" si="32"/>
        <v>#VALUE!</v>
      </c>
      <c r="X668" s="206">
        <f t="shared" si="33"/>
        <v>36</v>
      </c>
      <c r="Y668" s="206" t="str">
        <f>VLOOKUP(P668,NIVEAUXADMIN!A:B,2,FALSE)</f>
        <v>HT08</v>
      </c>
      <c r="Z668" s="206" t="str">
        <f>VLOOKUP(Q668,NIVEAUXADMIN!E:F,2,FALSE)</f>
        <v>HT08823</v>
      </c>
      <c r="AA668" s="206" t="e">
        <f>VLOOKUP(R668,NIVEAUXADMIN!I:J,2,FALSE)</f>
        <v>#N/A</v>
      </c>
      <c r="AB668" s="206">
        <f>IF(SUMPRODUCT(($A$4:$A668=A668)*($Q$4:$Q668=Q668))&gt;1,0,1)</f>
        <v>1</v>
      </c>
      <c r="AC668" s="207">
        <f>IF(SUMPRODUCT(($A$4:$A668=A668)*($F$4:$F668=F668)*($Q$4:$Q668=Q668))&gt;1,0,1)</f>
        <v>1</v>
      </c>
      <c r="AD668" s="206" t="str">
        <f t="shared" si="34"/>
        <v xml:space="preserve">{"Organisation": "Concern Worldwide", "Indicateur": "Distribution de biens non-alimentaire", "Statut": "Planifié (financé)", "Date de l'activité (passé ou planifiée)
( jj-mm-aaaa)": "A confirmer", "Département": "Grande Anse", "Commune": "Les Irois", "Section Communale": ""}, </v>
      </c>
    </row>
    <row r="669" spans="1:30" s="53" customFormat="1" x14ac:dyDescent="0.25">
      <c r="A669" s="53" t="s">
        <v>61</v>
      </c>
      <c r="B669" s="53" t="s">
        <v>1086</v>
      </c>
      <c r="D669" s="53" t="s">
        <v>18</v>
      </c>
      <c r="E669" s="132" t="s">
        <v>1886</v>
      </c>
      <c r="F669" s="77" t="s">
        <v>2420</v>
      </c>
      <c r="G669" s="145" t="s">
        <v>2409</v>
      </c>
      <c r="H669" s="138" t="str">
        <f>IFERROR(VLOOKUP(G669,REFERENCES!O:P,2,FALSE),"")</f>
        <v xml:space="preserve">Nombre </v>
      </c>
      <c r="I669" s="185">
        <v>1000</v>
      </c>
      <c r="J669" s="73"/>
      <c r="K669" s="73"/>
      <c r="L669" s="73"/>
      <c r="M669" s="20" t="s">
        <v>1818</v>
      </c>
      <c r="N669" s="207">
        <v>1000</v>
      </c>
      <c r="O669" s="206"/>
      <c r="P669" s="53" t="s">
        <v>16</v>
      </c>
      <c r="Q669" s="71" t="s">
        <v>264</v>
      </c>
      <c r="R669" s="150"/>
      <c r="S669" s="206"/>
      <c r="T669" s="143"/>
      <c r="U669" s="143"/>
      <c r="V669" s="145"/>
      <c r="W669" s="206" t="e">
        <f t="shared" si="32"/>
        <v>#VALUE!</v>
      </c>
      <c r="X669" s="206">
        <f t="shared" si="33"/>
        <v>36</v>
      </c>
      <c r="Y669" s="206" t="str">
        <f>VLOOKUP(P669,NIVEAUXADMIN!A:B,2,FALSE)</f>
        <v>HT08</v>
      </c>
      <c r="Z669" s="206" t="str">
        <f>VLOOKUP(Q669,NIVEAUXADMIN!E:F,2,FALSE)</f>
        <v>HT08823</v>
      </c>
      <c r="AA669" s="206" t="e">
        <f>VLOOKUP(R669,NIVEAUXADMIN!I:J,2,FALSE)</f>
        <v>#N/A</v>
      </c>
      <c r="AB669" s="206">
        <f>IF(SUMPRODUCT(($A$4:$A669=A669)*($Q$4:$Q669=Q669))&gt;1,0,1)</f>
        <v>0</v>
      </c>
      <c r="AC669" s="207">
        <f>IF(SUMPRODUCT(($A$4:$A669=A669)*($F$4:$F669=F669)*($Q$4:$Q669=Q669))&gt;1,0,1)</f>
        <v>1</v>
      </c>
      <c r="AD669" s="206" t="str">
        <f t="shared" si="34"/>
        <v xml:space="preserve">{"Organisation": "Concern Worldwide", "Indicateur": "Distribution de materiel d'abris d'urgence", "Statut": "Planifié (financé)", "Date de l'activité (passé ou planifiée)
( jj-mm-aaaa)": "A confirmer", "Département": "Grande Anse", "Commune": "Les Irois", "Section Communale": ""}, </v>
      </c>
    </row>
    <row r="670" spans="1:30" s="53" customFormat="1" x14ac:dyDescent="0.25">
      <c r="A670" s="53" t="s">
        <v>61</v>
      </c>
      <c r="B670" s="53" t="s">
        <v>1086</v>
      </c>
      <c r="D670" s="53" t="s">
        <v>18</v>
      </c>
      <c r="E670" s="132" t="s">
        <v>1886</v>
      </c>
      <c r="F670" s="77" t="s">
        <v>2417</v>
      </c>
      <c r="G670" s="145" t="s">
        <v>1047</v>
      </c>
      <c r="H670" s="138" t="str">
        <f>IFERROR(VLOOKUP(G670,REFERENCES!O:P,2,FALSE),"")</f>
        <v xml:space="preserve">Nombre </v>
      </c>
      <c r="I670" s="185">
        <v>2000</v>
      </c>
      <c r="J670" s="73"/>
      <c r="K670" s="73"/>
      <c r="L670" s="73"/>
      <c r="M670" s="20" t="s">
        <v>1818</v>
      </c>
      <c r="N670" s="207">
        <v>1000</v>
      </c>
      <c r="O670" s="149" t="s">
        <v>1038</v>
      </c>
      <c r="P670" s="71" t="s">
        <v>16</v>
      </c>
      <c r="Q670" s="143" t="s">
        <v>264</v>
      </c>
      <c r="R670" s="150"/>
      <c r="S670" s="206"/>
      <c r="T670" s="71"/>
      <c r="V670" s="145"/>
      <c r="W670" s="206" t="e">
        <f t="shared" si="32"/>
        <v>#VALUE!</v>
      </c>
      <c r="X670" s="206">
        <f t="shared" si="33"/>
        <v>36</v>
      </c>
      <c r="Y670" s="206" t="str">
        <f>VLOOKUP(P670,NIVEAUXADMIN!A:B,2,FALSE)</f>
        <v>HT08</v>
      </c>
      <c r="Z670" s="206" t="str">
        <f>VLOOKUP(Q670,NIVEAUXADMIN!E:F,2,FALSE)</f>
        <v>HT08823</v>
      </c>
      <c r="AA670" s="206" t="e">
        <f>VLOOKUP(R670,NIVEAUXADMIN!I:J,2,FALSE)</f>
        <v>#N/A</v>
      </c>
      <c r="AB670" s="206">
        <f>IF(SUMPRODUCT(($A$4:$A670=A670)*($Q$4:$Q670=Q670))&gt;1,0,1)</f>
        <v>0</v>
      </c>
      <c r="AC670" s="207">
        <f>IF(SUMPRODUCT(($A$4:$A670=A670)*($F$4:$F670=F670)*($Q$4:$Q670=Q670))&gt;1,0,1)</f>
        <v>0</v>
      </c>
      <c r="AD670" s="206" t="str">
        <f t="shared" si="34"/>
        <v xml:space="preserve">{"Organisation": "Concern Worldwide", "Indicateur": "Distribution de biens non-alimentaire", "Statut": "Planifié (financé)", "Date de l'activité (passé ou planifiée)
( jj-mm-aaaa)": "A confirmer", "Département": "Grande Anse", "Commune": "Les Irois", "Section Communale": ""}, </v>
      </c>
    </row>
    <row r="671" spans="1:30" s="53" customFormat="1" x14ac:dyDescent="0.25">
      <c r="A671" s="53" t="s">
        <v>61</v>
      </c>
      <c r="B671" s="53" t="s">
        <v>1086</v>
      </c>
      <c r="D671" s="53" t="s">
        <v>18</v>
      </c>
      <c r="E671" s="132" t="s">
        <v>1886</v>
      </c>
      <c r="F671" s="77" t="s">
        <v>2420</v>
      </c>
      <c r="G671" s="145" t="s">
        <v>2410</v>
      </c>
      <c r="H671" s="138" t="str">
        <f>IFERROR(VLOOKUP(G671,REFERENCES!O:P,2,FALSE),"")</f>
        <v xml:space="preserve">Nombre </v>
      </c>
      <c r="I671" s="185">
        <v>1000</v>
      </c>
      <c r="J671" s="73"/>
      <c r="K671" s="73"/>
      <c r="L671" s="73"/>
      <c r="M671" s="20" t="s">
        <v>1818</v>
      </c>
      <c r="N671" s="207">
        <v>1000</v>
      </c>
      <c r="O671" s="149" t="s">
        <v>1038</v>
      </c>
      <c r="P671" s="53" t="s">
        <v>16</v>
      </c>
      <c r="Q671" s="143" t="s">
        <v>264</v>
      </c>
      <c r="R671" s="150"/>
      <c r="S671" s="206"/>
      <c r="T671" s="71"/>
      <c r="V671" s="72" t="s">
        <v>1138</v>
      </c>
      <c r="W671" s="206" t="e">
        <f t="shared" si="32"/>
        <v>#VALUE!</v>
      </c>
      <c r="X671" s="206">
        <f t="shared" si="33"/>
        <v>36</v>
      </c>
      <c r="Y671" s="206" t="str">
        <f>VLOOKUP(P671,NIVEAUXADMIN!A:B,2,FALSE)</f>
        <v>HT08</v>
      </c>
      <c r="Z671" s="206" t="str">
        <f>VLOOKUP(Q671,NIVEAUXADMIN!E:F,2,FALSE)</f>
        <v>HT08823</v>
      </c>
      <c r="AA671" s="206" t="e">
        <f>VLOOKUP(R671,NIVEAUXADMIN!I:J,2,FALSE)</f>
        <v>#N/A</v>
      </c>
      <c r="AB671" s="206">
        <f>IF(SUMPRODUCT(($A$4:$A671=A671)*($Q$4:$Q671=Q671))&gt;1,0,1)</f>
        <v>0</v>
      </c>
      <c r="AC671" s="207">
        <f>IF(SUMPRODUCT(($A$4:$A671=A671)*($F$4:$F671=F671)*($Q$4:$Q671=Q671))&gt;1,0,1)</f>
        <v>0</v>
      </c>
      <c r="AD671" s="206" t="str">
        <f t="shared" si="34"/>
        <v xml:space="preserve">{"Organisation": "Concern Worldwide", "Indicateur": "Distribution de materiel d'abris d'urgence", "Statut": "Planifié (financé)", "Date de l'activité (passé ou planifiée)
( jj-mm-aaaa)": "A confirmer", "Département": "Grande Anse", "Commune": "Les Irois", "Section Communale": ""}, </v>
      </c>
    </row>
    <row r="672" spans="1:30" s="53" customFormat="1" x14ac:dyDescent="0.25">
      <c r="A672" s="53" t="s">
        <v>61</v>
      </c>
      <c r="B672" s="53" t="s">
        <v>1086</v>
      </c>
      <c r="D672" s="53" t="s">
        <v>18</v>
      </c>
      <c r="E672" s="132" t="s">
        <v>1886</v>
      </c>
      <c r="F672" s="77" t="s">
        <v>2417</v>
      </c>
      <c r="G672" s="145" t="s">
        <v>1055</v>
      </c>
      <c r="H672" s="138" t="str">
        <f>IFERROR(VLOOKUP(G672,REFERENCES!O:P,2,FALSE),"")</f>
        <v xml:space="preserve">Nombre </v>
      </c>
      <c r="I672" s="185">
        <v>1000</v>
      </c>
      <c r="J672" s="207"/>
      <c r="K672" s="207"/>
      <c r="L672" s="207"/>
      <c r="M672" s="20" t="s">
        <v>1818</v>
      </c>
      <c r="N672" s="207">
        <v>1000</v>
      </c>
      <c r="O672" s="149" t="s">
        <v>1038</v>
      </c>
      <c r="P672" s="71" t="s">
        <v>16</v>
      </c>
      <c r="Q672" s="143" t="s">
        <v>264</v>
      </c>
      <c r="R672" s="150"/>
      <c r="S672" s="206"/>
      <c r="T672" s="206"/>
      <c r="U672" s="206"/>
      <c r="V672" s="206"/>
      <c r="W672" s="206" t="e">
        <f t="shared" si="32"/>
        <v>#VALUE!</v>
      </c>
      <c r="X672" s="206">
        <f t="shared" si="33"/>
        <v>36</v>
      </c>
      <c r="Y672" s="206" t="str">
        <f>VLOOKUP(P672,NIVEAUXADMIN!A:B,2,FALSE)</f>
        <v>HT08</v>
      </c>
      <c r="Z672" s="206" t="str">
        <f>VLOOKUP(Q672,NIVEAUXADMIN!E:F,2,FALSE)</f>
        <v>HT08823</v>
      </c>
      <c r="AA672" s="206" t="e">
        <f>VLOOKUP(R672,NIVEAUXADMIN!I:J,2,FALSE)</f>
        <v>#N/A</v>
      </c>
      <c r="AB672" s="206">
        <f>IF(SUMPRODUCT(($A$4:$A672=A672)*($Q$4:$Q672=Q672))&gt;1,0,1)</f>
        <v>0</v>
      </c>
      <c r="AC672" s="207">
        <f>IF(SUMPRODUCT(($A$4:$A672=A672)*($F$4:$F672=F672)*($Q$4:$Q672=Q672))&gt;1,0,1)</f>
        <v>0</v>
      </c>
      <c r="AD672" s="206" t="str">
        <f t="shared" si="34"/>
        <v xml:space="preserve">{"Organisation": "Concern Worldwide", "Indicateur": "Distribution de biens non-alimentaire", "Statut": "Planifié (financé)", "Date de l'activité (passé ou planifiée)
( jj-mm-aaaa)": "A confirmer", "Département": "Grande Anse", "Commune": "Les Irois", "Section Communale": ""}, </v>
      </c>
    </row>
    <row r="673" spans="1:30" s="53" customFormat="1" x14ac:dyDescent="0.25">
      <c r="A673" s="53" t="s">
        <v>61</v>
      </c>
      <c r="B673" s="53" t="s">
        <v>1086</v>
      </c>
      <c r="D673" s="53" t="s">
        <v>18</v>
      </c>
      <c r="E673" s="132" t="s">
        <v>1886</v>
      </c>
      <c r="F673" s="77" t="s">
        <v>2417</v>
      </c>
      <c r="G673" s="145" t="s">
        <v>1051</v>
      </c>
      <c r="H673" s="138" t="str">
        <f>IFERROR(VLOOKUP(G673,REFERENCES!O:P,2,FALSE),"")</f>
        <v xml:space="preserve">Nombre </v>
      </c>
      <c r="I673" s="185">
        <v>2000</v>
      </c>
      <c r="J673" s="207"/>
      <c r="K673" s="207"/>
      <c r="L673" s="207"/>
      <c r="M673" s="20" t="s">
        <v>1818</v>
      </c>
      <c r="N673" s="207">
        <v>1000</v>
      </c>
      <c r="O673" s="149" t="s">
        <v>1038</v>
      </c>
      <c r="P673" s="71" t="s">
        <v>16</v>
      </c>
      <c r="Q673" s="71" t="s">
        <v>264</v>
      </c>
      <c r="R673" s="150"/>
      <c r="S673" s="206"/>
      <c r="T673" s="206"/>
      <c r="U673" s="206"/>
      <c r="V673" s="206"/>
      <c r="W673" s="206" t="e">
        <f t="shared" si="32"/>
        <v>#VALUE!</v>
      </c>
      <c r="X673" s="206">
        <f t="shared" si="33"/>
        <v>36</v>
      </c>
      <c r="Y673" s="206" t="str">
        <f>VLOOKUP(P673,NIVEAUXADMIN!A:B,2,FALSE)</f>
        <v>HT08</v>
      </c>
      <c r="Z673" s="206" t="str">
        <f>VLOOKUP(Q673,NIVEAUXADMIN!E:F,2,FALSE)</f>
        <v>HT08823</v>
      </c>
      <c r="AA673" s="206" t="e">
        <f>VLOOKUP(R673,NIVEAUXADMIN!I:J,2,FALSE)</f>
        <v>#N/A</v>
      </c>
      <c r="AB673" s="206">
        <f>IF(SUMPRODUCT(($A$4:$A673=A673)*($Q$4:$Q673=Q673))&gt;1,0,1)</f>
        <v>0</v>
      </c>
      <c r="AC673" s="207">
        <f>IF(SUMPRODUCT(($A$4:$A673=A673)*($F$4:$F673=F673)*($Q$4:$Q673=Q673))&gt;1,0,1)</f>
        <v>0</v>
      </c>
      <c r="AD673" s="206" t="str">
        <f t="shared" si="34"/>
        <v xml:space="preserve">{"Organisation": "Concern Worldwide", "Indicateur": "Distribution de biens non-alimentaire", "Statut": "Planifié (financé)", "Date de l'activité (passé ou planifiée)
( jj-mm-aaaa)": "A confirmer", "Département": "Grande Anse", "Commune": "Les Irois", "Section Communale": ""}, </v>
      </c>
    </row>
    <row r="674" spans="1:30" s="53" customFormat="1" x14ac:dyDescent="0.25">
      <c r="A674" s="53" t="s">
        <v>2240</v>
      </c>
      <c r="D674" s="53" t="s">
        <v>15</v>
      </c>
      <c r="E674" s="132" t="s">
        <v>1887</v>
      </c>
      <c r="F674" s="77" t="s">
        <v>2420</v>
      </c>
      <c r="G674" s="145" t="s">
        <v>2409</v>
      </c>
      <c r="H674" s="138" t="str">
        <f>IFERROR(VLOOKUP(G674,REFERENCES!O:P,2,FALSE),"")</f>
        <v xml:space="preserve">Nombre </v>
      </c>
      <c r="I674" s="185">
        <v>90</v>
      </c>
      <c r="J674" s="207"/>
      <c r="K674" s="207"/>
      <c r="L674" s="207"/>
      <c r="M674" s="20" t="s">
        <v>1818</v>
      </c>
      <c r="N674" s="207">
        <v>90</v>
      </c>
      <c r="O674" s="71"/>
      <c r="P674" s="53" t="s">
        <v>19</v>
      </c>
      <c r="Q674" s="71" t="s">
        <v>251</v>
      </c>
      <c r="R674" s="150"/>
      <c r="S674" s="206"/>
      <c r="T674" s="206"/>
      <c r="U674" s="206"/>
      <c r="V674" s="206"/>
      <c r="W674" s="206" t="e">
        <f t="shared" si="32"/>
        <v>#VALUE!</v>
      </c>
      <c r="X674" s="206">
        <f t="shared" si="33"/>
        <v>36</v>
      </c>
      <c r="Y674" s="206" t="str">
        <f>VLOOKUP(P674,NIVEAUXADMIN!A:B,2,FALSE)</f>
        <v>HT07</v>
      </c>
      <c r="Z674" s="206" t="str">
        <f>VLOOKUP(Q674,NIVEAUXADMIN!E:F,2,FALSE)</f>
        <v>HT07731</v>
      </c>
      <c r="AA674" s="206" t="e">
        <f>VLOOKUP(R674,NIVEAUXADMIN!I:J,2,FALSE)</f>
        <v>#N/A</v>
      </c>
      <c r="AB674" s="206">
        <f>IF(SUMPRODUCT(($A$4:$A674=A674)*($Q$4:$Q674=Q674))&gt;1,0,1)</f>
        <v>1</v>
      </c>
      <c r="AC674" s="207">
        <f>IF(SUMPRODUCT(($A$4:$A674=A674)*($F$4:$F674=F674)*($Q$4:$Q674=Q674))&gt;1,0,1)</f>
        <v>1</v>
      </c>
      <c r="AD674" s="206" t="str">
        <f t="shared" si="34"/>
        <v xml:space="preserve">{"Organisation": "Cooperazione E Sviluppo", "Indicateur": "Distribution de materiel d'abris d'urgence", "Statut": "Réalisé", "Date de l'activité (passé ou planifiée)
( jj-mm-aaaa)": "Non renseigné", "Département": "Sud", "Commune": "Aquin", "Section Communale": ""}, </v>
      </c>
    </row>
    <row r="675" spans="1:30" s="53" customFormat="1" ht="60" x14ac:dyDescent="0.25">
      <c r="A675" s="53" t="s">
        <v>2049</v>
      </c>
      <c r="B675" s="53" t="s">
        <v>67</v>
      </c>
      <c r="C675" s="53" t="s">
        <v>47</v>
      </c>
      <c r="D675" s="53" t="s">
        <v>15</v>
      </c>
      <c r="E675" s="132">
        <v>42685</v>
      </c>
      <c r="F675" s="77" t="s">
        <v>2417</v>
      </c>
      <c r="G675" s="145" t="s">
        <v>1056</v>
      </c>
      <c r="H675" s="138" t="str">
        <f>IFERROR(VLOOKUP(G675,REFERENCES!O:P,2,FALSE),"")</f>
        <v xml:space="preserve">Nombre </v>
      </c>
      <c r="I675" s="207">
        <v>90</v>
      </c>
      <c r="J675" s="207"/>
      <c r="K675" s="207"/>
      <c r="L675" s="207"/>
      <c r="M675" s="20"/>
      <c r="N675" s="197"/>
      <c r="O675" s="71"/>
      <c r="P675" s="71" t="s">
        <v>181</v>
      </c>
      <c r="Q675" s="71" t="s">
        <v>217</v>
      </c>
      <c r="R675" s="150" t="s">
        <v>1261</v>
      </c>
      <c r="S675" s="206" t="s">
        <v>1903</v>
      </c>
      <c r="T675" s="206"/>
      <c r="U675" s="206"/>
      <c r="V675" s="145" t="s">
        <v>1902</v>
      </c>
      <c r="W675" s="206" t="str">
        <f t="shared" si="32"/>
        <v>COO20161111SUAN1È</v>
      </c>
      <c r="X675" s="206">
        <f t="shared" si="33"/>
        <v>0</v>
      </c>
      <c r="Y675" s="206" t="str">
        <f>VLOOKUP(P675,NIVEAUXADMIN!A:B,2,FALSE)</f>
        <v>HT02</v>
      </c>
      <c r="Z675" s="206" t="str">
        <f>VLOOKUP(Q675,NIVEAUXADMIN!E:F,2,FALSE)</f>
        <v>HT02234</v>
      </c>
      <c r="AA675" s="206" t="str">
        <f>VLOOKUP(R675,NIVEAUXADMIN!I:J,2,FALSE)</f>
        <v>HT02234-01</v>
      </c>
      <c r="AB675" s="206">
        <f>IF(SUMPRODUCT(($A$4:$A675=A675)*($Q$4:$Q675=Q675))&gt;1,0,1)</f>
        <v>1</v>
      </c>
      <c r="AC675" s="207">
        <f>IF(SUMPRODUCT(($A$4:$A675=A675)*($F$4:$F675=F675)*($Q$4:$Q675=Q675))&gt;1,0,1)</f>
        <v>1</v>
      </c>
      <c r="AD675" s="206" t="str">
        <f t="shared" si="34"/>
        <v xml:space="preserve">{"Organisation": "Cooperazione International COOPI", "Indicateur": "Distribution de biens non-alimentaire", "Statut": "Réalisé", "Date de l'activité (passé ou planifiée)
( jj-mm-aaaa)": "11/11/2016", "Département": "Sud-Est", "Commune": "Anse A Pitre", "Section Communale": "1ère Boucan Guillaume"}, </v>
      </c>
    </row>
    <row r="676" spans="1:30" s="53" customFormat="1" ht="60" x14ac:dyDescent="0.25">
      <c r="A676" s="53" t="s">
        <v>2049</v>
      </c>
      <c r="B676" s="53" t="s">
        <v>67</v>
      </c>
      <c r="C676" s="53" t="s">
        <v>47</v>
      </c>
      <c r="D676" s="53" t="s">
        <v>15</v>
      </c>
      <c r="E676" s="132">
        <v>42685</v>
      </c>
      <c r="F676" s="77" t="s">
        <v>2417</v>
      </c>
      <c r="G676" s="145" t="s">
        <v>1056</v>
      </c>
      <c r="H676" s="138" t="str">
        <f>IFERROR(VLOOKUP(G676,REFERENCES!O:P,2,FALSE),"")</f>
        <v xml:space="preserve">Nombre </v>
      </c>
      <c r="I676" s="207">
        <v>160</v>
      </c>
      <c r="J676" s="207"/>
      <c r="K676" s="207"/>
      <c r="L676" s="207"/>
      <c r="M676" s="20"/>
      <c r="N676" s="197"/>
      <c r="O676" s="71"/>
      <c r="P676" s="71" t="s">
        <v>181</v>
      </c>
      <c r="Q676" s="71" t="s">
        <v>217</v>
      </c>
      <c r="R676" s="150" t="s">
        <v>1261</v>
      </c>
      <c r="S676" s="206" t="s">
        <v>1903</v>
      </c>
      <c r="T676" s="206"/>
      <c r="U676" s="206"/>
      <c r="V676" s="72" t="s">
        <v>1902</v>
      </c>
      <c r="W676" s="206" t="str">
        <f t="shared" si="32"/>
        <v>COO20161111SUAN1È</v>
      </c>
      <c r="X676" s="206">
        <f t="shared" si="33"/>
        <v>0</v>
      </c>
      <c r="Y676" s="206" t="str">
        <f>VLOOKUP(P676,NIVEAUXADMIN!A:B,2,FALSE)</f>
        <v>HT02</v>
      </c>
      <c r="Z676" s="206" t="str">
        <f>VLOOKUP(Q676,NIVEAUXADMIN!E:F,2,FALSE)</f>
        <v>HT02234</v>
      </c>
      <c r="AA676" s="206" t="str">
        <f>VLOOKUP(R676,NIVEAUXADMIN!I:J,2,FALSE)</f>
        <v>HT02234-01</v>
      </c>
      <c r="AB676" s="206">
        <f>IF(SUMPRODUCT(($A$4:$A676=A676)*($Q$4:$Q676=Q676))&gt;1,0,1)</f>
        <v>0</v>
      </c>
      <c r="AC676" s="207">
        <f>IF(SUMPRODUCT(($A$4:$A676=A676)*($F$4:$F676=F676)*($Q$4:$Q676=Q676))&gt;1,0,1)</f>
        <v>0</v>
      </c>
      <c r="AD676" s="206" t="str">
        <f t="shared" si="34"/>
        <v xml:space="preserve">{"Organisation": "Cooperazione International COOPI", "Indicateur": "Distribution de biens non-alimentaire", "Statut": "Réalisé", "Date de l'activité (passé ou planifiée)
( jj-mm-aaaa)": "11/11/2016", "Département": "Sud-Est", "Commune": "Anse A Pitre", "Section Communale": "1ère Boucan Guillaume"}, </v>
      </c>
    </row>
    <row r="677" spans="1:30" s="53" customFormat="1" x14ac:dyDescent="0.25">
      <c r="A677" s="53" t="s">
        <v>2049</v>
      </c>
      <c r="B677" s="53" t="s">
        <v>67</v>
      </c>
      <c r="C677" s="53" t="s">
        <v>47</v>
      </c>
      <c r="D677" s="53" t="s">
        <v>15</v>
      </c>
      <c r="E677" s="132">
        <v>42685</v>
      </c>
      <c r="F677" s="77" t="s">
        <v>2417</v>
      </c>
      <c r="G677" s="145" t="s">
        <v>1047</v>
      </c>
      <c r="H677" s="138" t="str">
        <f>IFERROR(VLOOKUP(G677,REFERENCES!O:P,2,FALSE),"")</f>
        <v xml:space="preserve">Nombre </v>
      </c>
      <c r="I677" s="207">
        <v>90</v>
      </c>
      <c r="J677" s="207"/>
      <c r="K677" s="207"/>
      <c r="L677" s="207"/>
      <c r="M677" s="20"/>
      <c r="N677" s="197"/>
      <c r="O677" s="71"/>
      <c r="P677" s="71" t="s">
        <v>181</v>
      </c>
      <c r="Q677" s="71" t="s">
        <v>217</v>
      </c>
      <c r="R677" s="150" t="s">
        <v>1388</v>
      </c>
      <c r="S677" s="206" t="s">
        <v>1901</v>
      </c>
      <c r="T677" s="206"/>
      <c r="U677" s="206"/>
      <c r="V677" s="72"/>
      <c r="W677" s="206" t="str">
        <f t="shared" si="32"/>
        <v>COO20161111SUAN2È</v>
      </c>
      <c r="X677" s="206">
        <f t="shared" si="33"/>
        <v>0</v>
      </c>
      <c r="Y677" s="206" t="str">
        <f>VLOOKUP(P677,NIVEAUXADMIN!A:B,2,FALSE)</f>
        <v>HT02</v>
      </c>
      <c r="Z677" s="206" t="str">
        <f>VLOOKUP(Q677,NIVEAUXADMIN!E:F,2,FALSE)</f>
        <v>HT02234</v>
      </c>
      <c r="AA677" s="206" t="str">
        <f>VLOOKUP(R677,NIVEAUXADMIN!I:J,2,FALSE)</f>
        <v>HT02234-02</v>
      </c>
      <c r="AB677" s="206">
        <f>IF(SUMPRODUCT(($A$4:$A677=A677)*($Q$4:$Q677=Q677))&gt;1,0,1)</f>
        <v>0</v>
      </c>
      <c r="AC677" s="207">
        <f>IF(SUMPRODUCT(($A$4:$A677=A677)*($F$4:$F677=F677)*($Q$4:$Q677=Q677))&gt;1,0,1)</f>
        <v>0</v>
      </c>
      <c r="AD677" s="206" t="str">
        <f t="shared" si="34"/>
        <v xml:space="preserve">{"Organisation": "Cooperazione International COOPI", "Indicateur": "Distribution de biens non-alimentaire", "Statut": "Réalisé", "Date de l'activité (passé ou planifiée)
( jj-mm-aaaa)": "11/11/2016", "Département": "Sud-Est", "Commune": "Anse A Pitre", "Section Communale": "2ème Bois d'Orme"}, </v>
      </c>
    </row>
    <row r="678" spans="1:30" s="53" customFormat="1" x14ac:dyDescent="0.25">
      <c r="A678" s="53" t="s">
        <v>2049</v>
      </c>
      <c r="B678" s="53" t="s">
        <v>67</v>
      </c>
      <c r="C678" s="53" t="s">
        <v>47</v>
      </c>
      <c r="D678" s="53" t="s">
        <v>15</v>
      </c>
      <c r="E678" s="132">
        <v>42685</v>
      </c>
      <c r="F678" s="77" t="s">
        <v>2417</v>
      </c>
      <c r="G678" s="145" t="s">
        <v>1047</v>
      </c>
      <c r="H678" s="138" t="str">
        <f>IFERROR(VLOOKUP(G678,REFERENCES!O:P,2,FALSE),"")</f>
        <v xml:space="preserve">Nombre </v>
      </c>
      <c r="I678" s="207">
        <v>160</v>
      </c>
      <c r="J678" s="207"/>
      <c r="K678" s="207"/>
      <c r="L678" s="207"/>
      <c r="M678" s="20"/>
      <c r="N678" s="197"/>
      <c r="O678" s="71"/>
      <c r="P678" s="53" t="s">
        <v>181</v>
      </c>
      <c r="Q678" s="71" t="s">
        <v>217</v>
      </c>
      <c r="R678" s="150" t="s">
        <v>1388</v>
      </c>
      <c r="S678" s="206" t="s">
        <v>1901</v>
      </c>
      <c r="T678" s="206"/>
      <c r="U678" s="206"/>
      <c r="V678" s="145"/>
      <c r="W678" s="206" t="str">
        <f t="shared" si="32"/>
        <v>COO20161111SUAN2È</v>
      </c>
      <c r="X678" s="206">
        <f t="shared" si="33"/>
        <v>0</v>
      </c>
      <c r="Y678" s="206" t="str">
        <f>VLOOKUP(P678,NIVEAUXADMIN!A:B,2,FALSE)</f>
        <v>HT02</v>
      </c>
      <c r="Z678" s="206" t="str">
        <f>VLOOKUP(Q678,NIVEAUXADMIN!E:F,2,FALSE)</f>
        <v>HT02234</v>
      </c>
      <c r="AA678" s="206" t="str">
        <f>VLOOKUP(R678,NIVEAUXADMIN!I:J,2,FALSE)</f>
        <v>HT02234-02</v>
      </c>
      <c r="AB678" s="206">
        <f>IF(SUMPRODUCT(($A$4:$A678=A678)*($Q$4:$Q678=Q678))&gt;1,0,1)</f>
        <v>0</v>
      </c>
      <c r="AC678" s="207">
        <f>IF(SUMPRODUCT(($A$4:$A678=A678)*($F$4:$F678=F678)*($Q$4:$Q678=Q678))&gt;1,0,1)</f>
        <v>0</v>
      </c>
      <c r="AD678" s="206" t="str">
        <f t="shared" si="34"/>
        <v xml:space="preserve">{"Organisation": "Cooperazione International COOPI", "Indicateur": "Distribution de biens non-alimentaire", "Statut": "Réalisé", "Date de l'activité (passé ou planifiée)
( jj-mm-aaaa)": "11/11/2016", "Département": "Sud-Est", "Commune": "Anse A Pitre", "Section Communale": "2ème Bois d'Orme"}, </v>
      </c>
    </row>
    <row r="679" spans="1:30" s="53" customFormat="1" x14ac:dyDescent="0.25">
      <c r="A679" s="53" t="s">
        <v>2054</v>
      </c>
      <c r="B679" s="53" t="s">
        <v>2058</v>
      </c>
      <c r="D679" s="53" t="s">
        <v>15</v>
      </c>
      <c r="E679" s="132">
        <v>42691</v>
      </c>
      <c r="F679" s="77" t="s">
        <v>2417</v>
      </c>
      <c r="G679" s="145" t="s">
        <v>1055</v>
      </c>
      <c r="H679" s="138" t="str">
        <f>IFERROR(VLOOKUP(G679,REFERENCES!O:P,2,FALSE),"")</f>
        <v xml:space="preserve">Nombre </v>
      </c>
      <c r="I679" s="207">
        <v>31</v>
      </c>
      <c r="J679" s="207"/>
      <c r="K679" s="207"/>
      <c r="L679" s="207"/>
      <c r="M679" s="68">
        <v>155</v>
      </c>
      <c r="N679" s="73">
        <v>31</v>
      </c>
      <c r="O679" s="143"/>
      <c r="P679" s="53" t="s">
        <v>151</v>
      </c>
      <c r="Q679" s="71" t="s">
        <v>300</v>
      </c>
      <c r="R679" s="150"/>
      <c r="S679" s="167" t="s">
        <v>1109</v>
      </c>
      <c r="T679" s="206"/>
      <c r="U679" s="206"/>
      <c r="V679" s="72"/>
      <c r="W679" s="206" t="str">
        <f t="shared" si="32"/>
        <v>CRO20161117NIPE</v>
      </c>
      <c r="X679" s="206">
        <f t="shared" si="33"/>
        <v>0</v>
      </c>
      <c r="Y679" s="206" t="str">
        <f>VLOOKUP(P679,NIVEAUXADMIN!A:B,2,FALSE)</f>
        <v>HT10</v>
      </c>
      <c r="Z679" s="206" t="str">
        <f>VLOOKUP(Q679,NIVEAUXADMIN!E:F,2,FALSE)</f>
        <v>HT101022</v>
      </c>
      <c r="AA679" s="206" t="e">
        <f>VLOOKUP(R679,NIVEAUXADMIN!I:J,2,FALSE)</f>
        <v>#N/A</v>
      </c>
      <c r="AB679" s="206">
        <f>IF(SUMPRODUCT(($A$4:$A679=A679)*($Q$4:$Q679=Q679))&gt;1,0,1)</f>
        <v>1</v>
      </c>
      <c r="AC679" s="207">
        <f>IF(SUMPRODUCT(($A$4:$A679=A679)*($F$4:$F679=F679)*($Q$4:$Q679=Q679))&gt;1,0,1)</f>
        <v>1</v>
      </c>
      <c r="AD679" s="206" t="str">
        <f t="shared" si="34"/>
        <v xml:space="preserve">{"Organisation": "Croix Rouge Allemande", "Indicateur": "Distribution de biens non-alimentaire", "Statut": "Réalisé", "Date de l'activité (passé ou planifiée)
( jj-mm-aaaa)": "11/17/2016", "Département": "Nippes", "Commune": "Petit Trou De Nippes", "Section Communale": ""}, </v>
      </c>
    </row>
    <row r="680" spans="1:30" s="53" customFormat="1" x14ac:dyDescent="0.25">
      <c r="A680" s="53" t="s">
        <v>2054</v>
      </c>
      <c r="B680" s="53" t="s">
        <v>2058</v>
      </c>
      <c r="D680" s="53" t="s">
        <v>15</v>
      </c>
      <c r="E680" s="132">
        <v>42696</v>
      </c>
      <c r="F680" s="77" t="s">
        <v>2417</v>
      </c>
      <c r="G680" s="145" t="s">
        <v>1055</v>
      </c>
      <c r="H680" s="138" t="str">
        <f>IFERROR(VLOOKUP(G680,REFERENCES!O:P,2,FALSE),"")</f>
        <v xml:space="preserve">Nombre </v>
      </c>
      <c r="I680" s="207">
        <v>96</v>
      </c>
      <c r="J680" s="207"/>
      <c r="K680" s="207"/>
      <c r="L680" s="207"/>
      <c r="M680" s="68">
        <v>1355</v>
      </c>
      <c r="N680" s="73">
        <v>271</v>
      </c>
      <c r="O680" s="143"/>
      <c r="P680" s="53" t="s">
        <v>151</v>
      </c>
      <c r="Q680" s="71" t="s">
        <v>300</v>
      </c>
      <c r="R680" s="150" t="s">
        <v>1337</v>
      </c>
      <c r="S680" s="167" t="s">
        <v>2150</v>
      </c>
      <c r="T680" s="206"/>
      <c r="U680" s="206"/>
      <c r="V680" s="145"/>
      <c r="W680" s="206" t="str">
        <f t="shared" si="32"/>
        <v>CRO20161122NIPE1È</v>
      </c>
      <c r="X680" s="206">
        <f t="shared" si="33"/>
        <v>0</v>
      </c>
      <c r="Y680" s="206" t="str">
        <f>VLOOKUP(P680,NIVEAUXADMIN!A:B,2,FALSE)</f>
        <v>HT10</v>
      </c>
      <c r="Z680" s="206" t="str">
        <f>VLOOKUP(Q680,NIVEAUXADMIN!E:F,2,FALSE)</f>
        <v>HT101022</v>
      </c>
      <c r="AA680" s="206" t="str">
        <f>VLOOKUP(R680,NIVEAUXADMIN!I:J,2,FALSE)</f>
        <v>HT101022-01</v>
      </c>
      <c r="AB680" s="206">
        <f>IF(SUMPRODUCT(($A$4:$A680=A680)*($Q$4:$Q680=Q680))&gt;1,0,1)</f>
        <v>0</v>
      </c>
      <c r="AC680" s="207">
        <f>IF(SUMPRODUCT(($A$4:$A680=A680)*($F$4:$F680=F680)*($Q$4:$Q680=Q680))&gt;1,0,1)</f>
        <v>0</v>
      </c>
      <c r="AD680" s="206" t="str">
        <f t="shared" si="34"/>
        <v xml:space="preserve">{"Organisation": "Croix Rouge Allemande", "Indicateur": "Distribution de biens non-alimentaire", "Statut": "Réalisé", "Date de l'activité (passé ou planifiée)
( jj-mm-aaaa)": "11/22/2016", "Département": "Nippes", "Commune": "Petit Trou De Nippes", "Section Communale": "1ère Raymond"}, </v>
      </c>
    </row>
    <row r="681" spans="1:30" s="53" customFormat="1" x14ac:dyDescent="0.25">
      <c r="A681" s="53" t="s">
        <v>2054</v>
      </c>
      <c r="B681" s="53" t="s">
        <v>2058</v>
      </c>
      <c r="D681" s="53" t="s">
        <v>15</v>
      </c>
      <c r="E681" s="132">
        <v>42697</v>
      </c>
      <c r="F681" s="77" t="s">
        <v>2417</v>
      </c>
      <c r="G681" s="145" t="s">
        <v>1055</v>
      </c>
      <c r="H681" s="138" t="str">
        <f>IFERROR(VLOOKUP(G681,REFERENCES!O:P,2,FALSE),"")</f>
        <v xml:space="preserve">Nombre </v>
      </c>
      <c r="I681" s="207">
        <v>122</v>
      </c>
      <c r="J681" s="207"/>
      <c r="K681" s="207"/>
      <c r="L681" s="207"/>
      <c r="M681" s="68">
        <v>1190</v>
      </c>
      <c r="N681" s="73">
        <v>238</v>
      </c>
      <c r="O681" s="143"/>
      <c r="P681" s="53" t="s">
        <v>151</v>
      </c>
      <c r="Q681" s="71" t="s">
        <v>300</v>
      </c>
      <c r="R681" s="150" t="s">
        <v>1468</v>
      </c>
      <c r="S681" s="167" t="s">
        <v>2151</v>
      </c>
      <c r="T681" s="206"/>
      <c r="U681" s="206"/>
      <c r="V681" s="145"/>
      <c r="W681" s="206" t="str">
        <f t="shared" si="32"/>
        <v>CRO20161123NIPE2È</v>
      </c>
      <c r="X681" s="206">
        <f t="shared" si="33"/>
        <v>0</v>
      </c>
      <c r="Y681" s="206" t="str">
        <f>VLOOKUP(P681,NIVEAUXADMIN!A:B,2,FALSE)</f>
        <v>HT10</v>
      </c>
      <c r="Z681" s="206" t="str">
        <f>VLOOKUP(Q681,NIVEAUXADMIN!E:F,2,FALSE)</f>
        <v>HT101022</v>
      </c>
      <c r="AA681" s="206" t="str">
        <f>VLOOKUP(R681,NIVEAUXADMIN!I:J,2,FALSE)</f>
        <v>HT101022-02</v>
      </c>
      <c r="AB681" s="206">
        <f>IF(SUMPRODUCT(($A$4:$A681=A681)*($Q$4:$Q681=Q681))&gt;1,0,1)</f>
        <v>0</v>
      </c>
      <c r="AC681" s="207">
        <f>IF(SUMPRODUCT(($A$4:$A681=A681)*($F$4:$F681=F681)*($Q$4:$Q681=Q681))&gt;1,0,1)</f>
        <v>0</v>
      </c>
      <c r="AD681" s="206" t="str">
        <f t="shared" si="34"/>
        <v xml:space="preserve">{"Organisation": "Croix Rouge Allemande", "Indicateur": "Distribution de biens non-alimentaire", "Statut": "Réalisé", "Date de l'activité (passé ou planifiée)
( jj-mm-aaaa)": "11/23/2016", "Département": "Nippes", "Commune": "Petit Trou De Nippes", "Section Communale": "2ème Tiby"}, </v>
      </c>
    </row>
    <row r="682" spans="1:30" s="53" customFormat="1" x14ac:dyDescent="0.25">
      <c r="A682" s="53" t="s">
        <v>2054</v>
      </c>
      <c r="B682" s="53" t="s">
        <v>2058</v>
      </c>
      <c r="D682" s="53" t="s">
        <v>15</v>
      </c>
      <c r="E682" s="132">
        <v>42703</v>
      </c>
      <c r="F682" s="77" t="s">
        <v>2417</v>
      </c>
      <c r="G682" s="145" t="s">
        <v>1055</v>
      </c>
      <c r="H682" s="138" t="str">
        <f>IFERROR(VLOOKUP(G682,REFERENCES!O:P,2,FALSE),"")</f>
        <v xml:space="preserve">Nombre </v>
      </c>
      <c r="I682" s="207">
        <v>112</v>
      </c>
      <c r="J682" s="207"/>
      <c r="K682" s="207"/>
      <c r="L682" s="207"/>
      <c r="M682" s="68">
        <v>895</v>
      </c>
      <c r="N682" s="73">
        <v>179</v>
      </c>
      <c r="O682" s="143"/>
      <c r="P682" s="53" t="s">
        <v>151</v>
      </c>
      <c r="Q682" s="71" t="s">
        <v>306</v>
      </c>
      <c r="R682" s="150"/>
      <c r="S682" s="167" t="s">
        <v>2152</v>
      </c>
      <c r="T682" s="206"/>
      <c r="U682" s="206"/>
      <c r="V682" s="72"/>
      <c r="W682" s="206" t="str">
        <f t="shared" si="32"/>
        <v>CRO20161129NIPL</v>
      </c>
      <c r="X682" s="206">
        <f t="shared" si="33"/>
        <v>0</v>
      </c>
      <c r="Y682" s="206" t="str">
        <f>VLOOKUP(P682,NIVEAUXADMIN!A:B,2,FALSE)</f>
        <v>HT10</v>
      </c>
      <c r="Z682" s="206" t="str">
        <f>VLOOKUP(Q682,NIVEAUXADMIN!E:F,2,FALSE)</f>
        <v>HT101025</v>
      </c>
      <c r="AA682" s="206" t="e">
        <f>VLOOKUP(R682,NIVEAUXADMIN!I:J,2,FALSE)</f>
        <v>#N/A</v>
      </c>
      <c r="AB682" s="206">
        <f>IF(SUMPRODUCT(($A$4:$A682=A682)*($Q$4:$Q682=Q682))&gt;1,0,1)</f>
        <v>1</v>
      </c>
      <c r="AC682" s="207">
        <f>IF(SUMPRODUCT(($A$4:$A682=A682)*($F$4:$F682=F682)*($Q$4:$Q682=Q682))&gt;1,0,1)</f>
        <v>1</v>
      </c>
      <c r="AD682" s="206" t="str">
        <f t="shared" si="34"/>
        <v xml:space="preserve">{"Organisation": "Croix Rouge Allemande", "Indicateur": "Distribution de biens non-alimentaire", "Statut": "Réalisé", "Date de l'activité (passé ou planifiée)
( jj-mm-aaaa)": "11/29/2016", "Département": "Nippes", "Commune": "Plaisance du Sud", "Section Communale": ""}, </v>
      </c>
    </row>
    <row r="683" spans="1:30" s="53" customFormat="1" x14ac:dyDescent="0.25">
      <c r="A683" s="53" t="s">
        <v>2054</v>
      </c>
      <c r="B683" s="53" t="s">
        <v>2058</v>
      </c>
      <c r="D683" s="53" t="s">
        <v>15</v>
      </c>
      <c r="E683" s="132">
        <v>42704</v>
      </c>
      <c r="F683" s="77" t="s">
        <v>2417</v>
      </c>
      <c r="G683" s="145" t="s">
        <v>1055</v>
      </c>
      <c r="H683" s="138" t="str">
        <f>IFERROR(VLOOKUP(G683,REFERENCES!O:P,2,FALSE),"")</f>
        <v xml:space="preserve">Nombre </v>
      </c>
      <c r="I683" s="207">
        <v>109</v>
      </c>
      <c r="J683" s="207"/>
      <c r="K683" s="207"/>
      <c r="L683" s="207"/>
      <c r="M683" s="74">
        <v>970</v>
      </c>
      <c r="N683" s="73">
        <v>194</v>
      </c>
      <c r="O683" s="71"/>
      <c r="P683" s="71" t="s">
        <v>151</v>
      </c>
      <c r="Q683" s="143" t="s">
        <v>306</v>
      </c>
      <c r="R683" s="150"/>
      <c r="S683" s="167" t="s">
        <v>2154</v>
      </c>
      <c r="T683" s="206"/>
      <c r="U683" s="206"/>
      <c r="V683" s="72"/>
      <c r="W683" s="206" t="str">
        <f t="shared" si="32"/>
        <v>CRO20161130NIPL</v>
      </c>
      <c r="X683" s="206">
        <f t="shared" si="33"/>
        <v>0</v>
      </c>
      <c r="Y683" s="206" t="str">
        <f>VLOOKUP(P683,NIVEAUXADMIN!A:B,2,FALSE)</f>
        <v>HT10</v>
      </c>
      <c r="Z683" s="206" t="str">
        <f>VLOOKUP(Q683,NIVEAUXADMIN!E:F,2,FALSE)</f>
        <v>HT101025</v>
      </c>
      <c r="AA683" s="206" t="e">
        <f>VLOOKUP(R683,NIVEAUXADMIN!I:J,2,FALSE)</f>
        <v>#N/A</v>
      </c>
      <c r="AB683" s="206">
        <f>IF(SUMPRODUCT(($A$4:$A683=A683)*($Q$4:$Q683=Q683))&gt;1,0,1)</f>
        <v>0</v>
      </c>
      <c r="AC683" s="207">
        <f>IF(SUMPRODUCT(($A$4:$A683=A683)*($F$4:$F683=F683)*($Q$4:$Q683=Q683))&gt;1,0,1)</f>
        <v>0</v>
      </c>
      <c r="AD683" s="206" t="str">
        <f t="shared" si="34"/>
        <v xml:space="preserve">{"Organisation": "Croix Rouge Allemande", "Indicateur": "Distribution de biens non-alimentaire", "Statut": "Réalisé", "Date de l'activité (passé ou planifiée)
( jj-mm-aaaa)": "11/30/2016", "Département": "Nippes", "Commune": "Plaisance du Sud", "Section Communale": ""}, </v>
      </c>
    </row>
    <row r="684" spans="1:30" s="53" customFormat="1" x14ac:dyDescent="0.25">
      <c r="A684" s="53" t="s">
        <v>2054</v>
      </c>
      <c r="B684" s="53" t="s">
        <v>2058</v>
      </c>
      <c r="D684" s="53" t="s">
        <v>15</v>
      </c>
      <c r="E684" s="132">
        <v>42705</v>
      </c>
      <c r="F684" s="77" t="s">
        <v>2417</v>
      </c>
      <c r="G684" s="145" t="s">
        <v>1055</v>
      </c>
      <c r="H684" s="138" t="str">
        <f>IFERROR(VLOOKUP(G684,REFERENCES!O:P,2,FALSE),"")</f>
        <v xml:space="preserve">Nombre </v>
      </c>
      <c r="I684" s="207">
        <v>99</v>
      </c>
      <c r="J684" s="207"/>
      <c r="K684" s="207"/>
      <c r="L684" s="207"/>
      <c r="M684" s="74">
        <v>995</v>
      </c>
      <c r="N684" s="73">
        <v>199</v>
      </c>
      <c r="O684" s="71"/>
      <c r="P684" s="71" t="s">
        <v>151</v>
      </c>
      <c r="Q684" s="143" t="s">
        <v>306</v>
      </c>
      <c r="R684" s="150" t="s">
        <v>1622</v>
      </c>
      <c r="S684" s="167" t="s">
        <v>2155</v>
      </c>
      <c r="T684" s="206"/>
      <c r="U684" s="206"/>
      <c r="V684" s="145"/>
      <c r="W684" s="206" t="str">
        <f t="shared" si="32"/>
        <v>CRO2016121NIPL4È</v>
      </c>
      <c r="X684" s="206">
        <f t="shared" si="33"/>
        <v>0</v>
      </c>
      <c r="Y684" s="206" t="str">
        <f>VLOOKUP(P684,NIVEAUXADMIN!A:B,2,FALSE)</f>
        <v>HT10</v>
      </c>
      <c r="Z684" s="206" t="str">
        <f>VLOOKUP(Q684,NIVEAUXADMIN!E:F,2,FALSE)</f>
        <v>HT101025</v>
      </c>
      <c r="AA684" s="206" t="str">
        <f>VLOOKUP(R684,NIVEAUXADMIN!I:J,2,FALSE)</f>
        <v>HT101025-03</v>
      </c>
      <c r="AB684" s="206">
        <f>IF(SUMPRODUCT(($A$4:$A684=A684)*($Q$4:$Q684=Q684))&gt;1,0,1)</f>
        <v>0</v>
      </c>
      <c r="AC684" s="207">
        <f>IF(SUMPRODUCT(($A$4:$A684=A684)*($F$4:$F684=F684)*($Q$4:$Q684=Q684))&gt;1,0,1)</f>
        <v>0</v>
      </c>
      <c r="AD684" s="206" t="str">
        <f t="shared" si="34"/>
        <v xml:space="preserve">{"Organisation": "Croix Rouge Allemande", "Indicateur": "Distribution de biens non-alimentaire", "Statut": "Réalisé", "Date de l'activité (passé ou planifiée)
( jj-mm-aaaa)": "12/1/2016", "Département": "Nippes", "Commune": "Plaisance du Sud", "Section Communale": "4ème Vassale"}, </v>
      </c>
    </row>
    <row r="685" spans="1:30" s="53" customFormat="1" x14ac:dyDescent="0.25">
      <c r="A685" s="53" t="s">
        <v>2191</v>
      </c>
      <c r="B685" s="53" t="s">
        <v>2058</v>
      </c>
      <c r="D685" s="53" t="s">
        <v>15</v>
      </c>
      <c r="E685" s="132">
        <v>42654</v>
      </c>
      <c r="F685" s="77" t="s">
        <v>2417</v>
      </c>
      <c r="G685" s="145" t="s">
        <v>1055</v>
      </c>
      <c r="H685" s="138" t="str">
        <f>IFERROR(VLOOKUP(G685,REFERENCES!O:P,2,FALSE),"")</f>
        <v xml:space="preserve">Nombre </v>
      </c>
      <c r="I685" s="207">
        <v>69</v>
      </c>
      <c r="J685" s="207"/>
      <c r="K685" s="207"/>
      <c r="L685" s="207"/>
      <c r="M685" s="74">
        <v>345</v>
      </c>
      <c r="N685" s="73">
        <v>69</v>
      </c>
      <c r="O685" s="71"/>
      <c r="P685" s="53" t="s">
        <v>19</v>
      </c>
      <c r="Q685" s="143" t="s">
        <v>534</v>
      </c>
      <c r="R685" s="150"/>
      <c r="S685" s="167" t="s">
        <v>1127</v>
      </c>
      <c r="T685" s="206"/>
      <c r="U685" s="206"/>
      <c r="V685" s="72"/>
      <c r="W685" s="206" t="str">
        <f t="shared" si="32"/>
        <v>CRO20161011SUPO</v>
      </c>
      <c r="X685" s="206">
        <f t="shared" si="33"/>
        <v>0</v>
      </c>
      <c r="Y685" s="206" t="str">
        <f>VLOOKUP(P685,NIVEAUXADMIN!A:B,2,FALSE)</f>
        <v>HT07</v>
      </c>
      <c r="Z685" s="206" t="str">
        <f>VLOOKUP(Q685,NIVEAUXADMIN!E:F,2,FALSE)</f>
        <v>HT07742</v>
      </c>
      <c r="AA685" s="206" t="e">
        <f>VLOOKUP(R685,NIVEAUXADMIN!I:J,2,FALSE)</f>
        <v>#N/A</v>
      </c>
      <c r="AB685" s="206">
        <f>IF(SUMPRODUCT(($A$4:$A685=A685)*($Q$4:$Q685=Q685))&gt;1,0,1)</f>
        <v>1</v>
      </c>
      <c r="AC685" s="207">
        <f>IF(SUMPRODUCT(($A$4:$A685=A685)*($F$4:$F685=F685)*($Q$4:$Q685=Q685))&gt;1,0,1)</f>
        <v>1</v>
      </c>
      <c r="AD685" s="206" t="str">
        <f t="shared" si="34"/>
        <v xml:space="preserve">{"Organisation": "Croix Rouge Americaine", "Indicateur": "Distribution de biens non-alimentaire", "Statut": "Réalisé", "Date de l'activité (passé ou planifiée)
( jj-mm-aaaa)": "10/11/2016", "Département": "Sud", "Commune": "Port-a-Piment", "Section Communale": ""}, </v>
      </c>
    </row>
    <row r="686" spans="1:30" s="53" customFormat="1" x14ac:dyDescent="0.25">
      <c r="A686" s="53" t="s">
        <v>2191</v>
      </c>
      <c r="B686" s="53" t="s">
        <v>2058</v>
      </c>
      <c r="D686" s="53" t="s">
        <v>15</v>
      </c>
      <c r="E686" s="132">
        <v>42655</v>
      </c>
      <c r="F686" s="77" t="s">
        <v>2417</v>
      </c>
      <c r="G686" s="145" t="s">
        <v>1056</v>
      </c>
      <c r="H686" s="138" t="str">
        <f>IFERROR(VLOOKUP(G686,REFERENCES!O:P,2,FALSE),"")</f>
        <v xml:space="preserve">Nombre </v>
      </c>
      <c r="I686" s="207">
        <v>145</v>
      </c>
      <c r="J686" s="207"/>
      <c r="K686" s="154"/>
      <c r="L686" s="207"/>
      <c r="M686" s="147">
        <v>725</v>
      </c>
      <c r="N686" s="73">
        <v>145</v>
      </c>
      <c r="O686" s="71"/>
      <c r="P686" s="53" t="s">
        <v>19</v>
      </c>
      <c r="Q686" s="71" t="s">
        <v>20</v>
      </c>
      <c r="R686" s="150"/>
      <c r="S686" s="167" t="s">
        <v>1108</v>
      </c>
      <c r="T686" s="206"/>
      <c r="U686" s="206"/>
      <c r="V686" s="145"/>
      <c r="W686" s="206" t="str">
        <f t="shared" si="32"/>
        <v>CRO20161012SULE</v>
      </c>
      <c r="X686" s="206">
        <f t="shared" si="33"/>
        <v>0</v>
      </c>
      <c r="Y686" s="206" t="str">
        <f>VLOOKUP(P686,NIVEAUXADMIN!A:B,2,FALSE)</f>
        <v>HT07</v>
      </c>
      <c r="Z686" s="206" t="str">
        <f>VLOOKUP(Q686,NIVEAUXADMIN!E:F,2,FALSE)</f>
        <v>HT07711</v>
      </c>
      <c r="AA686" s="206" t="e">
        <f>VLOOKUP(R686,NIVEAUXADMIN!I:J,2,FALSE)</f>
        <v>#N/A</v>
      </c>
      <c r="AB686" s="206">
        <f>IF(SUMPRODUCT(($A$4:$A686=A686)*($Q$4:$Q686=Q686))&gt;1,0,1)</f>
        <v>1</v>
      </c>
      <c r="AC686" s="207">
        <f>IF(SUMPRODUCT(($A$4:$A686=A686)*($F$4:$F686=F686)*($Q$4:$Q686=Q686))&gt;1,0,1)</f>
        <v>1</v>
      </c>
      <c r="AD686" s="206" t="str">
        <f t="shared" si="34"/>
        <v xml:space="preserve">{"Organisation": "Croix Rouge Americaine", "Indicateur": "Distribution de biens non-alimentaire", "Statut": "Réalisé", "Date de l'activité (passé ou planifiée)
( jj-mm-aaaa)": "10/12/2016", "Département": "Sud", "Commune": "Les Cayes", "Section Communale": ""}, </v>
      </c>
    </row>
    <row r="687" spans="1:30" s="53" customFormat="1" x14ac:dyDescent="0.25">
      <c r="A687" s="53" t="s">
        <v>2191</v>
      </c>
      <c r="B687" s="53" t="s">
        <v>2058</v>
      </c>
      <c r="D687" s="53" t="s">
        <v>15</v>
      </c>
      <c r="E687" s="132">
        <v>42655</v>
      </c>
      <c r="F687" s="77" t="s">
        <v>2417</v>
      </c>
      <c r="G687" s="145" t="s">
        <v>1047</v>
      </c>
      <c r="H687" s="138" t="str">
        <f>IFERROR(VLOOKUP(G687,REFERENCES!O:P,2,FALSE),"")</f>
        <v xml:space="preserve">Nombre </v>
      </c>
      <c r="I687" s="207">
        <v>290</v>
      </c>
      <c r="J687" s="207"/>
      <c r="K687" s="207"/>
      <c r="L687" s="207"/>
      <c r="M687" s="74">
        <v>725</v>
      </c>
      <c r="N687" s="73">
        <v>145</v>
      </c>
      <c r="O687" s="71"/>
      <c r="P687" s="53" t="s">
        <v>19</v>
      </c>
      <c r="Q687" s="71" t="s">
        <v>20</v>
      </c>
      <c r="R687" s="150"/>
      <c r="S687" s="167" t="s">
        <v>1108</v>
      </c>
      <c r="T687" s="206"/>
      <c r="U687" s="206"/>
      <c r="V687" s="145"/>
      <c r="W687" s="206" t="str">
        <f t="shared" si="32"/>
        <v>CRO20161012SULE</v>
      </c>
      <c r="X687" s="206">
        <f t="shared" si="33"/>
        <v>0</v>
      </c>
      <c r="Y687" s="206" t="str">
        <f>VLOOKUP(P687,NIVEAUXADMIN!A:B,2,FALSE)</f>
        <v>HT07</v>
      </c>
      <c r="Z687" s="206" t="str">
        <f>VLOOKUP(Q687,NIVEAUXADMIN!E:F,2,FALSE)</f>
        <v>HT07711</v>
      </c>
      <c r="AA687" s="206" t="e">
        <f>VLOOKUP(R687,NIVEAUXADMIN!I:J,2,FALSE)</f>
        <v>#N/A</v>
      </c>
      <c r="AB687" s="206">
        <f>IF(SUMPRODUCT(($A$4:$A687=A687)*($Q$4:$Q687=Q687))&gt;1,0,1)</f>
        <v>0</v>
      </c>
      <c r="AC687" s="207">
        <f>IF(SUMPRODUCT(($A$4:$A687=A687)*($F$4:$F687=F687)*($Q$4:$Q687=Q687))&gt;1,0,1)</f>
        <v>0</v>
      </c>
      <c r="AD687" s="206" t="str">
        <f t="shared" si="34"/>
        <v xml:space="preserve">{"Organisation": "Croix Rouge Americaine", "Indicateur": "Distribution de biens non-alimentaire", "Statut": "Réalisé", "Date de l'activité (passé ou planifiée)
( jj-mm-aaaa)": "10/12/2016", "Département": "Sud", "Commune": "Les Cayes", "Section Communale": ""}, </v>
      </c>
    </row>
    <row r="688" spans="1:30" s="53" customFormat="1" x14ac:dyDescent="0.25">
      <c r="A688" s="53" t="s">
        <v>2191</v>
      </c>
      <c r="B688" s="53" t="s">
        <v>2058</v>
      </c>
      <c r="D688" s="53" t="s">
        <v>15</v>
      </c>
      <c r="E688" s="132">
        <v>42655</v>
      </c>
      <c r="F688" s="77" t="s">
        <v>2417</v>
      </c>
      <c r="G688" s="145" t="s">
        <v>1055</v>
      </c>
      <c r="H688" s="138" t="str">
        <f>IFERROR(VLOOKUP(G688,REFERENCES!O:P,2,FALSE),"")</f>
        <v xml:space="preserve">Nombre </v>
      </c>
      <c r="I688" s="207">
        <v>32</v>
      </c>
      <c r="J688" s="207"/>
      <c r="K688" s="207"/>
      <c r="L688" s="207"/>
      <c r="M688" s="74">
        <v>160</v>
      </c>
      <c r="N688" s="73">
        <v>32</v>
      </c>
      <c r="O688" s="143"/>
      <c r="P688" s="53" t="s">
        <v>167</v>
      </c>
      <c r="Q688" s="71" t="s">
        <v>326</v>
      </c>
      <c r="R688" s="150"/>
      <c r="S688" s="167" t="s">
        <v>1105</v>
      </c>
      <c r="T688" s="206"/>
      <c r="U688" s="206"/>
      <c r="V688" s="72"/>
      <c r="W688" s="206" t="str">
        <f t="shared" si="32"/>
        <v>CRO20161012NOBA</v>
      </c>
      <c r="X688" s="206">
        <f t="shared" si="33"/>
        <v>0</v>
      </c>
      <c r="Y688" s="206" t="str">
        <f>VLOOKUP(P688,NIVEAUXADMIN!A:B,2,FALSE)</f>
        <v>HT09</v>
      </c>
      <c r="Z688" s="206" t="str">
        <f>VLOOKUP(Q688,NIVEAUXADMIN!E:F,2,FALSE)</f>
        <v>HT09932</v>
      </c>
      <c r="AA688" s="206" t="e">
        <f>VLOOKUP(R688,NIVEAUXADMIN!I:J,2,FALSE)</f>
        <v>#N/A</v>
      </c>
      <c r="AB688" s="206">
        <f>IF(SUMPRODUCT(($A$4:$A688=A688)*($Q$4:$Q688=Q688))&gt;1,0,1)</f>
        <v>1</v>
      </c>
      <c r="AC688" s="207">
        <f>IF(SUMPRODUCT(($A$4:$A688=A688)*($F$4:$F688=F688)*($Q$4:$Q688=Q688))&gt;1,0,1)</f>
        <v>1</v>
      </c>
      <c r="AD688"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689" spans="1:30" s="53" customFormat="1" x14ac:dyDescent="0.25">
      <c r="A689" s="53" t="s">
        <v>2191</v>
      </c>
      <c r="B689" s="53" t="s">
        <v>2058</v>
      </c>
      <c r="D689" s="53" t="s">
        <v>15</v>
      </c>
      <c r="E689" s="132">
        <v>42655</v>
      </c>
      <c r="F689" s="77" t="s">
        <v>2417</v>
      </c>
      <c r="G689" s="145" t="s">
        <v>1056</v>
      </c>
      <c r="H689" s="138" t="str">
        <f>IFERROR(VLOOKUP(G689,REFERENCES!O:P,2,FALSE),"")</f>
        <v xml:space="preserve">Nombre </v>
      </c>
      <c r="I689" s="207">
        <v>32</v>
      </c>
      <c r="J689" s="207"/>
      <c r="K689" s="207"/>
      <c r="L689" s="207"/>
      <c r="M689" s="74">
        <v>160</v>
      </c>
      <c r="N689" s="73">
        <v>32</v>
      </c>
      <c r="O689" s="143"/>
      <c r="P689" s="53" t="s">
        <v>167</v>
      </c>
      <c r="Q689" s="71" t="s">
        <v>326</v>
      </c>
      <c r="R689" s="150"/>
      <c r="S689" s="167" t="s">
        <v>1105</v>
      </c>
      <c r="T689" s="206"/>
      <c r="U689" s="206"/>
      <c r="V689" s="145"/>
      <c r="W689" s="206" t="str">
        <f t="shared" si="32"/>
        <v>CRO20161012NOBA</v>
      </c>
      <c r="X689" s="206">
        <f t="shared" si="33"/>
        <v>0</v>
      </c>
      <c r="Y689" s="206" t="str">
        <f>VLOOKUP(P689,NIVEAUXADMIN!A:B,2,FALSE)</f>
        <v>HT09</v>
      </c>
      <c r="Z689" s="206" t="str">
        <f>VLOOKUP(Q689,NIVEAUXADMIN!E:F,2,FALSE)</f>
        <v>HT09932</v>
      </c>
      <c r="AA689" s="206" t="e">
        <f>VLOOKUP(R689,NIVEAUXADMIN!I:J,2,FALSE)</f>
        <v>#N/A</v>
      </c>
      <c r="AB689" s="206">
        <f>IF(SUMPRODUCT(($A$4:$A689=A689)*($Q$4:$Q689=Q689))&gt;1,0,1)</f>
        <v>0</v>
      </c>
      <c r="AC689" s="207">
        <f>IF(SUMPRODUCT(($A$4:$A689=A689)*($F$4:$F689=F689)*($Q$4:$Q689=Q689))&gt;1,0,1)</f>
        <v>0</v>
      </c>
      <c r="AD689"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690" spans="1:30" s="53" customFormat="1" x14ac:dyDescent="0.25">
      <c r="A690" s="53" t="s">
        <v>2191</v>
      </c>
      <c r="B690" s="53" t="s">
        <v>2058</v>
      </c>
      <c r="D690" s="53" t="s">
        <v>15</v>
      </c>
      <c r="E690" s="132">
        <v>42655</v>
      </c>
      <c r="F690" s="77" t="s">
        <v>2417</v>
      </c>
      <c r="G690" s="145" t="s">
        <v>1047</v>
      </c>
      <c r="H690" s="138" t="str">
        <f>IFERROR(VLOOKUP(G690,REFERENCES!O:P,2,FALSE),"")</f>
        <v xml:space="preserve">Nombre </v>
      </c>
      <c r="I690" s="207">
        <v>64</v>
      </c>
      <c r="J690" s="207"/>
      <c r="K690" s="207"/>
      <c r="L690" s="207"/>
      <c r="M690" s="74">
        <v>160</v>
      </c>
      <c r="N690" s="73">
        <v>32</v>
      </c>
      <c r="O690" s="143"/>
      <c r="P690" s="53" t="s">
        <v>167</v>
      </c>
      <c r="Q690" s="71" t="s">
        <v>326</v>
      </c>
      <c r="R690" s="150"/>
      <c r="S690" s="167" t="s">
        <v>1105</v>
      </c>
      <c r="T690" s="206"/>
      <c r="U690" s="206"/>
      <c r="V690" s="145"/>
      <c r="W690" s="206" t="str">
        <f t="shared" si="32"/>
        <v>CRO20161012NOBA</v>
      </c>
      <c r="X690" s="206">
        <f t="shared" si="33"/>
        <v>0</v>
      </c>
      <c r="Y690" s="206" t="str">
        <f>VLOOKUP(P690,NIVEAUXADMIN!A:B,2,FALSE)</f>
        <v>HT09</v>
      </c>
      <c r="Z690" s="206" t="str">
        <f>VLOOKUP(Q690,NIVEAUXADMIN!E:F,2,FALSE)</f>
        <v>HT09932</v>
      </c>
      <c r="AA690" s="206" t="e">
        <f>VLOOKUP(R690,NIVEAUXADMIN!I:J,2,FALSE)</f>
        <v>#N/A</v>
      </c>
      <c r="AB690" s="206">
        <f>IF(SUMPRODUCT(($A$4:$A690=A690)*($Q$4:$Q690=Q690))&gt;1,0,1)</f>
        <v>0</v>
      </c>
      <c r="AC690" s="207">
        <f>IF(SUMPRODUCT(($A$4:$A690=A690)*($F$4:$F690=F690)*($Q$4:$Q690=Q690))&gt;1,0,1)</f>
        <v>0</v>
      </c>
      <c r="AD690"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691" spans="1:30" s="53" customFormat="1" x14ac:dyDescent="0.25">
      <c r="A691" s="53" t="s">
        <v>2191</v>
      </c>
      <c r="B691" s="53" t="s">
        <v>2058</v>
      </c>
      <c r="D691" s="53" t="s">
        <v>15</v>
      </c>
      <c r="E691" s="132">
        <v>42655</v>
      </c>
      <c r="F691" s="77" t="s">
        <v>2417</v>
      </c>
      <c r="G691" s="145" t="s">
        <v>1055</v>
      </c>
      <c r="H691" s="138" t="str">
        <f>IFERROR(VLOOKUP(G691,REFERENCES!O:P,2,FALSE),"")</f>
        <v xml:space="preserve">Nombre </v>
      </c>
      <c r="I691" s="207">
        <v>71</v>
      </c>
      <c r="J691" s="207"/>
      <c r="K691" s="207"/>
      <c r="L691" s="207"/>
      <c r="M691" s="74">
        <v>355</v>
      </c>
      <c r="N691" s="73">
        <v>71</v>
      </c>
      <c r="O691" s="143"/>
      <c r="P691" s="53" t="s">
        <v>19</v>
      </c>
      <c r="Q691" s="71" t="s">
        <v>527</v>
      </c>
      <c r="R691" s="150"/>
      <c r="S691" s="167" t="s">
        <v>1128</v>
      </c>
      <c r="T691" s="206"/>
      <c r="U691" s="206"/>
      <c r="V691" s="72"/>
      <c r="W691" s="206" t="str">
        <f t="shared" si="32"/>
        <v>CRO20161012SULE</v>
      </c>
      <c r="X691" s="206">
        <f t="shared" si="33"/>
        <v>0</v>
      </c>
      <c r="Y691" s="206" t="str">
        <f>VLOOKUP(P691,NIVEAUXADMIN!A:B,2,FALSE)</f>
        <v>HT07</v>
      </c>
      <c r="Z691" s="206" t="str">
        <f>VLOOKUP(Q691,NIVEAUXADMIN!E:F,2,FALSE)</f>
        <v>HT07752</v>
      </c>
      <c r="AA691" s="206" t="e">
        <f>VLOOKUP(R691,NIVEAUXADMIN!I:J,2,FALSE)</f>
        <v>#N/A</v>
      </c>
      <c r="AB691" s="206">
        <f>IF(SUMPRODUCT(($A$4:$A691=A691)*($Q$4:$Q691=Q691))&gt;1,0,1)</f>
        <v>1</v>
      </c>
      <c r="AC691" s="207">
        <f>IF(SUMPRODUCT(($A$4:$A691=A691)*($F$4:$F691=F691)*($Q$4:$Q691=Q691))&gt;1,0,1)</f>
        <v>1</v>
      </c>
      <c r="AD691" s="206" t="str">
        <f t="shared" si="34"/>
        <v xml:space="preserve">{"Organisation": "Croix Rouge Americaine", "Indicateur": "Distribution de biens non-alimentaire", "Statut": "Réalisé", "Date de l'activité (passé ou planifiée)
( jj-mm-aaaa)": "10/12/2016", "Département": "Sud", "Commune": "Les Anglais", "Section Communale": ""}, </v>
      </c>
    </row>
    <row r="692" spans="1:30" s="53" customFormat="1" x14ac:dyDescent="0.25">
      <c r="A692" s="53" t="s">
        <v>2191</v>
      </c>
      <c r="B692" s="53" t="s">
        <v>2058</v>
      </c>
      <c r="D692" s="53" t="s">
        <v>15</v>
      </c>
      <c r="E692" s="132">
        <v>42655</v>
      </c>
      <c r="F692" s="77" t="s">
        <v>2417</v>
      </c>
      <c r="G692" s="145" t="s">
        <v>1055</v>
      </c>
      <c r="H692" s="138" t="str">
        <f>IFERROR(VLOOKUP(G692,REFERENCES!O:P,2,FALSE),"")</f>
        <v xml:space="preserve">Nombre </v>
      </c>
      <c r="I692" s="207">
        <v>200</v>
      </c>
      <c r="J692" s="207"/>
      <c r="K692" s="207"/>
      <c r="L692" s="207"/>
      <c r="M692" s="74">
        <v>1000</v>
      </c>
      <c r="N692" s="73">
        <v>200</v>
      </c>
      <c r="O692" s="143"/>
      <c r="P692" s="53" t="s">
        <v>167</v>
      </c>
      <c r="Q692" s="53" t="s">
        <v>437</v>
      </c>
      <c r="R692" s="150" t="s">
        <v>1440</v>
      </c>
      <c r="S692" s="167" t="s">
        <v>2133</v>
      </c>
      <c r="T692" s="206"/>
      <c r="U692" s="206"/>
      <c r="V692" s="72"/>
      <c r="W692" s="206" t="str">
        <f t="shared" si="32"/>
        <v>CRO20161012NOMO2È</v>
      </c>
      <c r="X692" s="206">
        <f t="shared" si="33"/>
        <v>0</v>
      </c>
      <c r="Y692" s="206" t="str">
        <f>VLOOKUP(P692,NIVEAUXADMIN!A:B,2,FALSE)</f>
        <v>HT09</v>
      </c>
      <c r="Z692" s="206" t="str">
        <f>VLOOKUP(Q692,NIVEAUXADMIN!E:F,2,FALSE)</f>
        <v>HT09931</v>
      </c>
      <c r="AA692" s="206" t="str">
        <f>VLOOKUP(R692,NIVEAUXADMIN!I:J,2,FALSE)</f>
        <v>HT09912-02</v>
      </c>
      <c r="AB692" s="206">
        <f>IF(SUMPRODUCT(($A$4:$A692=A692)*($Q$4:$Q692=Q692))&gt;1,0,1)</f>
        <v>1</v>
      </c>
      <c r="AC692" s="207">
        <f>IF(SUMPRODUCT(($A$4:$A692=A692)*($F$4:$F692=F692)*($Q$4:$Q692=Q692))&gt;1,0,1)</f>
        <v>1</v>
      </c>
      <c r="AD692" s="206" t="str">
        <f t="shared" si="34"/>
        <v xml:space="preserve">{"Organisation": "Croix Rouge Americaine", "Indicateur": "Distribution de biens non-alimentaire", "Statut": "Réalisé", "Date de l'activité (passé ou planifiée)
( jj-mm-aaaa)": "10/12/2016", "Département": "Nord Ouest", "Commune": "Mole Saint Nicolas", "Section Communale": "2ème Mare Rouge"}, </v>
      </c>
    </row>
    <row r="693" spans="1:30" s="53" customFormat="1" x14ac:dyDescent="0.25">
      <c r="A693" s="53" t="s">
        <v>2191</v>
      </c>
      <c r="B693" s="53" t="s">
        <v>2058</v>
      </c>
      <c r="D693" s="53" t="s">
        <v>15</v>
      </c>
      <c r="E693" s="132">
        <v>42655</v>
      </c>
      <c r="F693" s="77" t="s">
        <v>2417</v>
      </c>
      <c r="G693" s="145" t="s">
        <v>1056</v>
      </c>
      <c r="H693" s="138" t="str">
        <f>IFERROR(VLOOKUP(G693,REFERENCES!O:P,2,FALSE),"")</f>
        <v xml:space="preserve">Nombre </v>
      </c>
      <c r="I693" s="172">
        <v>200</v>
      </c>
      <c r="J693" s="207"/>
      <c r="K693" s="207"/>
      <c r="L693" s="207"/>
      <c r="M693" s="74">
        <v>1000</v>
      </c>
      <c r="N693" s="73">
        <v>200</v>
      </c>
      <c r="O693" s="143"/>
      <c r="P693" s="53" t="s">
        <v>167</v>
      </c>
      <c r="Q693" s="71" t="s">
        <v>437</v>
      </c>
      <c r="R693" s="150" t="s">
        <v>1440</v>
      </c>
      <c r="S693" s="167" t="s">
        <v>2133</v>
      </c>
      <c r="T693" s="206"/>
      <c r="U693" s="206"/>
      <c r="V693" s="145"/>
      <c r="W693" s="206" t="str">
        <f t="shared" si="32"/>
        <v>CRO20161012NOMO2È</v>
      </c>
      <c r="X693" s="206">
        <f t="shared" si="33"/>
        <v>0</v>
      </c>
      <c r="Y693" s="206" t="str">
        <f>VLOOKUP(P693,NIVEAUXADMIN!A:B,2,FALSE)</f>
        <v>HT09</v>
      </c>
      <c r="Z693" s="206" t="str">
        <f>VLOOKUP(Q693,NIVEAUXADMIN!E:F,2,FALSE)</f>
        <v>HT09931</v>
      </c>
      <c r="AA693" s="206" t="str">
        <f>VLOOKUP(R693,NIVEAUXADMIN!I:J,2,FALSE)</f>
        <v>HT09912-02</v>
      </c>
      <c r="AB693" s="206">
        <f>IF(SUMPRODUCT(($A$4:$A693=A693)*($Q$4:$Q693=Q693))&gt;1,0,1)</f>
        <v>0</v>
      </c>
      <c r="AC693" s="207">
        <f>IF(SUMPRODUCT(($A$4:$A693=A693)*($F$4:$F693=F693)*($Q$4:$Q693=Q693))&gt;1,0,1)</f>
        <v>0</v>
      </c>
      <c r="AD693" s="206" t="str">
        <f t="shared" si="34"/>
        <v xml:space="preserve">{"Organisation": "Croix Rouge Americaine", "Indicateur": "Distribution de biens non-alimentaire", "Statut": "Réalisé", "Date de l'activité (passé ou planifiée)
( jj-mm-aaaa)": "10/12/2016", "Département": "Nord Ouest", "Commune": "Mole Saint Nicolas", "Section Communale": "2ème Mare Rouge"}, </v>
      </c>
    </row>
    <row r="694" spans="1:30" s="53" customFormat="1" x14ac:dyDescent="0.25">
      <c r="A694" s="53" t="s">
        <v>2191</v>
      </c>
      <c r="B694" s="53" t="s">
        <v>2058</v>
      </c>
      <c r="D694" s="53" t="s">
        <v>15</v>
      </c>
      <c r="E694" s="132">
        <v>42655</v>
      </c>
      <c r="F694" s="77" t="s">
        <v>2417</v>
      </c>
      <c r="G694" s="145" t="s">
        <v>1047</v>
      </c>
      <c r="H694" s="138" t="str">
        <f>IFERROR(VLOOKUP(G694,REFERENCES!O:P,2,FALSE),"")</f>
        <v xml:space="preserve">Nombre </v>
      </c>
      <c r="I694" s="207">
        <v>400</v>
      </c>
      <c r="J694" s="207"/>
      <c r="K694" s="207"/>
      <c r="L694" s="207"/>
      <c r="M694" s="74">
        <v>1000</v>
      </c>
      <c r="N694" s="73">
        <v>200</v>
      </c>
      <c r="O694" s="71"/>
      <c r="P694" s="53" t="s">
        <v>167</v>
      </c>
      <c r="Q694" s="143" t="s">
        <v>437</v>
      </c>
      <c r="R694" s="150" t="s">
        <v>1440</v>
      </c>
      <c r="S694" s="167" t="s">
        <v>2133</v>
      </c>
      <c r="T694" s="206"/>
      <c r="U694" s="206"/>
      <c r="V694" s="72"/>
      <c r="W694" s="206" t="str">
        <f t="shared" si="32"/>
        <v>CRO20161012NOMO2È</v>
      </c>
      <c r="X694" s="206">
        <f t="shared" si="33"/>
        <v>0</v>
      </c>
      <c r="Y694" s="206" t="str">
        <f>VLOOKUP(P694,NIVEAUXADMIN!A:B,2,FALSE)</f>
        <v>HT09</v>
      </c>
      <c r="Z694" s="206" t="str">
        <f>VLOOKUP(Q694,NIVEAUXADMIN!E:F,2,FALSE)</f>
        <v>HT09931</v>
      </c>
      <c r="AA694" s="206" t="str">
        <f>VLOOKUP(R694,NIVEAUXADMIN!I:J,2,FALSE)</f>
        <v>HT09912-02</v>
      </c>
      <c r="AB694" s="206">
        <f>IF(SUMPRODUCT(($A$4:$A694=A694)*($Q$4:$Q694=Q694))&gt;1,0,1)</f>
        <v>0</v>
      </c>
      <c r="AC694" s="207">
        <f>IF(SUMPRODUCT(($A$4:$A694=A694)*($F$4:$F694=F694)*($Q$4:$Q694=Q694))&gt;1,0,1)</f>
        <v>0</v>
      </c>
      <c r="AD694" s="206" t="str">
        <f t="shared" si="34"/>
        <v xml:space="preserve">{"Organisation": "Croix Rouge Americaine", "Indicateur": "Distribution de biens non-alimentaire", "Statut": "Réalisé", "Date de l'activité (passé ou planifiée)
( jj-mm-aaaa)": "10/12/2016", "Département": "Nord Ouest", "Commune": "Mole Saint Nicolas", "Section Communale": "2ème Mare Rouge"}, </v>
      </c>
    </row>
    <row r="695" spans="1:30" s="53" customFormat="1" x14ac:dyDescent="0.25">
      <c r="A695" s="53" t="s">
        <v>2191</v>
      </c>
      <c r="B695" s="53" t="s">
        <v>2058</v>
      </c>
      <c r="D695" s="53" t="s">
        <v>15</v>
      </c>
      <c r="E695" s="132">
        <v>42655</v>
      </c>
      <c r="F695" s="77" t="s">
        <v>2417</v>
      </c>
      <c r="G695" s="145" t="s">
        <v>1056</v>
      </c>
      <c r="H695" s="138" t="str">
        <f>IFERROR(VLOOKUP(G695,REFERENCES!O:P,2,FALSE),"")</f>
        <v xml:space="preserve">Nombre </v>
      </c>
      <c r="I695" s="172">
        <v>79</v>
      </c>
      <c r="J695" s="207"/>
      <c r="K695" s="207"/>
      <c r="L695" s="207"/>
      <c r="M695" s="74">
        <v>395</v>
      </c>
      <c r="N695" s="73">
        <v>79</v>
      </c>
      <c r="P695" s="53" t="s">
        <v>19</v>
      </c>
      <c r="Q695" s="143" t="s">
        <v>20</v>
      </c>
      <c r="R695" s="150"/>
      <c r="S695" s="167" t="s">
        <v>1107</v>
      </c>
      <c r="T695" s="206"/>
      <c r="U695" s="206"/>
      <c r="V695" s="72"/>
      <c r="W695" s="206" t="str">
        <f t="shared" si="32"/>
        <v>CRO20161012SULE</v>
      </c>
      <c r="X695" s="206">
        <f t="shared" si="33"/>
        <v>0</v>
      </c>
      <c r="Y695" s="206" t="str">
        <f>VLOOKUP(P695,NIVEAUXADMIN!A:B,2,FALSE)</f>
        <v>HT07</v>
      </c>
      <c r="Z695" s="206" t="str">
        <f>VLOOKUP(Q695,NIVEAUXADMIN!E:F,2,FALSE)</f>
        <v>HT07711</v>
      </c>
      <c r="AA695" s="206" t="e">
        <f>VLOOKUP(R695,NIVEAUXADMIN!I:J,2,FALSE)</f>
        <v>#N/A</v>
      </c>
      <c r="AB695" s="206">
        <f>IF(SUMPRODUCT(($A$4:$A695=A695)*($Q$4:$Q695=Q695))&gt;1,0,1)</f>
        <v>0</v>
      </c>
      <c r="AC695" s="207">
        <f>IF(SUMPRODUCT(($A$4:$A695=A695)*($F$4:$F695=F695)*($Q$4:$Q695=Q695))&gt;1,0,1)</f>
        <v>0</v>
      </c>
      <c r="AD695" s="206" t="str">
        <f t="shared" si="34"/>
        <v xml:space="preserve">{"Organisation": "Croix Rouge Americaine", "Indicateur": "Distribution de biens non-alimentaire", "Statut": "Réalisé", "Date de l'activité (passé ou planifiée)
( jj-mm-aaaa)": "10/12/2016", "Département": "Sud", "Commune": "Les Cayes", "Section Communale": ""}, </v>
      </c>
    </row>
    <row r="696" spans="1:30" s="53" customFormat="1" x14ac:dyDescent="0.25">
      <c r="A696" s="53" t="s">
        <v>2191</v>
      </c>
      <c r="B696" s="53" t="s">
        <v>2058</v>
      </c>
      <c r="D696" s="53" t="s">
        <v>15</v>
      </c>
      <c r="E696" s="132">
        <v>42655</v>
      </c>
      <c r="F696" s="77" t="s">
        <v>2417</v>
      </c>
      <c r="G696" s="145" t="s">
        <v>1047</v>
      </c>
      <c r="H696" s="138" t="str">
        <f>IFERROR(VLOOKUP(G696,REFERENCES!O:P,2,FALSE),"")</f>
        <v xml:space="preserve">Nombre </v>
      </c>
      <c r="I696" s="172">
        <v>158</v>
      </c>
      <c r="J696" s="146"/>
      <c r="K696" s="146"/>
      <c r="L696" s="146"/>
      <c r="M696" s="20">
        <v>395</v>
      </c>
      <c r="N696" s="207">
        <v>79</v>
      </c>
      <c r="O696" s="206"/>
      <c r="P696" s="53" t="s">
        <v>19</v>
      </c>
      <c r="Q696" s="143" t="s">
        <v>20</v>
      </c>
      <c r="R696" s="150"/>
      <c r="S696" s="167" t="s">
        <v>1107</v>
      </c>
      <c r="T696" s="143"/>
      <c r="U696" s="143"/>
      <c r="V696" s="145"/>
      <c r="W696" s="206" t="str">
        <f t="shared" si="32"/>
        <v>CRO20161012SULE</v>
      </c>
      <c r="X696" s="206">
        <f t="shared" si="33"/>
        <v>0</v>
      </c>
      <c r="Y696" s="206" t="str">
        <f>VLOOKUP(P696,NIVEAUXADMIN!A:B,2,FALSE)</f>
        <v>HT07</v>
      </c>
      <c r="Z696" s="206" t="str">
        <f>VLOOKUP(Q696,NIVEAUXADMIN!E:F,2,FALSE)</f>
        <v>HT07711</v>
      </c>
      <c r="AA696" s="206" t="e">
        <f>VLOOKUP(R696,NIVEAUXADMIN!I:J,2,FALSE)</f>
        <v>#N/A</v>
      </c>
      <c r="AB696" s="206">
        <f>IF(SUMPRODUCT(($A$4:$A696=A696)*($Q$4:$Q696=Q696))&gt;1,0,1)</f>
        <v>0</v>
      </c>
      <c r="AC696" s="207">
        <f>IF(SUMPRODUCT(($A$4:$A696=A696)*($F$4:$F696=F696)*($Q$4:$Q696=Q696))&gt;1,0,1)</f>
        <v>0</v>
      </c>
      <c r="AD696" s="206" t="str">
        <f t="shared" si="34"/>
        <v xml:space="preserve">{"Organisation": "Croix Rouge Americaine", "Indicateur": "Distribution de biens non-alimentaire", "Statut": "Réalisé", "Date de l'activité (passé ou planifiée)
( jj-mm-aaaa)": "10/12/2016", "Département": "Sud", "Commune": "Les Cayes", "Section Communale": ""}, </v>
      </c>
    </row>
    <row r="697" spans="1:30" s="53" customFormat="1" x14ac:dyDescent="0.25">
      <c r="A697" s="53" t="s">
        <v>2191</v>
      </c>
      <c r="B697" s="53" t="s">
        <v>2058</v>
      </c>
      <c r="D697" s="53" t="s">
        <v>15</v>
      </c>
      <c r="E697" s="132">
        <v>42655</v>
      </c>
      <c r="F697" s="77" t="s">
        <v>2417</v>
      </c>
      <c r="G697" s="145" t="s">
        <v>1055</v>
      </c>
      <c r="H697" s="138" t="str">
        <f>IFERROR(VLOOKUP(G697,REFERENCES!O:P,2,FALSE),"")</f>
        <v xml:space="preserve">Nombre </v>
      </c>
      <c r="I697" s="207">
        <v>20</v>
      </c>
      <c r="J697" s="146"/>
      <c r="K697" s="146"/>
      <c r="L697" s="146"/>
      <c r="M697" s="20">
        <v>100</v>
      </c>
      <c r="N697" s="207">
        <v>20</v>
      </c>
      <c r="O697" s="206"/>
      <c r="P697" s="53" t="s">
        <v>167</v>
      </c>
      <c r="Q697" s="143" t="s">
        <v>326</v>
      </c>
      <c r="R697" s="150"/>
      <c r="S697" s="167" t="s">
        <v>1106</v>
      </c>
      <c r="T697" s="143"/>
      <c r="U697" s="143"/>
      <c r="V697" s="145"/>
      <c r="W697" s="206" t="str">
        <f t="shared" si="32"/>
        <v>CRO20161012NOBA</v>
      </c>
      <c r="X697" s="206">
        <f t="shared" si="33"/>
        <v>0</v>
      </c>
      <c r="Y697" s="206" t="str">
        <f>VLOOKUP(P697,NIVEAUXADMIN!A:B,2,FALSE)</f>
        <v>HT09</v>
      </c>
      <c r="Z697" s="206" t="str">
        <f>VLOOKUP(Q697,NIVEAUXADMIN!E:F,2,FALSE)</f>
        <v>HT09932</v>
      </c>
      <c r="AA697" s="206" t="e">
        <f>VLOOKUP(R697,NIVEAUXADMIN!I:J,2,FALSE)</f>
        <v>#N/A</v>
      </c>
      <c r="AB697" s="206">
        <f>IF(SUMPRODUCT(($A$4:$A697=A697)*($Q$4:$Q697=Q697))&gt;1,0,1)</f>
        <v>0</v>
      </c>
      <c r="AC697" s="207">
        <f>IF(SUMPRODUCT(($A$4:$A697=A697)*($F$4:$F697=F697)*($Q$4:$Q697=Q697))&gt;1,0,1)</f>
        <v>0</v>
      </c>
      <c r="AD697"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698" spans="1:30" s="53" customFormat="1" x14ac:dyDescent="0.25">
      <c r="A698" s="53" t="s">
        <v>2191</v>
      </c>
      <c r="B698" s="53" t="s">
        <v>2058</v>
      </c>
      <c r="D698" s="53" t="s">
        <v>15</v>
      </c>
      <c r="E698" s="132">
        <v>42655</v>
      </c>
      <c r="F698" s="77" t="s">
        <v>2417</v>
      </c>
      <c r="G698" s="145" t="s">
        <v>1056</v>
      </c>
      <c r="H698" s="138" t="str">
        <f>IFERROR(VLOOKUP(G698,REFERENCES!O:P,2,FALSE),"")</f>
        <v xml:space="preserve">Nombre </v>
      </c>
      <c r="I698" s="73">
        <v>20</v>
      </c>
      <c r="J698" s="207"/>
      <c r="K698" s="207"/>
      <c r="L698" s="207"/>
      <c r="M698" s="20">
        <v>100</v>
      </c>
      <c r="N698" s="207">
        <v>20</v>
      </c>
      <c r="O698" s="206"/>
      <c r="P698" s="53" t="s">
        <v>167</v>
      </c>
      <c r="Q698" s="206" t="s">
        <v>326</v>
      </c>
      <c r="R698" s="150"/>
      <c r="S698" s="167" t="s">
        <v>1106</v>
      </c>
      <c r="T698" s="206"/>
      <c r="U698" s="206"/>
      <c r="V698" s="72"/>
      <c r="W698" s="206" t="str">
        <f t="shared" si="32"/>
        <v>CRO20161012NOBA</v>
      </c>
      <c r="X698" s="206">
        <f t="shared" si="33"/>
        <v>0</v>
      </c>
      <c r="Y698" s="206" t="str">
        <f>VLOOKUP(P698,NIVEAUXADMIN!A:B,2,FALSE)</f>
        <v>HT09</v>
      </c>
      <c r="Z698" s="206" t="str">
        <f>VLOOKUP(Q698,NIVEAUXADMIN!E:F,2,FALSE)</f>
        <v>HT09932</v>
      </c>
      <c r="AA698" s="206" t="e">
        <f>VLOOKUP(R698,NIVEAUXADMIN!I:J,2,FALSE)</f>
        <v>#N/A</v>
      </c>
      <c r="AB698" s="206">
        <f>IF(SUMPRODUCT(($A$4:$A698=A698)*($Q$4:$Q698=Q698))&gt;1,0,1)</f>
        <v>0</v>
      </c>
      <c r="AC698" s="207">
        <f>IF(SUMPRODUCT(($A$4:$A698=A698)*($F$4:$F698=F698)*($Q$4:$Q698=Q698))&gt;1,0,1)</f>
        <v>0</v>
      </c>
      <c r="AD698"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699" spans="1:30" s="53" customFormat="1" x14ac:dyDescent="0.25">
      <c r="A699" s="53" t="s">
        <v>2191</v>
      </c>
      <c r="B699" s="53" t="s">
        <v>2058</v>
      </c>
      <c r="D699" s="53" t="s">
        <v>15</v>
      </c>
      <c r="E699" s="132">
        <v>42655</v>
      </c>
      <c r="F699" s="77" t="s">
        <v>2417</v>
      </c>
      <c r="G699" s="145" t="s">
        <v>1047</v>
      </c>
      <c r="H699" s="138" t="str">
        <f>IFERROR(VLOOKUP(G699,REFERENCES!O:P,2,FALSE),"")</f>
        <v xml:space="preserve">Nombre </v>
      </c>
      <c r="I699" s="172">
        <v>40</v>
      </c>
      <c r="J699" s="207"/>
      <c r="K699" s="207"/>
      <c r="L699" s="207"/>
      <c r="M699" s="20">
        <v>100</v>
      </c>
      <c r="N699" s="207">
        <v>20</v>
      </c>
      <c r="O699" s="206"/>
      <c r="P699" s="53" t="s">
        <v>167</v>
      </c>
      <c r="Q699" s="206" t="s">
        <v>326</v>
      </c>
      <c r="R699" s="150"/>
      <c r="S699" s="167" t="s">
        <v>1106</v>
      </c>
      <c r="T699" s="206"/>
      <c r="U699" s="206"/>
      <c r="V699" s="72"/>
      <c r="W699" s="206" t="str">
        <f t="shared" si="32"/>
        <v>CRO20161012NOBA</v>
      </c>
      <c r="X699" s="206">
        <f t="shared" si="33"/>
        <v>0</v>
      </c>
      <c r="Y699" s="206" t="str">
        <f>VLOOKUP(P699,NIVEAUXADMIN!A:B,2,FALSE)</f>
        <v>HT09</v>
      </c>
      <c r="Z699" s="206" t="str">
        <f>VLOOKUP(Q699,NIVEAUXADMIN!E:F,2,FALSE)</f>
        <v>HT09932</v>
      </c>
      <c r="AA699" s="206" t="e">
        <f>VLOOKUP(R699,NIVEAUXADMIN!I:J,2,FALSE)</f>
        <v>#N/A</v>
      </c>
      <c r="AB699" s="206">
        <f>IF(SUMPRODUCT(($A$4:$A699=A699)*($Q$4:$Q699=Q699))&gt;1,0,1)</f>
        <v>0</v>
      </c>
      <c r="AC699" s="207">
        <f>IF(SUMPRODUCT(($A$4:$A699=A699)*($F$4:$F699=F699)*($Q$4:$Q699=Q699))&gt;1,0,1)</f>
        <v>0</v>
      </c>
      <c r="AD699" s="206" t="str">
        <f t="shared" si="34"/>
        <v xml:space="preserve">{"Organisation": "Croix Rouge Americaine", "Indicateur": "Distribution de biens non-alimentaire", "Statut": "Réalisé", "Date de l'activité (passé ou planifiée)
( jj-mm-aaaa)": "10/12/2016", "Département": "Nord Ouest", "Commune": "Baie de Henne", "Section Communale": ""}, </v>
      </c>
    </row>
    <row r="700" spans="1:30" s="53" customFormat="1" x14ac:dyDescent="0.25">
      <c r="A700" s="53" t="s">
        <v>2191</v>
      </c>
      <c r="B700" s="53" t="s">
        <v>2058</v>
      </c>
      <c r="D700" s="53" t="s">
        <v>15</v>
      </c>
      <c r="E700" s="132">
        <v>42656</v>
      </c>
      <c r="F700" s="77" t="s">
        <v>2417</v>
      </c>
      <c r="G700" s="145" t="s">
        <v>1055</v>
      </c>
      <c r="H700" s="138" t="str">
        <f>IFERROR(VLOOKUP(G700,REFERENCES!O:P,2,FALSE),"")</f>
        <v xml:space="preserve">Nombre </v>
      </c>
      <c r="I700" s="73">
        <v>305</v>
      </c>
      <c r="J700" s="207"/>
      <c r="K700" s="207"/>
      <c r="L700" s="207"/>
      <c r="M700" s="20">
        <v>1525</v>
      </c>
      <c r="N700" s="207">
        <v>305</v>
      </c>
      <c r="O700" s="206"/>
      <c r="P700" s="53" t="s">
        <v>167</v>
      </c>
      <c r="Q700" s="206" t="s">
        <v>326</v>
      </c>
      <c r="R700" s="150" t="s">
        <v>1415</v>
      </c>
      <c r="S700" s="167" t="s">
        <v>326</v>
      </c>
      <c r="T700" s="206"/>
      <c r="U700" s="206"/>
      <c r="V700" s="145"/>
      <c r="W700" s="206" t="str">
        <f t="shared" si="32"/>
        <v>CRO20161013NOBA2È</v>
      </c>
      <c r="X700" s="206">
        <f t="shared" si="33"/>
        <v>0</v>
      </c>
      <c r="Y700" s="206" t="str">
        <f>VLOOKUP(P700,NIVEAUXADMIN!A:B,2,FALSE)</f>
        <v>HT09</v>
      </c>
      <c r="Z700" s="206" t="str">
        <f>VLOOKUP(Q700,NIVEAUXADMIN!E:F,2,FALSE)</f>
        <v>HT09932</v>
      </c>
      <c r="AA700" s="206" t="str">
        <f>VLOOKUP(R700,NIVEAUXADMIN!I:J,2,FALSE)</f>
        <v>HT09932-02</v>
      </c>
      <c r="AB700" s="206">
        <f>IF(SUMPRODUCT(($A$4:$A700=A700)*($Q$4:$Q700=Q700))&gt;1,0,1)</f>
        <v>0</v>
      </c>
      <c r="AC700" s="207">
        <f>IF(SUMPRODUCT(($A$4:$A700=A700)*($F$4:$F700=F700)*($Q$4:$Q700=Q700))&gt;1,0,1)</f>
        <v>0</v>
      </c>
      <c r="AD700" s="206" t="str">
        <f t="shared" si="34"/>
        <v xml:space="preserve">{"Organisation": "Croix Rouge Americaine", "Indicateur": "Distribution de biens non-alimentaire", "Statut": "Réalisé", "Date de l'activité (passé ou planifiée)
( jj-mm-aaaa)": "10/13/2016", "Département": "Nord Ouest", "Commune": "Baie de Henne", "Section Communale": "2ème Dos d'Ane"}, </v>
      </c>
    </row>
    <row r="701" spans="1:30" s="53" customFormat="1" x14ac:dyDescent="0.25">
      <c r="A701" s="53" t="s">
        <v>2191</v>
      </c>
      <c r="B701" s="53" t="s">
        <v>2058</v>
      </c>
      <c r="D701" s="53" t="s">
        <v>15</v>
      </c>
      <c r="E701" s="132">
        <v>42656</v>
      </c>
      <c r="F701" s="77" t="s">
        <v>2417</v>
      </c>
      <c r="G701" s="145" t="s">
        <v>1056</v>
      </c>
      <c r="H701" s="138" t="str">
        <f>IFERROR(VLOOKUP(G701,REFERENCES!O:P,2,FALSE),"")</f>
        <v xml:space="preserve">Nombre </v>
      </c>
      <c r="I701" s="73">
        <v>305</v>
      </c>
      <c r="J701" s="207"/>
      <c r="K701" s="207"/>
      <c r="L701" s="207"/>
      <c r="M701" s="20">
        <v>1525</v>
      </c>
      <c r="N701" s="207">
        <v>305</v>
      </c>
      <c r="O701" s="206"/>
      <c r="P701" s="53" t="s">
        <v>167</v>
      </c>
      <c r="Q701" s="206" t="s">
        <v>326</v>
      </c>
      <c r="R701" s="150" t="s">
        <v>1415</v>
      </c>
      <c r="S701" s="167" t="s">
        <v>326</v>
      </c>
      <c r="T701" s="206"/>
      <c r="U701" s="206"/>
      <c r="V701" s="72"/>
      <c r="W701" s="206" t="str">
        <f t="shared" si="32"/>
        <v>CRO20161013NOBA2È</v>
      </c>
      <c r="X701" s="206">
        <f t="shared" si="33"/>
        <v>0</v>
      </c>
      <c r="Y701" s="206" t="str">
        <f>VLOOKUP(P701,NIVEAUXADMIN!A:B,2,FALSE)</f>
        <v>HT09</v>
      </c>
      <c r="Z701" s="206" t="str">
        <f>VLOOKUP(Q701,NIVEAUXADMIN!E:F,2,FALSE)</f>
        <v>HT09932</v>
      </c>
      <c r="AA701" s="206" t="str">
        <f>VLOOKUP(R701,NIVEAUXADMIN!I:J,2,FALSE)</f>
        <v>HT09932-02</v>
      </c>
      <c r="AB701" s="206">
        <f>IF(SUMPRODUCT(($A$4:$A701=A701)*($Q$4:$Q701=Q701))&gt;1,0,1)</f>
        <v>0</v>
      </c>
      <c r="AC701" s="207">
        <f>IF(SUMPRODUCT(($A$4:$A701=A701)*($F$4:$F701=F701)*($Q$4:$Q701=Q701))&gt;1,0,1)</f>
        <v>0</v>
      </c>
      <c r="AD701" s="206" t="str">
        <f t="shared" si="34"/>
        <v xml:space="preserve">{"Organisation": "Croix Rouge Americaine", "Indicateur": "Distribution de biens non-alimentaire", "Statut": "Réalisé", "Date de l'activité (passé ou planifiée)
( jj-mm-aaaa)": "10/13/2016", "Département": "Nord Ouest", "Commune": "Baie de Henne", "Section Communale": "2ème Dos d'Ane"}, </v>
      </c>
    </row>
    <row r="702" spans="1:30" s="53" customFormat="1" x14ac:dyDescent="0.25">
      <c r="A702" s="53" t="s">
        <v>2191</v>
      </c>
      <c r="B702" s="53" t="s">
        <v>2058</v>
      </c>
      <c r="D702" s="53" t="s">
        <v>15</v>
      </c>
      <c r="E702" s="132">
        <v>42656</v>
      </c>
      <c r="F702" s="77" t="s">
        <v>2417</v>
      </c>
      <c r="G702" s="145" t="s">
        <v>1047</v>
      </c>
      <c r="H702" s="138" t="str">
        <f>IFERROR(VLOOKUP(G702,REFERENCES!O:P,2,FALSE),"")</f>
        <v xml:space="preserve">Nombre </v>
      </c>
      <c r="I702" s="172">
        <v>610</v>
      </c>
      <c r="J702" s="146"/>
      <c r="K702" s="146"/>
      <c r="L702" s="146"/>
      <c r="M702" s="20">
        <v>1525</v>
      </c>
      <c r="N702" s="207">
        <v>305</v>
      </c>
      <c r="O702" s="143"/>
      <c r="P702" s="53" t="s">
        <v>167</v>
      </c>
      <c r="Q702" s="206" t="s">
        <v>326</v>
      </c>
      <c r="R702" s="150" t="s">
        <v>1415</v>
      </c>
      <c r="S702" s="167" t="s">
        <v>326</v>
      </c>
      <c r="T702" s="143"/>
      <c r="U702" s="206"/>
      <c r="V702" s="72"/>
      <c r="W702" s="206" t="str">
        <f t="shared" si="32"/>
        <v>CRO20161013NOBA2È</v>
      </c>
      <c r="X702" s="206">
        <f t="shared" si="33"/>
        <v>0</v>
      </c>
      <c r="Y702" s="206" t="str">
        <f>VLOOKUP(P702,NIVEAUXADMIN!A:B,2,FALSE)</f>
        <v>HT09</v>
      </c>
      <c r="Z702" s="206" t="str">
        <f>VLOOKUP(Q702,NIVEAUXADMIN!E:F,2,FALSE)</f>
        <v>HT09932</v>
      </c>
      <c r="AA702" s="206" t="str">
        <f>VLOOKUP(R702,NIVEAUXADMIN!I:J,2,FALSE)</f>
        <v>HT09932-02</v>
      </c>
      <c r="AB702" s="206">
        <f>IF(SUMPRODUCT(($A$4:$A702=A702)*($Q$4:$Q702=Q702))&gt;1,0,1)</f>
        <v>0</v>
      </c>
      <c r="AC702" s="207">
        <f>IF(SUMPRODUCT(($A$4:$A702=A702)*($F$4:$F702=F702)*($Q$4:$Q702=Q702))&gt;1,0,1)</f>
        <v>0</v>
      </c>
      <c r="AD702" s="206" t="str">
        <f t="shared" si="34"/>
        <v xml:space="preserve">{"Organisation": "Croix Rouge Americaine", "Indicateur": "Distribution de biens non-alimentaire", "Statut": "Réalisé", "Date de l'activité (passé ou planifiée)
( jj-mm-aaaa)": "10/13/2016", "Département": "Nord Ouest", "Commune": "Baie de Henne", "Section Communale": "2ème Dos d'Ane"}, </v>
      </c>
    </row>
    <row r="703" spans="1:30" s="53" customFormat="1" x14ac:dyDescent="0.25">
      <c r="A703" s="53" t="s">
        <v>2191</v>
      </c>
      <c r="B703" s="53" t="s">
        <v>2058</v>
      </c>
      <c r="D703" s="53" t="s">
        <v>15</v>
      </c>
      <c r="E703" s="132">
        <v>42656</v>
      </c>
      <c r="F703" s="77" t="s">
        <v>2417</v>
      </c>
      <c r="G703" s="145" t="s">
        <v>1056</v>
      </c>
      <c r="H703" s="138" t="str">
        <f>IFERROR(VLOOKUP(G703,REFERENCES!O:P,2,FALSE),"")</f>
        <v xml:space="preserve">Nombre </v>
      </c>
      <c r="I703" s="73">
        <v>63</v>
      </c>
      <c r="J703" s="207"/>
      <c r="K703" s="207"/>
      <c r="L703" s="207"/>
      <c r="M703" s="20">
        <v>315</v>
      </c>
      <c r="N703" s="207">
        <v>63</v>
      </c>
      <c r="O703" s="206"/>
      <c r="P703" s="53" t="s">
        <v>19</v>
      </c>
      <c r="Q703" s="206" t="s">
        <v>20</v>
      </c>
      <c r="R703" s="150"/>
      <c r="S703" s="167" t="s">
        <v>2134</v>
      </c>
      <c r="T703" s="206"/>
      <c r="U703" s="206"/>
      <c r="V703" s="72"/>
      <c r="W703" s="206" t="str">
        <f t="shared" si="32"/>
        <v>CRO20161013SULE</v>
      </c>
      <c r="X703" s="206">
        <f t="shared" si="33"/>
        <v>0</v>
      </c>
      <c r="Y703" s="206" t="str">
        <f>VLOOKUP(P703,NIVEAUXADMIN!A:B,2,FALSE)</f>
        <v>HT07</v>
      </c>
      <c r="Z703" s="206" t="str">
        <f>VLOOKUP(Q703,NIVEAUXADMIN!E:F,2,FALSE)</f>
        <v>HT07711</v>
      </c>
      <c r="AA703" s="206" t="e">
        <f>VLOOKUP(R703,NIVEAUXADMIN!I:J,2,FALSE)</f>
        <v>#N/A</v>
      </c>
      <c r="AB703" s="206">
        <f>IF(SUMPRODUCT(($A$4:$A703=A703)*($Q$4:$Q703=Q703))&gt;1,0,1)</f>
        <v>0</v>
      </c>
      <c r="AC703" s="207">
        <f>IF(SUMPRODUCT(($A$4:$A703=A703)*($F$4:$F703=F703)*($Q$4:$Q703=Q703))&gt;1,0,1)</f>
        <v>0</v>
      </c>
      <c r="AD703" s="206" t="str">
        <f t="shared" si="34"/>
        <v xml:space="preserve">{"Organisation": "Croix Rouge Americaine", "Indicateur": "Distribution de biens non-alimentaire", "Statut": "Réalisé", "Date de l'activité (passé ou planifiée)
( jj-mm-aaaa)": "10/13/2016", "Département": "Sud", "Commune": "Les Cayes", "Section Communale": ""}, </v>
      </c>
    </row>
    <row r="704" spans="1:30" s="53" customFormat="1" x14ac:dyDescent="0.25">
      <c r="A704" s="53" t="s">
        <v>2191</v>
      </c>
      <c r="B704" s="53" t="s">
        <v>2058</v>
      </c>
      <c r="D704" s="53" t="s">
        <v>15</v>
      </c>
      <c r="E704" s="132">
        <v>42656</v>
      </c>
      <c r="F704" s="77" t="s">
        <v>2417</v>
      </c>
      <c r="G704" s="145" t="s">
        <v>1047</v>
      </c>
      <c r="H704" s="138" t="str">
        <f>IFERROR(VLOOKUP(G704,REFERENCES!O:P,2,FALSE),"")</f>
        <v xml:space="preserve">Nombre </v>
      </c>
      <c r="I704" s="73">
        <v>126</v>
      </c>
      <c r="J704" s="207"/>
      <c r="K704" s="207"/>
      <c r="L704" s="207"/>
      <c r="M704" s="20">
        <v>315</v>
      </c>
      <c r="N704" s="207">
        <v>63</v>
      </c>
      <c r="O704" s="206"/>
      <c r="P704" s="53" t="s">
        <v>19</v>
      </c>
      <c r="Q704" s="206" t="s">
        <v>20</v>
      </c>
      <c r="R704" s="150"/>
      <c r="S704" s="167" t="s">
        <v>2134</v>
      </c>
      <c r="T704" s="206"/>
      <c r="U704" s="206"/>
      <c r="V704" s="72"/>
      <c r="W704" s="206" t="str">
        <f t="shared" si="32"/>
        <v>CRO20161013SULE</v>
      </c>
      <c r="X704" s="206">
        <f t="shared" si="33"/>
        <v>0</v>
      </c>
      <c r="Y704" s="206" t="str">
        <f>VLOOKUP(P704,NIVEAUXADMIN!A:B,2,FALSE)</f>
        <v>HT07</v>
      </c>
      <c r="Z704" s="206" t="str">
        <f>VLOOKUP(Q704,NIVEAUXADMIN!E:F,2,FALSE)</f>
        <v>HT07711</v>
      </c>
      <c r="AA704" s="206" t="e">
        <f>VLOOKUP(R704,NIVEAUXADMIN!I:J,2,FALSE)</f>
        <v>#N/A</v>
      </c>
      <c r="AB704" s="206">
        <f>IF(SUMPRODUCT(($A$4:$A704=A704)*($Q$4:$Q704=Q704))&gt;1,0,1)</f>
        <v>0</v>
      </c>
      <c r="AC704" s="207">
        <f>IF(SUMPRODUCT(($A$4:$A704=A704)*($F$4:$F704=F704)*($Q$4:$Q704=Q704))&gt;1,0,1)</f>
        <v>0</v>
      </c>
      <c r="AD704" s="206" t="str">
        <f t="shared" si="34"/>
        <v xml:space="preserve">{"Organisation": "Croix Rouge Americaine", "Indicateur": "Distribution de biens non-alimentaire", "Statut": "Réalisé", "Date de l'activité (passé ou planifiée)
( jj-mm-aaaa)": "10/13/2016", "Département": "Sud", "Commune": "Les Cayes", "Section Communale": ""}, </v>
      </c>
    </row>
    <row r="705" spans="1:30" s="53" customFormat="1" x14ac:dyDescent="0.25">
      <c r="A705" s="53" t="s">
        <v>2191</v>
      </c>
      <c r="B705" s="53" t="s">
        <v>2058</v>
      </c>
      <c r="D705" s="53" t="s">
        <v>15</v>
      </c>
      <c r="E705" s="132">
        <v>42656</v>
      </c>
      <c r="F705" s="77" t="s">
        <v>2417</v>
      </c>
      <c r="G705" s="145" t="s">
        <v>1056</v>
      </c>
      <c r="H705" s="138" t="str">
        <f>IFERROR(VLOOKUP(G705,REFERENCES!O:P,2,FALSE),"")</f>
        <v xml:space="preserve">Nombre </v>
      </c>
      <c r="I705" s="73">
        <v>125</v>
      </c>
      <c r="J705" s="207"/>
      <c r="K705" s="207"/>
      <c r="L705" s="207"/>
      <c r="M705" s="20">
        <v>625</v>
      </c>
      <c r="N705" s="207">
        <v>125</v>
      </c>
      <c r="O705" s="206"/>
      <c r="P705" s="53" t="s">
        <v>19</v>
      </c>
      <c r="Q705" s="206" t="s">
        <v>20</v>
      </c>
      <c r="R705" s="150"/>
      <c r="S705" s="167" t="s">
        <v>1134</v>
      </c>
      <c r="T705" s="206"/>
      <c r="U705" s="206"/>
      <c r="V705" s="72"/>
      <c r="W705" s="206" t="str">
        <f t="shared" si="32"/>
        <v>CRO20161013SULE</v>
      </c>
      <c r="X705" s="206">
        <f t="shared" si="33"/>
        <v>0</v>
      </c>
      <c r="Y705" s="206" t="str">
        <f>VLOOKUP(P705,NIVEAUXADMIN!A:B,2,FALSE)</f>
        <v>HT07</v>
      </c>
      <c r="Z705" s="206" t="str">
        <f>VLOOKUP(Q705,NIVEAUXADMIN!E:F,2,FALSE)</f>
        <v>HT07711</v>
      </c>
      <c r="AA705" s="206" t="e">
        <f>VLOOKUP(R705,NIVEAUXADMIN!I:J,2,FALSE)</f>
        <v>#N/A</v>
      </c>
      <c r="AB705" s="206">
        <f>IF(SUMPRODUCT(($A$4:$A705=A705)*($Q$4:$Q705=Q705))&gt;1,0,1)</f>
        <v>0</v>
      </c>
      <c r="AC705" s="207">
        <f>IF(SUMPRODUCT(($A$4:$A705=A705)*($F$4:$F705=F705)*($Q$4:$Q705=Q705))&gt;1,0,1)</f>
        <v>0</v>
      </c>
      <c r="AD705" s="206" t="str">
        <f t="shared" si="34"/>
        <v xml:space="preserve">{"Organisation": "Croix Rouge Americaine", "Indicateur": "Distribution de biens non-alimentaire", "Statut": "Réalisé", "Date de l'activité (passé ou planifiée)
( jj-mm-aaaa)": "10/13/2016", "Département": "Sud", "Commune": "Les Cayes", "Section Communale": ""}, </v>
      </c>
    </row>
    <row r="706" spans="1:30" s="53" customFormat="1" x14ac:dyDescent="0.25">
      <c r="A706" s="53" t="s">
        <v>2191</v>
      </c>
      <c r="B706" s="53" t="s">
        <v>2058</v>
      </c>
      <c r="D706" s="53" t="s">
        <v>15</v>
      </c>
      <c r="E706" s="132">
        <v>42656</v>
      </c>
      <c r="F706" s="77" t="s">
        <v>2417</v>
      </c>
      <c r="G706" s="145" t="s">
        <v>1055</v>
      </c>
      <c r="H706" s="138" t="str">
        <f>IFERROR(VLOOKUP(G706,REFERENCES!O:P,2,FALSE),"")</f>
        <v xml:space="preserve">Nombre </v>
      </c>
      <c r="I706" s="146">
        <v>100</v>
      </c>
      <c r="J706" s="207"/>
      <c r="K706" s="207"/>
      <c r="L706" s="207"/>
      <c r="M706" s="20">
        <v>500</v>
      </c>
      <c r="N706" s="207">
        <v>100</v>
      </c>
      <c r="O706" s="206"/>
      <c r="P706" s="53" t="s">
        <v>167</v>
      </c>
      <c r="Q706" s="206" t="s">
        <v>431</v>
      </c>
      <c r="R706" s="150" t="s">
        <v>1713</v>
      </c>
      <c r="S706" s="167" t="s">
        <v>431</v>
      </c>
      <c r="T706" s="206"/>
      <c r="U706" s="206"/>
      <c r="V706" s="15"/>
      <c r="W706" s="206" t="str">
        <f t="shared" si="32"/>
        <v>CRO20161013NOJE7È</v>
      </c>
      <c r="X706" s="206">
        <f t="shared" si="33"/>
        <v>0</v>
      </c>
      <c r="Y706" s="206" t="str">
        <f>VLOOKUP(P706,NIVEAUXADMIN!A:B,2,FALSE)</f>
        <v>HT09</v>
      </c>
      <c r="Z706" s="206" t="str">
        <f>VLOOKUP(Q706,NIVEAUXADMIN!E:F,2,FALSE)</f>
        <v>HT09934</v>
      </c>
      <c r="AA706" s="206" t="str">
        <f>VLOOKUP(R706,NIVEAUXADMIN!I:J,2,FALSE)</f>
        <v>HT09934-07</v>
      </c>
      <c r="AB706" s="206">
        <f>IF(SUMPRODUCT(($A$4:$A706=A706)*($Q$4:$Q706=Q706))&gt;1,0,1)</f>
        <v>1</v>
      </c>
      <c r="AC706" s="207">
        <f>IF(SUMPRODUCT(($A$4:$A706=A706)*($F$4:$F706=F706)*($Q$4:$Q706=Q706))&gt;1,0,1)</f>
        <v>1</v>
      </c>
      <c r="AD706" s="206" t="str">
        <f t="shared" si="34"/>
        <v xml:space="preserve">{"Organisation": "Croix Rouge Americaine", "Indicateur": "Distribution de biens non-alimentaire", "Statut": "Réalisé", "Date de l'activité (passé ou planifiée)
( jj-mm-aaaa)": "10/13/2016", "Département": "Nord Ouest", "Commune": "Jean Rabel", "Section Communale": "7ème Diondion"}, </v>
      </c>
    </row>
    <row r="707" spans="1:30" s="53" customFormat="1" x14ac:dyDescent="0.25">
      <c r="A707" s="53" t="s">
        <v>2191</v>
      </c>
      <c r="B707" s="53" t="s">
        <v>2058</v>
      </c>
      <c r="D707" s="53" t="s">
        <v>15</v>
      </c>
      <c r="E707" s="132">
        <v>42656</v>
      </c>
      <c r="F707" s="77" t="s">
        <v>2417</v>
      </c>
      <c r="G707" s="145" t="s">
        <v>1056</v>
      </c>
      <c r="H707" s="138" t="str">
        <f>IFERROR(VLOOKUP(G707,REFERENCES!O:P,2,FALSE),"")</f>
        <v xml:space="preserve">Nombre </v>
      </c>
      <c r="I707" s="146">
        <v>100</v>
      </c>
      <c r="J707" s="207"/>
      <c r="K707" s="154"/>
      <c r="L707" s="207"/>
      <c r="M707" s="20">
        <v>500</v>
      </c>
      <c r="N707" s="207">
        <v>100</v>
      </c>
      <c r="O707" s="206"/>
      <c r="P707" s="53" t="s">
        <v>167</v>
      </c>
      <c r="Q707" s="206" t="s">
        <v>431</v>
      </c>
      <c r="R707" s="150" t="s">
        <v>1713</v>
      </c>
      <c r="S707" s="167" t="s">
        <v>431</v>
      </c>
      <c r="T707" s="206"/>
      <c r="U707" s="206"/>
      <c r="V707" s="145"/>
      <c r="W707" s="206" t="str">
        <f t="shared" si="32"/>
        <v>CRO20161013NOJE7È</v>
      </c>
      <c r="X707" s="206">
        <f t="shared" si="33"/>
        <v>0</v>
      </c>
      <c r="Y707" s="206" t="str">
        <f>VLOOKUP(P707,NIVEAUXADMIN!A:B,2,FALSE)</f>
        <v>HT09</v>
      </c>
      <c r="Z707" s="206" t="str">
        <f>VLOOKUP(Q707,NIVEAUXADMIN!E:F,2,FALSE)</f>
        <v>HT09934</v>
      </c>
      <c r="AA707" s="206" t="str">
        <f>VLOOKUP(R707,NIVEAUXADMIN!I:J,2,FALSE)</f>
        <v>HT09934-07</v>
      </c>
      <c r="AB707" s="206">
        <f>IF(SUMPRODUCT(($A$4:$A707=A707)*($Q$4:$Q707=Q707))&gt;1,0,1)</f>
        <v>0</v>
      </c>
      <c r="AC707" s="207">
        <f>IF(SUMPRODUCT(($A$4:$A707=A707)*($F$4:$F707=F707)*($Q$4:$Q707=Q707))&gt;1,0,1)</f>
        <v>0</v>
      </c>
      <c r="AD707" s="206" t="str">
        <f t="shared" si="34"/>
        <v xml:space="preserve">{"Organisation": "Croix Rouge Americaine", "Indicateur": "Distribution de biens non-alimentaire", "Statut": "Réalisé", "Date de l'activité (passé ou planifiée)
( jj-mm-aaaa)": "10/13/2016", "Département": "Nord Ouest", "Commune": "Jean Rabel", "Section Communale": "7ème Diondion"}, </v>
      </c>
    </row>
    <row r="708" spans="1:30" s="53" customFormat="1" x14ac:dyDescent="0.25">
      <c r="A708" s="53" t="s">
        <v>2191</v>
      </c>
      <c r="B708" s="53" t="s">
        <v>2058</v>
      </c>
      <c r="D708" s="53" t="s">
        <v>15</v>
      </c>
      <c r="E708" s="132">
        <v>42656</v>
      </c>
      <c r="F708" s="77" t="s">
        <v>2417</v>
      </c>
      <c r="G708" s="145" t="s">
        <v>1047</v>
      </c>
      <c r="H708" s="138" t="str">
        <f>IFERROR(VLOOKUP(G708,REFERENCES!O:P,2,FALSE),"")</f>
        <v xml:space="preserve">Nombre </v>
      </c>
      <c r="I708" s="146">
        <v>200</v>
      </c>
      <c r="J708" s="207"/>
      <c r="K708" s="207"/>
      <c r="L708" s="207"/>
      <c r="M708" s="20">
        <v>500</v>
      </c>
      <c r="N708" s="207">
        <v>100</v>
      </c>
      <c r="O708" s="206"/>
      <c r="P708" s="53" t="s">
        <v>167</v>
      </c>
      <c r="Q708" s="206" t="s">
        <v>431</v>
      </c>
      <c r="R708" s="150" t="s">
        <v>1713</v>
      </c>
      <c r="S708" s="167" t="s">
        <v>431</v>
      </c>
      <c r="T708" s="206"/>
      <c r="U708" s="206"/>
      <c r="V708" s="72"/>
      <c r="W708" s="206" t="str">
        <f t="shared" si="32"/>
        <v>CRO20161013NOJE7È</v>
      </c>
      <c r="X708" s="206">
        <f t="shared" si="33"/>
        <v>0</v>
      </c>
      <c r="Y708" s="206" t="str">
        <f>VLOOKUP(P708,NIVEAUXADMIN!A:B,2,FALSE)</f>
        <v>HT09</v>
      </c>
      <c r="Z708" s="206" t="str">
        <f>VLOOKUP(Q708,NIVEAUXADMIN!E:F,2,FALSE)</f>
        <v>HT09934</v>
      </c>
      <c r="AA708" s="206" t="str">
        <f>VLOOKUP(R708,NIVEAUXADMIN!I:J,2,FALSE)</f>
        <v>HT09934-07</v>
      </c>
      <c r="AB708" s="206">
        <f>IF(SUMPRODUCT(($A$4:$A708=A708)*($Q$4:$Q708=Q708))&gt;1,0,1)</f>
        <v>0</v>
      </c>
      <c r="AC708" s="207">
        <f>IF(SUMPRODUCT(($A$4:$A708=A708)*($F$4:$F708=F708)*($Q$4:$Q708=Q708))&gt;1,0,1)</f>
        <v>0</v>
      </c>
      <c r="AD708" s="206" t="str">
        <f t="shared" si="34"/>
        <v xml:space="preserve">{"Organisation": "Croix Rouge Americaine", "Indicateur": "Distribution de biens non-alimentaire", "Statut": "Réalisé", "Date de l'activité (passé ou planifiée)
( jj-mm-aaaa)": "10/13/2016", "Département": "Nord Ouest", "Commune": "Jean Rabel", "Section Communale": "7ème Diondion"}, </v>
      </c>
    </row>
    <row r="709" spans="1:30" s="53" customFormat="1" x14ac:dyDescent="0.25">
      <c r="A709" s="53" t="s">
        <v>2191</v>
      </c>
      <c r="B709" s="53" t="s">
        <v>2058</v>
      </c>
      <c r="D709" s="53" t="s">
        <v>15</v>
      </c>
      <c r="E709" s="132">
        <v>42657</v>
      </c>
      <c r="F709" s="77" t="s">
        <v>2417</v>
      </c>
      <c r="G709" s="145" t="s">
        <v>1055</v>
      </c>
      <c r="H709" s="138" t="str">
        <f>IFERROR(VLOOKUP(G709,REFERENCES!O:P,2,FALSE),"")</f>
        <v xml:space="preserve">Nombre </v>
      </c>
      <c r="I709" s="146">
        <v>35</v>
      </c>
      <c r="J709" s="207"/>
      <c r="K709" s="207"/>
      <c r="L709" s="207"/>
      <c r="M709" s="20">
        <v>175</v>
      </c>
      <c r="N709" s="207">
        <v>35</v>
      </c>
      <c r="O709" s="206"/>
      <c r="P709" s="53" t="s">
        <v>19</v>
      </c>
      <c r="Q709" s="206" t="s">
        <v>521</v>
      </c>
      <c r="R709" s="150" t="s">
        <v>1640</v>
      </c>
      <c r="S709" s="167" t="s">
        <v>1130</v>
      </c>
      <c r="T709" s="206"/>
      <c r="U709" s="206"/>
      <c r="V709" s="72"/>
      <c r="W709" s="206" t="str">
        <f t="shared" ref="W709:W772" si="35">UPPER(LEFT(A709,3)&amp;YEAR(E709)&amp;MONTH(E709)&amp;DAY((E709))&amp;LEFT(P709,2)&amp;LEFT(Q709,2)&amp;LEFT(R709,2))</f>
        <v>CRO20161014SUCO5È</v>
      </c>
      <c r="X709" s="206">
        <f t="shared" ref="X709:X772" si="36">COUNTIF($W$4:$W$128,W709)</f>
        <v>0</v>
      </c>
      <c r="Y709" s="206" t="str">
        <f>VLOOKUP(P709,NIVEAUXADMIN!A:B,2,FALSE)</f>
        <v>HT07</v>
      </c>
      <c r="Z709" s="206" t="str">
        <f>VLOOKUP(Q709,NIVEAUXADMIN!E:F,2,FALSE)</f>
        <v>HT07741</v>
      </c>
      <c r="AA709" s="206" t="str">
        <f>VLOOKUP(R709,NIVEAUXADMIN!I:J,2,FALSE)</f>
        <v>HT07741-02</v>
      </c>
      <c r="AB709" s="206">
        <f>IF(SUMPRODUCT(($A$4:$A709=A709)*($Q$4:$Q709=Q709))&gt;1,0,1)</f>
        <v>1</v>
      </c>
      <c r="AC709" s="207">
        <f>IF(SUMPRODUCT(($A$4:$A709=A709)*($F$4:$F709=F709)*($Q$4:$Q709=Q709))&gt;1,0,1)</f>
        <v>1</v>
      </c>
      <c r="AD709" s="206" t="str">
        <f t="shared" ref="AD709:AD772" si="37">"{"""&amp;$A$3 &amp;""": """ &amp; TRIM(A709)  &amp; """, """&amp; $F$3 &amp; """: """ &amp;  IFERROR(MID(F709,5,LEN(F709)-2),"")&amp; """, """ &amp;$D$3 &amp;""": """ &amp; D709 &amp; """, """&amp;$E$3 &amp;""": """ &amp; IFERROR(TEXT(E709,"m/d/yyyy"),"") &amp; """, """&amp; $P$3&amp; """: """ &amp; P709&amp; """, """&amp; $Q$3&amp; """: """ &amp; Q709&amp; """, """&amp; $R$3&amp; """: """ &amp; R709&amp; """}, "</f>
        <v xml:space="preserve">{"Organisation": "Croix Rouge Americaine", "Indicateur": "Distribution de biens non-alimentaire", "Statut": "Réalisé", "Date de l'activité (passé ou planifiée)
( jj-mm-aaaa)": "10/14/2016", "Département": "Sud", "Commune": "Coteaux", "Section Communale": "5ème Des Pas"}, </v>
      </c>
    </row>
    <row r="710" spans="1:30" s="53" customFormat="1" x14ac:dyDescent="0.25">
      <c r="A710" s="53" t="s">
        <v>2191</v>
      </c>
      <c r="B710" s="53" t="s">
        <v>2058</v>
      </c>
      <c r="D710" s="53" t="s">
        <v>15</v>
      </c>
      <c r="E710" s="132">
        <v>42657</v>
      </c>
      <c r="F710" s="77" t="s">
        <v>2417</v>
      </c>
      <c r="G710" s="145" t="s">
        <v>1055</v>
      </c>
      <c r="H710" s="138" t="str">
        <f>IFERROR(VLOOKUP(G710,REFERENCES!O:P,2,FALSE),"")</f>
        <v xml:space="preserve">Nombre </v>
      </c>
      <c r="I710" s="73">
        <v>35</v>
      </c>
      <c r="J710" s="207"/>
      <c r="K710" s="207"/>
      <c r="L710" s="207"/>
      <c r="M710" s="20">
        <v>175</v>
      </c>
      <c r="N710" s="207">
        <v>35</v>
      </c>
      <c r="O710" s="206"/>
      <c r="P710" s="53" t="s">
        <v>19</v>
      </c>
      <c r="Q710" s="206" t="s">
        <v>537</v>
      </c>
      <c r="R710" s="150"/>
      <c r="S710" s="167" t="s">
        <v>1129</v>
      </c>
      <c r="T710" s="206"/>
      <c r="U710" s="206"/>
      <c r="V710" s="145"/>
      <c r="W710" s="206" t="str">
        <f t="shared" si="35"/>
        <v>CRO20161014SUPO</v>
      </c>
      <c r="X710" s="206">
        <f t="shared" si="36"/>
        <v>0</v>
      </c>
      <c r="Y710" s="206" t="str">
        <f>VLOOKUP(P710,NIVEAUXADMIN!A:B,2,FALSE)</f>
        <v>HT07</v>
      </c>
      <c r="Z710" s="206" t="str">
        <f>VLOOKUP(Q710,NIVEAUXADMIN!E:F,2,FALSE)</f>
        <v>HT07721</v>
      </c>
      <c r="AA710" s="206" t="e">
        <f>VLOOKUP(R710,NIVEAUXADMIN!I:J,2,FALSE)</f>
        <v>#N/A</v>
      </c>
      <c r="AB710" s="206">
        <f>IF(SUMPRODUCT(($A$4:$A710=A710)*($Q$4:$Q710=Q710))&gt;1,0,1)</f>
        <v>1</v>
      </c>
      <c r="AC710" s="207">
        <f>IF(SUMPRODUCT(($A$4:$A710=A710)*($F$4:$F710=F710)*($Q$4:$Q710=Q710))&gt;1,0,1)</f>
        <v>1</v>
      </c>
      <c r="AD710" s="206" t="str">
        <f t="shared" si="37"/>
        <v xml:space="preserve">{"Organisation": "Croix Rouge Americaine", "Indicateur": "Distribution de biens non-alimentaire", "Statut": "Réalisé", "Date de l'activité (passé ou planifiée)
( jj-mm-aaaa)": "10/14/2016", "Département": "Sud", "Commune": "Port-Salut", "Section Communale": ""}, </v>
      </c>
    </row>
    <row r="711" spans="1:30" s="53" customFormat="1" x14ac:dyDescent="0.25">
      <c r="A711" s="53" t="s">
        <v>2191</v>
      </c>
      <c r="B711" s="53" t="s">
        <v>2058</v>
      </c>
      <c r="C711" s="143"/>
      <c r="D711" s="53" t="s">
        <v>15</v>
      </c>
      <c r="E711" s="132">
        <v>42659</v>
      </c>
      <c r="F711" s="77" t="s">
        <v>2417</v>
      </c>
      <c r="G711" s="145" t="s">
        <v>1055</v>
      </c>
      <c r="H711" s="138" t="str">
        <f>IFERROR(VLOOKUP(G711,REFERENCES!O:P,2,FALSE),"")</f>
        <v xml:space="preserve">Nombre </v>
      </c>
      <c r="I711" s="73">
        <v>70</v>
      </c>
      <c r="J711" s="207"/>
      <c r="K711" s="207"/>
      <c r="L711" s="207"/>
      <c r="M711" s="20">
        <v>350</v>
      </c>
      <c r="N711" s="207">
        <v>70</v>
      </c>
      <c r="O711" s="206"/>
      <c r="P711" s="53" t="s">
        <v>19</v>
      </c>
      <c r="Q711" s="206" t="s">
        <v>521</v>
      </c>
      <c r="R711" s="150"/>
      <c r="S711" s="167"/>
      <c r="T711" s="206"/>
      <c r="U711" s="206"/>
      <c r="V711" s="145"/>
      <c r="W711" s="206" t="str">
        <f t="shared" si="35"/>
        <v>CRO20161016SUCO</v>
      </c>
      <c r="X711" s="206">
        <f t="shared" si="36"/>
        <v>0</v>
      </c>
      <c r="Y711" s="206" t="str">
        <f>VLOOKUP(P711,NIVEAUXADMIN!A:B,2,FALSE)</f>
        <v>HT07</v>
      </c>
      <c r="Z711" s="206" t="str">
        <f>VLOOKUP(Q711,NIVEAUXADMIN!E:F,2,FALSE)</f>
        <v>HT07741</v>
      </c>
      <c r="AA711" s="206" t="e">
        <f>VLOOKUP(R711,NIVEAUXADMIN!I:J,2,FALSE)</f>
        <v>#N/A</v>
      </c>
      <c r="AB711" s="206">
        <f>IF(SUMPRODUCT(($A$4:$A711=A711)*($Q$4:$Q711=Q711))&gt;1,0,1)</f>
        <v>0</v>
      </c>
      <c r="AC711" s="207">
        <f>IF(SUMPRODUCT(($A$4:$A711=A711)*($F$4:$F711=F711)*($Q$4:$Q711=Q711))&gt;1,0,1)</f>
        <v>0</v>
      </c>
      <c r="AD711" s="206" t="str">
        <f t="shared" si="37"/>
        <v xml:space="preserve">{"Organisation": "Croix Rouge Americaine", "Indicateur": "Distribution de biens non-alimentaire", "Statut": "Réalisé", "Date de l'activité (passé ou planifiée)
( jj-mm-aaaa)": "10/16/2016", "Département": "Sud", "Commune": "Coteaux", "Section Communale": ""}, </v>
      </c>
    </row>
    <row r="712" spans="1:30" s="53" customFormat="1" x14ac:dyDescent="0.25">
      <c r="A712" s="53" t="s">
        <v>2191</v>
      </c>
      <c r="B712" s="53" t="s">
        <v>2058</v>
      </c>
      <c r="C712" s="143"/>
      <c r="D712" s="53" t="s">
        <v>15</v>
      </c>
      <c r="E712" s="132">
        <v>42661</v>
      </c>
      <c r="F712" s="77" t="s">
        <v>2420</v>
      </c>
      <c r="G712" s="145" t="s">
        <v>2410</v>
      </c>
      <c r="H712" s="138" t="str">
        <f>IFERROR(VLOOKUP(G712,REFERENCES!O:P,2,FALSE),"")</f>
        <v xml:space="preserve">Nombre </v>
      </c>
      <c r="I712" s="172">
        <v>118</v>
      </c>
      <c r="J712" s="207"/>
      <c r="K712" s="207"/>
      <c r="L712" s="207"/>
      <c r="M712" s="20">
        <v>590</v>
      </c>
      <c r="N712" s="207">
        <v>118</v>
      </c>
      <c r="O712" s="206"/>
      <c r="P712" s="53" t="s">
        <v>19</v>
      </c>
      <c r="Q712" s="206" t="s">
        <v>543</v>
      </c>
      <c r="R712" s="150" t="s">
        <v>1561</v>
      </c>
      <c r="S712" s="167" t="s">
        <v>2135</v>
      </c>
      <c r="T712" s="206"/>
      <c r="U712" s="206"/>
      <c r="V712" s="145"/>
      <c r="W712" s="206" t="str">
        <f t="shared" si="35"/>
        <v>CRO20161018SUST3È</v>
      </c>
      <c r="X712" s="206">
        <f t="shared" si="36"/>
        <v>0</v>
      </c>
      <c r="Y712" s="206" t="str">
        <f>VLOOKUP(P712,NIVEAUXADMIN!A:B,2,FALSE)</f>
        <v>HT07</v>
      </c>
      <c r="Z712" s="206" t="str">
        <f>VLOOKUP(Q712,NIVEAUXADMIN!E:F,2,FALSE)</f>
        <v>HT07722</v>
      </c>
      <c r="AA712" s="206" t="str">
        <f>VLOOKUP(R712,NIVEAUXADMIN!I:J,2,FALSE)</f>
        <v>HT07722-03</v>
      </c>
      <c r="AB712" s="206">
        <f>IF(SUMPRODUCT(($A$4:$A712=A712)*($Q$4:$Q712=Q712))&gt;1,0,1)</f>
        <v>1</v>
      </c>
      <c r="AC712" s="207">
        <f>IF(SUMPRODUCT(($A$4:$A712=A712)*($F$4:$F712=F712)*($Q$4:$Q712=Q712))&gt;1,0,1)</f>
        <v>1</v>
      </c>
      <c r="AD712" s="206" t="str">
        <f t="shared" si="37"/>
        <v xml:space="preserve">{"Organisation": "Croix Rouge Americaine", "Indicateur": "Distribution de materiel d'abris d'urgence", "Statut": "Réalisé", "Date de l'activité (passé ou planifiée)
( jj-mm-aaaa)": "10/18/2016", "Département": "Sud", "Commune": "St. Jean du Sud", "Section Communale": "3ème Trichet"}, </v>
      </c>
    </row>
    <row r="713" spans="1:30" s="53" customFormat="1" x14ac:dyDescent="0.25">
      <c r="A713" s="53" t="s">
        <v>2191</v>
      </c>
      <c r="B713" s="53" t="s">
        <v>2058</v>
      </c>
      <c r="C713" s="143"/>
      <c r="D713" s="53" t="s">
        <v>15</v>
      </c>
      <c r="E713" s="132">
        <v>42661</v>
      </c>
      <c r="F713" s="77" t="s">
        <v>2417</v>
      </c>
      <c r="G713" s="145" t="s">
        <v>1047</v>
      </c>
      <c r="H713" s="138" t="str">
        <f>IFERROR(VLOOKUP(G713,REFERENCES!O:P,2,FALSE),"")</f>
        <v xml:space="preserve">Nombre </v>
      </c>
      <c r="I713" s="172">
        <v>236</v>
      </c>
      <c r="J713" s="207"/>
      <c r="K713" s="207"/>
      <c r="L713" s="207"/>
      <c r="M713" s="20">
        <v>590</v>
      </c>
      <c r="N713" s="207">
        <v>118</v>
      </c>
      <c r="O713" s="206"/>
      <c r="P713" s="53" t="s">
        <v>19</v>
      </c>
      <c r="Q713" s="206" t="s">
        <v>543</v>
      </c>
      <c r="R713" s="150" t="s">
        <v>1561</v>
      </c>
      <c r="S713" s="167" t="s">
        <v>2135</v>
      </c>
      <c r="T713" s="206"/>
      <c r="U713" s="206"/>
      <c r="V713" s="145"/>
      <c r="W713" s="206" t="str">
        <f t="shared" si="35"/>
        <v>CRO20161018SUST3È</v>
      </c>
      <c r="X713" s="206">
        <f t="shared" si="36"/>
        <v>0</v>
      </c>
      <c r="Y713" s="206" t="str">
        <f>VLOOKUP(P713,NIVEAUXADMIN!A:B,2,FALSE)</f>
        <v>HT07</v>
      </c>
      <c r="Z713" s="206" t="str">
        <f>VLOOKUP(Q713,NIVEAUXADMIN!E:F,2,FALSE)</f>
        <v>HT07722</v>
      </c>
      <c r="AA713" s="206" t="str">
        <f>VLOOKUP(R713,NIVEAUXADMIN!I:J,2,FALSE)</f>
        <v>HT07722-03</v>
      </c>
      <c r="AB713" s="206">
        <f>IF(SUMPRODUCT(($A$4:$A713=A713)*($Q$4:$Q713=Q713))&gt;1,0,1)</f>
        <v>0</v>
      </c>
      <c r="AC713" s="207">
        <f>IF(SUMPRODUCT(($A$4:$A713=A713)*($F$4:$F713=F713)*($Q$4:$Q713=Q713))&gt;1,0,1)</f>
        <v>1</v>
      </c>
      <c r="AD713" s="206" t="str">
        <f t="shared" si="37"/>
        <v xml:space="preserve">{"Organisation": "Croix Rouge Americaine", "Indicateur": "Distribution de biens non-alimentaire", "Statut": "Réalisé", "Date de l'activité (passé ou planifiée)
( jj-mm-aaaa)": "10/18/2016", "Département": "Sud", "Commune": "St. Jean du Sud", "Section Communale": "3ème Trichet"}, </v>
      </c>
    </row>
    <row r="714" spans="1:30" s="53" customFormat="1" x14ac:dyDescent="0.25">
      <c r="A714" s="53" t="s">
        <v>2191</v>
      </c>
      <c r="B714" s="53" t="s">
        <v>2058</v>
      </c>
      <c r="C714" s="143"/>
      <c r="D714" s="53" t="s">
        <v>15</v>
      </c>
      <c r="E714" s="132">
        <v>42662</v>
      </c>
      <c r="F714" s="77" t="s">
        <v>2417</v>
      </c>
      <c r="G714" s="145" t="s">
        <v>1055</v>
      </c>
      <c r="H714" s="138" t="str">
        <f>IFERROR(VLOOKUP(G714,REFERENCES!O:P,2,FALSE),"")</f>
        <v xml:space="preserve">Nombre </v>
      </c>
      <c r="I714" s="172">
        <v>10</v>
      </c>
      <c r="J714" s="207"/>
      <c r="K714" s="207"/>
      <c r="L714" s="207"/>
      <c r="M714" s="20">
        <v>50</v>
      </c>
      <c r="N714" s="207">
        <v>10</v>
      </c>
      <c r="O714" s="206"/>
      <c r="P714" s="71" t="s">
        <v>167</v>
      </c>
      <c r="Q714" s="206" t="s">
        <v>326</v>
      </c>
      <c r="R714" s="150" t="s">
        <v>1275</v>
      </c>
      <c r="S714" s="167" t="s">
        <v>2138</v>
      </c>
      <c r="T714" s="206"/>
      <c r="U714" s="206"/>
      <c r="V714" s="145"/>
      <c r="W714" s="206" t="str">
        <f t="shared" si="35"/>
        <v>CRO20161019NOBA1È</v>
      </c>
      <c r="X714" s="206">
        <f t="shared" si="36"/>
        <v>0</v>
      </c>
      <c r="Y714" s="206" t="str">
        <f>VLOOKUP(P714,NIVEAUXADMIN!A:B,2,FALSE)</f>
        <v>HT09</v>
      </c>
      <c r="Z714" s="206" t="str">
        <f>VLOOKUP(Q714,NIVEAUXADMIN!E:F,2,FALSE)</f>
        <v>HT09932</v>
      </c>
      <c r="AA714" s="206" t="str">
        <f>VLOOKUP(R714,NIVEAUXADMIN!I:J,2,FALSE)</f>
        <v>HT09932-01</v>
      </c>
      <c r="AB714" s="206">
        <f>IF(SUMPRODUCT(($A$4:$A714=A714)*($Q$4:$Q714=Q714))&gt;1,0,1)</f>
        <v>0</v>
      </c>
      <c r="AC714" s="207">
        <f>IF(SUMPRODUCT(($A$4:$A714=A714)*($F$4:$F714=F714)*($Q$4:$Q714=Q714))&gt;1,0,1)</f>
        <v>0</v>
      </c>
      <c r="AD714"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15" spans="1:30" s="53" customFormat="1" x14ac:dyDescent="0.25">
      <c r="A715" s="53" t="s">
        <v>2191</v>
      </c>
      <c r="B715" s="53" t="s">
        <v>2058</v>
      </c>
      <c r="D715" s="53" t="s">
        <v>15</v>
      </c>
      <c r="E715" s="132">
        <v>42662</v>
      </c>
      <c r="F715" s="77" t="s">
        <v>2417</v>
      </c>
      <c r="G715" s="145" t="s">
        <v>1056</v>
      </c>
      <c r="H715" s="138" t="str">
        <f>IFERROR(VLOOKUP(G715,REFERENCES!O:P,2,FALSE),"")</f>
        <v xml:space="preserve">Nombre </v>
      </c>
      <c r="I715" s="73">
        <v>10</v>
      </c>
      <c r="J715" s="207"/>
      <c r="K715" s="207"/>
      <c r="L715" s="207"/>
      <c r="M715" s="20">
        <v>50</v>
      </c>
      <c r="N715" s="207">
        <v>10</v>
      </c>
      <c r="O715" s="206"/>
      <c r="P715" s="53" t="s">
        <v>167</v>
      </c>
      <c r="Q715" s="206" t="s">
        <v>326</v>
      </c>
      <c r="R715" s="150" t="s">
        <v>1275</v>
      </c>
      <c r="S715" s="167" t="s">
        <v>2138</v>
      </c>
      <c r="T715" s="206"/>
      <c r="U715" s="206"/>
      <c r="V715" s="145"/>
      <c r="W715" s="206" t="str">
        <f t="shared" si="35"/>
        <v>CRO20161019NOBA1È</v>
      </c>
      <c r="X715" s="206">
        <f t="shared" si="36"/>
        <v>0</v>
      </c>
      <c r="Y715" s="206" t="str">
        <f>VLOOKUP(P715,NIVEAUXADMIN!A:B,2,FALSE)</f>
        <v>HT09</v>
      </c>
      <c r="Z715" s="206" t="str">
        <f>VLOOKUP(Q715,NIVEAUXADMIN!E:F,2,FALSE)</f>
        <v>HT09932</v>
      </c>
      <c r="AA715" s="206" t="str">
        <f>VLOOKUP(R715,NIVEAUXADMIN!I:J,2,FALSE)</f>
        <v>HT09932-01</v>
      </c>
      <c r="AB715" s="206">
        <f>IF(SUMPRODUCT(($A$4:$A715=A715)*($Q$4:$Q715=Q715))&gt;1,0,1)</f>
        <v>0</v>
      </c>
      <c r="AC715" s="207">
        <f>IF(SUMPRODUCT(($A$4:$A715=A715)*($F$4:$F715=F715)*($Q$4:$Q715=Q715))&gt;1,0,1)</f>
        <v>0</v>
      </c>
      <c r="AD715"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16" spans="1:30" s="53" customFormat="1" x14ac:dyDescent="0.25">
      <c r="A716" s="53" t="s">
        <v>2191</v>
      </c>
      <c r="B716" s="53" t="s">
        <v>2058</v>
      </c>
      <c r="D716" s="53" t="s">
        <v>15</v>
      </c>
      <c r="E716" s="132">
        <v>42662</v>
      </c>
      <c r="F716" s="77" t="s">
        <v>2417</v>
      </c>
      <c r="G716" s="145" t="s">
        <v>1047</v>
      </c>
      <c r="H716" s="138" t="str">
        <f>IFERROR(VLOOKUP(G716,REFERENCES!O:P,2,FALSE),"")</f>
        <v xml:space="preserve">Nombre </v>
      </c>
      <c r="I716" s="73">
        <v>20</v>
      </c>
      <c r="J716" s="207"/>
      <c r="K716" s="207"/>
      <c r="L716" s="207"/>
      <c r="M716" s="20">
        <v>50</v>
      </c>
      <c r="N716" s="207">
        <v>10</v>
      </c>
      <c r="O716" s="206"/>
      <c r="P716" s="53" t="s">
        <v>167</v>
      </c>
      <c r="Q716" s="206" t="s">
        <v>326</v>
      </c>
      <c r="R716" s="150" t="s">
        <v>1275</v>
      </c>
      <c r="S716" s="167" t="s">
        <v>2138</v>
      </c>
      <c r="T716" s="206"/>
      <c r="U716" s="206"/>
      <c r="V716" s="145"/>
      <c r="W716" s="206" t="str">
        <f t="shared" si="35"/>
        <v>CRO20161019NOBA1È</v>
      </c>
      <c r="X716" s="206">
        <f t="shared" si="36"/>
        <v>0</v>
      </c>
      <c r="Y716" s="206" t="str">
        <f>VLOOKUP(P716,NIVEAUXADMIN!A:B,2,FALSE)</f>
        <v>HT09</v>
      </c>
      <c r="Z716" s="206" t="str">
        <f>VLOOKUP(Q716,NIVEAUXADMIN!E:F,2,FALSE)</f>
        <v>HT09932</v>
      </c>
      <c r="AA716" s="206" t="str">
        <f>VLOOKUP(R716,NIVEAUXADMIN!I:J,2,FALSE)</f>
        <v>HT09932-01</v>
      </c>
      <c r="AB716" s="206">
        <f>IF(SUMPRODUCT(($A$4:$A716=A716)*($Q$4:$Q716=Q716))&gt;1,0,1)</f>
        <v>0</v>
      </c>
      <c r="AC716" s="207">
        <f>IF(SUMPRODUCT(($A$4:$A716=A716)*($F$4:$F716=F716)*($Q$4:$Q716=Q716))&gt;1,0,1)</f>
        <v>0</v>
      </c>
      <c r="AD716"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17" spans="1:30" s="53" customFormat="1" x14ac:dyDescent="0.25">
      <c r="A717" s="53" t="s">
        <v>2191</v>
      </c>
      <c r="B717" s="53" t="s">
        <v>2058</v>
      </c>
      <c r="D717" s="53" t="s">
        <v>15</v>
      </c>
      <c r="E717" s="132">
        <v>42662</v>
      </c>
      <c r="F717" s="148" t="s">
        <v>2417</v>
      </c>
      <c r="G717" s="145" t="s">
        <v>1055</v>
      </c>
      <c r="H717" s="138" t="str">
        <f>IFERROR(VLOOKUP(G717,REFERENCES!O:P,2,FALSE),"")</f>
        <v xml:space="preserve">Nombre </v>
      </c>
      <c r="I717" s="73">
        <v>44</v>
      </c>
      <c r="J717" s="207"/>
      <c r="K717" s="207"/>
      <c r="L717" s="207"/>
      <c r="M717" s="20">
        <v>220</v>
      </c>
      <c r="N717" s="207">
        <v>44</v>
      </c>
      <c r="O717" s="206"/>
      <c r="P717" s="53" t="s">
        <v>167</v>
      </c>
      <c r="Q717" s="206" t="s">
        <v>326</v>
      </c>
      <c r="R717" s="150" t="s">
        <v>1275</v>
      </c>
      <c r="S717" s="167" t="s">
        <v>2137</v>
      </c>
      <c r="T717" s="206"/>
      <c r="U717" s="206"/>
      <c r="V717" s="145"/>
      <c r="W717" s="206" t="str">
        <f t="shared" si="35"/>
        <v>CRO20161019NOBA1È</v>
      </c>
      <c r="X717" s="206">
        <f t="shared" si="36"/>
        <v>0</v>
      </c>
      <c r="Y717" s="206" t="str">
        <f>VLOOKUP(P717,NIVEAUXADMIN!A:B,2,FALSE)</f>
        <v>HT09</v>
      </c>
      <c r="Z717" s="206" t="str">
        <f>VLOOKUP(Q717,NIVEAUXADMIN!E:F,2,FALSE)</f>
        <v>HT09932</v>
      </c>
      <c r="AA717" s="206" t="str">
        <f>VLOOKUP(R717,NIVEAUXADMIN!I:J,2,FALSE)</f>
        <v>HT09932-01</v>
      </c>
      <c r="AB717" s="206">
        <f>IF(SUMPRODUCT(($A$4:$A717=A717)*($Q$4:$Q717=Q717))&gt;1,0,1)</f>
        <v>0</v>
      </c>
      <c r="AC717" s="207">
        <f>IF(SUMPRODUCT(($A$4:$A717=A717)*($F$4:$F717=F717)*($Q$4:$Q717=Q717))&gt;1,0,1)</f>
        <v>0</v>
      </c>
      <c r="AD717"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18" spans="1:30" s="53" customFormat="1" x14ac:dyDescent="0.25">
      <c r="A718" s="53" t="s">
        <v>2191</v>
      </c>
      <c r="B718" s="53" t="s">
        <v>2058</v>
      </c>
      <c r="D718" s="53" t="s">
        <v>15</v>
      </c>
      <c r="E718" s="132">
        <v>42662</v>
      </c>
      <c r="F718" s="77" t="s">
        <v>2417</v>
      </c>
      <c r="G718" s="145" t="s">
        <v>1056</v>
      </c>
      <c r="H718" s="138" t="str">
        <f>IFERROR(VLOOKUP(G718,REFERENCES!O:P,2,FALSE),"")</f>
        <v xml:space="preserve">Nombre </v>
      </c>
      <c r="I718" s="73">
        <v>44</v>
      </c>
      <c r="J718" s="207"/>
      <c r="K718" s="207"/>
      <c r="L718" s="207"/>
      <c r="M718" s="20">
        <v>220</v>
      </c>
      <c r="N718" s="207">
        <v>44</v>
      </c>
      <c r="O718" s="206"/>
      <c r="P718" s="53" t="s">
        <v>167</v>
      </c>
      <c r="Q718" s="206" t="s">
        <v>326</v>
      </c>
      <c r="R718" s="150" t="s">
        <v>1275</v>
      </c>
      <c r="S718" s="167" t="s">
        <v>2137</v>
      </c>
      <c r="T718" s="206"/>
      <c r="U718" s="206"/>
      <c r="V718" s="145"/>
      <c r="W718" s="206" t="str">
        <f t="shared" si="35"/>
        <v>CRO20161019NOBA1È</v>
      </c>
      <c r="X718" s="206">
        <f t="shared" si="36"/>
        <v>0</v>
      </c>
      <c r="Y718" s="206" t="str">
        <f>VLOOKUP(P718,NIVEAUXADMIN!A:B,2,FALSE)</f>
        <v>HT09</v>
      </c>
      <c r="Z718" s="206" t="str">
        <f>VLOOKUP(Q718,NIVEAUXADMIN!E:F,2,FALSE)</f>
        <v>HT09932</v>
      </c>
      <c r="AA718" s="206" t="str">
        <f>VLOOKUP(R718,NIVEAUXADMIN!I:J,2,FALSE)</f>
        <v>HT09932-01</v>
      </c>
      <c r="AB718" s="206">
        <f>IF(SUMPRODUCT(($A$4:$A718=A718)*($Q$4:$Q718=Q718))&gt;1,0,1)</f>
        <v>0</v>
      </c>
      <c r="AC718" s="207">
        <f>IF(SUMPRODUCT(($A$4:$A718=A718)*($F$4:$F718=F718)*($Q$4:$Q718=Q718))&gt;1,0,1)</f>
        <v>0</v>
      </c>
      <c r="AD718"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19" spans="1:30" s="53" customFormat="1" x14ac:dyDescent="0.25">
      <c r="A719" s="53" t="s">
        <v>2191</v>
      </c>
      <c r="B719" s="53" t="s">
        <v>2058</v>
      </c>
      <c r="D719" s="53" t="s">
        <v>15</v>
      </c>
      <c r="E719" s="132">
        <v>42662</v>
      </c>
      <c r="F719" s="77" t="s">
        <v>2417</v>
      </c>
      <c r="G719" s="145" t="s">
        <v>1047</v>
      </c>
      <c r="H719" s="138" t="str">
        <f>IFERROR(VLOOKUP(G719,REFERENCES!O:P,2,FALSE),"")</f>
        <v xml:space="preserve">Nombre </v>
      </c>
      <c r="I719" s="73">
        <v>88</v>
      </c>
      <c r="J719" s="73"/>
      <c r="K719" s="73"/>
      <c r="L719" s="73"/>
      <c r="M719" s="20">
        <v>220</v>
      </c>
      <c r="N719" s="17">
        <v>44</v>
      </c>
      <c r="O719" s="143"/>
      <c r="P719" s="53" t="s">
        <v>167</v>
      </c>
      <c r="Q719" s="71" t="s">
        <v>326</v>
      </c>
      <c r="R719" s="150" t="s">
        <v>1275</v>
      </c>
      <c r="S719" s="167" t="s">
        <v>2137</v>
      </c>
      <c r="T719" s="143"/>
      <c r="U719" s="143"/>
      <c r="V719" s="145"/>
      <c r="W719" s="206" t="str">
        <f t="shared" si="35"/>
        <v>CRO20161019NOBA1È</v>
      </c>
      <c r="X719" s="206">
        <f t="shared" si="36"/>
        <v>0</v>
      </c>
      <c r="Y719" s="206" t="str">
        <f>VLOOKUP(P719,NIVEAUXADMIN!A:B,2,FALSE)</f>
        <v>HT09</v>
      </c>
      <c r="Z719" s="206" t="str">
        <f>VLOOKUP(Q719,NIVEAUXADMIN!E:F,2,FALSE)</f>
        <v>HT09932</v>
      </c>
      <c r="AA719" s="206" t="str">
        <f>VLOOKUP(R719,NIVEAUXADMIN!I:J,2,FALSE)</f>
        <v>HT09932-01</v>
      </c>
      <c r="AB719" s="206">
        <f>IF(SUMPRODUCT(($A$4:$A719=A719)*($Q$4:$Q719=Q719))&gt;1,0,1)</f>
        <v>0</v>
      </c>
      <c r="AC719" s="207">
        <f>IF(SUMPRODUCT(($A$4:$A719=A719)*($F$4:$F719=F719)*($Q$4:$Q719=Q719))&gt;1,0,1)</f>
        <v>0</v>
      </c>
      <c r="AD719"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0" spans="1:30" s="53" customFormat="1" x14ac:dyDescent="0.25">
      <c r="A720" s="53" t="s">
        <v>2191</v>
      </c>
      <c r="B720" s="53" t="s">
        <v>2058</v>
      </c>
      <c r="D720" s="53" t="s">
        <v>15</v>
      </c>
      <c r="E720" s="132">
        <v>42662</v>
      </c>
      <c r="F720" s="77" t="s">
        <v>2417</v>
      </c>
      <c r="G720" s="145" t="s">
        <v>1055</v>
      </c>
      <c r="H720" s="138" t="str">
        <f>IFERROR(VLOOKUP(G720,REFERENCES!O:P,2,FALSE),"")</f>
        <v xml:space="preserve">Nombre </v>
      </c>
      <c r="I720" s="73">
        <v>10</v>
      </c>
      <c r="J720" s="73"/>
      <c r="K720" s="73"/>
      <c r="L720" s="73"/>
      <c r="M720" s="20">
        <v>50</v>
      </c>
      <c r="N720" s="17">
        <v>10</v>
      </c>
      <c r="O720" s="143"/>
      <c r="P720" s="53" t="s">
        <v>167</v>
      </c>
      <c r="Q720" s="71" t="s">
        <v>326</v>
      </c>
      <c r="R720" s="150" t="s">
        <v>1275</v>
      </c>
      <c r="S720" s="167" t="s">
        <v>2139</v>
      </c>
      <c r="T720" s="143"/>
      <c r="U720" s="143"/>
      <c r="V720" s="145"/>
      <c r="W720" s="206" t="str">
        <f t="shared" si="35"/>
        <v>CRO20161019NOBA1È</v>
      </c>
      <c r="X720" s="206">
        <f t="shared" si="36"/>
        <v>0</v>
      </c>
      <c r="Y720" s="206" t="str">
        <f>VLOOKUP(P720,NIVEAUXADMIN!A:B,2,FALSE)</f>
        <v>HT09</v>
      </c>
      <c r="Z720" s="206" t="str">
        <f>VLOOKUP(Q720,NIVEAUXADMIN!E:F,2,FALSE)</f>
        <v>HT09932</v>
      </c>
      <c r="AA720" s="206" t="str">
        <f>VLOOKUP(R720,NIVEAUXADMIN!I:J,2,FALSE)</f>
        <v>HT09932-01</v>
      </c>
      <c r="AB720" s="206">
        <f>IF(SUMPRODUCT(($A$4:$A720=A720)*($Q$4:$Q720=Q720))&gt;1,0,1)</f>
        <v>0</v>
      </c>
      <c r="AC720" s="207">
        <f>IF(SUMPRODUCT(($A$4:$A720=A720)*($F$4:$F720=F720)*($Q$4:$Q720=Q720))&gt;1,0,1)</f>
        <v>0</v>
      </c>
      <c r="AD720"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1" spans="1:30" s="53" customFormat="1" x14ac:dyDescent="0.25">
      <c r="A721" s="53" t="s">
        <v>2191</v>
      </c>
      <c r="B721" s="53" t="s">
        <v>2058</v>
      </c>
      <c r="D721" s="53" t="s">
        <v>15</v>
      </c>
      <c r="E721" s="132">
        <v>42662</v>
      </c>
      <c r="F721" s="77" t="s">
        <v>2417</v>
      </c>
      <c r="G721" s="145" t="s">
        <v>1056</v>
      </c>
      <c r="H721" s="138" t="str">
        <f>IFERROR(VLOOKUP(G721,REFERENCES!O:P,2,FALSE),"")</f>
        <v xml:space="preserve">Nombre </v>
      </c>
      <c r="I721" s="73">
        <v>10</v>
      </c>
      <c r="J721" s="17"/>
      <c r="K721" s="17"/>
      <c r="L721" s="17"/>
      <c r="M721" s="20">
        <v>50</v>
      </c>
      <c r="N721" s="73">
        <v>10</v>
      </c>
      <c r="O721" s="143"/>
      <c r="P721" s="53" t="s">
        <v>167</v>
      </c>
      <c r="Q721" s="71" t="s">
        <v>326</v>
      </c>
      <c r="R721" s="150" t="s">
        <v>1275</v>
      </c>
      <c r="S721" s="167" t="s">
        <v>2139</v>
      </c>
      <c r="T721" s="143"/>
      <c r="U721" s="143"/>
      <c r="V721" s="145"/>
      <c r="W721" s="206" t="str">
        <f t="shared" si="35"/>
        <v>CRO20161019NOBA1È</v>
      </c>
      <c r="X721" s="206">
        <f t="shared" si="36"/>
        <v>0</v>
      </c>
      <c r="Y721" s="206" t="str">
        <f>VLOOKUP(P721,NIVEAUXADMIN!A:B,2,FALSE)</f>
        <v>HT09</v>
      </c>
      <c r="Z721" s="206" t="str">
        <f>VLOOKUP(Q721,NIVEAUXADMIN!E:F,2,FALSE)</f>
        <v>HT09932</v>
      </c>
      <c r="AA721" s="206" t="str">
        <f>VLOOKUP(R721,NIVEAUXADMIN!I:J,2,FALSE)</f>
        <v>HT09932-01</v>
      </c>
      <c r="AB721" s="206">
        <f>IF(SUMPRODUCT(($A$4:$A721=A721)*($Q$4:$Q721=Q721))&gt;1,0,1)</f>
        <v>0</v>
      </c>
      <c r="AC721" s="207">
        <f>IF(SUMPRODUCT(($A$4:$A721=A721)*($F$4:$F721=F721)*($Q$4:$Q721=Q721))&gt;1,0,1)</f>
        <v>0</v>
      </c>
      <c r="AD721"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2" spans="1:30" s="53" customFormat="1" x14ac:dyDescent="0.25">
      <c r="A722" s="53" t="s">
        <v>2191</v>
      </c>
      <c r="B722" s="53" t="s">
        <v>2058</v>
      </c>
      <c r="D722" s="53" t="s">
        <v>15</v>
      </c>
      <c r="E722" s="132">
        <v>42662</v>
      </c>
      <c r="F722" s="77" t="s">
        <v>2417</v>
      </c>
      <c r="G722" s="145" t="s">
        <v>1047</v>
      </c>
      <c r="H722" s="138" t="str">
        <f>IFERROR(VLOOKUP(G722,REFERENCES!O:P,2,FALSE),"")</f>
        <v xml:space="preserve">Nombre </v>
      </c>
      <c r="I722" s="73">
        <v>20</v>
      </c>
      <c r="J722" s="17"/>
      <c r="K722" s="17"/>
      <c r="L722" s="17"/>
      <c r="M722" s="20">
        <v>50</v>
      </c>
      <c r="N722" s="73">
        <v>10</v>
      </c>
      <c r="O722" s="143"/>
      <c r="P722" s="53" t="s">
        <v>167</v>
      </c>
      <c r="Q722" s="71" t="s">
        <v>326</v>
      </c>
      <c r="R722" s="150" t="s">
        <v>1275</v>
      </c>
      <c r="S722" s="167" t="s">
        <v>2139</v>
      </c>
      <c r="T722" s="143"/>
      <c r="U722" s="143"/>
      <c r="V722" s="145"/>
      <c r="W722" s="206" t="str">
        <f t="shared" si="35"/>
        <v>CRO20161019NOBA1È</v>
      </c>
      <c r="X722" s="206">
        <f t="shared" si="36"/>
        <v>0</v>
      </c>
      <c r="Y722" s="206" t="str">
        <f>VLOOKUP(P722,NIVEAUXADMIN!A:B,2,FALSE)</f>
        <v>HT09</v>
      </c>
      <c r="Z722" s="206" t="str">
        <f>VLOOKUP(Q722,NIVEAUXADMIN!E:F,2,FALSE)</f>
        <v>HT09932</v>
      </c>
      <c r="AA722" s="206" t="str">
        <f>VLOOKUP(R722,NIVEAUXADMIN!I:J,2,FALSE)</f>
        <v>HT09932-01</v>
      </c>
      <c r="AB722" s="206">
        <f>IF(SUMPRODUCT(($A$4:$A722=A722)*($Q$4:$Q722=Q722))&gt;1,0,1)</f>
        <v>0</v>
      </c>
      <c r="AC722" s="207">
        <f>IF(SUMPRODUCT(($A$4:$A722=A722)*($F$4:$F722=F722)*($Q$4:$Q722=Q722))&gt;1,0,1)</f>
        <v>0</v>
      </c>
      <c r="AD722"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3" spans="1:30" s="53" customFormat="1" x14ac:dyDescent="0.25">
      <c r="A723" s="53" t="s">
        <v>2191</v>
      </c>
      <c r="B723" s="53" t="s">
        <v>2058</v>
      </c>
      <c r="D723" s="53" t="s">
        <v>15</v>
      </c>
      <c r="E723" s="132">
        <v>42662</v>
      </c>
      <c r="F723" s="77" t="s">
        <v>2417</v>
      </c>
      <c r="G723" s="145" t="s">
        <v>1055</v>
      </c>
      <c r="H723" s="138" t="str">
        <f>IFERROR(VLOOKUP(G723,REFERENCES!O:P,2,FALSE),"")</f>
        <v xml:space="preserve">Nombre </v>
      </c>
      <c r="I723" s="73">
        <v>50</v>
      </c>
      <c r="J723" s="17"/>
      <c r="K723" s="17"/>
      <c r="L723" s="17"/>
      <c r="M723" s="20">
        <v>250</v>
      </c>
      <c r="N723" s="17">
        <v>50</v>
      </c>
      <c r="O723" s="143"/>
      <c r="P723" s="53" t="s">
        <v>167</v>
      </c>
      <c r="Q723" s="71" t="s">
        <v>326</v>
      </c>
      <c r="R723" s="150" t="s">
        <v>1275</v>
      </c>
      <c r="S723" s="167" t="s">
        <v>2142</v>
      </c>
      <c r="T723" s="143"/>
      <c r="U723" s="143"/>
      <c r="V723" s="15"/>
      <c r="W723" s="206" t="str">
        <f t="shared" si="35"/>
        <v>CRO20161019NOBA1È</v>
      </c>
      <c r="X723" s="206">
        <f t="shared" si="36"/>
        <v>0</v>
      </c>
      <c r="Y723" s="206" t="str">
        <f>VLOOKUP(P723,NIVEAUXADMIN!A:B,2,FALSE)</f>
        <v>HT09</v>
      </c>
      <c r="Z723" s="206" t="str">
        <f>VLOOKUP(Q723,NIVEAUXADMIN!E:F,2,FALSE)</f>
        <v>HT09932</v>
      </c>
      <c r="AA723" s="206" t="str">
        <f>VLOOKUP(R723,NIVEAUXADMIN!I:J,2,FALSE)</f>
        <v>HT09932-01</v>
      </c>
      <c r="AB723" s="206">
        <f>IF(SUMPRODUCT(($A$4:$A723=A723)*($Q$4:$Q723=Q723))&gt;1,0,1)</f>
        <v>0</v>
      </c>
      <c r="AC723" s="207">
        <f>IF(SUMPRODUCT(($A$4:$A723=A723)*($F$4:$F723=F723)*($Q$4:$Q723=Q723))&gt;1,0,1)</f>
        <v>0</v>
      </c>
      <c r="AD723"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4" spans="1:30" s="53" customFormat="1" x14ac:dyDescent="0.25">
      <c r="A724" s="53" t="s">
        <v>2191</v>
      </c>
      <c r="B724" s="53" t="s">
        <v>2058</v>
      </c>
      <c r="D724" s="53" t="s">
        <v>15</v>
      </c>
      <c r="E724" s="132">
        <v>42662</v>
      </c>
      <c r="F724" s="77" t="s">
        <v>2417</v>
      </c>
      <c r="G724" s="145" t="s">
        <v>1056</v>
      </c>
      <c r="H724" s="138" t="str">
        <f>IFERROR(VLOOKUP(G724,REFERENCES!O:P,2,FALSE),"")</f>
        <v xml:space="preserve">Nombre </v>
      </c>
      <c r="I724" s="146">
        <v>100</v>
      </c>
      <c r="J724" s="146"/>
      <c r="K724" s="146"/>
      <c r="L724" s="146"/>
      <c r="M724" s="20">
        <v>250</v>
      </c>
      <c r="N724" s="146">
        <v>50</v>
      </c>
      <c r="P724" s="53" t="s">
        <v>167</v>
      </c>
      <c r="Q724" s="71" t="s">
        <v>326</v>
      </c>
      <c r="R724" s="150" t="s">
        <v>1275</v>
      </c>
      <c r="S724" s="167" t="s">
        <v>2142</v>
      </c>
      <c r="V724" s="145"/>
      <c r="W724" s="206" t="str">
        <f t="shared" si="35"/>
        <v>CRO20161019NOBA1È</v>
      </c>
      <c r="X724" s="206">
        <f t="shared" si="36"/>
        <v>0</v>
      </c>
      <c r="Y724" s="206" t="str">
        <f>VLOOKUP(P724,NIVEAUXADMIN!A:B,2,FALSE)</f>
        <v>HT09</v>
      </c>
      <c r="Z724" s="206" t="str">
        <f>VLOOKUP(Q724,NIVEAUXADMIN!E:F,2,FALSE)</f>
        <v>HT09932</v>
      </c>
      <c r="AA724" s="206" t="str">
        <f>VLOOKUP(R724,NIVEAUXADMIN!I:J,2,FALSE)</f>
        <v>HT09932-01</v>
      </c>
      <c r="AB724" s="206">
        <f>IF(SUMPRODUCT(($A$4:$A724=A724)*($Q$4:$Q724=Q724))&gt;1,0,1)</f>
        <v>0</v>
      </c>
      <c r="AC724" s="207">
        <f>IF(SUMPRODUCT(($A$4:$A724=A724)*($F$4:$F724=F724)*($Q$4:$Q724=Q724))&gt;1,0,1)</f>
        <v>0</v>
      </c>
      <c r="AD724"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5" spans="1:30" s="53" customFormat="1" x14ac:dyDescent="0.25">
      <c r="A725" s="53" t="s">
        <v>2191</v>
      </c>
      <c r="B725" s="53" t="s">
        <v>2058</v>
      </c>
      <c r="D725" s="53" t="s">
        <v>15</v>
      </c>
      <c r="E725" s="132">
        <v>42662</v>
      </c>
      <c r="F725" s="77" t="s">
        <v>2417</v>
      </c>
      <c r="G725" s="145" t="s">
        <v>1047</v>
      </c>
      <c r="H725" s="138" t="str">
        <f>IFERROR(VLOOKUP(G725,REFERENCES!O:P,2,FALSE),"")</f>
        <v xml:space="preserve">Nombre </v>
      </c>
      <c r="I725" s="146">
        <v>100</v>
      </c>
      <c r="J725" s="146"/>
      <c r="K725" s="146"/>
      <c r="L725" s="146"/>
      <c r="M725" s="20">
        <v>250</v>
      </c>
      <c r="N725" s="146">
        <v>50</v>
      </c>
      <c r="O725" s="71"/>
      <c r="P725" s="53" t="s">
        <v>167</v>
      </c>
      <c r="Q725" s="71" t="s">
        <v>326</v>
      </c>
      <c r="R725" s="150" t="s">
        <v>1275</v>
      </c>
      <c r="S725" s="167" t="s">
        <v>2142</v>
      </c>
      <c r="V725" s="145"/>
      <c r="W725" s="206" t="str">
        <f t="shared" si="35"/>
        <v>CRO20161019NOBA1È</v>
      </c>
      <c r="X725" s="206">
        <f t="shared" si="36"/>
        <v>0</v>
      </c>
      <c r="Y725" s="206" t="str">
        <f>VLOOKUP(P725,NIVEAUXADMIN!A:B,2,FALSE)</f>
        <v>HT09</v>
      </c>
      <c r="Z725" s="206" t="str">
        <f>VLOOKUP(Q725,NIVEAUXADMIN!E:F,2,FALSE)</f>
        <v>HT09932</v>
      </c>
      <c r="AA725" s="206" t="str">
        <f>VLOOKUP(R725,NIVEAUXADMIN!I:J,2,FALSE)</f>
        <v>HT09932-01</v>
      </c>
      <c r="AB725" s="206">
        <f>IF(SUMPRODUCT(($A$4:$A725=A725)*($Q$4:$Q725=Q725))&gt;1,0,1)</f>
        <v>0</v>
      </c>
      <c r="AC725" s="207">
        <f>IF(SUMPRODUCT(($A$4:$A725=A725)*($F$4:$F725=F725)*($Q$4:$Q725=Q725))&gt;1,0,1)</f>
        <v>0</v>
      </c>
      <c r="AD725"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6" spans="1:30" s="53" customFormat="1" x14ac:dyDescent="0.25">
      <c r="A726" s="53" t="s">
        <v>2191</v>
      </c>
      <c r="B726" s="53" t="s">
        <v>2058</v>
      </c>
      <c r="D726" s="53" t="s">
        <v>15</v>
      </c>
      <c r="E726" s="132">
        <v>42662</v>
      </c>
      <c r="F726" s="77" t="s">
        <v>2417</v>
      </c>
      <c r="G726" s="145" t="s">
        <v>1055</v>
      </c>
      <c r="H726" s="138" t="str">
        <f>IFERROR(VLOOKUP(G726,REFERENCES!O:P,2,FALSE),"")</f>
        <v xml:space="preserve">Nombre </v>
      </c>
      <c r="I726" s="73">
        <v>10</v>
      </c>
      <c r="J726" s="17"/>
      <c r="K726" s="17"/>
      <c r="L726" s="17"/>
      <c r="M726" s="20">
        <v>50</v>
      </c>
      <c r="N726" s="146">
        <v>10</v>
      </c>
      <c r="O726" s="71"/>
      <c r="P726" s="53" t="s">
        <v>167</v>
      </c>
      <c r="Q726" s="71" t="s">
        <v>326</v>
      </c>
      <c r="R726" s="78" t="s">
        <v>1275</v>
      </c>
      <c r="S726" s="167" t="s">
        <v>2140</v>
      </c>
      <c r="V726" s="72"/>
      <c r="W726" s="206" t="str">
        <f t="shared" si="35"/>
        <v>CRO20161019NOBA1È</v>
      </c>
      <c r="X726" s="206">
        <f t="shared" si="36"/>
        <v>0</v>
      </c>
      <c r="Y726" s="206" t="str">
        <f>VLOOKUP(P726,NIVEAUXADMIN!A:B,2,FALSE)</f>
        <v>HT09</v>
      </c>
      <c r="Z726" s="206" t="str">
        <f>VLOOKUP(Q726,NIVEAUXADMIN!E:F,2,FALSE)</f>
        <v>HT09932</v>
      </c>
      <c r="AA726" s="206" t="str">
        <f>VLOOKUP(R726,NIVEAUXADMIN!I:J,2,FALSE)</f>
        <v>HT09932-01</v>
      </c>
      <c r="AB726" s="206">
        <f>IF(SUMPRODUCT(($A$4:$A726=A726)*($Q$4:$Q726=Q726))&gt;1,0,1)</f>
        <v>0</v>
      </c>
      <c r="AC726" s="207">
        <f>IF(SUMPRODUCT(($A$4:$A726=A726)*($F$4:$F726=F726)*($Q$4:$Q726=Q726))&gt;1,0,1)</f>
        <v>0</v>
      </c>
      <c r="AD726"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7" spans="1:30" s="53" customFormat="1" x14ac:dyDescent="0.25">
      <c r="A727" s="53" t="s">
        <v>2191</v>
      </c>
      <c r="B727" s="53" t="s">
        <v>2058</v>
      </c>
      <c r="D727" s="53" t="s">
        <v>15</v>
      </c>
      <c r="E727" s="132">
        <v>42662</v>
      </c>
      <c r="F727" s="77" t="s">
        <v>2417</v>
      </c>
      <c r="G727" s="145" t="s">
        <v>1056</v>
      </c>
      <c r="H727" s="138" t="str">
        <f>IFERROR(VLOOKUP(G727,REFERENCES!O:P,2,FALSE),"")</f>
        <v xml:space="preserve">Nombre </v>
      </c>
      <c r="I727" s="73">
        <v>10</v>
      </c>
      <c r="J727" s="73"/>
      <c r="K727" s="73"/>
      <c r="L727" s="73"/>
      <c r="M727" s="20">
        <v>50</v>
      </c>
      <c r="N727" s="146">
        <v>10</v>
      </c>
      <c r="P727" s="53" t="s">
        <v>167</v>
      </c>
      <c r="Q727" s="71" t="s">
        <v>326</v>
      </c>
      <c r="R727" s="78" t="s">
        <v>1275</v>
      </c>
      <c r="S727" s="167" t="s">
        <v>2140</v>
      </c>
      <c r="T727" s="71"/>
      <c r="U727" s="71"/>
      <c r="V727" s="145"/>
      <c r="W727" s="206" t="str">
        <f t="shared" si="35"/>
        <v>CRO20161019NOBA1È</v>
      </c>
      <c r="X727" s="206">
        <f t="shared" si="36"/>
        <v>0</v>
      </c>
      <c r="Y727" s="206" t="str">
        <f>VLOOKUP(P727,NIVEAUXADMIN!A:B,2,FALSE)</f>
        <v>HT09</v>
      </c>
      <c r="Z727" s="206" t="str">
        <f>VLOOKUP(Q727,NIVEAUXADMIN!E:F,2,FALSE)</f>
        <v>HT09932</v>
      </c>
      <c r="AA727" s="206" t="str">
        <f>VLOOKUP(R727,NIVEAUXADMIN!I:J,2,FALSE)</f>
        <v>HT09932-01</v>
      </c>
      <c r="AB727" s="206">
        <f>IF(SUMPRODUCT(($A$4:$A727=A727)*($Q$4:$Q727=Q727))&gt;1,0,1)</f>
        <v>0</v>
      </c>
      <c r="AC727" s="207">
        <f>IF(SUMPRODUCT(($A$4:$A727=A727)*($F$4:$F727=F727)*($Q$4:$Q727=Q727))&gt;1,0,1)</f>
        <v>0</v>
      </c>
      <c r="AD727"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8" spans="1:30" s="53" customFormat="1" x14ac:dyDescent="0.25">
      <c r="A728" s="53" t="s">
        <v>2191</v>
      </c>
      <c r="B728" s="53" t="s">
        <v>2058</v>
      </c>
      <c r="D728" s="53" t="s">
        <v>15</v>
      </c>
      <c r="E728" s="132">
        <v>42662</v>
      </c>
      <c r="F728" s="77" t="s">
        <v>2417</v>
      </c>
      <c r="G728" s="145" t="s">
        <v>1047</v>
      </c>
      <c r="H728" s="138" t="str">
        <f>IFERROR(VLOOKUP(G728,REFERENCES!O:P,2,FALSE),"")</f>
        <v xml:space="preserve">Nombre </v>
      </c>
      <c r="I728" s="146">
        <v>20</v>
      </c>
      <c r="J728" s="73"/>
      <c r="K728" s="73"/>
      <c r="L728" s="73"/>
      <c r="M728" s="20">
        <v>50</v>
      </c>
      <c r="N728" s="17">
        <v>10</v>
      </c>
      <c r="O728" s="143"/>
      <c r="P728" s="53" t="s">
        <v>167</v>
      </c>
      <c r="Q728" s="71" t="s">
        <v>326</v>
      </c>
      <c r="R728" s="78" t="s">
        <v>1275</v>
      </c>
      <c r="S728" s="167" t="s">
        <v>2140</v>
      </c>
      <c r="T728" s="71"/>
      <c r="U728" s="71"/>
      <c r="V728" s="72"/>
      <c r="W728" s="206" t="str">
        <f t="shared" si="35"/>
        <v>CRO20161019NOBA1È</v>
      </c>
      <c r="X728" s="206">
        <f t="shared" si="36"/>
        <v>0</v>
      </c>
      <c r="Y728" s="206" t="str">
        <f>VLOOKUP(P728,NIVEAUXADMIN!A:B,2,FALSE)</f>
        <v>HT09</v>
      </c>
      <c r="Z728" s="206" t="str">
        <f>VLOOKUP(Q728,NIVEAUXADMIN!E:F,2,FALSE)</f>
        <v>HT09932</v>
      </c>
      <c r="AA728" s="206" t="str">
        <f>VLOOKUP(R728,NIVEAUXADMIN!I:J,2,FALSE)</f>
        <v>HT09932-01</v>
      </c>
      <c r="AB728" s="206">
        <f>IF(SUMPRODUCT(($A$4:$A728=A728)*($Q$4:$Q728=Q728))&gt;1,0,1)</f>
        <v>0</v>
      </c>
      <c r="AC728" s="207">
        <f>IF(SUMPRODUCT(($A$4:$A728=A728)*($F$4:$F728=F728)*($Q$4:$Q728=Q728))&gt;1,0,1)</f>
        <v>0</v>
      </c>
      <c r="AD728"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29" spans="1:30" s="53" customFormat="1" x14ac:dyDescent="0.25">
      <c r="A729" s="53" t="s">
        <v>2191</v>
      </c>
      <c r="B729" s="53" t="s">
        <v>2058</v>
      </c>
      <c r="D729" s="53" t="s">
        <v>15</v>
      </c>
      <c r="E729" s="132">
        <v>42662</v>
      </c>
      <c r="F729" s="77" t="s">
        <v>2417</v>
      </c>
      <c r="G729" s="145" t="s">
        <v>1055</v>
      </c>
      <c r="H729" s="138" t="str">
        <f>IFERROR(VLOOKUP(G729,REFERENCES!O:P,2,FALSE),"")</f>
        <v xml:space="preserve">Nombre </v>
      </c>
      <c r="I729" s="146">
        <v>5</v>
      </c>
      <c r="J729" s="73"/>
      <c r="K729" s="73"/>
      <c r="L729" s="73"/>
      <c r="M729" s="20">
        <v>25</v>
      </c>
      <c r="N729" s="17">
        <v>5</v>
      </c>
      <c r="O729" s="143"/>
      <c r="P729" s="53" t="s">
        <v>167</v>
      </c>
      <c r="Q729" s="71" t="s">
        <v>326</v>
      </c>
      <c r="R729" s="78" t="s">
        <v>1275</v>
      </c>
      <c r="S729" s="167" t="s">
        <v>2141</v>
      </c>
      <c r="T729" s="71"/>
      <c r="U729" s="71"/>
      <c r="V729" s="15"/>
      <c r="W729" s="206" t="str">
        <f t="shared" si="35"/>
        <v>CRO20161019NOBA1È</v>
      </c>
      <c r="X729" s="206">
        <f t="shared" si="36"/>
        <v>0</v>
      </c>
      <c r="Y729" s="206" t="str">
        <f>VLOOKUP(P729,NIVEAUXADMIN!A:B,2,FALSE)</f>
        <v>HT09</v>
      </c>
      <c r="Z729" s="206" t="str">
        <f>VLOOKUP(Q729,NIVEAUXADMIN!E:F,2,FALSE)</f>
        <v>HT09932</v>
      </c>
      <c r="AA729" s="206" t="str">
        <f>VLOOKUP(R729,NIVEAUXADMIN!I:J,2,FALSE)</f>
        <v>HT09932-01</v>
      </c>
      <c r="AB729" s="206">
        <f>IF(SUMPRODUCT(($A$4:$A729=A729)*($Q$4:$Q729=Q729))&gt;1,0,1)</f>
        <v>0</v>
      </c>
      <c r="AC729" s="207">
        <f>IF(SUMPRODUCT(($A$4:$A729=A729)*($F$4:$F729=F729)*($Q$4:$Q729=Q729))&gt;1,0,1)</f>
        <v>0</v>
      </c>
      <c r="AD729"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30" spans="1:30" s="53" customFormat="1" x14ac:dyDescent="0.25">
      <c r="A730" s="53" t="s">
        <v>2191</v>
      </c>
      <c r="B730" s="53" t="s">
        <v>2058</v>
      </c>
      <c r="D730" s="53" t="s">
        <v>15</v>
      </c>
      <c r="E730" s="132">
        <v>42662</v>
      </c>
      <c r="F730" s="77" t="s">
        <v>2417</v>
      </c>
      <c r="G730" s="145" t="s">
        <v>1056</v>
      </c>
      <c r="H730" s="138" t="str">
        <f>IFERROR(VLOOKUP(G730,REFERENCES!O:P,2,FALSE),"")</f>
        <v xml:space="preserve">Nombre </v>
      </c>
      <c r="I730" s="146">
        <v>5</v>
      </c>
      <c r="J730" s="73"/>
      <c r="K730" s="73"/>
      <c r="L730" s="73"/>
      <c r="M730" s="20">
        <v>25</v>
      </c>
      <c r="N730" s="17">
        <v>5</v>
      </c>
      <c r="O730" s="143"/>
      <c r="P730" s="53" t="s">
        <v>167</v>
      </c>
      <c r="Q730" s="71" t="s">
        <v>326</v>
      </c>
      <c r="R730" s="78" t="s">
        <v>1275</v>
      </c>
      <c r="S730" s="167" t="s">
        <v>2141</v>
      </c>
      <c r="T730" s="71"/>
      <c r="U730" s="71"/>
      <c r="V730" s="145"/>
      <c r="W730" s="206" t="str">
        <f t="shared" si="35"/>
        <v>CRO20161019NOBA1È</v>
      </c>
      <c r="X730" s="206">
        <f t="shared" si="36"/>
        <v>0</v>
      </c>
      <c r="Y730" s="206" t="str">
        <f>VLOOKUP(P730,NIVEAUXADMIN!A:B,2,FALSE)</f>
        <v>HT09</v>
      </c>
      <c r="Z730" s="206" t="str">
        <f>VLOOKUP(Q730,NIVEAUXADMIN!E:F,2,FALSE)</f>
        <v>HT09932</v>
      </c>
      <c r="AA730" s="206" t="str">
        <f>VLOOKUP(R730,NIVEAUXADMIN!I:J,2,FALSE)</f>
        <v>HT09932-01</v>
      </c>
      <c r="AB730" s="206">
        <f>IF(SUMPRODUCT(($A$4:$A730=A730)*($Q$4:$Q730=Q730))&gt;1,0,1)</f>
        <v>0</v>
      </c>
      <c r="AC730" s="207">
        <f>IF(SUMPRODUCT(($A$4:$A730=A730)*($F$4:$F730=F730)*($Q$4:$Q730=Q730))&gt;1,0,1)</f>
        <v>0</v>
      </c>
      <c r="AD730"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31" spans="1:30" s="53" customFormat="1" x14ac:dyDescent="0.25">
      <c r="A731" s="53" t="s">
        <v>2191</v>
      </c>
      <c r="B731" s="53" t="s">
        <v>2058</v>
      </c>
      <c r="D731" s="53" t="s">
        <v>15</v>
      </c>
      <c r="E731" s="132">
        <v>42662</v>
      </c>
      <c r="F731" s="77" t="s">
        <v>2417</v>
      </c>
      <c r="G731" s="145" t="s">
        <v>1047</v>
      </c>
      <c r="H731" s="138" t="str">
        <f>IFERROR(VLOOKUP(G731,REFERENCES!O:P,2,FALSE),"")</f>
        <v xml:space="preserve">Nombre </v>
      </c>
      <c r="I731" s="146">
        <v>10</v>
      </c>
      <c r="J731" s="73"/>
      <c r="K731" s="73"/>
      <c r="L731" s="73"/>
      <c r="M731" s="20">
        <v>25</v>
      </c>
      <c r="N731" s="17">
        <v>5</v>
      </c>
      <c r="O731" s="143"/>
      <c r="P731" s="53" t="s">
        <v>167</v>
      </c>
      <c r="Q731" s="71" t="s">
        <v>326</v>
      </c>
      <c r="R731" s="78" t="s">
        <v>1275</v>
      </c>
      <c r="S731" s="167" t="s">
        <v>2141</v>
      </c>
      <c r="T731" s="71"/>
      <c r="U731" s="71"/>
      <c r="V731" s="15"/>
      <c r="W731" s="206" t="str">
        <f t="shared" si="35"/>
        <v>CRO20161019NOBA1È</v>
      </c>
      <c r="X731" s="206">
        <f t="shared" si="36"/>
        <v>0</v>
      </c>
      <c r="Y731" s="206" t="str">
        <f>VLOOKUP(P731,NIVEAUXADMIN!A:B,2,FALSE)</f>
        <v>HT09</v>
      </c>
      <c r="Z731" s="206" t="str">
        <f>VLOOKUP(Q731,NIVEAUXADMIN!E:F,2,FALSE)</f>
        <v>HT09932</v>
      </c>
      <c r="AA731" s="206" t="str">
        <f>VLOOKUP(R731,NIVEAUXADMIN!I:J,2,FALSE)</f>
        <v>HT09932-01</v>
      </c>
      <c r="AB731" s="206">
        <f>IF(SUMPRODUCT(($A$4:$A731=A731)*($Q$4:$Q731=Q731))&gt;1,0,1)</f>
        <v>0</v>
      </c>
      <c r="AC731" s="207">
        <f>IF(SUMPRODUCT(($A$4:$A731=A731)*($F$4:$F731=F731)*($Q$4:$Q731=Q731))&gt;1,0,1)</f>
        <v>0</v>
      </c>
      <c r="AD731" s="206" t="str">
        <f t="shared" si="37"/>
        <v xml:space="preserve">{"Organisation": "Croix Rouge Americaine", "Indicateur": "Distribution de biens non-alimentaire", "Statut": "Réalisé", "Date de l'activité (passé ou planifiée)
( jj-mm-aaaa)": "10/19/2016", "Département": "Nord Ouest", "Commune": "Baie de Henne", "Section Communale": "1ère Citerne Rémy"}, </v>
      </c>
    </row>
    <row r="732" spans="1:30" s="53" customFormat="1" x14ac:dyDescent="0.25">
      <c r="A732" s="53" t="s">
        <v>2191</v>
      </c>
      <c r="B732" s="53" t="s">
        <v>2058</v>
      </c>
      <c r="D732" s="53" t="s">
        <v>15</v>
      </c>
      <c r="E732" s="132">
        <v>42662</v>
      </c>
      <c r="F732" s="77" t="s">
        <v>2417</v>
      </c>
      <c r="G732" s="145" t="s">
        <v>1055</v>
      </c>
      <c r="H732" s="138" t="str">
        <f>IFERROR(VLOOKUP(G732,REFERENCES!O:P,2,FALSE),"")</f>
        <v xml:space="preserve">Nombre </v>
      </c>
      <c r="I732" s="146">
        <v>15</v>
      </c>
      <c r="J732" s="17"/>
      <c r="K732" s="17"/>
      <c r="L732" s="17"/>
      <c r="M732" s="20">
        <v>75</v>
      </c>
      <c r="N732" s="73">
        <v>15</v>
      </c>
      <c r="O732" s="143"/>
      <c r="P732" s="53" t="s">
        <v>167</v>
      </c>
      <c r="Q732" s="71" t="s">
        <v>326</v>
      </c>
      <c r="R732" s="78" t="s">
        <v>1588</v>
      </c>
      <c r="S732" s="167" t="s">
        <v>2136</v>
      </c>
      <c r="V732" s="72"/>
      <c r="W732" s="206" t="str">
        <f t="shared" si="35"/>
        <v>CRO20161019NOBA4È</v>
      </c>
      <c r="X732" s="206">
        <f t="shared" si="36"/>
        <v>0</v>
      </c>
      <c r="Y732" s="206" t="str">
        <f>VLOOKUP(P732,NIVEAUXADMIN!A:B,2,FALSE)</f>
        <v>HT09</v>
      </c>
      <c r="Z732" s="206" t="str">
        <f>VLOOKUP(Q732,NIVEAUXADMIN!E:F,2,FALSE)</f>
        <v>HT09932</v>
      </c>
      <c r="AA732" s="206" t="str">
        <f>VLOOKUP(R732,NIVEAUXADMIN!I:J,2,FALSE)</f>
        <v>HT09932-04</v>
      </c>
      <c r="AB732" s="206">
        <f>IF(SUMPRODUCT(($A$4:$A732=A732)*($Q$4:$Q732=Q732))&gt;1,0,1)</f>
        <v>0</v>
      </c>
      <c r="AC732" s="207">
        <f>IF(SUMPRODUCT(($A$4:$A732=A732)*($F$4:$F732=F732)*($Q$4:$Q732=Q732))&gt;1,0,1)</f>
        <v>0</v>
      </c>
      <c r="AD732" s="206" t="str">
        <f t="shared" si="37"/>
        <v xml:space="preserve">{"Organisation": "Croix Rouge Americaine", "Indicateur": "Distribution de biens non-alimentaire", "Statut": "Réalisé", "Date de l'activité (passé ou planifiée)
( jj-mm-aaaa)": "10/19/2016", "Département": "Nord Ouest", "Commune": "Baie de Henne", "Section Communale": "4ème Estère Dérée"}, </v>
      </c>
    </row>
    <row r="733" spans="1:30" s="53" customFormat="1" x14ac:dyDescent="0.25">
      <c r="A733" s="53" t="s">
        <v>2191</v>
      </c>
      <c r="B733" s="53" t="s">
        <v>2058</v>
      </c>
      <c r="D733" s="53" t="s">
        <v>15</v>
      </c>
      <c r="E733" s="132">
        <v>42662</v>
      </c>
      <c r="F733" s="77" t="s">
        <v>2417</v>
      </c>
      <c r="G733" s="145" t="s">
        <v>1056</v>
      </c>
      <c r="H733" s="138" t="str">
        <f>IFERROR(VLOOKUP(G733,REFERENCES!O:P,2,FALSE),"")</f>
        <v xml:space="preserve">Nombre </v>
      </c>
      <c r="I733" s="207">
        <v>15</v>
      </c>
      <c r="J733" s="17"/>
      <c r="K733" s="17"/>
      <c r="L733" s="17"/>
      <c r="M733" s="20">
        <v>75</v>
      </c>
      <c r="N733" s="73">
        <v>15</v>
      </c>
      <c r="O733" s="206"/>
      <c r="P733" s="53" t="s">
        <v>167</v>
      </c>
      <c r="Q733" s="71" t="s">
        <v>326</v>
      </c>
      <c r="R733" s="78" t="s">
        <v>1588</v>
      </c>
      <c r="S733" s="167" t="s">
        <v>2136</v>
      </c>
      <c r="V733" s="72"/>
      <c r="W733" s="206" t="str">
        <f t="shared" si="35"/>
        <v>CRO20161019NOBA4È</v>
      </c>
      <c r="X733" s="206">
        <f t="shared" si="36"/>
        <v>0</v>
      </c>
      <c r="Y733" s="206" t="str">
        <f>VLOOKUP(P733,NIVEAUXADMIN!A:B,2,FALSE)</f>
        <v>HT09</v>
      </c>
      <c r="Z733" s="206" t="str">
        <f>VLOOKUP(Q733,NIVEAUXADMIN!E:F,2,FALSE)</f>
        <v>HT09932</v>
      </c>
      <c r="AA733" s="206" t="str">
        <f>VLOOKUP(R733,NIVEAUXADMIN!I:J,2,FALSE)</f>
        <v>HT09932-04</v>
      </c>
      <c r="AB733" s="206">
        <f>IF(SUMPRODUCT(($A$4:$A733=A733)*($Q$4:$Q733=Q733))&gt;1,0,1)</f>
        <v>0</v>
      </c>
      <c r="AC733" s="207">
        <f>IF(SUMPRODUCT(($A$4:$A733=A733)*($F$4:$F733=F733)*($Q$4:$Q733=Q733))&gt;1,0,1)</f>
        <v>0</v>
      </c>
      <c r="AD733" s="206" t="str">
        <f t="shared" si="37"/>
        <v xml:space="preserve">{"Organisation": "Croix Rouge Americaine", "Indicateur": "Distribution de biens non-alimentaire", "Statut": "Réalisé", "Date de l'activité (passé ou planifiée)
( jj-mm-aaaa)": "10/19/2016", "Département": "Nord Ouest", "Commune": "Baie de Henne", "Section Communale": "4ème Estère Dérée"}, </v>
      </c>
    </row>
    <row r="734" spans="1:30" s="53" customFormat="1" x14ac:dyDescent="0.25">
      <c r="A734" s="53" t="s">
        <v>2191</v>
      </c>
      <c r="B734" s="53" t="s">
        <v>2058</v>
      </c>
      <c r="D734" s="53" t="s">
        <v>15</v>
      </c>
      <c r="E734" s="132">
        <v>42662</v>
      </c>
      <c r="F734" s="77" t="s">
        <v>2417</v>
      </c>
      <c r="G734" s="145" t="s">
        <v>1047</v>
      </c>
      <c r="H734" s="138" t="str">
        <f>IFERROR(VLOOKUP(G734,REFERENCES!O:P,2,FALSE),"")</f>
        <v xml:space="preserve">Nombre </v>
      </c>
      <c r="I734" s="207">
        <v>30</v>
      </c>
      <c r="J734" s="17"/>
      <c r="K734" s="17"/>
      <c r="L734" s="17"/>
      <c r="M734" s="20">
        <v>75</v>
      </c>
      <c r="N734" s="17">
        <v>15</v>
      </c>
      <c r="O734" s="143"/>
      <c r="P734" s="53" t="s">
        <v>167</v>
      </c>
      <c r="Q734" s="71" t="s">
        <v>326</v>
      </c>
      <c r="R734" s="78" t="s">
        <v>1588</v>
      </c>
      <c r="S734" s="167" t="s">
        <v>2136</v>
      </c>
      <c r="V734" s="145"/>
      <c r="W734" s="206" t="str">
        <f t="shared" si="35"/>
        <v>CRO20161019NOBA4È</v>
      </c>
      <c r="X734" s="206">
        <f t="shared" si="36"/>
        <v>0</v>
      </c>
      <c r="Y734" s="206" t="str">
        <f>VLOOKUP(P734,NIVEAUXADMIN!A:B,2,FALSE)</f>
        <v>HT09</v>
      </c>
      <c r="Z734" s="206" t="str">
        <f>VLOOKUP(Q734,NIVEAUXADMIN!E:F,2,FALSE)</f>
        <v>HT09932</v>
      </c>
      <c r="AA734" s="206" t="str">
        <f>VLOOKUP(R734,NIVEAUXADMIN!I:J,2,FALSE)</f>
        <v>HT09932-04</v>
      </c>
      <c r="AB734" s="206">
        <f>IF(SUMPRODUCT(($A$4:$A734=A734)*($Q$4:$Q734=Q734))&gt;1,0,1)</f>
        <v>0</v>
      </c>
      <c r="AC734" s="207">
        <f>IF(SUMPRODUCT(($A$4:$A734=A734)*($F$4:$F734=F734)*($Q$4:$Q734=Q734))&gt;1,0,1)</f>
        <v>0</v>
      </c>
      <c r="AD734" s="206" t="str">
        <f t="shared" si="37"/>
        <v xml:space="preserve">{"Organisation": "Croix Rouge Americaine", "Indicateur": "Distribution de biens non-alimentaire", "Statut": "Réalisé", "Date de l'activité (passé ou planifiée)
( jj-mm-aaaa)": "10/19/2016", "Département": "Nord Ouest", "Commune": "Baie de Henne", "Section Communale": "4ème Estère Dérée"}, </v>
      </c>
    </row>
    <row r="735" spans="1:30" s="53" customFormat="1" x14ac:dyDescent="0.25">
      <c r="A735" s="53" t="s">
        <v>2191</v>
      </c>
      <c r="B735" s="53" t="s">
        <v>2058</v>
      </c>
      <c r="D735" s="53" t="s">
        <v>15</v>
      </c>
      <c r="E735" s="132">
        <v>42662</v>
      </c>
      <c r="F735" s="77" t="s">
        <v>2417</v>
      </c>
      <c r="G735" s="145" t="s">
        <v>1055</v>
      </c>
      <c r="H735" s="138" t="str">
        <f>IFERROR(VLOOKUP(G735,REFERENCES!O:P,2,FALSE),"")</f>
        <v xml:space="preserve">Nombre </v>
      </c>
      <c r="I735" s="207">
        <v>120</v>
      </c>
      <c r="J735" s="73"/>
      <c r="K735" s="73"/>
      <c r="L735" s="73"/>
      <c r="M735" s="20">
        <v>600</v>
      </c>
      <c r="N735" s="17">
        <v>120</v>
      </c>
      <c r="O735" s="206"/>
      <c r="P735" s="53" t="s">
        <v>167</v>
      </c>
      <c r="Q735" s="71" t="s">
        <v>431</v>
      </c>
      <c r="R735" s="78" t="s">
        <v>1713</v>
      </c>
      <c r="S735" s="167" t="s">
        <v>1109</v>
      </c>
      <c r="T735" s="71"/>
      <c r="U735" s="71"/>
      <c r="V735" s="15"/>
      <c r="W735" s="206" t="str">
        <f t="shared" si="35"/>
        <v>CRO20161019NOJE7È</v>
      </c>
      <c r="X735" s="206">
        <f t="shared" si="36"/>
        <v>0</v>
      </c>
      <c r="Y735" s="206" t="str">
        <f>VLOOKUP(P735,NIVEAUXADMIN!A:B,2,FALSE)</f>
        <v>HT09</v>
      </c>
      <c r="Z735" s="206" t="str">
        <f>VLOOKUP(Q735,NIVEAUXADMIN!E:F,2,FALSE)</f>
        <v>HT09934</v>
      </c>
      <c r="AA735" s="206" t="str">
        <f>VLOOKUP(R735,NIVEAUXADMIN!I:J,2,FALSE)</f>
        <v>HT09934-07</v>
      </c>
      <c r="AB735" s="206">
        <f>IF(SUMPRODUCT(($A$4:$A735=A735)*($Q$4:$Q735=Q735))&gt;1,0,1)</f>
        <v>0</v>
      </c>
      <c r="AC735" s="207">
        <f>IF(SUMPRODUCT(($A$4:$A735=A735)*($F$4:$F735=F735)*($Q$4:$Q735=Q735))&gt;1,0,1)</f>
        <v>0</v>
      </c>
      <c r="AD735" s="206" t="str">
        <f t="shared" si="37"/>
        <v xml:space="preserve">{"Organisation": "Croix Rouge Americaine", "Indicateur": "Distribution de biens non-alimentaire", "Statut": "Réalisé", "Date de l'activité (passé ou planifiée)
( jj-mm-aaaa)": "10/19/2016", "Département": "Nord Ouest", "Commune": "Jean Rabel", "Section Communale": "7ème Diondion"}, </v>
      </c>
    </row>
    <row r="736" spans="1:30" s="53" customFormat="1" x14ac:dyDescent="0.25">
      <c r="A736" s="53" t="s">
        <v>2191</v>
      </c>
      <c r="B736" s="53" t="s">
        <v>2058</v>
      </c>
      <c r="D736" s="53" t="s">
        <v>15</v>
      </c>
      <c r="E736" s="132">
        <v>42662</v>
      </c>
      <c r="F736" s="77" t="s">
        <v>2417</v>
      </c>
      <c r="G736" s="145" t="s">
        <v>1056</v>
      </c>
      <c r="H736" s="138" t="str">
        <f>IFERROR(VLOOKUP(G736,REFERENCES!O:P,2,FALSE),"")</f>
        <v xml:space="preserve">Nombre </v>
      </c>
      <c r="I736" s="207">
        <v>120</v>
      </c>
      <c r="J736" s="73"/>
      <c r="K736" s="73"/>
      <c r="L736" s="73"/>
      <c r="M736" s="20">
        <v>600</v>
      </c>
      <c r="N736" s="17">
        <v>120</v>
      </c>
      <c r="O736" s="206"/>
      <c r="P736" s="53" t="s">
        <v>167</v>
      </c>
      <c r="Q736" s="143" t="s">
        <v>431</v>
      </c>
      <c r="R736" s="150" t="s">
        <v>1713</v>
      </c>
      <c r="S736" s="167" t="s">
        <v>1109</v>
      </c>
      <c r="T736" s="71"/>
      <c r="U736" s="71"/>
      <c r="V736" s="15"/>
      <c r="W736" s="206" t="str">
        <f t="shared" si="35"/>
        <v>CRO20161019NOJE7È</v>
      </c>
      <c r="X736" s="206">
        <f t="shared" si="36"/>
        <v>0</v>
      </c>
      <c r="Y736" s="206" t="str">
        <f>VLOOKUP(P736,NIVEAUXADMIN!A:B,2,FALSE)</f>
        <v>HT09</v>
      </c>
      <c r="Z736" s="206" t="str">
        <f>VLOOKUP(Q736,NIVEAUXADMIN!E:F,2,FALSE)</f>
        <v>HT09934</v>
      </c>
      <c r="AA736" s="206" t="str">
        <f>VLOOKUP(R736,NIVEAUXADMIN!I:J,2,FALSE)</f>
        <v>HT09934-07</v>
      </c>
      <c r="AB736" s="206">
        <f>IF(SUMPRODUCT(($A$4:$A736=A736)*($Q$4:$Q736=Q736))&gt;1,0,1)</f>
        <v>0</v>
      </c>
      <c r="AC736" s="207">
        <f>IF(SUMPRODUCT(($A$4:$A736=A736)*($F$4:$F736=F736)*($Q$4:$Q736=Q736))&gt;1,0,1)</f>
        <v>0</v>
      </c>
      <c r="AD736" s="206" t="str">
        <f t="shared" si="37"/>
        <v xml:space="preserve">{"Organisation": "Croix Rouge Americaine", "Indicateur": "Distribution de biens non-alimentaire", "Statut": "Réalisé", "Date de l'activité (passé ou planifiée)
( jj-mm-aaaa)": "10/19/2016", "Département": "Nord Ouest", "Commune": "Jean Rabel", "Section Communale": "7ème Diondion"}, </v>
      </c>
    </row>
    <row r="737" spans="1:30" s="53" customFormat="1" x14ac:dyDescent="0.25">
      <c r="A737" s="53" t="s">
        <v>2191</v>
      </c>
      <c r="B737" s="53" t="s">
        <v>2058</v>
      </c>
      <c r="D737" s="53" t="s">
        <v>15</v>
      </c>
      <c r="E737" s="132">
        <v>42662</v>
      </c>
      <c r="F737" s="77" t="s">
        <v>2417</v>
      </c>
      <c r="G737" s="145" t="s">
        <v>1047</v>
      </c>
      <c r="H737" s="138" t="str">
        <f>IFERROR(VLOOKUP(G737,REFERENCES!O:P,2,FALSE),"")</f>
        <v xml:space="preserve">Nombre </v>
      </c>
      <c r="I737" s="207">
        <v>240</v>
      </c>
      <c r="J737" s="73"/>
      <c r="K737" s="73"/>
      <c r="L737" s="73"/>
      <c r="M737" s="20">
        <v>600</v>
      </c>
      <c r="N737" s="17">
        <v>120</v>
      </c>
      <c r="O737" s="206"/>
      <c r="P737" s="53" t="s">
        <v>167</v>
      </c>
      <c r="Q737" s="143" t="s">
        <v>431</v>
      </c>
      <c r="R737" s="150" t="s">
        <v>1713</v>
      </c>
      <c r="S737" s="167" t="s">
        <v>1109</v>
      </c>
      <c r="T737" s="71"/>
      <c r="U737" s="71"/>
      <c r="V737" s="15"/>
      <c r="W737" s="206" t="str">
        <f t="shared" si="35"/>
        <v>CRO20161019NOJE7È</v>
      </c>
      <c r="X737" s="206">
        <f t="shared" si="36"/>
        <v>0</v>
      </c>
      <c r="Y737" s="206" t="str">
        <f>VLOOKUP(P737,NIVEAUXADMIN!A:B,2,FALSE)</f>
        <v>HT09</v>
      </c>
      <c r="Z737" s="206" t="str">
        <f>VLOOKUP(Q737,NIVEAUXADMIN!E:F,2,FALSE)</f>
        <v>HT09934</v>
      </c>
      <c r="AA737" s="206" t="str">
        <f>VLOOKUP(R737,NIVEAUXADMIN!I:J,2,FALSE)</f>
        <v>HT09934-07</v>
      </c>
      <c r="AB737" s="206">
        <f>IF(SUMPRODUCT(($A$4:$A737=A737)*($Q$4:$Q737=Q737))&gt;1,0,1)</f>
        <v>0</v>
      </c>
      <c r="AC737" s="207">
        <f>IF(SUMPRODUCT(($A$4:$A737=A737)*($F$4:$F737=F737)*($Q$4:$Q737=Q737))&gt;1,0,1)</f>
        <v>0</v>
      </c>
      <c r="AD737" s="206" t="str">
        <f t="shared" si="37"/>
        <v xml:space="preserve">{"Organisation": "Croix Rouge Americaine", "Indicateur": "Distribution de biens non-alimentaire", "Statut": "Réalisé", "Date de l'activité (passé ou planifiée)
( jj-mm-aaaa)": "10/19/2016", "Département": "Nord Ouest", "Commune": "Jean Rabel", "Section Communale": "7ème Diondion"}, </v>
      </c>
    </row>
    <row r="738" spans="1:30" s="53" customFormat="1" x14ac:dyDescent="0.25">
      <c r="A738" s="53" t="s">
        <v>2191</v>
      </c>
      <c r="B738" s="53" t="s">
        <v>2058</v>
      </c>
      <c r="D738" s="53" t="s">
        <v>15</v>
      </c>
      <c r="E738" s="132">
        <v>42663</v>
      </c>
      <c r="F738" s="77" t="s">
        <v>2417</v>
      </c>
      <c r="G738" s="145" t="s">
        <v>1055</v>
      </c>
      <c r="H738" s="138" t="str">
        <f>IFERROR(VLOOKUP(G738,REFERENCES!O:P,2,FALSE),"")</f>
        <v xml:space="preserve">Nombre </v>
      </c>
      <c r="I738" s="207">
        <v>10</v>
      </c>
      <c r="J738" s="73"/>
      <c r="K738" s="73"/>
      <c r="L738" s="73"/>
      <c r="M738" s="20">
        <v>50</v>
      </c>
      <c r="N738" s="17">
        <v>10</v>
      </c>
      <c r="O738" s="206"/>
      <c r="P738" s="53" t="s">
        <v>167</v>
      </c>
      <c r="Q738" s="143" t="s">
        <v>425</v>
      </c>
      <c r="R738" s="150" t="s">
        <v>1331</v>
      </c>
      <c r="S738" s="167" t="s">
        <v>2143</v>
      </c>
      <c r="T738" s="71"/>
      <c r="U738" s="71"/>
      <c r="V738" s="145"/>
      <c r="W738" s="206" t="str">
        <f t="shared" si="35"/>
        <v>CRO20161020NOBO1È</v>
      </c>
      <c r="X738" s="206">
        <f t="shared" si="36"/>
        <v>0</v>
      </c>
      <c r="Y738" s="206" t="str">
        <f>VLOOKUP(P738,NIVEAUXADMIN!A:B,2,FALSE)</f>
        <v>HT09</v>
      </c>
      <c r="Z738" s="206" t="str">
        <f>VLOOKUP(Q738,NIVEAUXADMIN!E:F,2,FALSE)</f>
        <v>HT09933</v>
      </c>
      <c r="AA738" s="206" t="str">
        <f>VLOOKUP(R738,NIVEAUXADMIN!I:J,2,FALSE)</f>
        <v>HT09933-01</v>
      </c>
      <c r="AB738" s="206">
        <f>IF(SUMPRODUCT(($A$4:$A738=A738)*($Q$4:$Q738=Q738))&gt;1,0,1)</f>
        <v>1</v>
      </c>
      <c r="AC738" s="207">
        <f>IF(SUMPRODUCT(($A$4:$A738=A738)*($F$4:$F738=F738)*($Q$4:$Q738=Q738))&gt;1,0,1)</f>
        <v>1</v>
      </c>
      <c r="AD738"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39" spans="1:30" s="53" customFormat="1" x14ac:dyDescent="0.25">
      <c r="A739" s="53" t="s">
        <v>2191</v>
      </c>
      <c r="B739" s="53" t="s">
        <v>2058</v>
      </c>
      <c r="D739" s="53" t="s">
        <v>15</v>
      </c>
      <c r="E739" s="132">
        <v>42663</v>
      </c>
      <c r="F739" s="77" t="s">
        <v>2417</v>
      </c>
      <c r="G739" s="145" t="s">
        <v>1056</v>
      </c>
      <c r="H739" s="138" t="str">
        <f>IFERROR(VLOOKUP(G739,REFERENCES!O:P,2,FALSE),"")</f>
        <v xml:space="preserve">Nombre </v>
      </c>
      <c r="I739" s="73">
        <v>10</v>
      </c>
      <c r="J739" s="17"/>
      <c r="K739" s="17"/>
      <c r="L739" s="17"/>
      <c r="M739" s="20">
        <v>50</v>
      </c>
      <c r="N739" s="73">
        <v>10</v>
      </c>
      <c r="O739" s="71"/>
      <c r="P739" s="53" t="s">
        <v>167</v>
      </c>
      <c r="Q739" s="143" t="s">
        <v>425</v>
      </c>
      <c r="R739" s="150" t="s">
        <v>1331</v>
      </c>
      <c r="S739" s="167" t="s">
        <v>2143</v>
      </c>
      <c r="V739" s="72"/>
      <c r="W739" s="206" t="str">
        <f t="shared" si="35"/>
        <v>CRO20161020NOBO1È</v>
      </c>
      <c r="X739" s="206">
        <f t="shared" si="36"/>
        <v>0</v>
      </c>
      <c r="Y739" s="206" t="str">
        <f>VLOOKUP(P739,NIVEAUXADMIN!A:B,2,FALSE)</f>
        <v>HT09</v>
      </c>
      <c r="Z739" s="206" t="str">
        <f>VLOOKUP(Q739,NIVEAUXADMIN!E:F,2,FALSE)</f>
        <v>HT09933</v>
      </c>
      <c r="AA739" s="206" t="str">
        <f>VLOOKUP(R739,NIVEAUXADMIN!I:J,2,FALSE)</f>
        <v>HT09933-01</v>
      </c>
      <c r="AB739" s="206">
        <f>IF(SUMPRODUCT(($A$4:$A739=A739)*($Q$4:$Q739=Q739))&gt;1,0,1)</f>
        <v>0</v>
      </c>
      <c r="AC739" s="207">
        <f>IF(SUMPRODUCT(($A$4:$A739=A739)*($F$4:$F739=F739)*($Q$4:$Q739=Q739))&gt;1,0,1)</f>
        <v>0</v>
      </c>
      <c r="AD739"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40" spans="1:30" s="53" customFormat="1" x14ac:dyDescent="0.25">
      <c r="A740" s="53" t="s">
        <v>2191</v>
      </c>
      <c r="B740" s="53" t="s">
        <v>2058</v>
      </c>
      <c r="D740" s="53" t="s">
        <v>15</v>
      </c>
      <c r="E740" s="132">
        <v>42663</v>
      </c>
      <c r="F740" s="77" t="s">
        <v>2417</v>
      </c>
      <c r="G740" s="145" t="s">
        <v>1047</v>
      </c>
      <c r="H740" s="138" t="str">
        <f>IFERROR(VLOOKUP(G740,REFERENCES!O:P,2,FALSE),"")</f>
        <v xml:space="preserve">Nombre </v>
      </c>
      <c r="I740" s="73">
        <v>20</v>
      </c>
      <c r="J740" s="17"/>
      <c r="K740" s="17"/>
      <c r="L740" s="17"/>
      <c r="M740" s="20">
        <v>50</v>
      </c>
      <c r="N740" s="73">
        <v>10</v>
      </c>
      <c r="O740" s="71"/>
      <c r="P740" s="53" t="s">
        <v>167</v>
      </c>
      <c r="Q740" s="143" t="s">
        <v>425</v>
      </c>
      <c r="R740" s="150" t="s">
        <v>1331</v>
      </c>
      <c r="S740" s="167" t="s">
        <v>2143</v>
      </c>
      <c r="V740" s="145"/>
      <c r="W740" s="206" t="str">
        <f t="shared" si="35"/>
        <v>CRO20161020NOBO1È</v>
      </c>
      <c r="X740" s="206">
        <f t="shared" si="36"/>
        <v>0</v>
      </c>
      <c r="Y740" s="206" t="str">
        <f>VLOOKUP(P740,NIVEAUXADMIN!A:B,2,FALSE)</f>
        <v>HT09</v>
      </c>
      <c r="Z740" s="206" t="str">
        <f>VLOOKUP(Q740,NIVEAUXADMIN!E:F,2,FALSE)</f>
        <v>HT09933</v>
      </c>
      <c r="AA740" s="206" t="str">
        <f>VLOOKUP(R740,NIVEAUXADMIN!I:J,2,FALSE)</f>
        <v>HT09933-01</v>
      </c>
      <c r="AB740" s="206">
        <f>IF(SUMPRODUCT(($A$4:$A740=A740)*($Q$4:$Q740=Q740))&gt;1,0,1)</f>
        <v>0</v>
      </c>
      <c r="AC740" s="207">
        <f>IF(SUMPRODUCT(($A$4:$A740=A740)*($F$4:$F740=F740)*($Q$4:$Q740=Q740))&gt;1,0,1)</f>
        <v>0</v>
      </c>
      <c r="AD740"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41" spans="1:30" s="53" customFormat="1" x14ac:dyDescent="0.25">
      <c r="A741" s="53" t="s">
        <v>2191</v>
      </c>
      <c r="B741" s="53" t="s">
        <v>2058</v>
      </c>
      <c r="D741" s="53" t="s">
        <v>15</v>
      </c>
      <c r="E741" s="132">
        <v>42663</v>
      </c>
      <c r="F741" s="77" t="s">
        <v>2417</v>
      </c>
      <c r="G741" s="145" t="s">
        <v>1055</v>
      </c>
      <c r="H741" s="138" t="str">
        <f>IFERROR(VLOOKUP(G741,REFERENCES!O:P,2,FALSE),"")</f>
        <v xml:space="preserve">Nombre </v>
      </c>
      <c r="I741" s="73">
        <v>10</v>
      </c>
      <c r="J741" s="17"/>
      <c r="K741" s="17"/>
      <c r="L741" s="17"/>
      <c r="M741" s="20">
        <v>50</v>
      </c>
      <c r="N741" s="73">
        <v>10</v>
      </c>
      <c r="O741" s="143"/>
      <c r="P741" s="53" t="s">
        <v>167</v>
      </c>
      <c r="Q741" s="71" t="s">
        <v>425</v>
      </c>
      <c r="R741" s="150" t="s">
        <v>1412</v>
      </c>
      <c r="S741" s="167" t="s">
        <v>2144</v>
      </c>
      <c r="T741" s="143"/>
      <c r="U741" s="143"/>
      <c r="V741" s="145"/>
      <c r="W741" s="206" t="str">
        <f t="shared" si="35"/>
        <v>CRO20161020NOBO2È</v>
      </c>
      <c r="X741" s="206">
        <f t="shared" si="36"/>
        <v>0</v>
      </c>
      <c r="Y741" s="206" t="str">
        <f>VLOOKUP(P741,NIVEAUXADMIN!A:B,2,FALSE)</f>
        <v>HT09</v>
      </c>
      <c r="Z741" s="206" t="str">
        <f>VLOOKUP(Q741,NIVEAUXADMIN!E:F,2,FALSE)</f>
        <v>HT09933</v>
      </c>
      <c r="AA741" s="206" t="str">
        <f>VLOOKUP(R741,NIVEAUXADMIN!I:J,2,FALSE)</f>
        <v>HT09933-02</v>
      </c>
      <c r="AB741" s="206">
        <f>IF(SUMPRODUCT(($A$4:$A741=A741)*($Q$4:$Q741=Q741))&gt;1,0,1)</f>
        <v>0</v>
      </c>
      <c r="AC741" s="207">
        <f>IF(SUMPRODUCT(($A$4:$A741=A741)*($F$4:$F741=F741)*($Q$4:$Q741=Q741))&gt;1,0,1)</f>
        <v>0</v>
      </c>
      <c r="AD741"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2" spans="1:30" s="53" customFormat="1" x14ac:dyDescent="0.25">
      <c r="A742" s="53" t="s">
        <v>2191</v>
      </c>
      <c r="B742" s="53" t="s">
        <v>2058</v>
      </c>
      <c r="D742" s="53" t="s">
        <v>15</v>
      </c>
      <c r="E742" s="132">
        <v>42663</v>
      </c>
      <c r="F742" s="77" t="s">
        <v>2417</v>
      </c>
      <c r="G742" s="145" t="s">
        <v>1056</v>
      </c>
      <c r="H742" s="138" t="str">
        <f>IFERROR(VLOOKUP(G742,REFERENCES!O:P,2,FALSE),"")</f>
        <v xml:space="preserve">Nombre </v>
      </c>
      <c r="I742" s="73">
        <v>10</v>
      </c>
      <c r="J742" s="17"/>
      <c r="K742" s="17"/>
      <c r="L742" s="17"/>
      <c r="M742" s="20">
        <v>50</v>
      </c>
      <c r="N742" s="73">
        <v>10</v>
      </c>
      <c r="O742" s="143"/>
      <c r="P742" s="53" t="s">
        <v>167</v>
      </c>
      <c r="Q742" s="71" t="s">
        <v>425</v>
      </c>
      <c r="R742" s="150" t="s">
        <v>1412</v>
      </c>
      <c r="S742" s="167" t="s">
        <v>2144</v>
      </c>
      <c r="T742" s="143"/>
      <c r="U742" s="143"/>
      <c r="V742" s="145"/>
      <c r="W742" s="206" t="str">
        <f t="shared" si="35"/>
        <v>CRO20161020NOBO2È</v>
      </c>
      <c r="X742" s="206">
        <f t="shared" si="36"/>
        <v>0</v>
      </c>
      <c r="Y742" s="206" t="str">
        <f>VLOOKUP(P742,NIVEAUXADMIN!A:B,2,FALSE)</f>
        <v>HT09</v>
      </c>
      <c r="Z742" s="206" t="str">
        <f>VLOOKUP(Q742,NIVEAUXADMIN!E:F,2,FALSE)</f>
        <v>HT09933</v>
      </c>
      <c r="AA742" s="206" t="str">
        <f>VLOOKUP(R742,NIVEAUXADMIN!I:J,2,FALSE)</f>
        <v>HT09933-02</v>
      </c>
      <c r="AB742" s="206">
        <f>IF(SUMPRODUCT(($A$4:$A742=A742)*($Q$4:$Q742=Q742))&gt;1,0,1)</f>
        <v>0</v>
      </c>
      <c r="AC742" s="207">
        <f>IF(SUMPRODUCT(($A$4:$A742=A742)*($F$4:$F742=F742)*($Q$4:$Q742=Q742))&gt;1,0,1)</f>
        <v>0</v>
      </c>
      <c r="AD742"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3" spans="1:30" s="53" customFormat="1" x14ac:dyDescent="0.25">
      <c r="A743" s="53" t="s">
        <v>2191</v>
      </c>
      <c r="B743" s="53" t="s">
        <v>2058</v>
      </c>
      <c r="D743" s="53" t="s">
        <v>15</v>
      </c>
      <c r="E743" s="132">
        <v>42663</v>
      </c>
      <c r="F743" s="77" t="s">
        <v>2417</v>
      </c>
      <c r="G743" s="145" t="s">
        <v>1047</v>
      </c>
      <c r="H743" s="138" t="str">
        <f>IFERROR(VLOOKUP(G743,REFERENCES!O:P,2,FALSE),"")</f>
        <v xml:space="preserve">Nombre </v>
      </c>
      <c r="I743" s="73">
        <v>20</v>
      </c>
      <c r="J743" s="17"/>
      <c r="K743" s="17"/>
      <c r="L743" s="17"/>
      <c r="M743" s="20">
        <v>50</v>
      </c>
      <c r="N743" s="73">
        <v>10</v>
      </c>
      <c r="O743" s="143"/>
      <c r="P743" s="53" t="s">
        <v>167</v>
      </c>
      <c r="Q743" s="71" t="s">
        <v>425</v>
      </c>
      <c r="R743" s="150" t="s">
        <v>1412</v>
      </c>
      <c r="S743" s="167" t="s">
        <v>2144</v>
      </c>
      <c r="T743" s="143"/>
      <c r="U743" s="143"/>
      <c r="V743" s="72"/>
      <c r="W743" s="206" t="str">
        <f t="shared" si="35"/>
        <v>CRO20161020NOBO2È</v>
      </c>
      <c r="X743" s="206">
        <f t="shared" si="36"/>
        <v>0</v>
      </c>
      <c r="Y743" s="206" t="str">
        <f>VLOOKUP(P743,NIVEAUXADMIN!A:B,2,FALSE)</f>
        <v>HT09</v>
      </c>
      <c r="Z743" s="206" t="str">
        <f>VLOOKUP(Q743,NIVEAUXADMIN!E:F,2,FALSE)</f>
        <v>HT09933</v>
      </c>
      <c r="AA743" s="206" t="str">
        <f>VLOOKUP(R743,NIVEAUXADMIN!I:J,2,FALSE)</f>
        <v>HT09933-02</v>
      </c>
      <c r="AB743" s="206">
        <f>IF(SUMPRODUCT(($A$4:$A743=A743)*($Q$4:$Q743=Q743))&gt;1,0,1)</f>
        <v>0</v>
      </c>
      <c r="AC743" s="207">
        <f>IF(SUMPRODUCT(($A$4:$A743=A743)*($F$4:$F743=F743)*($Q$4:$Q743=Q743))&gt;1,0,1)</f>
        <v>0</v>
      </c>
      <c r="AD743"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4" spans="1:30" s="53" customFormat="1" x14ac:dyDescent="0.25">
      <c r="A744" s="53" t="s">
        <v>2191</v>
      </c>
      <c r="B744" s="53" t="s">
        <v>2058</v>
      </c>
      <c r="D744" s="53" t="s">
        <v>15</v>
      </c>
      <c r="E744" s="132">
        <v>42663</v>
      </c>
      <c r="F744" s="77" t="s">
        <v>2417</v>
      </c>
      <c r="G744" s="145" t="s">
        <v>1055</v>
      </c>
      <c r="H744" s="138" t="str">
        <f>IFERROR(VLOOKUP(G744,REFERENCES!O:P,2,FALSE),"")</f>
        <v xml:space="preserve">Nombre </v>
      </c>
      <c r="I744" s="73">
        <v>10</v>
      </c>
      <c r="J744" s="73"/>
      <c r="K744" s="73"/>
      <c r="L744" s="73"/>
      <c r="M744" s="20">
        <v>50</v>
      </c>
      <c r="N744" s="73">
        <v>10</v>
      </c>
      <c r="O744" s="143"/>
      <c r="P744" s="53" t="s">
        <v>167</v>
      </c>
      <c r="Q744" s="71" t="s">
        <v>425</v>
      </c>
      <c r="R744" s="150" t="s">
        <v>1412</v>
      </c>
      <c r="S744" s="167" t="s">
        <v>2145</v>
      </c>
      <c r="T744" s="143"/>
      <c r="U744" s="143"/>
      <c r="V744" s="145"/>
      <c r="W744" s="206" t="str">
        <f t="shared" si="35"/>
        <v>CRO20161020NOBO2È</v>
      </c>
      <c r="X744" s="206">
        <f t="shared" si="36"/>
        <v>0</v>
      </c>
      <c r="Y744" s="206" t="str">
        <f>VLOOKUP(P744,NIVEAUXADMIN!A:B,2,FALSE)</f>
        <v>HT09</v>
      </c>
      <c r="Z744" s="206" t="str">
        <f>VLOOKUP(Q744,NIVEAUXADMIN!E:F,2,FALSE)</f>
        <v>HT09933</v>
      </c>
      <c r="AA744" s="206" t="str">
        <f>VLOOKUP(R744,NIVEAUXADMIN!I:J,2,FALSE)</f>
        <v>HT09933-02</v>
      </c>
      <c r="AB744" s="206">
        <f>IF(SUMPRODUCT(($A$4:$A744=A744)*($Q$4:$Q744=Q744))&gt;1,0,1)</f>
        <v>0</v>
      </c>
      <c r="AC744" s="207">
        <f>IF(SUMPRODUCT(($A$4:$A744=A744)*($F$4:$F744=F744)*($Q$4:$Q744=Q744))&gt;1,0,1)</f>
        <v>0</v>
      </c>
      <c r="AD744"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5" spans="1:30" s="53" customFormat="1" x14ac:dyDescent="0.25">
      <c r="A745" s="53" t="s">
        <v>2191</v>
      </c>
      <c r="B745" s="53" t="s">
        <v>2058</v>
      </c>
      <c r="D745" s="53" t="s">
        <v>15</v>
      </c>
      <c r="E745" s="132">
        <v>42663</v>
      </c>
      <c r="F745" s="77" t="s">
        <v>2417</v>
      </c>
      <c r="G745" s="145" t="s">
        <v>1056</v>
      </c>
      <c r="H745" s="138" t="str">
        <f>IFERROR(VLOOKUP(G745,REFERENCES!O:P,2,FALSE),"")</f>
        <v xml:space="preserve">Nombre </v>
      </c>
      <c r="I745" s="73">
        <v>10</v>
      </c>
      <c r="J745" s="73"/>
      <c r="K745" s="73"/>
      <c r="L745" s="73"/>
      <c r="M745" s="20">
        <v>50</v>
      </c>
      <c r="N745" s="17">
        <v>10</v>
      </c>
      <c r="O745" s="71"/>
      <c r="P745" s="53" t="s">
        <v>167</v>
      </c>
      <c r="Q745" s="71" t="s">
        <v>425</v>
      </c>
      <c r="R745" s="78" t="s">
        <v>1412</v>
      </c>
      <c r="S745" s="167" t="s">
        <v>2145</v>
      </c>
      <c r="T745" s="71"/>
      <c r="U745" s="71"/>
      <c r="V745" s="145"/>
      <c r="W745" s="206" t="str">
        <f t="shared" si="35"/>
        <v>CRO20161020NOBO2È</v>
      </c>
      <c r="X745" s="206">
        <f t="shared" si="36"/>
        <v>0</v>
      </c>
      <c r="Y745" s="206" t="str">
        <f>VLOOKUP(P745,NIVEAUXADMIN!A:B,2,FALSE)</f>
        <v>HT09</v>
      </c>
      <c r="Z745" s="206" t="str">
        <f>VLOOKUP(Q745,NIVEAUXADMIN!E:F,2,FALSE)</f>
        <v>HT09933</v>
      </c>
      <c r="AA745" s="206" t="str">
        <f>VLOOKUP(R745,NIVEAUXADMIN!I:J,2,FALSE)</f>
        <v>HT09933-02</v>
      </c>
      <c r="AB745" s="206">
        <f>IF(SUMPRODUCT(($A$4:$A745=A745)*($Q$4:$Q745=Q745))&gt;1,0,1)</f>
        <v>0</v>
      </c>
      <c r="AC745" s="207">
        <f>IF(SUMPRODUCT(($A$4:$A745=A745)*($F$4:$F745=F745)*($Q$4:$Q745=Q745))&gt;1,0,1)</f>
        <v>0</v>
      </c>
      <c r="AD745"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6" spans="1:30" s="53" customFormat="1" x14ac:dyDescent="0.25">
      <c r="A746" s="53" t="s">
        <v>2191</v>
      </c>
      <c r="B746" s="53" t="s">
        <v>2058</v>
      </c>
      <c r="D746" s="53" t="s">
        <v>15</v>
      </c>
      <c r="E746" s="132">
        <v>42663</v>
      </c>
      <c r="F746" s="77" t="s">
        <v>2417</v>
      </c>
      <c r="G746" s="145" t="s">
        <v>1047</v>
      </c>
      <c r="H746" s="138" t="str">
        <f>IFERROR(VLOOKUP(G746,REFERENCES!O:P,2,FALSE),"")</f>
        <v xml:space="preserve">Nombre </v>
      </c>
      <c r="I746" s="73">
        <v>20</v>
      </c>
      <c r="J746" s="73"/>
      <c r="K746" s="73"/>
      <c r="L746" s="73"/>
      <c r="M746" s="20">
        <v>50</v>
      </c>
      <c r="N746" s="17">
        <v>10</v>
      </c>
      <c r="O746" s="71"/>
      <c r="P746" s="53" t="s">
        <v>167</v>
      </c>
      <c r="Q746" s="71" t="s">
        <v>425</v>
      </c>
      <c r="R746" s="78" t="s">
        <v>1412</v>
      </c>
      <c r="S746" s="167" t="s">
        <v>2145</v>
      </c>
      <c r="T746" s="71"/>
      <c r="U746" s="71"/>
      <c r="V746" s="72"/>
      <c r="W746" s="206" t="str">
        <f t="shared" si="35"/>
        <v>CRO20161020NOBO2È</v>
      </c>
      <c r="X746" s="206">
        <f t="shared" si="36"/>
        <v>0</v>
      </c>
      <c r="Y746" s="206" t="str">
        <f>VLOOKUP(P746,NIVEAUXADMIN!A:B,2,FALSE)</f>
        <v>HT09</v>
      </c>
      <c r="Z746" s="206" t="str">
        <f>VLOOKUP(Q746,NIVEAUXADMIN!E:F,2,FALSE)</f>
        <v>HT09933</v>
      </c>
      <c r="AA746" s="206" t="str">
        <f>VLOOKUP(R746,NIVEAUXADMIN!I:J,2,FALSE)</f>
        <v>HT09933-02</v>
      </c>
      <c r="AB746" s="206">
        <f>IF(SUMPRODUCT(($A$4:$A746=A746)*($Q$4:$Q746=Q746))&gt;1,0,1)</f>
        <v>0</v>
      </c>
      <c r="AC746" s="207">
        <f>IF(SUMPRODUCT(($A$4:$A746=A746)*($F$4:$F746=F746)*($Q$4:$Q746=Q746))&gt;1,0,1)</f>
        <v>0</v>
      </c>
      <c r="AD746" s="206" t="str">
        <f t="shared" si="37"/>
        <v xml:space="preserve">{"Organisation": "Croix Rouge Americaine", "Indicateur": "Distribution de biens non-alimentaire", "Statut": "Réalisé", "Date de l'activité (passé ou planifiée)
( jj-mm-aaaa)": "10/20/2016", "Département": "Nord Ouest", "Commune": "Bombardopolis", "Section Communale": "2ème des Forges"}, </v>
      </c>
    </row>
    <row r="747" spans="1:30" s="53" customFormat="1" x14ac:dyDescent="0.25">
      <c r="A747" s="53" t="s">
        <v>2191</v>
      </c>
      <c r="B747" s="53" t="s">
        <v>2058</v>
      </c>
      <c r="D747" s="53" t="s">
        <v>15</v>
      </c>
      <c r="E747" s="132">
        <v>42663</v>
      </c>
      <c r="F747" s="77" t="s">
        <v>2417</v>
      </c>
      <c r="G747" s="145" t="s">
        <v>1055</v>
      </c>
      <c r="H747" s="138" t="str">
        <f>IFERROR(VLOOKUP(G747,REFERENCES!O:P,2,FALSE),"")</f>
        <v xml:space="preserve">Nombre </v>
      </c>
      <c r="I747" s="146">
        <v>10</v>
      </c>
      <c r="J747" s="73"/>
      <c r="K747" s="73"/>
      <c r="L747" s="73"/>
      <c r="M747" s="20">
        <v>50</v>
      </c>
      <c r="N747" s="73">
        <v>10</v>
      </c>
      <c r="O747" s="143"/>
      <c r="P747" s="53" t="s">
        <v>167</v>
      </c>
      <c r="Q747" s="71" t="s">
        <v>425</v>
      </c>
      <c r="R747" s="78" t="s">
        <v>1331</v>
      </c>
      <c r="S747" s="167" t="s">
        <v>1112</v>
      </c>
      <c r="T747" s="71"/>
      <c r="U747" s="143"/>
      <c r="V747" s="145"/>
      <c r="W747" s="206" t="str">
        <f t="shared" si="35"/>
        <v>CRO20161020NOBO1È</v>
      </c>
      <c r="X747" s="206">
        <f t="shared" si="36"/>
        <v>0</v>
      </c>
      <c r="Y747" s="206" t="str">
        <f>VLOOKUP(P747,NIVEAUXADMIN!A:B,2,FALSE)</f>
        <v>HT09</v>
      </c>
      <c r="Z747" s="206" t="str">
        <f>VLOOKUP(Q747,NIVEAUXADMIN!E:F,2,FALSE)</f>
        <v>HT09933</v>
      </c>
      <c r="AA747" s="206" t="str">
        <f>VLOOKUP(R747,NIVEAUXADMIN!I:J,2,FALSE)</f>
        <v>HT09933-01</v>
      </c>
      <c r="AB747" s="206">
        <f>IF(SUMPRODUCT(($A$4:$A747=A747)*($Q$4:$Q747=Q747))&gt;1,0,1)</f>
        <v>0</v>
      </c>
      <c r="AC747" s="207">
        <f>IF(SUMPRODUCT(($A$4:$A747=A747)*($F$4:$F747=F747)*($Q$4:$Q747=Q747))&gt;1,0,1)</f>
        <v>0</v>
      </c>
      <c r="AD747"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48" spans="1:30" s="53" customFormat="1" x14ac:dyDescent="0.25">
      <c r="A748" s="53" t="s">
        <v>2191</v>
      </c>
      <c r="B748" s="53" t="s">
        <v>2058</v>
      </c>
      <c r="D748" s="53" t="s">
        <v>15</v>
      </c>
      <c r="E748" s="132">
        <v>42663</v>
      </c>
      <c r="F748" s="77" t="s">
        <v>2417</v>
      </c>
      <c r="G748" s="145" t="s">
        <v>1056</v>
      </c>
      <c r="H748" s="138" t="str">
        <f>IFERROR(VLOOKUP(G748,REFERENCES!O:P,2,FALSE),"")</f>
        <v xml:space="preserve">Nombre </v>
      </c>
      <c r="I748" s="146">
        <v>11</v>
      </c>
      <c r="J748" s="17"/>
      <c r="K748" s="17"/>
      <c r="L748" s="17"/>
      <c r="M748" s="20">
        <v>50</v>
      </c>
      <c r="N748" s="73">
        <v>10</v>
      </c>
      <c r="O748" s="71"/>
      <c r="P748" s="53" t="s">
        <v>167</v>
      </c>
      <c r="Q748" s="71" t="s">
        <v>425</v>
      </c>
      <c r="R748" s="78" t="s">
        <v>1331</v>
      </c>
      <c r="S748" s="167" t="s">
        <v>1112</v>
      </c>
      <c r="V748" s="145"/>
      <c r="W748" s="206" t="str">
        <f t="shared" si="35"/>
        <v>CRO20161020NOBO1È</v>
      </c>
      <c r="X748" s="206">
        <f t="shared" si="36"/>
        <v>0</v>
      </c>
      <c r="Y748" s="206" t="str">
        <f>VLOOKUP(P748,NIVEAUXADMIN!A:B,2,FALSE)</f>
        <v>HT09</v>
      </c>
      <c r="Z748" s="206" t="str">
        <f>VLOOKUP(Q748,NIVEAUXADMIN!E:F,2,FALSE)</f>
        <v>HT09933</v>
      </c>
      <c r="AA748" s="206" t="str">
        <f>VLOOKUP(R748,NIVEAUXADMIN!I:J,2,FALSE)</f>
        <v>HT09933-01</v>
      </c>
      <c r="AB748" s="206">
        <f>IF(SUMPRODUCT(($A$4:$A748=A748)*($Q$4:$Q748=Q748))&gt;1,0,1)</f>
        <v>0</v>
      </c>
      <c r="AC748" s="207">
        <f>IF(SUMPRODUCT(($A$4:$A748=A748)*($F$4:$F748=F748)*($Q$4:$Q748=Q748))&gt;1,0,1)</f>
        <v>0</v>
      </c>
      <c r="AD748"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49" spans="1:30" s="53" customFormat="1" x14ac:dyDescent="0.25">
      <c r="A749" s="53" t="s">
        <v>2191</v>
      </c>
      <c r="B749" s="53" t="s">
        <v>2058</v>
      </c>
      <c r="D749" s="53" t="s">
        <v>15</v>
      </c>
      <c r="E749" s="132">
        <v>42663</v>
      </c>
      <c r="F749" s="77" t="s">
        <v>2417</v>
      </c>
      <c r="G749" s="145" t="s">
        <v>1047</v>
      </c>
      <c r="H749" s="138" t="str">
        <f>IFERROR(VLOOKUP(G749,REFERENCES!O:P,2,FALSE),"")</f>
        <v xml:space="preserve">Nombre </v>
      </c>
      <c r="I749" s="207">
        <v>21</v>
      </c>
      <c r="J749" s="17"/>
      <c r="K749" s="17"/>
      <c r="L749" s="17"/>
      <c r="M749" s="20">
        <v>50</v>
      </c>
      <c r="N749" s="73">
        <v>10</v>
      </c>
      <c r="O749" s="206"/>
      <c r="P749" s="53" t="s">
        <v>167</v>
      </c>
      <c r="Q749" s="71" t="s">
        <v>425</v>
      </c>
      <c r="R749" s="78" t="s">
        <v>1331</v>
      </c>
      <c r="S749" s="167" t="s">
        <v>1112</v>
      </c>
      <c r="V749" s="72"/>
      <c r="W749" s="206" t="str">
        <f t="shared" si="35"/>
        <v>CRO20161020NOBO1È</v>
      </c>
      <c r="X749" s="206">
        <f t="shared" si="36"/>
        <v>0</v>
      </c>
      <c r="Y749" s="206" t="str">
        <f>VLOOKUP(P749,NIVEAUXADMIN!A:B,2,FALSE)</f>
        <v>HT09</v>
      </c>
      <c r="Z749" s="206" t="str">
        <f>VLOOKUP(Q749,NIVEAUXADMIN!E:F,2,FALSE)</f>
        <v>HT09933</v>
      </c>
      <c r="AA749" s="206" t="str">
        <f>VLOOKUP(R749,NIVEAUXADMIN!I:J,2,FALSE)</f>
        <v>HT09933-01</v>
      </c>
      <c r="AB749" s="206">
        <f>IF(SUMPRODUCT(($A$4:$A749=A749)*($Q$4:$Q749=Q749))&gt;1,0,1)</f>
        <v>0</v>
      </c>
      <c r="AC749" s="207">
        <f>IF(SUMPRODUCT(($A$4:$A749=A749)*($F$4:$F749=F749)*($Q$4:$Q749=Q749))&gt;1,0,1)</f>
        <v>0</v>
      </c>
      <c r="AD749"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50" spans="1:30" s="53" customFormat="1" x14ac:dyDescent="0.25">
      <c r="A750" s="53" t="s">
        <v>2191</v>
      </c>
      <c r="B750" s="53" t="s">
        <v>2058</v>
      </c>
      <c r="D750" s="53" t="s">
        <v>15</v>
      </c>
      <c r="E750" s="132">
        <v>42663</v>
      </c>
      <c r="F750" s="77" t="s">
        <v>2420</v>
      </c>
      <c r="G750" s="145" t="s">
        <v>2410</v>
      </c>
      <c r="H750" s="138" t="str">
        <f>IFERROR(VLOOKUP(G750,REFERENCES!O:P,2,FALSE),"")</f>
        <v xml:space="preserve">Nombre </v>
      </c>
      <c r="I750" s="207">
        <v>237</v>
      </c>
      <c r="J750" s="17"/>
      <c r="K750" s="17"/>
      <c r="L750" s="17"/>
      <c r="M750" s="20">
        <v>1185</v>
      </c>
      <c r="N750" s="73">
        <v>237</v>
      </c>
      <c r="O750" s="143"/>
      <c r="P750" s="53" t="s">
        <v>19</v>
      </c>
      <c r="Q750" s="71" t="s">
        <v>543</v>
      </c>
      <c r="R750" s="78"/>
      <c r="S750" s="167" t="s">
        <v>1111</v>
      </c>
      <c r="V750" s="72"/>
      <c r="W750" s="206" t="str">
        <f t="shared" si="35"/>
        <v>CRO20161020SUST</v>
      </c>
      <c r="X750" s="206">
        <f t="shared" si="36"/>
        <v>0</v>
      </c>
      <c r="Y750" s="206" t="str">
        <f>VLOOKUP(P750,NIVEAUXADMIN!A:B,2,FALSE)</f>
        <v>HT07</v>
      </c>
      <c r="Z750" s="206" t="str">
        <f>VLOOKUP(Q750,NIVEAUXADMIN!E:F,2,FALSE)</f>
        <v>HT07722</v>
      </c>
      <c r="AA750" s="206" t="e">
        <f>VLOOKUP(R750,NIVEAUXADMIN!I:J,2,FALSE)</f>
        <v>#N/A</v>
      </c>
      <c r="AB750" s="206">
        <f>IF(SUMPRODUCT(($A$4:$A750=A750)*($Q$4:$Q750=Q750))&gt;1,0,1)</f>
        <v>0</v>
      </c>
      <c r="AC750" s="207">
        <f>IF(SUMPRODUCT(($A$4:$A750=A750)*($F$4:$F750=F750)*($Q$4:$Q750=Q750))&gt;1,0,1)</f>
        <v>0</v>
      </c>
      <c r="AD750" s="206" t="str">
        <f t="shared" si="37"/>
        <v xml:space="preserve">{"Organisation": "Croix Rouge Americaine", "Indicateur": "Distribution de materiel d'abris d'urgence", "Statut": "Réalisé", "Date de l'activité (passé ou planifiée)
( jj-mm-aaaa)": "10/20/2016", "Département": "Sud", "Commune": "St. Jean du Sud", "Section Communale": ""}, </v>
      </c>
    </row>
    <row r="751" spans="1:30" s="53" customFormat="1" x14ac:dyDescent="0.25">
      <c r="A751" s="53" t="s">
        <v>2191</v>
      </c>
      <c r="B751" s="53" t="s">
        <v>2058</v>
      </c>
      <c r="D751" s="53" t="s">
        <v>15</v>
      </c>
      <c r="E751" s="132">
        <v>42663</v>
      </c>
      <c r="F751" s="77" t="s">
        <v>2417</v>
      </c>
      <c r="G751" s="145" t="s">
        <v>1047</v>
      </c>
      <c r="H751" s="138" t="str">
        <f>IFERROR(VLOOKUP(G751,REFERENCES!O:P,2,FALSE),"")</f>
        <v xml:space="preserve">Nombre </v>
      </c>
      <c r="I751" s="207">
        <v>474</v>
      </c>
      <c r="J751" s="17"/>
      <c r="K751" s="17"/>
      <c r="L751" s="17"/>
      <c r="M751" s="20">
        <v>1185</v>
      </c>
      <c r="N751" s="73">
        <v>237</v>
      </c>
      <c r="O751" s="143"/>
      <c r="P751" s="53" t="s">
        <v>19</v>
      </c>
      <c r="Q751" s="71" t="s">
        <v>543</v>
      </c>
      <c r="R751" s="78"/>
      <c r="S751" s="167" t="s">
        <v>1111</v>
      </c>
      <c r="V751" s="145"/>
      <c r="W751" s="206" t="str">
        <f t="shared" si="35"/>
        <v>CRO20161020SUST</v>
      </c>
      <c r="X751" s="206">
        <f t="shared" si="36"/>
        <v>0</v>
      </c>
      <c r="Y751" s="206" t="str">
        <f>VLOOKUP(P751,NIVEAUXADMIN!A:B,2,FALSE)</f>
        <v>HT07</v>
      </c>
      <c r="Z751" s="206" t="str">
        <f>VLOOKUP(Q751,NIVEAUXADMIN!E:F,2,FALSE)</f>
        <v>HT07722</v>
      </c>
      <c r="AA751" s="206" t="e">
        <f>VLOOKUP(R751,NIVEAUXADMIN!I:J,2,FALSE)</f>
        <v>#N/A</v>
      </c>
      <c r="AB751" s="206">
        <f>IF(SUMPRODUCT(($A$4:$A751=A751)*($Q$4:$Q751=Q751))&gt;1,0,1)</f>
        <v>0</v>
      </c>
      <c r="AC751" s="207">
        <f>IF(SUMPRODUCT(($A$4:$A751=A751)*($F$4:$F751=F751)*($Q$4:$Q751=Q751))&gt;1,0,1)</f>
        <v>0</v>
      </c>
      <c r="AD751" s="206" t="str">
        <f t="shared" si="37"/>
        <v xml:space="preserve">{"Organisation": "Croix Rouge Americaine", "Indicateur": "Distribution de biens non-alimentaire", "Statut": "Réalisé", "Date de l'activité (passé ou planifiée)
( jj-mm-aaaa)": "10/20/2016", "Département": "Sud", "Commune": "St. Jean du Sud", "Section Communale": ""}, </v>
      </c>
    </row>
    <row r="752" spans="1:30" s="53" customFormat="1" x14ac:dyDescent="0.25">
      <c r="A752" s="53" t="s">
        <v>2191</v>
      </c>
      <c r="B752" s="53" t="s">
        <v>2058</v>
      </c>
      <c r="D752" s="53" t="s">
        <v>15</v>
      </c>
      <c r="E752" s="132">
        <v>42663</v>
      </c>
      <c r="F752" s="77" t="s">
        <v>2417</v>
      </c>
      <c r="G752" s="145" t="s">
        <v>1055</v>
      </c>
      <c r="H752" s="138" t="str">
        <f>IFERROR(VLOOKUP(G752,REFERENCES!O:P,2,FALSE),"")</f>
        <v xml:space="preserve">Nombre </v>
      </c>
      <c r="I752" s="207">
        <v>6</v>
      </c>
      <c r="J752" s="17"/>
      <c r="K752" s="17"/>
      <c r="L752" s="17"/>
      <c r="M752" s="20">
        <v>30</v>
      </c>
      <c r="N752" s="73">
        <v>6</v>
      </c>
      <c r="O752" s="143"/>
      <c r="P752" s="53" t="s">
        <v>167</v>
      </c>
      <c r="Q752" s="71" t="s">
        <v>437</v>
      </c>
      <c r="R752" s="78"/>
      <c r="S752" s="167" t="s">
        <v>1115</v>
      </c>
      <c r="V752" s="72"/>
      <c r="W752" s="206" t="str">
        <f t="shared" si="35"/>
        <v>CRO20161020NOMO</v>
      </c>
      <c r="X752" s="206">
        <f t="shared" si="36"/>
        <v>0</v>
      </c>
      <c r="Y752" s="206" t="str">
        <f>VLOOKUP(P752,NIVEAUXADMIN!A:B,2,FALSE)</f>
        <v>HT09</v>
      </c>
      <c r="Z752" s="206" t="str">
        <f>VLOOKUP(Q752,NIVEAUXADMIN!E:F,2,FALSE)</f>
        <v>HT09931</v>
      </c>
      <c r="AA752" s="206" t="e">
        <f>VLOOKUP(R752,NIVEAUXADMIN!I:J,2,FALSE)</f>
        <v>#N/A</v>
      </c>
      <c r="AB752" s="206">
        <f>IF(SUMPRODUCT(($A$4:$A752=A752)*($Q$4:$Q752=Q752))&gt;1,0,1)</f>
        <v>0</v>
      </c>
      <c r="AC752" s="207">
        <f>IF(SUMPRODUCT(($A$4:$A752=A752)*($F$4:$F752=F752)*($Q$4:$Q752=Q752))&gt;1,0,1)</f>
        <v>0</v>
      </c>
      <c r="AD752"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53" spans="1:30" s="53" customFormat="1" x14ac:dyDescent="0.25">
      <c r="A753" s="53" t="s">
        <v>2191</v>
      </c>
      <c r="B753" s="53" t="s">
        <v>2058</v>
      </c>
      <c r="D753" s="53" t="s">
        <v>15</v>
      </c>
      <c r="E753" s="132">
        <v>42663</v>
      </c>
      <c r="F753" s="77" t="s">
        <v>2417</v>
      </c>
      <c r="G753" s="145" t="s">
        <v>1056</v>
      </c>
      <c r="H753" s="138" t="str">
        <f>IFERROR(VLOOKUP(G753,REFERENCES!O:P,2,FALSE),"")</f>
        <v xml:space="preserve">Nombre </v>
      </c>
      <c r="I753" s="207">
        <v>6</v>
      </c>
      <c r="J753" s="73"/>
      <c r="K753" s="73"/>
      <c r="L753" s="73"/>
      <c r="M753" s="20">
        <v>30</v>
      </c>
      <c r="N753" s="207">
        <v>6</v>
      </c>
      <c r="O753" s="143"/>
      <c r="P753" s="53" t="s">
        <v>167</v>
      </c>
      <c r="Q753" s="71" t="s">
        <v>437</v>
      </c>
      <c r="R753" s="78"/>
      <c r="S753" s="167" t="s">
        <v>1115</v>
      </c>
      <c r="T753" s="71"/>
      <c r="U753" s="71"/>
      <c r="V753" s="72"/>
      <c r="W753" s="206" t="str">
        <f t="shared" si="35"/>
        <v>CRO20161020NOMO</v>
      </c>
      <c r="X753" s="206">
        <f t="shared" si="36"/>
        <v>0</v>
      </c>
      <c r="Y753" s="206" t="str">
        <f>VLOOKUP(P753,NIVEAUXADMIN!A:B,2,FALSE)</f>
        <v>HT09</v>
      </c>
      <c r="Z753" s="206" t="str">
        <f>VLOOKUP(Q753,NIVEAUXADMIN!E:F,2,FALSE)</f>
        <v>HT09931</v>
      </c>
      <c r="AA753" s="206" t="e">
        <f>VLOOKUP(R753,NIVEAUXADMIN!I:J,2,FALSE)</f>
        <v>#N/A</v>
      </c>
      <c r="AB753" s="206">
        <f>IF(SUMPRODUCT(($A$4:$A753=A753)*($Q$4:$Q753=Q753))&gt;1,0,1)</f>
        <v>0</v>
      </c>
      <c r="AC753" s="207">
        <f>IF(SUMPRODUCT(($A$4:$A753=A753)*($F$4:$F753=F753)*($Q$4:$Q753=Q753))&gt;1,0,1)</f>
        <v>0</v>
      </c>
      <c r="AD753"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54" spans="1:30" s="53" customFormat="1" x14ac:dyDescent="0.25">
      <c r="A754" s="53" t="s">
        <v>2191</v>
      </c>
      <c r="B754" s="53" t="s">
        <v>2058</v>
      </c>
      <c r="D754" s="53" t="s">
        <v>15</v>
      </c>
      <c r="E754" s="132">
        <v>42663</v>
      </c>
      <c r="F754" s="77" t="s">
        <v>2417</v>
      </c>
      <c r="G754" s="145" t="s">
        <v>1047</v>
      </c>
      <c r="H754" s="138" t="str">
        <f>IFERROR(VLOOKUP(G754,REFERENCES!O:P,2,FALSE),"")</f>
        <v xml:space="preserve">Nombre </v>
      </c>
      <c r="I754" s="207">
        <v>6</v>
      </c>
      <c r="J754" s="73"/>
      <c r="K754" s="73"/>
      <c r="L754" s="73"/>
      <c r="M754" s="20">
        <v>30</v>
      </c>
      <c r="N754" s="207">
        <v>6</v>
      </c>
      <c r="O754" s="143"/>
      <c r="P754" s="53" t="s">
        <v>167</v>
      </c>
      <c r="Q754" s="53" t="s">
        <v>437</v>
      </c>
      <c r="R754" s="78"/>
      <c r="S754" s="167" t="s">
        <v>1115</v>
      </c>
      <c r="T754" s="71"/>
      <c r="U754" s="71"/>
      <c r="V754" s="145"/>
      <c r="W754" s="206" t="str">
        <f t="shared" si="35"/>
        <v>CRO20161020NOMO</v>
      </c>
      <c r="X754" s="206">
        <f t="shared" si="36"/>
        <v>0</v>
      </c>
      <c r="Y754" s="206" t="str">
        <f>VLOOKUP(P754,NIVEAUXADMIN!A:B,2,FALSE)</f>
        <v>HT09</v>
      </c>
      <c r="Z754" s="206" t="str">
        <f>VLOOKUP(Q754,NIVEAUXADMIN!E:F,2,FALSE)</f>
        <v>HT09931</v>
      </c>
      <c r="AA754" s="206" t="e">
        <f>VLOOKUP(R754,NIVEAUXADMIN!I:J,2,FALSE)</f>
        <v>#N/A</v>
      </c>
      <c r="AB754" s="206">
        <f>IF(SUMPRODUCT(($A$4:$A754=A754)*($Q$4:$Q754=Q754))&gt;1,0,1)</f>
        <v>0</v>
      </c>
      <c r="AC754" s="207">
        <f>IF(SUMPRODUCT(($A$4:$A754=A754)*($F$4:$F754=F754)*($Q$4:$Q754=Q754))&gt;1,0,1)</f>
        <v>0</v>
      </c>
      <c r="AD754"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55" spans="1:30" s="53" customFormat="1" x14ac:dyDescent="0.25">
      <c r="A755" s="53" t="s">
        <v>2191</v>
      </c>
      <c r="B755" s="53" t="s">
        <v>2058</v>
      </c>
      <c r="D755" s="53" t="s">
        <v>15</v>
      </c>
      <c r="E755" s="132">
        <v>42663</v>
      </c>
      <c r="F755" s="77" t="s">
        <v>2417</v>
      </c>
      <c r="G755" s="145" t="s">
        <v>1055</v>
      </c>
      <c r="H755" s="138" t="str">
        <f>IFERROR(VLOOKUP(G755,REFERENCES!O:P,2,FALSE),"")</f>
        <v xml:space="preserve">Nombre </v>
      </c>
      <c r="I755" s="207">
        <v>1</v>
      </c>
      <c r="J755" s="146"/>
      <c r="K755" s="146"/>
      <c r="L755" s="146"/>
      <c r="M755" s="20">
        <v>5</v>
      </c>
      <c r="N755" s="146">
        <v>1</v>
      </c>
      <c r="O755" s="206"/>
      <c r="P755" s="53" t="s">
        <v>167</v>
      </c>
      <c r="Q755" s="53" t="s">
        <v>425</v>
      </c>
      <c r="R755" s="150" t="s">
        <v>1331</v>
      </c>
      <c r="S755" s="167" t="s">
        <v>1113</v>
      </c>
      <c r="T755" s="143"/>
      <c r="U755" s="143"/>
      <c r="V755" s="145"/>
      <c r="W755" s="206" t="str">
        <f t="shared" si="35"/>
        <v>CRO20161020NOBO1È</v>
      </c>
      <c r="X755" s="206">
        <f t="shared" si="36"/>
        <v>0</v>
      </c>
      <c r="Y755" s="206" t="str">
        <f>VLOOKUP(P755,NIVEAUXADMIN!A:B,2,FALSE)</f>
        <v>HT09</v>
      </c>
      <c r="Z755" s="206" t="str">
        <f>VLOOKUP(Q755,NIVEAUXADMIN!E:F,2,FALSE)</f>
        <v>HT09933</v>
      </c>
      <c r="AA755" s="206" t="str">
        <f>VLOOKUP(R755,NIVEAUXADMIN!I:J,2,FALSE)</f>
        <v>HT09933-01</v>
      </c>
      <c r="AB755" s="206">
        <f>IF(SUMPRODUCT(($A$4:$A755=A755)*($Q$4:$Q755=Q755))&gt;1,0,1)</f>
        <v>0</v>
      </c>
      <c r="AC755" s="207">
        <f>IF(SUMPRODUCT(($A$4:$A755=A755)*($F$4:$F755=F755)*($Q$4:$Q755=Q755))&gt;1,0,1)</f>
        <v>0</v>
      </c>
      <c r="AD755"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56" spans="1:30" s="53" customFormat="1" x14ac:dyDescent="0.25">
      <c r="A756" s="53" t="s">
        <v>2191</v>
      </c>
      <c r="B756" s="53" t="s">
        <v>2058</v>
      </c>
      <c r="D756" s="53" t="s">
        <v>15</v>
      </c>
      <c r="E756" s="132">
        <v>42663</v>
      </c>
      <c r="F756" s="77" t="s">
        <v>2417</v>
      </c>
      <c r="G756" s="145" t="s">
        <v>1056</v>
      </c>
      <c r="H756" s="138" t="str">
        <f>IFERROR(VLOOKUP(G756,REFERENCES!O:P,2,FALSE),"")</f>
        <v xml:space="preserve">Nombre </v>
      </c>
      <c r="I756" s="207">
        <v>1</v>
      </c>
      <c r="J756" s="146"/>
      <c r="K756" s="146"/>
      <c r="L756" s="146"/>
      <c r="M756" s="20">
        <v>5</v>
      </c>
      <c r="N756" s="17">
        <v>1</v>
      </c>
      <c r="O756" s="206"/>
      <c r="P756" s="53" t="s">
        <v>167</v>
      </c>
      <c r="Q756" s="53" t="s">
        <v>425</v>
      </c>
      <c r="R756" s="150" t="s">
        <v>1331</v>
      </c>
      <c r="S756" s="167" t="s">
        <v>1113</v>
      </c>
      <c r="T756" s="143"/>
      <c r="U756" s="143"/>
      <c r="V756" s="145"/>
      <c r="W756" s="206" t="str">
        <f t="shared" si="35"/>
        <v>CRO20161020NOBO1È</v>
      </c>
      <c r="X756" s="206">
        <f t="shared" si="36"/>
        <v>0</v>
      </c>
      <c r="Y756" s="206" t="str">
        <f>VLOOKUP(P756,NIVEAUXADMIN!A:B,2,FALSE)</f>
        <v>HT09</v>
      </c>
      <c r="Z756" s="206" t="str">
        <f>VLOOKUP(Q756,NIVEAUXADMIN!E:F,2,FALSE)</f>
        <v>HT09933</v>
      </c>
      <c r="AA756" s="206" t="str">
        <f>VLOOKUP(R756,NIVEAUXADMIN!I:J,2,FALSE)</f>
        <v>HT09933-01</v>
      </c>
      <c r="AB756" s="206">
        <f>IF(SUMPRODUCT(($A$4:$A756=A756)*($Q$4:$Q756=Q756))&gt;1,0,1)</f>
        <v>0</v>
      </c>
      <c r="AC756" s="207">
        <f>IF(SUMPRODUCT(($A$4:$A756=A756)*($F$4:$F756=F756)*($Q$4:$Q756=Q756))&gt;1,0,1)</f>
        <v>0</v>
      </c>
      <c r="AD756"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57" spans="1:30" s="53" customFormat="1" x14ac:dyDescent="0.25">
      <c r="A757" s="53" t="s">
        <v>2191</v>
      </c>
      <c r="B757" s="53" t="s">
        <v>2058</v>
      </c>
      <c r="D757" s="53" t="s">
        <v>15</v>
      </c>
      <c r="E757" s="132">
        <v>42663</v>
      </c>
      <c r="F757" s="77" t="s">
        <v>2417</v>
      </c>
      <c r="G757" s="145" t="s">
        <v>1047</v>
      </c>
      <c r="H757" s="138" t="str">
        <f>IFERROR(VLOOKUP(G757,REFERENCES!O:P,2,FALSE),"")</f>
        <v xml:space="preserve">Nombre </v>
      </c>
      <c r="I757" s="207">
        <v>2</v>
      </c>
      <c r="J757" s="207"/>
      <c r="K757" s="207"/>
      <c r="L757" s="207"/>
      <c r="M757" s="74">
        <v>5</v>
      </c>
      <c r="N757" s="146">
        <v>1</v>
      </c>
      <c r="O757" s="206"/>
      <c r="P757" s="53" t="s">
        <v>167</v>
      </c>
      <c r="Q757" s="53" t="s">
        <v>425</v>
      </c>
      <c r="R757" s="150" t="s">
        <v>1331</v>
      </c>
      <c r="S757" s="167" t="s">
        <v>1113</v>
      </c>
      <c r="T757" s="206"/>
      <c r="U757" s="206"/>
      <c r="V757" s="145"/>
      <c r="W757" s="206" t="str">
        <f t="shared" si="35"/>
        <v>CRO20161020NOBO1È</v>
      </c>
      <c r="X757" s="206">
        <f t="shared" si="36"/>
        <v>0</v>
      </c>
      <c r="Y757" s="206" t="str">
        <f>VLOOKUP(P757,NIVEAUXADMIN!A:B,2,FALSE)</f>
        <v>HT09</v>
      </c>
      <c r="Z757" s="206" t="str">
        <f>VLOOKUP(Q757,NIVEAUXADMIN!E:F,2,FALSE)</f>
        <v>HT09933</v>
      </c>
      <c r="AA757" s="206" t="str">
        <f>VLOOKUP(R757,NIVEAUXADMIN!I:J,2,FALSE)</f>
        <v>HT09933-01</v>
      </c>
      <c r="AB757" s="206">
        <f>IF(SUMPRODUCT(($A$4:$A757=A757)*($Q$4:$Q757=Q757))&gt;1,0,1)</f>
        <v>0</v>
      </c>
      <c r="AC757" s="207">
        <f>IF(SUMPRODUCT(($A$4:$A757=A757)*($F$4:$F757=F757)*($Q$4:$Q757=Q757))&gt;1,0,1)</f>
        <v>0</v>
      </c>
      <c r="AD757" s="206" t="str">
        <f t="shared" si="37"/>
        <v xml:space="preserve">{"Organisation": "Croix Rouge Americaine", "Indicateur": "Distribution de biens non-alimentaire", "Statut": "Réalisé", "Date de l'activité (passé ou planifiée)
( jj-mm-aaaa)": "10/20/2016", "Département": "Nord Ouest", "Commune": "Bombardopolis", "Section Communale": "1ère Plate Forme"}, </v>
      </c>
    </row>
    <row r="758" spans="1:30" s="53" customFormat="1" x14ac:dyDescent="0.25">
      <c r="A758" s="53" t="s">
        <v>2191</v>
      </c>
      <c r="B758" s="53" t="s">
        <v>2058</v>
      </c>
      <c r="D758" s="53" t="s">
        <v>15</v>
      </c>
      <c r="E758" s="132">
        <v>42663</v>
      </c>
      <c r="F758" s="77" t="s">
        <v>2417</v>
      </c>
      <c r="G758" s="145" t="s">
        <v>1055</v>
      </c>
      <c r="H758" s="138" t="str">
        <f>IFERROR(VLOOKUP(G758,REFERENCES!O:P,2,FALSE),"")</f>
        <v xml:space="preserve">Nombre </v>
      </c>
      <c r="I758" s="207">
        <v>63</v>
      </c>
      <c r="J758" s="207"/>
      <c r="K758" s="207"/>
      <c r="L758" s="207"/>
      <c r="M758" s="74">
        <v>315</v>
      </c>
      <c r="N758" s="146">
        <v>63</v>
      </c>
      <c r="O758" s="206"/>
      <c r="P758" s="53" t="s">
        <v>167</v>
      </c>
      <c r="Q758" s="53" t="s">
        <v>437</v>
      </c>
      <c r="R758" s="150"/>
      <c r="S758" s="167" t="s">
        <v>1114</v>
      </c>
      <c r="T758" s="206"/>
      <c r="U758" s="206"/>
      <c r="V758" s="145"/>
      <c r="W758" s="206" t="str">
        <f t="shared" si="35"/>
        <v>CRO20161020NOMO</v>
      </c>
      <c r="X758" s="206">
        <f t="shared" si="36"/>
        <v>0</v>
      </c>
      <c r="Y758" s="206" t="str">
        <f>VLOOKUP(P758,NIVEAUXADMIN!A:B,2,FALSE)</f>
        <v>HT09</v>
      </c>
      <c r="Z758" s="206" t="str">
        <f>VLOOKUP(Q758,NIVEAUXADMIN!E:F,2,FALSE)</f>
        <v>HT09931</v>
      </c>
      <c r="AA758" s="206" t="e">
        <f>VLOOKUP(R758,NIVEAUXADMIN!I:J,2,FALSE)</f>
        <v>#N/A</v>
      </c>
      <c r="AB758" s="206">
        <f>IF(SUMPRODUCT(($A$4:$A758=A758)*($Q$4:$Q758=Q758))&gt;1,0,1)</f>
        <v>0</v>
      </c>
      <c r="AC758" s="207">
        <f>IF(SUMPRODUCT(($A$4:$A758=A758)*($F$4:$F758=F758)*($Q$4:$Q758=Q758))&gt;1,0,1)</f>
        <v>0</v>
      </c>
      <c r="AD758"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59" spans="1:30" s="53" customFormat="1" x14ac:dyDescent="0.25">
      <c r="A759" s="53" t="s">
        <v>2191</v>
      </c>
      <c r="B759" s="53" t="s">
        <v>2058</v>
      </c>
      <c r="D759" s="53" t="s">
        <v>15</v>
      </c>
      <c r="E759" s="132">
        <v>42663</v>
      </c>
      <c r="F759" s="77" t="s">
        <v>2417</v>
      </c>
      <c r="G759" s="145" t="s">
        <v>1056</v>
      </c>
      <c r="H759" s="138" t="str">
        <f>IFERROR(VLOOKUP(G759,REFERENCES!O:P,2,FALSE),"")</f>
        <v xml:space="preserve">Nombre </v>
      </c>
      <c r="I759" s="73">
        <v>63</v>
      </c>
      <c r="J759" s="73"/>
      <c r="K759" s="73"/>
      <c r="L759" s="73"/>
      <c r="M759" s="74">
        <v>315</v>
      </c>
      <c r="N759" s="207">
        <v>63</v>
      </c>
      <c r="O759" s="206"/>
      <c r="P759" s="53" t="s">
        <v>167</v>
      </c>
      <c r="Q759" s="53" t="s">
        <v>437</v>
      </c>
      <c r="R759" s="150"/>
      <c r="S759" s="167" t="s">
        <v>1114</v>
      </c>
      <c r="T759" s="71"/>
      <c r="U759" s="71"/>
      <c r="V759" s="145"/>
      <c r="W759" s="206" t="str">
        <f t="shared" si="35"/>
        <v>CRO20161020NOMO</v>
      </c>
      <c r="X759" s="206">
        <f t="shared" si="36"/>
        <v>0</v>
      </c>
      <c r="Y759" s="206" t="str">
        <f>VLOOKUP(P759,NIVEAUXADMIN!A:B,2,FALSE)</f>
        <v>HT09</v>
      </c>
      <c r="Z759" s="206" t="str">
        <f>VLOOKUP(Q759,NIVEAUXADMIN!E:F,2,FALSE)</f>
        <v>HT09931</v>
      </c>
      <c r="AA759" s="206" t="e">
        <f>VLOOKUP(R759,NIVEAUXADMIN!I:J,2,FALSE)</f>
        <v>#N/A</v>
      </c>
      <c r="AB759" s="206">
        <f>IF(SUMPRODUCT(($A$4:$A759=A759)*($Q$4:$Q759=Q759))&gt;1,0,1)</f>
        <v>0</v>
      </c>
      <c r="AC759" s="207">
        <f>IF(SUMPRODUCT(($A$4:$A759=A759)*($F$4:$F759=F759)*($Q$4:$Q759=Q759))&gt;1,0,1)</f>
        <v>0</v>
      </c>
      <c r="AD759"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60" spans="1:30" s="53" customFormat="1" x14ac:dyDescent="0.25">
      <c r="A760" s="53" t="s">
        <v>2191</v>
      </c>
      <c r="B760" s="53" t="s">
        <v>2058</v>
      </c>
      <c r="D760" s="53" t="s">
        <v>15</v>
      </c>
      <c r="E760" s="132">
        <v>42663</v>
      </c>
      <c r="F760" s="77" t="s">
        <v>2417</v>
      </c>
      <c r="G760" s="145" t="s">
        <v>1047</v>
      </c>
      <c r="H760" s="138" t="str">
        <f>IFERROR(VLOOKUP(G760,REFERENCES!O:P,2,FALSE),"")</f>
        <v xml:space="preserve">Nombre </v>
      </c>
      <c r="I760" s="73">
        <v>126</v>
      </c>
      <c r="J760" s="73"/>
      <c r="K760" s="73"/>
      <c r="L760" s="73"/>
      <c r="M760" s="74">
        <v>315</v>
      </c>
      <c r="N760" s="207">
        <v>63</v>
      </c>
      <c r="O760" s="206"/>
      <c r="P760" s="53" t="s">
        <v>167</v>
      </c>
      <c r="Q760" s="143" t="s">
        <v>437</v>
      </c>
      <c r="R760" s="150"/>
      <c r="S760" s="167" t="s">
        <v>1114</v>
      </c>
      <c r="T760" s="71"/>
      <c r="U760" s="71"/>
      <c r="V760" s="145"/>
      <c r="W760" s="206" t="str">
        <f t="shared" si="35"/>
        <v>CRO20161020NOMO</v>
      </c>
      <c r="X760" s="206">
        <f t="shared" si="36"/>
        <v>0</v>
      </c>
      <c r="Y760" s="206" t="str">
        <f>VLOOKUP(P760,NIVEAUXADMIN!A:B,2,FALSE)</f>
        <v>HT09</v>
      </c>
      <c r="Z760" s="206" t="str">
        <f>VLOOKUP(Q760,NIVEAUXADMIN!E:F,2,FALSE)</f>
        <v>HT09931</v>
      </c>
      <c r="AA760" s="206" t="e">
        <f>VLOOKUP(R760,NIVEAUXADMIN!I:J,2,FALSE)</f>
        <v>#N/A</v>
      </c>
      <c r="AB760" s="206">
        <f>IF(SUMPRODUCT(($A$4:$A760=A760)*($Q$4:$Q760=Q760))&gt;1,0,1)</f>
        <v>0</v>
      </c>
      <c r="AC760" s="207">
        <f>IF(SUMPRODUCT(($A$4:$A760=A760)*($F$4:$F760=F760)*($Q$4:$Q760=Q760))&gt;1,0,1)</f>
        <v>0</v>
      </c>
      <c r="AD760" s="206" t="str">
        <f t="shared" si="37"/>
        <v xml:space="preserve">{"Organisation": "Croix Rouge Americaine", "Indicateur": "Distribution de biens non-alimentaire", "Statut": "Réalisé", "Date de l'activité (passé ou planifiée)
( jj-mm-aaaa)": "10/20/2016", "Département": "Nord Ouest", "Commune": "Mole Saint Nicolas", "Section Communale": ""}, </v>
      </c>
    </row>
    <row r="761" spans="1:30" s="53" customFormat="1" x14ac:dyDescent="0.25">
      <c r="A761" s="53" t="s">
        <v>2191</v>
      </c>
      <c r="B761" s="53" t="s">
        <v>2058</v>
      </c>
      <c r="D761" s="53" t="s">
        <v>15</v>
      </c>
      <c r="E761" s="132">
        <v>42663</v>
      </c>
      <c r="F761" s="77" t="s">
        <v>2417</v>
      </c>
      <c r="G761" s="145" t="s">
        <v>1055</v>
      </c>
      <c r="H761" s="138" t="str">
        <f>IFERROR(VLOOKUP(G761,REFERENCES!O:P,2,FALSE),"")</f>
        <v xml:space="preserve">Nombre </v>
      </c>
      <c r="I761" s="73">
        <v>115</v>
      </c>
      <c r="J761" s="73"/>
      <c r="K761" s="73"/>
      <c r="L761" s="73"/>
      <c r="M761" s="74">
        <v>575</v>
      </c>
      <c r="N761" s="207">
        <v>115</v>
      </c>
      <c r="O761" s="206"/>
      <c r="P761" s="53" t="s">
        <v>167</v>
      </c>
      <c r="Q761" s="143" t="s">
        <v>431</v>
      </c>
      <c r="R761" s="150"/>
      <c r="S761" s="167" t="s">
        <v>1110</v>
      </c>
      <c r="T761" s="71"/>
      <c r="U761" s="71"/>
      <c r="V761" s="145"/>
      <c r="W761" s="206" t="str">
        <f t="shared" si="35"/>
        <v>CRO20161020NOJE</v>
      </c>
      <c r="X761" s="206">
        <f t="shared" si="36"/>
        <v>0</v>
      </c>
      <c r="Y761" s="206" t="str">
        <f>VLOOKUP(P761,NIVEAUXADMIN!A:B,2,FALSE)</f>
        <v>HT09</v>
      </c>
      <c r="Z761" s="206" t="str">
        <f>VLOOKUP(Q761,NIVEAUXADMIN!E:F,2,FALSE)</f>
        <v>HT09934</v>
      </c>
      <c r="AA761" s="206" t="e">
        <f>VLOOKUP(R761,NIVEAUXADMIN!I:J,2,FALSE)</f>
        <v>#N/A</v>
      </c>
      <c r="AB761" s="206">
        <f>IF(SUMPRODUCT(($A$4:$A761=A761)*($Q$4:$Q761=Q761))&gt;1,0,1)</f>
        <v>0</v>
      </c>
      <c r="AC761" s="207">
        <f>IF(SUMPRODUCT(($A$4:$A761=A761)*($F$4:$F761=F761)*($Q$4:$Q761=Q761))&gt;1,0,1)</f>
        <v>0</v>
      </c>
      <c r="AD761" s="206" t="str">
        <f t="shared" si="37"/>
        <v xml:space="preserve">{"Organisation": "Croix Rouge Americaine", "Indicateur": "Distribution de biens non-alimentaire", "Statut": "Réalisé", "Date de l'activité (passé ou planifiée)
( jj-mm-aaaa)": "10/20/2016", "Département": "Nord Ouest", "Commune": "Jean Rabel", "Section Communale": ""}, </v>
      </c>
    </row>
    <row r="762" spans="1:30" s="53" customFormat="1" x14ac:dyDescent="0.25">
      <c r="A762" s="53" t="s">
        <v>2191</v>
      </c>
      <c r="B762" s="53" t="s">
        <v>2058</v>
      </c>
      <c r="D762" s="53" t="s">
        <v>15</v>
      </c>
      <c r="E762" s="132">
        <v>42663</v>
      </c>
      <c r="F762" s="77" t="s">
        <v>2417</v>
      </c>
      <c r="G762" s="145" t="s">
        <v>1056</v>
      </c>
      <c r="H762" s="138" t="str">
        <f>IFERROR(VLOOKUP(G762,REFERENCES!O:P,2,FALSE),"")</f>
        <v xml:space="preserve">Nombre </v>
      </c>
      <c r="I762" s="73">
        <v>115</v>
      </c>
      <c r="J762" s="17"/>
      <c r="K762" s="17"/>
      <c r="L762" s="17"/>
      <c r="M762" s="74">
        <v>575</v>
      </c>
      <c r="N762" s="207">
        <v>115</v>
      </c>
      <c r="O762" s="206"/>
      <c r="P762" s="53" t="s">
        <v>167</v>
      </c>
      <c r="Q762" s="143" t="s">
        <v>431</v>
      </c>
      <c r="R762" s="150"/>
      <c r="S762" s="167" t="s">
        <v>1110</v>
      </c>
      <c r="T762" s="71"/>
      <c r="U762" s="71"/>
      <c r="V762" s="145"/>
      <c r="W762" s="206" t="str">
        <f t="shared" si="35"/>
        <v>CRO20161020NOJE</v>
      </c>
      <c r="X762" s="206">
        <f t="shared" si="36"/>
        <v>0</v>
      </c>
      <c r="Y762" s="206" t="str">
        <f>VLOOKUP(P762,NIVEAUXADMIN!A:B,2,FALSE)</f>
        <v>HT09</v>
      </c>
      <c r="Z762" s="206" t="str">
        <f>VLOOKUP(Q762,NIVEAUXADMIN!E:F,2,FALSE)</f>
        <v>HT09934</v>
      </c>
      <c r="AA762" s="206" t="e">
        <f>VLOOKUP(R762,NIVEAUXADMIN!I:J,2,FALSE)</f>
        <v>#N/A</v>
      </c>
      <c r="AB762" s="206">
        <f>IF(SUMPRODUCT(($A$4:$A762=A762)*($Q$4:$Q762=Q762))&gt;1,0,1)</f>
        <v>0</v>
      </c>
      <c r="AC762" s="207">
        <f>IF(SUMPRODUCT(($A$4:$A762=A762)*($F$4:$F762=F762)*($Q$4:$Q762=Q762))&gt;1,0,1)</f>
        <v>0</v>
      </c>
      <c r="AD762" s="206" t="str">
        <f t="shared" si="37"/>
        <v xml:space="preserve">{"Organisation": "Croix Rouge Americaine", "Indicateur": "Distribution de biens non-alimentaire", "Statut": "Réalisé", "Date de l'activité (passé ou planifiée)
( jj-mm-aaaa)": "10/20/2016", "Département": "Nord Ouest", "Commune": "Jean Rabel", "Section Communale": ""}, </v>
      </c>
    </row>
    <row r="763" spans="1:30" s="53" customFormat="1" x14ac:dyDescent="0.25">
      <c r="A763" s="53" t="s">
        <v>2191</v>
      </c>
      <c r="B763" s="53" t="s">
        <v>2058</v>
      </c>
      <c r="D763" s="53" t="s">
        <v>15</v>
      </c>
      <c r="E763" s="132">
        <v>42663</v>
      </c>
      <c r="F763" s="77" t="s">
        <v>2417</v>
      </c>
      <c r="G763" s="145" t="s">
        <v>1047</v>
      </c>
      <c r="H763" s="138" t="str">
        <f>IFERROR(VLOOKUP(G763,REFERENCES!O:P,2,FALSE),"")</f>
        <v xml:space="preserve">Nombre </v>
      </c>
      <c r="I763" s="146">
        <v>230</v>
      </c>
      <c r="J763" s="146"/>
      <c r="K763" s="146"/>
      <c r="L763" s="146"/>
      <c r="M763" s="74">
        <v>575</v>
      </c>
      <c r="N763" s="207">
        <v>115</v>
      </c>
      <c r="O763" s="206"/>
      <c r="P763" s="53" t="s">
        <v>167</v>
      </c>
      <c r="Q763" s="71" t="s">
        <v>431</v>
      </c>
      <c r="R763" s="150"/>
      <c r="S763" s="167" t="s">
        <v>1110</v>
      </c>
      <c r="V763" s="145"/>
      <c r="W763" s="206" t="str">
        <f t="shared" si="35"/>
        <v>CRO20161020NOJE</v>
      </c>
      <c r="X763" s="206">
        <f t="shared" si="36"/>
        <v>0</v>
      </c>
      <c r="Y763" s="206" t="str">
        <f>VLOOKUP(P763,NIVEAUXADMIN!A:B,2,FALSE)</f>
        <v>HT09</v>
      </c>
      <c r="Z763" s="206" t="str">
        <f>VLOOKUP(Q763,NIVEAUXADMIN!E:F,2,FALSE)</f>
        <v>HT09934</v>
      </c>
      <c r="AA763" s="206" t="e">
        <f>VLOOKUP(R763,NIVEAUXADMIN!I:J,2,FALSE)</f>
        <v>#N/A</v>
      </c>
      <c r="AB763" s="206">
        <f>IF(SUMPRODUCT(($A$4:$A763=A763)*($Q$4:$Q763=Q763))&gt;1,0,1)</f>
        <v>0</v>
      </c>
      <c r="AC763" s="207">
        <f>IF(SUMPRODUCT(($A$4:$A763=A763)*($F$4:$F763=F763)*($Q$4:$Q763=Q763))&gt;1,0,1)</f>
        <v>0</v>
      </c>
      <c r="AD763" s="206" t="str">
        <f t="shared" si="37"/>
        <v xml:space="preserve">{"Organisation": "Croix Rouge Americaine", "Indicateur": "Distribution de biens non-alimentaire", "Statut": "Réalisé", "Date de l'activité (passé ou planifiée)
( jj-mm-aaaa)": "10/20/2016", "Département": "Nord Ouest", "Commune": "Jean Rabel", "Section Communale": ""}, </v>
      </c>
    </row>
    <row r="764" spans="1:30" s="53" customFormat="1" x14ac:dyDescent="0.25">
      <c r="A764" s="53" t="s">
        <v>2191</v>
      </c>
      <c r="B764" s="53" t="s">
        <v>2058</v>
      </c>
      <c r="D764" s="53" t="s">
        <v>15</v>
      </c>
      <c r="E764" s="132">
        <v>42665</v>
      </c>
      <c r="F764" s="77" t="s">
        <v>2417</v>
      </c>
      <c r="G764" s="145" t="s">
        <v>1055</v>
      </c>
      <c r="H764" s="138" t="str">
        <f>IFERROR(VLOOKUP(G764,REFERENCES!O:P,2,FALSE),"")</f>
        <v xml:space="preserve">Nombre </v>
      </c>
      <c r="I764" s="146">
        <v>84</v>
      </c>
      <c r="J764" s="146"/>
      <c r="K764" s="146"/>
      <c r="L764" s="146"/>
      <c r="M764" s="74">
        <v>420</v>
      </c>
      <c r="N764" s="207">
        <v>84</v>
      </c>
      <c r="O764" s="206"/>
      <c r="P764" s="53" t="s">
        <v>19</v>
      </c>
      <c r="Q764" s="71" t="s">
        <v>540</v>
      </c>
      <c r="R764" s="150" t="s">
        <v>1458</v>
      </c>
      <c r="S764" s="167" t="s">
        <v>1131</v>
      </c>
      <c r="V764" s="145"/>
      <c r="W764" s="206" t="str">
        <f t="shared" si="35"/>
        <v>CRO20161022SURO2È</v>
      </c>
      <c r="X764" s="206">
        <f t="shared" si="36"/>
        <v>0</v>
      </c>
      <c r="Y764" s="206" t="str">
        <f>VLOOKUP(P764,NIVEAUXADMIN!A:B,2,FALSE)</f>
        <v>HT07</v>
      </c>
      <c r="Z764" s="206" t="str">
        <f>VLOOKUP(Q764,NIVEAUXADMIN!E:F,2,FALSE)</f>
        <v>HT07743</v>
      </c>
      <c r="AA764" s="206" t="str">
        <f>VLOOKUP(R764,NIVEAUXADMIN!I:J,2,FALSE)</f>
        <v>HT07743-02</v>
      </c>
      <c r="AB764" s="206">
        <f>IF(SUMPRODUCT(($A$4:$A764=A764)*($Q$4:$Q764=Q764))&gt;1,0,1)</f>
        <v>1</v>
      </c>
      <c r="AC764" s="207">
        <f>IF(SUMPRODUCT(($A$4:$A764=A764)*($F$4:$F764=F764)*($Q$4:$Q764=Q764))&gt;1,0,1)</f>
        <v>1</v>
      </c>
      <c r="AD764" s="206" t="str">
        <f t="shared" si="37"/>
        <v xml:space="preserve">{"Organisation": "Croix Rouge Americaine", "Indicateur": "Distribution de biens non-alimentaire", "Statut": "Réalisé", "Date de l'activité (passé ou planifiée)
( jj-mm-aaaa)": "10/22/2016", "Département": "Sud", "Commune": "Roche-A-Bateau", "Section Communale": "2ème Renaudin"}, </v>
      </c>
    </row>
    <row r="765" spans="1:30" s="53" customFormat="1" x14ac:dyDescent="0.25">
      <c r="A765" s="53" t="s">
        <v>2191</v>
      </c>
      <c r="B765" s="53" t="s">
        <v>2058</v>
      </c>
      <c r="D765" s="53" t="s">
        <v>15</v>
      </c>
      <c r="E765" s="132">
        <v>42666</v>
      </c>
      <c r="F765" s="77" t="s">
        <v>2417</v>
      </c>
      <c r="G765" s="145" t="s">
        <v>1058</v>
      </c>
      <c r="H765" s="138" t="str">
        <f>IFERROR(VLOOKUP(G765,REFERENCES!O:P,2,FALSE),"")</f>
        <v xml:space="preserve">Nombre </v>
      </c>
      <c r="I765" s="73">
        <v>184</v>
      </c>
      <c r="J765" s="17"/>
      <c r="K765" s="17"/>
      <c r="L765" s="17"/>
      <c r="M765" s="74">
        <v>1545</v>
      </c>
      <c r="N765" s="207">
        <v>309</v>
      </c>
      <c r="O765" s="206"/>
      <c r="P765" s="53" t="s">
        <v>19</v>
      </c>
      <c r="Q765" s="53" t="s">
        <v>308</v>
      </c>
      <c r="R765" s="78"/>
      <c r="S765" s="167" t="s">
        <v>2132</v>
      </c>
      <c r="V765" s="206" t="s">
        <v>1049</v>
      </c>
      <c r="W765" s="206" t="str">
        <f t="shared" si="35"/>
        <v>CRO20161023SUAR</v>
      </c>
      <c r="X765" s="206">
        <f t="shared" si="36"/>
        <v>0</v>
      </c>
      <c r="Y765" s="206" t="str">
        <f>VLOOKUP(P765,NIVEAUXADMIN!A:B,2,FALSE)</f>
        <v>HT07</v>
      </c>
      <c r="Z765" s="206" t="str">
        <f>VLOOKUP(Q765,NIVEAUXADMIN!E:F,2,FALSE)</f>
        <v>HT07723</v>
      </c>
      <c r="AA765" s="206" t="e">
        <f>VLOOKUP(R765,NIVEAUXADMIN!I:J,2,FALSE)</f>
        <v>#N/A</v>
      </c>
      <c r="AB765" s="206">
        <f>IF(SUMPRODUCT(($A$4:$A765=A765)*($Q$4:$Q765=Q765))&gt;1,0,1)</f>
        <v>1</v>
      </c>
      <c r="AC765" s="207">
        <f>IF(SUMPRODUCT(($A$4:$A765=A765)*($F$4:$F765=F765)*($Q$4:$Q765=Q765))&gt;1,0,1)</f>
        <v>1</v>
      </c>
      <c r="AD765" s="206" t="str">
        <f t="shared" si="37"/>
        <v xml:space="preserve">{"Organisation": "Croix Rouge Americaine", "Indicateur": "Distribution de biens non-alimentaire", "Statut": "Réalisé", "Date de l'activité (passé ou planifiée)
( jj-mm-aaaa)": "10/23/2016", "Département": "Sud", "Commune": "Arniquet", "Section Communale": ""}, </v>
      </c>
    </row>
    <row r="766" spans="1:30" s="53" customFormat="1" x14ac:dyDescent="0.25">
      <c r="A766" s="53" t="s">
        <v>2191</v>
      </c>
      <c r="B766" s="53" t="s">
        <v>2058</v>
      </c>
      <c r="D766" s="53" t="s">
        <v>15</v>
      </c>
      <c r="E766" s="132">
        <v>42666</v>
      </c>
      <c r="F766" s="77" t="s">
        <v>2420</v>
      </c>
      <c r="G766" s="145" t="s">
        <v>2410</v>
      </c>
      <c r="H766" s="138" t="str">
        <f>IFERROR(VLOOKUP(G766,REFERENCES!O:P,2,FALSE),"")</f>
        <v xml:space="preserve">Nombre </v>
      </c>
      <c r="I766" s="73">
        <v>309</v>
      </c>
      <c r="J766" s="73"/>
      <c r="K766" s="73"/>
      <c r="L766" s="73"/>
      <c r="M766" s="74">
        <v>1545</v>
      </c>
      <c r="N766" s="207">
        <v>309</v>
      </c>
      <c r="O766" s="206"/>
      <c r="P766" s="53" t="s">
        <v>19</v>
      </c>
      <c r="Q766" s="53" t="s">
        <v>308</v>
      </c>
      <c r="R766" s="78"/>
      <c r="S766" s="167" t="s">
        <v>2132</v>
      </c>
      <c r="T766" s="71"/>
      <c r="U766" s="71"/>
      <c r="V766" s="145"/>
      <c r="W766" s="206" t="str">
        <f t="shared" si="35"/>
        <v>CRO20161023SUAR</v>
      </c>
      <c r="X766" s="206">
        <f t="shared" si="36"/>
        <v>0</v>
      </c>
      <c r="Y766" s="206" t="str">
        <f>VLOOKUP(P766,NIVEAUXADMIN!A:B,2,FALSE)</f>
        <v>HT07</v>
      </c>
      <c r="Z766" s="206" t="str">
        <f>VLOOKUP(Q766,NIVEAUXADMIN!E:F,2,FALSE)</f>
        <v>HT07723</v>
      </c>
      <c r="AA766" s="206" t="e">
        <f>VLOOKUP(R766,NIVEAUXADMIN!I:J,2,FALSE)</f>
        <v>#N/A</v>
      </c>
      <c r="AB766" s="206">
        <f>IF(SUMPRODUCT(($A$4:$A766=A766)*($Q$4:$Q766=Q766))&gt;1,0,1)</f>
        <v>0</v>
      </c>
      <c r="AC766" s="207">
        <f>IF(SUMPRODUCT(($A$4:$A766=A766)*($F$4:$F766=F766)*($Q$4:$Q766=Q766))&gt;1,0,1)</f>
        <v>1</v>
      </c>
      <c r="AD766" s="206" t="str">
        <f t="shared" si="37"/>
        <v xml:space="preserve">{"Organisation": "Croix Rouge Americaine", "Indicateur": "Distribution de materiel d'abris d'urgence", "Statut": "Réalisé", "Date de l'activité (passé ou planifiée)
( jj-mm-aaaa)": "10/23/2016", "Département": "Sud", "Commune": "Arniquet", "Section Communale": ""}, </v>
      </c>
    </row>
    <row r="767" spans="1:30" s="53" customFormat="1" x14ac:dyDescent="0.25">
      <c r="A767" s="53" t="s">
        <v>2191</v>
      </c>
      <c r="B767" s="53" t="s">
        <v>2058</v>
      </c>
      <c r="D767" s="53" t="s">
        <v>15</v>
      </c>
      <c r="E767" s="132">
        <v>42666</v>
      </c>
      <c r="F767" s="77" t="s">
        <v>2417</v>
      </c>
      <c r="G767" s="145" t="s">
        <v>1055</v>
      </c>
      <c r="H767" s="138" t="str">
        <f>IFERROR(VLOOKUP(G767,REFERENCES!O:P,2,FALSE),"")</f>
        <v xml:space="preserve">Nombre </v>
      </c>
      <c r="I767" s="73">
        <v>200</v>
      </c>
      <c r="J767" s="73"/>
      <c r="K767" s="73"/>
      <c r="L767" s="73"/>
      <c r="M767" s="74">
        <v>3160</v>
      </c>
      <c r="N767" s="207">
        <v>632</v>
      </c>
      <c r="O767" s="206"/>
      <c r="P767" s="53" t="s">
        <v>19</v>
      </c>
      <c r="Q767" s="53" t="s">
        <v>543</v>
      </c>
      <c r="R767" s="150"/>
      <c r="S767" s="167" t="s">
        <v>1116</v>
      </c>
      <c r="T767" s="143"/>
      <c r="U767" s="143"/>
      <c r="V767" s="145"/>
      <c r="W767" s="206" t="str">
        <f t="shared" si="35"/>
        <v>CRO20161023SUST</v>
      </c>
      <c r="X767" s="206">
        <f t="shared" si="36"/>
        <v>0</v>
      </c>
      <c r="Y767" s="206" t="str">
        <f>VLOOKUP(P767,NIVEAUXADMIN!A:B,2,FALSE)</f>
        <v>HT07</v>
      </c>
      <c r="Z767" s="206" t="str">
        <f>VLOOKUP(Q767,NIVEAUXADMIN!E:F,2,FALSE)</f>
        <v>HT07722</v>
      </c>
      <c r="AA767" s="206" t="e">
        <f>VLOOKUP(R767,NIVEAUXADMIN!I:J,2,FALSE)</f>
        <v>#N/A</v>
      </c>
      <c r="AB767" s="206">
        <f>IF(SUMPRODUCT(($A$4:$A767=A767)*($Q$4:$Q767=Q767))&gt;1,0,1)</f>
        <v>0</v>
      </c>
      <c r="AC767" s="207">
        <f>IF(SUMPRODUCT(($A$4:$A767=A767)*($F$4:$F767=F767)*($Q$4:$Q767=Q767))&gt;1,0,1)</f>
        <v>0</v>
      </c>
      <c r="AD767" s="206" t="str">
        <f t="shared" si="37"/>
        <v xml:space="preserve">{"Organisation": "Croix Rouge Americaine", "Indicateur": "Distribution de biens non-alimentaire", "Statut": "Réalisé", "Date de l'activité (passé ou planifiée)
( jj-mm-aaaa)": "10/23/2016", "Département": "Sud", "Commune": "St. Jean du Sud", "Section Communale": ""}, </v>
      </c>
    </row>
    <row r="768" spans="1:30" s="53" customFormat="1" x14ac:dyDescent="0.25">
      <c r="A768" s="53" t="s">
        <v>2191</v>
      </c>
      <c r="B768" s="53" t="s">
        <v>2058</v>
      </c>
      <c r="D768" s="53" t="s">
        <v>15</v>
      </c>
      <c r="E768" s="132">
        <v>42666</v>
      </c>
      <c r="F768" s="77" t="s">
        <v>2417</v>
      </c>
      <c r="G768" s="145" t="s">
        <v>1058</v>
      </c>
      <c r="H768" s="138" t="str">
        <f>IFERROR(VLOOKUP(G768,REFERENCES!O:P,2,FALSE),"")</f>
        <v xml:space="preserve">Nombre </v>
      </c>
      <c r="I768" s="207">
        <v>89</v>
      </c>
      <c r="J768" s="73"/>
      <c r="K768" s="73"/>
      <c r="L768" s="73"/>
      <c r="M768" s="74">
        <v>3160</v>
      </c>
      <c r="N768" s="17">
        <v>632</v>
      </c>
      <c r="O768" s="206"/>
      <c r="P768" s="53" t="s">
        <v>19</v>
      </c>
      <c r="Q768" s="143" t="s">
        <v>543</v>
      </c>
      <c r="R768" s="150"/>
      <c r="S768" s="167" t="s">
        <v>1116</v>
      </c>
      <c r="T768" s="71"/>
      <c r="U768" s="71"/>
      <c r="V768" s="206" t="s">
        <v>1049</v>
      </c>
      <c r="W768" s="206" t="str">
        <f t="shared" si="35"/>
        <v>CRO20161023SUST</v>
      </c>
      <c r="X768" s="206">
        <f t="shared" si="36"/>
        <v>0</v>
      </c>
      <c r="Y768" s="206" t="str">
        <f>VLOOKUP(P768,NIVEAUXADMIN!A:B,2,FALSE)</f>
        <v>HT07</v>
      </c>
      <c r="Z768" s="206" t="str">
        <f>VLOOKUP(Q768,NIVEAUXADMIN!E:F,2,FALSE)</f>
        <v>HT07722</v>
      </c>
      <c r="AA768" s="206" t="e">
        <f>VLOOKUP(R768,NIVEAUXADMIN!I:J,2,FALSE)</f>
        <v>#N/A</v>
      </c>
      <c r="AB768" s="206">
        <f>IF(SUMPRODUCT(($A$4:$A768=A768)*($Q$4:$Q768=Q768))&gt;1,0,1)</f>
        <v>0</v>
      </c>
      <c r="AC768" s="207">
        <f>IF(SUMPRODUCT(($A$4:$A768=A768)*($F$4:$F768=F768)*($Q$4:$Q768=Q768))&gt;1,0,1)</f>
        <v>0</v>
      </c>
      <c r="AD768" s="206" t="str">
        <f t="shared" si="37"/>
        <v xml:space="preserve">{"Organisation": "Croix Rouge Americaine", "Indicateur": "Distribution de biens non-alimentaire", "Statut": "Réalisé", "Date de l'activité (passé ou planifiée)
( jj-mm-aaaa)": "10/23/2016", "Département": "Sud", "Commune": "St. Jean du Sud", "Section Communale": ""}, </v>
      </c>
    </row>
    <row r="769" spans="1:30" s="53" customFormat="1" x14ac:dyDescent="0.25">
      <c r="A769" s="53" t="s">
        <v>2191</v>
      </c>
      <c r="B769" s="53" t="s">
        <v>2058</v>
      </c>
      <c r="D769" s="53" t="s">
        <v>15</v>
      </c>
      <c r="E769" s="132">
        <v>42666</v>
      </c>
      <c r="F769" s="77" t="s">
        <v>2420</v>
      </c>
      <c r="G769" s="145" t="s">
        <v>2410</v>
      </c>
      <c r="H769" s="138" t="str">
        <f>IFERROR(VLOOKUP(G769,REFERENCES!O:P,2,FALSE),"")</f>
        <v xml:space="preserve">Nombre </v>
      </c>
      <c r="I769" s="207">
        <v>2</v>
      </c>
      <c r="J769" s="73"/>
      <c r="K769" s="73"/>
      <c r="L769" s="73"/>
      <c r="M769" s="74">
        <v>3160</v>
      </c>
      <c r="N769" s="73">
        <v>632</v>
      </c>
      <c r="O769" s="71"/>
      <c r="P769" s="53" t="s">
        <v>19</v>
      </c>
      <c r="Q769" s="53" t="s">
        <v>543</v>
      </c>
      <c r="R769" s="150"/>
      <c r="S769" s="167" t="s">
        <v>1116</v>
      </c>
      <c r="T769" s="71"/>
      <c r="U769" s="71"/>
      <c r="V769" s="72"/>
      <c r="W769" s="206" t="str">
        <f t="shared" si="35"/>
        <v>CRO20161023SUST</v>
      </c>
      <c r="X769" s="206">
        <f t="shared" si="36"/>
        <v>0</v>
      </c>
      <c r="Y769" s="206" t="str">
        <f>VLOOKUP(P769,NIVEAUXADMIN!A:B,2,FALSE)</f>
        <v>HT07</v>
      </c>
      <c r="Z769" s="206" t="str">
        <f>VLOOKUP(Q769,NIVEAUXADMIN!E:F,2,FALSE)</f>
        <v>HT07722</v>
      </c>
      <c r="AA769" s="206" t="e">
        <f>VLOOKUP(R769,NIVEAUXADMIN!I:J,2,FALSE)</f>
        <v>#N/A</v>
      </c>
      <c r="AB769" s="206">
        <f>IF(SUMPRODUCT(($A$4:$A769=A769)*($Q$4:$Q769=Q769))&gt;1,0,1)</f>
        <v>0</v>
      </c>
      <c r="AC769" s="207">
        <f>IF(SUMPRODUCT(($A$4:$A769=A769)*($F$4:$F769=F769)*($Q$4:$Q769=Q769))&gt;1,0,1)</f>
        <v>0</v>
      </c>
      <c r="AD769" s="206" t="str">
        <f t="shared" si="37"/>
        <v xml:space="preserve">{"Organisation": "Croix Rouge Americaine", "Indicateur": "Distribution de materiel d'abris d'urgence", "Statut": "Réalisé", "Date de l'activité (passé ou planifiée)
( jj-mm-aaaa)": "10/23/2016", "Département": "Sud", "Commune": "St. Jean du Sud", "Section Communale": ""}, </v>
      </c>
    </row>
    <row r="770" spans="1:30" s="53" customFormat="1" x14ac:dyDescent="0.25">
      <c r="A770" s="53" t="s">
        <v>2191</v>
      </c>
      <c r="B770" s="53" t="s">
        <v>2058</v>
      </c>
      <c r="D770" s="53" t="s">
        <v>15</v>
      </c>
      <c r="E770" s="132">
        <v>42666</v>
      </c>
      <c r="F770" s="77" t="s">
        <v>2417</v>
      </c>
      <c r="G770" s="145" t="s">
        <v>1056</v>
      </c>
      <c r="H770" s="138" t="str">
        <f>IFERROR(VLOOKUP(G770,REFERENCES!O:P,2,FALSE),"")</f>
        <v xml:space="preserve">Nombre </v>
      </c>
      <c r="I770" s="207">
        <v>630</v>
      </c>
      <c r="J770" s="73"/>
      <c r="K770" s="73"/>
      <c r="L770" s="73"/>
      <c r="M770" s="20">
        <v>3160</v>
      </c>
      <c r="N770" s="73">
        <v>632</v>
      </c>
      <c r="O770" s="206"/>
      <c r="P770" s="53" t="s">
        <v>19</v>
      </c>
      <c r="Q770" s="53" t="s">
        <v>543</v>
      </c>
      <c r="R770" s="150"/>
      <c r="S770" s="167" t="s">
        <v>1116</v>
      </c>
      <c r="T770" s="71"/>
      <c r="U770" s="71"/>
      <c r="V770" s="145"/>
      <c r="W770" s="206" t="str">
        <f t="shared" si="35"/>
        <v>CRO20161023SUST</v>
      </c>
      <c r="X770" s="206">
        <f t="shared" si="36"/>
        <v>0</v>
      </c>
      <c r="Y770" s="206" t="str">
        <f>VLOOKUP(P770,NIVEAUXADMIN!A:B,2,FALSE)</f>
        <v>HT07</v>
      </c>
      <c r="Z770" s="206" t="str">
        <f>VLOOKUP(Q770,NIVEAUXADMIN!E:F,2,FALSE)</f>
        <v>HT07722</v>
      </c>
      <c r="AA770" s="206" t="e">
        <f>VLOOKUP(R770,NIVEAUXADMIN!I:J,2,FALSE)</f>
        <v>#N/A</v>
      </c>
      <c r="AB770" s="206">
        <f>IF(SUMPRODUCT(($A$4:$A770=A770)*($Q$4:$Q770=Q770))&gt;1,0,1)</f>
        <v>0</v>
      </c>
      <c r="AC770" s="207">
        <f>IF(SUMPRODUCT(($A$4:$A770=A770)*($F$4:$F770=F770)*($Q$4:$Q770=Q770))&gt;1,0,1)</f>
        <v>0</v>
      </c>
      <c r="AD770" s="206" t="str">
        <f t="shared" si="37"/>
        <v xml:space="preserve">{"Organisation": "Croix Rouge Americaine", "Indicateur": "Distribution de biens non-alimentaire", "Statut": "Réalisé", "Date de l'activité (passé ou planifiée)
( jj-mm-aaaa)": "10/23/2016", "Département": "Sud", "Commune": "St. Jean du Sud", "Section Communale": ""}, </v>
      </c>
    </row>
    <row r="771" spans="1:30" s="53" customFormat="1" x14ac:dyDescent="0.25">
      <c r="A771" s="53" t="s">
        <v>2191</v>
      </c>
      <c r="B771" s="53" t="s">
        <v>2058</v>
      </c>
      <c r="D771" s="53" t="s">
        <v>15</v>
      </c>
      <c r="E771" s="132">
        <v>42667</v>
      </c>
      <c r="F771" s="77" t="s">
        <v>2417</v>
      </c>
      <c r="G771" s="145" t="s">
        <v>1055</v>
      </c>
      <c r="H771" s="138" t="str">
        <f>IFERROR(VLOOKUP(G771,REFERENCES!O:P,2,FALSE),"")</f>
        <v xml:space="preserve">Nombre </v>
      </c>
      <c r="I771" s="207">
        <v>80</v>
      </c>
      <c r="J771" s="17"/>
      <c r="K771" s="17"/>
      <c r="L771" s="17"/>
      <c r="M771" s="20">
        <v>400</v>
      </c>
      <c r="N771" s="73">
        <v>80</v>
      </c>
      <c r="O771" s="206"/>
      <c r="P771" s="53" t="s">
        <v>19</v>
      </c>
      <c r="Q771" s="71" t="s">
        <v>540</v>
      </c>
      <c r="R771" s="150"/>
      <c r="S771" s="167"/>
      <c r="V771" s="72"/>
      <c r="W771" s="206" t="str">
        <f t="shared" si="35"/>
        <v>CRO20161024SURO</v>
      </c>
      <c r="X771" s="206">
        <f t="shared" si="36"/>
        <v>0</v>
      </c>
      <c r="Y771" s="206" t="str">
        <f>VLOOKUP(P771,NIVEAUXADMIN!A:B,2,FALSE)</f>
        <v>HT07</v>
      </c>
      <c r="Z771" s="206" t="str">
        <f>VLOOKUP(Q771,NIVEAUXADMIN!E:F,2,FALSE)</f>
        <v>HT07743</v>
      </c>
      <c r="AA771" s="206" t="e">
        <f>VLOOKUP(R771,NIVEAUXADMIN!I:J,2,FALSE)</f>
        <v>#N/A</v>
      </c>
      <c r="AB771" s="206">
        <f>IF(SUMPRODUCT(($A$4:$A771=A771)*($Q$4:$Q771=Q771))&gt;1,0,1)</f>
        <v>0</v>
      </c>
      <c r="AC771" s="207">
        <f>IF(SUMPRODUCT(($A$4:$A771=A771)*($F$4:$F771=F771)*($Q$4:$Q771=Q771))&gt;1,0,1)</f>
        <v>0</v>
      </c>
      <c r="AD771" s="206" t="str">
        <f t="shared" si="37"/>
        <v xml:space="preserve">{"Organisation": "Croix Rouge Americaine", "Indicateur": "Distribution de biens non-alimentaire", "Statut": "Réalisé", "Date de l'activité (passé ou planifiée)
( jj-mm-aaaa)": "10/24/2016", "Département": "Sud", "Commune": "Roche-A-Bateau", "Section Communale": ""}, </v>
      </c>
    </row>
    <row r="772" spans="1:30" s="53" customFormat="1" x14ac:dyDescent="0.25">
      <c r="A772" s="53" t="s">
        <v>2191</v>
      </c>
      <c r="B772" s="53" t="s">
        <v>2058</v>
      </c>
      <c r="D772" s="53" t="s">
        <v>15</v>
      </c>
      <c r="E772" s="132">
        <v>42668</v>
      </c>
      <c r="F772" s="77" t="s">
        <v>2417</v>
      </c>
      <c r="G772" s="145" t="s">
        <v>1055</v>
      </c>
      <c r="H772" s="138" t="str">
        <f>IFERROR(VLOOKUP(G772,REFERENCES!O:P,2,FALSE),"")</f>
        <v xml:space="preserve">Nombre </v>
      </c>
      <c r="I772" s="207">
        <v>42</v>
      </c>
      <c r="J772" s="17"/>
      <c r="K772" s="17"/>
      <c r="L772" s="17"/>
      <c r="M772" s="20">
        <v>210</v>
      </c>
      <c r="N772" s="17">
        <v>42</v>
      </c>
      <c r="O772" s="206"/>
      <c r="P772" s="53" t="s">
        <v>19</v>
      </c>
      <c r="Q772" s="71" t="s">
        <v>518</v>
      </c>
      <c r="R772" s="150" t="s">
        <v>1492</v>
      </c>
      <c r="S772" s="167" t="s">
        <v>1132</v>
      </c>
      <c r="T772" s="71"/>
      <c r="U772" s="71"/>
      <c r="V772" s="72"/>
      <c r="W772" s="206" t="str">
        <f t="shared" si="35"/>
        <v>CRO20161025SUCH3È</v>
      </c>
      <c r="X772" s="206">
        <f t="shared" si="36"/>
        <v>0</v>
      </c>
      <c r="Y772" s="206" t="str">
        <f>VLOOKUP(P772,NIVEAUXADMIN!A:B,2,FALSE)</f>
        <v>HT07</v>
      </c>
      <c r="Z772" s="206" t="str">
        <f>VLOOKUP(Q772,NIVEAUXADMIN!E:F,2,FALSE)</f>
        <v>HT07751</v>
      </c>
      <c r="AA772" s="206" t="str">
        <f>VLOOKUP(R772,NIVEAUXADMIN!I:J,2,FALSE)</f>
        <v>HT07751-03</v>
      </c>
      <c r="AB772" s="206">
        <f>IF(SUMPRODUCT(($A$4:$A772=A772)*($Q$4:$Q772=Q772))&gt;1,0,1)</f>
        <v>1</v>
      </c>
      <c r="AC772" s="207">
        <f>IF(SUMPRODUCT(($A$4:$A772=A772)*($F$4:$F772=F772)*($Q$4:$Q772=Q772))&gt;1,0,1)</f>
        <v>1</v>
      </c>
      <c r="AD772" s="206" t="str">
        <f t="shared" si="37"/>
        <v xml:space="preserve">{"Organisation": "Croix Rouge Americaine", "Indicateur": "Distribution de biens non-alimentaire", "Statut": "Réalisé", "Date de l'activité (passé ou planifiée)
( jj-mm-aaaa)": "10/25/2016", "Département": "Sud", "Commune": "Chardonnieres", "Section Communale": "3ème Bony"}, </v>
      </c>
    </row>
    <row r="773" spans="1:30" s="53" customFormat="1" x14ac:dyDescent="0.25">
      <c r="A773" s="53" t="s">
        <v>2191</v>
      </c>
      <c r="B773" s="53" t="s">
        <v>2058</v>
      </c>
      <c r="D773" s="53" t="s">
        <v>15</v>
      </c>
      <c r="E773" s="132">
        <v>42669</v>
      </c>
      <c r="F773" s="77" t="s">
        <v>2417</v>
      </c>
      <c r="G773" s="145" t="s">
        <v>1055</v>
      </c>
      <c r="H773" s="138" t="str">
        <f>IFERROR(VLOOKUP(G773,REFERENCES!O:P,2,FALSE),"")</f>
        <v xml:space="preserve">Nombre </v>
      </c>
      <c r="I773" s="207">
        <v>180</v>
      </c>
      <c r="J773" s="17"/>
      <c r="K773" s="17"/>
      <c r="L773" s="17"/>
      <c r="M773" s="20">
        <v>900</v>
      </c>
      <c r="N773" s="17">
        <v>180</v>
      </c>
      <c r="O773" s="206"/>
      <c r="P773" s="53" t="s">
        <v>19</v>
      </c>
      <c r="Q773" s="71" t="s">
        <v>308</v>
      </c>
      <c r="R773" s="150"/>
      <c r="S773" s="167" t="s">
        <v>1093</v>
      </c>
      <c r="T773" s="71"/>
      <c r="U773" s="71"/>
      <c r="V773" s="15"/>
      <c r="W773" s="206" t="str">
        <f t="shared" ref="W773:W836" si="38">UPPER(LEFT(A773,3)&amp;YEAR(E773)&amp;MONTH(E773)&amp;DAY((E773))&amp;LEFT(P773,2)&amp;LEFT(Q773,2)&amp;LEFT(R773,2))</f>
        <v>CRO20161026SUAR</v>
      </c>
      <c r="X773" s="206">
        <f t="shared" ref="X773:X836" si="39">COUNTIF($W$4:$W$128,W773)</f>
        <v>0</v>
      </c>
      <c r="Y773" s="206" t="str">
        <f>VLOOKUP(P773,NIVEAUXADMIN!A:B,2,FALSE)</f>
        <v>HT07</v>
      </c>
      <c r="Z773" s="206" t="str">
        <f>VLOOKUP(Q773,NIVEAUXADMIN!E:F,2,FALSE)</f>
        <v>HT07723</v>
      </c>
      <c r="AA773" s="206" t="e">
        <f>VLOOKUP(R773,NIVEAUXADMIN!I:J,2,FALSE)</f>
        <v>#N/A</v>
      </c>
      <c r="AB773" s="206">
        <f>IF(SUMPRODUCT(($A$4:$A773=A773)*($Q$4:$Q773=Q773))&gt;1,0,1)</f>
        <v>0</v>
      </c>
      <c r="AC773" s="207">
        <f>IF(SUMPRODUCT(($A$4:$A773=A773)*($F$4:$F773=F773)*($Q$4:$Q773=Q773))&gt;1,0,1)</f>
        <v>0</v>
      </c>
      <c r="AD773" s="206" t="str">
        <f t="shared" ref="AD773:AD836" si="40">"{"""&amp;$A$3 &amp;""": """ &amp; TRIM(A773)  &amp; """, """&amp; $F$3 &amp; """: """ &amp;  IFERROR(MID(F773,5,LEN(F773)-2),"")&amp; """, """ &amp;$D$3 &amp;""": """ &amp; D773 &amp; """, """&amp;$E$3 &amp;""": """ &amp; IFERROR(TEXT(E773,"m/d/yyyy"),"") &amp; """, """&amp; $P$3&amp; """: """ &amp; P773&amp; """, """&amp; $Q$3&amp; """: """ &amp; Q773&amp; """, """&amp; $R$3&amp; """: """ &amp; R773&amp; """}, "</f>
        <v xml:space="preserve">{"Organisation": "Croix Rouge Americaine", "Indicateur": "Distribution de biens non-alimentaire", "Statut": "Réalisé", "Date de l'activité (passé ou planifiée)
( jj-mm-aaaa)": "10/26/2016", "Département": "Sud", "Commune": "Arniquet", "Section Communale": ""}, </v>
      </c>
    </row>
    <row r="774" spans="1:30" s="53" customFormat="1" x14ac:dyDescent="0.25">
      <c r="A774" s="53" t="s">
        <v>2191</v>
      </c>
      <c r="B774" s="53" t="s">
        <v>2058</v>
      </c>
      <c r="D774" s="53" t="s">
        <v>15</v>
      </c>
      <c r="E774" s="132">
        <v>42669</v>
      </c>
      <c r="F774" s="77" t="s">
        <v>2417</v>
      </c>
      <c r="G774" s="145" t="s">
        <v>1058</v>
      </c>
      <c r="H774" s="138" t="str">
        <f>IFERROR(VLOOKUP(G774,REFERENCES!O:P,2,FALSE),"")</f>
        <v xml:space="preserve">Nombre </v>
      </c>
      <c r="I774" s="73">
        <v>360</v>
      </c>
      <c r="J774" s="17"/>
      <c r="K774" s="17"/>
      <c r="L774" s="17"/>
      <c r="M774" s="20">
        <v>900</v>
      </c>
      <c r="N774" s="17">
        <v>180</v>
      </c>
      <c r="O774" s="71"/>
      <c r="P774" s="53" t="s">
        <v>19</v>
      </c>
      <c r="Q774" s="71" t="s">
        <v>308</v>
      </c>
      <c r="R774" s="150"/>
      <c r="S774" s="167" t="s">
        <v>1093</v>
      </c>
      <c r="T774" s="71"/>
      <c r="U774" s="71"/>
      <c r="V774" s="206" t="s">
        <v>1049</v>
      </c>
      <c r="W774" s="206" t="str">
        <f t="shared" si="38"/>
        <v>CRO20161026SUAR</v>
      </c>
      <c r="X774" s="206">
        <f t="shared" si="39"/>
        <v>0</v>
      </c>
      <c r="Y774" s="206" t="str">
        <f>VLOOKUP(P774,NIVEAUXADMIN!A:B,2,FALSE)</f>
        <v>HT07</v>
      </c>
      <c r="Z774" s="206" t="str">
        <f>VLOOKUP(Q774,NIVEAUXADMIN!E:F,2,FALSE)</f>
        <v>HT07723</v>
      </c>
      <c r="AA774" s="206" t="e">
        <f>VLOOKUP(R774,NIVEAUXADMIN!I:J,2,FALSE)</f>
        <v>#N/A</v>
      </c>
      <c r="AB774" s="206">
        <f>IF(SUMPRODUCT(($A$4:$A774=A774)*($Q$4:$Q774=Q774))&gt;1,0,1)</f>
        <v>0</v>
      </c>
      <c r="AC774" s="207">
        <f>IF(SUMPRODUCT(($A$4:$A774=A774)*($F$4:$F774=F774)*($Q$4:$Q774=Q774))&gt;1,0,1)</f>
        <v>0</v>
      </c>
      <c r="AD774" s="206" t="str">
        <f t="shared" si="40"/>
        <v xml:space="preserve">{"Organisation": "Croix Rouge Americaine", "Indicateur": "Distribution de biens non-alimentaire", "Statut": "Réalisé", "Date de l'activité (passé ou planifiée)
( jj-mm-aaaa)": "10/26/2016", "Département": "Sud", "Commune": "Arniquet", "Section Communale": ""}, </v>
      </c>
    </row>
    <row r="775" spans="1:30" s="53" customFormat="1" x14ac:dyDescent="0.25">
      <c r="A775" s="53" t="s">
        <v>2191</v>
      </c>
      <c r="B775" s="53" t="s">
        <v>2058</v>
      </c>
      <c r="D775" s="53" t="s">
        <v>15</v>
      </c>
      <c r="E775" s="132">
        <v>42669</v>
      </c>
      <c r="F775" s="77" t="s">
        <v>2417</v>
      </c>
      <c r="G775" s="145" t="s">
        <v>1052</v>
      </c>
      <c r="H775" s="138" t="str">
        <f>IFERROR(VLOOKUP(G775,REFERENCES!O:P,2,FALSE),"")</f>
        <v xml:space="preserve">Nombre </v>
      </c>
      <c r="I775" s="73">
        <v>3600</v>
      </c>
      <c r="J775" s="60"/>
      <c r="K775" s="60"/>
      <c r="L775" s="60"/>
      <c r="M775" s="20">
        <v>900</v>
      </c>
      <c r="N775" s="17">
        <v>180</v>
      </c>
      <c r="O775" s="71"/>
      <c r="P775" s="53" t="s">
        <v>19</v>
      </c>
      <c r="Q775" s="71" t="s">
        <v>308</v>
      </c>
      <c r="R775" s="150"/>
      <c r="S775" s="167" t="s">
        <v>1093</v>
      </c>
      <c r="T775" s="71"/>
      <c r="U775" s="71"/>
      <c r="V775" s="145"/>
      <c r="W775" s="206" t="str">
        <f t="shared" si="38"/>
        <v>CRO20161026SUAR</v>
      </c>
      <c r="X775" s="206">
        <f t="shared" si="39"/>
        <v>0</v>
      </c>
      <c r="Y775" s="206" t="str">
        <f>VLOOKUP(P775,NIVEAUXADMIN!A:B,2,FALSE)</f>
        <v>HT07</v>
      </c>
      <c r="Z775" s="206" t="str">
        <f>VLOOKUP(Q775,NIVEAUXADMIN!E:F,2,FALSE)</f>
        <v>HT07723</v>
      </c>
      <c r="AA775" s="206" t="e">
        <f>VLOOKUP(R775,NIVEAUXADMIN!I:J,2,FALSE)</f>
        <v>#N/A</v>
      </c>
      <c r="AB775" s="206">
        <f>IF(SUMPRODUCT(($A$4:$A775=A775)*($Q$4:$Q775=Q775))&gt;1,0,1)</f>
        <v>0</v>
      </c>
      <c r="AC775" s="207">
        <f>IF(SUMPRODUCT(($A$4:$A775=A775)*($F$4:$F775=F775)*($Q$4:$Q775=Q775))&gt;1,0,1)</f>
        <v>0</v>
      </c>
      <c r="AD775" s="206" t="str">
        <f t="shared" si="40"/>
        <v xml:space="preserve">{"Organisation": "Croix Rouge Americaine", "Indicateur": "Distribution de biens non-alimentaire", "Statut": "Réalisé", "Date de l'activité (passé ou planifiée)
( jj-mm-aaaa)": "10/26/2016", "Département": "Sud", "Commune": "Arniquet", "Section Communale": ""}, </v>
      </c>
    </row>
    <row r="776" spans="1:30" s="53" customFormat="1" x14ac:dyDescent="0.25">
      <c r="A776" s="53" t="s">
        <v>2191</v>
      </c>
      <c r="B776" s="53" t="s">
        <v>2058</v>
      </c>
      <c r="D776" s="53" t="s">
        <v>15</v>
      </c>
      <c r="E776" s="132">
        <v>42669</v>
      </c>
      <c r="F776" s="77" t="s">
        <v>2420</v>
      </c>
      <c r="G776" s="145" t="s">
        <v>2410</v>
      </c>
      <c r="H776" s="138" t="str">
        <f>IFERROR(VLOOKUP(G776,REFERENCES!O:P,2,FALSE),"")</f>
        <v xml:space="preserve">Nombre </v>
      </c>
      <c r="I776" s="73">
        <v>180</v>
      </c>
      <c r="J776" s="60"/>
      <c r="K776" s="60"/>
      <c r="L776" s="60"/>
      <c r="M776" s="20">
        <v>900</v>
      </c>
      <c r="N776" s="73">
        <v>180</v>
      </c>
      <c r="O776" s="71"/>
      <c r="P776" s="53" t="s">
        <v>19</v>
      </c>
      <c r="Q776" s="71" t="s">
        <v>308</v>
      </c>
      <c r="R776" s="150"/>
      <c r="S776" s="167" t="s">
        <v>1093</v>
      </c>
      <c r="T776" s="71"/>
      <c r="U776" s="71"/>
      <c r="V776" s="145"/>
      <c r="W776" s="206" t="str">
        <f t="shared" si="38"/>
        <v>CRO20161026SUAR</v>
      </c>
      <c r="X776" s="206">
        <f t="shared" si="39"/>
        <v>0</v>
      </c>
      <c r="Y776" s="206" t="str">
        <f>VLOOKUP(P776,NIVEAUXADMIN!A:B,2,FALSE)</f>
        <v>HT07</v>
      </c>
      <c r="Z776" s="206" t="str">
        <f>VLOOKUP(Q776,NIVEAUXADMIN!E:F,2,FALSE)</f>
        <v>HT07723</v>
      </c>
      <c r="AA776" s="206" t="e">
        <f>VLOOKUP(R776,NIVEAUXADMIN!I:J,2,FALSE)</f>
        <v>#N/A</v>
      </c>
      <c r="AB776" s="206">
        <f>IF(SUMPRODUCT(($A$4:$A776=A776)*($Q$4:$Q776=Q776))&gt;1,0,1)</f>
        <v>0</v>
      </c>
      <c r="AC776" s="207">
        <f>IF(SUMPRODUCT(($A$4:$A776=A776)*($F$4:$F776=F776)*($Q$4:$Q776=Q776))&gt;1,0,1)</f>
        <v>0</v>
      </c>
      <c r="AD776" s="206" t="str">
        <f t="shared" si="40"/>
        <v xml:space="preserve">{"Organisation": "Croix Rouge Americaine", "Indicateur": "Distribution de materiel d'abris d'urgence", "Statut": "Réalisé", "Date de l'activité (passé ou planifiée)
( jj-mm-aaaa)": "10/26/2016", "Département": "Sud", "Commune": "Arniquet", "Section Communale": ""}, </v>
      </c>
    </row>
    <row r="777" spans="1:30" s="53" customFormat="1" x14ac:dyDescent="0.25">
      <c r="A777" s="53" t="s">
        <v>2191</v>
      </c>
      <c r="B777" s="53" t="s">
        <v>2058</v>
      </c>
      <c r="D777" s="53" t="s">
        <v>15</v>
      </c>
      <c r="E777" s="132">
        <v>42669</v>
      </c>
      <c r="F777" s="77" t="s">
        <v>2420</v>
      </c>
      <c r="G777" s="145" t="s">
        <v>2409</v>
      </c>
      <c r="H777" s="138" t="str">
        <f>IFERROR(VLOOKUP(G777,REFERENCES!O:P,2,FALSE),"")</f>
        <v xml:space="preserve">Nombre </v>
      </c>
      <c r="I777" s="207">
        <v>360</v>
      </c>
      <c r="J777" s="73"/>
      <c r="K777" s="73"/>
      <c r="L777" s="73"/>
      <c r="M777" s="20">
        <v>900</v>
      </c>
      <c r="N777" s="73">
        <v>180</v>
      </c>
      <c r="O777" s="206"/>
      <c r="P777" s="53" t="s">
        <v>19</v>
      </c>
      <c r="Q777" s="71" t="s">
        <v>308</v>
      </c>
      <c r="R777" s="150"/>
      <c r="S777" s="167" t="s">
        <v>1093</v>
      </c>
      <c r="T777" s="71"/>
      <c r="U777" s="71"/>
      <c r="V777" s="72"/>
      <c r="W777" s="206" t="str">
        <f t="shared" si="38"/>
        <v>CRO20161026SUAR</v>
      </c>
      <c r="X777" s="206">
        <f t="shared" si="39"/>
        <v>0</v>
      </c>
      <c r="Y777" s="206" t="str">
        <f>VLOOKUP(P777,NIVEAUXADMIN!A:B,2,FALSE)</f>
        <v>HT07</v>
      </c>
      <c r="Z777" s="206" t="str">
        <f>VLOOKUP(Q777,NIVEAUXADMIN!E:F,2,FALSE)</f>
        <v>HT07723</v>
      </c>
      <c r="AA777" s="206" t="e">
        <f>VLOOKUP(R777,NIVEAUXADMIN!I:J,2,FALSE)</f>
        <v>#N/A</v>
      </c>
      <c r="AB777" s="206">
        <f>IF(SUMPRODUCT(($A$4:$A777=A777)*($Q$4:$Q777=Q777))&gt;1,0,1)</f>
        <v>0</v>
      </c>
      <c r="AC777" s="207">
        <f>IF(SUMPRODUCT(($A$4:$A777=A777)*($F$4:$F777=F777)*($Q$4:$Q777=Q777))&gt;1,0,1)</f>
        <v>0</v>
      </c>
      <c r="AD777" s="206" t="str">
        <f t="shared" si="40"/>
        <v xml:space="preserve">{"Organisation": "Croix Rouge Americaine", "Indicateur": "Distribution de materiel d'abris d'urgence", "Statut": "Réalisé", "Date de l'activité (passé ou planifiée)
( jj-mm-aaaa)": "10/26/2016", "Département": "Sud", "Commune": "Arniquet", "Section Communale": ""}, </v>
      </c>
    </row>
    <row r="778" spans="1:30" s="53" customFormat="1" x14ac:dyDescent="0.25">
      <c r="A778" s="53" t="s">
        <v>2191</v>
      </c>
      <c r="B778" s="53" t="s">
        <v>2058</v>
      </c>
      <c r="D778" s="53" t="s">
        <v>15</v>
      </c>
      <c r="E778" s="132">
        <v>42669</v>
      </c>
      <c r="F778" s="77" t="s">
        <v>2417</v>
      </c>
      <c r="G778" s="145" t="s">
        <v>1056</v>
      </c>
      <c r="H778" s="138" t="str">
        <f>IFERROR(VLOOKUP(G778,REFERENCES!O:P,2,FALSE),"")</f>
        <v xml:space="preserve">Nombre </v>
      </c>
      <c r="I778" s="207">
        <v>180</v>
      </c>
      <c r="J778" s="73"/>
      <c r="K778" s="73"/>
      <c r="L778" s="73"/>
      <c r="M778" s="20">
        <v>900</v>
      </c>
      <c r="N778" s="207">
        <v>180</v>
      </c>
      <c r="O778" s="206"/>
      <c r="P778" s="53" t="s">
        <v>19</v>
      </c>
      <c r="Q778" s="71" t="s">
        <v>308</v>
      </c>
      <c r="R778" s="150"/>
      <c r="S778" s="167" t="s">
        <v>1093</v>
      </c>
      <c r="T778" s="71"/>
      <c r="U778" s="71"/>
      <c r="V778" s="145"/>
      <c r="W778" s="206" t="str">
        <f t="shared" si="38"/>
        <v>CRO20161026SUAR</v>
      </c>
      <c r="X778" s="206">
        <f t="shared" si="39"/>
        <v>0</v>
      </c>
      <c r="Y778" s="206" t="str">
        <f>VLOOKUP(P778,NIVEAUXADMIN!A:B,2,FALSE)</f>
        <v>HT07</v>
      </c>
      <c r="Z778" s="206" t="str">
        <f>VLOOKUP(Q778,NIVEAUXADMIN!E:F,2,FALSE)</f>
        <v>HT07723</v>
      </c>
      <c r="AA778" s="206" t="e">
        <f>VLOOKUP(R778,NIVEAUXADMIN!I:J,2,FALSE)</f>
        <v>#N/A</v>
      </c>
      <c r="AB778" s="206">
        <f>IF(SUMPRODUCT(($A$4:$A778=A778)*($Q$4:$Q778=Q778))&gt;1,0,1)</f>
        <v>0</v>
      </c>
      <c r="AC778" s="207">
        <f>IF(SUMPRODUCT(($A$4:$A778=A778)*($F$4:$F778=F778)*($Q$4:$Q778=Q778))&gt;1,0,1)</f>
        <v>0</v>
      </c>
      <c r="AD778" s="206" t="str">
        <f t="shared" si="40"/>
        <v xml:space="preserve">{"Organisation": "Croix Rouge Americaine", "Indicateur": "Distribution de biens non-alimentaire", "Statut": "Réalisé", "Date de l'activité (passé ou planifiée)
( jj-mm-aaaa)": "10/26/2016", "Département": "Sud", "Commune": "Arniquet", "Section Communale": ""}, </v>
      </c>
    </row>
    <row r="779" spans="1:30" s="53" customFormat="1" x14ac:dyDescent="0.25">
      <c r="A779" s="53" t="s">
        <v>2191</v>
      </c>
      <c r="B779" s="53" t="s">
        <v>2058</v>
      </c>
      <c r="D779" s="53" t="s">
        <v>15</v>
      </c>
      <c r="E779" s="132">
        <v>42669</v>
      </c>
      <c r="F779" s="77" t="s">
        <v>2417</v>
      </c>
      <c r="G779" s="145" t="s">
        <v>1050</v>
      </c>
      <c r="H779" s="138" t="str">
        <f>IFERROR(VLOOKUP(G779,REFERENCES!O:P,2,FALSE),"")</f>
        <v xml:space="preserve">Nombre </v>
      </c>
      <c r="I779" s="207">
        <v>180</v>
      </c>
      <c r="J779" s="73"/>
      <c r="K779" s="73"/>
      <c r="L779" s="73"/>
      <c r="M779" s="20">
        <v>900</v>
      </c>
      <c r="N779" s="207">
        <v>180</v>
      </c>
      <c r="O779" s="206"/>
      <c r="P779" s="53" t="s">
        <v>19</v>
      </c>
      <c r="Q779" s="71" t="s">
        <v>308</v>
      </c>
      <c r="R779" s="150"/>
      <c r="S779" s="167" t="s">
        <v>1093</v>
      </c>
      <c r="T779" s="71"/>
      <c r="U779" s="71"/>
      <c r="V779" s="145"/>
      <c r="W779" s="206" t="str">
        <f t="shared" si="38"/>
        <v>CRO20161026SUAR</v>
      </c>
      <c r="X779" s="206">
        <f t="shared" si="39"/>
        <v>0</v>
      </c>
      <c r="Y779" s="206" t="str">
        <f>VLOOKUP(P779,NIVEAUXADMIN!A:B,2,FALSE)</f>
        <v>HT07</v>
      </c>
      <c r="Z779" s="206" t="str">
        <f>VLOOKUP(Q779,NIVEAUXADMIN!E:F,2,FALSE)</f>
        <v>HT07723</v>
      </c>
      <c r="AA779" s="206" t="e">
        <f>VLOOKUP(R779,NIVEAUXADMIN!I:J,2,FALSE)</f>
        <v>#N/A</v>
      </c>
      <c r="AB779" s="206">
        <f>IF(SUMPRODUCT(($A$4:$A779=A779)*($Q$4:$Q779=Q779))&gt;1,0,1)</f>
        <v>0</v>
      </c>
      <c r="AC779" s="207">
        <f>IF(SUMPRODUCT(($A$4:$A779=A779)*($F$4:$F779=F779)*($Q$4:$Q779=Q779))&gt;1,0,1)</f>
        <v>0</v>
      </c>
      <c r="AD779" s="206" t="str">
        <f t="shared" si="40"/>
        <v xml:space="preserve">{"Organisation": "Croix Rouge Americaine", "Indicateur": "Distribution de biens non-alimentaire", "Statut": "Réalisé", "Date de l'activité (passé ou planifiée)
( jj-mm-aaaa)": "10/26/2016", "Département": "Sud", "Commune": "Arniquet", "Section Communale": ""}, </v>
      </c>
    </row>
    <row r="780" spans="1:30" s="53" customFormat="1" x14ac:dyDescent="0.25">
      <c r="A780" s="53" t="s">
        <v>2191</v>
      </c>
      <c r="B780" s="71" t="s">
        <v>2058</v>
      </c>
      <c r="C780" s="71"/>
      <c r="D780" s="71" t="s">
        <v>15</v>
      </c>
      <c r="E780" s="132">
        <v>42669</v>
      </c>
      <c r="F780" s="77" t="s">
        <v>2417</v>
      </c>
      <c r="G780" s="145" t="s">
        <v>1051</v>
      </c>
      <c r="H780" s="138" t="str">
        <f>IFERROR(VLOOKUP(G780,REFERENCES!O:P,2,FALSE),"")</f>
        <v xml:space="preserve">Nombre </v>
      </c>
      <c r="I780" s="207">
        <v>360</v>
      </c>
      <c r="J780" s="73"/>
      <c r="K780" s="73"/>
      <c r="L780" s="73"/>
      <c r="M780" s="74">
        <v>900</v>
      </c>
      <c r="N780" s="207">
        <v>180</v>
      </c>
      <c r="O780" s="206"/>
      <c r="P780" s="71" t="s">
        <v>19</v>
      </c>
      <c r="Q780" s="71" t="s">
        <v>308</v>
      </c>
      <c r="R780" s="150"/>
      <c r="S780" s="167" t="s">
        <v>1093</v>
      </c>
      <c r="T780" s="71"/>
      <c r="U780" s="71"/>
      <c r="V780" s="145"/>
      <c r="W780" s="206" t="str">
        <f t="shared" si="38"/>
        <v>CRO20161026SUAR</v>
      </c>
      <c r="X780" s="206">
        <f t="shared" si="39"/>
        <v>0</v>
      </c>
      <c r="Y780" s="206" t="str">
        <f>VLOOKUP(P780,NIVEAUXADMIN!A:B,2,FALSE)</f>
        <v>HT07</v>
      </c>
      <c r="Z780" s="206" t="str">
        <f>VLOOKUP(Q780,NIVEAUXADMIN!E:F,2,FALSE)</f>
        <v>HT07723</v>
      </c>
      <c r="AA780" s="206" t="e">
        <f>VLOOKUP(R780,NIVEAUXADMIN!I:J,2,FALSE)</f>
        <v>#N/A</v>
      </c>
      <c r="AB780" s="206">
        <f>IF(SUMPRODUCT(($A$4:$A780=A780)*($Q$4:$Q780=Q780))&gt;1,0,1)</f>
        <v>0</v>
      </c>
      <c r="AC780" s="207">
        <f>IF(SUMPRODUCT(($A$4:$A780=A780)*($F$4:$F780=F780)*($Q$4:$Q780=Q780))&gt;1,0,1)</f>
        <v>0</v>
      </c>
      <c r="AD780" s="206" t="str">
        <f t="shared" si="40"/>
        <v xml:space="preserve">{"Organisation": "Croix Rouge Americaine", "Indicateur": "Distribution de biens non-alimentaire", "Statut": "Réalisé", "Date de l'activité (passé ou planifiée)
( jj-mm-aaaa)": "10/26/2016", "Département": "Sud", "Commune": "Arniquet", "Section Communale": ""}, </v>
      </c>
    </row>
    <row r="781" spans="1:30" s="53" customFormat="1" x14ac:dyDescent="0.25">
      <c r="A781" s="53" t="s">
        <v>2191</v>
      </c>
      <c r="B781" s="71" t="s">
        <v>2058</v>
      </c>
      <c r="C781" s="71"/>
      <c r="D781" s="71" t="s">
        <v>15</v>
      </c>
      <c r="E781" s="132">
        <v>42670</v>
      </c>
      <c r="F781" s="77" t="s">
        <v>2417</v>
      </c>
      <c r="G781" s="145" t="s">
        <v>1055</v>
      </c>
      <c r="H781" s="138" t="str">
        <f>IFERROR(VLOOKUP(G781,REFERENCES!O:P,2,FALSE),"")</f>
        <v xml:space="preserve">Nombre </v>
      </c>
      <c r="I781" s="207">
        <v>130</v>
      </c>
      <c r="J781" s="73"/>
      <c r="K781" s="73"/>
      <c r="L781" s="73"/>
      <c r="M781" s="74">
        <v>650</v>
      </c>
      <c r="N781" s="207">
        <v>130</v>
      </c>
      <c r="O781" s="206"/>
      <c r="P781" s="71" t="s">
        <v>19</v>
      </c>
      <c r="Q781" s="71" t="s">
        <v>549</v>
      </c>
      <c r="R781" s="150"/>
      <c r="S781" s="167" t="s">
        <v>2035</v>
      </c>
      <c r="T781" s="71"/>
      <c r="U781" s="71"/>
      <c r="V781" s="145"/>
      <c r="W781" s="206" t="str">
        <f t="shared" si="38"/>
        <v>CRO20161027SUTI</v>
      </c>
      <c r="X781" s="206">
        <f t="shared" si="39"/>
        <v>0</v>
      </c>
      <c r="Y781" s="206" t="str">
        <f>VLOOKUP(P781,NIVEAUXADMIN!A:B,2,FALSE)</f>
        <v>HT07</v>
      </c>
      <c r="Z781" s="206" t="str">
        <f>VLOOKUP(Q781,NIVEAUXADMIN!E:F,2,FALSE)</f>
        <v>HT07753</v>
      </c>
      <c r="AA781" s="206" t="e">
        <f>VLOOKUP(R781,NIVEAUXADMIN!I:J,2,FALSE)</f>
        <v>#N/A</v>
      </c>
      <c r="AB781" s="206">
        <f>IF(SUMPRODUCT(($A$4:$A781=A781)*($Q$4:$Q781=Q781))&gt;1,0,1)</f>
        <v>1</v>
      </c>
      <c r="AC781" s="207">
        <f>IF(SUMPRODUCT(($A$4:$A781=A781)*($F$4:$F781=F781)*($Q$4:$Q781=Q781))&gt;1,0,1)</f>
        <v>1</v>
      </c>
      <c r="AD781" s="206" t="str">
        <f t="shared" si="40"/>
        <v xml:space="preserve">{"Organisation": "Croix Rouge Americaine", "Indicateur": "Distribution de biens non-alimentaire", "Statut": "Réalisé", "Date de l'activité (passé ou planifiée)
( jj-mm-aaaa)": "10/27/2016", "Département": "Sud", "Commune": "Tiburon", "Section Communale": ""}, </v>
      </c>
    </row>
    <row r="782" spans="1:30" s="53" customFormat="1" x14ac:dyDescent="0.25">
      <c r="A782" s="53" t="s">
        <v>2191</v>
      </c>
      <c r="B782" s="71" t="s">
        <v>2058</v>
      </c>
      <c r="C782" s="71"/>
      <c r="D782" s="71" t="s">
        <v>15</v>
      </c>
      <c r="E782" s="132">
        <v>42672</v>
      </c>
      <c r="F782" s="77" t="s">
        <v>2417</v>
      </c>
      <c r="G782" s="145" t="s">
        <v>1055</v>
      </c>
      <c r="H782" s="138" t="str">
        <f>IFERROR(VLOOKUP(G782,REFERENCES!O:P,2,FALSE),"")</f>
        <v xml:space="preserve">Nombre </v>
      </c>
      <c r="I782" s="207">
        <v>168</v>
      </c>
      <c r="J782" s="73"/>
      <c r="K782" s="73"/>
      <c r="L782" s="73"/>
      <c r="M782" s="74">
        <v>840</v>
      </c>
      <c r="N782" s="207">
        <v>168</v>
      </c>
      <c r="O782" s="206"/>
      <c r="P782" s="71" t="s">
        <v>167</v>
      </c>
      <c r="Q782" s="71" t="s">
        <v>437</v>
      </c>
      <c r="R782" s="150" t="s">
        <v>1279</v>
      </c>
      <c r="S782" s="167" t="s">
        <v>2146</v>
      </c>
      <c r="T782" s="71"/>
      <c r="U782" s="71"/>
      <c r="V782" s="145"/>
      <c r="W782" s="206" t="str">
        <f t="shared" si="38"/>
        <v>CRO20161029NOMO1È</v>
      </c>
      <c r="X782" s="206">
        <f t="shared" si="39"/>
        <v>0</v>
      </c>
      <c r="Y782" s="206" t="str">
        <f>VLOOKUP(P782,NIVEAUXADMIN!A:B,2,FALSE)</f>
        <v>HT09</v>
      </c>
      <c r="Z782" s="206" t="str">
        <f>VLOOKUP(Q782,NIVEAUXADMIN!E:F,2,FALSE)</f>
        <v>HT09931</v>
      </c>
      <c r="AA782" s="206" t="str">
        <f>VLOOKUP(R782,NIVEAUXADMIN!I:J,2,FALSE)</f>
        <v>HT09931-01</v>
      </c>
      <c r="AB782" s="206">
        <f>IF(SUMPRODUCT(($A$4:$A782=A782)*($Q$4:$Q782=Q782))&gt;1,0,1)</f>
        <v>0</v>
      </c>
      <c r="AC782" s="207">
        <f>IF(SUMPRODUCT(($A$4:$A782=A782)*($F$4:$F782=F782)*($Q$4:$Q782=Q782))&gt;1,0,1)</f>
        <v>0</v>
      </c>
      <c r="AD782" s="206" t="str">
        <f t="shared" si="40"/>
        <v xml:space="preserve">{"Organisation": "Croix Rouge Americaine", "Indicateur": "Distribution de biens non-alimentaire", "Statut": "Réalisé", "Date de l'activité (passé ou planifiée)
( jj-mm-aaaa)": "10/29/2016", "Département": "Nord Ouest", "Commune": "Mole Saint Nicolas", "Section Communale": "1ère Cote de Fer"}, </v>
      </c>
    </row>
    <row r="783" spans="1:30" s="53" customFormat="1" x14ac:dyDescent="0.25">
      <c r="A783" s="53" t="s">
        <v>2191</v>
      </c>
      <c r="B783" s="71" t="s">
        <v>2058</v>
      </c>
      <c r="C783" s="71"/>
      <c r="D783" s="71" t="s">
        <v>15</v>
      </c>
      <c r="E783" s="132">
        <v>42672</v>
      </c>
      <c r="F783" s="77" t="s">
        <v>2417</v>
      </c>
      <c r="G783" s="145" t="s">
        <v>1058</v>
      </c>
      <c r="H783" s="138" t="str">
        <f>IFERROR(VLOOKUP(G783,REFERENCES!O:P,2,FALSE),"")</f>
        <v xml:space="preserve">Nombre </v>
      </c>
      <c r="I783" s="146">
        <v>1</v>
      </c>
      <c r="J783" s="73"/>
      <c r="K783" s="73"/>
      <c r="L783" s="73"/>
      <c r="M783" s="74">
        <v>840</v>
      </c>
      <c r="N783" s="73">
        <v>168</v>
      </c>
      <c r="O783" s="71"/>
      <c r="P783" s="71" t="s">
        <v>167</v>
      </c>
      <c r="Q783" s="71" t="s">
        <v>437</v>
      </c>
      <c r="R783" s="150" t="s">
        <v>1279</v>
      </c>
      <c r="S783" s="167" t="s">
        <v>2146</v>
      </c>
      <c r="T783" s="71"/>
      <c r="U783" s="71"/>
      <c r="V783" s="206" t="s">
        <v>1049</v>
      </c>
      <c r="W783" s="206" t="str">
        <f t="shared" si="38"/>
        <v>CRO20161029NOMO1È</v>
      </c>
      <c r="X783" s="206">
        <f t="shared" si="39"/>
        <v>0</v>
      </c>
      <c r="Y783" s="206" t="str">
        <f>VLOOKUP(P783,NIVEAUXADMIN!A:B,2,FALSE)</f>
        <v>HT09</v>
      </c>
      <c r="Z783" s="206" t="str">
        <f>VLOOKUP(Q783,NIVEAUXADMIN!E:F,2,FALSE)</f>
        <v>HT09931</v>
      </c>
      <c r="AA783" s="206" t="str">
        <f>VLOOKUP(R783,NIVEAUXADMIN!I:J,2,FALSE)</f>
        <v>HT09931-01</v>
      </c>
      <c r="AB783" s="206">
        <f>IF(SUMPRODUCT(($A$4:$A783=A783)*($Q$4:$Q783=Q783))&gt;1,0,1)</f>
        <v>0</v>
      </c>
      <c r="AC783" s="207">
        <f>IF(SUMPRODUCT(($A$4:$A783=A783)*($F$4:$F783=F783)*($Q$4:$Q783=Q783))&gt;1,0,1)</f>
        <v>0</v>
      </c>
      <c r="AD783" s="206" t="str">
        <f t="shared" si="40"/>
        <v xml:space="preserve">{"Organisation": "Croix Rouge Americaine", "Indicateur": "Distribution de biens non-alimentaire", "Statut": "Réalisé", "Date de l'activité (passé ou planifiée)
( jj-mm-aaaa)": "10/29/2016", "Département": "Nord Ouest", "Commune": "Mole Saint Nicolas", "Section Communale": "1ère Cote de Fer"}, </v>
      </c>
    </row>
    <row r="784" spans="1:30" s="53" customFormat="1" x14ac:dyDescent="0.25">
      <c r="A784" s="53" t="s">
        <v>2191</v>
      </c>
      <c r="B784" s="71" t="s">
        <v>2058</v>
      </c>
      <c r="C784" s="71"/>
      <c r="D784" s="71" t="s">
        <v>15</v>
      </c>
      <c r="E784" s="132">
        <v>42672</v>
      </c>
      <c r="F784" s="77" t="s">
        <v>2417</v>
      </c>
      <c r="G784" s="145" t="s">
        <v>1056</v>
      </c>
      <c r="H784" s="138" t="str">
        <f>IFERROR(VLOOKUP(G784,REFERENCES!O:P,2,FALSE),"")</f>
        <v xml:space="preserve">Nombre </v>
      </c>
      <c r="I784" s="146">
        <v>168</v>
      </c>
      <c r="J784" s="73"/>
      <c r="K784" s="73"/>
      <c r="L784" s="73"/>
      <c r="M784" s="74">
        <v>840</v>
      </c>
      <c r="N784" s="73">
        <v>168</v>
      </c>
      <c r="O784" s="143"/>
      <c r="P784" s="71" t="s">
        <v>167</v>
      </c>
      <c r="Q784" s="71" t="s">
        <v>437</v>
      </c>
      <c r="R784" s="150" t="s">
        <v>1279</v>
      </c>
      <c r="S784" s="167" t="s">
        <v>2146</v>
      </c>
      <c r="T784" s="71"/>
      <c r="U784" s="71"/>
      <c r="V784" s="145"/>
      <c r="W784" s="206" t="str">
        <f t="shared" si="38"/>
        <v>CRO20161029NOMO1È</v>
      </c>
      <c r="X784" s="206">
        <f t="shared" si="39"/>
        <v>0</v>
      </c>
      <c r="Y784" s="206" t="str">
        <f>VLOOKUP(P784,NIVEAUXADMIN!A:B,2,FALSE)</f>
        <v>HT09</v>
      </c>
      <c r="Z784" s="206" t="str">
        <f>VLOOKUP(Q784,NIVEAUXADMIN!E:F,2,FALSE)</f>
        <v>HT09931</v>
      </c>
      <c r="AA784" s="206" t="str">
        <f>VLOOKUP(R784,NIVEAUXADMIN!I:J,2,FALSE)</f>
        <v>HT09931-01</v>
      </c>
      <c r="AB784" s="206">
        <f>IF(SUMPRODUCT(($A$4:$A784=A784)*($Q$4:$Q784=Q784))&gt;1,0,1)</f>
        <v>0</v>
      </c>
      <c r="AC784" s="207">
        <f>IF(SUMPRODUCT(($A$4:$A784=A784)*($F$4:$F784=F784)*($Q$4:$Q784=Q784))&gt;1,0,1)</f>
        <v>0</v>
      </c>
      <c r="AD784" s="206" t="str">
        <f t="shared" si="40"/>
        <v xml:space="preserve">{"Organisation": "Croix Rouge Americaine", "Indicateur": "Distribution de biens non-alimentaire", "Statut": "Réalisé", "Date de l'activité (passé ou planifiée)
( jj-mm-aaaa)": "10/29/2016", "Département": "Nord Ouest", "Commune": "Mole Saint Nicolas", "Section Communale": "1ère Cote de Fer"}, </v>
      </c>
    </row>
    <row r="785" spans="1:30" s="53" customFormat="1" x14ac:dyDescent="0.25">
      <c r="A785" s="53" t="s">
        <v>2191</v>
      </c>
      <c r="B785" s="71" t="s">
        <v>2058</v>
      </c>
      <c r="C785" s="71"/>
      <c r="D785" s="71" t="s">
        <v>15</v>
      </c>
      <c r="E785" s="132">
        <v>42672</v>
      </c>
      <c r="F785" s="77" t="s">
        <v>2417</v>
      </c>
      <c r="G785" s="145" t="s">
        <v>1047</v>
      </c>
      <c r="H785" s="138" t="str">
        <f>IFERROR(VLOOKUP(G785,REFERENCES!O:P,2,FALSE),"")</f>
        <v xml:space="preserve">Nombre </v>
      </c>
      <c r="I785" s="146">
        <v>336</v>
      </c>
      <c r="J785" s="73"/>
      <c r="K785" s="73"/>
      <c r="L785" s="73"/>
      <c r="M785" s="74">
        <v>840</v>
      </c>
      <c r="N785" s="73">
        <v>168</v>
      </c>
      <c r="O785" s="143"/>
      <c r="P785" s="71" t="s">
        <v>167</v>
      </c>
      <c r="Q785" s="71" t="s">
        <v>437</v>
      </c>
      <c r="R785" s="150" t="s">
        <v>1279</v>
      </c>
      <c r="S785" s="167" t="s">
        <v>2146</v>
      </c>
      <c r="T785" s="71"/>
      <c r="U785" s="71"/>
      <c r="V785" s="145"/>
      <c r="W785" s="206" t="str">
        <f t="shared" si="38"/>
        <v>CRO20161029NOMO1È</v>
      </c>
      <c r="X785" s="206">
        <f t="shared" si="39"/>
        <v>0</v>
      </c>
      <c r="Y785" s="206" t="str">
        <f>VLOOKUP(P785,NIVEAUXADMIN!A:B,2,FALSE)</f>
        <v>HT09</v>
      </c>
      <c r="Z785" s="206" t="str">
        <f>VLOOKUP(Q785,NIVEAUXADMIN!E:F,2,FALSE)</f>
        <v>HT09931</v>
      </c>
      <c r="AA785" s="206" t="str">
        <f>VLOOKUP(R785,NIVEAUXADMIN!I:J,2,FALSE)</f>
        <v>HT09931-01</v>
      </c>
      <c r="AB785" s="206">
        <f>IF(SUMPRODUCT(($A$4:$A785=A785)*($Q$4:$Q785=Q785))&gt;1,0,1)</f>
        <v>0</v>
      </c>
      <c r="AC785" s="207">
        <f>IF(SUMPRODUCT(($A$4:$A785=A785)*($F$4:$F785=F785)*($Q$4:$Q785=Q785))&gt;1,0,1)</f>
        <v>0</v>
      </c>
      <c r="AD785" s="206" t="str">
        <f t="shared" si="40"/>
        <v xml:space="preserve">{"Organisation": "Croix Rouge Americaine", "Indicateur": "Distribution de biens non-alimentaire", "Statut": "Réalisé", "Date de l'activité (passé ou planifiée)
( jj-mm-aaaa)": "10/29/2016", "Département": "Nord Ouest", "Commune": "Mole Saint Nicolas", "Section Communale": "1ère Cote de Fer"}, </v>
      </c>
    </row>
    <row r="786" spans="1:30" s="53" customFormat="1" x14ac:dyDescent="0.25">
      <c r="A786" s="53" t="s">
        <v>2191</v>
      </c>
      <c r="B786" s="71" t="s">
        <v>2058</v>
      </c>
      <c r="C786" s="71"/>
      <c r="D786" s="71" t="s">
        <v>15</v>
      </c>
      <c r="E786" s="132">
        <v>42673</v>
      </c>
      <c r="F786" s="77" t="s">
        <v>2420</v>
      </c>
      <c r="G786" s="145" t="s">
        <v>2410</v>
      </c>
      <c r="H786" s="138" t="str">
        <f>IFERROR(VLOOKUP(G786,REFERENCES!O:P,2,FALSE),"")</f>
        <v xml:space="preserve">Nombre </v>
      </c>
      <c r="I786" s="146">
        <v>115</v>
      </c>
      <c r="J786" s="146"/>
      <c r="K786" s="146"/>
      <c r="L786" s="146"/>
      <c r="M786" s="74">
        <v>575</v>
      </c>
      <c r="N786" s="73">
        <v>115</v>
      </c>
      <c r="O786" s="71"/>
      <c r="P786" s="71" t="s">
        <v>167</v>
      </c>
      <c r="Q786" s="71" t="s">
        <v>437</v>
      </c>
      <c r="R786" s="150"/>
      <c r="S786" s="167"/>
      <c r="T786" s="143"/>
      <c r="U786" s="143"/>
      <c r="V786" s="145"/>
      <c r="W786" s="206" t="str">
        <f t="shared" si="38"/>
        <v>CRO20161030NOMO</v>
      </c>
      <c r="X786" s="206">
        <f t="shared" si="39"/>
        <v>0</v>
      </c>
      <c r="Y786" s="206" t="str">
        <f>VLOOKUP(P786,NIVEAUXADMIN!A:B,2,FALSE)</f>
        <v>HT09</v>
      </c>
      <c r="Z786" s="206" t="str">
        <f>VLOOKUP(Q786,NIVEAUXADMIN!E:F,2,FALSE)</f>
        <v>HT09931</v>
      </c>
      <c r="AA786" s="206" t="e">
        <f>VLOOKUP(R786,NIVEAUXADMIN!I:J,2,FALSE)</f>
        <v>#N/A</v>
      </c>
      <c r="AB786" s="206">
        <f>IF(SUMPRODUCT(($A$4:$A786=A786)*($Q$4:$Q786=Q786))&gt;1,0,1)</f>
        <v>0</v>
      </c>
      <c r="AC786" s="207">
        <f>IF(SUMPRODUCT(($A$4:$A786=A786)*($F$4:$F786=F786)*($Q$4:$Q786=Q786))&gt;1,0,1)</f>
        <v>1</v>
      </c>
      <c r="AD786" s="206" t="str">
        <f t="shared" si="40"/>
        <v xml:space="preserve">{"Organisation": "Croix Rouge Americaine", "Indicateur": "Distribution de materiel d'abris d'urgence", "Statut": "Réalisé", "Date de l'activité (passé ou planifiée)
( jj-mm-aaaa)": "10/30/2016", "Département": "Nord Ouest", "Commune": "Mole Saint Nicolas", "Section Communale": ""}, </v>
      </c>
    </row>
    <row r="787" spans="1:30" s="53" customFormat="1" x14ac:dyDescent="0.25">
      <c r="A787" s="53" t="s">
        <v>2191</v>
      </c>
      <c r="B787" s="71" t="s">
        <v>2058</v>
      </c>
      <c r="C787" s="71"/>
      <c r="D787" s="71" t="s">
        <v>15</v>
      </c>
      <c r="E787" s="132">
        <v>42673</v>
      </c>
      <c r="F787" s="77" t="s">
        <v>2417</v>
      </c>
      <c r="G787" s="145" t="s">
        <v>1056</v>
      </c>
      <c r="H787" s="138" t="str">
        <f>IFERROR(VLOOKUP(G787,REFERENCES!O:P,2,FALSE),"")</f>
        <v xml:space="preserve">Nombre </v>
      </c>
      <c r="I787" s="207">
        <v>115</v>
      </c>
      <c r="J787" s="73"/>
      <c r="K787" s="73"/>
      <c r="L787" s="73"/>
      <c r="M787" s="74">
        <v>575</v>
      </c>
      <c r="N787" s="146">
        <v>115</v>
      </c>
      <c r="O787" s="206"/>
      <c r="P787" s="71" t="s">
        <v>167</v>
      </c>
      <c r="Q787" s="71" t="s">
        <v>437</v>
      </c>
      <c r="R787" s="150"/>
      <c r="S787" s="167"/>
      <c r="T787" s="71"/>
      <c r="U787" s="71"/>
      <c r="V787" s="145"/>
      <c r="W787" s="206" t="str">
        <f t="shared" si="38"/>
        <v>CRO20161030NOMO</v>
      </c>
      <c r="X787" s="206">
        <f t="shared" si="39"/>
        <v>0</v>
      </c>
      <c r="Y787" s="206" t="str">
        <f>VLOOKUP(P787,NIVEAUXADMIN!A:B,2,FALSE)</f>
        <v>HT09</v>
      </c>
      <c r="Z787" s="206" t="str">
        <f>VLOOKUP(Q787,NIVEAUXADMIN!E:F,2,FALSE)</f>
        <v>HT09931</v>
      </c>
      <c r="AA787" s="206" t="e">
        <f>VLOOKUP(R787,NIVEAUXADMIN!I:J,2,FALSE)</f>
        <v>#N/A</v>
      </c>
      <c r="AB787" s="206">
        <f>IF(SUMPRODUCT(($A$4:$A787=A787)*($Q$4:$Q787=Q787))&gt;1,0,1)</f>
        <v>0</v>
      </c>
      <c r="AC787" s="207">
        <f>IF(SUMPRODUCT(($A$4:$A787=A787)*($F$4:$F787=F787)*($Q$4:$Q787=Q787))&gt;1,0,1)</f>
        <v>0</v>
      </c>
      <c r="AD787" s="206" t="str">
        <f t="shared" si="40"/>
        <v xml:space="preserve">{"Organisation": "Croix Rouge Americaine", "Indicateur": "Distribution de biens non-alimentaire", "Statut": "Réalisé", "Date de l'activité (passé ou planifiée)
( jj-mm-aaaa)": "10/30/2016", "Département": "Nord Ouest", "Commune": "Mole Saint Nicolas", "Section Communale": ""}, </v>
      </c>
    </row>
    <row r="788" spans="1:30" s="53" customFormat="1" x14ac:dyDescent="0.25">
      <c r="A788" s="53" t="s">
        <v>2191</v>
      </c>
      <c r="B788" s="71" t="s">
        <v>2058</v>
      </c>
      <c r="C788" s="71"/>
      <c r="D788" s="71" t="s">
        <v>15</v>
      </c>
      <c r="E788" s="132">
        <v>42673</v>
      </c>
      <c r="F788" s="77" t="s">
        <v>2417</v>
      </c>
      <c r="G788" s="145" t="s">
        <v>1055</v>
      </c>
      <c r="H788" s="138" t="str">
        <f>IFERROR(VLOOKUP(G788,REFERENCES!O:P,2,FALSE),"")</f>
        <v xml:space="preserve">Nombre </v>
      </c>
      <c r="I788" s="207">
        <v>200</v>
      </c>
      <c r="J788" s="73"/>
      <c r="K788" s="73"/>
      <c r="L788" s="73"/>
      <c r="M788" s="74">
        <v>1000</v>
      </c>
      <c r="N788" s="146">
        <v>200</v>
      </c>
      <c r="O788" s="143"/>
      <c r="P788" s="71" t="s">
        <v>167</v>
      </c>
      <c r="Q788" s="71" t="s">
        <v>425</v>
      </c>
      <c r="R788" s="150"/>
      <c r="S788" s="167"/>
      <c r="T788" s="71"/>
      <c r="U788" s="71"/>
      <c r="V788" s="145"/>
      <c r="W788" s="206" t="str">
        <f t="shared" si="38"/>
        <v>CRO20161030NOBO</v>
      </c>
      <c r="X788" s="206">
        <f t="shared" si="39"/>
        <v>0</v>
      </c>
      <c r="Y788" s="206" t="str">
        <f>VLOOKUP(P788,NIVEAUXADMIN!A:B,2,FALSE)</f>
        <v>HT09</v>
      </c>
      <c r="Z788" s="206" t="str">
        <f>VLOOKUP(Q788,NIVEAUXADMIN!E:F,2,FALSE)</f>
        <v>HT09933</v>
      </c>
      <c r="AA788" s="206" t="e">
        <f>VLOOKUP(R788,NIVEAUXADMIN!I:J,2,FALSE)</f>
        <v>#N/A</v>
      </c>
      <c r="AB788" s="206">
        <f>IF(SUMPRODUCT(($A$4:$A788=A788)*($Q$4:$Q788=Q788))&gt;1,0,1)</f>
        <v>0</v>
      </c>
      <c r="AC788" s="207">
        <f>IF(SUMPRODUCT(($A$4:$A788=A788)*($F$4:$F788=F788)*($Q$4:$Q788=Q788))&gt;1,0,1)</f>
        <v>0</v>
      </c>
      <c r="AD788"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89" spans="1:30" s="53" customFormat="1" x14ac:dyDescent="0.25">
      <c r="A789" s="53" t="s">
        <v>2191</v>
      </c>
      <c r="B789" s="71" t="s">
        <v>2058</v>
      </c>
      <c r="C789" s="71"/>
      <c r="D789" s="71" t="s">
        <v>15</v>
      </c>
      <c r="E789" s="132">
        <v>42673</v>
      </c>
      <c r="F789" s="77" t="s">
        <v>2417</v>
      </c>
      <c r="G789" s="145" t="s">
        <v>1058</v>
      </c>
      <c r="H789" s="138" t="str">
        <f>IFERROR(VLOOKUP(G789,REFERENCES!O:P,2,FALSE),"")</f>
        <v xml:space="preserve">Nombre </v>
      </c>
      <c r="I789" s="207">
        <v>400</v>
      </c>
      <c r="J789" s="73"/>
      <c r="K789" s="73"/>
      <c r="L789" s="73"/>
      <c r="M789" s="74">
        <v>1000</v>
      </c>
      <c r="N789" s="146">
        <v>200</v>
      </c>
      <c r="O789" s="206"/>
      <c r="P789" s="71" t="s">
        <v>167</v>
      </c>
      <c r="Q789" s="71" t="s">
        <v>425</v>
      </c>
      <c r="R789" s="150"/>
      <c r="S789" s="167"/>
      <c r="T789" s="71"/>
      <c r="U789" s="71"/>
      <c r="V789" s="206" t="s">
        <v>1049</v>
      </c>
      <c r="W789" s="206" t="str">
        <f t="shared" si="38"/>
        <v>CRO20161030NOBO</v>
      </c>
      <c r="X789" s="206">
        <f t="shared" si="39"/>
        <v>0</v>
      </c>
      <c r="Y789" s="206" t="str">
        <f>VLOOKUP(P789,NIVEAUXADMIN!A:B,2,FALSE)</f>
        <v>HT09</v>
      </c>
      <c r="Z789" s="206" t="str">
        <f>VLOOKUP(Q789,NIVEAUXADMIN!E:F,2,FALSE)</f>
        <v>HT09933</v>
      </c>
      <c r="AA789" s="206" t="e">
        <f>VLOOKUP(R789,NIVEAUXADMIN!I:J,2,FALSE)</f>
        <v>#N/A</v>
      </c>
      <c r="AB789" s="206">
        <f>IF(SUMPRODUCT(($A$4:$A789=A789)*($Q$4:$Q789=Q789))&gt;1,0,1)</f>
        <v>0</v>
      </c>
      <c r="AC789" s="207">
        <f>IF(SUMPRODUCT(($A$4:$A789=A789)*($F$4:$F789=F789)*($Q$4:$Q789=Q789))&gt;1,0,1)</f>
        <v>0</v>
      </c>
      <c r="AD789"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90" spans="1:30" s="53" customFormat="1" x14ac:dyDescent="0.25">
      <c r="A790" s="53" t="s">
        <v>2191</v>
      </c>
      <c r="B790" s="71" t="s">
        <v>2058</v>
      </c>
      <c r="C790" s="71"/>
      <c r="D790" s="71" t="s">
        <v>15</v>
      </c>
      <c r="E790" s="132">
        <v>42673</v>
      </c>
      <c r="F790" s="77" t="s">
        <v>2417</v>
      </c>
      <c r="G790" s="145" t="s">
        <v>1052</v>
      </c>
      <c r="H790" s="138" t="str">
        <f>IFERROR(VLOOKUP(G790,REFERENCES!O:P,2,FALSE),"")</f>
        <v xml:space="preserve">Nombre </v>
      </c>
      <c r="I790" s="207">
        <v>4000</v>
      </c>
      <c r="J790" s="73"/>
      <c r="K790" s="73"/>
      <c r="L790" s="73"/>
      <c r="M790" s="74">
        <v>1000</v>
      </c>
      <c r="N790" s="146">
        <v>200</v>
      </c>
      <c r="O790" s="206"/>
      <c r="P790" s="71" t="s">
        <v>167</v>
      </c>
      <c r="Q790" s="71" t="s">
        <v>425</v>
      </c>
      <c r="R790" s="150"/>
      <c r="S790" s="167"/>
      <c r="T790" s="71"/>
      <c r="U790" s="71"/>
      <c r="V790" s="145"/>
      <c r="W790" s="206" t="str">
        <f t="shared" si="38"/>
        <v>CRO20161030NOBO</v>
      </c>
      <c r="X790" s="206">
        <f t="shared" si="39"/>
        <v>0</v>
      </c>
      <c r="Y790" s="206" t="str">
        <f>VLOOKUP(P790,NIVEAUXADMIN!A:B,2,FALSE)</f>
        <v>HT09</v>
      </c>
      <c r="Z790" s="206" t="str">
        <f>VLOOKUP(Q790,NIVEAUXADMIN!E:F,2,FALSE)</f>
        <v>HT09933</v>
      </c>
      <c r="AA790" s="206" t="e">
        <f>VLOOKUP(R790,NIVEAUXADMIN!I:J,2,FALSE)</f>
        <v>#N/A</v>
      </c>
      <c r="AB790" s="206">
        <f>IF(SUMPRODUCT(($A$4:$A790=A790)*($Q$4:$Q790=Q790))&gt;1,0,1)</f>
        <v>0</v>
      </c>
      <c r="AC790" s="207">
        <f>IF(SUMPRODUCT(($A$4:$A790=A790)*($F$4:$F790=F790)*($Q$4:$Q790=Q790))&gt;1,0,1)</f>
        <v>0</v>
      </c>
      <c r="AD790"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91" spans="1:30" s="53" customFormat="1" x14ac:dyDescent="0.25">
      <c r="A791" s="53" t="s">
        <v>2191</v>
      </c>
      <c r="B791" s="71" t="s">
        <v>2058</v>
      </c>
      <c r="C791" s="71"/>
      <c r="D791" s="71" t="s">
        <v>15</v>
      </c>
      <c r="E791" s="132">
        <v>42673</v>
      </c>
      <c r="F791" s="77" t="s">
        <v>2420</v>
      </c>
      <c r="G791" s="145" t="s">
        <v>2410</v>
      </c>
      <c r="H791" s="138" t="str">
        <f>IFERROR(VLOOKUP(G791,REFERENCES!O:P,2,FALSE),"")</f>
        <v xml:space="preserve">Nombre </v>
      </c>
      <c r="I791" s="207">
        <v>200</v>
      </c>
      <c r="J791" s="207"/>
      <c r="K791" s="207"/>
      <c r="L791" s="207"/>
      <c r="M791" s="74">
        <v>1000</v>
      </c>
      <c r="N791" s="207">
        <v>200</v>
      </c>
      <c r="O791" s="143"/>
      <c r="P791" s="71" t="s">
        <v>167</v>
      </c>
      <c r="Q791" s="71" t="s">
        <v>425</v>
      </c>
      <c r="R791" s="150"/>
      <c r="S791" s="167"/>
      <c r="T791" s="206"/>
      <c r="U791" s="206"/>
      <c r="V791" s="145"/>
      <c r="W791" s="206" t="str">
        <f t="shared" si="38"/>
        <v>CRO20161030NOBO</v>
      </c>
      <c r="X791" s="206">
        <f t="shared" si="39"/>
        <v>0</v>
      </c>
      <c r="Y791" s="206" t="str">
        <f>VLOOKUP(P791,NIVEAUXADMIN!A:B,2,FALSE)</f>
        <v>HT09</v>
      </c>
      <c r="Z791" s="206" t="str">
        <f>VLOOKUP(Q791,NIVEAUXADMIN!E:F,2,FALSE)</f>
        <v>HT09933</v>
      </c>
      <c r="AA791" s="206" t="e">
        <f>VLOOKUP(R791,NIVEAUXADMIN!I:J,2,FALSE)</f>
        <v>#N/A</v>
      </c>
      <c r="AB791" s="206">
        <f>IF(SUMPRODUCT(($A$4:$A791=A791)*($Q$4:$Q791=Q791))&gt;1,0,1)</f>
        <v>0</v>
      </c>
      <c r="AC791" s="207">
        <f>IF(SUMPRODUCT(($A$4:$A791=A791)*($F$4:$F791=F791)*($Q$4:$Q791=Q791))&gt;1,0,1)</f>
        <v>1</v>
      </c>
      <c r="AD791" s="206" t="str">
        <f t="shared" si="40"/>
        <v xml:space="preserve">{"Organisation": "Croix Rouge Americaine", "Indicateur": "Distribution de materiel d'abris d'urgence", "Statut": "Réalisé", "Date de l'activité (passé ou planifiée)
( jj-mm-aaaa)": "10/30/2016", "Département": "Nord Ouest", "Commune": "Bombardopolis", "Section Communale": ""}, </v>
      </c>
    </row>
    <row r="792" spans="1:30" s="53" customFormat="1" x14ac:dyDescent="0.25">
      <c r="A792" s="53" t="s">
        <v>2191</v>
      </c>
      <c r="B792" s="71" t="s">
        <v>2058</v>
      </c>
      <c r="C792" s="71"/>
      <c r="D792" s="71" t="s">
        <v>15</v>
      </c>
      <c r="E792" s="132">
        <v>42673</v>
      </c>
      <c r="F792" s="77" t="s">
        <v>2420</v>
      </c>
      <c r="G792" s="145" t="s">
        <v>2409</v>
      </c>
      <c r="H792" s="138" t="str">
        <f>IFERROR(VLOOKUP(G792,REFERENCES!O:P,2,FALSE),"")</f>
        <v xml:space="preserve">Nombre </v>
      </c>
      <c r="I792" s="207">
        <v>400</v>
      </c>
      <c r="J792" s="146"/>
      <c r="K792" s="146"/>
      <c r="L792" s="146"/>
      <c r="M792" s="74">
        <v>1000</v>
      </c>
      <c r="N792" s="207">
        <v>200</v>
      </c>
      <c r="O792" s="206"/>
      <c r="P792" s="71" t="s">
        <v>167</v>
      </c>
      <c r="Q792" s="71" t="s">
        <v>425</v>
      </c>
      <c r="R792" s="78"/>
      <c r="S792" s="167"/>
      <c r="T792" s="71"/>
      <c r="U792" s="71"/>
      <c r="V792" s="145"/>
      <c r="W792" s="206" t="str">
        <f t="shared" si="38"/>
        <v>CRO20161030NOBO</v>
      </c>
      <c r="X792" s="206">
        <f t="shared" si="39"/>
        <v>0</v>
      </c>
      <c r="Y792" s="206" t="str">
        <f>VLOOKUP(P792,NIVEAUXADMIN!A:B,2,FALSE)</f>
        <v>HT09</v>
      </c>
      <c r="Z792" s="206" t="str">
        <f>VLOOKUP(Q792,NIVEAUXADMIN!E:F,2,FALSE)</f>
        <v>HT09933</v>
      </c>
      <c r="AA792" s="206" t="e">
        <f>VLOOKUP(R792,NIVEAUXADMIN!I:J,2,FALSE)</f>
        <v>#N/A</v>
      </c>
      <c r="AB792" s="206">
        <f>IF(SUMPRODUCT(($A$4:$A792=A792)*($Q$4:$Q792=Q792))&gt;1,0,1)</f>
        <v>0</v>
      </c>
      <c r="AC792" s="207">
        <f>IF(SUMPRODUCT(($A$4:$A792=A792)*($F$4:$F792=F792)*($Q$4:$Q792=Q792))&gt;1,0,1)</f>
        <v>0</v>
      </c>
      <c r="AD792" s="206" t="str">
        <f t="shared" si="40"/>
        <v xml:space="preserve">{"Organisation": "Croix Rouge Americaine", "Indicateur": "Distribution de materiel d'abris d'urgence", "Statut": "Réalisé", "Date de l'activité (passé ou planifiée)
( jj-mm-aaaa)": "10/30/2016", "Département": "Nord Ouest", "Commune": "Bombardopolis", "Section Communale": ""}, </v>
      </c>
    </row>
    <row r="793" spans="1:30" s="53" customFormat="1" x14ac:dyDescent="0.25">
      <c r="A793" s="53" t="s">
        <v>2191</v>
      </c>
      <c r="B793" s="71" t="s">
        <v>2058</v>
      </c>
      <c r="C793" s="71"/>
      <c r="D793" s="71" t="s">
        <v>15</v>
      </c>
      <c r="E793" s="132">
        <v>42673</v>
      </c>
      <c r="F793" s="77" t="s">
        <v>2417</v>
      </c>
      <c r="G793" s="145" t="s">
        <v>1056</v>
      </c>
      <c r="H793" s="138" t="str">
        <f>IFERROR(VLOOKUP(G793,REFERENCES!O:P,2,FALSE),"")</f>
        <v xml:space="preserve">Nombre </v>
      </c>
      <c r="I793" s="207">
        <v>200</v>
      </c>
      <c r="J793" s="73"/>
      <c r="K793" s="73"/>
      <c r="L793" s="73"/>
      <c r="M793" s="74">
        <v>1000</v>
      </c>
      <c r="N793" s="207">
        <v>200</v>
      </c>
      <c r="O793" s="206"/>
      <c r="P793" s="71" t="s">
        <v>167</v>
      </c>
      <c r="Q793" s="71" t="s">
        <v>425</v>
      </c>
      <c r="R793" s="78"/>
      <c r="S793" s="167"/>
      <c r="T793" s="71"/>
      <c r="U793" s="71"/>
      <c r="V793" s="145"/>
      <c r="W793" s="206" t="str">
        <f t="shared" si="38"/>
        <v>CRO20161030NOBO</v>
      </c>
      <c r="X793" s="206">
        <f t="shared" si="39"/>
        <v>0</v>
      </c>
      <c r="Y793" s="206" t="str">
        <f>VLOOKUP(P793,NIVEAUXADMIN!A:B,2,FALSE)</f>
        <v>HT09</v>
      </c>
      <c r="Z793" s="206" t="str">
        <f>VLOOKUP(Q793,NIVEAUXADMIN!E:F,2,FALSE)</f>
        <v>HT09933</v>
      </c>
      <c r="AA793" s="206" t="e">
        <f>VLOOKUP(R793,NIVEAUXADMIN!I:J,2,FALSE)</f>
        <v>#N/A</v>
      </c>
      <c r="AB793" s="206">
        <f>IF(SUMPRODUCT(($A$4:$A793=A793)*($Q$4:$Q793=Q793))&gt;1,0,1)</f>
        <v>0</v>
      </c>
      <c r="AC793" s="207">
        <f>IF(SUMPRODUCT(($A$4:$A793=A793)*($F$4:$F793=F793)*($Q$4:$Q793=Q793))&gt;1,0,1)</f>
        <v>0</v>
      </c>
      <c r="AD793"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94" spans="1:30" s="53" customFormat="1" x14ac:dyDescent="0.25">
      <c r="A794" s="53" t="s">
        <v>2191</v>
      </c>
      <c r="B794" s="71" t="s">
        <v>2058</v>
      </c>
      <c r="C794" s="71"/>
      <c r="D794" s="71" t="s">
        <v>15</v>
      </c>
      <c r="E794" s="132">
        <v>42673</v>
      </c>
      <c r="F794" s="77" t="s">
        <v>2417</v>
      </c>
      <c r="G794" s="145" t="s">
        <v>1050</v>
      </c>
      <c r="H794" s="138" t="str">
        <f>IFERROR(VLOOKUP(G794,REFERENCES!O:P,2,FALSE),"")</f>
        <v xml:space="preserve">Nombre </v>
      </c>
      <c r="I794" s="207">
        <v>200</v>
      </c>
      <c r="J794" s="73"/>
      <c r="K794" s="73"/>
      <c r="L794" s="73"/>
      <c r="M794" s="74">
        <v>1000</v>
      </c>
      <c r="N794" s="207">
        <v>200</v>
      </c>
      <c r="O794" s="206"/>
      <c r="P794" s="71" t="s">
        <v>167</v>
      </c>
      <c r="Q794" s="71" t="s">
        <v>425</v>
      </c>
      <c r="R794" s="78"/>
      <c r="S794" s="167"/>
      <c r="T794" s="71"/>
      <c r="U794" s="71"/>
      <c r="V794" s="145"/>
      <c r="W794" s="206" t="str">
        <f t="shared" si="38"/>
        <v>CRO20161030NOBO</v>
      </c>
      <c r="X794" s="206">
        <f t="shared" si="39"/>
        <v>0</v>
      </c>
      <c r="Y794" s="206" t="str">
        <f>VLOOKUP(P794,NIVEAUXADMIN!A:B,2,FALSE)</f>
        <v>HT09</v>
      </c>
      <c r="Z794" s="206" t="str">
        <f>VLOOKUP(Q794,NIVEAUXADMIN!E:F,2,FALSE)</f>
        <v>HT09933</v>
      </c>
      <c r="AA794" s="206" t="e">
        <f>VLOOKUP(R794,NIVEAUXADMIN!I:J,2,FALSE)</f>
        <v>#N/A</v>
      </c>
      <c r="AB794" s="206">
        <f>IF(SUMPRODUCT(($A$4:$A794=A794)*($Q$4:$Q794=Q794))&gt;1,0,1)</f>
        <v>0</v>
      </c>
      <c r="AC794" s="207">
        <f>IF(SUMPRODUCT(($A$4:$A794=A794)*($F$4:$F794=F794)*($Q$4:$Q794=Q794))&gt;1,0,1)</f>
        <v>0</v>
      </c>
      <c r="AD794"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95" spans="1:30" s="53" customFormat="1" x14ac:dyDescent="0.25">
      <c r="A795" s="53" t="s">
        <v>2191</v>
      </c>
      <c r="B795" s="71" t="s">
        <v>2058</v>
      </c>
      <c r="C795" s="71"/>
      <c r="D795" s="71" t="s">
        <v>15</v>
      </c>
      <c r="E795" s="132">
        <v>42673</v>
      </c>
      <c r="F795" s="77" t="s">
        <v>2417</v>
      </c>
      <c r="G795" s="145" t="s">
        <v>1051</v>
      </c>
      <c r="H795" s="138" t="str">
        <f>IFERROR(VLOOKUP(G795,REFERENCES!O:P,2,FALSE),"")</f>
        <v xml:space="preserve">Nombre </v>
      </c>
      <c r="I795" s="207">
        <v>400</v>
      </c>
      <c r="J795" s="146"/>
      <c r="K795" s="146"/>
      <c r="L795" s="146"/>
      <c r="M795" s="74">
        <v>1000</v>
      </c>
      <c r="N795" s="207">
        <v>200</v>
      </c>
      <c r="O795" s="206"/>
      <c r="P795" s="143" t="s">
        <v>167</v>
      </c>
      <c r="Q795" s="143" t="s">
        <v>425</v>
      </c>
      <c r="R795" s="150"/>
      <c r="S795" s="167"/>
      <c r="T795" s="143"/>
      <c r="U795" s="71"/>
      <c r="V795" s="145"/>
      <c r="W795" s="206" t="str">
        <f t="shared" si="38"/>
        <v>CRO20161030NOBO</v>
      </c>
      <c r="X795" s="206">
        <f t="shared" si="39"/>
        <v>0</v>
      </c>
      <c r="Y795" s="206" t="str">
        <f>VLOOKUP(P795,NIVEAUXADMIN!A:B,2,FALSE)</f>
        <v>HT09</v>
      </c>
      <c r="Z795" s="206" t="str">
        <f>VLOOKUP(Q795,NIVEAUXADMIN!E:F,2,FALSE)</f>
        <v>HT09933</v>
      </c>
      <c r="AA795" s="206" t="e">
        <f>VLOOKUP(R795,NIVEAUXADMIN!I:J,2,FALSE)</f>
        <v>#N/A</v>
      </c>
      <c r="AB795" s="206">
        <f>IF(SUMPRODUCT(($A$4:$A795=A795)*($Q$4:$Q795=Q795))&gt;1,0,1)</f>
        <v>0</v>
      </c>
      <c r="AC795" s="207">
        <f>IF(SUMPRODUCT(($A$4:$A795=A795)*($F$4:$F795=F795)*($Q$4:$Q795=Q795))&gt;1,0,1)</f>
        <v>0</v>
      </c>
      <c r="AD795" s="206" t="str">
        <f t="shared" si="40"/>
        <v xml:space="preserve">{"Organisation": "Croix Rouge Americaine", "Indicateur": "Distribution de biens non-alimentaire", "Statut": "Réalisé", "Date de l'activité (passé ou planifiée)
( jj-mm-aaaa)": "10/30/2016", "Département": "Nord Ouest", "Commune": "Bombardopolis", "Section Communale": ""}, </v>
      </c>
    </row>
    <row r="796" spans="1:30" s="53" customFormat="1" x14ac:dyDescent="0.25">
      <c r="A796" s="53" t="s">
        <v>2191</v>
      </c>
      <c r="B796" s="71" t="s">
        <v>2058</v>
      </c>
      <c r="C796" s="71"/>
      <c r="D796" s="71" t="s">
        <v>15</v>
      </c>
      <c r="E796" s="132">
        <v>42678</v>
      </c>
      <c r="F796" s="77" t="s">
        <v>2417</v>
      </c>
      <c r="G796" s="145" t="s">
        <v>1055</v>
      </c>
      <c r="H796" s="138" t="str">
        <f>IFERROR(VLOOKUP(G796,REFERENCES!O:P,2,FALSE),"")</f>
        <v xml:space="preserve">Nombre </v>
      </c>
      <c r="I796" s="207">
        <v>205</v>
      </c>
      <c r="J796" s="146"/>
      <c r="K796" s="146"/>
      <c r="L796" s="146"/>
      <c r="M796" s="74">
        <v>1385</v>
      </c>
      <c r="N796" s="207">
        <v>277</v>
      </c>
      <c r="O796" s="206"/>
      <c r="P796" s="71" t="s">
        <v>19</v>
      </c>
      <c r="Q796" s="71" t="s">
        <v>552</v>
      </c>
      <c r="R796" s="78"/>
      <c r="S796" s="167"/>
      <c r="T796" s="71"/>
      <c r="U796" s="71"/>
      <c r="V796" s="145"/>
      <c r="W796" s="206" t="str">
        <f t="shared" si="38"/>
        <v>CRO2016114SUTO</v>
      </c>
      <c r="X796" s="206">
        <f t="shared" si="39"/>
        <v>0</v>
      </c>
      <c r="Y796" s="206" t="str">
        <f>VLOOKUP(P796,NIVEAUXADMIN!A:B,2,FALSE)</f>
        <v>HT07</v>
      </c>
      <c r="Z796" s="206" t="str">
        <f>VLOOKUP(Q796,NIVEAUXADMIN!E:F,2,FALSE)</f>
        <v>HT07712</v>
      </c>
      <c r="AA796" s="206" t="e">
        <f>VLOOKUP(R796,NIVEAUXADMIN!I:J,2,FALSE)</f>
        <v>#N/A</v>
      </c>
      <c r="AB796" s="206">
        <f>IF(SUMPRODUCT(($A$4:$A796=A796)*($Q$4:$Q796=Q796))&gt;1,0,1)</f>
        <v>1</v>
      </c>
      <c r="AC796" s="207">
        <f>IF(SUMPRODUCT(($A$4:$A796=A796)*($F$4:$F796=F796)*($Q$4:$Q796=Q796))&gt;1,0,1)</f>
        <v>1</v>
      </c>
      <c r="AD796" s="206" t="str">
        <f t="shared" si="40"/>
        <v xml:space="preserve">{"Organisation": "Croix Rouge Americaine", "Indicateur": "Distribution de biens non-alimentaire", "Statut": "Réalisé", "Date de l'activité (passé ou planifiée)
( jj-mm-aaaa)": "11/4/2016", "Département": "Sud", "Commune": "Torbeck", "Section Communale": ""}, </v>
      </c>
    </row>
    <row r="797" spans="1:30" s="53" customFormat="1" x14ac:dyDescent="0.25">
      <c r="A797" s="53" t="s">
        <v>2191</v>
      </c>
      <c r="B797" s="71" t="s">
        <v>2058</v>
      </c>
      <c r="C797" s="71"/>
      <c r="D797" s="71" t="s">
        <v>15</v>
      </c>
      <c r="E797" s="132">
        <v>42678</v>
      </c>
      <c r="F797" s="77" t="s">
        <v>2417</v>
      </c>
      <c r="G797" s="145" t="s">
        <v>1058</v>
      </c>
      <c r="H797" s="138" t="str">
        <f>IFERROR(VLOOKUP(G797,REFERENCES!O:P,2,FALSE),"")</f>
        <v xml:space="preserve">Nombre </v>
      </c>
      <c r="I797" s="207">
        <v>400</v>
      </c>
      <c r="J797" s="73"/>
      <c r="K797" s="73"/>
      <c r="L797" s="73"/>
      <c r="M797" s="147">
        <v>1385</v>
      </c>
      <c r="N797" s="207">
        <v>277</v>
      </c>
      <c r="O797" s="206"/>
      <c r="P797" s="71" t="s">
        <v>19</v>
      </c>
      <c r="Q797" s="71" t="s">
        <v>552</v>
      </c>
      <c r="R797" s="78"/>
      <c r="S797" s="167"/>
      <c r="T797" s="71"/>
      <c r="U797" s="71"/>
      <c r="V797" s="206" t="s">
        <v>1049</v>
      </c>
      <c r="W797" s="206" t="str">
        <f t="shared" si="38"/>
        <v>CRO2016114SUTO</v>
      </c>
      <c r="X797" s="206">
        <f t="shared" si="39"/>
        <v>0</v>
      </c>
      <c r="Y797" s="206" t="str">
        <f>VLOOKUP(P797,NIVEAUXADMIN!A:B,2,FALSE)</f>
        <v>HT07</v>
      </c>
      <c r="Z797" s="206" t="str">
        <f>VLOOKUP(Q797,NIVEAUXADMIN!E:F,2,FALSE)</f>
        <v>HT07712</v>
      </c>
      <c r="AA797" s="206" t="e">
        <f>VLOOKUP(R797,NIVEAUXADMIN!I:J,2,FALSE)</f>
        <v>#N/A</v>
      </c>
      <c r="AB797" s="206">
        <f>IF(SUMPRODUCT(($A$4:$A797=A797)*($Q$4:$Q797=Q797))&gt;1,0,1)</f>
        <v>0</v>
      </c>
      <c r="AC797" s="207">
        <f>IF(SUMPRODUCT(($A$4:$A797=A797)*($F$4:$F797=F797)*($Q$4:$Q797=Q797))&gt;1,0,1)</f>
        <v>0</v>
      </c>
      <c r="AD797" s="206" t="str">
        <f t="shared" si="40"/>
        <v xml:space="preserve">{"Organisation": "Croix Rouge Americaine", "Indicateur": "Distribution de biens non-alimentaire", "Statut": "Réalisé", "Date de l'activité (passé ou planifiée)
( jj-mm-aaaa)": "11/4/2016", "Département": "Sud", "Commune": "Torbeck", "Section Communale": ""}, </v>
      </c>
    </row>
    <row r="798" spans="1:30" s="53" customFormat="1" x14ac:dyDescent="0.25">
      <c r="A798" s="53" t="s">
        <v>2191</v>
      </c>
      <c r="B798" s="71" t="s">
        <v>2058</v>
      </c>
      <c r="C798" s="71"/>
      <c r="D798" s="71" t="s">
        <v>15</v>
      </c>
      <c r="E798" s="132">
        <v>42678</v>
      </c>
      <c r="F798" s="77" t="s">
        <v>2420</v>
      </c>
      <c r="G798" s="145" t="s">
        <v>2410</v>
      </c>
      <c r="H798" s="138" t="str">
        <f>IFERROR(VLOOKUP(G798,REFERENCES!O:P,2,FALSE),"")</f>
        <v xml:space="preserve">Nombre </v>
      </c>
      <c r="I798" s="146">
        <v>90</v>
      </c>
      <c r="J798" s="73"/>
      <c r="K798" s="73"/>
      <c r="L798" s="73"/>
      <c r="M798" s="147">
        <v>1385</v>
      </c>
      <c r="N798" s="207">
        <v>277</v>
      </c>
      <c r="O798" s="143"/>
      <c r="P798" s="71" t="s">
        <v>19</v>
      </c>
      <c r="Q798" s="206" t="s">
        <v>552</v>
      </c>
      <c r="R798" s="150"/>
      <c r="S798" s="167"/>
      <c r="T798" s="71"/>
      <c r="U798" s="206"/>
      <c r="V798" s="145"/>
      <c r="W798" s="206" t="str">
        <f t="shared" si="38"/>
        <v>CRO2016114SUTO</v>
      </c>
      <c r="X798" s="206">
        <f t="shared" si="39"/>
        <v>0</v>
      </c>
      <c r="Y798" s="206" t="str">
        <f>VLOOKUP(P798,NIVEAUXADMIN!A:B,2,FALSE)</f>
        <v>HT07</v>
      </c>
      <c r="Z798" s="206" t="str">
        <f>VLOOKUP(Q798,NIVEAUXADMIN!E:F,2,FALSE)</f>
        <v>HT07712</v>
      </c>
      <c r="AA798" s="206" t="e">
        <f>VLOOKUP(R798,NIVEAUXADMIN!I:J,2,FALSE)</f>
        <v>#N/A</v>
      </c>
      <c r="AB798" s="206">
        <f>IF(SUMPRODUCT(($A$4:$A798=A798)*($Q$4:$Q798=Q798))&gt;1,0,1)</f>
        <v>0</v>
      </c>
      <c r="AC798" s="207">
        <f>IF(SUMPRODUCT(($A$4:$A798=A798)*($F$4:$F798=F798)*($Q$4:$Q798=Q798))&gt;1,0,1)</f>
        <v>1</v>
      </c>
      <c r="AD798" s="206" t="str">
        <f t="shared" si="40"/>
        <v xml:space="preserve">{"Organisation": "Croix Rouge Americaine", "Indicateur": "Distribution de materiel d'abris d'urgence", "Statut": "Réalisé", "Date de l'activité (passé ou planifiée)
( jj-mm-aaaa)": "11/4/2016", "Département": "Sud", "Commune": "Torbeck", "Section Communale": ""}, </v>
      </c>
    </row>
    <row r="799" spans="1:30" s="53" customFormat="1" x14ac:dyDescent="0.25">
      <c r="A799" s="53" t="s">
        <v>2191</v>
      </c>
      <c r="B799" s="71" t="s">
        <v>2058</v>
      </c>
      <c r="C799" s="71"/>
      <c r="D799" s="71" t="s">
        <v>15</v>
      </c>
      <c r="E799" s="132">
        <v>42678</v>
      </c>
      <c r="F799" s="77" t="s">
        <v>2420</v>
      </c>
      <c r="G799" s="145" t="s">
        <v>2409</v>
      </c>
      <c r="H799" s="138" t="str">
        <f>IFERROR(VLOOKUP(G799,REFERENCES!O:P,2,FALSE),"")</f>
        <v xml:space="preserve">Nombre </v>
      </c>
      <c r="I799" s="146">
        <v>557</v>
      </c>
      <c r="J799" s="73"/>
      <c r="K799" s="73"/>
      <c r="L799" s="73"/>
      <c r="M799" s="147">
        <v>1385</v>
      </c>
      <c r="N799" s="207">
        <v>277</v>
      </c>
      <c r="O799" s="143"/>
      <c r="P799" s="71" t="s">
        <v>19</v>
      </c>
      <c r="Q799" s="206" t="s">
        <v>552</v>
      </c>
      <c r="R799" s="150"/>
      <c r="S799" s="167"/>
      <c r="T799" s="71"/>
      <c r="U799" s="206"/>
      <c r="V799" s="145"/>
      <c r="W799" s="206" t="str">
        <f t="shared" si="38"/>
        <v>CRO2016114SUTO</v>
      </c>
      <c r="X799" s="206">
        <f t="shared" si="39"/>
        <v>0</v>
      </c>
      <c r="Y799" s="206" t="str">
        <f>VLOOKUP(P799,NIVEAUXADMIN!A:B,2,FALSE)</f>
        <v>HT07</v>
      </c>
      <c r="Z799" s="206" t="str">
        <f>VLOOKUP(Q799,NIVEAUXADMIN!E:F,2,FALSE)</f>
        <v>HT07712</v>
      </c>
      <c r="AA799" s="206" t="e">
        <f>VLOOKUP(R799,NIVEAUXADMIN!I:J,2,FALSE)</f>
        <v>#N/A</v>
      </c>
      <c r="AB799" s="206">
        <f>IF(SUMPRODUCT(($A$4:$A799=A799)*($Q$4:$Q799=Q799))&gt;1,0,1)</f>
        <v>0</v>
      </c>
      <c r="AC799" s="207">
        <f>IF(SUMPRODUCT(($A$4:$A799=A799)*($F$4:$F799=F799)*($Q$4:$Q799=Q799))&gt;1,0,1)</f>
        <v>0</v>
      </c>
      <c r="AD799" s="206" t="str">
        <f t="shared" si="40"/>
        <v xml:space="preserve">{"Organisation": "Croix Rouge Americaine", "Indicateur": "Distribution de materiel d'abris d'urgence", "Statut": "Réalisé", "Date de l'activité (passé ou planifiée)
( jj-mm-aaaa)": "11/4/2016", "Département": "Sud", "Commune": "Torbeck", "Section Communale": ""}, </v>
      </c>
    </row>
    <row r="800" spans="1:30" s="53" customFormat="1" x14ac:dyDescent="0.25">
      <c r="A800" s="53" t="s">
        <v>2191</v>
      </c>
      <c r="B800" s="71" t="s">
        <v>2058</v>
      </c>
      <c r="C800" s="71"/>
      <c r="D800" s="71" t="s">
        <v>15</v>
      </c>
      <c r="E800" s="132">
        <v>42678</v>
      </c>
      <c r="F800" s="77" t="s">
        <v>2417</v>
      </c>
      <c r="G800" s="145" t="s">
        <v>1056</v>
      </c>
      <c r="H800" s="138" t="str">
        <f>IFERROR(VLOOKUP(G800,REFERENCES!O:P,2,FALSE),"")</f>
        <v xml:space="preserve">Nombre </v>
      </c>
      <c r="I800" s="73">
        <v>200</v>
      </c>
      <c r="J800" s="73"/>
      <c r="K800" s="73"/>
      <c r="L800" s="73"/>
      <c r="M800" s="74">
        <v>1385</v>
      </c>
      <c r="N800" s="73">
        <v>277</v>
      </c>
      <c r="O800" s="71"/>
      <c r="P800" s="71" t="s">
        <v>19</v>
      </c>
      <c r="Q800" s="143" t="s">
        <v>552</v>
      </c>
      <c r="R800" s="150"/>
      <c r="S800" s="167"/>
      <c r="T800" s="71"/>
      <c r="U800" s="71"/>
      <c r="V800" s="145"/>
      <c r="W800" s="206" t="str">
        <f t="shared" si="38"/>
        <v>CRO2016114SUTO</v>
      </c>
      <c r="X800" s="206">
        <f t="shared" si="39"/>
        <v>0</v>
      </c>
      <c r="Y800" s="206" t="str">
        <f>VLOOKUP(P800,NIVEAUXADMIN!A:B,2,FALSE)</f>
        <v>HT07</v>
      </c>
      <c r="Z800" s="206" t="str">
        <f>VLOOKUP(Q800,NIVEAUXADMIN!E:F,2,FALSE)</f>
        <v>HT07712</v>
      </c>
      <c r="AA800" s="206" t="e">
        <f>VLOOKUP(R800,NIVEAUXADMIN!I:J,2,FALSE)</f>
        <v>#N/A</v>
      </c>
      <c r="AB800" s="206">
        <f>IF(SUMPRODUCT(($A$4:$A800=A800)*($Q$4:$Q800=Q800))&gt;1,0,1)</f>
        <v>0</v>
      </c>
      <c r="AC800" s="207">
        <f>IF(SUMPRODUCT(($A$4:$A800=A800)*($F$4:$F800=F800)*($Q$4:$Q800=Q800))&gt;1,0,1)</f>
        <v>0</v>
      </c>
      <c r="AD800" s="206" t="str">
        <f t="shared" si="40"/>
        <v xml:space="preserve">{"Organisation": "Croix Rouge Americaine", "Indicateur": "Distribution de biens non-alimentaire", "Statut": "Réalisé", "Date de l'activité (passé ou planifiée)
( jj-mm-aaaa)": "11/4/2016", "Département": "Sud", "Commune": "Torbeck", "Section Communale": ""}, </v>
      </c>
    </row>
    <row r="801" spans="1:30" s="53" customFormat="1" x14ac:dyDescent="0.25">
      <c r="A801" s="53" t="s">
        <v>2191</v>
      </c>
      <c r="B801" s="71" t="s">
        <v>2058</v>
      </c>
      <c r="C801" s="71"/>
      <c r="D801" s="71" t="s">
        <v>15</v>
      </c>
      <c r="E801" s="132">
        <v>42678</v>
      </c>
      <c r="F801" s="77" t="s">
        <v>2417</v>
      </c>
      <c r="G801" s="145" t="s">
        <v>1050</v>
      </c>
      <c r="H801" s="138" t="str">
        <f>IFERROR(VLOOKUP(G801,REFERENCES!O:P,2,FALSE),"")</f>
        <v xml:space="preserve">Nombre </v>
      </c>
      <c r="I801" s="73">
        <v>200</v>
      </c>
      <c r="J801" s="73"/>
      <c r="K801" s="73"/>
      <c r="L801" s="73"/>
      <c r="M801" s="74">
        <v>1385</v>
      </c>
      <c r="N801" s="73">
        <v>277</v>
      </c>
      <c r="O801" s="71"/>
      <c r="P801" s="71" t="s">
        <v>19</v>
      </c>
      <c r="Q801" s="143" t="s">
        <v>552</v>
      </c>
      <c r="R801" s="150"/>
      <c r="S801" s="167"/>
      <c r="T801" s="71"/>
      <c r="U801" s="71"/>
      <c r="V801" s="145"/>
      <c r="W801" s="206" t="str">
        <f t="shared" si="38"/>
        <v>CRO2016114SUTO</v>
      </c>
      <c r="X801" s="206">
        <f t="shared" si="39"/>
        <v>0</v>
      </c>
      <c r="Y801" s="206" t="str">
        <f>VLOOKUP(P801,NIVEAUXADMIN!A:B,2,FALSE)</f>
        <v>HT07</v>
      </c>
      <c r="Z801" s="206" t="str">
        <f>VLOOKUP(Q801,NIVEAUXADMIN!E:F,2,FALSE)</f>
        <v>HT07712</v>
      </c>
      <c r="AA801" s="206" t="e">
        <f>VLOOKUP(R801,NIVEAUXADMIN!I:J,2,FALSE)</f>
        <v>#N/A</v>
      </c>
      <c r="AB801" s="206">
        <f>IF(SUMPRODUCT(($A$4:$A801=A801)*($Q$4:$Q801=Q801))&gt;1,0,1)</f>
        <v>0</v>
      </c>
      <c r="AC801" s="207">
        <f>IF(SUMPRODUCT(($A$4:$A801=A801)*($F$4:$F801=F801)*($Q$4:$Q801=Q801))&gt;1,0,1)</f>
        <v>0</v>
      </c>
      <c r="AD801" s="206" t="str">
        <f t="shared" si="40"/>
        <v xml:space="preserve">{"Organisation": "Croix Rouge Americaine", "Indicateur": "Distribution de biens non-alimentaire", "Statut": "Réalisé", "Date de l'activité (passé ou planifiée)
( jj-mm-aaaa)": "11/4/2016", "Département": "Sud", "Commune": "Torbeck", "Section Communale": ""}, </v>
      </c>
    </row>
    <row r="802" spans="1:30" s="53" customFormat="1" x14ac:dyDescent="0.25">
      <c r="A802" s="53" t="s">
        <v>2191</v>
      </c>
      <c r="B802" s="71" t="s">
        <v>2058</v>
      </c>
      <c r="C802" s="71"/>
      <c r="D802" s="71" t="s">
        <v>15</v>
      </c>
      <c r="E802" s="132">
        <v>42678</v>
      </c>
      <c r="F802" s="77" t="s">
        <v>2417</v>
      </c>
      <c r="G802" s="145" t="s">
        <v>1051</v>
      </c>
      <c r="H802" s="138" t="str">
        <f>IFERROR(VLOOKUP(G802,REFERENCES!O:P,2,FALSE),"")</f>
        <v xml:space="preserve">Nombre </v>
      </c>
      <c r="I802" s="146">
        <v>410</v>
      </c>
      <c r="J802" s="146"/>
      <c r="K802" s="146"/>
      <c r="L802" s="146"/>
      <c r="M802" s="74">
        <v>1385</v>
      </c>
      <c r="N802" s="73">
        <v>277</v>
      </c>
      <c r="O802" s="71"/>
      <c r="P802" s="71" t="s">
        <v>19</v>
      </c>
      <c r="Q802" s="71" t="s">
        <v>552</v>
      </c>
      <c r="R802" s="78"/>
      <c r="S802" s="167"/>
      <c r="T802" s="71"/>
      <c r="U802" s="71"/>
      <c r="V802" s="145"/>
      <c r="W802" s="206" t="str">
        <f t="shared" si="38"/>
        <v>CRO2016114SUTO</v>
      </c>
      <c r="X802" s="206">
        <f t="shared" si="39"/>
        <v>0</v>
      </c>
      <c r="Y802" s="206" t="str">
        <f>VLOOKUP(P802,NIVEAUXADMIN!A:B,2,FALSE)</f>
        <v>HT07</v>
      </c>
      <c r="Z802" s="206" t="str">
        <f>VLOOKUP(Q802,NIVEAUXADMIN!E:F,2,FALSE)</f>
        <v>HT07712</v>
      </c>
      <c r="AA802" s="206" t="e">
        <f>VLOOKUP(R802,NIVEAUXADMIN!I:J,2,FALSE)</f>
        <v>#N/A</v>
      </c>
      <c r="AB802" s="206">
        <f>IF(SUMPRODUCT(($A$4:$A802=A802)*($Q$4:$Q802=Q802))&gt;1,0,1)</f>
        <v>0</v>
      </c>
      <c r="AC802" s="207">
        <f>IF(SUMPRODUCT(($A$4:$A802=A802)*($F$4:$F802=F802)*($Q$4:$Q802=Q802))&gt;1,0,1)</f>
        <v>0</v>
      </c>
      <c r="AD802" s="206" t="str">
        <f t="shared" si="40"/>
        <v xml:space="preserve">{"Organisation": "Croix Rouge Americaine", "Indicateur": "Distribution de biens non-alimentaire", "Statut": "Réalisé", "Date de l'activité (passé ou planifiée)
( jj-mm-aaaa)": "11/4/2016", "Département": "Sud", "Commune": "Torbeck", "Section Communale": ""}, </v>
      </c>
    </row>
    <row r="803" spans="1:30" s="53" customFormat="1" x14ac:dyDescent="0.25">
      <c r="A803" s="53" t="s">
        <v>2191</v>
      </c>
      <c r="B803" s="53" t="s">
        <v>2058</v>
      </c>
      <c r="D803" s="53" t="s">
        <v>15</v>
      </c>
      <c r="E803" s="132">
        <v>42679</v>
      </c>
      <c r="F803" s="77" t="s">
        <v>2417</v>
      </c>
      <c r="G803" s="145" t="s">
        <v>1058</v>
      </c>
      <c r="H803" s="138" t="str">
        <f>IFERROR(VLOOKUP(G803,REFERENCES!O:P,2,FALSE),"")</f>
        <v xml:space="preserve">Nombre </v>
      </c>
      <c r="I803" s="73">
        <v>408</v>
      </c>
      <c r="J803" s="73"/>
      <c r="K803" s="73"/>
      <c r="L803" s="73"/>
      <c r="M803" s="20">
        <v>1020</v>
      </c>
      <c r="N803" s="73">
        <v>204</v>
      </c>
      <c r="O803" s="71"/>
      <c r="P803" s="53" t="s">
        <v>19</v>
      </c>
      <c r="Q803" s="143" t="s">
        <v>515</v>
      </c>
      <c r="R803" s="150"/>
      <c r="S803" s="167"/>
      <c r="V803" s="206" t="s">
        <v>1049</v>
      </c>
      <c r="W803" s="206" t="str">
        <f t="shared" si="38"/>
        <v>CRO2016115SUCH</v>
      </c>
      <c r="X803" s="206">
        <f t="shared" si="39"/>
        <v>0</v>
      </c>
      <c r="Y803" s="206" t="str">
        <f>VLOOKUP(P803,NIVEAUXADMIN!A:B,2,FALSE)</f>
        <v>HT07</v>
      </c>
      <c r="Z803" s="206" t="str">
        <f>VLOOKUP(Q803,NIVEAUXADMIN!E:F,2,FALSE)</f>
        <v>HT07713</v>
      </c>
      <c r="AA803" s="206" t="e">
        <f>VLOOKUP(R803,NIVEAUXADMIN!I:J,2,FALSE)</f>
        <v>#N/A</v>
      </c>
      <c r="AB803" s="206">
        <f>IF(SUMPRODUCT(($A$4:$A803=A803)*($Q$4:$Q803=Q803))&gt;1,0,1)</f>
        <v>1</v>
      </c>
      <c r="AC803" s="207">
        <f>IF(SUMPRODUCT(($A$4:$A803=A803)*($F$4:$F803=F803)*($Q$4:$Q803=Q803))&gt;1,0,1)</f>
        <v>1</v>
      </c>
      <c r="AD803" s="206" t="str">
        <f t="shared" si="40"/>
        <v xml:space="preserve">{"Organisation": "Croix Rouge Americaine", "Indicateur": "Distribution de biens non-alimentaire", "Statut": "Réalisé", "Date de l'activité (passé ou planifiée)
( jj-mm-aaaa)": "11/5/2016", "Département": "Sud", "Commune": "Chantal", "Section Communale": ""}, </v>
      </c>
    </row>
    <row r="804" spans="1:30" s="53" customFormat="1" x14ac:dyDescent="0.25">
      <c r="A804" s="53" t="s">
        <v>2191</v>
      </c>
      <c r="B804" s="53" t="s">
        <v>2058</v>
      </c>
      <c r="D804" s="53" t="s">
        <v>15</v>
      </c>
      <c r="E804" s="132">
        <v>42679</v>
      </c>
      <c r="F804" s="77" t="s">
        <v>2420</v>
      </c>
      <c r="G804" s="145" t="s">
        <v>2410</v>
      </c>
      <c r="H804" s="138" t="str">
        <f>IFERROR(VLOOKUP(G804,REFERENCES!O:P,2,FALSE),"")</f>
        <v xml:space="preserve">Nombre </v>
      </c>
      <c r="I804" s="73">
        <v>204</v>
      </c>
      <c r="J804" s="73"/>
      <c r="K804" s="73"/>
      <c r="L804" s="73"/>
      <c r="M804" s="20">
        <v>1020</v>
      </c>
      <c r="N804" s="73">
        <v>204</v>
      </c>
      <c r="O804" s="71"/>
      <c r="P804" s="53" t="s">
        <v>19</v>
      </c>
      <c r="Q804" s="143" t="s">
        <v>515</v>
      </c>
      <c r="R804" s="150"/>
      <c r="S804" s="167"/>
      <c r="V804" s="72"/>
      <c r="W804" s="206" t="str">
        <f t="shared" si="38"/>
        <v>CRO2016115SUCH</v>
      </c>
      <c r="X804" s="206">
        <f t="shared" si="39"/>
        <v>0</v>
      </c>
      <c r="Y804" s="206" t="str">
        <f>VLOOKUP(P804,NIVEAUXADMIN!A:B,2,FALSE)</f>
        <v>HT07</v>
      </c>
      <c r="Z804" s="206" t="str">
        <f>VLOOKUP(Q804,NIVEAUXADMIN!E:F,2,FALSE)</f>
        <v>HT07713</v>
      </c>
      <c r="AA804" s="206" t="e">
        <f>VLOOKUP(R804,NIVEAUXADMIN!I:J,2,FALSE)</f>
        <v>#N/A</v>
      </c>
      <c r="AB804" s="206">
        <f>IF(SUMPRODUCT(($A$4:$A804=A804)*($Q$4:$Q804=Q804))&gt;1,0,1)</f>
        <v>0</v>
      </c>
      <c r="AC804" s="207">
        <f>IF(SUMPRODUCT(($A$4:$A804=A804)*($F$4:$F804=F804)*($Q$4:$Q804=Q804))&gt;1,0,1)</f>
        <v>1</v>
      </c>
      <c r="AD804" s="206" t="str">
        <f t="shared" si="40"/>
        <v xml:space="preserve">{"Organisation": "Croix Rouge Americaine", "Indicateur": "Distribution de materiel d'abris d'urgence", "Statut": "Réalisé", "Date de l'activité (passé ou planifiée)
( jj-mm-aaaa)": "11/5/2016", "Département": "Sud", "Commune": "Chantal", "Section Communale": ""}, </v>
      </c>
    </row>
    <row r="805" spans="1:30" s="53" customFormat="1" x14ac:dyDescent="0.25">
      <c r="A805" s="53" t="s">
        <v>2191</v>
      </c>
      <c r="B805" s="53" t="s">
        <v>2058</v>
      </c>
      <c r="D805" s="53" t="s">
        <v>15</v>
      </c>
      <c r="E805" s="132">
        <v>42679</v>
      </c>
      <c r="F805" s="77" t="s">
        <v>2420</v>
      </c>
      <c r="G805" s="145" t="s">
        <v>2409</v>
      </c>
      <c r="H805" s="138" t="str">
        <f>IFERROR(VLOOKUP(G805,REFERENCES!O:P,2,FALSE),"")</f>
        <v xml:space="preserve">Nombre </v>
      </c>
      <c r="I805" s="146">
        <v>204</v>
      </c>
      <c r="J805" s="146"/>
      <c r="K805" s="146"/>
      <c r="L805" s="146"/>
      <c r="M805" s="20">
        <v>1020</v>
      </c>
      <c r="N805" s="73">
        <v>204</v>
      </c>
      <c r="O805" s="71"/>
      <c r="P805" s="53" t="s">
        <v>19</v>
      </c>
      <c r="Q805" s="53" t="s">
        <v>515</v>
      </c>
      <c r="R805" s="26"/>
      <c r="S805" s="167"/>
      <c r="V805" s="145"/>
      <c r="W805" s="206" t="str">
        <f t="shared" si="38"/>
        <v>CRO2016115SUCH</v>
      </c>
      <c r="X805" s="206">
        <f t="shared" si="39"/>
        <v>0</v>
      </c>
      <c r="Y805" s="206" t="str">
        <f>VLOOKUP(P805,NIVEAUXADMIN!A:B,2,FALSE)</f>
        <v>HT07</v>
      </c>
      <c r="Z805" s="206" t="str">
        <f>VLOOKUP(Q805,NIVEAUXADMIN!E:F,2,FALSE)</f>
        <v>HT07713</v>
      </c>
      <c r="AA805" s="206" t="e">
        <f>VLOOKUP(R805,NIVEAUXADMIN!I:J,2,FALSE)</f>
        <v>#N/A</v>
      </c>
      <c r="AB805" s="206">
        <f>IF(SUMPRODUCT(($A$4:$A805=A805)*($Q$4:$Q805=Q805))&gt;1,0,1)</f>
        <v>0</v>
      </c>
      <c r="AC805" s="207">
        <f>IF(SUMPRODUCT(($A$4:$A805=A805)*($F$4:$F805=F805)*($Q$4:$Q805=Q805))&gt;1,0,1)</f>
        <v>0</v>
      </c>
      <c r="AD805" s="206" t="str">
        <f t="shared" si="40"/>
        <v xml:space="preserve">{"Organisation": "Croix Rouge Americaine", "Indicateur": "Distribution de materiel d'abris d'urgence", "Statut": "Réalisé", "Date de l'activité (passé ou planifiée)
( jj-mm-aaaa)": "11/5/2016", "Département": "Sud", "Commune": "Chantal", "Section Communale": ""}, </v>
      </c>
    </row>
    <row r="806" spans="1:30" s="53" customFormat="1" x14ac:dyDescent="0.25">
      <c r="A806" s="53" t="s">
        <v>2191</v>
      </c>
      <c r="B806" s="53" t="s">
        <v>2058</v>
      </c>
      <c r="D806" s="53" t="s">
        <v>15</v>
      </c>
      <c r="E806" s="132">
        <v>42679</v>
      </c>
      <c r="F806" s="77" t="s">
        <v>2417</v>
      </c>
      <c r="G806" s="145" t="s">
        <v>1056</v>
      </c>
      <c r="H806" s="138" t="str">
        <f>IFERROR(VLOOKUP(G806,REFERENCES!O:P,2,FALSE),"")</f>
        <v xml:space="preserve">Nombre </v>
      </c>
      <c r="I806" s="73">
        <v>204</v>
      </c>
      <c r="J806" s="67"/>
      <c r="K806" s="67"/>
      <c r="L806" s="67"/>
      <c r="M806" s="20">
        <v>1020</v>
      </c>
      <c r="N806" s="17">
        <v>204</v>
      </c>
      <c r="O806" s="71"/>
      <c r="P806" s="53" t="s">
        <v>19</v>
      </c>
      <c r="Q806" s="53" t="s">
        <v>515</v>
      </c>
      <c r="R806" s="26"/>
      <c r="S806" s="167"/>
      <c r="V806" s="145"/>
      <c r="W806" s="206" t="str">
        <f t="shared" si="38"/>
        <v>CRO2016115SUCH</v>
      </c>
      <c r="X806" s="206">
        <f t="shared" si="39"/>
        <v>0</v>
      </c>
      <c r="Y806" s="206" t="str">
        <f>VLOOKUP(P806,NIVEAUXADMIN!A:B,2,FALSE)</f>
        <v>HT07</v>
      </c>
      <c r="Z806" s="206" t="str">
        <f>VLOOKUP(Q806,NIVEAUXADMIN!E:F,2,FALSE)</f>
        <v>HT07713</v>
      </c>
      <c r="AA806" s="206" t="e">
        <f>VLOOKUP(R806,NIVEAUXADMIN!I:J,2,FALSE)</f>
        <v>#N/A</v>
      </c>
      <c r="AB806" s="206">
        <f>IF(SUMPRODUCT(($A$4:$A806=A806)*($Q$4:$Q806=Q806))&gt;1,0,1)</f>
        <v>0</v>
      </c>
      <c r="AC806" s="207">
        <f>IF(SUMPRODUCT(($A$4:$A806=A806)*($F$4:$F806=F806)*($Q$4:$Q806=Q806))&gt;1,0,1)</f>
        <v>0</v>
      </c>
      <c r="AD806" s="206" t="str">
        <f t="shared" si="40"/>
        <v xml:space="preserve">{"Organisation": "Croix Rouge Americaine", "Indicateur": "Distribution de biens non-alimentaire", "Statut": "Réalisé", "Date de l'activité (passé ou planifiée)
( jj-mm-aaaa)": "11/5/2016", "Département": "Sud", "Commune": "Chantal", "Section Communale": ""}, </v>
      </c>
    </row>
    <row r="807" spans="1:30" s="53" customFormat="1" x14ac:dyDescent="0.25">
      <c r="A807" s="53" t="s">
        <v>2191</v>
      </c>
      <c r="B807" s="53" t="s">
        <v>2058</v>
      </c>
      <c r="D807" s="53" t="s">
        <v>15</v>
      </c>
      <c r="E807" s="132">
        <v>42681</v>
      </c>
      <c r="F807" s="77" t="s">
        <v>2417</v>
      </c>
      <c r="G807" s="145" t="s">
        <v>1058</v>
      </c>
      <c r="H807" s="138" t="str">
        <f>IFERROR(VLOOKUP(G807,REFERENCES!O:P,2,FALSE),"")</f>
        <v xml:space="preserve">Nombre </v>
      </c>
      <c r="I807" s="73">
        <v>150</v>
      </c>
      <c r="J807" s="73"/>
      <c r="K807" s="73"/>
      <c r="L807" s="73"/>
      <c r="M807" s="20">
        <v>300</v>
      </c>
      <c r="N807" s="17">
        <v>60</v>
      </c>
      <c r="O807" s="71"/>
      <c r="P807" s="53" t="s">
        <v>167</v>
      </c>
      <c r="Q807" s="53" t="s">
        <v>434</v>
      </c>
      <c r="R807" s="78"/>
      <c r="S807" s="167"/>
      <c r="T807" s="71"/>
      <c r="U807" s="71"/>
      <c r="V807" s="206" t="s">
        <v>1049</v>
      </c>
      <c r="W807" s="206" t="str">
        <f t="shared" si="38"/>
        <v>CRO2016117NOLA</v>
      </c>
      <c r="X807" s="206">
        <f t="shared" si="39"/>
        <v>0</v>
      </c>
      <c r="Y807" s="206" t="str">
        <f>VLOOKUP(P807,NIVEAUXADMIN!A:B,2,FALSE)</f>
        <v>HT09</v>
      </c>
      <c r="Z807" s="206" t="str">
        <f>VLOOKUP(Q807,NIVEAUXADMIN!E:F,2,FALSE)</f>
        <v>HT09912</v>
      </c>
      <c r="AA807" s="206" t="e">
        <f>VLOOKUP(R807,NIVEAUXADMIN!I:J,2,FALSE)</f>
        <v>#N/A</v>
      </c>
      <c r="AB807" s="206">
        <f>IF(SUMPRODUCT(($A$4:$A807=A807)*($Q$4:$Q807=Q807))&gt;1,0,1)</f>
        <v>1</v>
      </c>
      <c r="AC807" s="207">
        <f>IF(SUMPRODUCT(($A$4:$A807=A807)*($F$4:$F807=F807)*($Q$4:$Q807=Q807))&gt;1,0,1)</f>
        <v>1</v>
      </c>
      <c r="AD807" s="206" t="str">
        <f t="shared" si="40"/>
        <v xml:space="preserve">{"Organisation": "Croix Rouge Americaine", "Indicateur": "Distribution de biens non-alimentaire", "Statut": "Réalisé", "Date de l'activité (passé ou planifiée)
( jj-mm-aaaa)": "11/7/2016", "Département": "Nord Ouest", "Commune": "La Tortue", "Section Communale": ""}, </v>
      </c>
    </row>
    <row r="808" spans="1:30" s="53" customFormat="1" x14ac:dyDescent="0.25">
      <c r="A808" s="53" t="s">
        <v>2191</v>
      </c>
      <c r="B808" s="53" t="s">
        <v>2058</v>
      </c>
      <c r="D808" s="53" t="s">
        <v>15</v>
      </c>
      <c r="E808" s="132">
        <v>42681</v>
      </c>
      <c r="F808" s="77" t="s">
        <v>2420</v>
      </c>
      <c r="G808" s="145" t="s">
        <v>2410</v>
      </c>
      <c r="H808" s="138" t="str">
        <f>IFERROR(VLOOKUP(G808,REFERENCES!O:P,2,FALSE),"")</f>
        <v xml:space="preserve">Nombre </v>
      </c>
      <c r="I808" s="73">
        <v>30</v>
      </c>
      <c r="J808" s="73"/>
      <c r="K808" s="73"/>
      <c r="L808" s="73"/>
      <c r="M808" s="20">
        <v>300</v>
      </c>
      <c r="N808" s="17">
        <v>60</v>
      </c>
      <c r="O808" s="71"/>
      <c r="P808" s="53" t="s">
        <v>167</v>
      </c>
      <c r="Q808" s="53" t="s">
        <v>434</v>
      </c>
      <c r="R808" s="78"/>
      <c r="S808" s="167"/>
      <c r="T808" s="71"/>
      <c r="U808" s="71"/>
      <c r="V808" s="145"/>
      <c r="W808" s="206" t="str">
        <f t="shared" si="38"/>
        <v>CRO2016117NOLA</v>
      </c>
      <c r="X808" s="206">
        <f t="shared" si="39"/>
        <v>0</v>
      </c>
      <c r="Y808" s="206" t="str">
        <f>VLOOKUP(P808,NIVEAUXADMIN!A:B,2,FALSE)</f>
        <v>HT09</v>
      </c>
      <c r="Z808" s="206" t="str">
        <f>VLOOKUP(Q808,NIVEAUXADMIN!E:F,2,FALSE)</f>
        <v>HT09912</v>
      </c>
      <c r="AA808" s="206" t="e">
        <f>VLOOKUP(R808,NIVEAUXADMIN!I:J,2,FALSE)</f>
        <v>#N/A</v>
      </c>
      <c r="AB808" s="206">
        <f>IF(SUMPRODUCT(($A$4:$A808=A808)*($Q$4:$Q808=Q808))&gt;1,0,1)</f>
        <v>0</v>
      </c>
      <c r="AC808" s="207">
        <f>IF(SUMPRODUCT(($A$4:$A808=A808)*($F$4:$F808=F808)*($Q$4:$Q808=Q808))&gt;1,0,1)</f>
        <v>1</v>
      </c>
      <c r="AD808" s="206" t="str">
        <f t="shared" si="40"/>
        <v xml:space="preserve">{"Organisation": "Croix Rouge Americaine", "Indicateur": "Distribution de materiel d'abris d'urgence", "Statut": "Réalisé", "Date de l'activité (passé ou planifiée)
( jj-mm-aaaa)": "11/7/2016", "Département": "Nord Ouest", "Commune": "La Tortue", "Section Communale": ""}, </v>
      </c>
    </row>
    <row r="809" spans="1:30" s="53" customFormat="1" x14ac:dyDescent="0.25">
      <c r="A809" s="53" t="s">
        <v>2191</v>
      </c>
      <c r="B809" s="53" t="s">
        <v>2058</v>
      </c>
      <c r="D809" s="53" t="s">
        <v>15</v>
      </c>
      <c r="E809" s="132">
        <v>42681</v>
      </c>
      <c r="F809" s="77" t="s">
        <v>2417</v>
      </c>
      <c r="G809" s="145" t="s">
        <v>1056</v>
      </c>
      <c r="H809" s="138" t="str">
        <f>IFERROR(VLOOKUP(G809,REFERENCES!O:P,2,FALSE),"")</f>
        <v xml:space="preserve">Nombre </v>
      </c>
      <c r="I809" s="146">
        <v>60</v>
      </c>
      <c r="J809" s="73"/>
      <c r="K809" s="73"/>
      <c r="L809" s="73"/>
      <c r="M809" s="147">
        <v>300</v>
      </c>
      <c r="N809" s="17">
        <v>60</v>
      </c>
      <c r="O809" s="143"/>
      <c r="P809" s="53" t="s">
        <v>167</v>
      </c>
      <c r="Q809" s="53" t="s">
        <v>434</v>
      </c>
      <c r="R809" s="78"/>
      <c r="S809" s="167"/>
      <c r="T809" s="71"/>
      <c r="U809" s="71"/>
      <c r="V809" s="145"/>
      <c r="W809" s="206" t="str">
        <f t="shared" si="38"/>
        <v>CRO2016117NOLA</v>
      </c>
      <c r="X809" s="206">
        <f t="shared" si="39"/>
        <v>0</v>
      </c>
      <c r="Y809" s="206" t="str">
        <f>VLOOKUP(P809,NIVEAUXADMIN!A:B,2,FALSE)</f>
        <v>HT09</v>
      </c>
      <c r="Z809" s="206" t="str">
        <f>VLOOKUP(Q809,NIVEAUXADMIN!E:F,2,FALSE)</f>
        <v>HT09912</v>
      </c>
      <c r="AA809" s="206" t="e">
        <f>VLOOKUP(R809,NIVEAUXADMIN!I:J,2,FALSE)</f>
        <v>#N/A</v>
      </c>
      <c r="AB809" s="206">
        <f>IF(SUMPRODUCT(($A$4:$A809=A809)*($Q$4:$Q809=Q809))&gt;1,0,1)</f>
        <v>0</v>
      </c>
      <c r="AC809" s="207">
        <f>IF(SUMPRODUCT(($A$4:$A809=A809)*($F$4:$F809=F809)*($Q$4:$Q809=Q809))&gt;1,0,1)</f>
        <v>0</v>
      </c>
      <c r="AD809" s="206" t="str">
        <f t="shared" si="40"/>
        <v xml:space="preserve">{"Organisation": "Croix Rouge Americaine", "Indicateur": "Distribution de biens non-alimentaire", "Statut": "Réalisé", "Date de l'activité (passé ou planifiée)
( jj-mm-aaaa)": "11/7/2016", "Département": "Nord Ouest", "Commune": "La Tortue", "Section Communale": ""}, </v>
      </c>
    </row>
    <row r="810" spans="1:30" s="53" customFormat="1" x14ac:dyDescent="0.25">
      <c r="A810" s="53" t="s">
        <v>2191</v>
      </c>
      <c r="B810" s="53" t="s">
        <v>2058</v>
      </c>
      <c r="D810" s="53" t="s">
        <v>15</v>
      </c>
      <c r="E810" s="132">
        <v>42681</v>
      </c>
      <c r="F810" s="77" t="s">
        <v>2417</v>
      </c>
      <c r="G810" s="145" t="s">
        <v>1058</v>
      </c>
      <c r="H810" s="138" t="str">
        <f>IFERROR(VLOOKUP(G810,REFERENCES!O:P,2,FALSE),"")</f>
        <v xml:space="preserve">Nombre </v>
      </c>
      <c r="I810" s="73">
        <v>890</v>
      </c>
      <c r="J810" s="73"/>
      <c r="K810" s="73"/>
      <c r="L810" s="73"/>
      <c r="M810" s="20">
        <v>2225</v>
      </c>
      <c r="N810" s="17">
        <v>445</v>
      </c>
      <c r="O810" s="143"/>
      <c r="P810" s="53" t="s">
        <v>19</v>
      </c>
      <c r="Q810" s="53" t="s">
        <v>552</v>
      </c>
      <c r="R810" s="150"/>
      <c r="S810" s="167"/>
      <c r="T810" s="71"/>
      <c r="U810" s="71"/>
      <c r="V810" s="206" t="s">
        <v>1049</v>
      </c>
      <c r="W810" s="206" t="str">
        <f t="shared" si="38"/>
        <v>CRO2016117SUTO</v>
      </c>
      <c r="X810" s="206">
        <f t="shared" si="39"/>
        <v>0</v>
      </c>
      <c r="Y810" s="206" t="str">
        <f>VLOOKUP(P810,NIVEAUXADMIN!A:B,2,FALSE)</f>
        <v>HT07</v>
      </c>
      <c r="Z810" s="206" t="str">
        <f>VLOOKUP(Q810,NIVEAUXADMIN!E:F,2,FALSE)</f>
        <v>HT07712</v>
      </c>
      <c r="AA810" s="206" t="e">
        <f>VLOOKUP(R810,NIVEAUXADMIN!I:J,2,FALSE)</f>
        <v>#N/A</v>
      </c>
      <c r="AB810" s="206">
        <f>IF(SUMPRODUCT(($A$4:$A810=A810)*($Q$4:$Q810=Q810))&gt;1,0,1)</f>
        <v>0</v>
      </c>
      <c r="AC810" s="207">
        <f>IF(SUMPRODUCT(($A$4:$A810=A810)*($F$4:$F810=F810)*($Q$4:$Q810=Q810))&gt;1,0,1)</f>
        <v>0</v>
      </c>
      <c r="AD810" s="206" t="str">
        <f t="shared" si="40"/>
        <v xml:space="preserve">{"Organisation": "Croix Rouge Americaine", "Indicateur": "Distribution de biens non-alimentaire", "Statut": "Réalisé", "Date de l'activité (passé ou planifiée)
( jj-mm-aaaa)": "11/7/2016", "Département": "Sud", "Commune": "Torbeck", "Section Communale": ""}, </v>
      </c>
    </row>
    <row r="811" spans="1:30" s="53" customFormat="1" x14ac:dyDescent="0.25">
      <c r="A811" s="53" t="s">
        <v>2191</v>
      </c>
      <c r="B811" s="53" t="s">
        <v>2058</v>
      </c>
      <c r="D811" s="53" t="s">
        <v>15</v>
      </c>
      <c r="E811" s="132">
        <v>42681</v>
      </c>
      <c r="F811" s="77" t="s">
        <v>2420</v>
      </c>
      <c r="G811" s="145" t="s">
        <v>2409</v>
      </c>
      <c r="H811" s="138" t="str">
        <f>IFERROR(VLOOKUP(G811,REFERENCES!O:P,2,FALSE),"")</f>
        <v xml:space="preserve">Nombre </v>
      </c>
      <c r="I811" s="73">
        <v>445</v>
      </c>
      <c r="J811" s="73"/>
      <c r="K811" s="73"/>
      <c r="L811" s="73"/>
      <c r="M811" s="20">
        <v>2225</v>
      </c>
      <c r="N811" s="73">
        <v>445</v>
      </c>
      <c r="O811" s="143"/>
      <c r="P811" s="53" t="s">
        <v>19</v>
      </c>
      <c r="Q811" s="53" t="s">
        <v>552</v>
      </c>
      <c r="R811" s="150"/>
      <c r="S811" s="167"/>
      <c r="V811" s="145"/>
      <c r="W811" s="206" t="str">
        <f t="shared" si="38"/>
        <v>CRO2016117SUTO</v>
      </c>
      <c r="X811" s="206">
        <f t="shared" si="39"/>
        <v>0</v>
      </c>
      <c r="Y811" s="206" t="str">
        <f>VLOOKUP(P811,NIVEAUXADMIN!A:B,2,FALSE)</f>
        <v>HT07</v>
      </c>
      <c r="Z811" s="206" t="str">
        <f>VLOOKUP(Q811,NIVEAUXADMIN!E:F,2,FALSE)</f>
        <v>HT07712</v>
      </c>
      <c r="AA811" s="206" t="e">
        <f>VLOOKUP(R811,NIVEAUXADMIN!I:J,2,FALSE)</f>
        <v>#N/A</v>
      </c>
      <c r="AB811" s="206">
        <f>IF(SUMPRODUCT(($A$4:$A811=A811)*($Q$4:$Q811=Q811))&gt;1,0,1)</f>
        <v>0</v>
      </c>
      <c r="AC811" s="207">
        <f>IF(SUMPRODUCT(($A$4:$A811=A811)*($F$4:$F811=F811)*($Q$4:$Q811=Q811))&gt;1,0,1)</f>
        <v>0</v>
      </c>
      <c r="AD811" s="206" t="str">
        <f t="shared" si="40"/>
        <v xml:space="preserve">{"Organisation": "Croix Rouge Americaine", "Indicateur": "Distribution de materiel d'abris d'urgence", "Statut": "Réalisé", "Date de l'activité (passé ou planifiée)
( jj-mm-aaaa)": "11/7/2016", "Département": "Sud", "Commune": "Torbeck", "Section Communale": ""}, </v>
      </c>
    </row>
    <row r="812" spans="1:30" s="53" customFormat="1" x14ac:dyDescent="0.25">
      <c r="A812" s="53" t="s">
        <v>2191</v>
      </c>
      <c r="B812" s="53" t="s">
        <v>2058</v>
      </c>
      <c r="D812" s="53" t="s">
        <v>15</v>
      </c>
      <c r="E812" s="132">
        <v>42681</v>
      </c>
      <c r="F812" s="77" t="s">
        <v>2417</v>
      </c>
      <c r="G812" s="145" t="s">
        <v>1056</v>
      </c>
      <c r="H812" s="138" t="str">
        <f>IFERROR(VLOOKUP(G812,REFERENCES!O:P,2,FALSE),"")</f>
        <v xml:space="preserve">Nombre </v>
      </c>
      <c r="I812" s="73">
        <v>445</v>
      </c>
      <c r="J812" s="73"/>
      <c r="K812" s="73"/>
      <c r="L812" s="73"/>
      <c r="M812" s="20">
        <v>2225</v>
      </c>
      <c r="N812" s="73">
        <v>445</v>
      </c>
      <c r="O812" s="143"/>
      <c r="P812" s="53" t="s">
        <v>19</v>
      </c>
      <c r="Q812" s="53" t="s">
        <v>552</v>
      </c>
      <c r="R812" s="150"/>
      <c r="S812" s="167"/>
      <c r="V812" s="145"/>
      <c r="W812" s="206" t="str">
        <f t="shared" si="38"/>
        <v>CRO2016117SUTO</v>
      </c>
      <c r="X812" s="206">
        <f t="shared" si="39"/>
        <v>0</v>
      </c>
      <c r="Y812" s="206" t="str">
        <f>VLOOKUP(P812,NIVEAUXADMIN!A:B,2,FALSE)</f>
        <v>HT07</v>
      </c>
      <c r="Z812" s="206" t="str">
        <f>VLOOKUP(Q812,NIVEAUXADMIN!E:F,2,FALSE)</f>
        <v>HT07712</v>
      </c>
      <c r="AA812" s="206" t="e">
        <f>VLOOKUP(R812,NIVEAUXADMIN!I:J,2,FALSE)</f>
        <v>#N/A</v>
      </c>
      <c r="AB812" s="206">
        <f>IF(SUMPRODUCT(($A$4:$A812=A812)*($Q$4:$Q812=Q812))&gt;1,0,1)</f>
        <v>0</v>
      </c>
      <c r="AC812" s="207">
        <f>IF(SUMPRODUCT(($A$4:$A812=A812)*($F$4:$F812=F812)*($Q$4:$Q812=Q812))&gt;1,0,1)</f>
        <v>0</v>
      </c>
      <c r="AD812" s="206" t="str">
        <f t="shared" si="40"/>
        <v xml:space="preserve">{"Organisation": "Croix Rouge Americaine", "Indicateur": "Distribution de biens non-alimentaire", "Statut": "Réalisé", "Date de l'activité (passé ou planifiée)
( jj-mm-aaaa)": "11/7/2016", "Département": "Sud", "Commune": "Torbeck", "Section Communale": ""}, </v>
      </c>
    </row>
    <row r="813" spans="1:30" s="53" customFormat="1" x14ac:dyDescent="0.25">
      <c r="A813" s="53" t="s">
        <v>2191</v>
      </c>
      <c r="B813" s="53" t="s">
        <v>2058</v>
      </c>
      <c r="D813" s="53" t="s">
        <v>15</v>
      </c>
      <c r="E813" s="132">
        <v>42682</v>
      </c>
      <c r="F813" s="77" t="s">
        <v>2417</v>
      </c>
      <c r="G813" s="145" t="s">
        <v>1058</v>
      </c>
      <c r="H813" s="138" t="str">
        <f>IFERROR(VLOOKUP(G813,REFERENCES!O:P,2,FALSE),"")</f>
        <v xml:space="preserve">Nombre </v>
      </c>
      <c r="I813" s="73">
        <v>500</v>
      </c>
      <c r="J813" s="73"/>
      <c r="K813" s="73"/>
      <c r="L813" s="73"/>
      <c r="M813" s="20">
        <v>1250</v>
      </c>
      <c r="N813" s="73">
        <v>250</v>
      </c>
      <c r="O813" s="143"/>
      <c r="P813" s="53" t="s">
        <v>19</v>
      </c>
      <c r="Q813" s="71" t="s">
        <v>515</v>
      </c>
      <c r="R813" s="150"/>
      <c r="S813" s="167"/>
      <c r="T813" s="71"/>
      <c r="V813" s="206" t="s">
        <v>1049</v>
      </c>
      <c r="W813" s="206" t="str">
        <f t="shared" si="38"/>
        <v>CRO2016118SUCH</v>
      </c>
      <c r="X813" s="206">
        <f t="shared" si="39"/>
        <v>0</v>
      </c>
      <c r="Y813" s="206" t="str">
        <f>VLOOKUP(P813,NIVEAUXADMIN!A:B,2,FALSE)</f>
        <v>HT07</v>
      </c>
      <c r="Z813" s="206" t="str">
        <f>VLOOKUP(Q813,NIVEAUXADMIN!E:F,2,FALSE)</f>
        <v>HT07713</v>
      </c>
      <c r="AA813" s="206" t="e">
        <f>VLOOKUP(R813,NIVEAUXADMIN!I:J,2,FALSE)</f>
        <v>#N/A</v>
      </c>
      <c r="AB813" s="206">
        <f>IF(SUMPRODUCT(($A$4:$A813=A813)*($Q$4:$Q813=Q813))&gt;1,0,1)</f>
        <v>0</v>
      </c>
      <c r="AC813" s="207">
        <f>IF(SUMPRODUCT(($A$4:$A813=A813)*($F$4:$F813=F813)*($Q$4:$Q813=Q813))&gt;1,0,1)</f>
        <v>0</v>
      </c>
      <c r="AD813" s="206" t="str">
        <f t="shared" si="40"/>
        <v xml:space="preserve">{"Organisation": "Croix Rouge Americaine", "Indicateur": "Distribution de biens non-alimentaire", "Statut": "Réalisé", "Date de l'activité (passé ou planifiée)
( jj-mm-aaaa)": "11/8/2016", "Département": "Sud", "Commune": "Chantal", "Section Communale": ""}, </v>
      </c>
    </row>
    <row r="814" spans="1:30" s="53" customFormat="1" x14ac:dyDescent="0.25">
      <c r="A814" s="53" t="s">
        <v>2191</v>
      </c>
      <c r="B814" s="53" t="s">
        <v>2058</v>
      </c>
      <c r="D814" s="53" t="s">
        <v>15</v>
      </c>
      <c r="E814" s="132">
        <v>42682</v>
      </c>
      <c r="F814" s="77" t="s">
        <v>2420</v>
      </c>
      <c r="G814" s="145" t="s">
        <v>2410</v>
      </c>
      <c r="H814" s="138" t="str">
        <f>IFERROR(VLOOKUP(G814,REFERENCES!O:P,2,FALSE),"")</f>
        <v xml:space="preserve">Nombre </v>
      </c>
      <c r="I814" s="73">
        <v>250</v>
      </c>
      <c r="J814" s="73"/>
      <c r="K814" s="73"/>
      <c r="L814" s="73"/>
      <c r="M814" s="20">
        <v>1250</v>
      </c>
      <c r="N814" s="73">
        <v>250</v>
      </c>
      <c r="O814" s="143"/>
      <c r="P814" s="53" t="s">
        <v>19</v>
      </c>
      <c r="Q814" s="71" t="s">
        <v>515</v>
      </c>
      <c r="R814" s="150"/>
      <c r="S814" s="167"/>
      <c r="T814" s="71"/>
      <c r="V814" s="72"/>
      <c r="W814" s="206" t="str">
        <f t="shared" si="38"/>
        <v>CRO2016118SUCH</v>
      </c>
      <c r="X814" s="206">
        <f t="shared" si="39"/>
        <v>0</v>
      </c>
      <c r="Y814" s="206" t="str">
        <f>VLOOKUP(P814,NIVEAUXADMIN!A:B,2,FALSE)</f>
        <v>HT07</v>
      </c>
      <c r="Z814" s="206" t="str">
        <f>VLOOKUP(Q814,NIVEAUXADMIN!E:F,2,FALSE)</f>
        <v>HT07713</v>
      </c>
      <c r="AA814" s="206" t="e">
        <f>VLOOKUP(R814,NIVEAUXADMIN!I:J,2,FALSE)</f>
        <v>#N/A</v>
      </c>
      <c r="AB814" s="206">
        <f>IF(SUMPRODUCT(($A$4:$A814=A814)*($Q$4:$Q814=Q814))&gt;1,0,1)</f>
        <v>0</v>
      </c>
      <c r="AC814" s="207">
        <f>IF(SUMPRODUCT(($A$4:$A814=A814)*($F$4:$F814=F814)*($Q$4:$Q814=Q814))&gt;1,0,1)</f>
        <v>0</v>
      </c>
      <c r="AD814" s="206" t="str">
        <f t="shared" si="40"/>
        <v xml:space="preserve">{"Organisation": "Croix Rouge Americaine", "Indicateur": "Distribution de materiel d'abris d'urgence", "Statut": "Réalisé", "Date de l'activité (passé ou planifiée)
( jj-mm-aaaa)": "11/8/2016", "Département": "Sud", "Commune": "Chantal", "Section Communale": ""}, </v>
      </c>
    </row>
    <row r="815" spans="1:30" s="53" customFormat="1" x14ac:dyDescent="0.25">
      <c r="A815" s="53" t="s">
        <v>2191</v>
      </c>
      <c r="B815" s="53" t="s">
        <v>2058</v>
      </c>
      <c r="D815" s="53" t="s">
        <v>15</v>
      </c>
      <c r="E815" s="132">
        <v>42682</v>
      </c>
      <c r="F815" s="77" t="s">
        <v>2420</v>
      </c>
      <c r="G815" s="145" t="s">
        <v>2409</v>
      </c>
      <c r="H815" s="138" t="str">
        <f>IFERROR(VLOOKUP(G815,REFERENCES!O:P,2,FALSE),"")</f>
        <v xml:space="preserve">Nombre </v>
      </c>
      <c r="I815" s="73">
        <v>250</v>
      </c>
      <c r="J815" s="73"/>
      <c r="K815" s="73"/>
      <c r="L815" s="73"/>
      <c r="M815" s="20">
        <v>1250</v>
      </c>
      <c r="N815" s="73">
        <v>250</v>
      </c>
      <c r="O815" s="143"/>
      <c r="P815" s="53" t="s">
        <v>19</v>
      </c>
      <c r="Q815" s="53" t="s">
        <v>515</v>
      </c>
      <c r="R815" s="150"/>
      <c r="S815" s="167"/>
      <c r="T815" s="71"/>
      <c r="U815" s="71"/>
      <c r="V815" s="145"/>
      <c r="W815" s="206" t="str">
        <f t="shared" si="38"/>
        <v>CRO2016118SUCH</v>
      </c>
      <c r="X815" s="206">
        <f t="shared" si="39"/>
        <v>0</v>
      </c>
      <c r="Y815" s="206" t="str">
        <f>VLOOKUP(P815,NIVEAUXADMIN!A:B,2,FALSE)</f>
        <v>HT07</v>
      </c>
      <c r="Z815" s="206" t="str">
        <f>VLOOKUP(Q815,NIVEAUXADMIN!E:F,2,FALSE)</f>
        <v>HT07713</v>
      </c>
      <c r="AA815" s="206" t="e">
        <f>VLOOKUP(R815,NIVEAUXADMIN!I:J,2,FALSE)</f>
        <v>#N/A</v>
      </c>
      <c r="AB815" s="206">
        <f>IF(SUMPRODUCT(($A$4:$A815=A815)*($Q$4:$Q815=Q815))&gt;1,0,1)</f>
        <v>0</v>
      </c>
      <c r="AC815" s="207">
        <f>IF(SUMPRODUCT(($A$4:$A815=A815)*($F$4:$F815=F815)*($Q$4:$Q815=Q815))&gt;1,0,1)</f>
        <v>0</v>
      </c>
      <c r="AD815" s="206" t="str">
        <f t="shared" si="40"/>
        <v xml:space="preserve">{"Organisation": "Croix Rouge Americaine", "Indicateur": "Distribution de materiel d'abris d'urgence", "Statut": "Réalisé", "Date de l'activité (passé ou planifiée)
( jj-mm-aaaa)": "11/8/2016", "Département": "Sud", "Commune": "Chantal", "Section Communale": ""}, </v>
      </c>
    </row>
    <row r="816" spans="1:30" s="53" customFormat="1" x14ac:dyDescent="0.25">
      <c r="A816" s="53" t="s">
        <v>2191</v>
      </c>
      <c r="B816" s="53" t="s">
        <v>2058</v>
      </c>
      <c r="D816" s="53" t="s">
        <v>15</v>
      </c>
      <c r="E816" s="132">
        <v>42682</v>
      </c>
      <c r="F816" s="77" t="s">
        <v>2417</v>
      </c>
      <c r="G816" s="145" t="s">
        <v>1056</v>
      </c>
      <c r="H816" s="138" t="str">
        <f>IFERROR(VLOOKUP(G816,REFERENCES!O:P,2,FALSE),"")</f>
        <v xml:space="preserve">Nombre </v>
      </c>
      <c r="I816" s="73">
        <v>250</v>
      </c>
      <c r="J816" s="73"/>
      <c r="K816" s="73"/>
      <c r="L816" s="73"/>
      <c r="M816" s="20">
        <v>1250</v>
      </c>
      <c r="N816" s="73">
        <v>250</v>
      </c>
      <c r="O816" s="143"/>
      <c r="P816" s="53" t="s">
        <v>19</v>
      </c>
      <c r="Q816" s="53" t="s">
        <v>515</v>
      </c>
      <c r="R816" s="78"/>
      <c r="S816" s="167"/>
      <c r="T816" s="71"/>
      <c r="U816" s="71"/>
      <c r="V816" s="145"/>
      <c r="W816" s="206" t="str">
        <f t="shared" si="38"/>
        <v>CRO2016118SUCH</v>
      </c>
      <c r="X816" s="206">
        <f t="shared" si="39"/>
        <v>0</v>
      </c>
      <c r="Y816" s="206" t="str">
        <f>VLOOKUP(P816,NIVEAUXADMIN!A:B,2,FALSE)</f>
        <v>HT07</v>
      </c>
      <c r="Z816" s="206" t="str">
        <f>VLOOKUP(Q816,NIVEAUXADMIN!E:F,2,FALSE)</f>
        <v>HT07713</v>
      </c>
      <c r="AA816" s="206" t="e">
        <f>VLOOKUP(R816,NIVEAUXADMIN!I:J,2,FALSE)</f>
        <v>#N/A</v>
      </c>
      <c r="AB816" s="206">
        <f>IF(SUMPRODUCT(($A$4:$A816=A816)*($Q$4:$Q816=Q816))&gt;1,0,1)</f>
        <v>0</v>
      </c>
      <c r="AC816" s="207">
        <f>IF(SUMPRODUCT(($A$4:$A816=A816)*($F$4:$F816=F816)*($Q$4:$Q816=Q816))&gt;1,0,1)</f>
        <v>0</v>
      </c>
      <c r="AD816" s="206" t="str">
        <f t="shared" si="40"/>
        <v xml:space="preserve">{"Organisation": "Croix Rouge Americaine", "Indicateur": "Distribution de biens non-alimentaire", "Statut": "Réalisé", "Date de l'activité (passé ou planifiée)
( jj-mm-aaaa)": "11/8/2016", "Département": "Sud", "Commune": "Chantal", "Section Communale": ""}, </v>
      </c>
    </row>
    <row r="817" spans="1:30" s="53" customFormat="1" x14ac:dyDescent="0.25">
      <c r="A817" s="53" t="s">
        <v>2191</v>
      </c>
      <c r="B817" s="53" t="s">
        <v>2058</v>
      </c>
      <c r="D817" s="53" t="s">
        <v>15</v>
      </c>
      <c r="E817" s="132">
        <v>42684</v>
      </c>
      <c r="F817" s="77" t="s">
        <v>2417</v>
      </c>
      <c r="G817" s="145" t="s">
        <v>1058</v>
      </c>
      <c r="H817" s="138" t="str">
        <f>IFERROR(VLOOKUP(G817,REFERENCES!O:P,2,FALSE),"")</f>
        <v xml:space="preserve">Nombre </v>
      </c>
      <c r="I817" s="73">
        <v>490</v>
      </c>
      <c r="J817" s="73"/>
      <c r="K817" s="73"/>
      <c r="L817" s="73"/>
      <c r="M817" s="20">
        <v>1225</v>
      </c>
      <c r="N817" s="17">
        <v>245</v>
      </c>
      <c r="O817" s="143"/>
      <c r="P817" s="53" t="s">
        <v>19</v>
      </c>
      <c r="Q817" s="53" t="s">
        <v>552</v>
      </c>
      <c r="R817" s="78"/>
      <c r="S817" s="167"/>
      <c r="T817" s="71"/>
      <c r="U817" s="71"/>
      <c r="V817" s="206" t="s">
        <v>1049</v>
      </c>
      <c r="W817" s="206" t="str">
        <f t="shared" si="38"/>
        <v>CRO20161110SUTO</v>
      </c>
      <c r="X817" s="206">
        <f t="shared" si="39"/>
        <v>0</v>
      </c>
      <c r="Y817" s="206" t="str">
        <f>VLOOKUP(P817,NIVEAUXADMIN!A:B,2,FALSE)</f>
        <v>HT07</v>
      </c>
      <c r="Z817" s="206" t="str">
        <f>VLOOKUP(Q817,NIVEAUXADMIN!E:F,2,FALSE)</f>
        <v>HT07712</v>
      </c>
      <c r="AA817" s="206" t="e">
        <f>VLOOKUP(R817,NIVEAUXADMIN!I:J,2,FALSE)</f>
        <v>#N/A</v>
      </c>
      <c r="AB817" s="206">
        <f>IF(SUMPRODUCT(($A$4:$A817=A817)*($Q$4:$Q817=Q817))&gt;1,0,1)</f>
        <v>0</v>
      </c>
      <c r="AC817" s="207">
        <f>IF(SUMPRODUCT(($A$4:$A817=A817)*($F$4:$F817=F817)*($Q$4:$Q817=Q817))&gt;1,0,1)</f>
        <v>0</v>
      </c>
      <c r="AD817" s="206" t="str">
        <f t="shared" si="40"/>
        <v xml:space="preserve">{"Organisation": "Croix Rouge Americaine", "Indicateur": "Distribution de biens non-alimentaire", "Statut": "Réalisé", "Date de l'activité (passé ou planifiée)
( jj-mm-aaaa)": "11/10/2016", "Département": "Sud", "Commune": "Torbeck", "Section Communale": ""}, </v>
      </c>
    </row>
    <row r="818" spans="1:30" s="53" customFormat="1" x14ac:dyDescent="0.25">
      <c r="A818" s="53" t="s">
        <v>2191</v>
      </c>
      <c r="B818" s="53" t="s">
        <v>2058</v>
      </c>
      <c r="D818" s="53" t="s">
        <v>15</v>
      </c>
      <c r="E818" s="132">
        <v>42684</v>
      </c>
      <c r="F818" s="77" t="s">
        <v>2420</v>
      </c>
      <c r="G818" s="145" t="s">
        <v>2409</v>
      </c>
      <c r="H818" s="138" t="str">
        <f>IFERROR(VLOOKUP(G818,REFERENCES!O:P,2,FALSE),"")</f>
        <v xml:space="preserve">Nombre </v>
      </c>
      <c r="I818" s="73">
        <v>245</v>
      </c>
      <c r="J818" s="73"/>
      <c r="K818" s="73"/>
      <c r="L818" s="73"/>
      <c r="M818" s="20">
        <v>1225</v>
      </c>
      <c r="N818" s="17">
        <v>245</v>
      </c>
      <c r="O818" s="143"/>
      <c r="P818" s="53" t="s">
        <v>19</v>
      </c>
      <c r="Q818" s="53" t="s">
        <v>552</v>
      </c>
      <c r="R818" s="78"/>
      <c r="S818" s="167"/>
      <c r="T818" s="71"/>
      <c r="U818" s="71"/>
      <c r="V818" s="145"/>
      <c r="W818" s="206" t="str">
        <f t="shared" si="38"/>
        <v>CRO20161110SUTO</v>
      </c>
      <c r="X818" s="206">
        <f t="shared" si="39"/>
        <v>0</v>
      </c>
      <c r="Y818" s="206" t="str">
        <f>VLOOKUP(P818,NIVEAUXADMIN!A:B,2,FALSE)</f>
        <v>HT07</v>
      </c>
      <c r="Z818" s="206" t="str">
        <f>VLOOKUP(Q818,NIVEAUXADMIN!E:F,2,FALSE)</f>
        <v>HT07712</v>
      </c>
      <c r="AA818" s="206" t="e">
        <f>VLOOKUP(R818,NIVEAUXADMIN!I:J,2,FALSE)</f>
        <v>#N/A</v>
      </c>
      <c r="AB818" s="206">
        <f>IF(SUMPRODUCT(($A$4:$A818=A818)*($Q$4:$Q818=Q818))&gt;1,0,1)</f>
        <v>0</v>
      </c>
      <c r="AC818" s="207">
        <f>IF(SUMPRODUCT(($A$4:$A818=A818)*($F$4:$F818=F818)*($Q$4:$Q818=Q818))&gt;1,0,1)</f>
        <v>0</v>
      </c>
      <c r="AD818" s="206" t="str">
        <f t="shared" si="40"/>
        <v xml:space="preserve">{"Organisation": "Croix Rouge Americaine", "Indicateur": "Distribution de materiel d'abris d'urgence", "Statut": "Réalisé", "Date de l'activité (passé ou planifiée)
( jj-mm-aaaa)": "11/10/2016", "Département": "Sud", "Commune": "Torbeck", "Section Communale": ""}, </v>
      </c>
    </row>
    <row r="819" spans="1:30" s="53" customFormat="1" x14ac:dyDescent="0.25">
      <c r="A819" s="53" t="s">
        <v>2191</v>
      </c>
      <c r="B819" s="53" t="s">
        <v>2058</v>
      </c>
      <c r="D819" s="53" t="s">
        <v>15</v>
      </c>
      <c r="E819" s="132">
        <v>42684</v>
      </c>
      <c r="F819" s="77" t="s">
        <v>2417</v>
      </c>
      <c r="G819" s="145" t="s">
        <v>1056</v>
      </c>
      <c r="H819" s="138" t="str">
        <f>IFERROR(VLOOKUP(G819,REFERENCES!O:P,2,FALSE),"")</f>
        <v xml:space="preserve">Nombre </v>
      </c>
      <c r="I819" s="207">
        <v>245</v>
      </c>
      <c r="J819" s="73"/>
      <c r="K819" s="73"/>
      <c r="L819" s="73"/>
      <c r="M819" s="20">
        <v>1225</v>
      </c>
      <c r="N819" s="207">
        <v>245</v>
      </c>
      <c r="O819" s="143"/>
      <c r="P819" s="53" t="s">
        <v>19</v>
      </c>
      <c r="Q819" s="53" t="s">
        <v>552</v>
      </c>
      <c r="R819" s="78"/>
      <c r="S819" s="167"/>
      <c r="T819" s="71"/>
      <c r="U819" s="71"/>
      <c r="V819" s="145"/>
      <c r="W819" s="206" t="str">
        <f t="shared" si="38"/>
        <v>CRO20161110SUTO</v>
      </c>
      <c r="X819" s="206">
        <f t="shared" si="39"/>
        <v>0</v>
      </c>
      <c r="Y819" s="206" t="str">
        <f>VLOOKUP(P819,NIVEAUXADMIN!A:B,2,FALSE)</f>
        <v>HT07</v>
      </c>
      <c r="Z819" s="206" t="str">
        <f>VLOOKUP(Q819,NIVEAUXADMIN!E:F,2,FALSE)</f>
        <v>HT07712</v>
      </c>
      <c r="AA819" s="206" t="e">
        <f>VLOOKUP(R819,NIVEAUXADMIN!I:J,2,FALSE)</f>
        <v>#N/A</v>
      </c>
      <c r="AB819" s="206">
        <f>IF(SUMPRODUCT(($A$4:$A819=A819)*($Q$4:$Q819=Q819))&gt;1,0,1)</f>
        <v>0</v>
      </c>
      <c r="AC819" s="207">
        <f>IF(SUMPRODUCT(($A$4:$A819=A819)*($F$4:$F819=F819)*($Q$4:$Q819=Q819))&gt;1,0,1)</f>
        <v>0</v>
      </c>
      <c r="AD819" s="206" t="str">
        <f t="shared" si="40"/>
        <v xml:space="preserve">{"Organisation": "Croix Rouge Americaine", "Indicateur": "Distribution de biens non-alimentaire", "Statut": "Réalisé", "Date de l'activité (passé ou planifiée)
( jj-mm-aaaa)": "11/10/2016", "Département": "Sud", "Commune": "Torbeck", "Section Communale": ""}, </v>
      </c>
    </row>
    <row r="820" spans="1:30" s="53" customFormat="1" x14ac:dyDescent="0.25">
      <c r="A820" s="53" t="s">
        <v>2191</v>
      </c>
      <c r="B820" s="53" t="s">
        <v>2058</v>
      </c>
      <c r="D820" s="53" t="s">
        <v>15</v>
      </c>
      <c r="E820" s="132">
        <v>42684</v>
      </c>
      <c r="F820" s="77" t="s">
        <v>2417</v>
      </c>
      <c r="G820" s="145" t="s">
        <v>1058</v>
      </c>
      <c r="H820" s="138" t="str">
        <f>IFERROR(VLOOKUP(G820,REFERENCES!O:P,2,FALSE),"")</f>
        <v xml:space="preserve">Nombre </v>
      </c>
      <c r="I820" s="207">
        <v>60</v>
      </c>
      <c r="J820" s="73"/>
      <c r="K820" s="73"/>
      <c r="L820" s="73"/>
      <c r="M820" s="20">
        <v>445</v>
      </c>
      <c r="N820" s="17">
        <v>89</v>
      </c>
      <c r="O820" s="143"/>
      <c r="P820" s="53" t="s">
        <v>167</v>
      </c>
      <c r="Q820" s="53" t="s">
        <v>437</v>
      </c>
      <c r="R820" s="150"/>
      <c r="S820" s="167"/>
      <c r="T820" s="71"/>
      <c r="U820" s="71"/>
      <c r="V820" s="206" t="s">
        <v>1049</v>
      </c>
      <c r="W820" s="206" t="str">
        <f t="shared" si="38"/>
        <v>CRO20161110NOMO</v>
      </c>
      <c r="X820" s="206">
        <f t="shared" si="39"/>
        <v>0</v>
      </c>
      <c r="Y820" s="206" t="str">
        <f>VLOOKUP(P820,NIVEAUXADMIN!A:B,2,FALSE)</f>
        <v>HT09</v>
      </c>
      <c r="Z820" s="206" t="str">
        <f>VLOOKUP(Q820,NIVEAUXADMIN!E:F,2,FALSE)</f>
        <v>HT09931</v>
      </c>
      <c r="AA820" s="206" t="e">
        <f>VLOOKUP(R820,NIVEAUXADMIN!I:J,2,FALSE)</f>
        <v>#N/A</v>
      </c>
      <c r="AB820" s="206">
        <f>IF(SUMPRODUCT(($A$4:$A820=A820)*($Q$4:$Q820=Q820))&gt;1,0,1)</f>
        <v>0</v>
      </c>
      <c r="AC820" s="207">
        <f>IF(SUMPRODUCT(($A$4:$A820=A820)*($F$4:$F820=F820)*($Q$4:$Q820=Q820))&gt;1,0,1)</f>
        <v>0</v>
      </c>
      <c r="AD820" s="206" t="str">
        <f t="shared" si="40"/>
        <v xml:space="preserve">{"Organisation": "Croix Rouge Americaine", "Indicateur": "Distribution de biens non-alimentaire", "Statut": "Réalisé", "Date de l'activité (passé ou planifiée)
( jj-mm-aaaa)": "11/10/2016", "Département": "Nord Ouest", "Commune": "Mole Saint Nicolas", "Section Communale": ""}, </v>
      </c>
    </row>
    <row r="821" spans="1:30" s="53" customFormat="1" x14ac:dyDescent="0.25">
      <c r="A821" s="53" t="s">
        <v>2191</v>
      </c>
      <c r="B821" s="53" t="s">
        <v>2058</v>
      </c>
      <c r="D821" s="53" t="s">
        <v>15</v>
      </c>
      <c r="E821" s="132">
        <v>42684</v>
      </c>
      <c r="F821" s="77" t="s">
        <v>2417</v>
      </c>
      <c r="G821" s="145" t="s">
        <v>1056</v>
      </c>
      <c r="H821" s="138" t="str">
        <f>IFERROR(VLOOKUP(G821,REFERENCES!O:P,2,FALSE),"")</f>
        <v xml:space="preserve">Nombre </v>
      </c>
      <c r="I821" s="207">
        <v>60</v>
      </c>
      <c r="J821" s="207"/>
      <c r="K821" s="207"/>
      <c r="L821" s="207"/>
      <c r="M821" s="20">
        <v>445</v>
      </c>
      <c r="N821" s="17">
        <v>89</v>
      </c>
      <c r="O821" s="143"/>
      <c r="P821" s="53" t="s">
        <v>167</v>
      </c>
      <c r="Q821" s="53" t="s">
        <v>437</v>
      </c>
      <c r="R821" s="150"/>
      <c r="S821" s="167"/>
      <c r="T821" s="206"/>
      <c r="U821" s="206"/>
      <c r="V821" s="72"/>
      <c r="W821" s="206" t="str">
        <f t="shared" si="38"/>
        <v>CRO20161110NOMO</v>
      </c>
      <c r="X821" s="206">
        <f t="shared" si="39"/>
        <v>0</v>
      </c>
      <c r="Y821" s="206" t="str">
        <f>VLOOKUP(P821,NIVEAUXADMIN!A:B,2,FALSE)</f>
        <v>HT09</v>
      </c>
      <c r="Z821" s="206" t="str">
        <f>VLOOKUP(Q821,NIVEAUXADMIN!E:F,2,FALSE)</f>
        <v>HT09931</v>
      </c>
      <c r="AA821" s="206" t="e">
        <f>VLOOKUP(R821,NIVEAUXADMIN!I:J,2,FALSE)</f>
        <v>#N/A</v>
      </c>
      <c r="AB821" s="206">
        <f>IF(SUMPRODUCT(($A$4:$A821=A821)*($Q$4:$Q821=Q821))&gt;1,0,1)</f>
        <v>0</v>
      </c>
      <c r="AC821" s="207">
        <f>IF(SUMPRODUCT(($A$4:$A821=A821)*($F$4:$F821=F821)*($Q$4:$Q821=Q821))&gt;1,0,1)</f>
        <v>0</v>
      </c>
      <c r="AD821" s="206" t="str">
        <f t="shared" si="40"/>
        <v xml:space="preserve">{"Organisation": "Croix Rouge Americaine", "Indicateur": "Distribution de biens non-alimentaire", "Statut": "Réalisé", "Date de l'activité (passé ou planifiée)
( jj-mm-aaaa)": "11/10/2016", "Département": "Nord Ouest", "Commune": "Mole Saint Nicolas", "Section Communale": ""}, </v>
      </c>
    </row>
    <row r="822" spans="1:30" s="53" customFormat="1" x14ac:dyDescent="0.25">
      <c r="A822" s="53" t="s">
        <v>2191</v>
      </c>
      <c r="B822" s="53" t="s">
        <v>2058</v>
      </c>
      <c r="D822" s="53" t="s">
        <v>15</v>
      </c>
      <c r="E822" s="132">
        <v>42684</v>
      </c>
      <c r="F822" s="77" t="s">
        <v>2418</v>
      </c>
      <c r="G822" s="145" t="s">
        <v>1151</v>
      </c>
      <c r="H822" s="138" t="str">
        <f>IFERROR(VLOOKUP(G822,REFERENCES!O:P,2,FALSE),"")</f>
        <v>Nombre de kits d'outils</v>
      </c>
      <c r="I822" s="207">
        <v>29</v>
      </c>
      <c r="J822" s="207"/>
      <c r="K822" s="207"/>
      <c r="L822" s="207"/>
      <c r="M822" s="20">
        <v>445</v>
      </c>
      <c r="N822" s="17">
        <v>89</v>
      </c>
      <c r="O822" s="206"/>
      <c r="P822" s="53" t="s">
        <v>167</v>
      </c>
      <c r="Q822" s="53" t="s">
        <v>437</v>
      </c>
      <c r="R822" s="150"/>
      <c r="S822" s="167"/>
      <c r="T822" s="206"/>
      <c r="U822" s="206"/>
      <c r="V822" s="145"/>
      <c r="W822" s="206" t="str">
        <f t="shared" si="38"/>
        <v>CRO20161110NOMO</v>
      </c>
      <c r="X822" s="206">
        <f t="shared" si="39"/>
        <v>0</v>
      </c>
      <c r="Y822" s="206" t="str">
        <f>VLOOKUP(P822,NIVEAUXADMIN!A:B,2,FALSE)</f>
        <v>HT09</v>
      </c>
      <c r="Z822" s="206" t="str">
        <f>VLOOKUP(Q822,NIVEAUXADMIN!E:F,2,FALSE)</f>
        <v>HT09931</v>
      </c>
      <c r="AA822" s="206" t="e">
        <f>VLOOKUP(R822,NIVEAUXADMIN!I:J,2,FALSE)</f>
        <v>#N/A</v>
      </c>
      <c r="AB822" s="206">
        <f>IF(SUMPRODUCT(($A$4:$A822=A822)*($Q$4:$Q822=Q822))&gt;1,0,1)</f>
        <v>0</v>
      </c>
      <c r="AC822" s="207">
        <f>IF(SUMPRODUCT(($A$4:$A822=A822)*($F$4:$F822=F822)*($Q$4:$Q822=Q822))&gt;1,0,1)</f>
        <v>1</v>
      </c>
      <c r="AD822" s="206" t="str">
        <f t="shared" si="40"/>
        <v xml:space="preserve">{"Organisation": "Croix Rouge Americaine", "Indicateur": "Support à l'auto-recouvrement pour la réparation et reconstruction", "Statut": "Réalisé", "Date de l'activité (passé ou planifiée)
( jj-mm-aaaa)": "11/10/2016", "Département": "Nord Ouest", "Commune": "Mole Saint Nicolas", "Section Communale": ""}, </v>
      </c>
    </row>
    <row r="823" spans="1:30" s="53" customFormat="1" x14ac:dyDescent="0.25">
      <c r="A823" s="53" t="s">
        <v>2191</v>
      </c>
      <c r="B823" s="53" t="s">
        <v>2058</v>
      </c>
      <c r="D823" s="53" t="s">
        <v>15</v>
      </c>
      <c r="E823" s="132">
        <v>42684</v>
      </c>
      <c r="F823" s="77" t="s">
        <v>2417</v>
      </c>
      <c r="G823" s="145" t="s">
        <v>1058</v>
      </c>
      <c r="H823" s="138" t="str">
        <f>IFERROR(VLOOKUP(G823,REFERENCES!O:P,2,FALSE),"")</f>
        <v xml:space="preserve">Nombre </v>
      </c>
      <c r="I823" s="207">
        <v>116</v>
      </c>
      <c r="J823" s="207"/>
      <c r="K823" s="207"/>
      <c r="L823" s="207"/>
      <c r="M823" s="20">
        <v>580</v>
      </c>
      <c r="N823" s="17">
        <v>116</v>
      </c>
      <c r="O823" s="206"/>
      <c r="P823" s="53" t="s">
        <v>167</v>
      </c>
      <c r="Q823" s="143" t="s">
        <v>431</v>
      </c>
      <c r="R823" s="150"/>
      <c r="S823" s="167"/>
      <c r="T823" s="206"/>
      <c r="U823" s="206"/>
      <c r="V823" s="206" t="s">
        <v>1049</v>
      </c>
      <c r="W823" s="206" t="str">
        <f t="shared" si="38"/>
        <v>CRO20161110NOJE</v>
      </c>
      <c r="X823" s="206">
        <f t="shared" si="39"/>
        <v>0</v>
      </c>
      <c r="Y823" s="206" t="str">
        <f>VLOOKUP(P823,NIVEAUXADMIN!A:B,2,FALSE)</f>
        <v>HT09</v>
      </c>
      <c r="Z823" s="206" t="str">
        <f>VLOOKUP(Q823,NIVEAUXADMIN!E:F,2,FALSE)</f>
        <v>HT09934</v>
      </c>
      <c r="AA823" s="206" t="e">
        <f>VLOOKUP(R823,NIVEAUXADMIN!I:J,2,FALSE)</f>
        <v>#N/A</v>
      </c>
      <c r="AB823" s="206">
        <f>IF(SUMPRODUCT(($A$4:$A823=A823)*($Q$4:$Q823=Q823))&gt;1,0,1)</f>
        <v>0</v>
      </c>
      <c r="AC823" s="207">
        <f>IF(SUMPRODUCT(($A$4:$A823=A823)*($F$4:$F823=F823)*($Q$4:$Q823=Q823))&gt;1,0,1)</f>
        <v>0</v>
      </c>
      <c r="AD823" s="206" t="str">
        <f t="shared" si="40"/>
        <v xml:space="preserve">{"Organisation": "Croix Rouge Americaine", "Indicateur": "Distribution de biens non-alimentaire", "Statut": "Réalisé", "Date de l'activité (passé ou planifiée)
( jj-mm-aaaa)": "11/10/2016", "Département": "Nord Ouest", "Commune": "Jean Rabel", "Section Communale": ""}, </v>
      </c>
    </row>
    <row r="824" spans="1:30" s="53" customFormat="1" x14ac:dyDescent="0.25">
      <c r="A824" s="53" t="s">
        <v>2191</v>
      </c>
      <c r="B824" s="53" t="s">
        <v>2058</v>
      </c>
      <c r="D824" s="53" t="s">
        <v>15</v>
      </c>
      <c r="E824" s="132">
        <v>42684</v>
      </c>
      <c r="F824" s="77" t="s">
        <v>2417</v>
      </c>
      <c r="G824" s="145" t="s">
        <v>1056</v>
      </c>
      <c r="H824" s="138" t="str">
        <f>IFERROR(VLOOKUP(G824,REFERENCES!O:P,2,FALSE),"")</f>
        <v xml:space="preserve">Nombre </v>
      </c>
      <c r="I824" s="207">
        <v>99</v>
      </c>
      <c r="J824" s="207"/>
      <c r="K824" s="207"/>
      <c r="L824" s="207"/>
      <c r="M824" s="20">
        <v>580</v>
      </c>
      <c r="N824" s="17">
        <v>116</v>
      </c>
      <c r="O824" s="206"/>
      <c r="P824" s="53" t="s">
        <v>167</v>
      </c>
      <c r="Q824" s="143" t="s">
        <v>431</v>
      </c>
      <c r="R824" s="150"/>
      <c r="S824" s="167"/>
      <c r="T824" s="206"/>
      <c r="U824" s="206"/>
      <c r="V824" s="145"/>
      <c r="W824" s="206" t="str">
        <f t="shared" si="38"/>
        <v>CRO20161110NOJE</v>
      </c>
      <c r="X824" s="206">
        <f t="shared" si="39"/>
        <v>0</v>
      </c>
      <c r="Y824" s="206" t="str">
        <f>VLOOKUP(P824,NIVEAUXADMIN!A:B,2,FALSE)</f>
        <v>HT09</v>
      </c>
      <c r="Z824" s="206" t="str">
        <f>VLOOKUP(Q824,NIVEAUXADMIN!E:F,2,FALSE)</f>
        <v>HT09934</v>
      </c>
      <c r="AA824" s="206" t="e">
        <f>VLOOKUP(R824,NIVEAUXADMIN!I:J,2,FALSE)</f>
        <v>#N/A</v>
      </c>
      <c r="AB824" s="206">
        <f>IF(SUMPRODUCT(($A$4:$A824=A824)*($Q$4:$Q824=Q824))&gt;1,0,1)</f>
        <v>0</v>
      </c>
      <c r="AC824" s="207">
        <f>IF(SUMPRODUCT(($A$4:$A824=A824)*($F$4:$F824=F824)*($Q$4:$Q824=Q824))&gt;1,0,1)</f>
        <v>0</v>
      </c>
      <c r="AD824" s="206" t="str">
        <f t="shared" si="40"/>
        <v xml:space="preserve">{"Organisation": "Croix Rouge Americaine", "Indicateur": "Distribution de biens non-alimentaire", "Statut": "Réalisé", "Date de l'activité (passé ou planifiée)
( jj-mm-aaaa)": "11/10/2016", "Département": "Nord Ouest", "Commune": "Jean Rabel", "Section Communale": ""}, </v>
      </c>
    </row>
    <row r="825" spans="1:30" s="53" customFormat="1" x14ac:dyDescent="0.25">
      <c r="A825" s="53" t="s">
        <v>2191</v>
      </c>
      <c r="B825" s="53" t="s">
        <v>2058</v>
      </c>
      <c r="D825" s="53" t="s">
        <v>15</v>
      </c>
      <c r="E825" s="132">
        <v>42684</v>
      </c>
      <c r="F825" s="77" t="s">
        <v>2418</v>
      </c>
      <c r="G825" s="145" t="s">
        <v>1151</v>
      </c>
      <c r="H825" s="138" t="str">
        <f>IFERROR(VLOOKUP(G825,REFERENCES!O:P,2,FALSE),"")</f>
        <v>Nombre de kits d'outils</v>
      </c>
      <c r="I825" s="207">
        <v>17</v>
      </c>
      <c r="J825" s="73"/>
      <c r="K825" s="73"/>
      <c r="L825" s="73"/>
      <c r="M825" s="20">
        <v>580</v>
      </c>
      <c r="N825" s="207">
        <v>116</v>
      </c>
      <c r="O825" s="206"/>
      <c r="P825" s="53" t="s">
        <v>167</v>
      </c>
      <c r="Q825" s="143" t="s">
        <v>431</v>
      </c>
      <c r="R825" s="150"/>
      <c r="S825" s="167"/>
      <c r="T825" s="143"/>
      <c r="U825" s="143"/>
      <c r="V825" s="145"/>
      <c r="W825" s="206" t="str">
        <f t="shared" si="38"/>
        <v>CRO20161110NOJE</v>
      </c>
      <c r="X825" s="206">
        <f t="shared" si="39"/>
        <v>0</v>
      </c>
      <c r="Y825" s="206" t="str">
        <f>VLOOKUP(P825,NIVEAUXADMIN!A:B,2,FALSE)</f>
        <v>HT09</v>
      </c>
      <c r="Z825" s="206" t="str">
        <f>VLOOKUP(Q825,NIVEAUXADMIN!E:F,2,FALSE)</f>
        <v>HT09934</v>
      </c>
      <c r="AA825" s="206" t="e">
        <f>VLOOKUP(R825,NIVEAUXADMIN!I:J,2,FALSE)</f>
        <v>#N/A</v>
      </c>
      <c r="AB825" s="206">
        <f>IF(SUMPRODUCT(($A$4:$A825=A825)*($Q$4:$Q825=Q825))&gt;1,0,1)</f>
        <v>0</v>
      </c>
      <c r="AC825" s="207">
        <f>IF(SUMPRODUCT(($A$4:$A825=A825)*($F$4:$F825=F825)*($Q$4:$Q825=Q825))&gt;1,0,1)</f>
        <v>1</v>
      </c>
      <c r="AD825" s="206" t="str">
        <f t="shared" si="40"/>
        <v xml:space="preserve">{"Organisation": "Croix Rouge Americaine", "Indicateur": "Support à l'auto-recouvrement pour la réparation et reconstruction", "Statut": "Réalisé", "Date de l'activité (passé ou planifiée)
( jj-mm-aaaa)": "11/10/2016", "Département": "Nord Ouest", "Commune": "Jean Rabel", "Section Communale": ""}, </v>
      </c>
    </row>
    <row r="826" spans="1:30" s="53" customFormat="1" x14ac:dyDescent="0.25">
      <c r="A826" s="53" t="s">
        <v>2191</v>
      </c>
      <c r="B826" s="53" t="s">
        <v>2058</v>
      </c>
      <c r="D826" s="53" t="s">
        <v>15</v>
      </c>
      <c r="E826" s="132">
        <v>42684</v>
      </c>
      <c r="F826" s="77" t="s">
        <v>2417</v>
      </c>
      <c r="G826" s="145" t="s">
        <v>1058</v>
      </c>
      <c r="H826" s="138" t="str">
        <f>IFERROR(VLOOKUP(G826,REFERENCES!O:P,2,FALSE),"")</f>
        <v xml:space="preserve">Nombre </v>
      </c>
      <c r="I826" s="207">
        <v>25</v>
      </c>
      <c r="J826" s="73"/>
      <c r="K826" s="73"/>
      <c r="L826" s="73"/>
      <c r="M826" s="20">
        <v>125</v>
      </c>
      <c r="N826" s="207">
        <v>25</v>
      </c>
      <c r="O826" s="206"/>
      <c r="P826" s="53" t="s">
        <v>167</v>
      </c>
      <c r="Q826" s="143" t="s">
        <v>437</v>
      </c>
      <c r="R826" s="150"/>
      <c r="S826" s="167"/>
      <c r="T826" s="143"/>
      <c r="U826" s="143"/>
      <c r="V826" s="206" t="s">
        <v>1049</v>
      </c>
      <c r="W826" s="206" t="str">
        <f t="shared" si="38"/>
        <v>CRO20161110NOMO</v>
      </c>
      <c r="X826" s="206">
        <f t="shared" si="39"/>
        <v>0</v>
      </c>
      <c r="Y826" s="206" t="str">
        <f>VLOOKUP(P826,NIVEAUXADMIN!A:B,2,FALSE)</f>
        <v>HT09</v>
      </c>
      <c r="Z826" s="206" t="str">
        <f>VLOOKUP(Q826,NIVEAUXADMIN!E:F,2,FALSE)</f>
        <v>HT09931</v>
      </c>
      <c r="AA826" s="206" t="e">
        <f>VLOOKUP(R826,NIVEAUXADMIN!I:J,2,FALSE)</f>
        <v>#N/A</v>
      </c>
      <c r="AB826" s="206">
        <f>IF(SUMPRODUCT(($A$4:$A826=A826)*($Q$4:$Q826=Q826))&gt;1,0,1)</f>
        <v>0</v>
      </c>
      <c r="AC826" s="207">
        <f>IF(SUMPRODUCT(($A$4:$A826=A826)*($F$4:$F826=F826)*($Q$4:$Q826=Q826))&gt;1,0,1)</f>
        <v>0</v>
      </c>
      <c r="AD826" s="206" t="str">
        <f t="shared" si="40"/>
        <v xml:space="preserve">{"Organisation": "Croix Rouge Americaine", "Indicateur": "Distribution de biens non-alimentaire", "Statut": "Réalisé", "Date de l'activité (passé ou planifiée)
( jj-mm-aaaa)": "11/10/2016", "Département": "Nord Ouest", "Commune": "Mole Saint Nicolas", "Section Communale": ""}, </v>
      </c>
    </row>
    <row r="827" spans="1:30" s="53" customFormat="1" x14ac:dyDescent="0.25">
      <c r="A827" s="53" t="s">
        <v>2191</v>
      </c>
      <c r="B827" s="53" t="s">
        <v>2058</v>
      </c>
      <c r="D827" s="53" t="s">
        <v>15</v>
      </c>
      <c r="E827" s="132">
        <v>42684</v>
      </c>
      <c r="F827" s="77" t="s">
        <v>2417</v>
      </c>
      <c r="G827" s="145" t="s">
        <v>1056</v>
      </c>
      <c r="H827" s="138" t="str">
        <f>IFERROR(VLOOKUP(G827,REFERENCES!O:P,2,FALSE),"")</f>
        <v xml:space="preserve">Nombre </v>
      </c>
      <c r="I827" s="207">
        <v>25</v>
      </c>
      <c r="J827" s="73"/>
      <c r="K827" s="73"/>
      <c r="L827" s="73"/>
      <c r="M827" s="20">
        <v>125</v>
      </c>
      <c r="N827" s="17">
        <v>25</v>
      </c>
      <c r="O827" s="206"/>
      <c r="P827" s="53" t="s">
        <v>167</v>
      </c>
      <c r="Q827" s="143" t="s">
        <v>437</v>
      </c>
      <c r="R827" s="150"/>
      <c r="S827" s="167"/>
      <c r="T827" s="71"/>
      <c r="U827" s="71"/>
      <c r="V827" s="15"/>
      <c r="W827" s="206" t="str">
        <f t="shared" si="38"/>
        <v>CRO20161110NOMO</v>
      </c>
      <c r="X827" s="206">
        <f t="shared" si="39"/>
        <v>0</v>
      </c>
      <c r="Y827" s="206" t="str">
        <f>VLOOKUP(P827,NIVEAUXADMIN!A:B,2,FALSE)</f>
        <v>HT09</v>
      </c>
      <c r="Z827" s="206" t="str">
        <f>VLOOKUP(Q827,NIVEAUXADMIN!E:F,2,FALSE)</f>
        <v>HT09931</v>
      </c>
      <c r="AA827" s="206" t="e">
        <f>VLOOKUP(R827,NIVEAUXADMIN!I:J,2,FALSE)</f>
        <v>#N/A</v>
      </c>
      <c r="AB827" s="206">
        <f>IF(SUMPRODUCT(($A$4:$A827=A827)*($Q$4:$Q827=Q827))&gt;1,0,1)</f>
        <v>0</v>
      </c>
      <c r="AC827" s="207">
        <f>IF(SUMPRODUCT(($A$4:$A827=A827)*($F$4:$F827=F827)*($Q$4:$Q827=Q827))&gt;1,0,1)</f>
        <v>0</v>
      </c>
      <c r="AD827" s="206" t="str">
        <f t="shared" si="40"/>
        <v xml:space="preserve">{"Organisation": "Croix Rouge Americaine", "Indicateur": "Distribution de biens non-alimentaire", "Statut": "Réalisé", "Date de l'activité (passé ou planifiée)
( jj-mm-aaaa)": "11/10/2016", "Département": "Nord Ouest", "Commune": "Mole Saint Nicolas", "Section Communale": ""}, </v>
      </c>
    </row>
    <row r="828" spans="1:30" s="53" customFormat="1" x14ac:dyDescent="0.25">
      <c r="A828" s="53" t="s">
        <v>2191</v>
      </c>
      <c r="B828" s="53" t="s">
        <v>2058</v>
      </c>
      <c r="D828" s="53" t="s">
        <v>15</v>
      </c>
      <c r="E828" s="132">
        <v>42684</v>
      </c>
      <c r="F828" s="77" t="s">
        <v>2418</v>
      </c>
      <c r="G828" s="145" t="s">
        <v>1151</v>
      </c>
      <c r="H828" s="138" t="str">
        <f>IFERROR(VLOOKUP(G828,REFERENCES!O:P,2,FALSE),"")</f>
        <v>Nombre de kits d'outils</v>
      </c>
      <c r="I828" s="207">
        <v>25</v>
      </c>
      <c r="J828" s="73"/>
      <c r="K828" s="73"/>
      <c r="L828" s="73"/>
      <c r="M828" s="20">
        <v>125</v>
      </c>
      <c r="N828" s="17">
        <v>25</v>
      </c>
      <c r="O828" s="71"/>
      <c r="P828" s="53" t="s">
        <v>167</v>
      </c>
      <c r="Q828" s="143" t="s">
        <v>437</v>
      </c>
      <c r="R828" s="150"/>
      <c r="S828" s="167"/>
      <c r="T828" s="71"/>
      <c r="U828" s="71"/>
      <c r="V828" s="145"/>
      <c r="W828" s="206" t="str">
        <f t="shared" si="38"/>
        <v>CRO20161110NOMO</v>
      </c>
      <c r="X828" s="206">
        <f t="shared" si="39"/>
        <v>0</v>
      </c>
      <c r="Y828" s="206" t="str">
        <f>VLOOKUP(P828,NIVEAUXADMIN!A:B,2,FALSE)</f>
        <v>HT09</v>
      </c>
      <c r="Z828" s="206" t="str">
        <f>VLOOKUP(Q828,NIVEAUXADMIN!E:F,2,FALSE)</f>
        <v>HT09931</v>
      </c>
      <c r="AA828" s="206" t="e">
        <f>VLOOKUP(R828,NIVEAUXADMIN!I:J,2,FALSE)</f>
        <v>#N/A</v>
      </c>
      <c r="AB828" s="206">
        <f>IF(SUMPRODUCT(($A$4:$A828=A828)*($Q$4:$Q828=Q828))&gt;1,0,1)</f>
        <v>0</v>
      </c>
      <c r="AC828" s="207">
        <f>IF(SUMPRODUCT(($A$4:$A828=A828)*($F$4:$F828=F828)*($Q$4:$Q828=Q828))&gt;1,0,1)</f>
        <v>0</v>
      </c>
      <c r="AD828" s="206" t="str">
        <f t="shared" si="40"/>
        <v xml:space="preserve">{"Organisation": "Croix Rouge Americaine", "Indicateur": "Support à l'auto-recouvrement pour la réparation et reconstruction", "Statut": "Réalisé", "Date de l'activité (passé ou planifiée)
( jj-mm-aaaa)": "11/10/2016", "Département": "Nord Ouest", "Commune": "Mole Saint Nicolas", "Section Communale": ""}, </v>
      </c>
    </row>
    <row r="829" spans="1:30" s="53" customFormat="1" x14ac:dyDescent="0.25">
      <c r="A829" s="53" t="s">
        <v>2191</v>
      </c>
      <c r="B829" s="53" t="s">
        <v>2058</v>
      </c>
      <c r="D829" s="53" t="s">
        <v>15</v>
      </c>
      <c r="E829" s="132">
        <v>42685</v>
      </c>
      <c r="F829" s="77" t="s">
        <v>2417</v>
      </c>
      <c r="G829" s="145" t="s">
        <v>1058</v>
      </c>
      <c r="H829" s="138" t="str">
        <f>IFERROR(VLOOKUP(G829,REFERENCES!O:P,2,FALSE),"")</f>
        <v xml:space="preserve">Nombre </v>
      </c>
      <c r="I829" s="207">
        <v>50</v>
      </c>
      <c r="J829" s="73"/>
      <c r="K829" s="73"/>
      <c r="L829" s="73"/>
      <c r="M829" s="20">
        <v>250</v>
      </c>
      <c r="N829" s="17">
        <v>50</v>
      </c>
      <c r="O829" s="206"/>
      <c r="P829" s="53" t="s">
        <v>167</v>
      </c>
      <c r="Q829" s="53" t="s">
        <v>425</v>
      </c>
      <c r="R829" s="78"/>
      <c r="S829" s="167"/>
      <c r="T829" s="71"/>
      <c r="U829" s="71"/>
      <c r="V829" s="206" t="s">
        <v>1049</v>
      </c>
      <c r="W829" s="206" t="str">
        <f t="shared" si="38"/>
        <v>CRO20161111NOBO</v>
      </c>
      <c r="X829" s="206">
        <f t="shared" si="39"/>
        <v>0</v>
      </c>
      <c r="Y829" s="206" t="str">
        <f>VLOOKUP(P829,NIVEAUXADMIN!A:B,2,FALSE)</f>
        <v>HT09</v>
      </c>
      <c r="Z829" s="206" t="str">
        <f>VLOOKUP(Q829,NIVEAUXADMIN!E:F,2,FALSE)</f>
        <v>HT09933</v>
      </c>
      <c r="AA829" s="206" t="e">
        <f>VLOOKUP(R829,NIVEAUXADMIN!I:J,2,FALSE)</f>
        <v>#N/A</v>
      </c>
      <c r="AB829" s="206">
        <f>IF(SUMPRODUCT(($A$4:$A829=A829)*($Q$4:$Q829=Q829))&gt;1,0,1)</f>
        <v>0</v>
      </c>
      <c r="AC829" s="207">
        <f>IF(SUMPRODUCT(($A$4:$A829=A829)*($F$4:$F829=F829)*($Q$4:$Q829=Q829))&gt;1,0,1)</f>
        <v>0</v>
      </c>
      <c r="AD829" s="206" t="str">
        <f t="shared" si="40"/>
        <v xml:space="preserve">{"Organisation": "Croix Rouge Americaine", "Indicateur": "Distribution de biens non-alimentaire", "Statut": "Réalisé", "Date de l'activité (passé ou planifiée)
( jj-mm-aaaa)": "11/11/2016", "Département": "Nord Ouest", "Commune": "Bombardopolis", "Section Communale": ""}, </v>
      </c>
    </row>
    <row r="830" spans="1:30" s="53" customFormat="1" x14ac:dyDescent="0.25">
      <c r="A830" s="53" t="s">
        <v>2191</v>
      </c>
      <c r="B830" s="53" t="s">
        <v>2058</v>
      </c>
      <c r="D830" s="53" t="s">
        <v>15</v>
      </c>
      <c r="E830" s="132">
        <v>42685</v>
      </c>
      <c r="F830" s="77" t="s">
        <v>2420</v>
      </c>
      <c r="G830" s="145" t="s">
        <v>2410</v>
      </c>
      <c r="H830" s="138" t="str">
        <f>IFERROR(VLOOKUP(G830,REFERENCES!O:P,2,FALSE),"")</f>
        <v xml:space="preserve">Nombre </v>
      </c>
      <c r="I830" s="207">
        <v>18</v>
      </c>
      <c r="J830" s="73"/>
      <c r="K830" s="73"/>
      <c r="L830" s="73"/>
      <c r="M830" s="20">
        <v>250</v>
      </c>
      <c r="N830" s="17">
        <v>50</v>
      </c>
      <c r="O830" s="206"/>
      <c r="P830" s="53" t="s">
        <v>167</v>
      </c>
      <c r="Q830" s="53" t="s">
        <v>425</v>
      </c>
      <c r="R830" s="78"/>
      <c r="S830" s="167"/>
      <c r="T830" s="71"/>
      <c r="U830" s="71"/>
      <c r="V830" s="145"/>
      <c r="W830" s="206" t="str">
        <f t="shared" si="38"/>
        <v>CRO20161111NOBO</v>
      </c>
      <c r="X830" s="206">
        <f t="shared" si="39"/>
        <v>0</v>
      </c>
      <c r="Y830" s="206" t="str">
        <f>VLOOKUP(P830,NIVEAUXADMIN!A:B,2,FALSE)</f>
        <v>HT09</v>
      </c>
      <c r="Z830" s="206" t="str">
        <f>VLOOKUP(Q830,NIVEAUXADMIN!E:F,2,FALSE)</f>
        <v>HT09933</v>
      </c>
      <c r="AA830" s="206" t="e">
        <f>VLOOKUP(R830,NIVEAUXADMIN!I:J,2,FALSE)</f>
        <v>#N/A</v>
      </c>
      <c r="AB830" s="206">
        <f>IF(SUMPRODUCT(($A$4:$A830=A830)*($Q$4:$Q830=Q830))&gt;1,0,1)</f>
        <v>0</v>
      </c>
      <c r="AC830" s="207">
        <f>IF(SUMPRODUCT(($A$4:$A830=A830)*($F$4:$F830=F830)*($Q$4:$Q830=Q830))&gt;1,0,1)</f>
        <v>0</v>
      </c>
      <c r="AD830" s="206" t="str">
        <f t="shared" si="40"/>
        <v xml:space="preserve">{"Organisation": "Croix Rouge Americaine", "Indicateur": "Distribution de materiel d'abris d'urgence", "Statut": "Réalisé", "Date de l'activité (passé ou planifiée)
( jj-mm-aaaa)": "11/11/2016", "Département": "Nord Ouest", "Commune": "Bombardopolis", "Section Communale": ""}, </v>
      </c>
    </row>
    <row r="831" spans="1:30" s="53" customFormat="1" x14ac:dyDescent="0.25">
      <c r="A831" s="53" t="s">
        <v>2191</v>
      </c>
      <c r="B831" s="53" t="s">
        <v>2058</v>
      </c>
      <c r="D831" s="53" t="s">
        <v>15</v>
      </c>
      <c r="E831" s="132">
        <v>42685</v>
      </c>
      <c r="F831" s="77" t="s">
        <v>2417</v>
      </c>
      <c r="G831" s="145" t="s">
        <v>1056</v>
      </c>
      <c r="H831" s="138" t="str">
        <f>IFERROR(VLOOKUP(G831,REFERENCES!O:P,2,FALSE),"")</f>
        <v xml:space="preserve">Nombre </v>
      </c>
      <c r="I831" s="73">
        <v>32</v>
      </c>
      <c r="J831" s="73"/>
      <c r="K831" s="73"/>
      <c r="L831" s="73"/>
      <c r="M831" s="20">
        <v>250</v>
      </c>
      <c r="N831" s="17">
        <v>50</v>
      </c>
      <c r="P831" s="53" t="s">
        <v>167</v>
      </c>
      <c r="Q831" s="53" t="s">
        <v>425</v>
      </c>
      <c r="R831" s="78"/>
      <c r="S831" s="167"/>
      <c r="T831" s="71"/>
      <c r="U831" s="71"/>
      <c r="V831" s="145"/>
      <c r="W831" s="206" t="str">
        <f t="shared" si="38"/>
        <v>CRO20161111NOBO</v>
      </c>
      <c r="X831" s="206">
        <f t="shared" si="39"/>
        <v>0</v>
      </c>
      <c r="Y831" s="206" t="str">
        <f>VLOOKUP(P831,NIVEAUXADMIN!A:B,2,FALSE)</f>
        <v>HT09</v>
      </c>
      <c r="Z831" s="206" t="str">
        <f>VLOOKUP(Q831,NIVEAUXADMIN!E:F,2,FALSE)</f>
        <v>HT09933</v>
      </c>
      <c r="AA831" s="206" t="e">
        <f>VLOOKUP(R831,NIVEAUXADMIN!I:J,2,FALSE)</f>
        <v>#N/A</v>
      </c>
      <c r="AB831" s="206">
        <f>IF(SUMPRODUCT(($A$4:$A831=A831)*($Q$4:$Q831=Q831))&gt;1,0,1)</f>
        <v>0</v>
      </c>
      <c r="AC831" s="207">
        <f>IF(SUMPRODUCT(($A$4:$A831=A831)*($F$4:$F831=F831)*($Q$4:$Q831=Q831))&gt;1,0,1)</f>
        <v>0</v>
      </c>
      <c r="AD831" s="206" t="str">
        <f t="shared" si="40"/>
        <v xml:space="preserve">{"Organisation": "Croix Rouge Americaine", "Indicateur": "Distribution de biens non-alimentaire", "Statut": "Réalisé", "Date de l'activité (passé ou planifiée)
( jj-mm-aaaa)": "11/11/2016", "Département": "Nord Ouest", "Commune": "Bombardopolis", "Section Communale": ""}, </v>
      </c>
    </row>
    <row r="832" spans="1:30" s="53" customFormat="1" x14ac:dyDescent="0.25">
      <c r="A832" s="53" t="s">
        <v>2191</v>
      </c>
      <c r="B832" s="53" t="s">
        <v>2058</v>
      </c>
      <c r="D832" s="53" t="s">
        <v>15</v>
      </c>
      <c r="E832" s="132">
        <v>42685</v>
      </c>
      <c r="F832" s="77" t="s">
        <v>2417</v>
      </c>
      <c r="G832" s="145" t="s">
        <v>1058</v>
      </c>
      <c r="H832" s="138" t="str">
        <f>IFERROR(VLOOKUP(G832,REFERENCES!O:P,2,FALSE),"")</f>
        <v xml:space="preserve">Nombre </v>
      </c>
      <c r="I832" s="73">
        <v>126</v>
      </c>
      <c r="J832" s="73"/>
      <c r="K832" s="73"/>
      <c r="L832" s="73"/>
      <c r="M832" s="20">
        <v>315</v>
      </c>
      <c r="N832" s="17">
        <v>63</v>
      </c>
      <c r="P832" s="53" t="s">
        <v>167</v>
      </c>
      <c r="Q832" s="53" t="s">
        <v>326</v>
      </c>
      <c r="R832" s="78"/>
      <c r="S832" s="167"/>
      <c r="T832" s="71"/>
      <c r="U832" s="71"/>
      <c r="V832" s="206" t="s">
        <v>1049</v>
      </c>
      <c r="W832" s="206" t="str">
        <f t="shared" si="38"/>
        <v>CRO20161111NOBA</v>
      </c>
      <c r="X832" s="206">
        <f t="shared" si="39"/>
        <v>0</v>
      </c>
      <c r="Y832" s="206" t="str">
        <f>VLOOKUP(P832,NIVEAUXADMIN!A:B,2,FALSE)</f>
        <v>HT09</v>
      </c>
      <c r="Z832" s="206" t="str">
        <f>VLOOKUP(Q832,NIVEAUXADMIN!E:F,2,FALSE)</f>
        <v>HT09932</v>
      </c>
      <c r="AA832" s="206" t="e">
        <f>VLOOKUP(R832,NIVEAUXADMIN!I:J,2,FALSE)</f>
        <v>#N/A</v>
      </c>
      <c r="AB832" s="206">
        <f>IF(SUMPRODUCT(($A$4:$A832=A832)*($Q$4:$Q832=Q832))&gt;1,0,1)</f>
        <v>0</v>
      </c>
      <c r="AC832" s="207">
        <f>IF(SUMPRODUCT(($A$4:$A832=A832)*($F$4:$F832=F832)*($Q$4:$Q832=Q832))&gt;1,0,1)</f>
        <v>0</v>
      </c>
      <c r="AD832" s="206" t="str">
        <f t="shared" si="40"/>
        <v xml:space="preserve">{"Organisation": "Croix Rouge Americaine", "Indicateur": "Distribution de biens non-alimentaire", "Statut": "Réalisé", "Date de l'activité (passé ou planifiée)
( jj-mm-aaaa)": "11/11/2016", "Département": "Nord Ouest", "Commune": "Baie de Henne", "Section Communale": ""}, </v>
      </c>
    </row>
    <row r="833" spans="1:30" s="53" customFormat="1" x14ac:dyDescent="0.25">
      <c r="A833" s="53" t="s">
        <v>2191</v>
      </c>
      <c r="B833" s="53" t="s">
        <v>2058</v>
      </c>
      <c r="D833" s="53" t="s">
        <v>15</v>
      </c>
      <c r="E833" s="132">
        <v>42685</v>
      </c>
      <c r="F833" s="77" t="s">
        <v>2417</v>
      </c>
      <c r="G833" s="145" t="s">
        <v>1056</v>
      </c>
      <c r="H833" s="138" t="str">
        <f>IFERROR(VLOOKUP(G833,REFERENCES!O:P,2,FALSE),"")</f>
        <v xml:space="preserve">Nombre </v>
      </c>
      <c r="I833" s="73">
        <v>23</v>
      </c>
      <c r="J833" s="73"/>
      <c r="K833" s="73"/>
      <c r="L833" s="73"/>
      <c r="M833" s="20">
        <v>315</v>
      </c>
      <c r="N833" s="17">
        <v>63</v>
      </c>
      <c r="P833" s="53" t="s">
        <v>167</v>
      </c>
      <c r="Q833" s="53" t="s">
        <v>326</v>
      </c>
      <c r="R833" s="78"/>
      <c r="S833" s="167"/>
      <c r="T833" s="71"/>
      <c r="U833" s="71"/>
      <c r="V833" s="145"/>
      <c r="W833" s="206" t="str">
        <f t="shared" si="38"/>
        <v>CRO20161111NOBA</v>
      </c>
      <c r="X833" s="206">
        <f t="shared" si="39"/>
        <v>0</v>
      </c>
      <c r="Y833" s="206" t="str">
        <f>VLOOKUP(P833,NIVEAUXADMIN!A:B,2,FALSE)</f>
        <v>HT09</v>
      </c>
      <c r="Z833" s="206" t="str">
        <f>VLOOKUP(Q833,NIVEAUXADMIN!E:F,2,FALSE)</f>
        <v>HT09932</v>
      </c>
      <c r="AA833" s="206" t="e">
        <f>VLOOKUP(R833,NIVEAUXADMIN!I:J,2,FALSE)</f>
        <v>#N/A</v>
      </c>
      <c r="AB833" s="206">
        <f>IF(SUMPRODUCT(($A$4:$A833=A833)*($Q$4:$Q833=Q833))&gt;1,0,1)</f>
        <v>0</v>
      </c>
      <c r="AC833" s="207">
        <f>IF(SUMPRODUCT(($A$4:$A833=A833)*($F$4:$F833=F833)*($Q$4:$Q833=Q833))&gt;1,0,1)</f>
        <v>0</v>
      </c>
      <c r="AD833" s="206" t="str">
        <f t="shared" si="40"/>
        <v xml:space="preserve">{"Organisation": "Croix Rouge Americaine", "Indicateur": "Distribution de biens non-alimentaire", "Statut": "Réalisé", "Date de l'activité (passé ou planifiée)
( jj-mm-aaaa)": "11/11/2016", "Département": "Nord Ouest", "Commune": "Baie de Henne", "Section Communale": ""}, </v>
      </c>
    </row>
    <row r="834" spans="1:30" s="53" customFormat="1" x14ac:dyDescent="0.25">
      <c r="A834" s="53" t="s">
        <v>2191</v>
      </c>
      <c r="B834" s="53" t="s">
        <v>2058</v>
      </c>
      <c r="D834" s="53" t="s">
        <v>15</v>
      </c>
      <c r="E834" s="132">
        <v>42685</v>
      </c>
      <c r="F834" s="77" t="s">
        <v>2418</v>
      </c>
      <c r="G834" s="145" t="s">
        <v>1151</v>
      </c>
      <c r="H834" s="138" t="str">
        <f>IFERROR(VLOOKUP(G834,REFERENCES!O:P,2,FALSE),"")</f>
        <v>Nombre de kits d'outils</v>
      </c>
      <c r="I834" s="73">
        <v>60</v>
      </c>
      <c r="J834" s="146"/>
      <c r="K834" s="146"/>
      <c r="L834" s="146"/>
      <c r="M834" s="20">
        <v>315</v>
      </c>
      <c r="N834" s="17">
        <v>63</v>
      </c>
      <c r="O834" s="143"/>
      <c r="P834" s="53" t="s">
        <v>167</v>
      </c>
      <c r="Q834" s="143" t="s">
        <v>326</v>
      </c>
      <c r="R834" s="150"/>
      <c r="S834" s="167"/>
      <c r="T834" s="143"/>
      <c r="U834" s="71"/>
      <c r="V834" s="145"/>
      <c r="W834" s="206" t="str">
        <f t="shared" si="38"/>
        <v>CRO20161111NOBA</v>
      </c>
      <c r="X834" s="206">
        <f t="shared" si="39"/>
        <v>0</v>
      </c>
      <c r="Y834" s="206" t="str">
        <f>VLOOKUP(P834,NIVEAUXADMIN!A:B,2,FALSE)</f>
        <v>HT09</v>
      </c>
      <c r="Z834" s="206" t="str">
        <f>VLOOKUP(Q834,NIVEAUXADMIN!E:F,2,FALSE)</f>
        <v>HT09932</v>
      </c>
      <c r="AA834" s="206" t="e">
        <f>VLOOKUP(R834,NIVEAUXADMIN!I:J,2,FALSE)</f>
        <v>#N/A</v>
      </c>
      <c r="AB834" s="206">
        <f>IF(SUMPRODUCT(($A$4:$A834=A834)*($Q$4:$Q834=Q834))&gt;1,0,1)</f>
        <v>0</v>
      </c>
      <c r="AC834" s="207">
        <f>IF(SUMPRODUCT(($A$4:$A834=A834)*($F$4:$F834=F834)*($Q$4:$Q834=Q834))&gt;1,0,1)</f>
        <v>1</v>
      </c>
      <c r="AD834" s="206" t="str">
        <f t="shared" si="40"/>
        <v xml:space="preserve">{"Organisation": "Croix Rouge Americaine", "Indicateur": "Support à l'auto-recouvrement pour la réparation et reconstruction", "Statut": "Réalisé", "Date de l'activité (passé ou planifiée)
( jj-mm-aaaa)": "11/11/2016", "Département": "Nord Ouest", "Commune": "Baie de Henne", "Section Communale": ""}, </v>
      </c>
    </row>
    <row r="835" spans="1:30" s="53" customFormat="1" x14ac:dyDescent="0.25">
      <c r="A835" s="53" t="s">
        <v>2191</v>
      </c>
      <c r="B835" s="53" t="s">
        <v>2058</v>
      </c>
      <c r="D835" s="53" t="s">
        <v>15</v>
      </c>
      <c r="E835" s="132">
        <v>42685</v>
      </c>
      <c r="F835" s="77" t="s">
        <v>2417</v>
      </c>
      <c r="G835" s="145" t="s">
        <v>1058</v>
      </c>
      <c r="H835" s="138" t="str">
        <f>IFERROR(VLOOKUP(G835,REFERENCES!O:P,2,FALSE),"")</f>
        <v xml:space="preserve">Nombre </v>
      </c>
      <c r="I835" s="73">
        <v>110</v>
      </c>
      <c r="J835" s="17"/>
      <c r="K835" s="17"/>
      <c r="L835" s="17"/>
      <c r="M835" s="20">
        <v>550</v>
      </c>
      <c r="N835" s="73">
        <v>110</v>
      </c>
      <c r="O835" s="71"/>
      <c r="P835" s="53" t="s">
        <v>167</v>
      </c>
      <c r="Q835" s="53" t="s">
        <v>425</v>
      </c>
      <c r="R835" s="150"/>
      <c r="S835" s="167"/>
      <c r="V835" s="206" t="s">
        <v>1049</v>
      </c>
      <c r="W835" s="206" t="str">
        <f t="shared" si="38"/>
        <v>CRO20161111NOBO</v>
      </c>
      <c r="X835" s="206">
        <f t="shared" si="39"/>
        <v>0</v>
      </c>
      <c r="Y835" s="206" t="str">
        <f>VLOOKUP(P835,NIVEAUXADMIN!A:B,2,FALSE)</f>
        <v>HT09</v>
      </c>
      <c r="Z835" s="206" t="str">
        <f>VLOOKUP(Q835,NIVEAUXADMIN!E:F,2,FALSE)</f>
        <v>HT09933</v>
      </c>
      <c r="AA835" s="206" t="e">
        <f>VLOOKUP(R835,NIVEAUXADMIN!I:J,2,FALSE)</f>
        <v>#N/A</v>
      </c>
      <c r="AB835" s="206">
        <f>IF(SUMPRODUCT(($A$4:$A835=A835)*($Q$4:$Q835=Q835))&gt;1,0,1)</f>
        <v>0</v>
      </c>
      <c r="AC835" s="207">
        <f>IF(SUMPRODUCT(($A$4:$A835=A835)*($F$4:$F835=F835)*($Q$4:$Q835=Q835))&gt;1,0,1)</f>
        <v>0</v>
      </c>
      <c r="AD835" s="206" t="str">
        <f t="shared" si="40"/>
        <v xml:space="preserve">{"Organisation": "Croix Rouge Americaine", "Indicateur": "Distribution de biens non-alimentaire", "Statut": "Réalisé", "Date de l'activité (passé ou planifiée)
( jj-mm-aaaa)": "11/11/2016", "Département": "Nord Ouest", "Commune": "Bombardopolis", "Section Communale": ""}, </v>
      </c>
    </row>
    <row r="836" spans="1:30" s="53" customFormat="1" x14ac:dyDescent="0.25">
      <c r="A836" s="53" t="s">
        <v>2191</v>
      </c>
      <c r="B836" s="53" t="s">
        <v>2058</v>
      </c>
      <c r="D836" s="53" t="s">
        <v>15</v>
      </c>
      <c r="E836" s="132">
        <v>42685</v>
      </c>
      <c r="F836" s="77" t="s">
        <v>2420</v>
      </c>
      <c r="G836" s="145" t="s">
        <v>2410</v>
      </c>
      <c r="H836" s="138" t="str">
        <f>IFERROR(VLOOKUP(G836,REFERENCES!O:P,2,FALSE),"")</f>
        <v xml:space="preserve">Nombre </v>
      </c>
      <c r="I836" s="73">
        <v>37</v>
      </c>
      <c r="J836" s="73"/>
      <c r="K836" s="73"/>
      <c r="L836" s="73"/>
      <c r="M836" s="20">
        <v>550</v>
      </c>
      <c r="N836" s="17">
        <v>110</v>
      </c>
      <c r="P836" s="53" t="s">
        <v>167</v>
      </c>
      <c r="Q836" s="143" t="s">
        <v>425</v>
      </c>
      <c r="R836" s="150"/>
      <c r="S836" s="167"/>
      <c r="T836" s="71"/>
      <c r="U836" s="71"/>
      <c r="V836" s="15"/>
      <c r="W836" s="206" t="str">
        <f t="shared" si="38"/>
        <v>CRO20161111NOBO</v>
      </c>
      <c r="X836" s="206">
        <f t="shared" si="39"/>
        <v>0</v>
      </c>
      <c r="Y836" s="206" t="str">
        <f>VLOOKUP(P836,NIVEAUXADMIN!A:B,2,FALSE)</f>
        <v>HT09</v>
      </c>
      <c r="Z836" s="206" t="str">
        <f>VLOOKUP(Q836,NIVEAUXADMIN!E:F,2,FALSE)</f>
        <v>HT09933</v>
      </c>
      <c r="AA836" s="206" t="e">
        <f>VLOOKUP(R836,NIVEAUXADMIN!I:J,2,FALSE)</f>
        <v>#N/A</v>
      </c>
      <c r="AB836" s="206">
        <f>IF(SUMPRODUCT(($A$4:$A836=A836)*($Q$4:$Q836=Q836))&gt;1,0,1)</f>
        <v>0</v>
      </c>
      <c r="AC836" s="207">
        <f>IF(SUMPRODUCT(($A$4:$A836=A836)*($F$4:$F836=F836)*($Q$4:$Q836=Q836))&gt;1,0,1)</f>
        <v>0</v>
      </c>
      <c r="AD836" s="206" t="str">
        <f t="shared" si="40"/>
        <v xml:space="preserve">{"Organisation": "Croix Rouge Americaine", "Indicateur": "Distribution de materiel d'abris d'urgence", "Statut": "Réalisé", "Date de l'activité (passé ou planifiée)
( jj-mm-aaaa)": "11/11/2016", "Département": "Nord Ouest", "Commune": "Bombardopolis", "Section Communale": ""}, </v>
      </c>
    </row>
    <row r="837" spans="1:30" s="53" customFormat="1" x14ac:dyDescent="0.25">
      <c r="A837" s="53" t="s">
        <v>2191</v>
      </c>
      <c r="B837" s="53" t="s">
        <v>2058</v>
      </c>
      <c r="D837" s="53" t="s">
        <v>15</v>
      </c>
      <c r="E837" s="132">
        <v>42685</v>
      </c>
      <c r="F837" s="77" t="s">
        <v>2417</v>
      </c>
      <c r="G837" s="145" t="s">
        <v>1056</v>
      </c>
      <c r="H837" s="138" t="str">
        <f>IFERROR(VLOOKUP(G837,REFERENCES!O:P,2,FALSE),"")</f>
        <v xml:space="preserve">Nombre </v>
      </c>
      <c r="I837" s="73">
        <v>73</v>
      </c>
      <c r="J837" s="73"/>
      <c r="K837" s="73"/>
      <c r="L837" s="73"/>
      <c r="M837" s="20">
        <v>550</v>
      </c>
      <c r="N837" s="17">
        <v>110</v>
      </c>
      <c r="O837" s="71"/>
      <c r="P837" s="53" t="s">
        <v>167</v>
      </c>
      <c r="Q837" s="53" t="s">
        <v>425</v>
      </c>
      <c r="R837" s="78"/>
      <c r="S837" s="167"/>
      <c r="T837" s="71"/>
      <c r="U837" s="71"/>
      <c r="V837" s="145"/>
      <c r="W837" s="206" t="str">
        <f t="shared" ref="W837:W900" si="41">UPPER(LEFT(A837,3)&amp;YEAR(E837)&amp;MONTH(E837)&amp;DAY((E837))&amp;LEFT(P837,2)&amp;LEFT(Q837,2)&amp;LEFT(R837,2))</f>
        <v>CRO20161111NOBO</v>
      </c>
      <c r="X837" s="206">
        <f t="shared" ref="X837:X900" si="42">COUNTIF($W$4:$W$128,W837)</f>
        <v>0</v>
      </c>
      <c r="Y837" s="206" t="str">
        <f>VLOOKUP(P837,NIVEAUXADMIN!A:B,2,FALSE)</f>
        <v>HT09</v>
      </c>
      <c r="Z837" s="206" t="str">
        <f>VLOOKUP(Q837,NIVEAUXADMIN!E:F,2,FALSE)</f>
        <v>HT09933</v>
      </c>
      <c r="AA837" s="206" t="e">
        <f>VLOOKUP(R837,NIVEAUXADMIN!I:J,2,FALSE)</f>
        <v>#N/A</v>
      </c>
      <c r="AB837" s="206">
        <f>IF(SUMPRODUCT(($A$4:$A837=A837)*($Q$4:$Q837=Q837))&gt;1,0,1)</f>
        <v>0</v>
      </c>
      <c r="AC837" s="207">
        <f>IF(SUMPRODUCT(($A$4:$A837=A837)*($F$4:$F837=F837)*($Q$4:$Q837=Q837))&gt;1,0,1)</f>
        <v>0</v>
      </c>
      <c r="AD837" s="206" t="str">
        <f t="shared" ref="AD837:AD900" si="43">"{"""&amp;$A$3 &amp;""": """ &amp; TRIM(A837)  &amp; """, """&amp; $F$3 &amp; """: """ &amp;  IFERROR(MID(F837,5,LEN(F837)-2),"")&amp; """, """ &amp;$D$3 &amp;""": """ &amp; D837 &amp; """, """&amp;$E$3 &amp;""": """ &amp; IFERROR(TEXT(E837,"m/d/yyyy"),"") &amp; """, """&amp; $P$3&amp; """: """ &amp; P837&amp; """, """&amp; $Q$3&amp; """: """ &amp; Q837&amp; """, """&amp; $R$3&amp; """: """ &amp; R837&amp; """}, "</f>
        <v xml:space="preserve">{"Organisation": "Croix Rouge Americaine", "Indicateur": "Distribution de biens non-alimentaire", "Statut": "Réalisé", "Date de l'activité (passé ou planifiée)
( jj-mm-aaaa)": "11/11/2016", "Département": "Nord Ouest", "Commune": "Bombardopolis", "Section Communale": ""}, </v>
      </c>
    </row>
    <row r="838" spans="1:30" s="53" customFormat="1" x14ac:dyDescent="0.25">
      <c r="A838" s="53" t="s">
        <v>2191</v>
      </c>
      <c r="B838" s="53" t="s">
        <v>2058</v>
      </c>
      <c r="D838" s="53" t="s">
        <v>15</v>
      </c>
      <c r="E838" s="132">
        <v>42685</v>
      </c>
      <c r="F838" s="77" t="s">
        <v>2417</v>
      </c>
      <c r="G838" s="145" t="s">
        <v>1058</v>
      </c>
      <c r="H838" s="138" t="str">
        <f>IFERROR(VLOOKUP(G838,REFERENCES!O:P,2,FALSE),"")</f>
        <v xml:space="preserve">Nombre </v>
      </c>
      <c r="I838" s="207">
        <v>68</v>
      </c>
      <c r="J838" s="73"/>
      <c r="K838" s="73"/>
      <c r="L838" s="73"/>
      <c r="M838" s="20">
        <v>340</v>
      </c>
      <c r="N838" s="17">
        <v>68</v>
      </c>
      <c r="O838" s="206"/>
      <c r="P838" s="53" t="s">
        <v>167</v>
      </c>
      <c r="Q838" s="53" t="s">
        <v>425</v>
      </c>
      <c r="R838" s="78"/>
      <c r="S838" s="167"/>
      <c r="T838" s="71"/>
      <c r="U838" s="71"/>
      <c r="V838" s="206" t="s">
        <v>1049</v>
      </c>
      <c r="W838" s="206" t="str">
        <f t="shared" si="41"/>
        <v>CRO20161111NOBO</v>
      </c>
      <c r="X838" s="206">
        <f t="shared" si="42"/>
        <v>0</v>
      </c>
      <c r="Y838" s="206" t="str">
        <f>VLOOKUP(P838,NIVEAUXADMIN!A:B,2,FALSE)</f>
        <v>HT09</v>
      </c>
      <c r="Z838" s="206" t="str">
        <f>VLOOKUP(Q838,NIVEAUXADMIN!E:F,2,FALSE)</f>
        <v>HT09933</v>
      </c>
      <c r="AA838" s="206" t="e">
        <f>VLOOKUP(R838,NIVEAUXADMIN!I:J,2,FALSE)</f>
        <v>#N/A</v>
      </c>
      <c r="AB838" s="206">
        <f>IF(SUMPRODUCT(($A$4:$A838=A838)*($Q$4:$Q838=Q838))&gt;1,0,1)</f>
        <v>0</v>
      </c>
      <c r="AC838" s="207">
        <f>IF(SUMPRODUCT(($A$4:$A838=A838)*($F$4:$F838=F838)*($Q$4:$Q838=Q838))&gt;1,0,1)</f>
        <v>0</v>
      </c>
      <c r="AD838" s="206" t="str">
        <f t="shared" si="43"/>
        <v xml:space="preserve">{"Organisation": "Croix Rouge Americaine", "Indicateur": "Distribution de biens non-alimentaire", "Statut": "Réalisé", "Date de l'activité (passé ou planifiée)
( jj-mm-aaaa)": "11/11/2016", "Département": "Nord Ouest", "Commune": "Bombardopolis", "Section Communale": ""}, </v>
      </c>
    </row>
    <row r="839" spans="1:30" s="53" customFormat="1" x14ac:dyDescent="0.25">
      <c r="A839" s="53" t="s">
        <v>2191</v>
      </c>
      <c r="B839" s="53" t="s">
        <v>2058</v>
      </c>
      <c r="D839" s="53" t="s">
        <v>15</v>
      </c>
      <c r="E839" s="132">
        <v>42685</v>
      </c>
      <c r="F839" s="77" t="s">
        <v>2420</v>
      </c>
      <c r="G839" s="145" t="s">
        <v>2410</v>
      </c>
      <c r="H839" s="138" t="str">
        <f>IFERROR(VLOOKUP(G839,REFERENCES!O:P,2,FALSE),"")</f>
        <v xml:space="preserve">Nombre </v>
      </c>
      <c r="I839" s="73">
        <v>17</v>
      </c>
      <c r="J839" s="73"/>
      <c r="K839" s="73"/>
      <c r="L839" s="73"/>
      <c r="M839" s="20">
        <v>340</v>
      </c>
      <c r="N839" s="17">
        <v>68</v>
      </c>
      <c r="O839" s="71"/>
      <c r="P839" s="53" t="s">
        <v>167</v>
      </c>
      <c r="Q839" s="53" t="s">
        <v>425</v>
      </c>
      <c r="R839" s="78"/>
      <c r="S839" s="167"/>
      <c r="T839" s="71"/>
      <c r="U839" s="71"/>
      <c r="V839" s="15"/>
      <c r="W839" s="206" t="str">
        <f t="shared" si="41"/>
        <v>CRO20161111NOBO</v>
      </c>
      <c r="X839" s="206">
        <f t="shared" si="42"/>
        <v>0</v>
      </c>
      <c r="Y839" s="206" t="str">
        <f>VLOOKUP(P839,NIVEAUXADMIN!A:B,2,FALSE)</f>
        <v>HT09</v>
      </c>
      <c r="Z839" s="206" t="str">
        <f>VLOOKUP(Q839,NIVEAUXADMIN!E:F,2,FALSE)</f>
        <v>HT09933</v>
      </c>
      <c r="AA839" s="206" t="e">
        <f>VLOOKUP(R839,NIVEAUXADMIN!I:J,2,FALSE)</f>
        <v>#N/A</v>
      </c>
      <c r="AB839" s="206">
        <f>IF(SUMPRODUCT(($A$4:$A839=A839)*($Q$4:$Q839=Q839))&gt;1,0,1)</f>
        <v>0</v>
      </c>
      <c r="AC839" s="207">
        <f>IF(SUMPRODUCT(($A$4:$A839=A839)*($F$4:$F839=F839)*($Q$4:$Q839=Q839))&gt;1,0,1)</f>
        <v>0</v>
      </c>
      <c r="AD839" s="206" t="str">
        <f t="shared" si="43"/>
        <v xml:space="preserve">{"Organisation": "Croix Rouge Americaine", "Indicateur": "Distribution de materiel d'abris d'urgence", "Statut": "Réalisé", "Date de l'activité (passé ou planifiée)
( jj-mm-aaaa)": "11/11/2016", "Département": "Nord Ouest", "Commune": "Bombardopolis", "Section Communale": ""}, </v>
      </c>
    </row>
    <row r="840" spans="1:30" s="53" customFormat="1" x14ac:dyDescent="0.25">
      <c r="A840" s="53" t="s">
        <v>2191</v>
      </c>
      <c r="B840" s="53" t="s">
        <v>2058</v>
      </c>
      <c r="D840" s="53" t="s">
        <v>15</v>
      </c>
      <c r="E840" s="132">
        <v>42685</v>
      </c>
      <c r="F840" s="77" t="s">
        <v>2417</v>
      </c>
      <c r="G840" s="145" t="s">
        <v>1056</v>
      </c>
      <c r="H840" s="138" t="str">
        <f>IFERROR(VLOOKUP(G840,REFERENCES!O:P,2,FALSE),"")</f>
        <v xml:space="preserve">Nombre </v>
      </c>
      <c r="I840" s="207">
        <v>46</v>
      </c>
      <c r="J840" s="73"/>
      <c r="K840" s="73"/>
      <c r="L840" s="73"/>
      <c r="M840" s="20">
        <v>340</v>
      </c>
      <c r="N840" s="17">
        <v>68</v>
      </c>
      <c r="O840" s="206"/>
      <c r="P840" s="53" t="s">
        <v>167</v>
      </c>
      <c r="Q840" s="53" t="s">
        <v>425</v>
      </c>
      <c r="R840" s="78"/>
      <c r="S840" s="167"/>
      <c r="T840" s="71"/>
      <c r="U840" s="71"/>
      <c r="V840" s="15"/>
      <c r="W840" s="206" t="str">
        <f t="shared" si="41"/>
        <v>CRO20161111NOBO</v>
      </c>
      <c r="X840" s="206">
        <f t="shared" si="42"/>
        <v>0</v>
      </c>
      <c r="Y840" s="206" t="str">
        <f>VLOOKUP(P840,NIVEAUXADMIN!A:B,2,FALSE)</f>
        <v>HT09</v>
      </c>
      <c r="Z840" s="206" t="str">
        <f>VLOOKUP(Q840,NIVEAUXADMIN!E:F,2,FALSE)</f>
        <v>HT09933</v>
      </c>
      <c r="AA840" s="206" t="e">
        <f>VLOOKUP(R840,NIVEAUXADMIN!I:J,2,FALSE)</f>
        <v>#N/A</v>
      </c>
      <c r="AB840" s="206">
        <f>IF(SUMPRODUCT(($A$4:$A840=A840)*($Q$4:$Q840=Q840))&gt;1,0,1)</f>
        <v>0</v>
      </c>
      <c r="AC840" s="207">
        <f>IF(SUMPRODUCT(($A$4:$A840=A840)*($F$4:$F840=F840)*($Q$4:$Q840=Q840))&gt;1,0,1)</f>
        <v>0</v>
      </c>
      <c r="AD840" s="206" t="str">
        <f t="shared" si="43"/>
        <v xml:space="preserve">{"Organisation": "Croix Rouge Americaine", "Indicateur": "Distribution de biens non-alimentaire", "Statut": "Réalisé", "Date de l'activité (passé ou planifiée)
( jj-mm-aaaa)": "11/11/2016", "Département": "Nord Ouest", "Commune": "Bombardopolis", "Section Communale": ""}, </v>
      </c>
    </row>
    <row r="841" spans="1:30" s="53" customFormat="1" x14ac:dyDescent="0.25">
      <c r="A841" s="53" t="s">
        <v>2191</v>
      </c>
      <c r="B841" s="53" t="s">
        <v>2058</v>
      </c>
      <c r="D841" s="53" t="s">
        <v>15</v>
      </c>
      <c r="E841" s="132">
        <v>42685</v>
      </c>
      <c r="F841" s="77" t="s">
        <v>2418</v>
      </c>
      <c r="G841" s="145" t="s">
        <v>1151</v>
      </c>
      <c r="H841" s="138" t="str">
        <f>IFERROR(VLOOKUP(G841,REFERENCES!O:P,2,FALSE),"")</f>
        <v>Nombre de kits d'outils</v>
      </c>
      <c r="I841" s="73">
        <v>5</v>
      </c>
      <c r="J841" s="73"/>
      <c r="K841" s="73"/>
      <c r="L841" s="73"/>
      <c r="M841" s="20">
        <v>340</v>
      </c>
      <c r="N841" s="146">
        <v>68</v>
      </c>
      <c r="O841" s="71"/>
      <c r="P841" s="53" t="s">
        <v>167</v>
      </c>
      <c r="Q841" s="53" t="s">
        <v>425</v>
      </c>
      <c r="R841" s="78"/>
      <c r="S841" s="167"/>
      <c r="T841" s="71"/>
      <c r="U841" s="71"/>
      <c r="V841" s="145"/>
      <c r="W841" s="206" t="str">
        <f t="shared" si="41"/>
        <v>CRO20161111NOBO</v>
      </c>
      <c r="X841" s="206">
        <f t="shared" si="42"/>
        <v>0</v>
      </c>
      <c r="Y841" s="206" t="str">
        <f>VLOOKUP(P841,NIVEAUXADMIN!A:B,2,FALSE)</f>
        <v>HT09</v>
      </c>
      <c r="Z841" s="206" t="str">
        <f>VLOOKUP(Q841,NIVEAUXADMIN!E:F,2,FALSE)</f>
        <v>HT09933</v>
      </c>
      <c r="AA841" s="206" t="e">
        <f>VLOOKUP(R841,NIVEAUXADMIN!I:J,2,FALSE)</f>
        <v>#N/A</v>
      </c>
      <c r="AB841" s="206">
        <f>IF(SUMPRODUCT(($A$4:$A841=A841)*($Q$4:$Q841=Q841))&gt;1,0,1)</f>
        <v>0</v>
      </c>
      <c r="AC841" s="207">
        <f>IF(SUMPRODUCT(($A$4:$A841=A841)*($F$4:$F841=F841)*($Q$4:$Q841=Q841))&gt;1,0,1)</f>
        <v>1</v>
      </c>
      <c r="AD841" s="206" t="str">
        <f t="shared" si="43"/>
        <v xml:space="preserve">{"Organisation": "Croix Rouge Americaine", "Indicateur": "Support à l'auto-recouvrement pour la réparation et reconstruction", "Statut": "Réalisé", "Date de l'activité (passé ou planifiée)
( jj-mm-aaaa)": "11/11/2016", "Département": "Nord Ouest", "Commune": "Bombardopolis", "Section Communale": ""}, </v>
      </c>
    </row>
    <row r="842" spans="1:30" s="53" customFormat="1" x14ac:dyDescent="0.25">
      <c r="A842" s="53" t="s">
        <v>2191</v>
      </c>
      <c r="B842" s="53" t="s">
        <v>2058</v>
      </c>
      <c r="D842" s="53" t="s">
        <v>15</v>
      </c>
      <c r="E842" s="132">
        <v>42685</v>
      </c>
      <c r="F842" s="77" t="s">
        <v>2417</v>
      </c>
      <c r="G842" s="145" t="s">
        <v>1058</v>
      </c>
      <c r="H842" s="138" t="str">
        <f>IFERROR(VLOOKUP(G842,REFERENCES!O:P,2,FALSE),"")</f>
        <v xml:space="preserve">Nombre </v>
      </c>
      <c r="I842" s="73">
        <v>150</v>
      </c>
      <c r="J842" s="73"/>
      <c r="K842" s="73"/>
      <c r="L842" s="73"/>
      <c r="M842" s="20">
        <v>1160</v>
      </c>
      <c r="N842" s="146">
        <v>232</v>
      </c>
      <c r="O842" s="71"/>
      <c r="P842" s="53" t="s">
        <v>167</v>
      </c>
      <c r="Q842" s="53" t="s">
        <v>437</v>
      </c>
      <c r="R842" s="78"/>
      <c r="S842" s="167"/>
      <c r="T842" s="71"/>
      <c r="U842" s="143"/>
      <c r="V842" s="206" t="s">
        <v>1049</v>
      </c>
      <c r="W842" s="206" t="str">
        <f t="shared" si="41"/>
        <v>CRO20161111NOMO</v>
      </c>
      <c r="X842" s="206">
        <f t="shared" si="42"/>
        <v>0</v>
      </c>
      <c r="Y842" s="206" t="str">
        <f>VLOOKUP(P842,NIVEAUXADMIN!A:B,2,FALSE)</f>
        <v>HT09</v>
      </c>
      <c r="Z842" s="206" t="str">
        <f>VLOOKUP(Q842,NIVEAUXADMIN!E:F,2,FALSE)</f>
        <v>HT09931</v>
      </c>
      <c r="AA842" s="206" t="e">
        <f>VLOOKUP(R842,NIVEAUXADMIN!I:J,2,FALSE)</f>
        <v>#N/A</v>
      </c>
      <c r="AB842" s="206">
        <f>IF(SUMPRODUCT(($A$4:$A842=A842)*($Q$4:$Q842=Q842))&gt;1,0,1)</f>
        <v>0</v>
      </c>
      <c r="AC842" s="207">
        <f>IF(SUMPRODUCT(($A$4:$A842=A842)*($F$4:$F842=F842)*($Q$4:$Q842=Q842))&gt;1,0,1)</f>
        <v>0</v>
      </c>
      <c r="AD842" s="206" t="str">
        <f t="shared" si="43"/>
        <v xml:space="preserve">{"Organisation": "Croix Rouge Americaine", "Indicateur": "Distribution de biens non-alimentaire", "Statut": "Réalisé", "Date de l'activité (passé ou planifiée)
( jj-mm-aaaa)": "11/11/2016", "Département": "Nord Ouest", "Commune": "Mole Saint Nicolas", "Section Communale": ""}, </v>
      </c>
    </row>
    <row r="843" spans="1:30" s="53" customFormat="1" x14ac:dyDescent="0.25">
      <c r="A843" s="53" t="s">
        <v>2191</v>
      </c>
      <c r="B843" s="53" t="s">
        <v>2058</v>
      </c>
      <c r="D843" s="53" t="s">
        <v>15</v>
      </c>
      <c r="E843" s="132">
        <v>42685</v>
      </c>
      <c r="F843" s="77" t="s">
        <v>2417</v>
      </c>
      <c r="G843" s="145" t="s">
        <v>1056</v>
      </c>
      <c r="H843" s="138" t="str">
        <f>IFERROR(VLOOKUP(G843,REFERENCES!O:P,2,FALSE),"")</f>
        <v xml:space="preserve">Nombre </v>
      </c>
      <c r="I843" s="73">
        <v>169</v>
      </c>
      <c r="J843" s="73"/>
      <c r="K843" s="73"/>
      <c r="L843" s="73"/>
      <c r="M843" s="20">
        <v>1160</v>
      </c>
      <c r="N843" s="17">
        <v>232</v>
      </c>
      <c r="O843" s="71"/>
      <c r="P843" s="53" t="s">
        <v>167</v>
      </c>
      <c r="Q843" s="53" t="s">
        <v>437</v>
      </c>
      <c r="R843" s="150"/>
      <c r="S843" s="167"/>
      <c r="T843" s="71"/>
      <c r="U843" s="71"/>
      <c r="V843" s="145"/>
      <c r="W843" s="206" t="str">
        <f t="shared" si="41"/>
        <v>CRO20161111NOMO</v>
      </c>
      <c r="X843" s="206">
        <f t="shared" si="42"/>
        <v>0</v>
      </c>
      <c r="Y843" s="206" t="str">
        <f>VLOOKUP(P843,NIVEAUXADMIN!A:B,2,FALSE)</f>
        <v>HT09</v>
      </c>
      <c r="Z843" s="206" t="str">
        <f>VLOOKUP(Q843,NIVEAUXADMIN!E:F,2,FALSE)</f>
        <v>HT09931</v>
      </c>
      <c r="AA843" s="206" t="e">
        <f>VLOOKUP(R843,NIVEAUXADMIN!I:J,2,FALSE)</f>
        <v>#N/A</v>
      </c>
      <c r="AB843" s="206">
        <f>IF(SUMPRODUCT(($A$4:$A843=A843)*($Q$4:$Q843=Q843))&gt;1,0,1)</f>
        <v>0</v>
      </c>
      <c r="AC843" s="207">
        <f>IF(SUMPRODUCT(($A$4:$A843=A843)*($F$4:$F843=F843)*($Q$4:$Q843=Q843))&gt;1,0,1)</f>
        <v>0</v>
      </c>
      <c r="AD843" s="206" t="str">
        <f t="shared" si="43"/>
        <v xml:space="preserve">{"Organisation": "Croix Rouge Americaine", "Indicateur": "Distribution de biens non-alimentaire", "Statut": "Réalisé", "Date de l'activité (passé ou planifiée)
( jj-mm-aaaa)": "11/11/2016", "Département": "Nord Ouest", "Commune": "Mole Saint Nicolas", "Section Communale": ""}, </v>
      </c>
    </row>
    <row r="844" spans="1:30" s="53" customFormat="1" x14ac:dyDescent="0.25">
      <c r="A844" s="53" t="s">
        <v>2191</v>
      </c>
      <c r="B844" s="53" t="s">
        <v>2058</v>
      </c>
      <c r="D844" s="53" t="s">
        <v>15</v>
      </c>
      <c r="E844" s="132">
        <v>42685</v>
      </c>
      <c r="F844" s="77" t="s">
        <v>2418</v>
      </c>
      <c r="G844" s="145" t="s">
        <v>1151</v>
      </c>
      <c r="H844" s="138" t="str">
        <f>IFERROR(VLOOKUP(G844,REFERENCES!O:P,2,FALSE),"")</f>
        <v>Nombre de kits d'outils</v>
      </c>
      <c r="I844" s="73">
        <v>63</v>
      </c>
      <c r="J844" s="17"/>
      <c r="K844" s="17"/>
      <c r="L844" s="17"/>
      <c r="M844" s="20">
        <v>1160</v>
      </c>
      <c r="N844" s="73">
        <v>232</v>
      </c>
      <c r="O844" s="71"/>
      <c r="P844" s="53" t="s">
        <v>167</v>
      </c>
      <c r="Q844" s="143" t="s">
        <v>437</v>
      </c>
      <c r="R844" s="150"/>
      <c r="S844" s="167"/>
      <c r="V844" s="145"/>
      <c r="W844" s="206" t="str">
        <f t="shared" si="41"/>
        <v>CRO20161111NOMO</v>
      </c>
      <c r="X844" s="206">
        <f t="shared" si="42"/>
        <v>0</v>
      </c>
      <c r="Y844" s="206" t="str">
        <f>VLOOKUP(P844,NIVEAUXADMIN!A:B,2,FALSE)</f>
        <v>HT09</v>
      </c>
      <c r="Z844" s="206" t="str">
        <f>VLOOKUP(Q844,NIVEAUXADMIN!E:F,2,FALSE)</f>
        <v>HT09931</v>
      </c>
      <c r="AA844" s="206" t="e">
        <f>VLOOKUP(R844,NIVEAUXADMIN!I:J,2,FALSE)</f>
        <v>#N/A</v>
      </c>
      <c r="AB844" s="206">
        <f>IF(SUMPRODUCT(($A$4:$A844=A844)*($Q$4:$Q844=Q844))&gt;1,0,1)</f>
        <v>0</v>
      </c>
      <c r="AC844" s="207">
        <f>IF(SUMPRODUCT(($A$4:$A844=A844)*($F$4:$F844=F844)*($Q$4:$Q844=Q844))&gt;1,0,1)</f>
        <v>0</v>
      </c>
      <c r="AD844" s="206" t="str">
        <f t="shared" si="43"/>
        <v xml:space="preserve">{"Organisation": "Croix Rouge Americaine", "Indicateur": "Support à l'auto-recouvrement pour la réparation et reconstruction", "Statut": "Réalisé", "Date de l'activité (passé ou planifiée)
( jj-mm-aaaa)": "11/11/2016", "Département": "Nord Ouest", "Commune": "Mole Saint Nicolas", "Section Communale": ""}, </v>
      </c>
    </row>
    <row r="845" spans="1:30" s="53" customFormat="1" x14ac:dyDescent="0.25">
      <c r="A845" s="53" t="s">
        <v>2191</v>
      </c>
      <c r="B845" s="53" t="s">
        <v>2058</v>
      </c>
      <c r="D845" s="53" t="s">
        <v>15</v>
      </c>
      <c r="E845" s="132">
        <v>42685</v>
      </c>
      <c r="F845" s="77" t="s">
        <v>2417</v>
      </c>
      <c r="G845" s="145" t="s">
        <v>1058</v>
      </c>
      <c r="H845" s="138" t="str">
        <f>IFERROR(VLOOKUP(G845,REFERENCES!O:P,2,FALSE),"")</f>
        <v xml:space="preserve">Nombre </v>
      </c>
      <c r="I845" s="146">
        <v>590</v>
      </c>
      <c r="J845" s="146"/>
      <c r="K845" s="146"/>
      <c r="L845" s="146"/>
      <c r="M845" s="20">
        <v>2190</v>
      </c>
      <c r="N845" s="146">
        <v>438</v>
      </c>
      <c r="P845" s="53" t="s">
        <v>167</v>
      </c>
      <c r="Q845" s="53" t="s">
        <v>326</v>
      </c>
      <c r="R845" s="150"/>
      <c r="S845" s="167"/>
      <c r="V845" s="206" t="s">
        <v>1049</v>
      </c>
      <c r="W845" s="206" t="str">
        <f t="shared" si="41"/>
        <v>CRO20161111NOBA</v>
      </c>
      <c r="X845" s="206">
        <f t="shared" si="42"/>
        <v>0</v>
      </c>
      <c r="Y845" s="206" t="str">
        <f>VLOOKUP(P845,NIVEAUXADMIN!A:B,2,FALSE)</f>
        <v>HT09</v>
      </c>
      <c r="Z845" s="206" t="str">
        <f>VLOOKUP(Q845,NIVEAUXADMIN!E:F,2,FALSE)</f>
        <v>HT09932</v>
      </c>
      <c r="AA845" s="206" t="e">
        <f>VLOOKUP(R845,NIVEAUXADMIN!I:J,2,FALSE)</f>
        <v>#N/A</v>
      </c>
      <c r="AB845" s="206">
        <f>IF(SUMPRODUCT(($A$4:$A845=A845)*($Q$4:$Q845=Q845))&gt;1,0,1)</f>
        <v>0</v>
      </c>
      <c r="AC845" s="207">
        <f>IF(SUMPRODUCT(($A$4:$A845=A845)*($F$4:$F845=F845)*($Q$4:$Q845=Q845))&gt;1,0,1)</f>
        <v>0</v>
      </c>
      <c r="AD845" s="206" t="str">
        <f t="shared" si="43"/>
        <v xml:space="preserve">{"Organisation": "Croix Rouge Americaine", "Indicateur": "Distribution de biens non-alimentaire", "Statut": "Réalisé", "Date de l'activité (passé ou planifiée)
( jj-mm-aaaa)": "11/11/2016", "Département": "Nord Ouest", "Commune": "Baie de Henne", "Section Communale": ""}, </v>
      </c>
    </row>
    <row r="846" spans="1:30" s="53" customFormat="1" x14ac:dyDescent="0.25">
      <c r="A846" s="53" t="s">
        <v>2191</v>
      </c>
      <c r="B846" s="53" t="s">
        <v>2058</v>
      </c>
      <c r="D846" s="53" t="s">
        <v>15</v>
      </c>
      <c r="E846" s="132">
        <v>42685</v>
      </c>
      <c r="F846" s="77" t="s">
        <v>2420</v>
      </c>
      <c r="G846" s="145" t="s">
        <v>2410</v>
      </c>
      <c r="H846" s="138" t="str">
        <f>IFERROR(VLOOKUP(G846,REFERENCES!O:P,2,FALSE),"")</f>
        <v xml:space="preserve">Nombre </v>
      </c>
      <c r="I846" s="207">
        <v>115</v>
      </c>
      <c r="J846" s="146"/>
      <c r="K846" s="146"/>
      <c r="L846" s="146"/>
      <c r="M846" s="20">
        <v>2190</v>
      </c>
      <c r="N846" s="146">
        <v>438</v>
      </c>
      <c r="O846" s="71"/>
      <c r="P846" s="53" t="s">
        <v>167</v>
      </c>
      <c r="Q846" s="53" t="s">
        <v>326</v>
      </c>
      <c r="R846" s="150"/>
      <c r="S846" s="167"/>
      <c r="V846" s="145"/>
      <c r="W846" s="206" t="str">
        <f t="shared" si="41"/>
        <v>CRO20161111NOBA</v>
      </c>
      <c r="X846" s="206">
        <f t="shared" si="42"/>
        <v>0</v>
      </c>
      <c r="Y846" s="206" t="str">
        <f>VLOOKUP(P846,NIVEAUXADMIN!A:B,2,FALSE)</f>
        <v>HT09</v>
      </c>
      <c r="Z846" s="206" t="str">
        <f>VLOOKUP(Q846,NIVEAUXADMIN!E:F,2,FALSE)</f>
        <v>HT09932</v>
      </c>
      <c r="AA846" s="206" t="e">
        <f>VLOOKUP(R846,NIVEAUXADMIN!I:J,2,FALSE)</f>
        <v>#N/A</v>
      </c>
      <c r="AB846" s="206">
        <f>IF(SUMPRODUCT(($A$4:$A846=A846)*($Q$4:$Q846=Q846))&gt;1,0,1)</f>
        <v>0</v>
      </c>
      <c r="AC846" s="207">
        <f>IF(SUMPRODUCT(($A$4:$A846=A846)*($F$4:$F846=F846)*($Q$4:$Q846=Q846))&gt;1,0,1)</f>
        <v>1</v>
      </c>
      <c r="AD846" s="206" t="str">
        <f t="shared" si="43"/>
        <v xml:space="preserve">{"Organisation": "Croix Rouge Americaine", "Indicateur": "Distribution de materiel d'abris d'urgence", "Statut": "Réalisé", "Date de l'activité (passé ou planifiée)
( jj-mm-aaaa)": "11/11/2016", "Département": "Nord Ouest", "Commune": "Baie de Henne", "Section Communale": ""}, </v>
      </c>
    </row>
    <row r="847" spans="1:30" s="53" customFormat="1" x14ac:dyDescent="0.25">
      <c r="A847" s="53" t="s">
        <v>2191</v>
      </c>
      <c r="B847" s="53" t="s">
        <v>2058</v>
      </c>
      <c r="D847" s="53" t="s">
        <v>15</v>
      </c>
      <c r="E847" s="132">
        <v>42685</v>
      </c>
      <c r="F847" s="77" t="s">
        <v>2417</v>
      </c>
      <c r="G847" s="145" t="s">
        <v>1056</v>
      </c>
      <c r="H847" s="138" t="str">
        <f>IFERROR(VLOOKUP(G847,REFERENCES!O:P,2,FALSE),"")</f>
        <v xml:space="preserve">Nombre </v>
      </c>
      <c r="I847" s="207">
        <v>330</v>
      </c>
      <c r="J847" s="73"/>
      <c r="K847" s="73"/>
      <c r="L847" s="73"/>
      <c r="M847" s="20">
        <v>2190</v>
      </c>
      <c r="N847" s="17">
        <v>438</v>
      </c>
      <c r="O847" s="206"/>
      <c r="P847" s="53" t="s">
        <v>167</v>
      </c>
      <c r="Q847" s="53" t="s">
        <v>326</v>
      </c>
      <c r="R847" s="78"/>
      <c r="S847" s="167"/>
      <c r="T847" s="71"/>
      <c r="U847" s="71"/>
      <c r="V847" s="15"/>
      <c r="W847" s="206" t="str">
        <f t="shared" si="41"/>
        <v>CRO20161111NOBA</v>
      </c>
      <c r="X847" s="206">
        <f t="shared" si="42"/>
        <v>0</v>
      </c>
      <c r="Y847" s="206" t="str">
        <f>VLOOKUP(P847,NIVEAUXADMIN!A:B,2,FALSE)</f>
        <v>HT09</v>
      </c>
      <c r="Z847" s="206" t="str">
        <f>VLOOKUP(Q847,NIVEAUXADMIN!E:F,2,FALSE)</f>
        <v>HT09932</v>
      </c>
      <c r="AA847" s="206" t="e">
        <f>VLOOKUP(R847,NIVEAUXADMIN!I:J,2,FALSE)</f>
        <v>#N/A</v>
      </c>
      <c r="AB847" s="206">
        <f>IF(SUMPRODUCT(($A$4:$A847=A847)*($Q$4:$Q847=Q847))&gt;1,0,1)</f>
        <v>0</v>
      </c>
      <c r="AC847" s="207">
        <f>IF(SUMPRODUCT(($A$4:$A847=A847)*($F$4:$F847=F847)*($Q$4:$Q847=Q847))&gt;1,0,1)</f>
        <v>0</v>
      </c>
      <c r="AD847" s="206" t="str">
        <f t="shared" si="43"/>
        <v xml:space="preserve">{"Organisation": "Croix Rouge Americaine", "Indicateur": "Distribution de biens non-alimentaire", "Statut": "Réalisé", "Date de l'activité (passé ou planifiée)
( jj-mm-aaaa)": "11/11/2016", "Département": "Nord Ouest", "Commune": "Baie de Henne", "Section Communale": ""}, </v>
      </c>
    </row>
    <row r="848" spans="1:30" s="53" customFormat="1" x14ac:dyDescent="0.25">
      <c r="A848" s="53" t="s">
        <v>2191</v>
      </c>
      <c r="B848" s="53" t="s">
        <v>2058</v>
      </c>
      <c r="D848" s="53" t="s">
        <v>15</v>
      </c>
      <c r="E848" s="132">
        <v>42686</v>
      </c>
      <c r="F848" s="77" t="s">
        <v>2420</v>
      </c>
      <c r="G848" s="145" t="s">
        <v>2410</v>
      </c>
      <c r="H848" s="138" t="str">
        <f>IFERROR(VLOOKUP(G848,REFERENCES!O:P,2,FALSE),"")</f>
        <v xml:space="preserve">Nombre </v>
      </c>
      <c r="I848" s="207">
        <v>25</v>
      </c>
      <c r="J848" s="207"/>
      <c r="K848" s="207"/>
      <c r="L848" s="207"/>
      <c r="M848" s="20">
        <v>125</v>
      </c>
      <c r="N848" s="17">
        <v>25</v>
      </c>
      <c r="P848" s="53" t="s">
        <v>167</v>
      </c>
      <c r="Q848" s="53" t="s">
        <v>428</v>
      </c>
      <c r="R848" s="150"/>
      <c r="S848" s="167"/>
      <c r="T848" s="206"/>
      <c r="U848" s="206"/>
      <c r="V848" s="145"/>
      <c r="W848" s="206" t="str">
        <f t="shared" si="41"/>
        <v>CRO20161112NOCH</v>
      </c>
      <c r="X848" s="206">
        <f t="shared" si="42"/>
        <v>0</v>
      </c>
      <c r="Y848" s="206" t="str">
        <f>VLOOKUP(P848,NIVEAUXADMIN!A:B,2,FALSE)</f>
        <v>HT09</v>
      </c>
      <c r="Z848" s="206" t="str">
        <f>VLOOKUP(Q848,NIVEAUXADMIN!E:F,2,FALSE)</f>
        <v>HT09914</v>
      </c>
      <c r="AA848" s="206" t="e">
        <f>VLOOKUP(R848,NIVEAUXADMIN!I:J,2,FALSE)</f>
        <v>#N/A</v>
      </c>
      <c r="AB848" s="206">
        <f>IF(SUMPRODUCT(($A$4:$A848=A848)*($Q$4:$Q848=Q848))&gt;1,0,1)</f>
        <v>1</v>
      </c>
      <c r="AC848" s="207">
        <f>IF(SUMPRODUCT(($A$4:$A848=A848)*($F$4:$F848=F848)*($Q$4:$Q848=Q848))&gt;1,0,1)</f>
        <v>1</v>
      </c>
      <c r="AD848" s="206" t="str">
        <f t="shared" si="43"/>
        <v xml:space="preserve">{"Organisation": "Croix Rouge Americaine", "Indicateur": "Distribution de materiel d'abris d'urgence", "Statut": "Réalisé", "Date de l'activité (passé ou planifiée)
( jj-mm-aaaa)": "11/12/2016", "Département": "Nord Ouest", "Commune": "Chamsolme", "Section Communale": ""}, </v>
      </c>
    </row>
    <row r="849" spans="1:30" s="53" customFormat="1" x14ac:dyDescent="0.25">
      <c r="A849" s="53" t="s">
        <v>2191</v>
      </c>
      <c r="B849" s="53" t="s">
        <v>2058</v>
      </c>
      <c r="D849" s="53" t="s">
        <v>15</v>
      </c>
      <c r="E849" s="132">
        <v>42686</v>
      </c>
      <c r="F849" s="77" t="s">
        <v>2417</v>
      </c>
      <c r="G849" s="145" t="s">
        <v>1056</v>
      </c>
      <c r="H849" s="138" t="str">
        <f>IFERROR(VLOOKUP(G849,REFERENCES!O:P,2,FALSE),"")</f>
        <v xml:space="preserve">Nombre </v>
      </c>
      <c r="I849" s="207">
        <v>25</v>
      </c>
      <c r="J849" s="207"/>
      <c r="K849" s="207"/>
      <c r="L849" s="207"/>
      <c r="M849" s="20">
        <v>125</v>
      </c>
      <c r="N849" s="17">
        <v>25</v>
      </c>
      <c r="O849" s="206"/>
      <c r="P849" s="53" t="s">
        <v>167</v>
      </c>
      <c r="Q849" s="53" t="s">
        <v>428</v>
      </c>
      <c r="R849" s="150"/>
      <c r="S849" s="167"/>
      <c r="T849" s="206"/>
      <c r="U849" s="206"/>
      <c r="V849" s="72"/>
      <c r="W849" s="206" t="str">
        <f t="shared" si="41"/>
        <v>CRO20161112NOCH</v>
      </c>
      <c r="X849" s="206">
        <f t="shared" si="42"/>
        <v>0</v>
      </c>
      <c r="Y849" s="206" t="str">
        <f>VLOOKUP(P849,NIVEAUXADMIN!A:B,2,FALSE)</f>
        <v>HT09</v>
      </c>
      <c r="Z849" s="206" t="str">
        <f>VLOOKUP(Q849,NIVEAUXADMIN!E:F,2,FALSE)</f>
        <v>HT09914</v>
      </c>
      <c r="AA849" s="206" t="e">
        <f>VLOOKUP(R849,NIVEAUXADMIN!I:J,2,FALSE)</f>
        <v>#N/A</v>
      </c>
      <c r="AB849" s="206">
        <f>IF(SUMPRODUCT(($A$4:$A849=A849)*($Q$4:$Q849=Q849))&gt;1,0,1)</f>
        <v>0</v>
      </c>
      <c r="AC849" s="207">
        <f>IF(SUMPRODUCT(($A$4:$A849=A849)*($F$4:$F849=F849)*($Q$4:$Q849=Q849))&gt;1,0,1)</f>
        <v>1</v>
      </c>
      <c r="AD849" s="206" t="str">
        <f t="shared" si="43"/>
        <v xml:space="preserve">{"Organisation": "Croix Rouge Americaine", "Indicateur": "Distribution de biens non-alimentaire", "Statut": "Réalisé", "Date de l'activité (passé ou planifiée)
( jj-mm-aaaa)": "11/12/2016", "Département": "Nord Ouest", "Commune": "Chamsolme", "Section Communale": ""}, </v>
      </c>
    </row>
    <row r="850" spans="1:30" s="53" customFormat="1" x14ac:dyDescent="0.25">
      <c r="A850" s="53" t="s">
        <v>2191</v>
      </c>
      <c r="B850" s="53" t="s">
        <v>2058</v>
      </c>
      <c r="D850" s="53" t="s">
        <v>15</v>
      </c>
      <c r="E850" s="132">
        <v>42686</v>
      </c>
      <c r="F850" s="77" t="s">
        <v>2420</v>
      </c>
      <c r="G850" s="145" t="s">
        <v>2410</v>
      </c>
      <c r="H850" s="138" t="str">
        <f>IFERROR(VLOOKUP(G850,REFERENCES!O:P,2,FALSE),"")</f>
        <v xml:space="preserve">Nombre </v>
      </c>
      <c r="I850" s="207">
        <v>25</v>
      </c>
      <c r="J850" s="207"/>
      <c r="K850" s="207"/>
      <c r="L850" s="207"/>
      <c r="M850" s="20">
        <v>125</v>
      </c>
      <c r="N850" s="17">
        <v>25</v>
      </c>
      <c r="O850" s="206"/>
      <c r="P850" s="53" t="s">
        <v>167</v>
      </c>
      <c r="Q850" s="143" t="s">
        <v>397</v>
      </c>
      <c r="R850" s="150"/>
      <c r="S850" s="167"/>
      <c r="T850" s="206"/>
      <c r="U850" s="206"/>
      <c r="V850" s="145"/>
      <c r="W850" s="206" t="str">
        <f t="shared" si="41"/>
        <v>CRO20161112NOBA</v>
      </c>
      <c r="X850" s="206">
        <f t="shared" si="42"/>
        <v>0</v>
      </c>
      <c r="Y850" s="206" t="str">
        <f>VLOOKUP(P850,NIVEAUXADMIN!A:B,2,FALSE)</f>
        <v>HT09</v>
      </c>
      <c r="Z850" s="206" t="str">
        <f>VLOOKUP(Q850,NIVEAUXADMIN!E:F,2,FALSE)</f>
        <v>HT09913</v>
      </c>
      <c r="AA850" s="206" t="e">
        <f>VLOOKUP(R850,NIVEAUXADMIN!I:J,2,FALSE)</f>
        <v>#N/A</v>
      </c>
      <c r="AB850" s="206">
        <f>IF(SUMPRODUCT(($A$4:$A850=A850)*($Q$4:$Q850=Q850))&gt;1,0,1)</f>
        <v>1</v>
      </c>
      <c r="AC850" s="207">
        <f>IF(SUMPRODUCT(($A$4:$A850=A850)*($F$4:$F850=F850)*($Q$4:$Q850=Q850))&gt;1,0,1)</f>
        <v>1</v>
      </c>
      <c r="AD850" s="206" t="str">
        <f t="shared" si="43"/>
        <v xml:space="preserve">{"Organisation": "Croix Rouge Americaine", "Indicateur": "Distribution de materiel d'abris d'urgence", "Statut": "Réalisé", "Date de l'activité (passé ou planifiée)
( jj-mm-aaaa)": "11/12/2016", "Département": "Nord Ouest", "Commune": "Bassin Bleu", "Section Communale": ""}, </v>
      </c>
    </row>
    <row r="851" spans="1:30" s="53" customFormat="1" x14ac:dyDescent="0.25">
      <c r="A851" s="53" t="s">
        <v>2191</v>
      </c>
      <c r="B851" s="53" t="s">
        <v>2058</v>
      </c>
      <c r="D851" s="53" t="s">
        <v>15</v>
      </c>
      <c r="E851" s="132">
        <v>42686</v>
      </c>
      <c r="F851" s="77" t="s">
        <v>2417</v>
      </c>
      <c r="G851" s="145" t="s">
        <v>1056</v>
      </c>
      <c r="H851" s="138" t="str">
        <f>IFERROR(VLOOKUP(G851,REFERENCES!O:P,2,FALSE),"")</f>
        <v xml:space="preserve">Nombre </v>
      </c>
      <c r="I851" s="207">
        <v>25</v>
      </c>
      <c r="J851" s="207"/>
      <c r="K851" s="207"/>
      <c r="L851" s="207"/>
      <c r="M851" s="20">
        <v>125</v>
      </c>
      <c r="N851" s="17">
        <v>25</v>
      </c>
      <c r="O851" s="206"/>
      <c r="P851" s="53" t="s">
        <v>167</v>
      </c>
      <c r="Q851" s="143" t="s">
        <v>397</v>
      </c>
      <c r="R851" s="150"/>
      <c r="S851" s="167"/>
      <c r="T851" s="206"/>
      <c r="U851" s="206"/>
      <c r="V851" s="145"/>
      <c r="W851" s="206" t="str">
        <f t="shared" si="41"/>
        <v>CRO20161112NOBA</v>
      </c>
      <c r="X851" s="206">
        <f t="shared" si="42"/>
        <v>0</v>
      </c>
      <c r="Y851" s="206" t="str">
        <f>VLOOKUP(P851,NIVEAUXADMIN!A:B,2,FALSE)</f>
        <v>HT09</v>
      </c>
      <c r="Z851" s="206" t="str">
        <f>VLOOKUP(Q851,NIVEAUXADMIN!E:F,2,FALSE)</f>
        <v>HT09913</v>
      </c>
      <c r="AA851" s="206" t="e">
        <f>VLOOKUP(R851,NIVEAUXADMIN!I:J,2,FALSE)</f>
        <v>#N/A</v>
      </c>
      <c r="AB851" s="206">
        <f>IF(SUMPRODUCT(($A$4:$A851=A851)*($Q$4:$Q851=Q851))&gt;1,0,1)</f>
        <v>0</v>
      </c>
      <c r="AC851" s="207">
        <f>IF(SUMPRODUCT(($A$4:$A851=A851)*($F$4:$F851=F851)*($Q$4:$Q851=Q851))&gt;1,0,1)</f>
        <v>1</v>
      </c>
      <c r="AD851" s="206" t="str">
        <f t="shared" si="43"/>
        <v xml:space="preserve">{"Organisation": "Croix Rouge Americaine", "Indicateur": "Distribution de biens non-alimentaire", "Statut": "Réalisé", "Date de l'activité (passé ou planifiée)
( jj-mm-aaaa)": "11/12/2016", "Département": "Nord Ouest", "Commune": "Bassin Bleu", "Section Communale": ""}, </v>
      </c>
    </row>
    <row r="852" spans="1:30" s="53" customFormat="1" x14ac:dyDescent="0.25">
      <c r="A852" s="53" t="s">
        <v>2191</v>
      </c>
      <c r="B852" s="53" t="s">
        <v>2058</v>
      </c>
      <c r="D852" s="53" t="s">
        <v>15</v>
      </c>
      <c r="E852" s="132">
        <v>42687</v>
      </c>
      <c r="F852" s="148" t="s">
        <v>2417</v>
      </c>
      <c r="G852" s="145" t="s">
        <v>1058</v>
      </c>
      <c r="H852" s="138" t="str">
        <f>IFERROR(VLOOKUP(G852,REFERENCES!O:P,2,FALSE),"")</f>
        <v xml:space="preserve">Nombre </v>
      </c>
      <c r="I852" s="207">
        <v>14</v>
      </c>
      <c r="J852" s="73"/>
      <c r="K852" s="73"/>
      <c r="L852" s="73"/>
      <c r="M852" s="20">
        <v>35</v>
      </c>
      <c r="N852" s="207">
        <v>7</v>
      </c>
      <c r="O852" s="206"/>
      <c r="P852" s="53" t="s">
        <v>19</v>
      </c>
      <c r="Q852" s="143" t="s">
        <v>552</v>
      </c>
      <c r="R852" s="150"/>
      <c r="S852" s="167"/>
      <c r="T852" s="71"/>
      <c r="U852" s="71"/>
      <c r="V852" s="206" t="s">
        <v>1049</v>
      </c>
      <c r="W852" s="206" t="str">
        <f t="shared" si="41"/>
        <v>CRO20161113SUTO</v>
      </c>
      <c r="X852" s="206">
        <f t="shared" si="42"/>
        <v>0</v>
      </c>
      <c r="Y852" s="206" t="str">
        <f>VLOOKUP(P852,NIVEAUXADMIN!A:B,2,FALSE)</f>
        <v>HT07</v>
      </c>
      <c r="Z852" s="206" t="str">
        <f>VLOOKUP(Q852,NIVEAUXADMIN!E:F,2,FALSE)</f>
        <v>HT07712</v>
      </c>
      <c r="AA852" s="206" t="e">
        <f>VLOOKUP(R852,NIVEAUXADMIN!I:J,2,FALSE)</f>
        <v>#N/A</v>
      </c>
      <c r="AB852" s="206">
        <f>IF(SUMPRODUCT(($A$4:$A852=A852)*($Q$4:$Q852=Q852))&gt;1,0,1)</f>
        <v>0</v>
      </c>
      <c r="AC852" s="207">
        <f>IF(SUMPRODUCT(($A$4:$A852=A852)*($F$4:$F852=F852)*($Q$4:$Q852=Q852))&gt;1,0,1)</f>
        <v>0</v>
      </c>
      <c r="AD852" s="206" t="str">
        <f t="shared" si="43"/>
        <v xml:space="preserve">{"Organisation": "Croix Rouge Americaine", "Indicateur": "Distribution de biens non-alimentaire", "Statut": "Réalisé", "Date de l'activité (passé ou planifiée)
( jj-mm-aaaa)": "11/13/2016", "Département": "Sud", "Commune": "Torbeck", "Section Communale": ""}, </v>
      </c>
    </row>
    <row r="853" spans="1:30" s="53" customFormat="1" x14ac:dyDescent="0.25">
      <c r="A853" s="53" t="s">
        <v>2191</v>
      </c>
      <c r="B853" s="53" t="s">
        <v>2058</v>
      </c>
      <c r="D853" s="53" t="s">
        <v>15</v>
      </c>
      <c r="E853" s="132">
        <v>42687</v>
      </c>
      <c r="F853" s="77" t="s">
        <v>2420</v>
      </c>
      <c r="G853" s="145" t="s">
        <v>2409</v>
      </c>
      <c r="H853" s="138" t="str">
        <f>IFERROR(VLOOKUP(G853,REFERENCES!O:P,2,FALSE),"")</f>
        <v xml:space="preserve">Nombre </v>
      </c>
      <c r="I853" s="207">
        <v>7</v>
      </c>
      <c r="J853" s="73"/>
      <c r="K853" s="73"/>
      <c r="L853" s="73"/>
      <c r="M853" s="20">
        <v>35</v>
      </c>
      <c r="N853" s="207">
        <v>7</v>
      </c>
      <c r="O853" s="206"/>
      <c r="P853" s="53" t="s">
        <v>19</v>
      </c>
      <c r="Q853" s="53" t="s">
        <v>552</v>
      </c>
      <c r="R853" s="78"/>
      <c r="S853" s="167"/>
      <c r="T853" s="71"/>
      <c r="U853" s="71"/>
      <c r="V853" s="145"/>
      <c r="W853" s="206" t="str">
        <f t="shared" si="41"/>
        <v>CRO20161113SUTO</v>
      </c>
      <c r="X853" s="206">
        <f t="shared" si="42"/>
        <v>0</v>
      </c>
      <c r="Y853" s="206" t="str">
        <f>VLOOKUP(P853,NIVEAUXADMIN!A:B,2,FALSE)</f>
        <v>HT07</v>
      </c>
      <c r="Z853" s="206" t="str">
        <f>VLOOKUP(Q853,NIVEAUXADMIN!E:F,2,FALSE)</f>
        <v>HT07712</v>
      </c>
      <c r="AA853" s="206" t="e">
        <f>VLOOKUP(R853,NIVEAUXADMIN!I:J,2,FALSE)</f>
        <v>#N/A</v>
      </c>
      <c r="AB853" s="206">
        <f>IF(SUMPRODUCT(($A$4:$A853=A853)*($Q$4:$Q853=Q853))&gt;1,0,1)</f>
        <v>0</v>
      </c>
      <c r="AC853" s="207">
        <f>IF(SUMPRODUCT(($A$4:$A853=A853)*($F$4:$F853=F853)*($Q$4:$Q853=Q853))&gt;1,0,1)</f>
        <v>0</v>
      </c>
      <c r="AD853" s="206" t="str">
        <f t="shared" si="43"/>
        <v xml:space="preserve">{"Organisation": "Croix Rouge Americaine", "Indicateur": "Distribution de materiel d'abris d'urgence", "Statut": "Réalisé", "Date de l'activité (passé ou planifiée)
( jj-mm-aaaa)": "11/13/2016", "Département": "Sud", "Commune": "Torbeck", "Section Communale": ""}, </v>
      </c>
    </row>
    <row r="854" spans="1:30" s="53" customFormat="1" x14ac:dyDescent="0.25">
      <c r="A854" s="53" t="s">
        <v>2191</v>
      </c>
      <c r="B854" s="53" t="s">
        <v>2058</v>
      </c>
      <c r="D854" s="53" t="s">
        <v>15</v>
      </c>
      <c r="E854" s="132">
        <v>42687</v>
      </c>
      <c r="F854" s="77" t="s">
        <v>2417</v>
      </c>
      <c r="G854" s="145" t="s">
        <v>1056</v>
      </c>
      <c r="H854" s="138" t="str">
        <f>IFERROR(VLOOKUP(G854,REFERENCES!O:P,2,FALSE),"")</f>
        <v xml:space="preserve">Nombre </v>
      </c>
      <c r="I854" s="207">
        <v>7</v>
      </c>
      <c r="J854" s="73"/>
      <c r="K854" s="73"/>
      <c r="L854" s="73"/>
      <c r="M854" s="20">
        <v>35</v>
      </c>
      <c r="N854" s="207">
        <v>7</v>
      </c>
      <c r="O854" s="206"/>
      <c r="P854" s="53" t="s">
        <v>19</v>
      </c>
      <c r="Q854" s="53" t="s">
        <v>552</v>
      </c>
      <c r="R854" s="78"/>
      <c r="S854" s="167"/>
      <c r="T854" s="71"/>
      <c r="U854" s="71"/>
      <c r="V854" s="145"/>
      <c r="W854" s="206" t="str">
        <f t="shared" si="41"/>
        <v>CRO20161113SUTO</v>
      </c>
      <c r="X854" s="206">
        <f t="shared" si="42"/>
        <v>0</v>
      </c>
      <c r="Y854" s="206" t="str">
        <f>VLOOKUP(P854,NIVEAUXADMIN!A:B,2,FALSE)</f>
        <v>HT07</v>
      </c>
      <c r="Z854" s="206" t="str">
        <f>VLOOKUP(Q854,NIVEAUXADMIN!E:F,2,FALSE)</f>
        <v>HT07712</v>
      </c>
      <c r="AA854" s="206" t="e">
        <f>VLOOKUP(R854,NIVEAUXADMIN!I:J,2,FALSE)</f>
        <v>#N/A</v>
      </c>
      <c r="AB854" s="206">
        <f>IF(SUMPRODUCT(($A$4:$A854=A854)*($Q$4:$Q854=Q854))&gt;1,0,1)</f>
        <v>0</v>
      </c>
      <c r="AC854" s="207">
        <f>IF(SUMPRODUCT(($A$4:$A854=A854)*($F$4:$F854=F854)*($Q$4:$Q854=Q854))&gt;1,0,1)</f>
        <v>0</v>
      </c>
      <c r="AD854" s="206" t="str">
        <f t="shared" si="43"/>
        <v xml:space="preserve">{"Organisation": "Croix Rouge Americaine", "Indicateur": "Distribution de biens non-alimentaire", "Statut": "Réalisé", "Date de l'activité (passé ou planifiée)
( jj-mm-aaaa)": "11/13/2016", "Département": "Sud", "Commune": "Torbeck", "Section Communale": ""}, </v>
      </c>
    </row>
    <row r="855" spans="1:30" s="53" customFormat="1" x14ac:dyDescent="0.25">
      <c r="A855" s="53" t="s">
        <v>2191</v>
      </c>
      <c r="B855" s="53" t="s">
        <v>2058</v>
      </c>
      <c r="D855" s="53" t="s">
        <v>15</v>
      </c>
      <c r="E855" s="132">
        <v>42687</v>
      </c>
      <c r="F855" s="77" t="s">
        <v>2420</v>
      </c>
      <c r="G855" s="145" t="s">
        <v>2410</v>
      </c>
      <c r="H855" s="138" t="str">
        <f>IFERROR(VLOOKUP(G855,REFERENCES!O:P,2,FALSE),"")</f>
        <v xml:space="preserve">Nombre </v>
      </c>
      <c r="I855" s="207">
        <v>111</v>
      </c>
      <c r="J855" s="17"/>
      <c r="K855" s="17"/>
      <c r="L855" s="17"/>
      <c r="M855" s="20">
        <v>555</v>
      </c>
      <c r="N855" s="207">
        <v>111</v>
      </c>
      <c r="O855" s="206"/>
      <c r="P855" s="53" t="s">
        <v>151</v>
      </c>
      <c r="Q855" s="53" t="s">
        <v>294</v>
      </c>
      <c r="R855" s="78"/>
      <c r="S855" s="167"/>
      <c r="V855" s="145"/>
      <c r="W855" s="206" t="str">
        <f t="shared" si="41"/>
        <v>CRO20161113NIMI</v>
      </c>
      <c r="X855" s="206">
        <f t="shared" si="42"/>
        <v>0</v>
      </c>
      <c r="Y855" s="206" t="str">
        <f>VLOOKUP(P855,NIVEAUXADMIN!A:B,2,FALSE)</f>
        <v>HT10</v>
      </c>
      <c r="Z855" s="206" t="str">
        <f>VLOOKUP(Q855,NIVEAUXADMIN!E:F,2,FALSE)</f>
        <v>HT101011</v>
      </c>
      <c r="AA855" s="206" t="e">
        <f>VLOOKUP(R855,NIVEAUXADMIN!I:J,2,FALSE)</f>
        <v>#N/A</v>
      </c>
      <c r="AB855" s="206">
        <f>IF(SUMPRODUCT(($A$4:$A855=A855)*($Q$4:$Q855=Q855))&gt;1,0,1)</f>
        <v>1</v>
      </c>
      <c r="AC855" s="207">
        <f>IF(SUMPRODUCT(($A$4:$A855=A855)*($F$4:$F855=F855)*($Q$4:$Q855=Q855))&gt;1,0,1)</f>
        <v>1</v>
      </c>
      <c r="AD855" s="206" t="str">
        <f t="shared" si="43"/>
        <v xml:space="preserve">{"Organisation": "Croix Rouge Americaine", "Indicateur": "Distribution de materiel d'abris d'urgence", "Statut": "Réalisé", "Date de l'activité (passé ou planifiée)
( jj-mm-aaaa)": "11/13/2016", "Département": "Nippes", "Commune": "Miragoane", "Section Communale": ""}, </v>
      </c>
    </row>
    <row r="856" spans="1:30" s="53" customFormat="1" x14ac:dyDescent="0.25">
      <c r="A856" s="53" t="s">
        <v>2191</v>
      </c>
      <c r="B856" s="53" t="s">
        <v>2058</v>
      </c>
      <c r="D856" s="53" t="s">
        <v>15</v>
      </c>
      <c r="E856" s="132">
        <v>42687</v>
      </c>
      <c r="F856" s="77" t="s">
        <v>2420</v>
      </c>
      <c r="G856" s="145" t="s">
        <v>2409</v>
      </c>
      <c r="H856" s="138" t="str">
        <f>IFERROR(VLOOKUP(G856,REFERENCES!O:P,2,FALSE),"")</f>
        <v xml:space="preserve">Nombre </v>
      </c>
      <c r="I856" s="207">
        <v>111</v>
      </c>
      <c r="J856" s="17"/>
      <c r="K856" s="17"/>
      <c r="L856" s="17"/>
      <c r="M856" s="20">
        <v>555</v>
      </c>
      <c r="N856" s="207">
        <v>111</v>
      </c>
      <c r="O856" s="206"/>
      <c r="P856" s="53" t="s">
        <v>151</v>
      </c>
      <c r="Q856" s="53" t="s">
        <v>294</v>
      </c>
      <c r="R856" s="78"/>
      <c r="S856" s="167"/>
      <c r="V856" s="145"/>
      <c r="W856" s="206" t="str">
        <f t="shared" si="41"/>
        <v>CRO20161113NIMI</v>
      </c>
      <c r="X856" s="206">
        <f t="shared" si="42"/>
        <v>0</v>
      </c>
      <c r="Y856" s="206" t="str">
        <f>VLOOKUP(P856,NIVEAUXADMIN!A:B,2,FALSE)</f>
        <v>HT10</v>
      </c>
      <c r="Z856" s="206" t="str">
        <f>VLOOKUP(Q856,NIVEAUXADMIN!E:F,2,FALSE)</f>
        <v>HT101011</v>
      </c>
      <c r="AA856" s="206" t="e">
        <f>VLOOKUP(R856,NIVEAUXADMIN!I:J,2,FALSE)</f>
        <v>#N/A</v>
      </c>
      <c r="AB856" s="206">
        <f>IF(SUMPRODUCT(($A$4:$A856=A856)*($Q$4:$Q856=Q856))&gt;1,0,1)</f>
        <v>0</v>
      </c>
      <c r="AC856" s="207">
        <f>IF(SUMPRODUCT(($A$4:$A856=A856)*($F$4:$F856=F856)*($Q$4:$Q856=Q856))&gt;1,0,1)</f>
        <v>0</v>
      </c>
      <c r="AD856" s="206" t="str">
        <f t="shared" si="43"/>
        <v xml:space="preserve">{"Organisation": "Croix Rouge Americaine", "Indicateur": "Distribution de materiel d'abris d'urgence", "Statut": "Réalisé", "Date de l'activité (passé ou planifiée)
( jj-mm-aaaa)": "11/13/2016", "Département": "Nippes", "Commune": "Miragoane", "Section Communale": ""}, </v>
      </c>
    </row>
    <row r="857" spans="1:30" s="53" customFormat="1" x14ac:dyDescent="0.25">
      <c r="A857" s="53" t="s">
        <v>2191</v>
      </c>
      <c r="B857" s="53" t="s">
        <v>2058</v>
      </c>
      <c r="D857" s="53" t="s">
        <v>15</v>
      </c>
      <c r="E857" s="132">
        <v>42688</v>
      </c>
      <c r="F857" s="77" t="s">
        <v>2417</v>
      </c>
      <c r="G857" s="145" t="s">
        <v>1058</v>
      </c>
      <c r="H857" s="138" t="str">
        <f>IFERROR(VLOOKUP(G857,REFERENCES!O:P,2,FALSE),"")</f>
        <v xml:space="preserve">Nombre </v>
      </c>
      <c r="I857" s="207">
        <v>450</v>
      </c>
      <c r="J857" s="17"/>
      <c r="K857" s="17"/>
      <c r="L857" s="17"/>
      <c r="M857" s="20">
        <v>1125</v>
      </c>
      <c r="N857" s="207">
        <v>225</v>
      </c>
      <c r="O857" s="206"/>
      <c r="P857" s="53" t="s">
        <v>19</v>
      </c>
      <c r="Q857" s="53" t="s">
        <v>552</v>
      </c>
      <c r="R857" s="78"/>
      <c r="S857" s="167"/>
      <c r="V857" s="206" t="s">
        <v>1049</v>
      </c>
      <c r="W857" s="206" t="str">
        <f t="shared" si="41"/>
        <v>CRO20161114SUTO</v>
      </c>
      <c r="X857" s="206">
        <f t="shared" si="42"/>
        <v>0</v>
      </c>
      <c r="Y857" s="206" t="str">
        <f>VLOOKUP(P857,NIVEAUXADMIN!A:B,2,FALSE)</f>
        <v>HT07</v>
      </c>
      <c r="Z857" s="206" t="str">
        <f>VLOOKUP(Q857,NIVEAUXADMIN!E:F,2,FALSE)</f>
        <v>HT07712</v>
      </c>
      <c r="AA857" s="206" t="e">
        <f>VLOOKUP(R857,NIVEAUXADMIN!I:J,2,FALSE)</f>
        <v>#N/A</v>
      </c>
      <c r="AB857" s="206">
        <f>IF(SUMPRODUCT(($A$4:$A857=A857)*($Q$4:$Q857=Q857))&gt;1,0,1)</f>
        <v>0</v>
      </c>
      <c r="AC857" s="207">
        <f>IF(SUMPRODUCT(($A$4:$A857=A857)*($F$4:$F857=F857)*($Q$4:$Q857=Q857))&gt;1,0,1)</f>
        <v>0</v>
      </c>
      <c r="AD857" s="206" t="str">
        <f t="shared" si="43"/>
        <v xml:space="preserve">{"Organisation": "Croix Rouge Americaine", "Indicateur": "Distribution de biens non-alimentaire", "Statut": "Réalisé", "Date de l'activité (passé ou planifiée)
( jj-mm-aaaa)": "11/14/2016", "Département": "Sud", "Commune": "Torbeck", "Section Communale": ""}, </v>
      </c>
    </row>
    <row r="858" spans="1:30" s="53" customFormat="1" x14ac:dyDescent="0.25">
      <c r="A858" s="53" t="s">
        <v>2191</v>
      </c>
      <c r="B858" s="53" t="s">
        <v>2058</v>
      </c>
      <c r="D858" s="53" t="s">
        <v>15</v>
      </c>
      <c r="E858" s="132">
        <v>42688</v>
      </c>
      <c r="F858" s="77" t="s">
        <v>2420</v>
      </c>
      <c r="G858" s="145" t="s">
        <v>2409</v>
      </c>
      <c r="H858" s="138" t="str">
        <f>IFERROR(VLOOKUP(G858,REFERENCES!O:P,2,FALSE),"")</f>
        <v xml:space="preserve">Nombre </v>
      </c>
      <c r="I858" s="146">
        <v>225</v>
      </c>
      <c r="J858" s="17"/>
      <c r="K858" s="17"/>
      <c r="L858" s="17"/>
      <c r="M858" s="20">
        <v>1125</v>
      </c>
      <c r="N858" s="17">
        <v>225</v>
      </c>
      <c r="O858" s="143"/>
      <c r="P858" s="53" t="s">
        <v>19</v>
      </c>
      <c r="Q858" s="53" t="s">
        <v>552</v>
      </c>
      <c r="R858" s="78"/>
      <c r="S858" s="167"/>
      <c r="V858" s="145"/>
      <c r="W858" s="206" t="str">
        <f t="shared" si="41"/>
        <v>CRO20161114SUTO</v>
      </c>
      <c r="X858" s="206">
        <f t="shared" si="42"/>
        <v>0</v>
      </c>
      <c r="Y858" s="206" t="str">
        <f>VLOOKUP(P858,NIVEAUXADMIN!A:B,2,FALSE)</f>
        <v>HT07</v>
      </c>
      <c r="Z858" s="206" t="str">
        <f>VLOOKUP(Q858,NIVEAUXADMIN!E:F,2,FALSE)</f>
        <v>HT07712</v>
      </c>
      <c r="AA858" s="206" t="e">
        <f>VLOOKUP(R858,NIVEAUXADMIN!I:J,2,FALSE)</f>
        <v>#N/A</v>
      </c>
      <c r="AB858" s="206">
        <f>IF(SUMPRODUCT(($A$4:$A858=A858)*($Q$4:$Q858=Q858))&gt;1,0,1)</f>
        <v>0</v>
      </c>
      <c r="AC858" s="207">
        <f>IF(SUMPRODUCT(($A$4:$A858=A858)*($F$4:$F858=F858)*($Q$4:$Q858=Q858))&gt;1,0,1)</f>
        <v>0</v>
      </c>
      <c r="AD858" s="206" t="str">
        <f t="shared" si="43"/>
        <v xml:space="preserve">{"Organisation": "Croix Rouge Americaine", "Indicateur": "Distribution de materiel d'abris d'urgence", "Statut": "Réalisé", "Date de l'activité (passé ou planifiée)
( jj-mm-aaaa)": "11/14/2016", "Département": "Sud", "Commune": "Torbeck", "Section Communale": ""}, </v>
      </c>
    </row>
    <row r="859" spans="1:30" s="53" customFormat="1" x14ac:dyDescent="0.25">
      <c r="A859" s="53" t="s">
        <v>2191</v>
      </c>
      <c r="B859" s="53" t="s">
        <v>2058</v>
      </c>
      <c r="D859" s="53" t="s">
        <v>15</v>
      </c>
      <c r="E859" s="132">
        <v>42688</v>
      </c>
      <c r="F859" s="77" t="s">
        <v>2417</v>
      </c>
      <c r="G859" s="145" t="s">
        <v>1056</v>
      </c>
      <c r="H859" s="138" t="str">
        <f>IFERROR(VLOOKUP(G859,REFERENCES!O:P,2,FALSE),"")</f>
        <v xml:space="preserve">Nombre </v>
      </c>
      <c r="I859" s="146">
        <v>225</v>
      </c>
      <c r="J859" s="17"/>
      <c r="K859" s="17"/>
      <c r="L859" s="17"/>
      <c r="M859" s="20">
        <v>1125</v>
      </c>
      <c r="N859" s="17">
        <v>225</v>
      </c>
      <c r="O859" s="143"/>
      <c r="P859" s="53" t="s">
        <v>19</v>
      </c>
      <c r="Q859" s="53" t="s">
        <v>552</v>
      </c>
      <c r="R859" s="78"/>
      <c r="S859" s="167"/>
      <c r="V859" s="15"/>
      <c r="W859" s="206" t="str">
        <f t="shared" si="41"/>
        <v>CRO20161114SUTO</v>
      </c>
      <c r="X859" s="206">
        <f t="shared" si="42"/>
        <v>0</v>
      </c>
      <c r="Y859" s="206" t="str">
        <f>VLOOKUP(P859,NIVEAUXADMIN!A:B,2,FALSE)</f>
        <v>HT07</v>
      </c>
      <c r="Z859" s="206" t="str">
        <f>VLOOKUP(Q859,NIVEAUXADMIN!E:F,2,FALSE)</f>
        <v>HT07712</v>
      </c>
      <c r="AA859" s="206" t="e">
        <f>VLOOKUP(R859,NIVEAUXADMIN!I:J,2,FALSE)</f>
        <v>#N/A</v>
      </c>
      <c r="AB859" s="206">
        <f>IF(SUMPRODUCT(($A$4:$A859=A859)*($Q$4:$Q859=Q859))&gt;1,0,1)</f>
        <v>0</v>
      </c>
      <c r="AC859" s="207">
        <f>IF(SUMPRODUCT(($A$4:$A859=A859)*($F$4:$F859=F859)*($Q$4:$Q859=Q859))&gt;1,0,1)</f>
        <v>0</v>
      </c>
      <c r="AD859" s="206" t="str">
        <f t="shared" si="43"/>
        <v xml:space="preserve">{"Organisation": "Croix Rouge Americaine", "Indicateur": "Distribution de biens non-alimentaire", "Statut": "Réalisé", "Date de l'activité (passé ou planifiée)
( jj-mm-aaaa)": "11/14/2016", "Département": "Sud", "Commune": "Torbeck", "Section Communale": ""}, </v>
      </c>
    </row>
    <row r="860" spans="1:30" s="53" customFormat="1" x14ac:dyDescent="0.25">
      <c r="A860" s="53" t="s">
        <v>2191</v>
      </c>
      <c r="B860" s="53" t="s">
        <v>2058</v>
      </c>
      <c r="D860" s="53" t="s">
        <v>15</v>
      </c>
      <c r="E860" s="132">
        <v>42689</v>
      </c>
      <c r="F860" s="77" t="s">
        <v>2417</v>
      </c>
      <c r="G860" s="145" t="s">
        <v>1058</v>
      </c>
      <c r="H860" s="138" t="str">
        <f>IFERROR(VLOOKUP(G860,REFERENCES!O:P,2,FALSE),"")</f>
        <v xml:space="preserve">Nombre </v>
      </c>
      <c r="I860" s="146">
        <v>680</v>
      </c>
      <c r="J860" s="17"/>
      <c r="K860" s="17"/>
      <c r="L860" s="17"/>
      <c r="M860" s="20">
        <v>1700</v>
      </c>
      <c r="N860" s="17">
        <v>340</v>
      </c>
      <c r="O860" s="143"/>
      <c r="P860" s="53" t="s">
        <v>19</v>
      </c>
      <c r="Q860" s="53" t="s">
        <v>515</v>
      </c>
      <c r="R860" s="78"/>
      <c r="S860" s="167"/>
      <c r="V860" s="206" t="s">
        <v>1049</v>
      </c>
      <c r="W860" s="206" t="str">
        <f t="shared" si="41"/>
        <v>CRO20161115SUCH</v>
      </c>
      <c r="X860" s="206">
        <f t="shared" si="42"/>
        <v>0</v>
      </c>
      <c r="Y860" s="206" t="str">
        <f>VLOOKUP(P860,NIVEAUXADMIN!A:B,2,FALSE)</f>
        <v>HT07</v>
      </c>
      <c r="Z860" s="206" t="str">
        <f>VLOOKUP(Q860,NIVEAUXADMIN!E:F,2,FALSE)</f>
        <v>HT07713</v>
      </c>
      <c r="AA860" s="206" t="e">
        <f>VLOOKUP(R860,NIVEAUXADMIN!I:J,2,FALSE)</f>
        <v>#N/A</v>
      </c>
      <c r="AB860" s="206">
        <f>IF(SUMPRODUCT(($A$4:$A860=A860)*($Q$4:$Q860=Q860))&gt;1,0,1)</f>
        <v>0</v>
      </c>
      <c r="AC860" s="207">
        <f>IF(SUMPRODUCT(($A$4:$A860=A860)*($F$4:$F860=F860)*($Q$4:$Q860=Q860))&gt;1,0,1)</f>
        <v>0</v>
      </c>
      <c r="AD860" s="206" t="str">
        <f t="shared" si="43"/>
        <v xml:space="preserve">{"Organisation": "Croix Rouge Americaine", "Indicateur": "Distribution de biens non-alimentaire", "Statut": "Réalisé", "Date de l'activité (passé ou planifiée)
( jj-mm-aaaa)": "11/15/2016", "Département": "Sud", "Commune": "Chantal", "Section Communale": ""}, </v>
      </c>
    </row>
    <row r="861" spans="1:30" s="53" customFormat="1" x14ac:dyDescent="0.25">
      <c r="A861" s="53" t="s">
        <v>2191</v>
      </c>
      <c r="B861" s="53" t="s">
        <v>2058</v>
      </c>
      <c r="D861" s="53" t="s">
        <v>15</v>
      </c>
      <c r="E861" s="132">
        <v>42689</v>
      </c>
      <c r="F861" s="77" t="s">
        <v>2420</v>
      </c>
      <c r="G861" s="145" t="s">
        <v>2410</v>
      </c>
      <c r="H861" s="138" t="str">
        <f>IFERROR(VLOOKUP(G861,REFERENCES!O:P,2,FALSE),"")</f>
        <v xml:space="preserve">Nombre </v>
      </c>
      <c r="I861" s="146">
        <v>340</v>
      </c>
      <c r="J861" s="73"/>
      <c r="K861" s="17"/>
      <c r="L861" s="17"/>
      <c r="M861" s="20">
        <v>1700</v>
      </c>
      <c r="N861" s="73">
        <v>340</v>
      </c>
      <c r="O861" s="143"/>
      <c r="P861" s="53" t="s">
        <v>19</v>
      </c>
      <c r="Q861" s="53" t="s">
        <v>515</v>
      </c>
      <c r="R861" s="26"/>
      <c r="S861" s="167"/>
      <c r="V861" s="72"/>
      <c r="W861" s="206" t="str">
        <f t="shared" si="41"/>
        <v>CRO20161115SUCH</v>
      </c>
      <c r="X861" s="206">
        <f t="shared" si="42"/>
        <v>0</v>
      </c>
      <c r="Y861" s="206" t="str">
        <f>VLOOKUP(P861,NIVEAUXADMIN!A:B,2,FALSE)</f>
        <v>HT07</v>
      </c>
      <c r="Z861" s="206" t="str">
        <f>VLOOKUP(Q861,NIVEAUXADMIN!E:F,2,FALSE)</f>
        <v>HT07713</v>
      </c>
      <c r="AA861" s="206" t="e">
        <f>VLOOKUP(R861,NIVEAUXADMIN!I:J,2,FALSE)</f>
        <v>#N/A</v>
      </c>
      <c r="AB861" s="206">
        <f>IF(SUMPRODUCT(($A$4:$A861=A861)*($Q$4:$Q861=Q861))&gt;1,0,1)</f>
        <v>0</v>
      </c>
      <c r="AC861" s="207">
        <f>IF(SUMPRODUCT(($A$4:$A861=A861)*($F$4:$F861=F861)*($Q$4:$Q861=Q861))&gt;1,0,1)</f>
        <v>0</v>
      </c>
      <c r="AD861" s="206" t="str">
        <f t="shared" si="43"/>
        <v xml:space="preserve">{"Organisation": "Croix Rouge Americaine", "Indicateur": "Distribution de materiel d'abris d'urgence", "Statut": "Réalisé", "Date de l'activité (passé ou planifiée)
( jj-mm-aaaa)": "11/15/2016", "Département": "Sud", "Commune": "Chantal", "Section Communale": ""}, </v>
      </c>
    </row>
    <row r="862" spans="1:30" s="53" customFormat="1" x14ac:dyDescent="0.25">
      <c r="A862" s="53" t="s">
        <v>2191</v>
      </c>
      <c r="B862" s="53" t="s">
        <v>2058</v>
      </c>
      <c r="D862" s="53" t="s">
        <v>15</v>
      </c>
      <c r="E862" s="132">
        <v>42689</v>
      </c>
      <c r="F862" s="77" t="s">
        <v>2420</v>
      </c>
      <c r="G862" s="145" t="s">
        <v>2409</v>
      </c>
      <c r="H862" s="138" t="str">
        <f>IFERROR(VLOOKUP(G862,REFERENCES!O:P,2,FALSE),"")</f>
        <v xml:space="preserve">Nombre </v>
      </c>
      <c r="I862" s="207">
        <v>340</v>
      </c>
      <c r="J862" s="73"/>
      <c r="K862" s="17"/>
      <c r="L862" s="17"/>
      <c r="M862" s="20">
        <v>1700</v>
      </c>
      <c r="N862" s="73">
        <v>340</v>
      </c>
      <c r="O862" s="206"/>
      <c r="P862" s="53" t="s">
        <v>19</v>
      </c>
      <c r="Q862" s="53" t="s">
        <v>515</v>
      </c>
      <c r="R862" s="26"/>
      <c r="S862" s="167"/>
      <c r="V862" s="145"/>
      <c r="W862" s="206" t="str">
        <f t="shared" si="41"/>
        <v>CRO20161115SUCH</v>
      </c>
      <c r="X862" s="206">
        <f t="shared" si="42"/>
        <v>0</v>
      </c>
      <c r="Y862" s="206" t="str">
        <f>VLOOKUP(P862,NIVEAUXADMIN!A:B,2,FALSE)</f>
        <v>HT07</v>
      </c>
      <c r="Z862" s="206" t="str">
        <f>VLOOKUP(Q862,NIVEAUXADMIN!E:F,2,FALSE)</f>
        <v>HT07713</v>
      </c>
      <c r="AA862" s="206" t="e">
        <f>VLOOKUP(R862,NIVEAUXADMIN!I:J,2,FALSE)</f>
        <v>#N/A</v>
      </c>
      <c r="AB862" s="206">
        <f>IF(SUMPRODUCT(($A$4:$A862=A862)*($Q$4:$Q862=Q862))&gt;1,0,1)</f>
        <v>0</v>
      </c>
      <c r="AC862" s="207">
        <f>IF(SUMPRODUCT(($A$4:$A862=A862)*($F$4:$F862=F862)*($Q$4:$Q862=Q862))&gt;1,0,1)</f>
        <v>0</v>
      </c>
      <c r="AD862" s="206" t="str">
        <f t="shared" si="43"/>
        <v xml:space="preserve">{"Organisation": "Croix Rouge Americaine", "Indicateur": "Distribution de materiel d'abris d'urgence", "Statut": "Réalisé", "Date de l'activité (passé ou planifiée)
( jj-mm-aaaa)": "11/15/2016", "Département": "Sud", "Commune": "Chantal", "Section Communale": ""}, </v>
      </c>
    </row>
    <row r="863" spans="1:30" s="53" customFormat="1" x14ac:dyDescent="0.25">
      <c r="A863" s="53" t="s">
        <v>2191</v>
      </c>
      <c r="B863" s="53" t="s">
        <v>2058</v>
      </c>
      <c r="D863" s="53" t="s">
        <v>15</v>
      </c>
      <c r="E863" s="132">
        <v>42689</v>
      </c>
      <c r="F863" s="77" t="s">
        <v>2417</v>
      </c>
      <c r="G863" s="145" t="s">
        <v>1056</v>
      </c>
      <c r="H863" s="138" t="str">
        <f>IFERROR(VLOOKUP(G863,REFERENCES!O:P,2,FALSE),"")</f>
        <v xml:space="preserve">Nombre </v>
      </c>
      <c r="I863" s="207">
        <v>340</v>
      </c>
      <c r="J863" s="73"/>
      <c r="K863" s="17"/>
      <c r="L863" s="17"/>
      <c r="M863" s="20">
        <v>1700</v>
      </c>
      <c r="N863" s="73">
        <v>340</v>
      </c>
      <c r="O863" s="206"/>
      <c r="P863" s="53" t="s">
        <v>19</v>
      </c>
      <c r="Q863" s="53" t="s">
        <v>515</v>
      </c>
      <c r="R863" s="26"/>
      <c r="S863" s="167"/>
      <c r="V863" s="72"/>
      <c r="W863" s="206" t="str">
        <f t="shared" si="41"/>
        <v>CRO20161115SUCH</v>
      </c>
      <c r="X863" s="206">
        <f t="shared" si="42"/>
        <v>0</v>
      </c>
      <c r="Y863" s="206" t="str">
        <f>VLOOKUP(P863,NIVEAUXADMIN!A:B,2,FALSE)</f>
        <v>HT07</v>
      </c>
      <c r="Z863" s="206" t="str">
        <f>VLOOKUP(Q863,NIVEAUXADMIN!E:F,2,FALSE)</f>
        <v>HT07713</v>
      </c>
      <c r="AA863" s="206" t="e">
        <f>VLOOKUP(R863,NIVEAUXADMIN!I:J,2,FALSE)</f>
        <v>#N/A</v>
      </c>
      <c r="AB863" s="206">
        <f>IF(SUMPRODUCT(($A$4:$A863=A863)*($Q$4:$Q863=Q863))&gt;1,0,1)</f>
        <v>0</v>
      </c>
      <c r="AC863" s="207">
        <f>IF(SUMPRODUCT(($A$4:$A863=A863)*($F$4:$F863=F863)*($Q$4:$Q863=Q863))&gt;1,0,1)</f>
        <v>0</v>
      </c>
      <c r="AD863" s="206" t="str">
        <f t="shared" si="43"/>
        <v xml:space="preserve">{"Organisation": "Croix Rouge Americaine", "Indicateur": "Distribution de biens non-alimentaire", "Statut": "Réalisé", "Date de l'activité (passé ou planifiée)
( jj-mm-aaaa)": "11/15/2016", "Département": "Sud", "Commune": "Chantal", "Section Communale": ""}, </v>
      </c>
    </row>
    <row r="864" spans="1:30" s="53" customFormat="1" x14ac:dyDescent="0.25">
      <c r="A864" s="53" t="s">
        <v>2191</v>
      </c>
      <c r="B864" s="53" t="s">
        <v>2058</v>
      </c>
      <c r="D864" s="53" t="s">
        <v>15</v>
      </c>
      <c r="E864" s="132">
        <v>42690</v>
      </c>
      <c r="F864" s="77" t="s">
        <v>2420</v>
      </c>
      <c r="G864" s="145" t="s">
        <v>2410</v>
      </c>
      <c r="H864" s="138" t="str">
        <f>IFERROR(VLOOKUP(G864,REFERENCES!O:P,2,FALSE),"")</f>
        <v xml:space="preserve">Nombre </v>
      </c>
      <c r="I864" s="207">
        <v>33</v>
      </c>
      <c r="J864" s="73"/>
      <c r="K864" s="17"/>
      <c r="L864" s="17"/>
      <c r="M864" s="20">
        <v>165</v>
      </c>
      <c r="N864" s="73">
        <v>33</v>
      </c>
      <c r="O864" s="143"/>
      <c r="P864" s="53" t="s">
        <v>172</v>
      </c>
      <c r="Q864" s="53" t="s">
        <v>462</v>
      </c>
      <c r="R864" s="26"/>
      <c r="S864" s="167"/>
      <c r="V864" s="145"/>
      <c r="W864" s="206" t="str">
        <f t="shared" si="41"/>
        <v>CRO20161116OUCR</v>
      </c>
      <c r="X864" s="206">
        <f t="shared" si="42"/>
        <v>0</v>
      </c>
      <c r="Y864" s="206" t="str">
        <f>VLOOKUP(P864,NIVEAUXADMIN!A:B,2,FALSE)</f>
        <v>HT01</v>
      </c>
      <c r="Z864" s="206" t="str">
        <f>VLOOKUP(Q864,NIVEAUXADMIN!E:F,2,FALSE)</f>
        <v>HT01131</v>
      </c>
      <c r="AA864" s="206" t="e">
        <f>VLOOKUP(R864,NIVEAUXADMIN!I:J,2,FALSE)</f>
        <v>#N/A</v>
      </c>
      <c r="AB864" s="206">
        <f>IF(SUMPRODUCT(($A$4:$A864=A864)*($Q$4:$Q864=Q864))&gt;1,0,1)</f>
        <v>1</v>
      </c>
      <c r="AC864" s="207">
        <f>IF(SUMPRODUCT(($A$4:$A864=A864)*($F$4:$F864=F864)*($Q$4:$Q864=Q864))&gt;1,0,1)</f>
        <v>1</v>
      </c>
      <c r="AD864" s="206" t="str">
        <f t="shared" si="43"/>
        <v xml:space="preserve">{"Organisation": "Croix Rouge Americaine", "Indicateur": "Distribution de materiel d'abris d'urgence", "Statut": "Réalisé", "Date de l'activité (passé ou planifiée)
( jj-mm-aaaa)": "11/16/2016", "Département": "Ouest", "Commune": "Croix-Des-Bouquets", "Section Communale": ""}, </v>
      </c>
    </row>
    <row r="865" spans="1:30" s="53" customFormat="1" x14ac:dyDescent="0.25">
      <c r="A865" s="53" t="s">
        <v>2191</v>
      </c>
      <c r="B865" s="53" t="s">
        <v>2058</v>
      </c>
      <c r="D865" s="53" t="s">
        <v>15</v>
      </c>
      <c r="E865" s="132">
        <v>42690</v>
      </c>
      <c r="F865" s="77" t="s">
        <v>2420</v>
      </c>
      <c r="G865" s="145" t="s">
        <v>2409</v>
      </c>
      <c r="H865" s="138" t="str">
        <f>IFERROR(VLOOKUP(G865,REFERENCES!O:P,2,FALSE),"")</f>
        <v xml:space="preserve">Nombre </v>
      </c>
      <c r="I865" s="207">
        <v>33</v>
      </c>
      <c r="J865" s="17"/>
      <c r="K865" s="17"/>
      <c r="L865" s="17"/>
      <c r="M865" s="20">
        <v>165</v>
      </c>
      <c r="N865" s="17">
        <v>33</v>
      </c>
      <c r="O865" s="143"/>
      <c r="P865" s="53" t="s">
        <v>172</v>
      </c>
      <c r="Q865" s="53" t="s">
        <v>462</v>
      </c>
      <c r="R865" s="78"/>
      <c r="S865" s="167"/>
      <c r="V865" s="145"/>
      <c r="W865" s="206" t="str">
        <f t="shared" si="41"/>
        <v>CRO20161116OUCR</v>
      </c>
      <c r="X865" s="206">
        <f t="shared" si="42"/>
        <v>0</v>
      </c>
      <c r="Y865" s="206" t="str">
        <f>VLOOKUP(P865,NIVEAUXADMIN!A:B,2,FALSE)</f>
        <v>HT01</v>
      </c>
      <c r="Z865" s="206" t="str">
        <f>VLOOKUP(Q865,NIVEAUXADMIN!E:F,2,FALSE)</f>
        <v>HT01131</v>
      </c>
      <c r="AA865" s="206" t="e">
        <f>VLOOKUP(R865,NIVEAUXADMIN!I:J,2,FALSE)</f>
        <v>#N/A</v>
      </c>
      <c r="AB865" s="206">
        <f>IF(SUMPRODUCT(($A$4:$A865=A865)*($Q$4:$Q865=Q865))&gt;1,0,1)</f>
        <v>0</v>
      </c>
      <c r="AC865" s="207">
        <f>IF(SUMPRODUCT(($A$4:$A865=A865)*($F$4:$F865=F865)*($Q$4:$Q865=Q865))&gt;1,0,1)</f>
        <v>0</v>
      </c>
      <c r="AD865" s="206" t="str">
        <f t="shared" si="43"/>
        <v xml:space="preserve">{"Organisation": "Croix Rouge Americaine", "Indicateur": "Distribution de materiel d'abris d'urgence", "Statut": "Réalisé", "Date de l'activité (passé ou planifiée)
( jj-mm-aaaa)": "11/16/2016", "Département": "Ouest", "Commune": "Croix-Des-Bouquets", "Section Communale": ""}, </v>
      </c>
    </row>
    <row r="866" spans="1:30" s="53" customFormat="1" x14ac:dyDescent="0.25">
      <c r="A866" s="53" t="s">
        <v>2191</v>
      </c>
      <c r="B866" s="53" t="s">
        <v>2058</v>
      </c>
      <c r="D866" s="53" t="s">
        <v>15</v>
      </c>
      <c r="E866" s="132">
        <v>42691</v>
      </c>
      <c r="F866" s="77" t="s">
        <v>2417</v>
      </c>
      <c r="G866" s="145" t="s">
        <v>1055</v>
      </c>
      <c r="H866" s="138" t="str">
        <f>IFERROR(VLOOKUP(G866,REFERENCES!O:P,2,FALSE),"")</f>
        <v xml:space="preserve">Nombre </v>
      </c>
      <c r="I866" s="207">
        <v>50</v>
      </c>
      <c r="J866" s="146"/>
      <c r="K866" s="146"/>
      <c r="L866" s="146"/>
      <c r="M866" s="20">
        <v>250</v>
      </c>
      <c r="N866" s="17">
        <v>50</v>
      </c>
      <c r="O866" s="206"/>
      <c r="P866" s="53" t="s">
        <v>19</v>
      </c>
      <c r="Q866" s="143" t="s">
        <v>20</v>
      </c>
      <c r="R866" s="150"/>
      <c r="S866" s="167"/>
      <c r="T866" s="143"/>
      <c r="V866" s="145"/>
      <c r="W866" s="206" t="str">
        <f t="shared" si="41"/>
        <v>CRO20161117SULE</v>
      </c>
      <c r="X866" s="206">
        <f t="shared" si="42"/>
        <v>0</v>
      </c>
      <c r="Y866" s="206" t="str">
        <f>VLOOKUP(P866,NIVEAUXADMIN!A:B,2,FALSE)</f>
        <v>HT07</v>
      </c>
      <c r="Z866" s="206" t="str">
        <f>VLOOKUP(Q866,NIVEAUXADMIN!E:F,2,FALSE)</f>
        <v>HT07711</v>
      </c>
      <c r="AA866" s="206" t="e">
        <f>VLOOKUP(R866,NIVEAUXADMIN!I:J,2,FALSE)</f>
        <v>#N/A</v>
      </c>
      <c r="AB866" s="206">
        <f>IF(SUMPRODUCT(($A$4:$A866=A866)*($Q$4:$Q866=Q866))&gt;1,0,1)</f>
        <v>0</v>
      </c>
      <c r="AC866" s="207">
        <f>IF(SUMPRODUCT(($A$4:$A866=A866)*($F$4:$F866=F866)*($Q$4:$Q866=Q866))&gt;1,0,1)</f>
        <v>0</v>
      </c>
      <c r="AD866" s="206" t="str">
        <f t="shared" si="43"/>
        <v xml:space="preserve">{"Organisation": "Croix Rouge Americaine", "Indicateur": "Distribution de biens non-alimentaire", "Statut": "Réalisé", "Date de l'activité (passé ou planifiée)
( jj-mm-aaaa)": "11/17/2016", "Département": "Sud", "Commune": "Les Cayes", "Section Communale": ""}, </v>
      </c>
    </row>
    <row r="867" spans="1:30" s="53" customFormat="1" x14ac:dyDescent="0.25">
      <c r="A867" s="53" t="s">
        <v>2191</v>
      </c>
      <c r="B867" s="53" t="s">
        <v>2058</v>
      </c>
      <c r="D867" s="53" t="s">
        <v>15</v>
      </c>
      <c r="E867" s="132">
        <v>42698</v>
      </c>
      <c r="F867" s="77" t="s">
        <v>2420</v>
      </c>
      <c r="G867" s="145" t="s">
        <v>2410</v>
      </c>
      <c r="H867" s="138" t="str">
        <f>IFERROR(VLOOKUP(G867,REFERENCES!O:P,2,FALSE),"")</f>
        <v xml:space="preserve">Nombre </v>
      </c>
      <c r="I867" s="207">
        <v>219</v>
      </c>
      <c r="J867" s="17"/>
      <c r="K867" s="17"/>
      <c r="L867" s="17"/>
      <c r="M867" s="20">
        <v>1095</v>
      </c>
      <c r="N867" s="207">
        <v>219</v>
      </c>
      <c r="P867" s="53" t="s">
        <v>151</v>
      </c>
      <c r="Q867" s="53" t="s">
        <v>297</v>
      </c>
      <c r="R867" s="150"/>
      <c r="S867" s="167"/>
      <c r="V867" s="145"/>
      <c r="W867" s="206" t="str">
        <f t="shared" si="41"/>
        <v>CRO20161124NIPA</v>
      </c>
      <c r="X867" s="206">
        <f t="shared" si="42"/>
        <v>0</v>
      </c>
      <c r="Y867" s="206" t="str">
        <f>VLOOKUP(P867,NIVEAUXADMIN!A:B,2,FALSE)</f>
        <v>HT10</v>
      </c>
      <c r="Z867" s="206" t="str">
        <f>VLOOKUP(Q867,NIVEAUXADMIN!E:F,2,FALSE)</f>
        <v>HT101014</v>
      </c>
      <c r="AA867" s="206" t="e">
        <f>VLOOKUP(R867,NIVEAUXADMIN!I:J,2,FALSE)</f>
        <v>#N/A</v>
      </c>
      <c r="AB867" s="206">
        <f>IF(SUMPRODUCT(($A$4:$A867=A867)*($Q$4:$Q867=Q867))&gt;1,0,1)</f>
        <v>1</v>
      </c>
      <c r="AC867" s="207">
        <f>IF(SUMPRODUCT(($A$4:$A867=A867)*($F$4:$F867=F867)*($Q$4:$Q867=Q867))&gt;1,0,1)</f>
        <v>1</v>
      </c>
      <c r="AD867" s="206" t="str">
        <f t="shared" si="43"/>
        <v xml:space="preserve">{"Organisation": "Croix Rouge Americaine", "Indicateur": "Distribution de materiel d'abris d'urgence", "Statut": "Réalisé", "Date de l'activité (passé ou planifiée)
( jj-mm-aaaa)": "11/24/2016", "Département": "Nippes", "Commune": "Paillant", "Section Communale": ""}, </v>
      </c>
    </row>
    <row r="868" spans="1:30" s="53" customFormat="1" x14ac:dyDescent="0.25">
      <c r="A868" s="53" t="s">
        <v>2191</v>
      </c>
      <c r="B868" s="53" t="s">
        <v>2058</v>
      </c>
      <c r="D868" s="53" t="s">
        <v>15</v>
      </c>
      <c r="E868" s="132">
        <v>42698</v>
      </c>
      <c r="F868" s="77" t="s">
        <v>2420</v>
      </c>
      <c r="G868" s="145" t="s">
        <v>2409</v>
      </c>
      <c r="H868" s="138" t="str">
        <f>IFERROR(VLOOKUP(G868,REFERENCES!O:P,2,FALSE),"")</f>
        <v xml:space="preserve">Nombre </v>
      </c>
      <c r="I868" s="207">
        <v>219</v>
      </c>
      <c r="J868" s="17"/>
      <c r="K868" s="17"/>
      <c r="L868" s="17"/>
      <c r="M868" s="20">
        <v>1095</v>
      </c>
      <c r="N868" s="207">
        <v>219</v>
      </c>
      <c r="P868" s="53" t="s">
        <v>151</v>
      </c>
      <c r="Q868" s="143" t="s">
        <v>297</v>
      </c>
      <c r="R868" s="150"/>
      <c r="S868" s="167"/>
      <c r="V868" s="145"/>
      <c r="W868" s="206" t="str">
        <f t="shared" si="41"/>
        <v>CRO20161124NIPA</v>
      </c>
      <c r="X868" s="206">
        <f t="shared" si="42"/>
        <v>0</v>
      </c>
      <c r="Y868" s="206" t="str">
        <f>VLOOKUP(P868,NIVEAUXADMIN!A:B,2,FALSE)</f>
        <v>HT10</v>
      </c>
      <c r="Z868" s="206" t="str">
        <f>VLOOKUP(Q868,NIVEAUXADMIN!E:F,2,FALSE)</f>
        <v>HT101014</v>
      </c>
      <c r="AA868" s="206" t="e">
        <f>VLOOKUP(R868,NIVEAUXADMIN!I:J,2,FALSE)</f>
        <v>#N/A</v>
      </c>
      <c r="AB868" s="206">
        <f>IF(SUMPRODUCT(($A$4:$A868=A868)*($Q$4:$Q868=Q868))&gt;1,0,1)</f>
        <v>0</v>
      </c>
      <c r="AC868" s="207">
        <f>IF(SUMPRODUCT(($A$4:$A868=A868)*($F$4:$F868=F868)*($Q$4:$Q868=Q868))&gt;1,0,1)</f>
        <v>0</v>
      </c>
      <c r="AD868" s="206" t="str">
        <f t="shared" si="43"/>
        <v xml:space="preserve">{"Organisation": "Croix Rouge Americaine", "Indicateur": "Distribution de materiel d'abris d'urgence", "Statut": "Réalisé", "Date de l'activité (passé ou planifiée)
( jj-mm-aaaa)": "11/24/2016", "Département": "Nippes", "Commune": "Paillant", "Section Communale": ""}, </v>
      </c>
    </row>
    <row r="869" spans="1:30" s="53" customFormat="1" x14ac:dyDescent="0.25">
      <c r="A869" s="53" t="s">
        <v>2191</v>
      </c>
      <c r="B869" s="53" t="s">
        <v>2058</v>
      </c>
      <c r="D869" s="53" t="s">
        <v>15</v>
      </c>
      <c r="E869" s="132">
        <v>42698</v>
      </c>
      <c r="F869" s="77" t="s">
        <v>2417</v>
      </c>
      <c r="G869" s="145" t="s">
        <v>1058</v>
      </c>
      <c r="H869" s="138" t="str">
        <f>IFERROR(VLOOKUP(G869,REFERENCES!O:P,2,FALSE),"")</f>
        <v xml:space="preserve">Nombre </v>
      </c>
      <c r="I869" s="207">
        <v>598</v>
      </c>
      <c r="J869" s="17"/>
      <c r="K869" s="17"/>
      <c r="L869" s="17"/>
      <c r="M869" s="147">
        <v>1495</v>
      </c>
      <c r="N869" s="207">
        <v>299</v>
      </c>
      <c r="P869" s="53" t="s">
        <v>19</v>
      </c>
      <c r="Q869" s="53" t="s">
        <v>308</v>
      </c>
      <c r="R869" s="78"/>
      <c r="S869" s="167"/>
      <c r="V869" s="206" t="s">
        <v>1049</v>
      </c>
      <c r="W869" s="206" t="str">
        <f t="shared" si="41"/>
        <v>CRO20161124SUAR</v>
      </c>
      <c r="X869" s="206">
        <f t="shared" si="42"/>
        <v>0</v>
      </c>
      <c r="Y869" s="206" t="str">
        <f>VLOOKUP(P869,NIVEAUXADMIN!A:B,2,FALSE)</f>
        <v>HT07</v>
      </c>
      <c r="Z869" s="206" t="str">
        <f>VLOOKUP(Q869,NIVEAUXADMIN!E:F,2,FALSE)</f>
        <v>HT07723</v>
      </c>
      <c r="AA869" s="206" t="e">
        <f>VLOOKUP(R869,NIVEAUXADMIN!I:J,2,FALSE)</f>
        <v>#N/A</v>
      </c>
      <c r="AB869" s="206">
        <f>IF(SUMPRODUCT(($A$4:$A869=A869)*($Q$4:$Q869=Q869))&gt;1,0,1)</f>
        <v>0</v>
      </c>
      <c r="AC869" s="207">
        <f>IF(SUMPRODUCT(($A$4:$A869=A869)*($F$4:$F869=F869)*($Q$4:$Q869=Q869))&gt;1,0,1)</f>
        <v>0</v>
      </c>
      <c r="AD869" s="206" t="str">
        <f t="shared" si="43"/>
        <v xml:space="preserve">{"Organisation": "Croix Rouge Americaine", "Indicateur": "Distribution de biens non-alimentaire", "Statut": "Réalisé", "Date de l'activité (passé ou planifiée)
( jj-mm-aaaa)": "11/24/2016", "Département": "Sud", "Commune": "Arniquet", "Section Communale": ""}, </v>
      </c>
    </row>
    <row r="870" spans="1:30" s="53" customFormat="1" x14ac:dyDescent="0.25">
      <c r="A870" s="53" t="s">
        <v>2191</v>
      </c>
      <c r="B870" s="53" t="s">
        <v>2058</v>
      </c>
      <c r="D870" s="53" t="s">
        <v>15</v>
      </c>
      <c r="E870" s="132">
        <v>42698</v>
      </c>
      <c r="F870" s="77" t="s">
        <v>2420</v>
      </c>
      <c r="G870" s="145" t="s">
        <v>2409</v>
      </c>
      <c r="H870" s="138" t="str">
        <f>IFERROR(VLOOKUP(G870,REFERENCES!O:P,2,FALSE),"")</f>
        <v xml:space="preserve">Nombre </v>
      </c>
      <c r="I870" s="207">
        <v>299</v>
      </c>
      <c r="J870" s="207"/>
      <c r="K870" s="207"/>
      <c r="L870" s="207"/>
      <c r="M870" s="147">
        <v>1495</v>
      </c>
      <c r="N870" s="17">
        <v>299</v>
      </c>
      <c r="O870" s="71"/>
      <c r="P870" s="53" t="s">
        <v>19</v>
      </c>
      <c r="Q870" s="53" t="s">
        <v>308</v>
      </c>
      <c r="R870" s="150"/>
      <c r="S870" s="167"/>
      <c r="T870" s="206"/>
      <c r="U870" s="206"/>
      <c r="V870" s="145"/>
      <c r="W870" s="206" t="str">
        <f t="shared" si="41"/>
        <v>CRO20161124SUAR</v>
      </c>
      <c r="X870" s="206">
        <f t="shared" si="42"/>
        <v>0</v>
      </c>
      <c r="Y870" s="206" t="str">
        <f>VLOOKUP(P870,NIVEAUXADMIN!A:B,2,FALSE)</f>
        <v>HT07</v>
      </c>
      <c r="Z870" s="206" t="str">
        <f>VLOOKUP(Q870,NIVEAUXADMIN!E:F,2,FALSE)</f>
        <v>HT07723</v>
      </c>
      <c r="AA870" s="206" t="e">
        <f>VLOOKUP(R870,NIVEAUXADMIN!I:J,2,FALSE)</f>
        <v>#N/A</v>
      </c>
      <c r="AB870" s="206">
        <f>IF(SUMPRODUCT(($A$4:$A870=A870)*($Q$4:$Q870=Q870))&gt;1,0,1)</f>
        <v>0</v>
      </c>
      <c r="AC870" s="207">
        <f>IF(SUMPRODUCT(($A$4:$A870=A870)*($F$4:$F870=F870)*($Q$4:$Q870=Q870))&gt;1,0,1)</f>
        <v>0</v>
      </c>
      <c r="AD870" s="206" t="str">
        <f t="shared" si="43"/>
        <v xml:space="preserve">{"Organisation": "Croix Rouge Americaine", "Indicateur": "Distribution de materiel d'abris d'urgence", "Statut": "Réalisé", "Date de l'activité (passé ou planifiée)
( jj-mm-aaaa)": "11/24/2016", "Département": "Sud", "Commune": "Arniquet", "Section Communale": ""}, </v>
      </c>
    </row>
    <row r="871" spans="1:30" s="53" customFormat="1" x14ac:dyDescent="0.25">
      <c r="A871" s="53" t="s">
        <v>2191</v>
      </c>
      <c r="B871" s="53" t="s">
        <v>2058</v>
      </c>
      <c r="D871" s="53" t="s">
        <v>15</v>
      </c>
      <c r="E871" s="132">
        <v>42698</v>
      </c>
      <c r="F871" s="77" t="s">
        <v>2417</v>
      </c>
      <c r="G871" s="145" t="s">
        <v>1056</v>
      </c>
      <c r="H871" s="138" t="str">
        <f>IFERROR(VLOOKUP(G871,REFERENCES!O:P,2,FALSE),"")</f>
        <v xml:space="preserve">Nombre </v>
      </c>
      <c r="I871" s="207">
        <v>299</v>
      </c>
      <c r="J871" s="207"/>
      <c r="K871" s="207"/>
      <c r="L871" s="207"/>
      <c r="M871" s="147">
        <v>1495</v>
      </c>
      <c r="N871" s="17">
        <v>299</v>
      </c>
      <c r="O871" s="206"/>
      <c r="P871" s="53" t="s">
        <v>19</v>
      </c>
      <c r="Q871" s="53" t="s">
        <v>308</v>
      </c>
      <c r="R871" s="150"/>
      <c r="S871" s="167"/>
      <c r="T871" s="206"/>
      <c r="U871" s="206"/>
      <c r="V871" s="145"/>
      <c r="W871" s="206" t="str">
        <f t="shared" si="41"/>
        <v>CRO20161124SUAR</v>
      </c>
      <c r="X871" s="206">
        <f t="shared" si="42"/>
        <v>0</v>
      </c>
      <c r="Y871" s="206" t="str">
        <f>VLOOKUP(P871,NIVEAUXADMIN!A:B,2,FALSE)</f>
        <v>HT07</v>
      </c>
      <c r="Z871" s="206" t="str">
        <f>VLOOKUP(Q871,NIVEAUXADMIN!E:F,2,FALSE)</f>
        <v>HT07723</v>
      </c>
      <c r="AA871" s="206" t="e">
        <f>VLOOKUP(R871,NIVEAUXADMIN!I:J,2,FALSE)</f>
        <v>#N/A</v>
      </c>
      <c r="AB871" s="206">
        <f>IF(SUMPRODUCT(($A$4:$A871=A871)*($Q$4:$Q871=Q871))&gt;1,0,1)</f>
        <v>0</v>
      </c>
      <c r="AC871" s="207">
        <f>IF(SUMPRODUCT(($A$4:$A871=A871)*($F$4:$F871=F871)*($Q$4:$Q871=Q871))&gt;1,0,1)</f>
        <v>0</v>
      </c>
      <c r="AD871" s="206" t="str">
        <f t="shared" si="43"/>
        <v xml:space="preserve">{"Organisation": "Croix Rouge Americaine", "Indicateur": "Distribution de biens non-alimentaire", "Statut": "Réalisé", "Date de l'activité (passé ou planifiée)
( jj-mm-aaaa)": "11/24/2016", "Département": "Sud", "Commune": "Arniquet", "Section Communale": ""}, </v>
      </c>
    </row>
    <row r="872" spans="1:30" s="53" customFormat="1" x14ac:dyDescent="0.25">
      <c r="A872" s="53" t="s">
        <v>2191</v>
      </c>
      <c r="B872" s="53" t="s">
        <v>2058</v>
      </c>
      <c r="D872" s="53" t="s">
        <v>15</v>
      </c>
      <c r="E872" s="132">
        <v>42698</v>
      </c>
      <c r="F872" s="77" t="s">
        <v>2418</v>
      </c>
      <c r="G872" s="145" t="s">
        <v>1151</v>
      </c>
      <c r="H872" s="138" t="str">
        <f>IFERROR(VLOOKUP(G872,REFERENCES!O:P,2,FALSE),"")</f>
        <v>Nombre de kits d'outils</v>
      </c>
      <c r="I872" s="207">
        <v>299</v>
      </c>
      <c r="J872" s="207"/>
      <c r="K872" s="207"/>
      <c r="L872" s="207"/>
      <c r="M872" s="147">
        <v>1495</v>
      </c>
      <c r="N872" s="17">
        <v>299</v>
      </c>
      <c r="O872" s="206"/>
      <c r="P872" s="53" t="s">
        <v>19</v>
      </c>
      <c r="Q872" s="53" t="s">
        <v>308</v>
      </c>
      <c r="R872" s="150"/>
      <c r="S872" s="167"/>
      <c r="T872" s="206"/>
      <c r="U872" s="206"/>
      <c r="V872" s="145"/>
      <c r="W872" s="206" t="str">
        <f t="shared" si="41"/>
        <v>CRO20161124SUAR</v>
      </c>
      <c r="X872" s="206">
        <f t="shared" si="42"/>
        <v>0</v>
      </c>
      <c r="Y872" s="206" t="str">
        <f>VLOOKUP(P872,NIVEAUXADMIN!A:B,2,FALSE)</f>
        <v>HT07</v>
      </c>
      <c r="Z872" s="206" t="str">
        <f>VLOOKUP(Q872,NIVEAUXADMIN!E:F,2,FALSE)</f>
        <v>HT07723</v>
      </c>
      <c r="AA872" s="206" t="e">
        <f>VLOOKUP(R872,NIVEAUXADMIN!I:J,2,FALSE)</f>
        <v>#N/A</v>
      </c>
      <c r="AB872" s="206">
        <f>IF(SUMPRODUCT(($A$4:$A872=A872)*($Q$4:$Q872=Q872))&gt;1,0,1)</f>
        <v>0</v>
      </c>
      <c r="AC872" s="207">
        <f>IF(SUMPRODUCT(($A$4:$A872=A872)*($F$4:$F872=F872)*($Q$4:$Q872=Q872))&gt;1,0,1)</f>
        <v>1</v>
      </c>
      <c r="AD872" s="206" t="str">
        <f t="shared" si="43"/>
        <v xml:space="preserve">{"Organisation": "Croix Rouge Americaine", "Indicateur": "Support à l'auto-recouvrement pour la réparation et reconstruction", "Statut": "Réalisé", "Date de l'activité (passé ou planifiée)
( jj-mm-aaaa)": "11/24/2016", "Département": "Sud", "Commune": "Arniquet", "Section Communale": ""}, </v>
      </c>
    </row>
    <row r="873" spans="1:30" s="53" customFormat="1" x14ac:dyDescent="0.25">
      <c r="A873" s="53" t="s">
        <v>2191</v>
      </c>
      <c r="B873" s="53" t="s">
        <v>2058</v>
      </c>
      <c r="D873" s="53" t="s">
        <v>15</v>
      </c>
      <c r="E873" s="132">
        <v>42699</v>
      </c>
      <c r="F873" s="77" t="s">
        <v>2420</v>
      </c>
      <c r="G873" s="145" t="s">
        <v>2410</v>
      </c>
      <c r="H873" s="138" t="str">
        <f>IFERROR(VLOOKUP(G873,REFERENCES!O:P,2,FALSE),"")</f>
        <v xml:space="preserve">Nombre </v>
      </c>
      <c r="I873" s="207">
        <v>352</v>
      </c>
      <c r="J873" s="207"/>
      <c r="K873" s="207"/>
      <c r="L873" s="207"/>
      <c r="M873" s="147">
        <v>1760</v>
      </c>
      <c r="N873" s="17">
        <v>352</v>
      </c>
      <c r="O873" s="206"/>
      <c r="P873" s="53" t="s">
        <v>151</v>
      </c>
      <c r="Q873" s="53" t="s">
        <v>285</v>
      </c>
      <c r="R873" s="150"/>
      <c r="S873" s="167"/>
      <c r="T873" s="206"/>
      <c r="U873" s="206"/>
      <c r="V873" s="145"/>
      <c r="W873" s="206" t="str">
        <f t="shared" si="41"/>
        <v>CRO20161125NIFO</v>
      </c>
      <c r="X873" s="206">
        <f t="shared" si="42"/>
        <v>0</v>
      </c>
      <c r="Y873" s="206" t="str">
        <f>VLOOKUP(P873,NIVEAUXADMIN!A:B,2,FALSE)</f>
        <v>HT10</v>
      </c>
      <c r="Z873" s="206" t="str">
        <f>VLOOKUP(Q873,NIVEAUXADMIN!E:F,2,FALSE)</f>
        <v>HT101013</v>
      </c>
      <c r="AA873" s="206" t="e">
        <f>VLOOKUP(R873,NIVEAUXADMIN!I:J,2,FALSE)</f>
        <v>#N/A</v>
      </c>
      <c r="AB873" s="206">
        <f>IF(SUMPRODUCT(($A$4:$A873=A873)*($Q$4:$Q873=Q873))&gt;1,0,1)</f>
        <v>1</v>
      </c>
      <c r="AC873" s="207">
        <f>IF(SUMPRODUCT(($A$4:$A873=A873)*($F$4:$F873=F873)*($Q$4:$Q873=Q873))&gt;1,0,1)</f>
        <v>1</v>
      </c>
      <c r="AD873" s="206" t="str">
        <f t="shared" si="43"/>
        <v xml:space="preserve">{"Organisation": "Croix Rouge Americaine", "Indicateur": "Distribution de materiel d'abris d'urgence", "Statut": "Réalisé", "Date de l'activité (passé ou planifiée)
( jj-mm-aaaa)": "11/25/2016", "Département": "Nippes", "Commune": "Fonds Des Negres", "Section Communale": ""}, </v>
      </c>
    </row>
    <row r="874" spans="1:30" s="53" customFormat="1" x14ac:dyDescent="0.25">
      <c r="A874" s="53" t="s">
        <v>2191</v>
      </c>
      <c r="B874" s="53" t="s">
        <v>2058</v>
      </c>
      <c r="D874" s="53" t="s">
        <v>15</v>
      </c>
      <c r="E874" s="132">
        <v>42699</v>
      </c>
      <c r="F874" s="77" t="s">
        <v>2420</v>
      </c>
      <c r="G874" s="145" t="s">
        <v>2409</v>
      </c>
      <c r="H874" s="138" t="str">
        <f>IFERROR(VLOOKUP(G874,REFERENCES!O:P,2,FALSE),"")</f>
        <v xml:space="preserve">Nombre </v>
      </c>
      <c r="I874" s="207">
        <v>352</v>
      </c>
      <c r="J874" s="207"/>
      <c r="K874" s="207"/>
      <c r="L874" s="207"/>
      <c r="M874" s="20">
        <v>1760</v>
      </c>
      <c r="N874" s="17">
        <v>352</v>
      </c>
      <c r="O874" s="206"/>
      <c r="P874" s="53" t="s">
        <v>151</v>
      </c>
      <c r="Q874" s="53" t="s">
        <v>285</v>
      </c>
      <c r="R874" s="150"/>
      <c r="S874" s="167"/>
      <c r="T874" s="206"/>
      <c r="U874" s="206"/>
      <c r="V874" s="72"/>
      <c r="W874" s="206" t="str">
        <f t="shared" si="41"/>
        <v>CRO20161125NIFO</v>
      </c>
      <c r="X874" s="206">
        <f t="shared" si="42"/>
        <v>0</v>
      </c>
      <c r="Y874" s="206" t="str">
        <f>VLOOKUP(P874,NIVEAUXADMIN!A:B,2,FALSE)</f>
        <v>HT10</v>
      </c>
      <c r="Z874" s="206" t="str">
        <f>VLOOKUP(Q874,NIVEAUXADMIN!E:F,2,FALSE)</f>
        <v>HT101013</v>
      </c>
      <c r="AA874" s="206" t="e">
        <f>VLOOKUP(R874,NIVEAUXADMIN!I:J,2,FALSE)</f>
        <v>#N/A</v>
      </c>
      <c r="AB874" s="206">
        <f>IF(SUMPRODUCT(($A$4:$A874=A874)*($Q$4:$Q874=Q874))&gt;1,0,1)</f>
        <v>0</v>
      </c>
      <c r="AC874" s="207">
        <f>IF(SUMPRODUCT(($A$4:$A874=A874)*($F$4:$F874=F874)*($Q$4:$Q874=Q874))&gt;1,0,1)</f>
        <v>0</v>
      </c>
      <c r="AD874" s="206" t="str">
        <f t="shared" si="43"/>
        <v xml:space="preserve">{"Organisation": "Croix Rouge Americaine", "Indicateur": "Distribution de materiel d'abris d'urgence", "Statut": "Réalisé", "Date de l'activité (passé ou planifiée)
( jj-mm-aaaa)": "11/25/2016", "Département": "Nippes", "Commune": "Fonds Des Negres", "Section Communale": ""}, </v>
      </c>
    </row>
    <row r="875" spans="1:30" s="53" customFormat="1" x14ac:dyDescent="0.25">
      <c r="A875" s="53" t="s">
        <v>2191</v>
      </c>
      <c r="B875" s="53" t="s">
        <v>2058</v>
      </c>
      <c r="D875" s="53" t="s">
        <v>15</v>
      </c>
      <c r="E875" s="132">
        <v>42699</v>
      </c>
      <c r="F875" s="77" t="s">
        <v>2417</v>
      </c>
      <c r="G875" s="145" t="s">
        <v>1058</v>
      </c>
      <c r="H875" s="138" t="str">
        <f>IFERROR(VLOOKUP(G875,REFERENCES!O:P,2,FALSE),"")</f>
        <v xml:space="preserve">Nombre </v>
      </c>
      <c r="I875" s="207">
        <v>830</v>
      </c>
      <c r="J875" s="17"/>
      <c r="K875" s="17"/>
      <c r="L875" s="17"/>
      <c r="M875" s="20">
        <v>2075</v>
      </c>
      <c r="N875" s="17">
        <v>415</v>
      </c>
      <c r="O875" s="143"/>
      <c r="P875" s="53" t="s">
        <v>19</v>
      </c>
      <c r="Q875" s="53" t="s">
        <v>543</v>
      </c>
      <c r="R875" s="150"/>
      <c r="S875" s="167"/>
      <c r="V875" s="206" t="s">
        <v>1049</v>
      </c>
      <c r="W875" s="206" t="str">
        <f t="shared" si="41"/>
        <v>CRO20161125SUST</v>
      </c>
      <c r="X875" s="206">
        <f t="shared" si="42"/>
        <v>0</v>
      </c>
      <c r="Y875" s="206" t="str">
        <f>VLOOKUP(P875,NIVEAUXADMIN!A:B,2,FALSE)</f>
        <v>HT07</v>
      </c>
      <c r="Z875" s="206" t="str">
        <f>VLOOKUP(Q875,NIVEAUXADMIN!E:F,2,FALSE)</f>
        <v>HT07722</v>
      </c>
      <c r="AA875" s="206" t="e">
        <f>VLOOKUP(R875,NIVEAUXADMIN!I:J,2,FALSE)</f>
        <v>#N/A</v>
      </c>
      <c r="AB875" s="206">
        <f>IF(SUMPRODUCT(($A$4:$A875=A875)*($Q$4:$Q875=Q875))&gt;1,0,1)</f>
        <v>0</v>
      </c>
      <c r="AC875" s="207">
        <f>IF(SUMPRODUCT(($A$4:$A875=A875)*($F$4:$F875=F875)*($Q$4:$Q875=Q875))&gt;1,0,1)</f>
        <v>0</v>
      </c>
      <c r="AD875" s="206" t="str">
        <f t="shared" si="43"/>
        <v xml:space="preserve">{"Organisation": "Croix Rouge Americaine", "Indicateur": "Distribution de biens non-alimentaire", "Statut": "Réalisé", "Date de l'activité (passé ou planifiée)
( jj-mm-aaaa)": "11/25/2016", "Département": "Sud", "Commune": "St. Jean du Sud", "Section Communale": ""}, </v>
      </c>
    </row>
    <row r="876" spans="1:30" s="53" customFormat="1" x14ac:dyDescent="0.25">
      <c r="A876" s="53" t="s">
        <v>2191</v>
      </c>
      <c r="B876" s="53" t="s">
        <v>2058</v>
      </c>
      <c r="D876" s="53" t="s">
        <v>15</v>
      </c>
      <c r="E876" s="132">
        <v>42699</v>
      </c>
      <c r="F876" s="77" t="s">
        <v>2420</v>
      </c>
      <c r="G876" s="145" t="s">
        <v>2409</v>
      </c>
      <c r="H876" s="138" t="str">
        <f>IFERROR(VLOOKUP(G876,REFERENCES!O:P,2,FALSE),"")</f>
        <v xml:space="preserve">Nombre </v>
      </c>
      <c r="I876" s="73">
        <v>415</v>
      </c>
      <c r="J876" s="17"/>
      <c r="K876" s="17"/>
      <c r="L876" s="17"/>
      <c r="M876" s="20">
        <v>2075</v>
      </c>
      <c r="N876" s="17">
        <v>415</v>
      </c>
      <c r="O876" s="143"/>
      <c r="P876" s="53" t="s">
        <v>19</v>
      </c>
      <c r="Q876" s="53" t="s">
        <v>543</v>
      </c>
      <c r="R876" s="150"/>
      <c r="S876" s="167"/>
      <c r="V876" s="145"/>
      <c r="W876" s="206" t="str">
        <f t="shared" si="41"/>
        <v>CRO20161125SUST</v>
      </c>
      <c r="X876" s="206">
        <f t="shared" si="42"/>
        <v>0</v>
      </c>
      <c r="Y876" s="206" t="str">
        <f>VLOOKUP(P876,NIVEAUXADMIN!A:B,2,FALSE)</f>
        <v>HT07</v>
      </c>
      <c r="Z876" s="206" t="str">
        <f>VLOOKUP(Q876,NIVEAUXADMIN!E:F,2,FALSE)</f>
        <v>HT07722</v>
      </c>
      <c r="AA876" s="206" t="e">
        <f>VLOOKUP(R876,NIVEAUXADMIN!I:J,2,FALSE)</f>
        <v>#N/A</v>
      </c>
      <c r="AB876" s="206">
        <f>IF(SUMPRODUCT(($A$4:$A876=A876)*($Q$4:$Q876=Q876))&gt;1,0,1)</f>
        <v>0</v>
      </c>
      <c r="AC876" s="207">
        <f>IF(SUMPRODUCT(($A$4:$A876=A876)*($F$4:$F876=F876)*($Q$4:$Q876=Q876))&gt;1,0,1)</f>
        <v>0</v>
      </c>
      <c r="AD876" s="206" t="str">
        <f t="shared" si="43"/>
        <v xml:space="preserve">{"Organisation": "Croix Rouge Americaine", "Indicateur": "Distribution de materiel d'abris d'urgence", "Statut": "Réalisé", "Date de l'activité (passé ou planifiée)
( jj-mm-aaaa)": "11/25/2016", "Département": "Sud", "Commune": "St. Jean du Sud", "Section Communale": ""}, </v>
      </c>
    </row>
    <row r="877" spans="1:30" s="53" customFormat="1" x14ac:dyDescent="0.25">
      <c r="A877" s="53" t="s">
        <v>2191</v>
      </c>
      <c r="B877" s="53" t="s">
        <v>2058</v>
      </c>
      <c r="D877" s="53" t="s">
        <v>15</v>
      </c>
      <c r="E877" s="132">
        <v>42699</v>
      </c>
      <c r="F877" s="77" t="s">
        <v>2417</v>
      </c>
      <c r="G877" s="145" t="s">
        <v>1056</v>
      </c>
      <c r="H877" s="138" t="str">
        <f>IFERROR(VLOOKUP(G877,REFERENCES!O:P,2,FALSE),"")</f>
        <v xml:space="preserve">Nombre </v>
      </c>
      <c r="I877" s="73">
        <v>415</v>
      </c>
      <c r="J877" s="17"/>
      <c r="K877" s="17"/>
      <c r="L877" s="17"/>
      <c r="M877" s="20">
        <v>2075</v>
      </c>
      <c r="N877" s="17">
        <v>415</v>
      </c>
      <c r="O877" s="143"/>
      <c r="P877" s="53" t="s">
        <v>19</v>
      </c>
      <c r="Q877" s="53" t="s">
        <v>543</v>
      </c>
      <c r="R877" s="150"/>
      <c r="S877" s="167"/>
      <c r="V877" s="15"/>
      <c r="W877" s="206" t="str">
        <f t="shared" si="41"/>
        <v>CRO20161125SUST</v>
      </c>
      <c r="X877" s="206">
        <f t="shared" si="42"/>
        <v>0</v>
      </c>
      <c r="Y877" s="206" t="str">
        <f>VLOOKUP(P877,NIVEAUXADMIN!A:B,2,FALSE)</f>
        <v>HT07</v>
      </c>
      <c r="Z877" s="206" t="str">
        <f>VLOOKUP(Q877,NIVEAUXADMIN!E:F,2,FALSE)</f>
        <v>HT07722</v>
      </c>
      <c r="AA877" s="206" t="e">
        <f>VLOOKUP(R877,NIVEAUXADMIN!I:J,2,FALSE)</f>
        <v>#N/A</v>
      </c>
      <c r="AB877" s="206">
        <f>IF(SUMPRODUCT(($A$4:$A877=A877)*($Q$4:$Q877=Q877))&gt;1,0,1)</f>
        <v>0</v>
      </c>
      <c r="AC877" s="207">
        <f>IF(SUMPRODUCT(($A$4:$A877=A877)*($F$4:$F877=F877)*($Q$4:$Q877=Q877))&gt;1,0,1)</f>
        <v>0</v>
      </c>
      <c r="AD877" s="206" t="str">
        <f t="shared" si="43"/>
        <v xml:space="preserve">{"Organisation": "Croix Rouge Americaine", "Indicateur": "Distribution de biens non-alimentaire", "Statut": "Réalisé", "Date de l'activité (passé ou planifiée)
( jj-mm-aaaa)": "11/25/2016", "Département": "Sud", "Commune": "St. Jean du Sud", "Section Communale": ""}, </v>
      </c>
    </row>
    <row r="878" spans="1:30" s="53" customFormat="1" x14ac:dyDescent="0.25">
      <c r="A878" s="53" t="s">
        <v>2191</v>
      </c>
      <c r="B878" s="53" t="s">
        <v>2058</v>
      </c>
      <c r="D878" s="53" t="s">
        <v>15</v>
      </c>
      <c r="E878" s="132">
        <v>42699</v>
      </c>
      <c r="F878" s="77" t="s">
        <v>2418</v>
      </c>
      <c r="G878" s="145" t="s">
        <v>1151</v>
      </c>
      <c r="H878" s="138" t="str">
        <f>IFERROR(VLOOKUP(G878,REFERENCES!O:P,2,FALSE),"")</f>
        <v>Nombre de kits d'outils</v>
      </c>
      <c r="I878" s="73">
        <v>415</v>
      </c>
      <c r="J878" s="17"/>
      <c r="K878" s="17"/>
      <c r="L878" s="17"/>
      <c r="M878" s="20">
        <v>2075</v>
      </c>
      <c r="N878" s="17">
        <v>415</v>
      </c>
      <c r="P878" s="53" t="s">
        <v>19</v>
      </c>
      <c r="Q878" s="53" t="s">
        <v>543</v>
      </c>
      <c r="R878" s="150"/>
      <c r="S878" s="167"/>
      <c r="V878" s="145"/>
      <c r="W878" s="206" t="str">
        <f t="shared" si="41"/>
        <v>CRO20161125SUST</v>
      </c>
      <c r="X878" s="206">
        <f t="shared" si="42"/>
        <v>0</v>
      </c>
      <c r="Y878" s="206" t="str">
        <f>VLOOKUP(P878,NIVEAUXADMIN!A:B,2,FALSE)</f>
        <v>HT07</v>
      </c>
      <c r="Z878" s="206" t="str">
        <f>VLOOKUP(Q878,NIVEAUXADMIN!E:F,2,FALSE)</f>
        <v>HT07722</v>
      </c>
      <c r="AA878" s="206" t="e">
        <f>VLOOKUP(R878,NIVEAUXADMIN!I:J,2,FALSE)</f>
        <v>#N/A</v>
      </c>
      <c r="AB878" s="206">
        <f>IF(SUMPRODUCT(($A$4:$A878=A878)*($Q$4:$Q878=Q878))&gt;1,0,1)</f>
        <v>0</v>
      </c>
      <c r="AC878" s="207">
        <f>IF(SUMPRODUCT(($A$4:$A878=A878)*($F$4:$F878=F878)*($Q$4:$Q878=Q878))&gt;1,0,1)</f>
        <v>1</v>
      </c>
      <c r="AD878" s="206" t="str">
        <f t="shared" si="43"/>
        <v xml:space="preserve">{"Organisation": "Croix Rouge Americaine", "Indicateur": "Support à l'auto-recouvrement pour la réparation et reconstruction", "Statut": "Réalisé", "Date de l'activité (passé ou planifiée)
( jj-mm-aaaa)": "11/25/2016", "Département": "Sud", "Commune": "St. Jean du Sud", "Section Communale": ""}, </v>
      </c>
    </row>
    <row r="879" spans="1:30" s="53" customFormat="1" x14ac:dyDescent="0.25">
      <c r="A879" s="53" t="s">
        <v>2191</v>
      </c>
      <c r="B879" s="53" t="s">
        <v>2058</v>
      </c>
      <c r="D879" s="53" t="s">
        <v>15</v>
      </c>
      <c r="E879" s="132">
        <v>42699</v>
      </c>
      <c r="F879" s="77" t="s">
        <v>2417</v>
      </c>
      <c r="G879" s="145" t="s">
        <v>1058</v>
      </c>
      <c r="H879" s="138" t="str">
        <f>IFERROR(VLOOKUP(G879,REFERENCES!O:P,2,FALSE),"")</f>
        <v xml:space="preserve">Nombre </v>
      </c>
      <c r="I879" s="73">
        <v>8</v>
      </c>
      <c r="J879" s="17"/>
      <c r="K879" s="17"/>
      <c r="L879" s="17"/>
      <c r="M879" s="20">
        <v>20</v>
      </c>
      <c r="N879" s="17">
        <v>4</v>
      </c>
      <c r="P879" s="53" t="s">
        <v>19</v>
      </c>
      <c r="Q879" s="143" t="s">
        <v>308</v>
      </c>
      <c r="R879" s="150"/>
      <c r="S879" s="167"/>
      <c r="V879" s="206" t="s">
        <v>1049</v>
      </c>
      <c r="W879" s="206" t="str">
        <f t="shared" si="41"/>
        <v>CRO20161125SUAR</v>
      </c>
      <c r="X879" s="206">
        <f t="shared" si="42"/>
        <v>0</v>
      </c>
      <c r="Y879" s="206" t="str">
        <f>VLOOKUP(P879,NIVEAUXADMIN!A:B,2,FALSE)</f>
        <v>HT07</v>
      </c>
      <c r="Z879" s="206" t="str">
        <f>VLOOKUP(Q879,NIVEAUXADMIN!E:F,2,FALSE)</f>
        <v>HT07723</v>
      </c>
      <c r="AA879" s="206" t="e">
        <f>VLOOKUP(R879,NIVEAUXADMIN!I:J,2,FALSE)</f>
        <v>#N/A</v>
      </c>
      <c r="AB879" s="206">
        <f>IF(SUMPRODUCT(($A$4:$A879=A879)*($Q$4:$Q879=Q879))&gt;1,0,1)</f>
        <v>0</v>
      </c>
      <c r="AC879" s="207">
        <f>IF(SUMPRODUCT(($A$4:$A879=A879)*($F$4:$F879=F879)*($Q$4:$Q879=Q879))&gt;1,0,1)</f>
        <v>0</v>
      </c>
      <c r="AD879" s="206" t="str">
        <f t="shared" si="43"/>
        <v xml:space="preserve">{"Organisation": "Croix Rouge Americaine", "Indicateur": "Distribution de biens non-alimentaire", "Statut": "Réalisé", "Date de l'activité (passé ou planifiée)
( jj-mm-aaaa)": "11/25/2016", "Département": "Sud", "Commune": "Arniquet", "Section Communale": ""}, </v>
      </c>
    </row>
    <row r="880" spans="1:30" s="53" customFormat="1" x14ac:dyDescent="0.25">
      <c r="A880" s="53" t="s">
        <v>2191</v>
      </c>
      <c r="B880" s="53" t="s">
        <v>2058</v>
      </c>
      <c r="D880" s="53" t="s">
        <v>15</v>
      </c>
      <c r="E880" s="132">
        <v>42699</v>
      </c>
      <c r="F880" s="148" t="s">
        <v>2420</v>
      </c>
      <c r="G880" s="145" t="s">
        <v>2409</v>
      </c>
      <c r="H880" s="138" t="str">
        <f>IFERROR(VLOOKUP(G880,REFERENCES!O:P,2,FALSE),"")</f>
        <v xml:space="preserve">Nombre </v>
      </c>
      <c r="I880" s="73">
        <v>4</v>
      </c>
      <c r="J880" s="17"/>
      <c r="K880" s="17"/>
      <c r="L880" s="17"/>
      <c r="M880" s="20">
        <v>20</v>
      </c>
      <c r="N880" s="17">
        <v>4</v>
      </c>
      <c r="P880" s="53" t="s">
        <v>19</v>
      </c>
      <c r="Q880" s="143" t="s">
        <v>308</v>
      </c>
      <c r="R880" s="150"/>
      <c r="S880" s="167"/>
      <c r="V880" s="145"/>
      <c r="W880" s="206" t="str">
        <f t="shared" si="41"/>
        <v>CRO20161125SUAR</v>
      </c>
      <c r="X880" s="206">
        <f t="shared" si="42"/>
        <v>0</v>
      </c>
      <c r="Y880" s="206" t="str">
        <f>VLOOKUP(P880,NIVEAUXADMIN!A:B,2,FALSE)</f>
        <v>HT07</v>
      </c>
      <c r="Z880" s="206" t="str">
        <f>VLOOKUP(Q880,NIVEAUXADMIN!E:F,2,FALSE)</f>
        <v>HT07723</v>
      </c>
      <c r="AA880" s="206" t="e">
        <f>VLOOKUP(R880,NIVEAUXADMIN!I:J,2,FALSE)</f>
        <v>#N/A</v>
      </c>
      <c r="AB880" s="206">
        <f>IF(SUMPRODUCT(($A$4:$A880=A880)*($Q$4:$Q880=Q880))&gt;1,0,1)</f>
        <v>0</v>
      </c>
      <c r="AC880" s="207">
        <f>IF(SUMPRODUCT(($A$4:$A880=A880)*($F$4:$F880=F880)*($Q$4:$Q880=Q880))&gt;1,0,1)</f>
        <v>0</v>
      </c>
      <c r="AD880" s="206" t="str">
        <f t="shared" si="43"/>
        <v xml:space="preserve">{"Organisation": "Croix Rouge Americaine", "Indicateur": "Distribution de materiel d'abris d'urgence", "Statut": "Réalisé", "Date de l'activité (passé ou planifiée)
( jj-mm-aaaa)": "11/25/2016", "Département": "Sud", "Commune": "Arniquet", "Section Communale": ""}, </v>
      </c>
    </row>
    <row r="881" spans="1:30" s="53" customFormat="1" x14ac:dyDescent="0.25">
      <c r="A881" s="53" t="s">
        <v>2191</v>
      </c>
      <c r="B881" s="53" t="s">
        <v>2058</v>
      </c>
      <c r="D881" s="53" t="s">
        <v>15</v>
      </c>
      <c r="E881" s="132">
        <v>42699</v>
      </c>
      <c r="F881" s="77" t="s">
        <v>2417</v>
      </c>
      <c r="G881" s="145" t="s">
        <v>1056</v>
      </c>
      <c r="H881" s="138" t="str">
        <f>IFERROR(VLOOKUP(G881,REFERENCES!O:P,2,FALSE),"")</f>
        <v xml:space="preserve">Nombre </v>
      </c>
      <c r="I881" s="73">
        <v>4</v>
      </c>
      <c r="J881" s="17"/>
      <c r="K881" s="17"/>
      <c r="L881" s="17"/>
      <c r="M881" s="20">
        <v>20</v>
      </c>
      <c r="N881" s="17">
        <v>4</v>
      </c>
      <c r="O881" s="71"/>
      <c r="P881" s="53" t="s">
        <v>19</v>
      </c>
      <c r="Q881" s="53" t="s">
        <v>308</v>
      </c>
      <c r="R881" s="78"/>
      <c r="S881" s="167"/>
      <c r="V881" s="72"/>
      <c r="W881" s="206" t="str">
        <f t="shared" si="41"/>
        <v>CRO20161125SUAR</v>
      </c>
      <c r="X881" s="206">
        <f t="shared" si="42"/>
        <v>0</v>
      </c>
      <c r="Y881" s="206" t="str">
        <f>VLOOKUP(P881,NIVEAUXADMIN!A:B,2,FALSE)</f>
        <v>HT07</v>
      </c>
      <c r="Z881" s="206" t="str">
        <f>VLOOKUP(Q881,NIVEAUXADMIN!E:F,2,FALSE)</f>
        <v>HT07723</v>
      </c>
      <c r="AA881" s="206" t="e">
        <f>VLOOKUP(R881,NIVEAUXADMIN!I:J,2,FALSE)</f>
        <v>#N/A</v>
      </c>
      <c r="AB881" s="206">
        <f>IF(SUMPRODUCT(($A$4:$A881=A881)*($Q$4:$Q881=Q881))&gt;1,0,1)</f>
        <v>0</v>
      </c>
      <c r="AC881" s="207">
        <f>IF(SUMPRODUCT(($A$4:$A881=A881)*($F$4:$F881=F881)*($Q$4:$Q881=Q881))&gt;1,0,1)</f>
        <v>0</v>
      </c>
      <c r="AD881" s="206" t="str">
        <f t="shared" si="43"/>
        <v xml:space="preserve">{"Organisation": "Croix Rouge Americaine", "Indicateur": "Distribution de biens non-alimentaire", "Statut": "Réalisé", "Date de l'activité (passé ou planifiée)
( jj-mm-aaaa)": "11/25/2016", "Département": "Sud", "Commune": "Arniquet", "Section Communale": ""}, </v>
      </c>
    </row>
    <row r="882" spans="1:30" s="53" customFormat="1" x14ac:dyDescent="0.25">
      <c r="A882" s="53" t="s">
        <v>2191</v>
      </c>
      <c r="B882" s="53" t="s">
        <v>2058</v>
      </c>
      <c r="D882" s="53" t="s">
        <v>15</v>
      </c>
      <c r="E882" s="132">
        <v>42699</v>
      </c>
      <c r="F882" s="77" t="s">
        <v>2418</v>
      </c>
      <c r="G882" s="145" t="s">
        <v>1151</v>
      </c>
      <c r="H882" s="138" t="str">
        <f>IFERROR(VLOOKUP(G882,REFERENCES!O:P,2,FALSE),"")</f>
        <v>Nombre de kits d'outils</v>
      </c>
      <c r="I882" s="207">
        <v>4</v>
      </c>
      <c r="J882" s="17"/>
      <c r="K882" s="17"/>
      <c r="L882" s="17"/>
      <c r="M882" s="20">
        <v>20</v>
      </c>
      <c r="N882" s="17">
        <v>4</v>
      </c>
      <c r="O882" s="206"/>
      <c r="P882" s="53" t="s">
        <v>19</v>
      </c>
      <c r="Q882" s="53" t="s">
        <v>308</v>
      </c>
      <c r="R882" s="26"/>
      <c r="S882" s="167"/>
      <c r="V882" s="145"/>
      <c r="W882" s="206" t="str">
        <f t="shared" si="41"/>
        <v>CRO20161125SUAR</v>
      </c>
      <c r="X882" s="206">
        <f t="shared" si="42"/>
        <v>0</v>
      </c>
      <c r="Y882" s="206" t="str">
        <f>VLOOKUP(P882,NIVEAUXADMIN!A:B,2,FALSE)</f>
        <v>HT07</v>
      </c>
      <c r="Z882" s="206" t="str">
        <f>VLOOKUP(Q882,NIVEAUXADMIN!E:F,2,FALSE)</f>
        <v>HT07723</v>
      </c>
      <c r="AA882" s="206" t="e">
        <f>VLOOKUP(R882,NIVEAUXADMIN!I:J,2,FALSE)</f>
        <v>#N/A</v>
      </c>
      <c r="AB882" s="206">
        <f>IF(SUMPRODUCT(($A$4:$A882=A882)*($Q$4:$Q882=Q882))&gt;1,0,1)</f>
        <v>0</v>
      </c>
      <c r="AC882" s="207">
        <f>IF(SUMPRODUCT(($A$4:$A882=A882)*($F$4:$F882=F882)*($Q$4:$Q882=Q882))&gt;1,0,1)</f>
        <v>0</v>
      </c>
      <c r="AD882" s="206" t="str">
        <f t="shared" si="43"/>
        <v xml:space="preserve">{"Organisation": "Croix Rouge Americaine", "Indicateur": "Support à l'auto-recouvrement pour la réparation et reconstruction", "Statut": "Réalisé", "Date de l'activité (passé ou planifiée)
( jj-mm-aaaa)": "11/25/2016", "Département": "Sud", "Commune": "Arniquet", "Section Communale": ""}, </v>
      </c>
    </row>
    <row r="883" spans="1:30" s="53" customFormat="1" x14ac:dyDescent="0.25">
      <c r="A883" s="53" t="s">
        <v>2191</v>
      </c>
      <c r="B883" s="53" t="s">
        <v>2058</v>
      </c>
      <c r="D883" s="53" t="s">
        <v>15</v>
      </c>
      <c r="E883" s="132">
        <v>42699</v>
      </c>
      <c r="F883" s="77" t="s">
        <v>2417</v>
      </c>
      <c r="G883" s="145" t="s">
        <v>1055</v>
      </c>
      <c r="H883" s="138" t="str">
        <f>IFERROR(VLOOKUP(G883,REFERENCES!O:P,2,FALSE),"")</f>
        <v xml:space="preserve">Nombre </v>
      </c>
      <c r="I883" s="207">
        <v>50</v>
      </c>
      <c r="J883" s="17"/>
      <c r="K883" s="17"/>
      <c r="L883" s="17"/>
      <c r="M883" s="20">
        <v>250</v>
      </c>
      <c r="N883" s="17">
        <v>50</v>
      </c>
      <c r="O883" s="206"/>
      <c r="P883" s="53" t="s">
        <v>19</v>
      </c>
      <c r="Q883" s="53" t="s">
        <v>20</v>
      </c>
      <c r="R883" s="26"/>
      <c r="S883" s="167"/>
      <c r="V883" s="15"/>
      <c r="W883" s="206" t="str">
        <f t="shared" si="41"/>
        <v>CRO20161125SULE</v>
      </c>
      <c r="X883" s="206">
        <f t="shared" si="42"/>
        <v>0</v>
      </c>
      <c r="Y883" s="206" t="str">
        <f>VLOOKUP(P883,NIVEAUXADMIN!A:B,2,FALSE)</f>
        <v>HT07</v>
      </c>
      <c r="Z883" s="206" t="str">
        <f>VLOOKUP(Q883,NIVEAUXADMIN!E:F,2,FALSE)</f>
        <v>HT07711</v>
      </c>
      <c r="AA883" s="206" t="e">
        <f>VLOOKUP(R883,NIVEAUXADMIN!I:J,2,FALSE)</f>
        <v>#N/A</v>
      </c>
      <c r="AB883" s="206">
        <f>IF(SUMPRODUCT(($A$4:$A883=A883)*($Q$4:$Q883=Q883))&gt;1,0,1)</f>
        <v>0</v>
      </c>
      <c r="AC883" s="207">
        <f>IF(SUMPRODUCT(($A$4:$A883=A883)*($F$4:$F883=F883)*($Q$4:$Q883=Q883))&gt;1,0,1)</f>
        <v>0</v>
      </c>
      <c r="AD883" s="206" t="str">
        <f t="shared" si="43"/>
        <v xml:space="preserve">{"Organisation": "Croix Rouge Americaine", "Indicateur": "Distribution de biens non-alimentaire", "Statut": "Réalisé", "Date de l'activité (passé ou planifiée)
( jj-mm-aaaa)": "11/25/2016", "Département": "Sud", "Commune": "Les Cayes", "Section Communale": ""}, </v>
      </c>
    </row>
    <row r="884" spans="1:30" s="53" customFormat="1" x14ac:dyDescent="0.25">
      <c r="A884" s="53" t="s">
        <v>2191</v>
      </c>
      <c r="B884" s="53" t="s">
        <v>2058</v>
      </c>
      <c r="D884" s="53" t="s">
        <v>15</v>
      </c>
      <c r="E884" s="132">
        <v>42699</v>
      </c>
      <c r="F884" s="77" t="s">
        <v>2417</v>
      </c>
      <c r="G884" s="145" t="s">
        <v>1055</v>
      </c>
      <c r="H884" s="138" t="str">
        <f>IFERROR(VLOOKUP(G884,REFERENCES!O:P,2,FALSE),"")</f>
        <v xml:space="preserve">Nombre </v>
      </c>
      <c r="I884" s="207">
        <v>84</v>
      </c>
      <c r="J884" s="17"/>
      <c r="K884" s="17"/>
      <c r="L884" s="17"/>
      <c r="M884" s="20">
        <v>420</v>
      </c>
      <c r="N884" s="207">
        <v>84</v>
      </c>
      <c r="O884" s="71"/>
      <c r="P884" s="53" t="s">
        <v>19</v>
      </c>
      <c r="Q884" s="53" t="s">
        <v>527</v>
      </c>
      <c r="R884" s="26"/>
      <c r="S884" s="167"/>
      <c r="V884" s="15"/>
      <c r="W884" s="206" t="str">
        <f t="shared" si="41"/>
        <v>CRO20161125SULE</v>
      </c>
      <c r="X884" s="206">
        <f t="shared" si="42"/>
        <v>0</v>
      </c>
      <c r="Y884" s="206" t="str">
        <f>VLOOKUP(P884,NIVEAUXADMIN!A:B,2,FALSE)</f>
        <v>HT07</v>
      </c>
      <c r="Z884" s="206" t="str">
        <f>VLOOKUP(Q884,NIVEAUXADMIN!E:F,2,FALSE)</f>
        <v>HT07752</v>
      </c>
      <c r="AA884" s="206" t="e">
        <f>VLOOKUP(R884,NIVEAUXADMIN!I:J,2,FALSE)</f>
        <v>#N/A</v>
      </c>
      <c r="AB884" s="206">
        <f>IF(SUMPRODUCT(($A$4:$A884=A884)*($Q$4:$Q884=Q884))&gt;1,0,1)</f>
        <v>0</v>
      </c>
      <c r="AC884" s="207">
        <f>IF(SUMPRODUCT(($A$4:$A884=A884)*($F$4:$F884=F884)*($Q$4:$Q884=Q884))&gt;1,0,1)</f>
        <v>0</v>
      </c>
      <c r="AD884" s="206" t="str">
        <f t="shared" si="43"/>
        <v xml:space="preserve">{"Organisation": "Croix Rouge Americaine", "Indicateur": "Distribution de biens non-alimentaire", "Statut": "Réalisé", "Date de l'activité (passé ou planifiée)
( jj-mm-aaaa)": "11/25/2016", "Département": "Sud", "Commune": "Les Anglais", "Section Communale": ""}, </v>
      </c>
    </row>
    <row r="885" spans="1:30" s="53" customFormat="1" x14ac:dyDescent="0.25">
      <c r="A885" s="53" t="s">
        <v>2191</v>
      </c>
      <c r="B885" s="53" t="s">
        <v>2058</v>
      </c>
      <c r="D885" s="53" t="s">
        <v>15</v>
      </c>
      <c r="E885" s="132">
        <v>42705</v>
      </c>
      <c r="F885" s="77" t="s">
        <v>2417</v>
      </c>
      <c r="G885" s="145" t="s">
        <v>1055</v>
      </c>
      <c r="H885" s="138" t="str">
        <f>IFERROR(VLOOKUP(G885,REFERENCES!O:P,2,FALSE),"")</f>
        <v xml:space="preserve">Nombre </v>
      </c>
      <c r="I885" s="207">
        <v>50</v>
      </c>
      <c r="J885" s="17"/>
      <c r="K885" s="17"/>
      <c r="L885" s="17"/>
      <c r="M885" s="20">
        <v>250</v>
      </c>
      <c r="N885" s="207">
        <v>50</v>
      </c>
      <c r="P885" s="53" t="s">
        <v>19</v>
      </c>
      <c r="Q885" s="53" t="s">
        <v>534</v>
      </c>
      <c r="R885" s="26"/>
      <c r="S885" s="167"/>
      <c r="V885" s="15"/>
      <c r="W885" s="206" t="str">
        <f t="shared" si="41"/>
        <v>CRO2016121SUPO</v>
      </c>
      <c r="X885" s="206">
        <f t="shared" si="42"/>
        <v>0</v>
      </c>
      <c r="Y885" s="206" t="str">
        <f>VLOOKUP(P885,NIVEAUXADMIN!A:B,2,FALSE)</f>
        <v>HT07</v>
      </c>
      <c r="Z885" s="206" t="str">
        <f>VLOOKUP(Q885,NIVEAUXADMIN!E:F,2,FALSE)</f>
        <v>HT07742</v>
      </c>
      <c r="AA885" s="206" t="e">
        <f>VLOOKUP(R885,NIVEAUXADMIN!I:J,2,FALSE)</f>
        <v>#N/A</v>
      </c>
      <c r="AB885" s="206">
        <f>IF(SUMPRODUCT(($A$4:$A885=A885)*($Q$4:$Q885=Q885))&gt;1,0,1)</f>
        <v>0</v>
      </c>
      <c r="AC885" s="207">
        <f>IF(SUMPRODUCT(($A$4:$A885=A885)*($F$4:$F885=F885)*($Q$4:$Q885=Q885))&gt;1,0,1)</f>
        <v>0</v>
      </c>
      <c r="AD885" s="206" t="str">
        <f t="shared" si="43"/>
        <v xml:space="preserve">{"Organisation": "Croix Rouge Americaine", "Indicateur": "Distribution de biens non-alimentaire", "Statut": "Réalisé", "Date de l'activité (passé ou planifiée)
( jj-mm-aaaa)": "12/1/2016", "Département": "Sud", "Commune": "Port-a-Piment", "Section Communale": ""}, </v>
      </c>
    </row>
    <row r="886" spans="1:30" s="53" customFormat="1" x14ac:dyDescent="0.25">
      <c r="A886" s="71" t="s">
        <v>2191</v>
      </c>
      <c r="B886" s="53" t="s">
        <v>2058</v>
      </c>
      <c r="C886" s="71"/>
      <c r="D886" s="71" t="s">
        <v>15</v>
      </c>
      <c r="E886" s="132">
        <v>42706</v>
      </c>
      <c r="F886" s="77" t="s">
        <v>2420</v>
      </c>
      <c r="G886" s="145" t="s">
        <v>2410</v>
      </c>
      <c r="H886" s="138" t="str">
        <f>IFERROR(VLOOKUP(G886,REFERENCES!O:P,2,FALSE),"")</f>
        <v xml:space="preserve">Nombre </v>
      </c>
      <c r="I886" s="207">
        <v>220</v>
      </c>
      <c r="J886" s="73"/>
      <c r="K886" s="73"/>
      <c r="L886" s="73"/>
      <c r="M886" s="74">
        <v>1100</v>
      </c>
      <c r="N886" s="207">
        <v>220</v>
      </c>
      <c r="O886" s="71"/>
      <c r="P886" s="53" t="s">
        <v>151</v>
      </c>
      <c r="Q886" s="71" t="s">
        <v>294</v>
      </c>
      <c r="R886" s="78" t="s">
        <v>1511</v>
      </c>
      <c r="S886" s="167" t="s">
        <v>2157</v>
      </c>
      <c r="T886" s="71"/>
      <c r="U886" s="71"/>
      <c r="V886" s="145"/>
      <c r="W886" s="206" t="str">
        <f t="shared" si="41"/>
        <v>CRO2016122NIMI3È</v>
      </c>
      <c r="X886" s="206">
        <f t="shared" si="42"/>
        <v>0</v>
      </c>
      <c r="Y886" s="206" t="str">
        <f>VLOOKUP(P886,NIVEAUXADMIN!A:B,2,FALSE)</f>
        <v>HT10</v>
      </c>
      <c r="Z886" s="206" t="str">
        <f>VLOOKUP(Q886,NIVEAUXADMIN!E:F,2,FALSE)</f>
        <v>HT101011</v>
      </c>
      <c r="AA886" s="206" t="str">
        <f>VLOOKUP(R886,NIVEAUXADMIN!I:J,2,FALSE)</f>
        <v>HT101011-03</v>
      </c>
      <c r="AB886" s="206">
        <f>IF(SUMPRODUCT(($A$4:$A886=A886)*($Q$4:$Q886=Q886))&gt;1,0,1)</f>
        <v>0</v>
      </c>
      <c r="AC886" s="207">
        <f>IF(SUMPRODUCT(($A$4:$A886=A886)*($F$4:$F886=F886)*($Q$4:$Q886=Q886))&gt;1,0,1)</f>
        <v>0</v>
      </c>
      <c r="AD886" s="206" t="str">
        <f t="shared" si="43"/>
        <v xml:space="preserve">{"Organisation": "Croix Rouge Americaine", "Indicateur": "Distribution de materiel d'abris d'urgence", "Statut": "Réalisé", "Date de l'activité (passé ou planifiée)
( jj-mm-aaaa)": "12/2/2016", "Département": "Nippes", "Commune": "Miragoane", "Section Communale": "3ème Dessources"}, </v>
      </c>
    </row>
    <row r="887" spans="1:30" s="53" customFormat="1" x14ac:dyDescent="0.25">
      <c r="A887" s="71" t="s">
        <v>2191</v>
      </c>
      <c r="B887" s="53" t="s">
        <v>2058</v>
      </c>
      <c r="C887" s="71"/>
      <c r="D887" s="71" t="s">
        <v>15</v>
      </c>
      <c r="E887" s="132">
        <v>42706</v>
      </c>
      <c r="F887" s="77" t="s">
        <v>2420</v>
      </c>
      <c r="G887" s="145" t="s">
        <v>2409</v>
      </c>
      <c r="H887" s="138" t="str">
        <f>IFERROR(VLOOKUP(G887,REFERENCES!O:P,2,FALSE),"")</f>
        <v xml:space="preserve">Nombre </v>
      </c>
      <c r="I887" s="207">
        <v>220</v>
      </c>
      <c r="J887" s="73"/>
      <c r="K887" s="73"/>
      <c r="L887" s="73"/>
      <c r="M887" s="147">
        <v>1100</v>
      </c>
      <c r="N887" s="207">
        <v>220</v>
      </c>
      <c r="O887" s="143"/>
      <c r="P887" s="53" t="s">
        <v>151</v>
      </c>
      <c r="Q887" s="71" t="s">
        <v>294</v>
      </c>
      <c r="R887" s="78" t="s">
        <v>1511</v>
      </c>
      <c r="S887" s="167" t="s">
        <v>2157</v>
      </c>
      <c r="T887" s="71"/>
      <c r="U887" s="71"/>
      <c r="V887" s="145"/>
      <c r="W887" s="206" t="str">
        <f t="shared" si="41"/>
        <v>CRO2016122NIMI3È</v>
      </c>
      <c r="X887" s="206">
        <f t="shared" si="42"/>
        <v>0</v>
      </c>
      <c r="Y887" s="206" t="str">
        <f>VLOOKUP(P887,NIVEAUXADMIN!A:B,2,FALSE)</f>
        <v>HT10</v>
      </c>
      <c r="Z887" s="206" t="str">
        <f>VLOOKUP(Q887,NIVEAUXADMIN!E:F,2,FALSE)</f>
        <v>HT101011</v>
      </c>
      <c r="AA887" s="206" t="str">
        <f>VLOOKUP(R887,NIVEAUXADMIN!I:J,2,FALSE)</f>
        <v>HT101011-03</v>
      </c>
      <c r="AB887" s="206">
        <f>IF(SUMPRODUCT(($A$4:$A887=A887)*($Q$4:$Q887=Q887))&gt;1,0,1)</f>
        <v>0</v>
      </c>
      <c r="AC887" s="207">
        <f>IF(SUMPRODUCT(($A$4:$A887=A887)*($F$4:$F887=F887)*($Q$4:$Q887=Q887))&gt;1,0,1)</f>
        <v>0</v>
      </c>
      <c r="AD887" s="206" t="str">
        <f t="shared" si="43"/>
        <v xml:space="preserve">{"Organisation": "Croix Rouge Americaine", "Indicateur": "Distribution de materiel d'abris d'urgence", "Statut": "Réalisé", "Date de l'activité (passé ou planifiée)
( jj-mm-aaaa)": "12/2/2016", "Département": "Nippes", "Commune": "Miragoane", "Section Communale": "3ème Dessources"}, </v>
      </c>
    </row>
    <row r="888" spans="1:30" s="53" customFormat="1" x14ac:dyDescent="0.25">
      <c r="A888" s="71" t="s">
        <v>2191</v>
      </c>
      <c r="B888" s="53" t="s">
        <v>2058</v>
      </c>
      <c r="C888" s="71"/>
      <c r="D888" s="71" t="s">
        <v>15</v>
      </c>
      <c r="E888" s="132">
        <v>42706</v>
      </c>
      <c r="F888" s="77" t="s">
        <v>2417</v>
      </c>
      <c r="G888" s="145" t="s">
        <v>1055</v>
      </c>
      <c r="H888" s="138" t="str">
        <f>IFERROR(VLOOKUP(G888,REFERENCES!O:P,2,FALSE),"")</f>
        <v xml:space="preserve">Nombre </v>
      </c>
      <c r="I888" s="207">
        <v>30</v>
      </c>
      <c r="J888" s="73"/>
      <c r="K888" s="73"/>
      <c r="L888" s="73"/>
      <c r="M888" s="147">
        <v>150</v>
      </c>
      <c r="N888" s="207">
        <v>30</v>
      </c>
      <c r="O888" s="143"/>
      <c r="P888" s="53" t="s">
        <v>19</v>
      </c>
      <c r="Q888" s="71" t="s">
        <v>521</v>
      </c>
      <c r="R888" s="78"/>
      <c r="S888" s="167"/>
      <c r="T888" s="71"/>
      <c r="U888" s="71"/>
      <c r="V888" s="145"/>
      <c r="W888" s="206" t="str">
        <f t="shared" si="41"/>
        <v>CRO2016122SUCO</v>
      </c>
      <c r="X888" s="206">
        <f t="shared" si="42"/>
        <v>0</v>
      </c>
      <c r="Y888" s="206" t="str">
        <f>VLOOKUP(P888,NIVEAUXADMIN!A:B,2,FALSE)</f>
        <v>HT07</v>
      </c>
      <c r="Z888" s="206" t="str">
        <f>VLOOKUP(Q888,NIVEAUXADMIN!E:F,2,FALSE)</f>
        <v>HT07741</v>
      </c>
      <c r="AA888" s="206" t="e">
        <f>VLOOKUP(R888,NIVEAUXADMIN!I:J,2,FALSE)</f>
        <v>#N/A</v>
      </c>
      <c r="AB888" s="206">
        <f>IF(SUMPRODUCT(($A$4:$A888=A888)*($Q$4:$Q888=Q888))&gt;1,0,1)</f>
        <v>0</v>
      </c>
      <c r="AC888" s="207">
        <f>IF(SUMPRODUCT(($A$4:$A888=A888)*($F$4:$F888=F888)*($Q$4:$Q888=Q888))&gt;1,0,1)</f>
        <v>0</v>
      </c>
      <c r="AD888" s="206" t="str">
        <f t="shared" si="43"/>
        <v xml:space="preserve">{"Organisation": "Croix Rouge Americaine", "Indicateur": "Distribution de biens non-alimentaire", "Statut": "Réalisé", "Date de l'activité (passé ou planifiée)
( jj-mm-aaaa)": "12/2/2016", "Département": "Sud", "Commune": "Coteaux", "Section Communale": ""}, </v>
      </c>
    </row>
    <row r="889" spans="1:30" s="53" customFormat="1" x14ac:dyDescent="0.25">
      <c r="A889" s="71" t="s">
        <v>2191</v>
      </c>
      <c r="B889" s="53" t="s">
        <v>2058</v>
      </c>
      <c r="C889" s="71"/>
      <c r="D889" s="71" t="s">
        <v>15</v>
      </c>
      <c r="E889" s="132">
        <v>42706</v>
      </c>
      <c r="F889" s="77" t="s">
        <v>2417</v>
      </c>
      <c r="G889" s="145" t="s">
        <v>1055</v>
      </c>
      <c r="H889" s="138" t="str">
        <f>IFERROR(VLOOKUP(G889,REFERENCES!O:P,2,FALSE),"")</f>
        <v xml:space="preserve">Nombre </v>
      </c>
      <c r="I889" s="207">
        <v>60</v>
      </c>
      <c r="J889" s="73"/>
      <c r="K889" s="73"/>
      <c r="L889" s="73"/>
      <c r="M889" s="147">
        <v>300</v>
      </c>
      <c r="N889" s="207">
        <v>60</v>
      </c>
      <c r="O889" s="206"/>
      <c r="P889" s="53" t="s">
        <v>19</v>
      </c>
      <c r="Q889" s="71" t="s">
        <v>549</v>
      </c>
      <c r="R889" s="78"/>
      <c r="S889" s="167"/>
      <c r="T889" s="71"/>
      <c r="U889" s="71"/>
      <c r="V889" s="145"/>
      <c r="W889" s="206" t="str">
        <f t="shared" si="41"/>
        <v>CRO2016122SUTI</v>
      </c>
      <c r="X889" s="206">
        <f t="shared" si="42"/>
        <v>0</v>
      </c>
      <c r="Y889" s="206" t="str">
        <f>VLOOKUP(P889,NIVEAUXADMIN!A:B,2,FALSE)</f>
        <v>HT07</v>
      </c>
      <c r="Z889" s="206" t="str">
        <f>VLOOKUP(Q889,NIVEAUXADMIN!E:F,2,FALSE)</f>
        <v>HT07753</v>
      </c>
      <c r="AA889" s="206" t="e">
        <f>VLOOKUP(R889,NIVEAUXADMIN!I:J,2,FALSE)</f>
        <v>#N/A</v>
      </c>
      <c r="AB889" s="206">
        <f>IF(SUMPRODUCT(($A$4:$A889=A889)*($Q$4:$Q889=Q889))&gt;1,0,1)</f>
        <v>0</v>
      </c>
      <c r="AC889" s="207">
        <f>IF(SUMPRODUCT(($A$4:$A889=A889)*($F$4:$F889=F889)*($Q$4:$Q889=Q889))&gt;1,0,1)</f>
        <v>0</v>
      </c>
      <c r="AD889" s="206" t="str">
        <f t="shared" si="43"/>
        <v xml:space="preserve">{"Organisation": "Croix Rouge Americaine", "Indicateur": "Distribution de biens non-alimentaire", "Statut": "Réalisé", "Date de l'activité (passé ou planifiée)
( jj-mm-aaaa)": "12/2/2016", "Département": "Sud", "Commune": "Tiburon", "Section Communale": ""}, </v>
      </c>
    </row>
    <row r="890" spans="1:30" s="53" customFormat="1" x14ac:dyDescent="0.25">
      <c r="A890" s="71" t="s">
        <v>2191</v>
      </c>
      <c r="B890" s="53" t="s">
        <v>2058</v>
      </c>
      <c r="C890" s="71"/>
      <c r="D890" s="71" t="s">
        <v>15</v>
      </c>
      <c r="E890" s="132">
        <v>42706</v>
      </c>
      <c r="F890" s="77" t="s">
        <v>2417</v>
      </c>
      <c r="G890" s="145" t="s">
        <v>1055</v>
      </c>
      <c r="H890" s="138" t="str">
        <f>IFERROR(VLOOKUP(G890,REFERENCES!O:P,2,FALSE),"")</f>
        <v xml:space="preserve">Nombre </v>
      </c>
      <c r="I890" s="207">
        <v>53</v>
      </c>
      <c r="J890" s="73"/>
      <c r="K890" s="73"/>
      <c r="L890" s="73"/>
      <c r="M890" s="147">
        <v>265</v>
      </c>
      <c r="N890" s="207">
        <v>53</v>
      </c>
      <c r="O890" s="206"/>
      <c r="P890" s="53" t="s">
        <v>19</v>
      </c>
      <c r="Q890" s="71" t="s">
        <v>20</v>
      </c>
      <c r="R890" s="78"/>
      <c r="S890" s="167"/>
      <c r="T890" s="71"/>
      <c r="U890" s="71"/>
      <c r="V890" s="145"/>
      <c r="W890" s="206" t="str">
        <f t="shared" si="41"/>
        <v>CRO2016122SULE</v>
      </c>
      <c r="X890" s="206">
        <f t="shared" si="42"/>
        <v>0</v>
      </c>
      <c r="Y890" s="206" t="str">
        <f>VLOOKUP(P890,NIVEAUXADMIN!A:B,2,FALSE)</f>
        <v>HT07</v>
      </c>
      <c r="Z890" s="206" t="str">
        <f>VLOOKUP(Q890,NIVEAUXADMIN!E:F,2,FALSE)</f>
        <v>HT07711</v>
      </c>
      <c r="AA890" s="206" t="e">
        <f>VLOOKUP(R890,NIVEAUXADMIN!I:J,2,FALSE)</f>
        <v>#N/A</v>
      </c>
      <c r="AB890" s="206">
        <f>IF(SUMPRODUCT(($A$4:$A890=A890)*($Q$4:$Q890=Q890))&gt;1,0,1)</f>
        <v>0</v>
      </c>
      <c r="AC890" s="207">
        <f>IF(SUMPRODUCT(($A$4:$A890=A890)*($F$4:$F890=F890)*($Q$4:$Q890=Q890))&gt;1,0,1)</f>
        <v>0</v>
      </c>
      <c r="AD890" s="206" t="str">
        <f t="shared" si="43"/>
        <v xml:space="preserve">{"Organisation": "Croix Rouge Americaine", "Indicateur": "Distribution de biens non-alimentaire", "Statut": "Réalisé", "Date de l'activité (passé ou planifiée)
( jj-mm-aaaa)": "12/2/2016", "Département": "Sud", "Commune": "Les Cayes", "Section Communale": ""}, </v>
      </c>
    </row>
    <row r="891" spans="1:30" s="53" customFormat="1" x14ac:dyDescent="0.25">
      <c r="A891" s="71" t="s">
        <v>2191</v>
      </c>
      <c r="B891" s="53" t="s">
        <v>2058</v>
      </c>
      <c r="C891" s="71"/>
      <c r="D891" s="71" t="s">
        <v>15</v>
      </c>
      <c r="E891" s="132">
        <v>42706</v>
      </c>
      <c r="F891" s="77" t="s">
        <v>2420</v>
      </c>
      <c r="G891" s="145" t="s">
        <v>2410</v>
      </c>
      <c r="H891" s="138" t="str">
        <f>IFERROR(VLOOKUP(G891,REFERENCES!O:P,2,FALSE),"")</f>
        <v xml:space="preserve">Nombre </v>
      </c>
      <c r="I891" s="207">
        <v>166</v>
      </c>
      <c r="J891" s="73"/>
      <c r="K891" s="73"/>
      <c r="L891" s="73"/>
      <c r="M891" s="74">
        <v>830</v>
      </c>
      <c r="N891" s="207">
        <v>166</v>
      </c>
      <c r="O891" s="206"/>
      <c r="P891" s="53" t="s">
        <v>151</v>
      </c>
      <c r="Q891" s="71" t="s">
        <v>294</v>
      </c>
      <c r="R891" s="150"/>
      <c r="S891" s="167"/>
      <c r="T891" s="71"/>
      <c r="U891" s="71"/>
      <c r="V891" s="145"/>
      <c r="W891" s="206" t="str">
        <f t="shared" si="41"/>
        <v>CRO2016122NIMI</v>
      </c>
      <c r="X891" s="206">
        <f t="shared" si="42"/>
        <v>0</v>
      </c>
      <c r="Y891" s="206" t="str">
        <f>VLOOKUP(P891,NIVEAUXADMIN!A:B,2,FALSE)</f>
        <v>HT10</v>
      </c>
      <c r="Z891" s="206" t="str">
        <f>VLOOKUP(Q891,NIVEAUXADMIN!E:F,2,FALSE)</f>
        <v>HT101011</v>
      </c>
      <c r="AA891" s="206" t="e">
        <f>VLOOKUP(R891,NIVEAUXADMIN!I:J,2,FALSE)</f>
        <v>#N/A</v>
      </c>
      <c r="AB891" s="206">
        <f>IF(SUMPRODUCT(($A$4:$A891=A891)*($Q$4:$Q891=Q891))&gt;1,0,1)</f>
        <v>0</v>
      </c>
      <c r="AC891" s="207">
        <f>IF(SUMPRODUCT(($A$4:$A891=A891)*($F$4:$F891=F891)*($Q$4:$Q891=Q891))&gt;1,0,1)</f>
        <v>0</v>
      </c>
      <c r="AD891" s="206" t="str">
        <f t="shared" si="43"/>
        <v xml:space="preserve">{"Organisation": "Croix Rouge Americaine", "Indicateur": "Distribution de materiel d'abris d'urgence", "Statut": "Réalisé", "Date de l'activité (passé ou planifiée)
( jj-mm-aaaa)": "12/2/2016", "Département": "Nippes", "Commune": "Miragoane", "Section Communale": ""}, </v>
      </c>
    </row>
    <row r="892" spans="1:30" s="53" customFormat="1" x14ac:dyDescent="0.25">
      <c r="A892" s="71" t="s">
        <v>2191</v>
      </c>
      <c r="B892" s="53" t="s">
        <v>2058</v>
      </c>
      <c r="C892" s="71"/>
      <c r="D892" s="71" t="s">
        <v>15</v>
      </c>
      <c r="E892" s="132">
        <v>42706</v>
      </c>
      <c r="F892" s="77" t="s">
        <v>2420</v>
      </c>
      <c r="G892" s="145" t="s">
        <v>2409</v>
      </c>
      <c r="H892" s="138" t="str">
        <f>IFERROR(VLOOKUP(G892,REFERENCES!O:P,2,FALSE),"")</f>
        <v xml:space="preserve">Nombre </v>
      </c>
      <c r="I892" s="207">
        <v>166</v>
      </c>
      <c r="J892" s="73"/>
      <c r="K892" s="73"/>
      <c r="L892" s="73"/>
      <c r="M892" s="74">
        <v>830</v>
      </c>
      <c r="N892" s="207">
        <v>166</v>
      </c>
      <c r="O892" s="206"/>
      <c r="P892" s="53" t="s">
        <v>151</v>
      </c>
      <c r="Q892" s="71" t="s">
        <v>294</v>
      </c>
      <c r="R892" s="150"/>
      <c r="S892" s="167"/>
      <c r="T892" s="71"/>
      <c r="U892" s="71"/>
      <c r="V892" s="145"/>
      <c r="W892" s="206" t="str">
        <f t="shared" si="41"/>
        <v>CRO2016122NIMI</v>
      </c>
      <c r="X892" s="206">
        <f t="shared" si="42"/>
        <v>0</v>
      </c>
      <c r="Y892" s="206" t="str">
        <f>VLOOKUP(P892,NIVEAUXADMIN!A:B,2,FALSE)</f>
        <v>HT10</v>
      </c>
      <c r="Z892" s="206" t="str">
        <f>VLOOKUP(Q892,NIVEAUXADMIN!E:F,2,FALSE)</f>
        <v>HT101011</v>
      </c>
      <c r="AA892" s="206" t="e">
        <f>VLOOKUP(R892,NIVEAUXADMIN!I:J,2,FALSE)</f>
        <v>#N/A</v>
      </c>
      <c r="AB892" s="206">
        <f>IF(SUMPRODUCT(($A$4:$A892=A892)*($Q$4:$Q892=Q892))&gt;1,0,1)</f>
        <v>0</v>
      </c>
      <c r="AC892" s="207">
        <f>IF(SUMPRODUCT(($A$4:$A892=A892)*($F$4:$F892=F892)*($Q$4:$Q892=Q892))&gt;1,0,1)</f>
        <v>0</v>
      </c>
      <c r="AD892" s="206" t="str">
        <f t="shared" si="43"/>
        <v xml:space="preserve">{"Organisation": "Croix Rouge Americaine", "Indicateur": "Distribution de materiel d'abris d'urgence", "Statut": "Réalisé", "Date de l'activité (passé ou planifiée)
( jj-mm-aaaa)": "12/2/2016", "Département": "Nippes", "Commune": "Miragoane", "Section Communale": ""}, </v>
      </c>
    </row>
    <row r="893" spans="1:30" s="53" customFormat="1" x14ac:dyDescent="0.25">
      <c r="A893" s="71" t="s">
        <v>2191</v>
      </c>
      <c r="B893" s="53" t="s">
        <v>2058</v>
      </c>
      <c r="C893" s="71"/>
      <c r="D893" s="71" t="s">
        <v>15</v>
      </c>
      <c r="E893" s="132">
        <v>42706</v>
      </c>
      <c r="F893" s="77" t="s">
        <v>2417</v>
      </c>
      <c r="G893" s="145" t="s">
        <v>1058</v>
      </c>
      <c r="H893" s="138" t="str">
        <f>IFERROR(VLOOKUP(G893,REFERENCES!O:P,2,FALSE),"")</f>
        <v xml:space="preserve">Nombre </v>
      </c>
      <c r="I893" s="73">
        <v>188</v>
      </c>
      <c r="J893" s="73"/>
      <c r="K893" s="73"/>
      <c r="L893" s="73"/>
      <c r="M893" s="74">
        <v>470</v>
      </c>
      <c r="N893" s="73">
        <v>94</v>
      </c>
      <c r="O893" s="143"/>
      <c r="P893" s="53" t="s">
        <v>19</v>
      </c>
      <c r="Q893" s="71" t="s">
        <v>540</v>
      </c>
      <c r="R893" s="150" t="s">
        <v>1458</v>
      </c>
      <c r="S893" s="167" t="s">
        <v>2156</v>
      </c>
      <c r="T893" s="71"/>
      <c r="U893" s="71"/>
      <c r="V893" s="206" t="s">
        <v>1049</v>
      </c>
      <c r="W893" s="206" t="str">
        <f t="shared" si="41"/>
        <v>CRO2016122SURO2È</v>
      </c>
      <c r="X893" s="206">
        <f t="shared" si="42"/>
        <v>0</v>
      </c>
      <c r="Y893" s="206" t="str">
        <f>VLOOKUP(P893,NIVEAUXADMIN!A:B,2,FALSE)</f>
        <v>HT07</v>
      </c>
      <c r="Z893" s="206" t="str">
        <f>VLOOKUP(Q893,NIVEAUXADMIN!E:F,2,FALSE)</f>
        <v>HT07743</v>
      </c>
      <c r="AA893" s="206" t="str">
        <f>VLOOKUP(R893,NIVEAUXADMIN!I:J,2,FALSE)</f>
        <v>HT07743-02</v>
      </c>
      <c r="AB893" s="206">
        <f>IF(SUMPRODUCT(($A$4:$A893=A893)*($Q$4:$Q893=Q893))&gt;1,0,1)</f>
        <v>0</v>
      </c>
      <c r="AC893" s="207">
        <f>IF(SUMPRODUCT(($A$4:$A893=A893)*($F$4:$F893=F893)*($Q$4:$Q893=Q893))&gt;1,0,1)</f>
        <v>0</v>
      </c>
      <c r="AD893" s="206" t="str">
        <f t="shared" si="43"/>
        <v xml:space="preserve">{"Organisation": "Croix Rouge Americaine", "Indicateur": "Distribution de biens non-alimentaire", "Statut": "Réalisé", "Date de l'activité (passé ou planifiée)
( jj-mm-aaaa)": "12/2/2016", "Département": "Sud", "Commune": "Roche-A-Bateau", "Section Communale": "2ème Renaudin"}, </v>
      </c>
    </row>
    <row r="894" spans="1:30" s="53" customFormat="1" x14ac:dyDescent="0.25">
      <c r="A894" s="71" t="s">
        <v>2191</v>
      </c>
      <c r="B894" s="53" t="s">
        <v>2058</v>
      </c>
      <c r="C894" s="71"/>
      <c r="D894" s="71" t="s">
        <v>15</v>
      </c>
      <c r="E894" s="132">
        <v>42706</v>
      </c>
      <c r="F894" s="77" t="s">
        <v>2420</v>
      </c>
      <c r="G894" s="145" t="s">
        <v>2409</v>
      </c>
      <c r="H894" s="138" t="str">
        <f>IFERROR(VLOOKUP(G894,REFERENCES!O:P,2,FALSE),"")</f>
        <v xml:space="preserve">Nombre </v>
      </c>
      <c r="I894" s="73">
        <v>94</v>
      </c>
      <c r="J894" s="73"/>
      <c r="K894" s="73"/>
      <c r="L894" s="73"/>
      <c r="M894" s="74">
        <v>470</v>
      </c>
      <c r="N894" s="73">
        <v>94</v>
      </c>
      <c r="O894" s="143"/>
      <c r="P894" s="53" t="s">
        <v>19</v>
      </c>
      <c r="Q894" s="71" t="s">
        <v>540</v>
      </c>
      <c r="R894" s="150" t="s">
        <v>1458</v>
      </c>
      <c r="S894" s="167" t="s">
        <v>2156</v>
      </c>
      <c r="T894" s="71"/>
      <c r="U894" s="71"/>
      <c r="V894" s="72"/>
      <c r="W894" s="206" t="str">
        <f t="shared" si="41"/>
        <v>CRO2016122SURO2È</v>
      </c>
      <c r="X894" s="206">
        <f t="shared" si="42"/>
        <v>0</v>
      </c>
      <c r="Y894" s="206" t="str">
        <f>VLOOKUP(P894,NIVEAUXADMIN!A:B,2,FALSE)</f>
        <v>HT07</v>
      </c>
      <c r="Z894" s="206" t="str">
        <f>VLOOKUP(Q894,NIVEAUXADMIN!E:F,2,FALSE)</f>
        <v>HT07743</v>
      </c>
      <c r="AA894" s="206" t="str">
        <f>VLOOKUP(R894,NIVEAUXADMIN!I:J,2,FALSE)</f>
        <v>HT07743-02</v>
      </c>
      <c r="AB894" s="206">
        <f>IF(SUMPRODUCT(($A$4:$A894=A894)*($Q$4:$Q894=Q894))&gt;1,0,1)</f>
        <v>0</v>
      </c>
      <c r="AC894" s="207">
        <f>IF(SUMPRODUCT(($A$4:$A894=A894)*($F$4:$F894=F894)*($Q$4:$Q894=Q894))&gt;1,0,1)</f>
        <v>1</v>
      </c>
      <c r="AD894" s="206" t="str">
        <f t="shared" si="43"/>
        <v xml:space="preserve">{"Organisation": "Croix Rouge Americaine", "Indicateur": "Distribution de materiel d'abris d'urgence", "Statut": "Réalisé", "Date de l'activité (passé ou planifiée)
( jj-mm-aaaa)": "12/2/2016", "Département": "Sud", "Commune": "Roche-A-Bateau", "Section Communale": "2ème Renaudin"}, </v>
      </c>
    </row>
    <row r="895" spans="1:30" s="53" customFormat="1" x14ac:dyDescent="0.25">
      <c r="A895" s="71" t="s">
        <v>2191</v>
      </c>
      <c r="B895" s="53" t="s">
        <v>2058</v>
      </c>
      <c r="C895" s="71"/>
      <c r="D895" s="71" t="s">
        <v>15</v>
      </c>
      <c r="E895" s="132">
        <v>42706</v>
      </c>
      <c r="F895" s="77" t="s">
        <v>2417</v>
      </c>
      <c r="G895" s="145" t="s">
        <v>1056</v>
      </c>
      <c r="H895" s="138" t="str">
        <f>IFERROR(VLOOKUP(G895,REFERENCES!O:P,2,FALSE),"")</f>
        <v xml:space="preserve">Nombre </v>
      </c>
      <c r="I895" s="73">
        <v>94</v>
      </c>
      <c r="J895" s="73"/>
      <c r="K895" s="73"/>
      <c r="L895" s="73"/>
      <c r="M895" s="20">
        <v>470</v>
      </c>
      <c r="N895" s="73">
        <v>94</v>
      </c>
      <c r="O895" s="143"/>
      <c r="P895" s="53" t="s">
        <v>19</v>
      </c>
      <c r="Q895" s="71" t="s">
        <v>540</v>
      </c>
      <c r="R895" s="150" t="s">
        <v>1458</v>
      </c>
      <c r="S895" s="167" t="s">
        <v>2156</v>
      </c>
      <c r="T895" s="71"/>
      <c r="U895" s="71"/>
      <c r="V895" s="145"/>
      <c r="W895" s="206" t="str">
        <f t="shared" si="41"/>
        <v>CRO2016122SURO2È</v>
      </c>
      <c r="X895" s="206">
        <f t="shared" si="42"/>
        <v>0</v>
      </c>
      <c r="Y895" s="206" t="str">
        <f>VLOOKUP(P895,NIVEAUXADMIN!A:B,2,FALSE)</f>
        <v>HT07</v>
      </c>
      <c r="Z895" s="206" t="str">
        <f>VLOOKUP(Q895,NIVEAUXADMIN!E:F,2,FALSE)</f>
        <v>HT07743</v>
      </c>
      <c r="AA895" s="206" t="str">
        <f>VLOOKUP(R895,NIVEAUXADMIN!I:J,2,FALSE)</f>
        <v>HT07743-02</v>
      </c>
      <c r="AB895" s="206">
        <f>IF(SUMPRODUCT(($A$4:$A895=A895)*($Q$4:$Q895=Q895))&gt;1,0,1)</f>
        <v>0</v>
      </c>
      <c r="AC895" s="207">
        <f>IF(SUMPRODUCT(($A$4:$A895=A895)*($F$4:$F895=F895)*($Q$4:$Q895=Q895))&gt;1,0,1)</f>
        <v>0</v>
      </c>
      <c r="AD895" s="206" t="str">
        <f t="shared" si="43"/>
        <v xml:space="preserve">{"Organisation": "Croix Rouge Americaine", "Indicateur": "Distribution de biens non-alimentaire", "Statut": "Réalisé", "Date de l'activité (passé ou planifiée)
( jj-mm-aaaa)": "12/2/2016", "Département": "Sud", "Commune": "Roche-A-Bateau", "Section Communale": "2ème Renaudin"}, </v>
      </c>
    </row>
    <row r="896" spans="1:30" s="53" customFormat="1" x14ac:dyDescent="0.25">
      <c r="A896" s="71" t="s">
        <v>2191</v>
      </c>
      <c r="B896" s="53" t="s">
        <v>2058</v>
      </c>
      <c r="C896" s="71"/>
      <c r="D896" s="71" t="s">
        <v>15</v>
      </c>
      <c r="E896" s="132">
        <v>42706</v>
      </c>
      <c r="F896" s="77" t="s">
        <v>2418</v>
      </c>
      <c r="G896" s="145" t="s">
        <v>1151</v>
      </c>
      <c r="H896" s="138" t="str">
        <f>IFERROR(VLOOKUP(G896,REFERENCES!O:P,2,FALSE),"")</f>
        <v>Nombre de kits d'outils</v>
      </c>
      <c r="I896" s="73">
        <v>94</v>
      </c>
      <c r="J896" s="73"/>
      <c r="K896" s="73"/>
      <c r="L896" s="73"/>
      <c r="M896" s="20">
        <v>470</v>
      </c>
      <c r="N896" s="73">
        <v>94</v>
      </c>
      <c r="O896" s="143"/>
      <c r="P896" s="53" t="s">
        <v>19</v>
      </c>
      <c r="Q896" s="71" t="s">
        <v>540</v>
      </c>
      <c r="R896" s="150" t="s">
        <v>1458</v>
      </c>
      <c r="S896" s="167" t="s">
        <v>2156</v>
      </c>
      <c r="T896" s="71"/>
      <c r="U896" s="71"/>
      <c r="V896" s="145"/>
      <c r="W896" s="206" t="str">
        <f t="shared" si="41"/>
        <v>CRO2016122SURO2È</v>
      </c>
      <c r="X896" s="206">
        <f t="shared" si="42"/>
        <v>0</v>
      </c>
      <c r="Y896" s="206" t="str">
        <f>VLOOKUP(P896,NIVEAUXADMIN!A:B,2,FALSE)</f>
        <v>HT07</v>
      </c>
      <c r="Z896" s="206" t="str">
        <f>VLOOKUP(Q896,NIVEAUXADMIN!E:F,2,FALSE)</f>
        <v>HT07743</v>
      </c>
      <c r="AA896" s="206" t="str">
        <f>VLOOKUP(R896,NIVEAUXADMIN!I:J,2,FALSE)</f>
        <v>HT07743-02</v>
      </c>
      <c r="AB896" s="206">
        <f>IF(SUMPRODUCT(($A$4:$A896=A896)*($Q$4:$Q896=Q896))&gt;1,0,1)</f>
        <v>0</v>
      </c>
      <c r="AC896" s="207">
        <f>IF(SUMPRODUCT(($A$4:$A896=A896)*($F$4:$F896=F896)*($Q$4:$Q896=Q896))&gt;1,0,1)</f>
        <v>1</v>
      </c>
      <c r="AD896" s="206" t="str">
        <f t="shared" si="43"/>
        <v xml:space="preserve">{"Organisation": "Croix Rouge Americaine", "Indicateur": "Support à l'auto-recouvrement pour la réparation et reconstruction", "Statut": "Réalisé", "Date de l'activité (passé ou planifiée)
( jj-mm-aaaa)": "12/2/2016", "Département": "Sud", "Commune": "Roche-A-Bateau", "Section Communale": "2ème Renaudin"}, </v>
      </c>
    </row>
    <row r="897" spans="1:30" s="53" customFormat="1" x14ac:dyDescent="0.25">
      <c r="A897" s="71" t="s">
        <v>2191</v>
      </c>
      <c r="B897" s="53" t="s">
        <v>2058</v>
      </c>
      <c r="C897" s="71"/>
      <c r="D897" s="71" t="s">
        <v>15</v>
      </c>
      <c r="E897" s="132">
        <v>42706</v>
      </c>
      <c r="F897" s="77" t="s">
        <v>2417</v>
      </c>
      <c r="G897" s="145" t="s">
        <v>1051</v>
      </c>
      <c r="H897" s="138" t="str">
        <f>IFERROR(VLOOKUP(G897,REFERENCES!O:P,2,FALSE),"")</f>
        <v xml:space="preserve">Nombre </v>
      </c>
      <c r="I897" s="207">
        <v>60</v>
      </c>
      <c r="J897" s="73"/>
      <c r="K897" s="73"/>
      <c r="L897" s="73"/>
      <c r="M897" s="20">
        <v>150</v>
      </c>
      <c r="N897" s="73">
        <v>30</v>
      </c>
      <c r="O897" s="206"/>
      <c r="P897" s="53" t="s">
        <v>19</v>
      </c>
      <c r="Q897" s="71" t="s">
        <v>521</v>
      </c>
      <c r="R897" s="150"/>
      <c r="S897" s="167"/>
      <c r="T897" s="71"/>
      <c r="U897" s="71"/>
      <c r="V897" s="72"/>
      <c r="W897" s="206" t="str">
        <f t="shared" si="41"/>
        <v>CRO2016122SUCO</v>
      </c>
      <c r="X897" s="206">
        <f t="shared" si="42"/>
        <v>0</v>
      </c>
      <c r="Y897" s="206" t="str">
        <f>VLOOKUP(P897,NIVEAUXADMIN!A:B,2,FALSE)</f>
        <v>HT07</v>
      </c>
      <c r="Z897" s="206" t="str">
        <f>VLOOKUP(Q897,NIVEAUXADMIN!E:F,2,FALSE)</f>
        <v>HT07741</v>
      </c>
      <c r="AA897" s="206" t="e">
        <f>VLOOKUP(R897,NIVEAUXADMIN!I:J,2,FALSE)</f>
        <v>#N/A</v>
      </c>
      <c r="AB897" s="206">
        <f>IF(SUMPRODUCT(($A$4:$A897=A897)*($Q$4:$Q897=Q897))&gt;1,0,1)</f>
        <v>0</v>
      </c>
      <c r="AC897" s="207">
        <f>IF(SUMPRODUCT(($A$4:$A897=A897)*($F$4:$F897=F897)*($Q$4:$Q897=Q897))&gt;1,0,1)</f>
        <v>0</v>
      </c>
      <c r="AD897" s="206" t="str">
        <f t="shared" si="43"/>
        <v xml:space="preserve">{"Organisation": "Croix Rouge Americaine", "Indicateur": "Distribution de biens non-alimentaire", "Statut": "Réalisé", "Date de l'activité (passé ou planifiée)
( jj-mm-aaaa)": "12/2/2016", "Département": "Sud", "Commune": "Coteaux", "Section Communale": ""}, </v>
      </c>
    </row>
    <row r="898" spans="1:30" s="53" customFormat="1" x14ac:dyDescent="0.25">
      <c r="A898" s="71" t="s">
        <v>2191</v>
      </c>
      <c r="B898" s="53" t="s">
        <v>2058</v>
      </c>
      <c r="C898" s="71"/>
      <c r="D898" s="71" t="s">
        <v>15</v>
      </c>
      <c r="E898" s="132">
        <v>42706</v>
      </c>
      <c r="F898" s="77" t="s">
        <v>2417</v>
      </c>
      <c r="G898" s="145" t="s">
        <v>1051</v>
      </c>
      <c r="H898" s="138" t="str">
        <f>IFERROR(VLOOKUP(G898,REFERENCES!O:P,2,FALSE),"")</f>
        <v xml:space="preserve">Nombre </v>
      </c>
      <c r="I898" s="207">
        <v>120</v>
      </c>
      <c r="J898" s="73"/>
      <c r="K898" s="73"/>
      <c r="L898" s="73"/>
      <c r="M898" s="20">
        <v>300</v>
      </c>
      <c r="N898" s="146">
        <v>60</v>
      </c>
      <c r="O898" s="206"/>
      <c r="P898" s="53" t="s">
        <v>19</v>
      </c>
      <c r="Q898" s="71" t="s">
        <v>549</v>
      </c>
      <c r="R898" s="78"/>
      <c r="S898" s="167"/>
      <c r="T898" s="71"/>
      <c r="U898" s="71"/>
      <c r="V898" s="145"/>
      <c r="W898" s="206" t="str">
        <f t="shared" si="41"/>
        <v>CRO2016122SUTI</v>
      </c>
      <c r="X898" s="206">
        <f t="shared" si="42"/>
        <v>0</v>
      </c>
      <c r="Y898" s="206" t="str">
        <f>VLOOKUP(P898,NIVEAUXADMIN!A:B,2,FALSE)</f>
        <v>HT07</v>
      </c>
      <c r="Z898" s="206" t="str">
        <f>VLOOKUP(Q898,NIVEAUXADMIN!E:F,2,FALSE)</f>
        <v>HT07753</v>
      </c>
      <c r="AA898" s="206" t="e">
        <f>VLOOKUP(R898,NIVEAUXADMIN!I:J,2,FALSE)</f>
        <v>#N/A</v>
      </c>
      <c r="AB898" s="206">
        <f>IF(SUMPRODUCT(($A$4:$A898=A898)*($Q$4:$Q898=Q898))&gt;1,0,1)</f>
        <v>0</v>
      </c>
      <c r="AC898" s="207">
        <f>IF(SUMPRODUCT(($A$4:$A898=A898)*($F$4:$F898=F898)*($Q$4:$Q898=Q898))&gt;1,0,1)</f>
        <v>0</v>
      </c>
      <c r="AD898" s="206" t="str">
        <f t="shared" si="43"/>
        <v xml:space="preserve">{"Organisation": "Croix Rouge Americaine", "Indicateur": "Distribution de biens non-alimentaire", "Statut": "Réalisé", "Date de l'activité (passé ou planifiée)
( jj-mm-aaaa)": "12/2/2016", "Département": "Sud", "Commune": "Tiburon", "Section Communale": ""}, </v>
      </c>
    </row>
    <row r="899" spans="1:30" s="53" customFormat="1" x14ac:dyDescent="0.25">
      <c r="A899" s="71" t="s">
        <v>2191</v>
      </c>
      <c r="B899" s="53" t="s">
        <v>2058</v>
      </c>
      <c r="C899" s="71"/>
      <c r="D899" s="71" t="s">
        <v>15</v>
      </c>
      <c r="E899" s="132">
        <v>42707</v>
      </c>
      <c r="F899" s="77" t="s">
        <v>2417</v>
      </c>
      <c r="G899" s="145" t="s">
        <v>1058</v>
      </c>
      <c r="H899" s="138" t="str">
        <f>IFERROR(VLOOKUP(G899,REFERENCES!O:P,2,FALSE),"")</f>
        <v xml:space="preserve">Nombre </v>
      </c>
      <c r="I899" s="207">
        <v>396</v>
      </c>
      <c r="J899" s="73"/>
      <c r="K899" s="73"/>
      <c r="L899" s="73"/>
      <c r="M899" s="74">
        <v>995</v>
      </c>
      <c r="N899" s="73">
        <v>199</v>
      </c>
      <c r="O899" s="206"/>
      <c r="P899" s="71" t="s">
        <v>19</v>
      </c>
      <c r="Q899" s="71" t="s">
        <v>521</v>
      </c>
      <c r="R899" s="78"/>
      <c r="S899" s="167"/>
      <c r="T899" s="71"/>
      <c r="U899" s="71"/>
      <c r="V899" s="206" t="s">
        <v>1049</v>
      </c>
      <c r="W899" s="206" t="str">
        <f t="shared" si="41"/>
        <v>CRO2016123SUCO</v>
      </c>
      <c r="X899" s="206">
        <f t="shared" si="42"/>
        <v>0</v>
      </c>
      <c r="Y899" s="206" t="str">
        <f>VLOOKUP(P899,NIVEAUXADMIN!A:B,2,FALSE)</f>
        <v>HT07</v>
      </c>
      <c r="Z899" s="206" t="str">
        <f>VLOOKUP(Q899,NIVEAUXADMIN!E:F,2,FALSE)</f>
        <v>HT07741</v>
      </c>
      <c r="AA899" s="206" t="e">
        <f>VLOOKUP(R899,NIVEAUXADMIN!I:J,2,FALSE)</f>
        <v>#N/A</v>
      </c>
      <c r="AB899" s="206">
        <f>IF(SUMPRODUCT(($A$4:$A899=A899)*($Q$4:$Q899=Q899))&gt;1,0,1)</f>
        <v>0</v>
      </c>
      <c r="AC899" s="207">
        <f>IF(SUMPRODUCT(($A$4:$A899=A899)*($F$4:$F899=F899)*($Q$4:$Q899=Q899))&gt;1,0,1)</f>
        <v>0</v>
      </c>
      <c r="AD899" s="206" t="str">
        <f t="shared" si="43"/>
        <v xml:space="preserve">{"Organisation": "Croix Rouge Americaine", "Indicateur": "Distribution de biens non-alimentaire", "Statut": "Réalisé", "Date de l'activité (passé ou planifiée)
( jj-mm-aaaa)": "12/3/2016", "Département": "Sud", "Commune": "Coteaux", "Section Communale": ""}, </v>
      </c>
    </row>
    <row r="900" spans="1:30" s="53" customFormat="1" x14ac:dyDescent="0.25">
      <c r="A900" s="71" t="s">
        <v>2191</v>
      </c>
      <c r="B900" s="53" t="s">
        <v>2058</v>
      </c>
      <c r="C900" s="71"/>
      <c r="D900" s="71" t="s">
        <v>15</v>
      </c>
      <c r="E900" s="132">
        <v>42707</v>
      </c>
      <c r="F900" s="77" t="s">
        <v>2420</v>
      </c>
      <c r="G900" s="145" t="s">
        <v>2409</v>
      </c>
      <c r="H900" s="138" t="str">
        <f>IFERROR(VLOOKUP(G900,REFERENCES!O:P,2,FALSE),"")</f>
        <v xml:space="preserve">Nombre </v>
      </c>
      <c r="I900" s="207">
        <v>198</v>
      </c>
      <c r="J900" s="207"/>
      <c r="K900" s="207"/>
      <c r="L900" s="207"/>
      <c r="M900" s="74">
        <v>995</v>
      </c>
      <c r="N900" s="73">
        <v>199</v>
      </c>
      <c r="O900" s="71"/>
      <c r="P900" s="53" t="s">
        <v>19</v>
      </c>
      <c r="Q900" s="53" t="s">
        <v>521</v>
      </c>
      <c r="R900" s="150"/>
      <c r="S900" s="167"/>
      <c r="T900" s="206"/>
      <c r="U900" s="206"/>
      <c r="V900" s="145"/>
      <c r="W900" s="206" t="str">
        <f t="shared" si="41"/>
        <v>CRO2016123SUCO</v>
      </c>
      <c r="X900" s="206">
        <f t="shared" si="42"/>
        <v>0</v>
      </c>
      <c r="Y900" s="206" t="str">
        <f>VLOOKUP(P900,NIVEAUXADMIN!A:B,2,FALSE)</f>
        <v>HT07</v>
      </c>
      <c r="Z900" s="206" t="str">
        <f>VLOOKUP(Q900,NIVEAUXADMIN!E:F,2,FALSE)</f>
        <v>HT07741</v>
      </c>
      <c r="AA900" s="206" t="e">
        <f>VLOOKUP(R900,NIVEAUXADMIN!I:J,2,FALSE)</f>
        <v>#N/A</v>
      </c>
      <c r="AB900" s="206">
        <f>IF(SUMPRODUCT(($A$4:$A900=A900)*($Q$4:$Q900=Q900))&gt;1,0,1)</f>
        <v>0</v>
      </c>
      <c r="AC900" s="207">
        <f>IF(SUMPRODUCT(($A$4:$A900=A900)*($F$4:$F900=F900)*($Q$4:$Q900=Q900))&gt;1,0,1)</f>
        <v>1</v>
      </c>
      <c r="AD900" s="206" t="str">
        <f t="shared" si="43"/>
        <v xml:space="preserve">{"Organisation": "Croix Rouge Americaine", "Indicateur": "Distribution de materiel d'abris d'urgence", "Statut": "Réalisé", "Date de l'activité (passé ou planifiée)
( jj-mm-aaaa)": "12/3/2016", "Département": "Sud", "Commune": "Coteaux", "Section Communale": ""}, </v>
      </c>
    </row>
    <row r="901" spans="1:30" s="53" customFormat="1" x14ac:dyDescent="0.25">
      <c r="A901" s="71" t="s">
        <v>2191</v>
      </c>
      <c r="B901" s="53" t="s">
        <v>2058</v>
      </c>
      <c r="C901" s="71"/>
      <c r="D901" s="71" t="s">
        <v>15</v>
      </c>
      <c r="E901" s="132">
        <v>42707</v>
      </c>
      <c r="F901" s="77" t="s">
        <v>2417</v>
      </c>
      <c r="G901" s="145" t="s">
        <v>1056</v>
      </c>
      <c r="H901" s="138" t="str">
        <f>IFERROR(VLOOKUP(G901,REFERENCES!O:P,2,FALSE),"")</f>
        <v xml:space="preserve">Nombre </v>
      </c>
      <c r="I901" s="207">
        <v>198</v>
      </c>
      <c r="J901" s="207"/>
      <c r="K901" s="207"/>
      <c r="L901" s="207"/>
      <c r="M901" s="74">
        <v>995</v>
      </c>
      <c r="N901" s="73">
        <v>199</v>
      </c>
      <c r="O901" s="206"/>
      <c r="P901" s="53" t="s">
        <v>19</v>
      </c>
      <c r="Q901" s="71" t="s">
        <v>521</v>
      </c>
      <c r="R901" s="150"/>
      <c r="S901" s="167"/>
      <c r="T901" s="206"/>
      <c r="U901" s="206"/>
      <c r="V901" s="145"/>
      <c r="W901" s="206" t="str">
        <f t="shared" ref="W901:W964" si="44">UPPER(LEFT(A901,3)&amp;YEAR(E901)&amp;MONTH(E901)&amp;DAY((E901))&amp;LEFT(P901,2)&amp;LEFT(Q901,2)&amp;LEFT(R901,2))</f>
        <v>CRO2016123SUCO</v>
      </c>
      <c r="X901" s="206">
        <f t="shared" ref="X901:X964" si="45">COUNTIF($W$4:$W$128,W901)</f>
        <v>0</v>
      </c>
      <c r="Y901" s="206" t="str">
        <f>VLOOKUP(P901,NIVEAUXADMIN!A:B,2,FALSE)</f>
        <v>HT07</v>
      </c>
      <c r="Z901" s="206" t="str">
        <f>VLOOKUP(Q901,NIVEAUXADMIN!E:F,2,FALSE)</f>
        <v>HT07741</v>
      </c>
      <c r="AA901" s="206" t="e">
        <f>VLOOKUP(R901,NIVEAUXADMIN!I:J,2,FALSE)</f>
        <v>#N/A</v>
      </c>
      <c r="AB901" s="206">
        <f>IF(SUMPRODUCT(($A$4:$A901=A901)*($Q$4:$Q901=Q901))&gt;1,0,1)</f>
        <v>0</v>
      </c>
      <c r="AC901" s="207">
        <f>IF(SUMPRODUCT(($A$4:$A901=A901)*($F$4:$F901=F901)*($Q$4:$Q901=Q901))&gt;1,0,1)</f>
        <v>0</v>
      </c>
      <c r="AD901" s="206" t="str">
        <f t="shared" ref="AD901:AD964" si="46">"{"""&amp;$A$3 &amp;""": """ &amp; TRIM(A901)  &amp; """, """&amp; $F$3 &amp; """: """ &amp;  IFERROR(MID(F901,5,LEN(F901)-2),"")&amp; """, """ &amp;$D$3 &amp;""": """ &amp; D901 &amp; """, """&amp;$E$3 &amp;""": """ &amp; IFERROR(TEXT(E901,"m/d/yyyy"),"") &amp; """, """&amp; $P$3&amp; """: """ &amp; P901&amp; """, """&amp; $Q$3&amp; """: """ &amp; Q901&amp; """, """&amp; $R$3&amp; """: """ &amp; R901&amp; """}, "</f>
        <v xml:space="preserve">{"Organisation": "Croix Rouge Americaine", "Indicateur": "Distribution de biens non-alimentaire", "Statut": "Réalisé", "Date de l'activité (passé ou planifiée)
( jj-mm-aaaa)": "12/3/2016", "Département": "Sud", "Commune": "Coteaux", "Section Communale": ""}, </v>
      </c>
    </row>
    <row r="902" spans="1:30" s="53" customFormat="1" x14ac:dyDescent="0.25">
      <c r="A902" s="71" t="s">
        <v>2191</v>
      </c>
      <c r="B902" s="53" t="s">
        <v>2058</v>
      </c>
      <c r="C902" s="71"/>
      <c r="D902" s="71" t="s">
        <v>15</v>
      </c>
      <c r="E902" s="132">
        <v>42707</v>
      </c>
      <c r="F902" s="77" t="s">
        <v>2418</v>
      </c>
      <c r="G902" s="145" t="s">
        <v>1151</v>
      </c>
      <c r="H902" s="138" t="str">
        <f>IFERROR(VLOOKUP(G902,REFERENCES!O:P,2,FALSE),"")</f>
        <v>Nombre de kits d'outils</v>
      </c>
      <c r="I902" s="207">
        <v>198</v>
      </c>
      <c r="J902" s="207"/>
      <c r="K902" s="207"/>
      <c r="L902" s="207"/>
      <c r="M902" s="74">
        <v>995</v>
      </c>
      <c r="N902" s="73">
        <v>199</v>
      </c>
      <c r="O902" s="206"/>
      <c r="P902" s="71" t="s">
        <v>19</v>
      </c>
      <c r="Q902" s="71" t="s">
        <v>521</v>
      </c>
      <c r="R902" s="150"/>
      <c r="S902" s="167"/>
      <c r="T902" s="206"/>
      <c r="U902" s="206"/>
      <c r="V902" s="145"/>
      <c r="W902" s="206" t="str">
        <f t="shared" si="44"/>
        <v>CRO2016123SUCO</v>
      </c>
      <c r="X902" s="206">
        <f t="shared" si="45"/>
        <v>0</v>
      </c>
      <c r="Y902" s="206" t="str">
        <f>VLOOKUP(P902,NIVEAUXADMIN!A:B,2,FALSE)</f>
        <v>HT07</v>
      </c>
      <c r="Z902" s="206" t="str">
        <f>VLOOKUP(Q902,NIVEAUXADMIN!E:F,2,FALSE)</f>
        <v>HT07741</v>
      </c>
      <c r="AA902" s="206" t="e">
        <f>VLOOKUP(R902,NIVEAUXADMIN!I:J,2,FALSE)</f>
        <v>#N/A</v>
      </c>
      <c r="AB902" s="206">
        <f>IF(SUMPRODUCT(($A$4:$A902=A902)*($Q$4:$Q902=Q902))&gt;1,0,1)</f>
        <v>0</v>
      </c>
      <c r="AC902" s="207">
        <f>IF(SUMPRODUCT(($A$4:$A902=A902)*($F$4:$F902=F902)*($Q$4:$Q902=Q902))&gt;1,0,1)</f>
        <v>1</v>
      </c>
      <c r="AD902" s="206" t="str">
        <f t="shared" si="46"/>
        <v xml:space="preserve">{"Organisation": "Croix Rouge Americaine", "Indicateur": "Support à l'auto-recouvrement pour la réparation et reconstruction", "Statut": "Réalisé", "Date de l'activité (passé ou planifiée)
( jj-mm-aaaa)": "12/3/2016", "Département": "Sud", "Commune": "Coteaux", "Section Communale": ""}, </v>
      </c>
    </row>
    <row r="903" spans="1:30" s="53" customFormat="1" x14ac:dyDescent="0.25">
      <c r="A903" s="71" t="s">
        <v>2191</v>
      </c>
      <c r="B903" s="53" t="s">
        <v>2058</v>
      </c>
      <c r="C903" s="71"/>
      <c r="D903" s="71" t="s">
        <v>15</v>
      </c>
      <c r="E903" s="132">
        <v>42707</v>
      </c>
      <c r="F903" s="77" t="s">
        <v>2420</v>
      </c>
      <c r="G903" s="145" t="s">
        <v>2410</v>
      </c>
      <c r="H903" s="138" t="str">
        <f>IFERROR(VLOOKUP(G903,REFERENCES!O:P,2,FALSE),"")</f>
        <v xml:space="preserve">Nombre </v>
      </c>
      <c r="I903" s="207">
        <v>109</v>
      </c>
      <c r="J903" s="207"/>
      <c r="K903" s="207"/>
      <c r="L903" s="207"/>
      <c r="M903" s="74">
        <v>545</v>
      </c>
      <c r="N903" s="73">
        <v>109</v>
      </c>
      <c r="O903" s="206"/>
      <c r="P903" s="71" t="s">
        <v>151</v>
      </c>
      <c r="Q903" s="71" t="s">
        <v>297</v>
      </c>
      <c r="R903" s="150"/>
      <c r="S903" s="167"/>
      <c r="T903" s="206"/>
      <c r="U903" s="206"/>
      <c r="V903" s="145"/>
      <c r="W903" s="206" t="str">
        <f t="shared" si="44"/>
        <v>CRO2016123NIPA</v>
      </c>
      <c r="X903" s="206">
        <f t="shared" si="45"/>
        <v>0</v>
      </c>
      <c r="Y903" s="206" t="str">
        <f>VLOOKUP(P903,NIVEAUXADMIN!A:B,2,FALSE)</f>
        <v>HT10</v>
      </c>
      <c r="Z903" s="206" t="str">
        <f>VLOOKUP(Q903,NIVEAUXADMIN!E:F,2,FALSE)</f>
        <v>HT101014</v>
      </c>
      <c r="AA903" s="206" t="e">
        <f>VLOOKUP(R903,NIVEAUXADMIN!I:J,2,FALSE)</f>
        <v>#N/A</v>
      </c>
      <c r="AB903" s="206">
        <f>IF(SUMPRODUCT(($A$4:$A903=A903)*($Q$4:$Q903=Q903))&gt;1,0,1)</f>
        <v>0</v>
      </c>
      <c r="AC903" s="207">
        <f>IF(SUMPRODUCT(($A$4:$A903=A903)*($F$4:$F903=F903)*($Q$4:$Q903=Q903))&gt;1,0,1)</f>
        <v>0</v>
      </c>
      <c r="AD903" s="206" t="str">
        <f t="shared" si="46"/>
        <v xml:space="preserve">{"Organisation": "Croix Rouge Americaine", "Indicateur": "Distribution de materiel d'abris d'urgence", "Statut": "Réalisé", "Date de l'activité (passé ou planifiée)
( jj-mm-aaaa)": "12/3/2016", "Département": "Nippes", "Commune": "Paillant", "Section Communale": ""}, </v>
      </c>
    </row>
    <row r="904" spans="1:30" s="53" customFormat="1" x14ac:dyDescent="0.25">
      <c r="A904" s="71" t="s">
        <v>2191</v>
      </c>
      <c r="B904" s="53" t="s">
        <v>2058</v>
      </c>
      <c r="C904" s="71"/>
      <c r="D904" s="71" t="s">
        <v>15</v>
      </c>
      <c r="E904" s="132">
        <v>42707</v>
      </c>
      <c r="F904" s="77" t="s">
        <v>2420</v>
      </c>
      <c r="G904" s="145" t="s">
        <v>2409</v>
      </c>
      <c r="H904" s="138" t="str">
        <f>IFERROR(VLOOKUP(G904,REFERENCES!O:P,2,FALSE),"")</f>
        <v xml:space="preserve">Nombre </v>
      </c>
      <c r="I904" s="207">
        <v>109</v>
      </c>
      <c r="J904" s="73"/>
      <c r="K904" s="73"/>
      <c r="L904" s="73"/>
      <c r="M904" s="74">
        <v>545</v>
      </c>
      <c r="N904" s="207">
        <v>109</v>
      </c>
      <c r="O904" s="206"/>
      <c r="P904" s="53" t="s">
        <v>151</v>
      </c>
      <c r="Q904" s="71" t="s">
        <v>297</v>
      </c>
      <c r="R904" s="78"/>
      <c r="S904" s="167"/>
      <c r="T904" s="71"/>
      <c r="U904" s="71"/>
      <c r="V904" s="145"/>
      <c r="W904" s="206" t="str">
        <f t="shared" si="44"/>
        <v>CRO2016123NIPA</v>
      </c>
      <c r="X904" s="206">
        <f t="shared" si="45"/>
        <v>0</v>
      </c>
      <c r="Y904" s="206" t="str">
        <f>VLOOKUP(P904,NIVEAUXADMIN!A:B,2,FALSE)</f>
        <v>HT10</v>
      </c>
      <c r="Z904" s="206" t="str">
        <f>VLOOKUP(Q904,NIVEAUXADMIN!E:F,2,FALSE)</f>
        <v>HT101014</v>
      </c>
      <c r="AA904" s="206" t="e">
        <f>VLOOKUP(R904,NIVEAUXADMIN!I:J,2,FALSE)</f>
        <v>#N/A</v>
      </c>
      <c r="AB904" s="206">
        <f>IF(SUMPRODUCT(($A$4:$A904=A904)*($Q$4:$Q904=Q904))&gt;1,0,1)</f>
        <v>0</v>
      </c>
      <c r="AC904" s="207">
        <f>IF(SUMPRODUCT(($A$4:$A904=A904)*($F$4:$F904=F904)*($Q$4:$Q904=Q904))&gt;1,0,1)</f>
        <v>0</v>
      </c>
      <c r="AD904" s="206" t="str">
        <f t="shared" si="46"/>
        <v xml:space="preserve">{"Organisation": "Croix Rouge Americaine", "Indicateur": "Distribution de materiel d'abris d'urgence", "Statut": "Réalisé", "Date de l'activité (passé ou planifiée)
( jj-mm-aaaa)": "12/3/2016", "Département": "Nippes", "Commune": "Paillant", "Section Communale": ""}, </v>
      </c>
    </row>
    <row r="905" spans="1:30" s="53" customFormat="1" x14ac:dyDescent="0.25">
      <c r="A905" s="71" t="s">
        <v>2191</v>
      </c>
      <c r="B905" s="53" t="s">
        <v>2058</v>
      </c>
      <c r="C905" s="71"/>
      <c r="D905" s="71" t="s">
        <v>15</v>
      </c>
      <c r="E905" s="132">
        <v>42707</v>
      </c>
      <c r="F905" s="77" t="s">
        <v>2420</v>
      </c>
      <c r="G905" s="145" t="s">
        <v>2410</v>
      </c>
      <c r="H905" s="138" t="str">
        <f>IFERROR(VLOOKUP(G905,REFERENCES!O:P,2,FALSE),"")</f>
        <v xml:space="preserve">Nombre </v>
      </c>
      <c r="I905" s="207">
        <v>210</v>
      </c>
      <c r="J905" s="73"/>
      <c r="K905" s="73"/>
      <c r="L905" s="73"/>
      <c r="M905" s="74">
        <v>1050</v>
      </c>
      <c r="N905" s="207">
        <v>210</v>
      </c>
      <c r="O905" s="206"/>
      <c r="P905" s="53" t="s">
        <v>151</v>
      </c>
      <c r="Q905" s="71" t="s">
        <v>297</v>
      </c>
      <c r="R905" s="78" t="s">
        <v>1342</v>
      </c>
      <c r="S905" s="167" t="s">
        <v>2158</v>
      </c>
      <c r="T905" s="71"/>
      <c r="U905" s="71"/>
      <c r="V905" s="145"/>
      <c r="W905" s="206" t="str">
        <f t="shared" si="44"/>
        <v>CRO2016123NIPA1È</v>
      </c>
      <c r="X905" s="206">
        <f t="shared" si="45"/>
        <v>0</v>
      </c>
      <c r="Y905" s="206" t="str">
        <f>VLOOKUP(P905,NIVEAUXADMIN!A:B,2,FALSE)</f>
        <v>HT10</v>
      </c>
      <c r="Z905" s="206" t="str">
        <f>VLOOKUP(Q905,NIVEAUXADMIN!E:F,2,FALSE)</f>
        <v>HT101014</v>
      </c>
      <c r="AA905" s="206" t="str">
        <f>VLOOKUP(R905,NIVEAUXADMIN!I:J,2,FALSE)</f>
        <v>HT101014-01</v>
      </c>
      <c r="AB905" s="206">
        <f>IF(SUMPRODUCT(($A$4:$A905=A905)*($Q$4:$Q905=Q905))&gt;1,0,1)</f>
        <v>0</v>
      </c>
      <c r="AC905" s="207">
        <f>IF(SUMPRODUCT(($A$4:$A905=A905)*($F$4:$F905=F905)*($Q$4:$Q905=Q905))&gt;1,0,1)</f>
        <v>0</v>
      </c>
      <c r="AD905" s="206" t="str">
        <f t="shared" si="46"/>
        <v xml:space="preserve">{"Organisation": "Croix Rouge Americaine", "Indicateur": "Distribution de materiel d'abris d'urgence", "Statut": "Réalisé", "Date de l'activité (passé ou planifiée)
( jj-mm-aaaa)": "12/3/2016", "Département": "Nippes", "Commune": "Paillant", "Section Communale": "1ère Salagnac"}, </v>
      </c>
    </row>
    <row r="906" spans="1:30" s="53" customFormat="1" x14ac:dyDescent="0.25">
      <c r="A906" s="71" t="s">
        <v>2191</v>
      </c>
      <c r="B906" s="53" t="s">
        <v>2058</v>
      </c>
      <c r="C906" s="71"/>
      <c r="D906" s="71" t="s">
        <v>15</v>
      </c>
      <c r="E906" s="132">
        <v>42707</v>
      </c>
      <c r="F906" s="77" t="s">
        <v>2420</v>
      </c>
      <c r="G906" s="145" t="s">
        <v>2409</v>
      </c>
      <c r="H906" s="138" t="str">
        <f>IFERROR(VLOOKUP(G906,REFERENCES!O:P,2,FALSE),"")</f>
        <v xml:space="preserve">Nombre </v>
      </c>
      <c r="I906" s="207">
        <v>210</v>
      </c>
      <c r="J906" s="73"/>
      <c r="K906" s="73"/>
      <c r="L906" s="73"/>
      <c r="M906" s="74">
        <v>1050</v>
      </c>
      <c r="N906" s="207">
        <v>210</v>
      </c>
      <c r="O906" s="206"/>
      <c r="P906" s="53" t="s">
        <v>151</v>
      </c>
      <c r="Q906" s="71" t="s">
        <v>297</v>
      </c>
      <c r="R906" s="78" t="s">
        <v>1342</v>
      </c>
      <c r="S906" s="167" t="s">
        <v>2158</v>
      </c>
      <c r="T906" s="71"/>
      <c r="U906" s="71"/>
      <c r="V906" s="145"/>
      <c r="W906" s="206" t="str">
        <f t="shared" si="44"/>
        <v>CRO2016123NIPA1È</v>
      </c>
      <c r="X906" s="206">
        <f t="shared" si="45"/>
        <v>0</v>
      </c>
      <c r="Y906" s="206" t="str">
        <f>VLOOKUP(P906,NIVEAUXADMIN!A:B,2,FALSE)</f>
        <v>HT10</v>
      </c>
      <c r="Z906" s="206" t="str">
        <f>VLOOKUP(Q906,NIVEAUXADMIN!E:F,2,FALSE)</f>
        <v>HT101014</v>
      </c>
      <c r="AA906" s="206" t="str">
        <f>VLOOKUP(R906,NIVEAUXADMIN!I:J,2,FALSE)</f>
        <v>HT101014-01</v>
      </c>
      <c r="AB906" s="206">
        <f>IF(SUMPRODUCT(($A$4:$A906=A906)*($Q$4:$Q906=Q906))&gt;1,0,1)</f>
        <v>0</v>
      </c>
      <c r="AC906" s="207">
        <f>IF(SUMPRODUCT(($A$4:$A906=A906)*($F$4:$F906=F906)*($Q$4:$Q906=Q906))&gt;1,0,1)</f>
        <v>0</v>
      </c>
      <c r="AD906" s="206" t="str">
        <f t="shared" si="46"/>
        <v xml:space="preserve">{"Organisation": "Croix Rouge Americaine", "Indicateur": "Distribution de materiel d'abris d'urgence", "Statut": "Réalisé", "Date de l'activité (passé ou planifiée)
( jj-mm-aaaa)": "12/3/2016", "Département": "Nippes", "Commune": "Paillant", "Section Communale": "1ère Salagnac"}, </v>
      </c>
    </row>
    <row r="907" spans="1:30" s="53" customFormat="1" x14ac:dyDescent="0.25">
      <c r="A907" s="71" t="s">
        <v>2191</v>
      </c>
      <c r="B907" s="53" t="s">
        <v>2058</v>
      </c>
      <c r="C907" s="71"/>
      <c r="D907" s="71" t="s">
        <v>15</v>
      </c>
      <c r="E907" s="132">
        <v>42708</v>
      </c>
      <c r="F907" s="77" t="s">
        <v>2420</v>
      </c>
      <c r="G907" s="145" t="s">
        <v>2410</v>
      </c>
      <c r="H907" s="138" t="str">
        <f>IFERROR(VLOOKUP(G907,REFERENCES!O:P,2,FALSE),"")</f>
        <v xml:space="preserve">Nombre </v>
      </c>
      <c r="I907" s="207">
        <v>154</v>
      </c>
      <c r="J907" s="73"/>
      <c r="K907" s="73"/>
      <c r="L907" s="73"/>
      <c r="M907" s="74">
        <v>770</v>
      </c>
      <c r="N907" s="207">
        <v>154</v>
      </c>
      <c r="O907" s="206"/>
      <c r="P907" s="53" t="s">
        <v>151</v>
      </c>
      <c r="Q907" s="71" t="s">
        <v>291</v>
      </c>
      <c r="R907" s="78" t="s">
        <v>1735</v>
      </c>
      <c r="S907" s="167" t="s">
        <v>2161</v>
      </c>
      <c r="T907" s="71"/>
      <c r="U907" s="71"/>
      <c r="V907" s="145"/>
      <c r="W907" s="206" t="str">
        <f t="shared" si="44"/>
        <v>CRO2016124NIL'8È</v>
      </c>
      <c r="X907" s="206">
        <f t="shared" si="45"/>
        <v>0</v>
      </c>
      <c r="Y907" s="206" t="str">
        <f>VLOOKUP(P907,NIVEAUXADMIN!A:B,2,FALSE)</f>
        <v>HT10</v>
      </c>
      <c r="Z907" s="206" t="str">
        <f>VLOOKUP(Q907,NIVEAUXADMIN!E:F,2,FALSE)</f>
        <v>HT101023</v>
      </c>
      <c r="AA907" s="206" t="str">
        <f>VLOOKUP(R907,NIVEAUXADMIN!I:J,2,FALSE)</f>
        <v>HT101023-02</v>
      </c>
      <c r="AB907" s="206">
        <f>IF(SUMPRODUCT(($A$4:$A907=A907)*($Q$4:$Q907=Q907))&gt;1,0,1)</f>
        <v>1</v>
      </c>
      <c r="AC907" s="207">
        <f>IF(SUMPRODUCT(($A$4:$A907=A907)*($F$4:$F907=F907)*($Q$4:$Q907=Q907))&gt;1,0,1)</f>
        <v>1</v>
      </c>
      <c r="AD907" s="206" t="str">
        <f t="shared" si="46"/>
        <v xml:space="preserve">{"Organisation": "Croix Rouge Americaine", "Indicateur": "Distribution de materiel d'abris d'urgence", "Statut": "Réalisé", "Date de l'activité (passé ou planifiée)
( jj-mm-aaaa)": "12/4/2016", "Département": "Nippes", "Commune": "L'Asile", "Section Communale": "8ème Changeux"}, </v>
      </c>
    </row>
    <row r="908" spans="1:30" s="53" customFormat="1" x14ac:dyDescent="0.25">
      <c r="A908" s="71" t="s">
        <v>2191</v>
      </c>
      <c r="B908" s="53" t="s">
        <v>2058</v>
      </c>
      <c r="C908" s="71"/>
      <c r="D908" s="71" t="s">
        <v>15</v>
      </c>
      <c r="E908" s="132">
        <v>42708</v>
      </c>
      <c r="F908" s="77" t="s">
        <v>2420</v>
      </c>
      <c r="G908" s="145" t="s">
        <v>2409</v>
      </c>
      <c r="H908" s="138" t="str">
        <f>IFERROR(VLOOKUP(G908,REFERENCES!O:P,2,FALSE),"")</f>
        <v xml:space="preserve">Nombre </v>
      </c>
      <c r="I908" s="207">
        <v>154</v>
      </c>
      <c r="J908" s="73"/>
      <c r="K908" s="73"/>
      <c r="L908" s="73"/>
      <c r="M908" s="74">
        <v>770</v>
      </c>
      <c r="N908" s="207">
        <v>154</v>
      </c>
      <c r="O908" s="206"/>
      <c r="P908" s="53" t="s">
        <v>151</v>
      </c>
      <c r="Q908" s="71" t="s">
        <v>291</v>
      </c>
      <c r="R908" s="78" t="s">
        <v>1735</v>
      </c>
      <c r="S908" s="167" t="s">
        <v>2161</v>
      </c>
      <c r="T908" s="71"/>
      <c r="U908" s="71"/>
      <c r="V908" s="145"/>
      <c r="W908" s="206" t="str">
        <f t="shared" si="44"/>
        <v>CRO2016124NIL'8È</v>
      </c>
      <c r="X908" s="206">
        <f t="shared" si="45"/>
        <v>0</v>
      </c>
      <c r="Y908" s="206" t="str">
        <f>VLOOKUP(P908,NIVEAUXADMIN!A:B,2,FALSE)</f>
        <v>HT10</v>
      </c>
      <c r="Z908" s="206" t="str">
        <f>VLOOKUP(Q908,NIVEAUXADMIN!E:F,2,FALSE)</f>
        <v>HT101023</v>
      </c>
      <c r="AA908" s="206" t="str">
        <f>VLOOKUP(R908,NIVEAUXADMIN!I:J,2,FALSE)</f>
        <v>HT101023-02</v>
      </c>
      <c r="AB908" s="206">
        <f>IF(SUMPRODUCT(($A$4:$A908=A908)*($Q$4:$Q908=Q908))&gt;1,0,1)</f>
        <v>0</v>
      </c>
      <c r="AC908" s="207">
        <f>IF(SUMPRODUCT(($A$4:$A908=A908)*($F$4:$F908=F908)*($Q$4:$Q908=Q908))&gt;1,0,1)</f>
        <v>0</v>
      </c>
      <c r="AD908" s="206" t="str">
        <f t="shared" si="46"/>
        <v xml:space="preserve">{"Organisation": "Croix Rouge Americaine", "Indicateur": "Distribution de materiel d'abris d'urgence", "Statut": "Réalisé", "Date de l'activité (passé ou planifiée)
( jj-mm-aaaa)": "12/4/2016", "Département": "Nippes", "Commune": "L'Asile", "Section Communale": "8ème Changeux"}, </v>
      </c>
    </row>
    <row r="909" spans="1:30" s="53" customFormat="1" x14ac:dyDescent="0.25">
      <c r="A909" s="71" t="s">
        <v>2191</v>
      </c>
      <c r="B909" s="53" t="s">
        <v>2058</v>
      </c>
      <c r="C909" s="71"/>
      <c r="D909" s="71" t="s">
        <v>15</v>
      </c>
      <c r="E909" s="132">
        <v>42708</v>
      </c>
      <c r="F909" s="77" t="s">
        <v>2417</v>
      </c>
      <c r="G909" s="145" t="s">
        <v>1058</v>
      </c>
      <c r="H909" s="138" t="str">
        <f>IFERROR(VLOOKUP(G909,REFERENCES!O:P,2,FALSE),"")</f>
        <v xml:space="preserve">Nombre </v>
      </c>
      <c r="I909" s="207">
        <v>14</v>
      </c>
      <c r="J909" s="73"/>
      <c r="K909" s="73"/>
      <c r="L909" s="73"/>
      <c r="M909" s="74">
        <v>35</v>
      </c>
      <c r="N909" s="207">
        <v>7</v>
      </c>
      <c r="O909" s="206"/>
      <c r="P909" s="53" t="s">
        <v>19</v>
      </c>
      <c r="Q909" s="71" t="s">
        <v>521</v>
      </c>
      <c r="R909" s="78"/>
      <c r="S909" s="167"/>
      <c r="T909" s="71"/>
      <c r="U909" s="71"/>
      <c r="V909" s="206" t="s">
        <v>1049</v>
      </c>
      <c r="W909" s="206" t="str">
        <f t="shared" si="44"/>
        <v>CRO2016124SUCO</v>
      </c>
      <c r="X909" s="206">
        <f t="shared" si="45"/>
        <v>0</v>
      </c>
      <c r="Y909" s="206" t="str">
        <f>VLOOKUP(P909,NIVEAUXADMIN!A:B,2,FALSE)</f>
        <v>HT07</v>
      </c>
      <c r="Z909" s="206" t="str">
        <f>VLOOKUP(Q909,NIVEAUXADMIN!E:F,2,FALSE)</f>
        <v>HT07741</v>
      </c>
      <c r="AA909" s="206" t="e">
        <f>VLOOKUP(R909,NIVEAUXADMIN!I:J,2,FALSE)</f>
        <v>#N/A</v>
      </c>
      <c r="AB909" s="206">
        <f>IF(SUMPRODUCT(($A$4:$A909=A909)*($Q$4:$Q909=Q909))&gt;1,0,1)</f>
        <v>0</v>
      </c>
      <c r="AC909" s="207">
        <f>IF(SUMPRODUCT(($A$4:$A909=A909)*($F$4:$F909=F909)*($Q$4:$Q909=Q909))&gt;1,0,1)</f>
        <v>0</v>
      </c>
      <c r="AD909" s="206" t="str">
        <f t="shared" si="46"/>
        <v xml:space="preserve">{"Organisation": "Croix Rouge Americaine", "Indicateur": "Distribution de biens non-alimentaire", "Statut": "Réalisé", "Date de l'activité (passé ou planifiée)
( jj-mm-aaaa)": "12/4/2016", "Département": "Sud", "Commune": "Coteaux", "Section Communale": ""}, </v>
      </c>
    </row>
    <row r="910" spans="1:30" s="53" customFormat="1" x14ac:dyDescent="0.25">
      <c r="A910" s="71" t="s">
        <v>2191</v>
      </c>
      <c r="B910" s="53" t="s">
        <v>2058</v>
      </c>
      <c r="C910" s="71"/>
      <c r="D910" s="71" t="s">
        <v>15</v>
      </c>
      <c r="E910" s="132">
        <v>42708</v>
      </c>
      <c r="F910" s="77" t="s">
        <v>2420</v>
      </c>
      <c r="G910" s="145" t="s">
        <v>2410</v>
      </c>
      <c r="H910" s="138" t="str">
        <f>IFERROR(VLOOKUP(G910,REFERENCES!O:P,2,FALSE),"")</f>
        <v xml:space="preserve">Nombre </v>
      </c>
      <c r="I910" s="207">
        <v>7</v>
      </c>
      <c r="J910" s="73"/>
      <c r="K910" s="73"/>
      <c r="L910" s="73"/>
      <c r="M910" s="74">
        <v>35</v>
      </c>
      <c r="N910" s="73">
        <v>7</v>
      </c>
      <c r="O910" s="206"/>
      <c r="P910" s="71" t="s">
        <v>19</v>
      </c>
      <c r="Q910" s="71" t="s">
        <v>521</v>
      </c>
      <c r="R910" s="78"/>
      <c r="S910" s="167"/>
      <c r="T910" s="71"/>
      <c r="U910" s="71"/>
      <c r="V910" s="145"/>
      <c r="W910" s="206" t="str">
        <f t="shared" si="44"/>
        <v>CRO2016124SUCO</v>
      </c>
      <c r="X910" s="206">
        <f t="shared" si="45"/>
        <v>0</v>
      </c>
      <c r="Y910" s="206" t="str">
        <f>VLOOKUP(P910,NIVEAUXADMIN!A:B,2,FALSE)</f>
        <v>HT07</v>
      </c>
      <c r="Z910" s="206" t="str">
        <f>VLOOKUP(Q910,NIVEAUXADMIN!E:F,2,FALSE)</f>
        <v>HT07741</v>
      </c>
      <c r="AA910" s="206" t="e">
        <f>VLOOKUP(R910,NIVEAUXADMIN!I:J,2,FALSE)</f>
        <v>#N/A</v>
      </c>
      <c r="AB910" s="206">
        <f>IF(SUMPRODUCT(($A$4:$A910=A910)*($Q$4:$Q910=Q910))&gt;1,0,1)</f>
        <v>0</v>
      </c>
      <c r="AC910" s="207">
        <f>IF(SUMPRODUCT(($A$4:$A910=A910)*($F$4:$F910=F910)*($Q$4:$Q910=Q910))&gt;1,0,1)</f>
        <v>0</v>
      </c>
      <c r="AD910" s="206" t="str">
        <f t="shared" si="46"/>
        <v xml:space="preserve">{"Organisation": "Croix Rouge Americaine", "Indicateur": "Distribution de materiel d'abris d'urgence", "Statut": "Réalisé", "Date de l'activité (passé ou planifiée)
( jj-mm-aaaa)": "12/4/2016", "Département": "Sud", "Commune": "Coteaux", "Section Communale": ""}, </v>
      </c>
    </row>
    <row r="911" spans="1:30" s="53" customFormat="1" x14ac:dyDescent="0.25">
      <c r="A911" s="71" t="s">
        <v>2191</v>
      </c>
      <c r="B911" s="53" t="s">
        <v>2058</v>
      </c>
      <c r="C911" s="71"/>
      <c r="D911" s="71" t="s">
        <v>15</v>
      </c>
      <c r="E911" s="132">
        <v>42708</v>
      </c>
      <c r="F911" s="77" t="s">
        <v>2420</v>
      </c>
      <c r="G911" s="145" t="s">
        <v>2409</v>
      </c>
      <c r="H911" s="138" t="str">
        <f>IFERROR(VLOOKUP(G911,REFERENCES!O:P,2,FALSE),"")</f>
        <v xml:space="preserve">Nombre </v>
      </c>
      <c r="I911" s="207">
        <v>7</v>
      </c>
      <c r="J911" s="73"/>
      <c r="K911" s="73"/>
      <c r="L911" s="73"/>
      <c r="M911" s="74">
        <v>35</v>
      </c>
      <c r="N911" s="73">
        <v>7</v>
      </c>
      <c r="O911" s="206"/>
      <c r="P911" s="71" t="s">
        <v>19</v>
      </c>
      <c r="Q911" s="71" t="s">
        <v>521</v>
      </c>
      <c r="R911" s="78"/>
      <c r="S911" s="167"/>
      <c r="T911" s="71"/>
      <c r="U911" s="71"/>
      <c r="V911" s="72"/>
      <c r="W911" s="206" t="str">
        <f t="shared" si="44"/>
        <v>CRO2016124SUCO</v>
      </c>
      <c r="X911" s="206">
        <f t="shared" si="45"/>
        <v>0</v>
      </c>
      <c r="Y911" s="206" t="str">
        <f>VLOOKUP(P911,NIVEAUXADMIN!A:B,2,FALSE)</f>
        <v>HT07</v>
      </c>
      <c r="Z911" s="206" t="str">
        <f>VLOOKUP(Q911,NIVEAUXADMIN!E:F,2,FALSE)</f>
        <v>HT07741</v>
      </c>
      <c r="AA911" s="206" t="e">
        <f>VLOOKUP(R911,NIVEAUXADMIN!I:J,2,FALSE)</f>
        <v>#N/A</v>
      </c>
      <c r="AB911" s="206">
        <f>IF(SUMPRODUCT(($A$4:$A911=A911)*($Q$4:$Q911=Q911))&gt;1,0,1)</f>
        <v>0</v>
      </c>
      <c r="AC911" s="207">
        <f>IF(SUMPRODUCT(($A$4:$A911=A911)*($F$4:$F911=F911)*($Q$4:$Q911=Q911))&gt;1,0,1)</f>
        <v>0</v>
      </c>
      <c r="AD911" s="206" t="str">
        <f t="shared" si="46"/>
        <v xml:space="preserve">{"Organisation": "Croix Rouge Americaine", "Indicateur": "Distribution de materiel d'abris d'urgence", "Statut": "Réalisé", "Date de l'activité (passé ou planifiée)
( jj-mm-aaaa)": "12/4/2016", "Département": "Sud", "Commune": "Coteaux", "Section Communale": ""}, </v>
      </c>
    </row>
    <row r="912" spans="1:30" s="53" customFormat="1" x14ac:dyDescent="0.25">
      <c r="A912" s="71" t="s">
        <v>2191</v>
      </c>
      <c r="B912" s="53" t="s">
        <v>2058</v>
      </c>
      <c r="C912" s="71"/>
      <c r="D912" s="71" t="s">
        <v>15</v>
      </c>
      <c r="E912" s="132">
        <v>42708</v>
      </c>
      <c r="F912" s="77" t="s">
        <v>2417</v>
      </c>
      <c r="G912" s="145" t="s">
        <v>1056</v>
      </c>
      <c r="H912" s="138" t="str">
        <f>IFERROR(VLOOKUP(G912,REFERENCES!O:P,2,FALSE),"")</f>
        <v xml:space="preserve">Nombre </v>
      </c>
      <c r="I912" s="73">
        <v>7</v>
      </c>
      <c r="J912" s="73"/>
      <c r="K912" s="73"/>
      <c r="L912" s="73"/>
      <c r="M912" s="74">
        <v>35</v>
      </c>
      <c r="N912" s="146">
        <v>7</v>
      </c>
      <c r="O912" s="143"/>
      <c r="P912" s="71" t="s">
        <v>19</v>
      </c>
      <c r="Q912" s="71" t="s">
        <v>521</v>
      </c>
      <c r="R912" s="78"/>
      <c r="S912" s="167"/>
      <c r="T912" s="71"/>
      <c r="U912" s="71"/>
      <c r="V912" s="145"/>
      <c r="W912" s="206" t="str">
        <f t="shared" si="44"/>
        <v>CRO2016124SUCO</v>
      </c>
      <c r="X912" s="206">
        <f t="shared" si="45"/>
        <v>0</v>
      </c>
      <c r="Y912" s="206" t="str">
        <f>VLOOKUP(P912,NIVEAUXADMIN!A:B,2,FALSE)</f>
        <v>HT07</v>
      </c>
      <c r="Z912" s="206" t="str">
        <f>VLOOKUP(Q912,NIVEAUXADMIN!E:F,2,FALSE)</f>
        <v>HT07741</v>
      </c>
      <c r="AA912" s="206" t="e">
        <f>VLOOKUP(R912,NIVEAUXADMIN!I:J,2,FALSE)</f>
        <v>#N/A</v>
      </c>
      <c r="AB912" s="206">
        <f>IF(SUMPRODUCT(($A$4:$A912=A912)*($Q$4:$Q912=Q912))&gt;1,0,1)</f>
        <v>0</v>
      </c>
      <c r="AC912" s="207">
        <f>IF(SUMPRODUCT(($A$4:$A912=A912)*($F$4:$F912=F912)*($Q$4:$Q912=Q912))&gt;1,0,1)</f>
        <v>0</v>
      </c>
      <c r="AD912" s="206" t="str">
        <f t="shared" si="46"/>
        <v xml:space="preserve">{"Organisation": "Croix Rouge Americaine", "Indicateur": "Distribution de biens non-alimentaire", "Statut": "Réalisé", "Date de l'activité (passé ou planifiée)
( jj-mm-aaaa)": "12/4/2016", "Département": "Sud", "Commune": "Coteaux", "Section Communale": ""}, </v>
      </c>
    </row>
    <row r="913" spans="1:30" s="53" customFormat="1" x14ac:dyDescent="0.25">
      <c r="A913" s="71" t="s">
        <v>2191</v>
      </c>
      <c r="B913" s="53" t="s">
        <v>2058</v>
      </c>
      <c r="C913" s="71"/>
      <c r="D913" s="71" t="s">
        <v>15</v>
      </c>
      <c r="E913" s="132">
        <v>42708</v>
      </c>
      <c r="F913" s="77" t="s">
        <v>2417</v>
      </c>
      <c r="G913" s="145" t="s">
        <v>1058</v>
      </c>
      <c r="H913" s="138" t="str">
        <f>IFERROR(VLOOKUP(G913,REFERENCES!O:P,2,FALSE),"")</f>
        <v xml:space="preserve">Nombre </v>
      </c>
      <c r="I913" s="146">
        <v>6</v>
      </c>
      <c r="J913" s="73"/>
      <c r="K913" s="73"/>
      <c r="L913" s="73"/>
      <c r="M913" s="74">
        <v>15</v>
      </c>
      <c r="N913" s="73">
        <v>3</v>
      </c>
      <c r="O913" s="143"/>
      <c r="P913" s="53" t="s">
        <v>19</v>
      </c>
      <c r="Q913" s="53" t="s">
        <v>540</v>
      </c>
      <c r="R913" s="78" t="s">
        <v>1458</v>
      </c>
      <c r="S913" s="167" t="s">
        <v>2156</v>
      </c>
      <c r="T913" s="71"/>
      <c r="U913" s="71"/>
      <c r="V913" s="206" t="s">
        <v>1049</v>
      </c>
      <c r="W913" s="206" t="str">
        <f t="shared" si="44"/>
        <v>CRO2016124SURO2È</v>
      </c>
      <c r="X913" s="206">
        <f t="shared" si="45"/>
        <v>0</v>
      </c>
      <c r="Y913" s="206" t="str">
        <f>VLOOKUP(P913,NIVEAUXADMIN!A:B,2,FALSE)</f>
        <v>HT07</v>
      </c>
      <c r="Z913" s="206" t="str">
        <f>VLOOKUP(Q913,NIVEAUXADMIN!E:F,2,FALSE)</f>
        <v>HT07743</v>
      </c>
      <c r="AA913" s="206" t="str">
        <f>VLOOKUP(R913,NIVEAUXADMIN!I:J,2,FALSE)</f>
        <v>HT07743-02</v>
      </c>
      <c r="AB913" s="206">
        <f>IF(SUMPRODUCT(($A$4:$A913=A913)*($Q$4:$Q913=Q913))&gt;1,0,1)</f>
        <v>0</v>
      </c>
      <c r="AC913" s="207">
        <f>IF(SUMPRODUCT(($A$4:$A913=A913)*($F$4:$F913=F913)*($Q$4:$Q913=Q913))&gt;1,0,1)</f>
        <v>0</v>
      </c>
      <c r="AD913" s="206" t="str">
        <f t="shared" si="46"/>
        <v xml:space="preserve">{"Organisation": "Croix Rouge Americaine", "Indicateur": "Distribution de biens non-alimentaire", "Statut": "Réalisé", "Date de l'activité (passé ou planifiée)
( jj-mm-aaaa)": "12/4/2016", "Département": "Sud", "Commune": "Roche-A-Bateau", "Section Communale": "2ème Renaudin"}, </v>
      </c>
    </row>
    <row r="914" spans="1:30" s="53" customFormat="1" x14ac:dyDescent="0.25">
      <c r="A914" s="71" t="s">
        <v>2191</v>
      </c>
      <c r="B914" s="53" t="s">
        <v>2058</v>
      </c>
      <c r="C914" s="71"/>
      <c r="D914" s="71" t="s">
        <v>15</v>
      </c>
      <c r="E914" s="132">
        <v>42708</v>
      </c>
      <c r="F914" s="77" t="s">
        <v>2420</v>
      </c>
      <c r="G914" s="145" t="s">
        <v>2410</v>
      </c>
      <c r="H914" s="138" t="str">
        <f>IFERROR(VLOOKUP(G914,REFERENCES!O:P,2,FALSE),"")</f>
        <v xml:space="preserve">Nombre </v>
      </c>
      <c r="I914" s="146">
        <v>3</v>
      </c>
      <c r="J914" s="73"/>
      <c r="K914" s="73"/>
      <c r="L914" s="73"/>
      <c r="M914" s="74">
        <v>15</v>
      </c>
      <c r="N914" s="73">
        <v>3</v>
      </c>
      <c r="O914" s="143"/>
      <c r="P914" s="71" t="s">
        <v>19</v>
      </c>
      <c r="Q914" s="71" t="s">
        <v>540</v>
      </c>
      <c r="R914" s="78" t="s">
        <v>1458</v>
      </c>
      <c r="S914" s="167" t="s">
        <v>2156</v>
      </c>
      <c r="V914" s="145"/>
      <c r="W914" s="206" t="str">
        <f t="shared" si="44"/>
        <v>CRO2016124SURO2È</v>
      </c>
      <c r="X914" s="206">
        <f t="shared" si="45"/>
        <v>0</v>
      </c>
      <c r="Y914" s="206" t="str">
        <f>VLOOKUP(P914,NIVEAUXADMIN!A:B,2,FALSE)</f>
        <v>HT07</v>
      </c>
      <c r="Z914" s="206" t="str">
        <f>VLOOKUP(Q914,NIVEAUXADMIN!E:F,2,FALSE)</f>
        <v>HT07743</v>
      </c>
      <c r="AA914" s="206" t="str">
        <f>VLOOKUP(R914,NIVEAUXADMIN!I:J,2,FALSE)</f>
        <v>HT07743-02</v>
      </c>
      <c r="AB914" s="206">
        <f>IF(SUMPRODUCT(($A$4:$A914=A914)*($Q$4:$Q914=Q914))&gt;1,0,1)</f>
        <v>0</v>
      </c>
      <c r="AC914" s="207">
        <f>IF(SUMPRODUCT(($A$4:$A914=A914)*($F$4:$F914=F914)*($Q$4:$Q914=Q914))&gt;1,0,1)</f>
        <v>0</v>
      </c>
      <c r="AD914" s="206" t="str">
        <f t="shared" si="46"/>
        <v xml:space="preserve">{"Organisation": "Croix Rouge Americaine", "Indicateur": "Distribution de materiel d'abris d'urgence", "Statut": "Réalisé", "Date de l'activité (passé ou planifiée)
( jj-mm-aaaa)": "12/4/2016", "Département": "Sud", "Commune": "Roche-A-Bateau", "Section Communale": "2ème Renaudin"}, </v>
      </c>
    </row>
    <row r="915" spans="1:30" s="53" customFormat="1" x14ac:dyDescent="0.25">
      <c r="A915" s="71" t="s">
        <v>2191</v>
      </c>
      <c r="B915" s="53" t="s">
        <v>2058</v>
      </c>
      <c r="C915" s="71"/>
      <c r="D915" s="71" t="s">
        <v>15</v>
      </c>
      <c r="E915" s="132">
        <v>42708</v>
      </c>
      <c r="F915" s="77" t="s">
        <v>2420</v>
      </c>
      <c r="G915" s="145" t="s">
        <v>2409</v>
      </c>
      <c r="H915" s="138" t="str">
        <f>IFERROR(VLOOKUP(G915,REFERENCES!O:P,2,FALSE),"")</f>
        <v xml:space="preserve">Nombre </v>
      </c>
      <c r="I915" s="146">
        <v>3</v>
      </c>
      <c r="J915" s="73"/>
      <c r="K915" s="73"/>
      <c r="L915" s="73"/>
      <c r="M915" s="74">
        <v>15</v>
      </c>
      <c r="N915" s="73">
        <v>3</v>
      </c>
      <c r="O915" s="143"/>
      <c r="P915" s="53" t="s">
        <v>19</v>
      </c>
      <c r="Q915" s="71" t="s">
        <v>540</v>
      </c>
      <c r="R915" s="78" t="s">
        <v>1458</v>
      </c>
      <c r="S915" s="167" t="s">
        <v>2156</v>
      </c>
      <c r="V915" s="145"/>
      <c r="W915" s="206" t="str">
        <f t="shared" si="44"/>
        <v>CRO2016124SURO2È</v>
      </c>
      <c r="X915" s="206">
        <f t="shared" si="45"/>
        <v>0</v>
      </c>
      <c r="Y915" s="206" t="str">
        <f>VLOOKUP(P915,NIVEAUXADMIN!A:B,2,FALSE)</f>
        <v>HT07</v>
      </c>
      <c r="Z915" s="206" t="str">
        <f>VLOOKUP(Q915,NIVEAUXADMIN!E:F,2,FALSE)</f>
        <v>HT07743</v>
      </c>
      <c r="AA915" s="206" t="str">
        <f>VLOOKUP(R915,NIVEAUXADMIN!I:J,2,FALSE)</f>
        <v>HT07743-02</v>
      </c>
      <c r="AB915" s="206">
        <f>IF(SUMPRODUCT(($A$4:$A915=A915)*($Q$4:$Q915=Q915))&gt;1,0,1)</f>
        <v>0</v>
      </c>
      <c r="AC915" s="207">
        <f>IF(SUMPRODUCT(($A$4:$A915=A915)*($F$4:$F915=F915)*($Q$4:$Q915=Q915))&gt;1,0,1)</f>
        <v>0</v>
      </c>
      <c r="AD915" s="206" t="str">
        <f t="shared" si="46"/>
        <v xml:space="preserve">{"Organisation": "Croix Rouge Americaine", "Indicateur": "Distribution de materiel d'abris d'urgence", "Statut": "Réalisé", "Date de l'activité (passé ou planifiée)
( jj-mm-aaaa)": "12/4/2016", "Département": "Sud", "Commune": "Roche-A-Bateau", "Section Communale": "2ème Renaudin"}, </v>
      </c>
    </row>
    <row r="916" spans="1:30" s="53" customFormat="1" x14ac:dyDescent="0.25">
      <c r="A916" s="71" t="s">
        <v>2191</v>
      </c>
      <c r="B916" s="53" t="s">
        <v>2058</v>
      </c>
      <c r="C916" s="71"/>
      <c r="D916" s="71" t="s">
        <v>15</v>
      </c>
      <c r="E916" s="132">
        <v>42708</v>
      </c>
      <c r="F916" s="77" t="s">
        <v>2417</v>
      </c>
      <c r="G916" s="145" t="s">
        <v>1056</v>
      </c>
      <c r="H916" s="138" t="str">
        <f>IFERROR(VLOOKUP(G916,REFERENCES!O:P,2,FALSE),"")</f>
        <v xml:space="preserve">Nombre </v>
      </c>
      <c r="I916" s="146">
        <v>3</v>
      </c>
      <c r="J916" s="73"/>
      <c r="K916" s="73"/>
      <c r="L916" s="73"/>
      <c r="M916" s="74">
        <v>15</v>
      </c>
      <c r="N916" s="73">
        <v>3</v>
      </c>
      <c r="O916" s="143"/>
      <c r="P916" s="53" t="s">
        <v>19</v>
      </c>
      <c r="Q916" s="71" t="s">
        <v>540</v>
      </c>
      <c r="R916" s="78" t="s">
        <v>1458</v>
      </c>
      <c r="S916" s="167" t="s">
        <v>2156</v>
      </c>
      <c r="V916" s="72"/>
      <c r="W916" s="206" t="str">
        <f t="shared" si="44"/>
        <v>CRO2016124SURO2È</v>
      </c>
      <c r="X916" s="206">
        <f t="shared" si="45"/>
        <v>0</v>
      </c>
      <c r="Y916" s="206" t="str">
        <f>VLOOKUP(P916,NIVEAUXADMIN!A:B,2,FALSE)</f>
        <v>HT07</v>
      </c>
      <c r="Z916" s="206" t="str">
        <f>VLOOKUP(Q916,NIVEAUXADMIN!E:F,2,FALSE)</f>
        <v>HT07743</v>
      </c>
      <c r="AA916" s="206" t="str">
        <f>VLOOKUP(R916,NIVEAUXADMIN!I:J,2,FALSE)</f>
        <v>HT07743-02</v>
      </c>
      <c r="AB916" s="206">
        <f>IF(SUMPRODUCT(($A$4:$A916=A916)*($Q$4:$Q916=Q916))&gt;1,0,1)</f>
        <v>0</v>
      </c>
      <c r="AC916" s="207">
        <f>IF(SUMPRODUCT(($A$4:$A916=A916)*($F$4:$F916=F916)*($Q$4:$Q916=Q916))&gt;1,0,1)</f>
        <v>0</v>
      </c>
      <c r="AD916" s="206" t="str">
        <f t="shared" si="46"/>
        <v xml:space="preserve">{"Organisation": "Croix Rouge Americaine", "Indicateur": "Distribution de biens non-alimentaire", "Statut": "Réalisé", "Date de l'activité (passé ou planifiée)
( jj-mm-aaaa)": "12/4/2016", "Département": "Sud", "Commune": "Roche-A-Bateau", "Section Communale": "2ème Renaudin"}, </v>
      </c>
    </row>
    <row r="917" spans="1:30" s="53" customFormat="1" x14ac:dyDescent="0.25">
      <c r="A917" s="71" t="s">
        <v>2191</v>
      </c>
      <c r="B917" s="53" t="s">
        <v>2058</v>
      </c>
      <c r="C917" s="71"/>
      <c r="D917" s="71" t="s">
        <v>15</v>
      </c>
      <c r="E917" s="132">
        <v>42708</v>
      </c>
      <c r="F917" s="77" t="s">
        <v>2420</v>
      </c>
      <c r="G917" s="145" t="s">
        <v>2410</v>
      </c>
      <c r="H917" s="138" t="str">
        <f>IFERROR(VLOOKUP(G917,REFERENCES!O:P,2,FALSE),"")</f>
        <v xml:space="preserve">Nombre </v>
      </c>
      <c r="I917" s="146">
        <v>190</v>
      </c>
      <c r="J917" s="73"/>
      <c r="K917" s="73"/>
      <c r="L917" s="73"/>
      <c r="M917" s="74">
        <v>950</v>
      </c>
      <c r="N917" s="73">
        <v>190</v>
      </c>
      <c r="O917" s="143"/>
      <c r="P917" s="53" t="s">
        <v>151</v>
      </c>
      <c r="Q917" s="71" t="s">
        <v>291</v>
      </c>
      <c r="R917" s="78" t="s">
        <v>1560</v>
      </c>
      <c r="S917" s="167" t="s">
        <v>2160</v>
      </c>
      <c r="V917" s="72"/>
      <c r="W917" s="206" t="str">
        <f t="shared" si="44"/>
        <v>CRO2016124NIL'3È</v>
      </c>
      <c r="X917" s="206">
        <f t="shared" si="45"/>
        <v>0</v>
      </c>
      <c r="Y917" s="206" t="str">
        <f>VLOOKUP(P917,NIVEAUXADMIN!A:B,2,FALSE)</f>
        <v>HT10</v>
      </c>
      <c r="Z917" s="206" t="str">
        <f>VLOOKUP(Q917,NIVEAUXADMIN!E:F,2,FALSE)</f>
        <v>HT101023</v>
      </c>
      <c r="AA917" s="206" t="str">
        <f>VLOOKUP(R917,NIVEAUXADMIN!I:J,2,FALSE)</f>
        <v>HT101023-03</v>
      </c>
      <c r="AB917" s="206">
        <f>IF(SUMPRODUCT(($A$4:$A917=A917)*($Q$4:$Q917=Q917))&gt;1,0,1)</f>
        <v>0</v>
      </c>
      <c r="AC917" s="207">
        <f>IF(SUMPRODUCT(($A$4:$A917=A917)*($F$4:$F917=F917)*($Q$4:$Q917=Q917))&gt;1,0,1)</f>
        <v>0</v>
      </c>
      <c r="AD917" s="206" t="str">
        <f t="shared" si="46"/>
        <v xml:space="preserve">{"Organisation": "Croix Rouge Americaine", "Indicateur": "Distribution de materiel d'abris d'urgence", "Statut": "Réalisé", "Date de l'activité (passé ou planifiée)
( jj-mm-aaaa)": "12/4/2016", "Département": "Nippes", "Commune": "L'Asile", "Section Communale": "3ème Tournade"}, </v>
      </c>
    </row>
    <row r="918" spans="1:30" s="53" customFormat="1" x14ac:dyDescent="0.25">
      <c r="A918" s="71" t="s">
        <v>2191</v>
      </c>
      <c r="B918" s="53" t="s">
        <v>2058</v>
      </c>
      <c r="C918" s="71"/>
      <c r="D918" s="71" t="s">
        <v>15</v>
      </c>
      <c r="E918" s="132">
        <v>42708</v>
      </c>
      <c r="F918" s="77" t="s">
        <v>2420</v>
      </c>
      <c r="G918" s="145" t="s">
        <v>2409</v>
      </c>
      <c r="H918" s="138" t="str">
        <f>IFERROR(VLOOKUP(G918,REFERENCES!O:P,2,FALSE),"")</f>
        <v xml:space="preserve">Nombre </v>
      </c>
      <c r="I918" s="73">
        <v>190</v>
      </c>
      <c r="J918" s="73"/>
      <c r="K918" s="73"/>
      <c r="L918" s="73"/>
      <c r="M918" s="74">
        <v>950</v>
      </c>
      <c r="N918" s="73">
        <v>190</v>
      </c>
      <c r="O918" s="143"/>
      <c r="P918" s="71" t="s">
        <v>151</v>
      </c>
      <c r="Q918" s="71" t="s">
        <v>291</v>
      </c>
      <c r="R918" s="150" t="s">
        <v>1560</v>
      </c>
      <c r="S918" s="167" t="s">
        <v>2160</v>
      </c>
      <c r="V918" s="145"/>
      <c r="W918" s="206" t="str">
        <f t="shared" si="44"/>
        <v>CRO2016124NIL'3È</v>
      </c>
      <c r="X918" s="206">
        <f t="shared" si="45"/>
        <v>0</v>
      </c>
      <c r="Y918" s="206" t="str">
        <f>VLOOKUP(P918,NIVEAUXADMIN!A:B,2,FALSE)</f>
        <v>HT10</v>
      </c>
      <c r="Z918" s="206" t="str">
        <f>VLOOKUP(Q918,NIVEAUXADMIN!E:F,2,FALSE)</f>
        <v>HT101023</v>
      </c>
      <c r="AA918" s="206" t="str">
        <f>VLOOKUP(R918,NIVEAUXADMIN!I:J,2,FALSE)</f>
        <v>HT101023-03</v>
      </c>
      <c r="AB918" s="206">
        <f>IF(SUMPRODUCT(($A$4:$A918=A918)*($Q$4:$Q918=Q918))&gt;1,0,1)</f>
        <v>0</v>
      </c>
      <c r="AC918" s="207">
        <f>IF(SUMPRODUCT(($A$4:$A918=A918)*($F$4:$F918=F918)*($Q$4:$Q918=Q918))&gt;1,0,1)</f>
        <v>0</v>
      </c>
      <c r="AD918" s="206" t="str">
        <f t="shared" si="46"/>
        <v xml:space="preserve">{"Organisation": "Croix Rouge Americaine", "Indicateur": "Distribution de materiel d'abris d'urgence", "Statut": "Réalisé", "Date de l'activité (passé ou planifiée)
( jj-mm-aaaa)": "12/4/2016", "Département": "Nippes", "Commune": "L'Asile", "Section Communale": "3ème Tournade"}, </v>
      </c>
    </row>
    <row r="919" spans="1:30" s="53" customFormat="1" x14ac:dyDescent="0.25">
      <c r="A919" s="71" t="s">
        <v>2191</v>
      </c>
      <c r="B919" s="53" t="s">
        <v>2058</v>
      </c>
      <c r="C919" s="71"/>
      <c r="D919" s="71" t="s">
        <v>15</v>
      </c>
      <c r="E919" s="132">
        <v>42708</v>
      </c>
      <c r="F919" s="77" t="s">
        <v>2417</v>
      </c>
      <c r="G919" s="145" t="s">
        <v>1058</v>
      </c>
      <c r="H919" s="138" t="str">
        <f>IFERROR(VLOOKUP(G919,REFERENCES!O:P,2,FALSE),"")</f>
        <v xml:space="preserve">Nombre </v>
      </c>
      <c r="I919" s="73">
        <v>10</v>
      </c>
      <c r="J919" s="73"/>
      <c r="K919" s="73"/>
      <c r="L919" s="73"/>
      <c r="M919" s="74">
        <v>25</v>
      </c>
      <c r="N919" s="73">
        <v>5</v>
      </c>
      <c r="O919" s="143"/>
      <c r="P919" s="53" t="s">
        <v>19</v>
      </c>
      <c r="Q919" s="71" t="s">
        <v>543</v>
      </c>
      <c r="R919" s="150" t="s">
        <v>1561</v>
      </c>
      <c r="S919" s="167" t="s">
        <v>2159</v>
      </c>
      <c r="V919" s="206" t="s">
        <v>1049</v>
      </c>
      <c r="W919" s="206" t="str">
        <f t="shared" si="44"/>
        <v>CRO2016124SUST3È</v>
      </c>
      <c r="X919" s="206">
        <f t="shared" si="45"/>
        <v>0</v>
      </c>
      <c r="Y919" s="206" t="str">
        <f>VLOOKUP(P919,NIVEAUXADMIN!A:B,2,FALSE)</f>
        <v>HT07</v>
      </c>
      <c r="Z919" s="206" t="str">
        <f>VLOOKUP(Q919,NIVEAUXADMIN!E:F,2,FALSE)</f>
        <v>HT07722</v>
      </c>
      <c r="AA919" s="206" t="str">
        <f>VLOOKUP(R919,NIVEAUXADMIN!I:J,2,FALSE)</f>
        <v>HT07722-03</v>
      </c>
      <c r="AB919" s="206">
        <f>IF(SUMPRODUCT(($A$4:$A919=A919)*($Q$4:$Q919=Q919))&gt;1,0,1)</f>
        <v>0</v>
      </c>
      <c r="AC919" s="207">
        <f>IF(SUMPRODUCT(($A$4:$A919=A919)*($F$4:$F919=F919)*($Q$4:$Q919=Q919))&gt;1,0,1)</f>
        <v>0</v>
      </c>
      <c r="AD919" s="206" t="str">
        <f t="shared" si="46"/>
        <v xml:space="preserve">{"Organisation": "Croix Rouge Americaine", "Indicateur": "Distribution de biens non-alimentaire", "Statut": "Réalisé", "Date de l'activité (passé ou planifiée)
( jj-mm-aaaa)": "12/4/2016", "Département": "Sud", "Commune": "St. Jean du Sud", "Section Communale": "3ème Trichet"}, </v>
      </c>
    </row>
    <row r="920" spans="1:30" s="53" customFormat="1" x14ac:dyDescent="0.25">
      <c r="A920" s="143" t="s">
        <v>2191</v>
      </c>
      <c r="B920" s="53" t="s">
        <v>2058</v>
      </c>
      <c r="C920" s="143"/>
      <c r="D920" s="143" t="s">
        <v>15</v>
      </c>
      <c r="E920" s="132">
        <v>42708</v>
      </c>
      <c r="F920" s="148" t="s">
        <v>2420</v>
      </c>
      <c r="G920" s="145" t="s">
        <v>2410</v>
      </c>
      <c r="H920" s="138" t="str">
        <f>IFERROR(VLOOKUP(G920,REFERENCES!O:P,2,FALSE),"")</f>
        <v xml:space="preserve">Nombre </v>
      </c>
      <c r="I920" s="146">
        <v>5</v>
      </c>
      <c r="J920" s="146"/>
      <c r="K920" s="146"/>
      <c r="L920" s="146"/>
      <c r="M920" s="147">
        <v>25</v>
      </c>
      <c r="N920" s="146">
        <v>5</v>
      </c>
      <c r="O920" s="71"/>
      <c r="P920" s="53" t="s">
        <v>19</v>
      </c>
      <c r="Q920" s="143" t="s">
        <v>543</v>
      </c>
      <c r="R920" s="150" t="s">
        <v>1561</v>
      </c>
      <c r="S920" s="167" t="s">
        <v>2159</v>
      </c>
      <c r="V920" s="145"/>
      <c r="W920" s="206" t="str">
        <f t="shared" si="44"/>
        <v>CRO2016124SUST3È</v>
      </c>
      <c r="X920" s="206">
        <f t="shared" si="45"/>
        <v>0</v>
      </c>
      <c r="Y920" s="206" t="str">
        <f>VLOOKUP(P920,NIVEAUXADMIN!A:B,2,FALSE)</f>
        <v>HT07</v>
      </c>
      <c r="Z920" s="206" t="str">
        <f>VLOOKUP(Q920,NIVEAUXADMIN!E:F,2,FALSE)</f>
        <v>HT07722</v>
      </c>
      <c r="AA920" s="206" t="str">
        <f>VLOOKUP(R920,NIVEAUXADMIN!I:J,2,FALSE)</f>
        <v>HT07722-03</v>
      </c>
      <c r="AB920" s="206">
        <f>IF(SUMPRODUCT(($A$4:$A920=A920)*($Q$4:$Q920=Q920))&gt;1,0,1)</f>
        <v>0</v>
      </c>
      <c r="AC920" s="207">
        <f>IF(SUMPRODUCT(($A$4:$A920=A920)*($F$4:$F920=F920)*($Q$4:$Q920=Q920))&gt;1,0,1)</f>
        <v>0</v>
      </c>
      <c r="AD920" s="206" t="str">
        <f t="shared" si="46"/>
        <v xml:space="preserve">{"Organisation": "Croix Rouge Americaine", "Indicateur": "Distribution de materiel d'abris d'urgence", "Statut": "Réalisé", "Date de l'activité (passé ou planifiée)
( jj-mm-aaaa)": "12/4/2016", "Département": "Sud", "Commune": "St. Jean du Sud", "Section Communale": "3ème Trichet"}, </v>
      </c>
    </row>
    <row r="921" spans="1:30" s="53" customFormat="1" x14ac:dyDescent="0.25">
      <c r="A921" s="143" t="s">
        <v>2191</v>
      </c>
      <c r="B921" s="53" t="s">
        <v>2058</v>
      </c>
      <c r="C921" s="143"/>
      <c r="D921" s="143" t="s">
        <v>15</v>
      </c>
      <c r="E921" s="132">
        <v>42708</v>
      </c>
      <c r="F921" s="77" t="s">
        <v>2420</v>
      </c>
      <c r="G921" s="145" t="s">
        <v>2409</v>
      </c>
      <c r="H921" s="138" t="str">
        <f>IFERROR(VLOOKUP(G921,REFERENCES!O:P,2,FALSE),"")</f>
        <v xml:space="preserve">Nombre </v>
      </c>
      <c r="I921" s="146">
        <v>5</v>
      </c>
      <c r="J921" s="146"/>
      <c r="K921" s="146"/>
      <c r="L921" s="146"/>
      <c r="M921" s="147">
        <v>25</v>
      </c>
      <c r="N921" s="146">
        <v>5</v>
      </c>
      <c r="O921" s="71"/>
      <c r="P921" s="53" t="s">
        <v>19</v>
      </c>
      <c r="Q921" s="143" t="s">
        <v>543</v>
      </c>
      <c r="R921" s="150" t="s">
        <v>1561</v>
      </c>
      <c r="S921" s="167" t="s">
        <v>2159</v>
      </c>
      <c r="V921" s="145"/>
      <c r="W921" s="206" t="str">
        <f t="shared" si="44"/>
        <v>CRO2016124SUST3È</v>
      </c>
      <c r="X921" s="206">
        <f t="shared" si="45"/>
        <v>0</v>
      </c>
      <c r="Y921" s="206" t="str">
        <f>VLOOKUP(P921,NIVEAUXADMIN!A:B,2,FALSE)</f>
        <v>HT07</v>
      </c>
      <c r="Z921" s="206" t="str">
        <f>VLOOKUP(Q921,NIVEAUXADMIN!E:F,2,FALSE)</f>
        <v>HT07722</v>
      </c>
      <c r="AA921" s="206" t="str">
        <f>VLOOKUP(R921,NIVEAUXADMIN!I:J,2,FALSE)</f>
        <v>HT07722-03</v>
      </c>
      <c r="AB921" s="206">
        <f>IF(SUMPRODUCT(($A$4:$A921=A921)*($Q$4:$Q921=Q921))&gt;1,0,1)</f>
        <v>0</v>
      </c>
      <c r="AC921" s="207">
        <f>IF(SUMPRODUCT(($A$4:$A921=A921)*($F$4:$F921=F921)*($Q$4:$Q921=Q921))&gt;1,0,1)</f>
        <v>0</v>
      </c>
      <c r="AD921" s="206" t="str">
        <f t="shared" si="46"/>
        <v xml:space="preserve">{"Organisation": "Croix Rouge Americaine", "Indicateur": "Distribution de materiel d'abris d'urgence", "Statut": "Réalisé", "Date de l'activité (passé ou planifiée)
( jj-mm-aaaa)": "12/4/2016", "Département": "Sud", "Commune": "St. Jean du Sud", "Section Communale": "3ème Trichet"}, </v>
      </c>
    </row>
    <row r="922" spans="1:30" s="53" customFormat="1" x14ac:dyDescent="0.25">
      <c r="A922" s="143" t="s">
        <v>2191</v>
      </c>
      <c r="B922" s="53" t="s">
        <v>2058</v>
      </c>
      <c r="C922" s="143"/>
      <c r="D922" s="143" t="s">
        <v>15</v>
      </c>
      <c r="E922" s="132">
        <v>42708</v>
      </c>
      <c r="F922" s="148" t="s">
        <v>2417</v>
      </c>
      <c r="G922" s="145" t="s">
        <v>1056</v>
      </c>
      <c r="H922" s="138" t="str">
        <f>IFERROR(VLOOKUP(G922,REFERENCES!O:P,2,FALSE),"")</f>
        <v xml:space="preserve">Nombre </v>
      </c>
      <c r="I922" s="146">
        <v>5</v>
      </c>
      <c r="J922" s="146"/>
      <c r="K922" s="146"/>
      <c r="L922" s="146"/>
      <c r="M922" s="147">
        <v>25</v>
      </c>
      <c r="N922" s="146">
        <v>5</v>
      </c>
      <c r="O922" s="71"/>
      <c r="P922" s="53" t="s">
        <v>19</v>
      </c>
      <c r="Q922" s="143" t="s">
        <v>543</v>
      </c>
      <c r="R922" s="150" t="s">
        <v>1561</v>
      </c>
      <c r="S922" s="167" t="s">
        <v>2159</v>
      </c>
      <c r="T922" s="71"/>
      <c r="V922" s="145"/>
      <c r="W922" s="206" t="str">
        <f t="shared" si="44"/>
        <v>CRO2016124SUST3È</v>
      </c>
      <c r="X922" s="206">
        <f t="shared" si="45"/>
        <v>0</v>
      </c>
      <c r="Y922" s="206" t="str">
        <f>VLOOKUP(P922,NIVEAUXADMIN!A:B,2,FALSE)</f>
        <v>HT07</v>
      </c>
      <c r="Z922" s="206" t="str">
        <f>VLOOKUP(Q922,NIVEAUXADMIN!E:F,2,FALSE)</f>
        <v>HT07722</v>
      </c>
      <c r="AA922" s="206" t="str">
        <f>VLOOKUP(R922,NIVEAUXADMIN!I:J,2,FALSE)</f>
        <v>HT07722-03</v>
      </c>
      <c r="AB922" s="206">
        <f>IF(SUMPRODUCT(($A$4:$A922=A922)*($Q$4:$Q922=Q922))&gt;1,0,1)</f>
        <v>0</v>
      </c>
      <c r="AC922" s="207">
        <f>IF(SUMPRODUCT(($A$4:$A922=A922)*($F$4:$F922=F922)*($Q$4:$Q922=Q922))&gt;1,0,1)</f>
        <v>0</v>
      </c>
      <c r="AD922" s="206" t="str">
        <f t="shared" si="46"/>
        <v xml:space="preserve">{"Organisation": "Croix Rouge Americaine", "Indicateur": "Distribution de biens non-alimentaire", "Statut": "Réalisé", "Date de l'activité (passé ou planifiée)
( jj-mm-aaaa)": "12/4/2016", "Département": "Sud", "Commune": "St. Jean du Sud", "Section Communale": "3ème Trichet"}, </v>
      </c>
    </row>
    <row r="923" spans="1:30" s="53" customFormat="1" x14ac:dyDescent="0.25">
      <c r="A923" s="143" t="s">
        <v>2191</v>
      </c>
      <c r="B923" s="53" t="s">
        <v>2058</v>
      </c>
      <c r="C923" s="143"/>
      <c r="D923" s="143" t="s">
        <v>15</v>
      </c>
      <c r="E923" s="132">
        <v>42710</v>
      </c>
      <c r="F923" s="77" t="s">
        <v>2417</v>
      </c>
      <c r="G923" s="145" t="s">
        <v>1055</v>
      </c>
      <c r="H923" s="138" t="str">
        <f>IFERROR(VLOOKUP(G923,REFERENCES!O:P,2,FALSE),"")</f>
        <v xml:space="preserve">Nombre </v>
      </c>
      <c r="I923" s="146">
        <v>50</v>
      </c>
      <c r="J923" s="146"/>
      <c r="K923" s="146"/>
      <c r="L923" s="146"/>
      <c r="M923" s="147">
        <v>250</v>
      </c>
      <c r="N923" s="146">
        <v>50</v>
      </c>
      <c r="P923" s="53" t="s">
        <v>19</v>
      </c>
      <c r="Q923" s="143" t="s">
        <v>521</v>
      </c>
      <c r="R923" s="150" t="s">
        <v>1640</v>
      </c>
      <c r="S923" s="167" t="s">
        <v>2162</v>
      </c>
      <c r="V923" s="145"/>
      <c r="W923" s="206" t="str">
        <f t="shared" si="44"/>
        <v>CRO2016126SUCO5È</v>
      </c>
      <c r="X923" s="206">
        <f t="shared" si="45"/>
        <v>0</v>
      </c>
      <c r="Y923" s="206" t="str">
        <f>VLOOKUP(P923,NIVEAUXADMIN!A:B,2,FALSE)</f>
        <v>HT07</v>
      </c>
      <c r="Z923" s="206" t="str">
        <f>VLOOKUP(Q923,NIVEAUXADMIN!E:F,2,FALSE)</f>
        <v>HT07741</v>
      </c>
      <c r="AA923" s="206" t="str">
        <f>VLOOKUP(R923,NIVEAUXADMIN!I:J,2,FALSE)</f>
        <v>HT07741-02</v>
      </c>
      <c r="AB923" s="206">
        <f>IF(SUMPRODUCT(($A$4:$A923=A923)*($Q$4:$Q923=Q923))&gt;1,0,1)</f>
        <v>0</v>
      </c>
      <c r="AC923" s="207">
        <f>IF(SUMPRODUCT(($A$4:$A923=A923)*($F$4:$F923=F923)*($Q$4:$Q923=Q923))&gt;1,0,1)</f>
        <v>0</v>
      </c>
      <c r="AD923" s="206" t="str">
        <f t="shared" si="46"/>
        <v xml:space="preserve">{"Organisation": "Croix Rouge Americaine", "Indicateur": "Distribution de biens non-alimentaire", "Statut": "Réalisé", "Date de l'activité (passé ou planifiée)
( jj-mm-aaaa)": "12/6/2016", "Département": "Sud", "Commune": "Coteaux", "Section Communale": "5ème Des Pas"}, </v>
      </c>
    </row>
    <row r="924" spans="1:30" s="53" customFormat="1" x14ac:dyDescent="0.25">
      <c r="A924" s="143" t="s">
        <v>2191</v>
      </c>
      <c r="B924" s="53" t="s">
        <v>2058</v>
      </c>
      <c r="C924" s="143"/>
      <c r="D924" s="143" t="s">
        <v>15</v>
      </c>
      <c r="E924" s="132">
        <v>42710</v>
      </c>
      <c r="F924" s="77" t="s">
        <v>2417</v>
      </c>
      <c r="G924" s="145" t="s">
        <v>1050</v>
      </c>
      <c r="H924" s="138" t="str">
        <f>IFERROR(VLOOKUP(G924,REFERENCES!O:P,2,FALSE),"")</f>
        <v xml:space="preserve">Nombre </v>
      </c>
      <c r="I924" s="146">
        <v>50</v>
      </c>
      <c r="J924" s="146"/>
      <c r="K924" s="146"/>
      <c r="L924" s="146"/>
      <c r="M924" s="147">
        <v>250</v>
      </c>
      <c r="N924" s="146">
        <v>50</v>
      </c>
      <c r="O924" s="71"/>
      <c r="P924" s="53" t="s">
        <v>19</v>
      </c>
      <c r="Q924" s="143" t="s">
        <v>521</v>
      </c>
      <c r="R924" s="150" t="s">
        <v>1640</v>
      </c>
      <c r="S924" s="167" t="s">
        <v>2162</v>
      </c>
      <c r="V924" s="145"/>
      <c r="W924" s="206" t="str">
        <f t="shared" si="44"/>
        <v>CRO2016126SUCO5È</v>
      </c>
      <c r="X924" s="206">
        <f t="shared" si="45"/>
        <v>0</v>
      </c>
      <c r="Y924" s="206" t="str">
        <f>VLOOKUP(P924,NIVEAUXADMIN!A:B,2,FALSE)</f>
        <v>HT07</v>
      </c>
      <c r="Z924" s="206" t="str">
        <f>VLOOKUP(Q924,NIVEAUXADMIN!E:F,2,FALSE)</f>
        <v>HT07741</v>
      </c>
      <c r="AA924" s="206" t="str">
        <f>VLOOKUP(R924,NIVEAUXADMIN!I:J,2,FALSE)</f>
        <v>HT07741-02</v>
      </c>
      <c r="AB924" s="206">
        <f>IF(SUMPRODUCT(($A$4:$A924=A924)*($Q$4:$Q924=Q924))&gt;1,0,1)</f>
        <v>0</v>
      </c>
      <c r="AC924" s="207">
        <f>IF(SUMPRODUCT(($A$4:$A924=A924)*($F$4:$F924=F924)*($Q$4:$Q924=Q924))&gt;1,0,1)</f>
        <v>0</v>
      </c>
      <c r="AD924" s="206" t="str">
        <f t="shared" si="46"/>
        <v xml:space="preserve">{"Organisation": "Croix Rouge Americaine", "Indicateur": "Distribution de biens non-alimentaire", "Statut": "Réalisé", "Date de l'activité (passé ou planifiée)
( jj-mm-aaaa)": "12/6/2016", "Département": "Sud", "Commune": "Coteaux", "Section Communale": "5ème Des Pas"}, </v>
      </c>
    </row>
    <row r="925" spans="1:30" s="53" customFormat="1" x14ac:dyDescent="0.25">
      <c r="A925" s="143" t="s">
        <v>2191</v>
      </c>
      <c r="B925" s="53" t="s">
        <v>2058</v>
      </c>
      <c r="C925" s="143"/>
      <c r="D925" s="143" t="s">
        <v>15</v>
      </c>
      <c r="E925" s="132">
        <v>42710</v>
      </c>
      <c r="F925" s="77" t="s">
        <v>2417</v>
      </c>
      <c r="G925" s="145" t="s">
        <v>1051</v>
      </c>
      <c r="H925" s="138" t="str">
        <f>IFERROR(VLOOKUP(G925,REFERENCES!O:P,2,FALSE),"")</f>
        <v xml:space="preserve">Nombre </v>
      </c>
      <c r="I925" s="146">
        <v>100</v>
      </c>
      <c r="J925" s="146"/>
      <c r="K925" s="146"/>
      <c r="L925" s="146"/>
      <c r="M925" s="147">
        <v>250</v>
      </c>
      <c r="N925" s="146">
        <v>50</v>
      </c>
      <c r="O925" s="71"/>
      <c r="P925" s="53" t="s">
        <v>19</v>
      </c>
      <c r="Q925" s="143" t="s">
        <v>521</v>
      </c>
      <c r="R925" s="150" t="s">
        <v>1640</v>
      </c>
      <c r="S925" s="167" t="s">
        <v>2162</v>
      </c>
      <c r="V925" s="145"/>
      <c r="W925" s="206" t="str">
        <f t="shared" si="44"/>
        <v>CRO2016126SUCO5È</v>
      </c>
      <c r="X925" s="206">
        <f t="shared" si="45"/>
        <v>0</v>
      </c>
      <c r="Y925" s="206" t="str">
        <f>VLOOKUP(P925,NIVEAUXADMIN!A:B,2,FALSE)</f>
        <v>HT07</v>
      </c>
      <c r="Z925" s="206" t="str">
        <f>VLOOKUP(Q925,NIVEAUXADMIN!E:F,2,FALSE)</f>
        <v>HT07741</v>
      </c>
      <c r="AA925" s="206" t="str">
        <f>VLOOKUP(R925,NIVEAUXADMIN!I:J,2,FALSE)</f>
        <v>HT07741-02</v>
      </c>
      <c r="AB925" s="206">
        <f>IF(SUMPRODUCT(($A$4:$A925=A925)*($Q$4:$Q925=Q925))&gt;1,0,1)</f>
        <v>0</v>
      </c>
      <c r="AC925" s="207">
        <f>IF(SUMPRODUCT(($A$4:$A925=A925)*($F$4:$F925=F925)*($Q$4:$Q925=Q925))&gt;1,0,1)</f>
        <v>0</v>
      </c>
      <c r="AD925" s="206" t="str">
        <f t="shared" si="46"/>
        <v xml:space="preserve">{"Organisation": "Croix Rouge Americaine", "Indicateur": "Distribution de biens non-alimentaire", "Statut": "Réalisé", "Date de l'activité (passé ou planifiée)
( jj-mm-aaaa)": "12/6/2016", "Département": "Sud", "Commune": "Coteaux", "Section Communale": "5ème Des Pas"}, </v>
      </c>
    </row>
    <row r="926" spans="1:30" s="53" customFormat="1" x14ac:dyDescent="0.25">
      <c r="A926" s="71" t="s">
        <v>2191</v>
      </c>
      <c r="B926" s="53" t="s">
        <v>2058</v>
      </c>
      <c r="C926" s="71"/>
      <c r="D926" s="71" t="s">
        <v>15</v>
      </c>
      <c r="E926" s="132">
        <v>42711</v>
      </c>
      <c r="F926" s="77" t="s">
        <v>2417</v>
      </c>
      <c r="G926" s="145" t="s">
        <v>1055</v>
      </c>
      <c r="H926" s="138" t="str">
        <f>IFERROR(VLOOKUP(G926,REFERENCES!O:P,2,FALSE),"")</f>
        <v xml:space="preserve">Nombre </v>
      </c>
      <c r="I926" s="73">
        <v>60</v>
      </c>
      <c r="J926" s="73"/>
      <c r="K926" s="73"/>
      <c r="L926" s="73"/>
      <c r="M926" s="74">
        <v>300</v>
      </c>
      <c r="N926" s="73">
        <v>60</v>
      </c>
      <c r="O926" s="143"/>
      <c r="P926" s="53" t="s">
        <v>19</v>
      </c>
      <c r="Q926" s="71" t="s">
        <v>549</v>
      </c>
      <c r="R926" s="150" t="s">
        <v>1447</v>
      </c>
      <c r="S926" s="167" t="s">
        <v>2033</v>
      </c>
      <c r="T926" s="71"/>
      <c r="U926" s="71"/>
      <c r="V926" s="72"/>
      <c r="W926" s="206" t="str">
        <f t="shared" si="44"/>
        <v>CRO2016127SUTI2È</v>
      </c>
      <c r="X926" s="206">
        <f t="shared" si="45"/>
        <v>0</v>
      </c>
      <c r="Y926" s="206" t="str">
        <f>VLOOKUP(P926,NIVEAUXADMIN!A:B,2,FALSE)</f>
        <v>HT07</v>
      </c>
      <c r="Z926" s="206" t="str">
        <f>VLOOKUP(Q926,NIVEAUXADMIN!E:F,2,FALSE)</f>
        <v>HT07753</v>
      </c>
      <c r="AA926" s="206" t="str">
        <f>VLOOKUP(R926,NIVEAUXADMIN!I:J,2,FALSE)</f>
        <v>HT07753-02</v>
      </c>
      <c r="AB926" s="206">
        <f>IF(SUMPRODUCT(($A$4:$A926=A926)*($Q$4:$Q926=Q926))&gt;1,0,1)</f>
        <v>0</v>
      </c>
      <c r="AC926" s="207">
        <f>IF(SUMPRODUCT(($A$4:$A926=A926)*($F$4:$F926=F926)*($Q$4:$Q926=Q926))&gt;1,0,1)</f>
        <v>0</v>
      </c>
      <c r="AD926" s="206" t="str">
        <f t="shared" si="46"/>
        <v xml:space="preserve">{"Organisation": "Croix Rouge Americaine", "Indicateur": "Distribution de biens non-alimentaire", "Statut": "Réalisé", "Date de l'activité (passé ou planifiée)
( jj-mm-aaaa)": "12/7/2016", "Département": "Sud", "Commune": "Tiburon", "Section Communale": "2ème Nan Sevré"}, </v>
      </c>
    </row>
    <row r="927" spans="1:30" s="53" customFormat="1" x14ac:dyDescent="0.25">
      <c r="A927" s="71" t="s">
        <v>2191</v>
      </c>
      <c r="B927" s="53" t="s">
        <v>2058</v>
      </c>
      <c r="C927" s="71"/>
      <c r="D927" s="71" t="s">
        <v>15</v>
      </c>
      <c r="E927" s="132">
        <v>42711</v>
      </c>
      <c r="F927" s="77" t="s">
        <v>2417</v>
      </c>
      <c r="G927" s="145" t="s">
        <v>1050</v>
      </c>
      <c r="H927" s="138" t="str">
        <f>IFERROR(VLOOKUP(G927,REFERENCES!O:P,2,FALSE),"")</f>
        <v xml:space="preserve">Nombre </v>
      </c>
      <c r="I927" s="73">
        <v>60</v>
      </c>
      <c r="J927" s="73"/>
      <c r="K927" s="73"/>
      <c r="L927" s="73"/>
      <c r="M927" s="74">
        <v>300</v>
      </c>
      <c r="N927" s="73">
        <v>60</v>
      </c>
      <c r="O927" s="143"/>
      <c r="P927" s="53" t="s">
        <v>19</v>
      </c>
      <c r="Q927" s="71" t="s">
        <v>549</v>
      </c>
      <c r="R927" s="150" t="s">
        <v>1447</v>
      </c>
      <c r="S927" s="167" t="s">
        <v>2033</v>
      </c>
      <c r="T927" s="71"/>
      <c r="U927" s="71"/>
      <c r="V927" s="72"/>
      <c r="W927" s="206" t="str">
        <f t="shared" si="44"/>
        <v>CRO2016127SUTI2È</v>
      </c>
      <c r="X927" s="206">
        <f t="shared" si="45"/>
        <v>0</v>
      </c>
      <c r="Y927" s="206" t="str">
        <f>VLOOKUP(P927,NIVEAUXADMIN!A:B,2,FALSE)</f>
        <v>HT07</v>
      </c>
      <c r="Z927" s="206" t="str">
        <f>VLOOKUP(Q927,NIVEAUXADMIN!E:F,2,FALSE)</f>
        <v>HT07753</v>
      </c>
      <c r="AA927" s="206" t="str">
        <f>VLOOKUP(R927,NIVEAUXADMIN!I:J,2,FALSE)</f>
        <v>HT07753-02</v>
      </c>
      <c r="AB927" s="206">
        <f>IF(SUMPRODUCT(($A$4:$A927=A927)*($Q$4:$Q927=Q927))&gt;1,0,1)</f>
        <v>0</v>
      </c>
      <c r="AC927" s="207">
        <f>IF(SUMPRODUCT(($A$4:$A927=A927)*($F$4:$F927=F927)*($Q$4:$Q927=Q927))&gt;1,0,1)</f>
        <v>0</v>
      </c>
      <c r="AD927" s="206" t="str">
        <f t="shared" si="46"/>
        <v xml:space="preserve">{"Organisation": "Croix Rouge Americaine", "Indicateur": "Distribution de biens non-alimentaire", "Statut": "Réalisé", "Date de l'activité (passé ou planifiée)
( jj-mm-aaaa)": "12/7/2016", "Département": "Sud", "Commune": "Tiburon", "Section Communale": "2ème Nan Sevré"}, </v>
      </c>
    </row>
    <row r="928" spans="1:30" s="53" customFormat="1" x14ac:dyDescent="0.25">
      <c r="A928" s="71" t="s">
        <v>2191</v>
      </c>
      <c r="B928" s="53" t="s">
        <v>2058</v>
      </c>
      <c r="C928" s="71"/>
      <c r="D928" s="71" t="s">
        <v>15</v>
      </c>
      <c r="E928" s="132">
        <v>42711</v>
      </c>
      <c r="F928" s="77" t="s">
        <v>2417</v>
      </c>
      <c r="G928" s="145" t="s">
        <v>1051</v>
      </c>
      <c r="H928" s="138" t="str">
        <f>IFERROR(VLOOKUP(G928,REFERENCES!O:P,2,FALSE),"")</f>
        <v xml:space="preserve">Nombre </v>
      </c>
      <c r="I928" s="73">
        <v>120</v>
      </c>
      <c r="J928" s="73"/>
      <c r="K928" s="73"/>
      <c r="L928" s="73"/>
      <c r="M928" s="74">
        <v>300</v>
      </c>
      <c r="N928" s="73">
        <v>60</v>
      </c>
      <c r="O928" s="143"/>
      <c r="P928" s="53" t="s">
        <v>19</v>
      </c>
      <c r="Q928" s="71" t="s">
        <v>549</v>
      </c>
      <c r="R928" s="150" t="s">
        <v>1447</v>
      </c>
      <c r="S928" s="167" t="s">
        <v>2033</v>
      </c>
      <c r="V928" s="72"/>
      <c r="W928" s="206" t="str">
        <f t="shared" si="44"/>
        <v>CRO2016127SUTI2È</v>
      </c>
      <c r="X928" s="206">
        <f t="shared" si="45"/>
        <v>0</v>
      </c>
      <c r="Y928" s="206" t="str">
        <f>VLOOKUP(P928,NIVEAUXADMIN!A:B,2,FALSE)</f>
        <v>HT07</v>
      </c>
      <c r="Z928" s="206" t="str">
        <f>VLOOKUP(Q928,NIVEAUXADMIN!E:F,2,FALSE)</f>
        <v>HT07753</v>
      </c>
      <c r="AA928" s="206" t="str">
        <f>VLOOKUP(R928,NIVEAUXADMIN!I:J,2,FALSE)</f>
        <v>HT07753-02</v>
      </c>
      <c r="AB928" s="206">
        <f>IF(SUMPRODUCT(($A$4:$A928=A928)*($Q$4:$Q928=Q928))&gt;1,0,1)</f>
        <v>0</v>
      </c>
      <c r="AC928" s="207">
        <f>IF(SUMPRODUCT(($A$4:$A928=A928)*($F$4:$F928=F928)*($Q$4:$Q928=Q928))&gt;1,0,1)</f>
        <v>0</v>
      </c>
      <c r="AD928" s="206" t="str">
        <f t="shared" si="46"/>
        <v xml:space="preserve">{"Organisation": "Croix Rouge Americaine", "Indicateur": "Distribution de biens non-alimentaire", "Statut": "Réalisé", "Date de l'activité (passé ou planifiée)
( jj-mm-aaaa)": "12/7/2016", "Département": "Sud", "Commune": "Tiburon", "Section Communale": "2ème Nan Sevré"}, </v>
      </c>
    </row>
    <row r="929" spans="1:30" s="53" customFormat="1" x14ac:dyDescent="0.25">
      <c r="A929" s="71" t="s">
        <v>2191</v>
      </c>
      <c r="B929" s="53" t="s">
        <v>2058</v>
      </c>
      <c r="C929" s="71"/>
      <c r="D929" s="71" t="s">
        <v>15</v>
      </c>
      <c r="E929" s="132">
        <v>42712</v>
      </c>
      <c r="F929" s="77" t="s">
        <v>2417</v>
      </c>
      <c r="G929" s="145" t="s">
        <v>1055</v>
      </c>
      <c r="H929" s="138" t="str">
        <f>IFERROR(VLOOKUP(G929,REFERENCES!O:P,2,FALSE),"")</f>
        <v xml:space="preserve">Nombre </v>
      </c>
      <c r="I929" s="73">
        <v>60</v>
      </c>
      <c r="J929" s="73"/>
      <c r="K929" s="73"/>
      <c r="L929" s="73"/>
      <c r="M929" s="74">
        <v>300</v>
      </c>
      <c r="N929" s="73">
        <v>60</v>
      </c>
      <c r="O929" s="143"/>
      <c r="P929" s="53" t="s">
        <v>19</v>
      </c>
      <c r="Q929" s="71" t="s">
        <v>552</v>
      </c>
      <c r="R929" s="150" t="s">
        <v>1265</v>
      </c>
      <c r="S929" s="167" t="s">
        <v>2163</v>
      </c>
      <c r="V929" s="72"/>
      <c r="W929" s="206" t="str">
        <f t="shared" si="44"/>
        <v>CRO2016128SUTO1È</v>
      </c>
      <c r="X929" s="206">
        <f t="shared" si="45"/>
        <v>0</v>
      </c>
      <c r="Y929" s="206" t="str">
        <f>VLOOKUP(P929,NIVEAUXADMIN!A:B,2,FALSE)</f>
        <v>HT07</v>
      </c>
      <c r="Z929" s="206" t="str">
        <f>VLOOKUP(Q929,NIVEAUXADMIN!E:F,2,FALSE)</f>
        <v>HT07712</v>
      </c>
      <c r="AA929" s="206" t="str">
        <f>VLOOKUP(R929,NIVEAUXADMIN!I:J,2,FALSE)</f>
        <v>HT07712-01</v>
      </c>
      <c r="AB929" s="206">
        <f>IF(SUMPRODUCT(($A$4:$A929=A929)*($Q$4:$Q929=Q929))&gt;1,0,1)</f>
        <v>0</v>
      </c>
      <c r="AC929" s="207">
        <f>IF(SUMPRODUCT(($A$4:$A929=A929)*($F$4:$F929=F929)*($Q$4:$Q929=Q929))&gt;1,0,1)</f>
        <v>0</v>
      </c>
      <c r="AD929" s="206" t="str">
        <f t="shared" si="46"/>
        <v xml:space="preserve">{"Organisation": "Croix Rouge Americaine", "Indicateur": "Distribution de biens non-alimentaire", "Statut": "Réalisé", "Date de l'activité (passé ou planifiée)
( jj-mm-aaaa)": "12/8/2016", "Département": "Sud", "Commune": "Torbeck", "Section Communale": "1ère Bourry"}, </v>
      </c>
    </row>
    <row r="930" spans="1:30" s="53" customFormat="1" x14ac:dyDescent="0.25">
      <c r="A930" s="71" t="s">
        <v>2191</v>
      </c>
      <c r="B930" s="53" t="s">
        <v>2058</v>
      </c>
      <c r="C930" s="71"/>
      <c r="D930" s="71" t="s">
        <v>15</v>
      </c>
      <c r="E930" s="132">
        <v>42712</v>
      </c>
      <c r="F930" s="77" t="s">
        <v>2417</v>
      </c>
      <c r="G930" s="145" t="s">
        <v>1050</v>
      </c>
      <c r="H930" s="138" t="str">
        <f>IFERROR(VLOOKUP(G930,REFERENCES!O:P,2,FALSE),"")</f>
        <v xml:space="preserve">Nombre </v>
      </c>
      <c r="I930" s="207">
        <v>60</v>
      </c>
      <c r="J930" s="73"/>
      <c r="K930" s="73"/>
      <c r="L930" s="73"/>
      <c r="M930" s="74">
        <v>300</v>
      </c>
      <c r="N930" s="73">
        <v>60</v>
      </c>
      <c r="O930" s="206"/>
      <c r="P930" s="53" t="s">
        <v>19</v>
      </c>
      <c r="Q930" s="71" t="s">
        <v>552</v>
      </c>
      <c r="R930" s="78" t="s">
        <v>1265</v>
      </c>
      <c r="S930" s="167" t="s">
        <v>2163</v>
      </c>
      <c r="T930" s="71"/>
      <c r="U930" s="71"/>
      <c r="V930" s="145"/>
      <c r="W930" s="206" t="str">
        <f t="shared" si="44"/>
        <v>CRO2016128SUTO1È</v>
      </c>
      <c r="X930" s="206">
        <f t="shared" si="45"/>
        <v>0</v>
      </c>
      <c r="Y930" s="206" t="str">
        <f>VLOOKUP(P930,NIVEAUXADMIN!A:B,2,FALSE)</f>
        <v>HT07</v>
      </c>
      <c r="Z930" s="206" t="str">
        <f>VLOOKUP(Q930,NIVEAUXADMIN!E:F,2,FALSE)</f>
        <v>HT07712</v>
      </c>
      <c r="AA930" s="206" t="str">
        <f>VLOOKUP(R930,NIVEAUXADMIN!I:J,2,FALSE)</f>
        <v>HT07712-01</v>
      </c>
      <c r="AB930" s="206">
        <f>IF(SUMPRODUCT(($A$4:$A930=A930)*($Q$4:$Q930=Q930))&gt;1,0,1)</f>
        <v>0</v>
      </c>
      <c r="AC930" s="207">
        <f>IF(SUMPRODUCT(($A$4:$A930=A930)*($F$4:$F930=F930)*($Q$4:$Q930=Q930))&gt;1,0,1)</f>
        <v>0</v>
      </c>
      <c r="AD930" s="206" t="str">
        <f t="shared" si="46"/>
        <v xml:space="preserve">{"Organisation": "Croix Rouge Americaine", "Indicateur": "Distribution de biens non-alimentaire", "Statut": "Réalisé", "Date de l'activité (passé ou planifiée)
( jj-mm-aaaa)": "12/8/2016", "Département": "Sud", "Commune": "Torbeck", "Section Communale": "1ère Bourry"}, </v>
      </c>
    </row>
    <row r="931" spans="1:30" s="53" customFormat="1" x14ac:dyDescent="0.25">
      <c r="A931" s="71" t="s">
        <v>2191</v>
      </c>
      <c r="B931" s="53" t="s">
        <v>2058</v>
      </c>
      <c r="C931" s="71"/>
      <c r="D931" s="71" t="s">
        <v>15</v>
      </c>
      <c r="E931" s="132">
        <v>42712</v>
      </c>
      <c r="F931" s="77" t="s">
        <v>2417</v>
      </c>
      <c r="G931" s="145" t="s">
        <v>1051</v>
      </c>
      <c r="H931" s="138" t="str">
        <f>IFERROR(VLOOKUP(G931,REFERENCES!O:P,2,FALSE),"")</f>
        <v xml:space="preserve">Nombre </v>
      </c>
      <c r="I931" s="207">
        <v>120</v>
      </c>
      <c r="J931" s="73"/>
      <c r="K931" s="73"/>
      <c r="L931" s="73"/>
      <c r="M931" s="74">
        <v>300</v>
      </c>
      <c r="N931" s="73">
        <v>60</v>
      </c>
      <c r="O931" s="206"/>
      <c r="P931" s="53" t="s">
        <v>19</v>
      </c>
      <c r="Q931" s="71" t="s">
        <v>552</v>
      </c>
      <c r="R931" s="78" t="s">
        <v>1265</v>
      </c>
      <c r="S931" s="167" t="s">
        <v>2163</v>
      </c>
      <c r="T931" s="71"/>
      <c r="U931" s="71"/>
      <c r="V931" s="72"/>
      <c r="W931" s="206" t="str">
        <f t="shared" si="44"/>
        <v>CRO2016128SUTO1È</v>
      </c>
      <c r="X931" s="206">
        <f t="shared" si="45"/>
        <v>0</v>
      </c>
      <c r="Y931" s="206" t="str">
        <f>VLOOKUP(P931,NIVEAUXADMIN!A:B,2,FALSE)</f>
        <v>HT07</v>
      </c>
      <c r="Z931" s="206" t="str">
        <f>VLOOKUP(Q931,NIVEAUXADMIN!E:F,2,FALSE)</f>
        <v>HT07712</v>
      </c>
      <c r="AA931" s="206" t="str">
        <f>VLOOKUP(R931,NIVEAUXADMIN!I:J,2,FALSE)</f>
        <v>HT07712-01</v>
      </c>
      <c r="AB931" s="206">
        <f>IF(SUMPRODUCT(($A$4:$A931=A931)*($Q$4:$Q931=Q931))&gt;1,0,1)</f>
        <v>0</v>
      </c>
      <c r="AC931" s="207">
        <f>IF(SUMPRODUCT(($A$4:$A931=A931)*($F$4:$F931=F931)*($Q$4:$Q931=Q931))&gt;1,0,1)</f>
        <v>0</v>
      </c>
      <c r="AD931" s="206" t="str">
        <f t="shared" si="46"/>
        <v xml:space="preserve">{"Organisation": "Croix Rouge Americaine", "Indicateur": "Distribution de biens non-alimentaire", "Statut": "Réalisé", "Date de l'activité (passé ou planifiée)
( jj-mm-aaaa)": "12/8/2016", "Département": "Sud", "Commune": "Torbeck", "Section Communale": "1ère Bourry"}, </v>
      </c>
    </row>
    <row r="932" spans="1:30" s="53" customFormat="1" x14ac:dyDescent="0.25">
      <c r="A932" s="71" t="s">
        <v>2191</v>
      </c>
      <c r="B932" s="53" t="s">
        <v>2058</v>
      </c>
      <c r="C932" s="71"/>
      <c r="D932" s="71" t="s">
        <v>15</v>
      </c>
      <c r="E932" s="132">
        <v>42713</v>
      </c>
      <c r="F932" s="77" t="s">
        <v>2417</v>
      </c>
      <c r="G932" s="145" t="s">
        <v>1055</v>
      </c>
      <c r="H932" s="138" t="str">
        <f>IFERROR(VLOOKUP(G932,REFERENCES!O:P,2,FALSE),"")</f>
        <v xml:space="preserve">Nombre </v>
      </c>
      <c r="I932" s="207">
        <v>230</v>
      </c>
      <c r="J932" s="73"/>
      <c r="K932" s="73"/>
      <c r="L932" s="73"/>
      <c r="M932" s="74">
        <v>1150</v>
      </c>
      <c r="N932" s="73">
        <v>230</v>
      </c>
      <c r="O932" s="206"/>
      <c r="P932" s="53" t="s">
        <v>151</v>
      </c>
      <c r="Q932" s="71" t="s">
        <v>224</v>
      </c>
      <c r="R932" s="78" t="s">
        <v>1241</v>
      </c>
      <c r="S932" s="167" t="s">
        <v>2164</v>
      </c>
      <c r="T932" s="71"/>
      <c r="U932" s="71"/>
      <c r="V932" s="72"/>
      <c r="W932" s="206" t="str">
        <f t="shared" si="44"/>
        <v>CRO2016129NIAN1È</v>
      </c>
      <c r="X932" s="206">
        <f t="shared" si="45"/>
        <v>0</v>
      </c>
      <c r="Y932" s="206" t="str">
        <f>VLOOKUP(P932,NIVEAUXADMIN!A:B,2,FALSE)</f>
        <v>HT10</v>
      </c>
      <c r="Z932" s="206" t="str">
        <f>VLOOKUP(Q932,NIVEAUXADMIN!E:F,2,FALSE)</f>
        <v>HT101021</v>
      </c>
      <c r="AA932" s="206" t="str">
        <f>VLOOKUP(R932,NIVEAUXADMIN!I:J,2,FALSE)</f>
        <v>HT101021-01</v>
      </c>
      <c r="AB932" s="206">
        <f>IF(SUMPRODUCT(($A$4:$A932=A932)*($Q$4:$Q932=Q932))&gt;1,0,1)</f>
        <v>1</v>
      </c>
      <c r="AC932" s="207">
        <f>IF(SUMPRODUCT(($A$4:$A932=A932)*($F$4:$F932=F932)*($Q$4:$Q932=Q932))&gt;1,0,1)</f>
        <v>1</v>
      </c>
      <c r="AD932" s="206" t="str">
        <f t="shared" si="46"/>
        <v xml:space="preserve">{"Organisation": "Croix Rouge Americaine", "Indicateur": "Distribution de biens non-alimentaire", "Statut": "Réalisé", "Date de l'activité (passé ou planifiée)
( jj-mm-aaaa)": "12/9/2016", "Département": "Nippes", "Commune": "Anse A Veau", "Section Communale": "1ère Baconnois"}, </v>
      </c>
    </row>
    <row r="933" spans="1:30" s="53" customFormat="1" x14ac:dyDescent="0.25">
      <c r="A933" s="71" t="s">
        <v>2191</v>
      </c>
      <c r="B933" s="53" t="s">
        <v>2058</v>
      </c>
      <c r="C933" s="71"/>
      <c r="D933" s="71" t="s">
        <v>15</v>
      </c>
      <c r="E933" s="132">
        <v>42713</v>
      </c>
      <c r="F933" s="77" t="s">
        <v>2417</v>
      </c>
      <c r="G933" s="145" t="s">
        <v>1056</v>
      </c>
      <c r="H933" s="138" t="str">
        <f>IFERROR(VLOOKUP(G933,REFERENCES!O:P,2,FALSE),"")</f>
        <v xml:space="preserve">Nombre </v>
      </c>
      <c r="I933" s="207">
        <v>230</v>
      </c>
      <c r="J933" s="73"/>
      <c r="K933" s="73"/>
      <c r="L933" s="73"/>
      <c r="M933" s="74">
        <v>1150</v>
      </c>
      <c r="N933" s="73">
        <v>230</v>
      </c>
      <c r="O933" s="206"/>
      <c r="P933" s="53" t="s">
        <v>151</v>
      </c>
      <c r="Q933" s="71" t="s">
        <v>224</v>
      </c>
      <c r="R933" s="78" t="s">
        <v>1241</v>
      </c>
      <c r="S933" s="167" t="s">
        <v>2164</v>
      </c>
      <c r="T933" s="71"/>
      <c r="U933" s="71"/>
      <c r="V933" s="145"/>
      <c r="W933" s="206" t="str">
        <f t="shared" si="44"/>
        <v>CRO2016129NIAN1È</v>
      </c>
      <c r="X933" s="206">
        <f t="shared" si="45"/>
        <v>0</v>
      </c>
      <c r="Y933" s="206" t="str">
        <f>VLOOKUP(P933,NIVEAUXADMIN!A:B,2,FALSE)</f>
        <v>HT10</v>
      </c>
      <c r="Z933" s="206" t="str">
        <f>VLOOKUP(Q933,NIVEAUXADMIN!E:F,2,FALSE)</f>
        <v>HT101021</v>
      </c>
      <c r="AA933" s="206" t="str">
        <f>VLOOKUP(R933,NIVEAUXADMIN!I:J,2,FALSE)</f>
        <v>HT101021-01</v>
      </c>
      <c r="AB933" s="206">
        <f>IF(SUMPRODUCT(($A$4:$A933=A933)*($Q$4:$Q933=Q933))&gt;1,0,1)</f>
        <v>0</v>
      </c>
      <c r="AC933" s="207">
        <f>IF(SUMPRODUCT(($A$4:$A933=A933)*($F$4:$F933=F933)*($Q$4:$Q933=Q933))&gt;1,0,1)</f>
        <v>0</v>
      </c>
      <c r="AD933" s="206" t="str">
        <f t="shared" si="46"/>
        <v xml:space="preserve">{"Organisation": "Croix Rouge Americaine", "Indicateur": "Distribution de biens non-alimentaire", "Statut": "Réalisé", "Date de l'activité (passé ou planifiée)
( jj-mm-aaaa)": "12/9/2016", "Département": "Nippes", "Commune": "Anse A Veau", "Section Communale": "1ère Baconnois"}, </v>
      </c>
    </row>
    <row r="934" spans="1:30" s="53" customFormat="1" x14ac:dyDescent="0.25">
      <c r="A934" s="71" t="s">
        <v>2191</v>
      </c>
      <c r="B934" s="53" t="s">
        <v>2058</v>
      </c>
      <c r="C934" s="71"/>
      <c r="D934" s="71" t="s">
        <v>15</v>
      </c>
      <c r="E934" s="132">
        <v>42713</v>
      </c>
      <c r="F934" s="77" t="s">
        <v>2417</v>
      </c>
      <c r="G934" s="145" t="s">
        <v>1047</v>
      </c>
      <c r="H934" s="138" t="str">
        <f>IFERROR(VLOOKUP(G934,REFERENCES!O:P,2,FALSE),"")</f>
        <v xml:space="preserve">Nombre </v>
      </c>
      <c r="I934" s="146">
        <v>230</v>
      </c>
      <c r="J934" s="73"/>
      <c r="K934" s="73"/>
      <c r="L934" s="73"/>
      <c r="M934" s="74">
        <v>1150</v>
      </c>
      <c r="N934" s="73">
        <v>230</v>
      </c>
      <c r="O934" s="143"/>
      <c r="P934" s="53" t="s">
        <v>151</v>
      </c>
      <c r="Q934" s="71" t="s">
        <v>224</v>
      </c>
      <c r="R934" s="78" t="s">
        <v>1241</v>
      </c>
      <c r="S934" s="167" t="s">
        <v>2164</v>
      </c>
      <c r="T934" s="71"/>
      <c r="U934" s="71"/>
      <c r="V934" s="145"/>
      <c r="W934" s="206" t="str">
        <f t="shared" si="44"/>
        <v>CRO2016129NIAN1È</v>
      </c>
      <c r="X934" s="206">
        <f t="shared" si="45"/>
        <v>0</v>
      </c>
      <c r="Y934" s="206" t="str">
        <f>VLOOKUP(P934,NIVEAUXADMIN!A:B,2,FALSE)</f>
        <v>HT10</v>
      </c>
      <c r="Z934" s="206" t="str">
        <f>VLOOKUP(Q934,NIVEAUXADMIN!E:F,2,FALSE)</f>
        <v>HT101021</v>
      </c>
      <c r="AA934" s="206" t="str">
        <f>VLOOKUP(R934,NIVEAUXADMIN!I:J,2,FALSE)</f>
        <v>HT101021-01</v>
      </c>
      <c r="AB934" s="206">
        <f>IF(SUMPRODUCT(($A$4:$A934=A934)*($Q$4:$Q934=Q934))&gt;1,0,1)</f>
        <v>0</v>
      </c>
      <c r="AC934" s="207">
        <f>IF(SUMPRODUCT(($A$4:$A934=A934)*($F$4:$F934=F934)*($Q$4:$Q934=Q934))&gt;1,0,1)</f>
        <v>0</v>
      </c>
      <c r="AD934" s="206" t="str">
        <f t="shared" si="46"/>
        <v xml:space="preserve">{"Organisation": "Croix Rouge Americaine", "Indicateur": "Distribution de biens non-alimentaire", "Statut": "Réalisé", "Date de l'activité (passé ou planifiée)
( jj-mm-aaaa)": "12/9/2016", "Département": "Nippes", "Commune": "Anse A Veau", "Section Communale": "1ère Baconnois"}, </v>
      </c>
    </row>
    <row r="935" spans="1:30" s="53" customFormat="1" x14ac:dyDescent="0.25">
      <c r="A935" s="71" t="s">
        <v>2191</v>
      </c>
      <c r="B935" s="53" t="s">
        <v>2058</v>
      </c>
      <c r="C935" s="71"/>
      <c r="D935" s="71" t="s">
        <v>15</v>
      </c>
      <c r="E935" s="132">
        <v>42713</v>
      </c>
      <c r="F935" s="77" t="s">
        <v>2417</v>
      </c>
      <c r="G935" s="145" t="s">
        <v>1050</v>
      </c>
      <c r="H935" s="138" t="str">
        <f>IFERROR(VLOOKUP(G935,REFERENCES!O:P,2,FALSE),"")</f>
        <v xml:space="preserve">Nombre </v>
      </c>
      <c r="I935" s="146">
        <v>230</v>
      </c>
      <c r="J935" s="73"/>
      <c r="K935" s="73"/>
      <c r="L935" s="73"/>
      <c r="M935" s="74">
        <v>1150</v>
      </c>
      <c r="N935" s="73">
        <v>230</v>
      </c>
      <c r="O935" s="143"/>
      <c r="P935" s="53" t="s">
        <v>151</v>
      </c>
      <c r="Q935" s="71" t="s">
        <v>224</v>
      </c>
      <c r="R935" s="78" t="s">
        <v>1241</v>
      </c>
      <c r="S935" s="167" t="s">
        <v>2164</v>
      </c>
      <c r="T935" s="71"/>
      <c r="U935" s="71"/>
      <c r="V935" s="145"/>
      <c r="W935" s="206" t="str">
        <f t="shared" si="44"/>
        <v>CRO2016129NIAN1È</v>
      </c>
      <c r="X935" s="206">
        <f t="shared" si="45"/>
        <v>0</v>
      </c>
      <c r="Y935" s="206" t="str">
        <f>VLOOKUP(P935,NIVEAUXADMIN!A:B,2,FALSE)</f>
        <v>HT10</v>
      </c>
      <c r="Z935" s="206" t="str">
        <f>VLOOKUP(Q935,NIVEAUXADMIN!E:F,2,FALSE)</f>
        <v>HT101021</v>
      </c>
      <c r="AA935" s="206" t="str">
        <f>VLOOKUP(R935,NIVEAUXADMIN!I:J,2,FALSE)</f>
        <v>HT101021-01</v>
      </c>
      <c r="AB935" s="206">
        <f>IF(SUMPRODUCT(($A$4:$A935=A935)*($Q$4:$Q935=Q935))&gt;1,0,1)</f>
        <v>0</v>
      </c>
      <c r="AC935" s="207">
        <f>IF(SUMPRODUCT(($A$4:$A935=A935)*($F$4:$F935=F935)*($Q$4:$Q935=Q935))&gt;1,0,1)</f>
        <v>0</v>
      </c>
      <c r="AD935" s="206" t="str">
        <f t="shared" si="46"/>
        <v xml:space="preserve">{"Organisation": "Croix Rouge Americaine", "Indicateur": "Distribution de biens non-alimentaire", "Statut": "Réalisé", "Date de l'activité (passé ou planifiée)
( jj-mm-aaaa)": "12/9/2016", "Département": "Nippes", "Commune": "Anse A Veau", "Section Communale": "1ère Baconnois"}, </v>
      </c>
    </row>
    <row r="936" spans="1:30" s="53" customFormat="1" x14ac:dyDescent="0.25">
      <c r="A936" s="71" t="s">
        <v>2191</v>
      </c>
      <c r="B936" s="53" t="s">
        <v>2058</v>
      </c>
      <c r="C936" s="71"/>
      <c r="D936" s="71" t="s">
        <v>15</v>
      </c>
      <c r="E936" s="132">
        <v>42713</v>
      </c>
      <c r="F936" s="77" t="s">
        <v>2417</v>
      </c>
      <c r="G936" s="145" t="s">
        <v>1051</v>
      </c>
      <c r="H936" s="138" t="str">
        <f>IFERROR(VLOOKUP(G936,REFERENCES!O:P,2,FALSE),"")</f>
        <v xml:space="preserve">Nombre </v>
      </c>
      <c r="I936" s="146">
        <v>460</v>
      </c>
      <c r="J936" s="146"/>
      <c r="K936" s="146"/>
      <c r="L936" s="146"/>
      <c r="M936" s="74">
        <v>1150</v>
      </c>
      <c r="N936" s="73">
        <v>230</v>
      </c>
      <c r="O936" s="71"/>
      <c r="P936" s="53" t="s">
        <v>151</v>
      </c>
      <c r="Q936" s="71" t="s">
        <v>224</v>
      </c>
      <c r="R936" s="78" t="s">
        <v>1241</v>
      </c>
      <c r="S936" s="167" t="s">
        <v>2164</v>
      </c>
      <c r="T936" s="71"/>
      <c r="U936" s="71"/>
      <c r="V936" s="72"/>
      <c r="W936" s="206" t="str">
        <f t="shared" si="44"/>
        <v>CRO2016129NIAN1È</v>
      </c>
      <c r="X936" s="206">
        <f t="shared" si="45"/>
        <v>0</v>
      </c>
      <c r="Y936" s="206" t="str">
        <f>VLOOKUP(P936,NIVEAUXADMIN!A:B,2,FALSE)</f>
        <v>HT10</v>
      </c>
      <c r="Z936" s="206" t="str">
        <f>VLOOKUP(Q936,NIVEAUXADMIN!E:F,2,FALSE)</f>
        <v>HT101021</v>
      </c>
      <c r="AA936" s="206" t="str">
        <f>VLOOKUP(R936,NIVEAUXADMIN!I:J,2,FALSE)</f>
        <v>HT101021-01</v>
      </c>
      <c r="AB936" s="206">
        <f>IF(SUMPRODUCT(($A$4:$A936=A936)*($Q$4:$Q936=Q936))&gt;1,0,1)</f>
        <v>0</v>
      </c>
      <c r="AC936" s="207">
        <f>IF(SUMPRODUCT(($A$4:$A936=A936)*($F$4:$F936=F936)*($Q$4:$Q936=Q936))&gt;1,0,1)</f>
        <v>0</v>
      </c>
      <c r="AD936" s="206" t="str">
        <f t="shared" si="46"/>
        <v xml:space="preserve">{"Organisation": "Croix Rouge Americaine", "Indicateur": "Distribution de biens non-alimentaire", "Statut": "Réalisé", "Date de l'activité (passé ou planifiée)
( jj-mm-aaaa)": "12/9/2016", "Département": "Nippes", "Commune": "Anse A Veau", "Section Communale": "1ère Baconnois"}, </v>
      </c>
    </row>
    <row r="937" spans="1:30" s="53" customFormat="1" x14ac:dyDescent="0.25">
      <c r="A937" s="71" t="s">
        <v>2191</v>
      </c>
      <c r="B937" s="53" t="s">
        <v>2058</v>
      </c>
      <c r="C937" s="71"/>
      <c r="D937" s="71" t="s">
        <v>15</v>
      </c>
      <c r="E937" s="132">
        <v>42713</v>
      </c>
      <c r="F937" s="77" t="s">
        <v>2417</v>
      </c>
      <c r="G937" s="145" t="s">
        <v>1058</v>
      </c>
      <c r="H937" s="138" t="str">
        <f>IFERROR(VLOOKUP(G937,REFERENCES!O:P,2,FALSE),"")</f>
        <v xml:space="preserve">Nombre </v>
      </c>
      <c r="I937" s="146">
        <v>120</v>
      </c>
      <c r="J937" s="146"/>
      <c r="K937" s="146"/>
      <c r="L937" s="146"/>
      <c r="M937" s="74">
        <v>300</v>
      </c>
      <c r="N937" s="73">
        <v>60</v>
      </c>
      <c r="O937" s="71"/>
      <c r="P937" s="71" t="s">
        <v>19</v>
      </c>
      <c r="Q937" s="71" t="s">
        <v>540</v>
      </c>
      <c r="R937" s="78" t="s">
        <v>1458</v>
      </c>
      <c r="S937" s="167" t="s">
        <v>2156</v>
      </c>
      <c r="T937" s="71"/>
      <c r="U937" s="71"/>
      <c r="V937" s="206" t="s">
        <v>1049</v>
      </c>
      <c r="W937" s="206" t="str">
        <f t="shared" si="44"/>
        <v>CRO2016129SURO2È</v>
      </c>
      <c r="X937" s="206">
        <f t="shared" si="45"/>
        <v>0</v>
      </c>
      <c r="Y937" s="206" t="str">
        <f>VLOOKUP(P937,NIVEAUXADMIN!A:B,2,FALSE)</f>
        <v>HT07</v>
      </c>
      <c r="Z937" s="206" t="str">
        <f>VLOOKUP(Q937,NIVEAUXADMIN!E:F,2,FALSE)</f>
        <v>HT07743</v>
      </c>
      <c r="AA937" s="206" t="str">
        <f>VLOOKUP(R937,NIVEAUXADMIN!I:J,2,FALSE)</f>
        <v>HT07743-02</v>
      </c>
      <c r="AB937" s="206">
        <f>IF(SUMPRODUCT(($A$4:$A937=A937)*($Q$4:$Q937=Q937))&gt;1,0,1)</f>
        <v>0</v>
      </c>
      <c r="AC937" s="207">
        <f>IF(SUMPRODUCT(($A$4:$A937=A937)*($F$4:$F937=F937)*($Q$4:$Q937=Q937))&gt;1,0,1)</f>
        <v>0</v>
      </c>
      <c r="AD937" s="206" t="str">
        <f t="shared" si="46"/>
        <v xml:space="preserve">{"Organisation": "Croix Rouge Americaine", "Indicateur": "Distribution de biens non-alimentaire", "Statut": "Réalisé", "Date de l'activité (passé ou planifiée)
( jj-mm-aaaa)": "12/9/2016", "Département": "Sud", "Commune": "Roche-A-Bateau", "Section Communale": "2ème Renaudin"}, </v>
      </c>
    </row>
    <row r="938" spans="1:30" s="53" customFormat="1" x14ac:dyDescent="0.25">
      <c r="A938" s="71" t="s">
        <v>2191</v>
      </c>
      <c r="B938" s="53" t="s">
        <v>2058</v>
      </c>
      <c r="C938" s="71"/>
      <c r="D938" s="71" t="s">
        <v>15</v>
      </c>
      <c r="E938" s="132">
        <v>42713</v>
      </c>
      <c r="F938" s="77" t="s">
        <v>2420</v>
      </c>
      <c r="G938" s="145" t="s">
        <v>2409</v>
      </c>
      <c r="H938" s="138" t="str">
        <f>IFERROR(VLOOKUP(G938,REFERENCES!O:P,2,FALSE),"")</f>
        <v xml:space="preserve">Nombre </v>
      </c>
      <c r="I938" s="146">
        <v>60</v>
      </c>
      <c r="J938" s="73"/>
      <c r="K938" s="73"/>
      <c r="L938" s="73"/>
      <c r="M938" s="74">
        <v>300</v>
      </c>
      <c r="N938" s="73">
        <v>60</v>
      </c>
      <c r="O938" s="143"/>
      <c r="P938" s="53" t="s">
        <v>19</v>
      </c>
      <c r="Q938" s="71" t="s">
        <v>540</v>
      </c>
      <c r="R938" s="78" t="s">
        <v>1458</v>
      </c>
      <c r="S938" s="167" t="s">
        <v>2156</v>
      </c>
      <c r="T938" s="71"/>
      <c r="U938" s="71"/>
      <c r="V938" s="72"/>
      <c r="W938" s="206" t="str">
        <f t="shared" si="44"/>
        <v>CRO2016129SURO2È</v>
      </c>
      <c r="X938" s="206">
        <f t="shared" si="45"/>
        <v>0</v>
      </c>
      <c r="Y938" s="206" t="str">
        <f>VLOOKUP(P938,NIVEAUXADMIN!A:B,2,FALSE)</f>
        <v>HT07</v>
      </c>
      <c r="Z938" s="206" t="str">
        <f>VLOOKUP(Q938,NIVEAUXADMIN!E:F,2,FALSE)</f>
        <v>HT07743</v>
      </c>
      <c r="AA938" s="206" t="str">
        <f>VLOOKUP(R938,NIVEAUXADMIN!I:J,2,FALSE)</f>
        <v>HT07743-02</v>
      </c>
      <c r="AB938" s="206">
        <f>IF(SUMPRODUCT(($A$4:$A938=A938)*($Q$4:$Q938=Q938))&gt;1,0,1)</f>
        <v>0</v>
      </c>
      <c r="AC938" s="207">
        <f>IF(SUMPRODUCT(($A$4:$A938=A938)*($F$4:$F938=F938)*($Q$4:$Q938=Q938))&gt;1,0,1)</f>
        <v>0</v>
      </c>
      <c r="AD938" s="206" t="str">
        <f t="shared" si="46"/>
        <v xml:space="preserve">{"Organisation": "Croix Rouge Americaine", "Indicateur": "Distribution de materiel d'abris d'urgence", "Statut": "Réalisé", "Date de l'activité (passé ou planifiée)
( jj-mm-aaaa)": "12/9/2016", "Département": "Sud", "Commune": "Roche-A-Bateau", "Section Communale": "2ème Renaudin"}, </v>
      </c>
    </row>
    <row r="939" spans="1:30" s="53" customFormat="1" x14ac:dyDescent="0.25">
      <c r="A939" s="71" t="s">
        <v>2191</v>
      </c>
      <c r="B939" s="53" t="s">
        <v>2058</v>
      </c>
      <c r="C939" s="71"/>
      <c r="D939" s="71" t="s">
        <v>15</v>
      </c>
      <c r="E939" s="132">
        <v>42713</v>
      </c>
      <c r="F939" s="77" t="s">
        <v>2417</v>
      </c>
      <c r="G939" s="145" t="s">
        <v>1056</v>
      </c>
      <c r="H939" s="138" t="str">
        <f>IFERROR(VLOOKUP(G939,REFERENCES!O:P,2,FALSE),"")</f>
        <v xml:space="preserve">Nombre </v>
      </c>
      <c r="I939" s="207">
        <v>60</v>
      </c>
      <c r="J939" s="73"/>
      <c r="K939" s="73"/>
      <c r="L939" s="73"/>
      <c r="M939" s="74">
        <v>300</v>
      </c>
      <c r="N939" s="73">
        <v>60</v>
      </c>
      <c r="O939" s="206"/>
      <c r="P939" s="53" t="s">
        <v>19</v>
      </c>
      <c r="Q939" s="71" t="s">
        <v>540</v>
      </c>
      <c r="R939" s="78" t="s">
        <v>1458</v>
      </c>
      <c r="S939" s="167" t="s">
        <v>2156</v>
      </c>
      <c r="T939" s="71"/>
      <c r="U939" s="71"/>
      <c r="V939" s="72"/>
      <c r="W939" s="206" t="str">
        <f t="shared" si="44"/>
        <v>CRO2016129SURO2È</v>
      </c>
      <c r="X939" s="206">
        <f t="shared" si="45"/>
        <v>0</v>
      </c>
      <c r="Y939" s="206" t="str">
        <f>VLOOKUP(P939,NIVEAUXADMIN!A:B,2,FALSE)</f>
        <v>HT07</v>
      </c>
      <c r="Z939" s="206" t="str">
        <f>VLOOKUP(Q939,NIVEAUXADMIN!E:F,2,FALSE)</f>
        <v>HT07743</v>
      </c>
      <c r="AA939" s="206" t="str">
        <f>VLOOKUP(R939,NIVEAUXADMIN!I:J,2,FALSE)</f>
        <v>HT07743-02</v>
      </c>
      <c r="AB939" s="206">
        <f>IF(SUMPRODUCT(($A$4:$A939=A939)*($Q$4:$Q939=Q939))&gt;1,0,1)</f>
        <v>0</v>
      </c>
      <c r="AC939" s="207">
        <f>IF(SUMPRODUCT(($A$4:$A939=A939)*($F$4:$F939=F939)*($Q$4:$Q939=Q939))&gt;1,0,1)</f>
        <v>0</v>
      </c>
      <c r="AD939" s="206" t="str">
        <f t="shared" si="46"/>
        <v xml:space="preserve">{"Organisation": "Croix Rouge Americaine", "Indicateur": "Distribution de biens non-alimentaire", "Statut": "Réalisé", "Date de l'activité (passé ou planifiée)
( jj-mm-aaaa)": "12/9/2016", "Département": "Sud", "Commune": "Roche-A-Bateau", "Section Communale": "2ème Renaudin"}, </v>
      </c>
    </row>
    <row r="940" spans="1:30" s="53" customFormat="1" x14ac:dyDescent="0.25">
      <c r="A940" s="71" t="s">
        <v>2191</v>
      </c>
      <c r="B940" s="53" t="s">
        <v>2058</v>
      </c>
      <c r="C940" s="71"/>
      <c r="D940" s="71" t="s">
        <v>15</v>
      </c>
      <c r="E940" s="132">
        <v>42713</v>
      </c>
      <c r="F940" s="77" t="s">
        <v>2418</v>
      </c>
      <c r="G940" s="145" t="s">
        <v>1151</v>
      </c>
      <c r="H940" s="138" t="str">
        <f>IFERROR(VLOOKUP(G940,REFERENCES!O:P,2,FALSE),"")</f>
        <v>Nombre de kits d'outils</v>
      </c>
      <c r="I940" s="207">
        <v>60</v>
      </c>
      <c r="J940" s="207"/>
      <c r="K940" s="207"/>
      <c r="L940" s="207"/>
      <c r="M940" s="74">
        <v>300</v>
      </c>
      <c r="N940" s="73">
        <v>60</v>
      </c>
      <c r="O940" s="143"/>
      <c r="P940" s="53" t="s">
        <v>19</v>
      </c>
      <c r="Q940" s="71" t="s">
        <v>540</v>
      </c>
      <c r="R940" s="150" t="s">
        <v>1458</v>
      </c>
      <c r="S940" s="167" t="s">
        <v>2156</v>
      </c>
      <c r="T940" s="206"/>
      <c r="U940" s="206"/>
      <c r="V940" s="145"/>
      <c r="W940" s="206" t="str">
        <f t="shared" si="44"/>
        <v>CRO2016129SURO2È</v>
      </c>
      <c r="X940" s="206">
        <f t="shared" si="45"/>
        <v>0</v>
      </c>
      <c r="Y940" s="206" t="str">
        <f>VLOOKUP(P940,NIVEAUXADMIN!A:B,2,FALSE)</f>
        <v>HT07</v>
      </c>
      <c r="Z940" s="206" t="str">
        <f>VLOOKUP(Q940,NIVEAUXADMIN!E:F,2,FALSE)</f>
        <v>HT07743</v>
      </c>
      <c r="AA940" s="206" t="str">
        <f>VLOOKUP(R940,NIVEAUXADMIN!I:J,2,FALSE)</f>
        <v>HT07743-02</v>
      </c>
      <c r="AB940" s="206">
        <f>IF(SUMPRODUCT(($A$4:$A940=A940)*($Q$4:$Q940=Q940))&gt;1,0,1)</f>
        <v>0</v>
      </c>
      <c r="AC940" s="207">
        <f>IF(SUMPRODUCT(($A$4:$A940=A940)*($F$4:$F940=F940)*($Q$4:$Q940=Q940))&gt;1,0,1)</f>
        <v>0</v>
      </c>
      <c r="AD940" s="206" t="str">
        <f t="shared" si="46"/>
        <v xml:space="preserve">{"Organisation": "Croix Rouge Americaine", "Indicateur": "Support à l'auto-recouvrement pour la réparation et reconstruction", "Statut": "Réalisé", "Date de l'activité (passé ou planifiée)
( jj-mm-aaaa)": "12/9/2016", "Département": "Sud", "Commune": "Roche-A-Bateau", "Section Communale": "2ème Renaudin"}, </v>
      </c>
    </row>
    <row r="941" spans="1:30" s="53" customFormat="1" x14ac:dyDescent="0.25">
      <c r="A941" s="71" t="s">
        <v>2191</v>
      </c>
      <c r="B941" s="53" t="s">
        <v>2058</v>
      </c>
      <c r="C941" s="71"/>
      <c r="D941" s="71" t="s">
        <v>15</v>
      </c>
      <c r="E941" s="132">
        <v>42717</v>
      </c>
      <c r="F941" s="77" t="s">
        <v>2417</v>
      </c>
      <c r="G941" s="145" t="s">
        <v>1055</v>
      </c>
      <c r="H941" s="138" t="str">
        <f>IFERROR(VLOOKUP(G941,REFERENCES!O:P,2,FALSE),"")</f>
        <v xml:space="preserve">Nombre </v>
      </c>
      <c r="I941" s="207">
        <v>60</v>
      </c>
      <c r="J941" s="207"/>
      <c r="K941" s="207"/>
      <c r="L941" s="207"/>
      <c r="M941" s="74">
        <v>300</v>
      </c>
      <c r="N941" s="73">
        <v>60</v>
      </c>
      <c r="O941" s="143"/>
      <c r="P941" s="71" t="s">
        <v>19</v>
      </c>
      <c r="Q941" s="71" t="s">
        <v>549</v>
      </c>
      <c r="R941" s="150" t="s">
        <v>1534</v>
      </c>
      <c r="S941" s="167" t="s">
        <v>2167</v>
      </c>
      <c r="T941" s="206"/>
      <c r="U941" s="206"/>
      <c r="V941" s="72"/>
      <c r="W941" s="206" t="str">
        <f t="shared" si="44"/>
        <v>CRO20161213SUTI3È</v>
      </c>
      <c r="X941" s="206">
        <f t="shared" si="45"/>
        <v>0</v>
      </c>
      <c r="Y941" s="206" t="str">
        <f>VLOOKUP(P941,NIVEAUXADMIN!A:B,2,FALSE)</f>
        <v>HT07</v>
      </c>
      <c r="Z941" s="206" t="str">
        <f>VLOOKUP(Q941,NIVEAUXADMIN!E:F,2,FALSE)</f>
        <v>HT07753</v>
      </c>
      <c r="AA941" s="206" t="str">
        <f>VLOOKUP(R941,NIVEAUXADMIN!I:J,2,FALSE)</f>
        <v>HT07753-03</v>
      </c>
      <c r="AB941" s="206">
        <f>IF(SUMPRODUCT(($A$4:$A941=A941)*($Q$4:$Q941=Q941))&gt;1,0,1)</f>
        <v>0</v>
      </c>
      <c r="AC941" s="207">
        <f>IF(SUMPRODUCT(($A$4:$A941=A941)*($F$4:$F941=F941)*($Q$4:$Q941=Q941))&gt;1,0,1)</f>
        <v>0</v>
      </c>
      <c r="AD941" s="206" t="str">
        <f t="shared" si="46"/>
        <v xml:space="preserve">{"Organisation": "Croix Rouge Americaine", "Indicateur": "Distribution de biens non-alimentaire", "Statut": "Réalisé", "Date de l'activité (passé ou planifiée)
( jj-mm-aaaa)": "12/13/2016", "Département": "Sud", "Commune": "Tiburon", "Section Communale": "3ème Loby"}, </v>
      </c>
    </row>
    <row r="942" spans="1:30" s="53" customFormat="1" x14ac:dyDescent="0.25">
      <c r="A942" s="71" t="s">
        <v>2191</v>
      </c>
      <c r="B942" s="53" t="s">
        <v>2058</v>
      </c>
      <c r="C942" s="71"/>
      <c r="D942" s="71" t="s">
        <v>15</v>
      </c>
      <c r="E942" s="132">
        <v>42717</v>
      </c>
      <c r="F942" s="77" t="s">
        <v>2417</v>
      </c>
      <c r="G942" s="145" t="s">
        <v>1050</v>
      </c>
      <c r="H942" s="138" t="str">
        <f>IFERROR(VLOOKUP(G942,REFERENCES!O:P,2,FALSE),"")</f>
        <v xml:space="preserve">Nombre </v>
      </c>
      <c r="I942" s="207">
        <v>60</v>
      </c>
      <c r="J942" s="207"/>
      <c r="K942" s="207"/>
      <c r="L942" s="207"/>
      <c r="M942" s="74">
        <v>300</v>
      </c>
      <c r="N942" s="73">
        <v>60</v>
      </c>
      <c r="O942" s="206"/>
      <c r="P942" s="53" t="s">
        <v>19</v>
      </c>
      <c r="Q942" s="71" t="s">
        <v>549</v>
      </c>
      <c r="R942" s="150" t="s">
        <v>1534</v>
      </c>
      <c r="S942" s="167" t="s">
        <v>2167</v>
      </c>
      <c r="T942" s="206"/>
      <c r="U942" s="206"/>
      <c r="V942" s="72"/>
      <c r="W942" s="206" t="str">
        <f t="shared" si="44"/>
        <v>CRO20161213SUTI3È</v>
      </c>
      <c r="X942" s="206">
        <f t="shared" si="45"/>
        <v>0</v>
      </c>
      <c r="Y942" s="206" t="str">
        <f>VLOOKUP(P942,NIVEAUXADMIN!A:B,2,FALSE)</f>
        <v>HT07</v>
      </c>
      <c r="Z942" s="206" t="str">
        <f>VLOOKUP(Q942,NIVEAUXADMIN!E:F,2,FALSE)</f>
        <v>HT07753</v>
      </c>
      <c r="AA942" s="206" t="str">
        <f>VLOOKUP(R942,NIVEAUXADMIN!I:J,2,FALSE)</f>
        <v>HT07753-03</v>
      </c>
      <c r="AB942" s="206">
        <f>IF(SUMPRODUCT(($A$4:$A942=A942)*($Q$4:$Q942=Q942))&gt;1,0,1)</f>
        <v>0</v>
      </c>
      <c r="AC942" s="207">
        <f>IF(SUMPRODUCT(($A$4:$A942=A942)*($F$4:$F942=F942)*($Q$4:$Q942=Q942))&gt;1,0,1)</f>
        <v>0</v>
      </c>
      <c r="AD942" s="206" t="str">
        <f t="shared" si="46"/>
        <v xml:space="preserve">{"Organisation": "Croix Rouge Americaine", "Indicateur": "Distribution de biens non-alimentaire", "Statut": "Réalisé", "Date de l'activité (passé ou planifiée)
( jj-mm-aaaa)": "12/13/2016", "Département": "Sud", "Commune": "Tiburon", "Section Communale": "3ème Loby"}, </v>
      </c>
    </row>
    <row r="943" spans="1:30" s="53" customFormat="1" x14ac:dyDescent="0.25">
      <c r="A943" s="71" t="s">
        <v>2191</v>
      </c>
      <c r="B943" s="53" t="s">
        <v>2058</v>
      </c>
      <c r="C943" s="71"/>
      <c r="D943" s="71" t="s">
        <v>15</v>
      </c>
      <c r="E943" s="132">
        <v>42717</v>
      </c>
      <c r="F943" s="77" t="s">
        <v>2417</v>
      </c>
      <c r="G943" s="145" t="s">
        <v>1051</v>
      </c>
      <c r="H943" s="138" t="str">
        <f>IFERROR(VLOOKUP(G943,REFERENCES!O:P,2,FALSE),"")</f>
        <v xml:space="preserve">Nombre </v>
      </c>
      <c r="I943" s="207">
        <v>120</v>
      </c>
      <c r="J943" s="207"/>
      <c r="K943" s="207"/>
      <c r="L943" s="207"/>
      <c r="M943" s="74">
        <v>300</v>
      </c>
      <c r="N943" s="73">
        <v>60</v>
      </c>
      <c r="O943" s="206"/>
      <c r="P943" s="53" t="s">
        <v>19</v>
      </c>
      <c r="Q943" s="71" t="s">
        <v>549</v>
      </c>
      <c r="R943" s="150" t="s">
        <v>1534</v>
      </c>
      <c r="S943" s="167" t="s">
        <v>2167</v>
      </c>
      <c r="T943" s="206"/>
      <c r="U943" s="206"/>
      <c r="V943" s="72"/>
      <c r="W943" s="206" t="str">
        <f t="shared" si="44"/>
        <v>CRO20161213SUTI3È</v>
      </c>
      <c r="X943" s="206">
        <f t="shared" si="45"/>
        <v>0</v>
      </c>
      <c r="Y943" s="206" t="str">
        <f>VLOOKUP(P943,NIVEAUXADMIN!A:B,2,FALSE)</f>
        <v>HT07</v>
      </c>
      <c r="Z943" s="206" t="str">
        <f>VLOOKUP(Q943,NIVEAUXADMIN!E:F,2,FALSE)</f>
        <v>HT07753</v>
      </c>
      <c r="AA943" s="206" t="str">
        <f>VLOOKUP(R943,NIVEAUXADMIN!I:J,2,FALSE)</f>
        <v>HT07753-03</v>
      </c>
      <c r="AB943" s="206">
        <f>IF(SUMPRODUCT(($A$4:$A943=A943)*($Q$4:$Q943=Q943))&gt;1,0,1)</f>
        <v>0</v>
      </c>
      <c r="AC943" s="207">
        <f>IF(SUMPRODUCT(($A$4:$A943=A943)*($F$4:$F943=F943)*($Q$4:$Q943=Q943))&gt;1,0,1)</f>
        <v>0</v>
      </c>
      <c r="AD943" s="206" t="str">
        <f t="shared" si="46"/>
        <v xml:space="preserve">{"Organisation": "Croix Rouge Americaine", "Indicateur": "Distribution de biens non-alimentaire", "Statut": "Réalisé", "Date de l'activité (passé ou planifiée)
( jj-mm-aaaa)": "12/13/2016", "Département": "Sud", "Commune": "Tiburon", "Section Communale": "3ème Loby"}, </v>
      </c>
    </row>
    <row r="944" spans="1:30" s="53" customFormat="1" x14ac:dyDescent="0.25">
      <c r="A944" s="71" t="s">
        <v>2191</v>
      </c>
      <c r="B944" s="53" t="s">
        <v>2058</v>
      </c>
      <c r="C944" s="71"/>
      <c r="D944" s="71" t="s">
        <v>15</v>
      </c>
      <c r="E944" s="132">
        <v>42717</v>
      </c>
      <c r="F944" s="77" t="s">
        <v>2417</v>
      </c>
      <c r="G944" s="145" t="s">
        <v>1055</v>
      </c>
      <c r="H944" s="138" t="str">
        <f>IFERROR(VLOOKUP(G944,REFERENCES!O:P,2,FALSE),"")</f>
        <v xml:space="preserve">Nombre </v>
      </c>
      <c r="I944" s="207">
        <v>60</v>
      </c>
      <c r="J944" s="207"/>
      <c r="K944" s="207"/>
      <c r="L944" s="207"/>
      <c r="M944" s="74">
        <v>300</v>
      </c>
      <c r="N944" s="73">
        <v>60</v>
      </c>
      <c r="O944" s="206"/>
      <c r="P944" s="53" t="s">
        <v>19</v>
      </c>
      <c r="Q944" s="71" t="s">
        <v>521</v>
      </c>
      <c r="R944" s="150" t="s">
        <v>1697</v>
      </c>
      <c r="S944" s="167" t="s">
        <v>2166</v>
      </c>
      <c r="T944" s="206"/>
      <c r="U944" s="206"/>
      <c r="V944" s="145"/>
      <c r="W944" s="206" t="str">
        <f t="shared" si="44"/>
        <v>CRO20161213SUCO6È</v>
      </c>
      <c r="X944" s="206">
        <f t="shared" si="45"/>
        <v>0</v>
      </c>
      <c r="Y944" s="206" t="str">
        <f>VLOOKUP(P944,NIVEAUXADMIN!A:B,2,FALSE)</f>
        <v>HT07</v>
      </c>
      <c r="Z944" s="206" t="str">
        <f>VLOOKUP(Q944,NIVEAUXADMIN!E:F,2,FALSE)</f>
        <v>HT07741</v>
      </c>
      <c r="AA944" s="206" t="str">
        <f>VLOOKUP(R944,NIVEAUXADMIN!I:J,2,FALSE)</f>
        <v>HT07741-03</v>
      </c>
      <c r="AB944" s="206">
        <f>IF(SUMPRODUCT(($A$4:$A944=A944)*($Q$4:$Q944=Q944))&gt;1,0,1)</f>
        <v>0</v>
      </c>
      <c r="AC944" s="207">
        <f>IF(SUMPRODUCT(($A$4:$A944=A944)*($F$4:$F944=F944)*($Q$4:$Q944=Q944))&gt;1,0,1)</f>
        <v>0</v>
      </c>
      <c r="AD944" s="206" t="str">
        <f t="shared" si="46"/>
        <v xml:space="preserve">{"Organisation": "Croix Rouge Americaine", "Indicateur": "Distribution de biens non-alimentaire", "Statut": "Réalisé", "Date de l'activité (passé ou planifiée)
( jj-mm-aaaa)": "12/13/2016", "Département": "Sud", "Commune": "Coteaux", "Section Communale": "6ème Quentin"}, </v>
      </c>
    </row>
    <row r="945" spans="1:30" s="53" customFormat="1" x14ac:dyDescent="0.25">
      <c r="A945" s="71" t="s">
        <v>2191</v>
      </c>
      <c r="B945" s="53" t="s">
        <v>2058</v>
      </c>
      <c r="C945" s="71"/>
      <c r="D945" s="71" t="s">
        <v>15</v>
      </c>
      <c r="E945" s="132">
        <v>42717</v>
      </c>
      <c r="F945" s="77" t="s">
        <v>2417</v>
      </c>
      <c r="G945" s="145" t="s">
        <v>1050</v>
      </c>
      <c r="H945" s="138" t="str">
        <f>IFERROR(VLOOKUP(G945,REFERENCES!O:P,2,FALSE),"")</f>
        <v xml:space="preserve">Nombre </v>
      </c>
      <c r="I945" s="207">
        <v>60</v>
      </c>
      <c r="J945" s="207"/>
      <c r="K945" s="207"/>
      <c r="L945" s="207"/>
      <c r="M945" s="74">
        <v>300</v>
      </c>
      <c r="N945" s="73">
        <v>60</v>
      </c>
      <c r="O945" s="206"/>
      <c r="P945" s="53" t="s">
        <v>19</v>
      </c>
      <c r="Q945" s="71" t="s">
        <v>521</v>
      </c>
      <c r="R945" s="150" t="s">
        <v>1697</v>
      </c>
      <c r="S945" s="167" t="s">
        <v>2166</v>
      </c>
      <c r="T945" s="206"/>
      <c r="U945" s="206"/>
      <c r="V945" s="72"/>
      <c r="W945" s="206" t="str">
        <f t="shared" si="44"/>
        <v>CRO20161213SUCO6È</v>
      </c>
      <c r="X945" s="206">
        <f t="shared" si="45"/>
        <v>0</v>
      </c>
      <c r="Y945" s="206" t="str">
        <f>VLOOKUP(P945,NIVEAUXADMIN!A:B,2,FALSE)</f>
        <v>HT07</v>
      </c>
      <c r="Z945" s="206" t="str">
        <f>VLOOKUP(Q945,NIVEAUXADMIN!E:F,2,FALSE)</f>
        <v>HT07741</v>
      </c>
      <c r="AA945" s="206" t="str">
        <f>VLOOKUP(R945,NIVEAUXADMIN!I:J,2,FALSE)</f>
        <v>HT07741-03</v>
      </c>
      <c r="AB945" s="206">
        <f>IF(SUMPRODUCT(($A$4:$A945=A945)*($Q$4:$Q945=Q945))&gt;1,0,1)</f>
        <v>0</v>
      </c>
      <c r="AC945" s="207">
        <f>IF(SUMPRODUCT(($A$4:$A945=A945)*($F$4:$F945=F945)*($Q$4:$Q945=Q945))&gt;1,0,1)</f>
        <v>0</v>
      </c>
      <c r="AD945" s="206" t="str">
        <f t="shared" si="46"/>
        <v xml:space="preserve">{"Organisation": "Croix Rouge Americaine", "Indicateur": "Distribution de biens non-alimentaire", "Statut": "Réalisé", "Date de l'activité (passé ou planifiée)
( jj-mm-aaaa)": "12/13/2016", "Département": "Sud", "Commune": "Coteaux", "Section Communale": "6ème Quentin"}, </v>
      </c>
    </row>
    <row r="946" spans="1:30" s="53" customFormat="1" x14ac:dyDescent="0.25">
      <c r="A946" s="71" t="s">
        <v>2191</v>
      </c>
      <c r="B946" s="53" t="s">
        <v>2058</v>
      </c>
      <c r="C946" s="71"/>
      <c r="D946" s="71" t="s">
        <v>15</v>
      </c>
      <c r="E946" s="132">
        <v>42717</v>
      </c>
      <c r="F946" s="77" t="s">
        <v>2417</v>
      </c>
      <c r="G946" s="145" t="s">
        <v>1051</v>
      </c>
      <c r="H946" s="138" t="str">
        <f>IFERROR(VLOOKUP(G946,REFERENCES!O:P,2,FALSE),"")</f>
        <v xml:space="preserve">Nombre </v>
      </c>
      <c r="I946" s="207">
        <v>120</v>
      </c>
      <c r="J946" s="207"/>
      <c r="K946" s="207"/>
      <c r="L946" s="207"/>
      <c r="M946" s="74">
        <v>300</v>
      </c>
      <c r="N946" s="73">
        <v>60</v>
      </c>
      <c r="O946" s="206"/>
      <c r="P946" s="53" t="s">
        <v>19</v>
      </c>
      <c r="Q946" s="71" t="s">
        <v>521</v>
      </c>
      <c r="R946" s="150" t="s">
        <v>1697</v>
      </c>
      <c r="S946" s="167" t="s">
        <v>2166</v>
      </c>
      <c r="T946" s="206"/>
      <c r="U946" s="206"/>
      <c r="V946" s="72"/>
      <c r="W946" s="206" t="str">
        <f t="shared" si="44"/>
        <v>CRO20161213SUCO6È</v>
      </c>
      <c r="X946" s="206">
        <f t="shared" si="45"/>
        <v>0</v>
      </c>
      <c r="Y946" s="206" t="str">
        <f>VLOOKUP(P946,NIVEAUXADMIN!A:B,2,FALSE)</f>
        <v>HT07</v>
      </c>
      <c r="Z946" s="206" t="str">
        <f>VLOOKUP(Q946,NIVEAUXADMIN!E:F,2,FALSE)</f>
        <v>HT07741</v>
      </c>
      <c r="AA946" s="206" t="str">
        <f>VLOOKUP(R946,NIVEAUXADMIN!I:J,2,FALSE)</f>
        <v>HT07741-03</v>
      </c>
      <c r="AB946" s="206">
        <f>IF(SUMPRODUCT(($A$4:$A946=A946)*($Q$4:$Q946=Q946))&gt;1,0,1)</f>
        <v>0</v>
      </c>
      <c r="AC946" s="207">
        <f>IF(SUMPRODUCT(($A$4:$A946=A946)*($F$4:$F946=F946)*($Q$4:$Q946=Q946))&gt;1,0,1)</f>
        <v>0</v>
      </c>
      <c r="AD946" s="206" t="str">
        <f t="shared" si="46"/>
        <v xml:space="preserve">{"Organisation": "Croix Rouge Americaine", "Indicateur": "Distribution de biens non-alimentaire", "Statut": "Réalisé", "Date de l'activité (passé ou planifiée)
( jj-mm-aaaa)": "12/13/2016", "Département": "Sud", "Commune": "Coteaux", "Section Communale": "6ème Quentin"}, </v>
      </c>
    </row>
    <row r="947" spans="1:30" s="53" customFormat="1" x14ac:dyDescent="0.25">
      <c r="A947" s="71" t="s">
        <v>2191</v>
      </c>
      <c r="B947" s="53" t="s">
        <v>2058</v>
      </c>
      <c r="C947" s="71"/>
      <c r="D947" s="71" t="s">
        <v>15</v>
      </c>
      <c r="E947" s="132">
        <v>42717</v>
      </c>
      <c r="F947" s="77" t="s">
        <v>2417</v>
      </c>
      <c r="G947" s="145" t="s">
        <v>1055</v>
      </c>
      <c r="H947" s="138" t="str">
        <f>IFERROR(VLOOKUP(G947,REFERENCES!O:P,2,FALSE),"")</f>
        <v xml:space="preserve">Nombre </v>
      </c>
      <c r="I947" s="207">
        <v>300</v>
      </c>
      <c r="J947" s="207"/>
      <c r="K947" s="207"/>
      <c r="L947" s="207"/>
      <c r="M947" s="74">
        <v>1500</v>
      </c>
      <c r="N947" s="73">
        <v>300</v>
      </c>
      <c r="O947" s="206"/>
      <c r="P947" s="53" t="s">
        <v>151</v>
      </c>
      <c r="Q947" s="71" t="s">
        <v>303</v>
      </c>
      <c r="R947" s="150" t="s">
        <v>1554</v>
      </c>
      <c r="S947" s="167" t="s">
        <v>2168</v>
      </c>
      <c r="T947" s="206"/>
      <c r="U947" s="206"/>
      <c r="V947" s="72"/>
      <c r="W947" s="206" t="str">
        <f t="shared" si="44"/>
        <v>CRO20161213NIPE3È</v>
      </c>
      <c r="X947" s="206">
        <f t="shared" si="45"/>
        <v>0</v>
      </c>
      <c r="Y947" s="206" t="str">
        <f>VLOOKUP(P947,NIVEAUXADMIN!A:B,2,FALSE)</f>
        <v>HT10</v>
      </c>
      <c r="Z947" s="206" t="str">
        <f>VLOOKUP(Q947,NIVEAUXADMIN!E:F,2,FALSE)</f>
        <v>HT101012</v>
      </c>
      <c r="AA947" s="206" t="str">
        <f>VLOOKUP(R947,NIVEAUXADMIN!I:J,2,FALSE)</f>
        <v>HT101012-03</v>
      </c>
      <c r="AB947" s="206">
        <f>IF(SUMPRODUCT(($A$4:$A947=A947)*($Q$4:$Q947=Q947))&gt;1,0,1)</f>
        <v>1</v>
      </c>
      <c r="AC947" s="207">
        <f>IF(SUMPRODUCT(($A$4:$A947=A947)*($F$4:$F947=F947)*($Q$4:$Q947=Q947))&gt;1,0,1)</f>
        <v>1</v>
      </c>
      <c r="AD947" s="206" t="str">
        <f t="shared" si="46"/>
        <v xml:space="preserve">{"Organisation": "Croix Rouge Americaine", "Indicateur": "Distribution de biens non-alimentaire", "Statut": "Réalisé", "Date de l'activité (passé ou planifiée)
( jj-mm-aaaa)": "12/13/2016", "Département": "Nippes", "Commune": "Petite Riviere de Nippes", "Section Communale": "3ème Silegue"}, </v>
      </c>
    </row>
    <row r="948" spans="1:30" s="53" customFormat="1" x14ac:dyDescent="0.25">
      <c r="A948" s="71" t="s">
        <v>2191</v>
      </c>
      <c r="B948" s="53" t="s">
        <v>2058</v>
      </c>
      <c r="C948" s="71"/>
      <c r="D948" s="71" t="s">
        <v>15</v>
      </c>
      <c r="E948" s="132">
        <v>42717</v>
      </c>
      <c r="F948" s="77" t="s">
        <v>2420</v>
      </c>
      <c r="G948" s="145" t="s">
        <v>2410</v>
      </c>
      <c r="H948" s="138" t="str">
        <f>IFERROR(VLOOKUP(G948,REFERENCES!O:P,2,FALSE),"")</f>
        <v xml:space="preserve">Nombre </v>
      </c>
      <c r="I948" s="207">
        <v>300</v>
      </c>
      <c r="J948" s="73"/>
      <c r="K948" s="73"/>
      <c r="L948" s="73"/>
      <c r="M948" s="74">
        <v>1500</v>
      </c>
      <c r="N948" s="207">
        <v>300</v>
      </c>
      <c r="O948" s="206"/>
      <c r="P948" s="53" t="s">
        <v>151</v>
      </c>
      <c r="Q948" s="71" t="s">
        <v>303</v>
      </c>
      <c r="R948" s="78" t="s">
        <v>1554</v>
      </c>
      <c r="S948" s="167" t="s">
        <v>2168</v>
      </c>
      <c r="T948" s="71"/>
      <c r="U948" s="71"/>
      <c r="V948" s="145"/>
      <c r="W948" s="206" t="str">
        <f t="shared" si="44"/>
        <v>CRO20161213NIPE3È</v>
      </c>
      <c r="X948" s="206">
        <f t="shared" si="45"/>
        <v>0</v>
      </c>
      <c r="Y948" s="206" t="str">
        <f>VLOOKUP(P948,NIVEAUXADMIN!A:B,2,FALSE)</f>
        <v>HT10</v>
      </c>
      <c r="Z948" s="206" t="str">
        <f>VLOOKUP(Q948,NIVEAUXADMIN!E:F,2,FALSE)</f>
        <v>HT101012</v>
      </c>
      <c r="AA948" s="206" t="str">
        <f>VLOOKUP(R948,NIVEAUXADMIN!I:J,2,FALSE)</f>
        <v>HT101012-03</v>
      </c>
      <c r="AB948" s="206">
        <f>IF(SUMPRODUCT(($A$4:$A948=A948)*($Q$4:$Q948=Q948))&gt;1,0,1)</f>
        <v>0</v>
      </c>
      <c r="AC948" s="207">
        <f>IF(SUMPRODUCT(($A$4:$A948=A948)*($F$4:$F948=F948)*($Q$4:$Q948=Q948))&gt;1,0,1)</f>
        <v>1</v>
      </c>
      <c r="AD948" s="206" t="str">
        <f t="shared" si="46"/>
        <v xml:space="preserve">{"Organisation": "Croix Rouge Americaine", "Indicateur": "Distribution de materiel d'abris d'urgence", "Statut": "Réalisé", "Date de l'activité (passé ou planifiée)
( jj-mm-aaaa)": "12/13/2016", "Département": "Nippes", "Commune": "Petite Riviere de Nippes", "Section Communale": "3ème Silegue"}, </v>
      </c>
    </row>
    <row r="949" spans="1:30" s="53" customFormat="1" x14ac:dyDescent="0.25">
      <c r="A949" s="53" t="s">
        <v>2191</v>
      </c>
      <c r="B949" s="53" t="s">
        <v>2058</v>
      </c>
      <c r="D949" s="53" t="s">
        <v>15</v>
      </c>
      <c r="E949" s="132">
        <v>42717</v>
      </c>
      <c r="F949" s="77" t="s">
        <v>2417</v>
      </c>
      <c r="G949" s="145" t="s">
        <v>1056</v>
      </c>
      <c r="H949" s="138" t="str">
        <f>IFERROR(VLOOKUP(G949,REFERENCES!O:P,2,FALSE),"")</f>
        <v xml:space="preserve">Nombre </v>
      </c>
      <c r="I949" s="207">
        <v>295</v>
      </c>
      <c r="J949" s="73"/>
      <c r="K949" s="73"/>
      <c r="L949" s="73"/>
      <c r="M949" s="20">
        <v>1500</v>
      </c>
      <c r="N949" s="73">
        <v>300</v>
      </c>
      <c r="O949" s="71"/>
      <c r="P949" s="53" t="s">
        <v>151</v>
      </c>
      <c r="Q949" s="53" t="s">
        <v>303</v>
      </c>
      <c r="R949" s="78" t="s">
        <v>1554</v>
      </c>
      <c r="S949" s="167" t="s">
        <v>2168</v>
      </c>
      <c r="T949" s="71"/>
      <c r="U949" s="71"/>
      <c r="V949" s="145"/>
      <c r="W949" s="206" t="str">
        <f t="shared" si="44"/>
        <v>CRO20161213NIPE3È</v>
      </c>
      <c r="X949" s="206">
        <f t="shared" si="45"/>
        <v>0</v>
      </c>
      <c r="Y949" s="206" t="str">
        <f>VLOOKUP(P949,NIVEAUXADMIN!A:B,2,FALSE)</f>
        <v>HT10</v>
      </c>
      <c r="Z949" s="206" t="str">
        <f>VLOOKUP(Q949,NIVEAUXADMIN!E:F,2,FALSE)</f>
        <v>HT101012</v>
      </c>
      <c r="AA949" s="206" t="str">
        <f>VLOOKUP(R949,NIVEAUXADMIN!I:J,2,FALSE)</f>
        <v>HT101012-03</v>
      </c>
      <c r="AB949" s="206">
        <f>IF(SUMPRODUCT(($A$4:$A949=A949)*($Q$4:$Q949=Q949))&gt;1,0,1)</f>
        <v>0</v>
      </c>
      <c r="AC949" s="207">
        <f>IF(SUMPRODUCT(($A$4:$A949=A949)*($F$4:$F949=F949)*($Q$4:$Q949=Q949))&gt;1,0,1)</f>
        <v>0</v>
      </c>
      <c r="AD949" s="206" t="str">
        <f t="shared" si="46"/>
        <v xml:space="preserve">{"Organisation": "Croix Rouge Americaine", "Indicateur": "Distribution de biens non-alimentaire", "Statut": "Réalisé", "Date de l'activité (passé ou planifiée)
( jj-mm-aaaa)": "12/13/2016", "Département": "Nippes", "Commune": "Petite Riviere de Nippes", "Section Communale": "3ème Silegue"}, </v>
      </c>
    </row>
    <row r="950" spans="1:30" s="53" customFormat="1" x14ac:dyDescent="0.25">
      <c r="A950" s="53" t="s">
        <v>2191</v>
      </c>
      <c r="B950" s="53" t="s">
        <v>2058</v>
      </c>
      <c r="D950" s="53" t="s">
        <v>15</v>
      </c>
      <c r="E950" s="132">
        <v>42717</v>
      </c>
      <c r="F950" s="77" t="s">
        <v>2417</v>
      </c>
      <c r="G950" s="145" t="s">
        <v>1047</v>
      </c>
      <c r="H950" s="138" t="str">
        <f>IFERROR(VLOOKUP(G950,REFERENCES!O:P,2,FALSE),"")</f>
        <v xml:space="preserve">Nombre </v>
      </c>
      <c r="I950" s="207">
        <v>300</v>
      </c>
      <c r="J950" s="73"/>
      <c r="K950" s="73"/>
      <c r="L950" s="73"/>
      <c r="M950" s="20">
        <v>1500</v>
      </c>
      <c r="N950" s="73">
        <v>300</v>
      </c>
      <c r="O950" s="71"/>
      <c r="P950" s="71" t="s">
        <v>151</v>
      </c>
      <c r="Q950" s="71" t="s">
        <v>303</v>
      </c>
      <c r="R950" s="78" t="s">
        <v>1554</v>
      </c>
      <c r="S950" s="167" t="s">
        <v>2168</v>
      </c>
      <c r="T950" s="71"/>
      <c r="U950" s="71"/>
      <c r="V950" s="145"/>
      <c r="W950" s="206" t="str">
        <f t="shared" si="44"/>
        <v>CRO20161213NIPE3È</v>
      </c>
      <c r="X950" s="206">
        <f t="shared" si="45"/>
        <v>0</v>
      </c>
      <c r="Y950" s="206" t="str">
        <f>VLOOKUP(P950,NIVEAUXADMIN!A:B,2,FALSE)</f>
        <v>HT10</v>
      </c>
      <c r="Z950" s="206" t="str">
        <f>VLOOKUP(Q950,NIVEAUXADMIN!E:F,2,FALSE)</f>
        <v>HT101012</v>
      </c>
      <c r="AA950" s="206" t="str">
        <f>VLOOKUP(R950,NIVEAUXADMIN!I:J,2,FALSE)</f>
        <v>HT101012-03</v>
      </c>
      <c r="AB950" s="206">
        <f>IF(SUMPRODUCT(($A$4:$A950=A950)*($Q$4:$Q950=Q950))&gt;1,0,1)</f>
        <v>0</v>
      </c>
      <c r="AC950" s="207">
        <f>IF(SUMPRODUCT(($A$4:$A950=A950)*($F$4:$F950=F950)*($Q$4:$Q950=Q950))&gt;1,0,1)</f>
        <v>0</v>
      </c>
      <c r="AD950" s="206" t="str">
        <f t="shared" si="46"/>
        <v xml:space="preserve">{"Organisation": "Croix Rouge Americaine", "Indicateur": "Distribution de biens non-alimentaire", "Statut": "Réalisé", "Date de l'activité (passé ou planifiée)
( jj-mm-aaaa)": "12/13/2016", "Département": "Nippes", "Commune": "Petite Riviere de Nippes", "Section Communale": "3ème Silegue"}, </v>
      </c>
    </row>
    <row r="951" spans="1:30" s="53" customFormat="1" x14ac:dyDescent="0.25">
      <c r="A951" s="53" t="s">
        <v>2191</v>
      </c>
      <c r="B951" s="53" t="s">
        <v>2058</v>
      </c>
      <c r="D951" s="53" t="s">
        <v>15</v>
      </c>
      <c r="E951" s="132">
        <v>42717</v>
      </c>
      <c r="F951" s="77" t="s">
        <v>2417</v>
      </c>
      <c r="G951" s="145" t="s">
        <v>1050</v>
      </c>
      <c r="H951" s="138" t="str">
        <f>IFERROR(VLOOKUP(G951,REFERENCES!O:P,2,FALSE),"")</f>
        <v xml:space="preserve">Nombre </v>
      </c>
      <c r="I951" s="73">
        <v>300</v>
      </c>
      <c r="J951" s="73"/>
      <c r="K951" s="73"/>
      <c r="L951" s="73"/>
      <c r="M951" s="20">
        <v>1500</v>
      </c>
      <c r="N951" s="207">
        <v>300</v>
      </c>
      <c r="O951" s="71"/>
      <c r="P951" s="53" t="s">
        <v>151</v>
      </c>
      <c r="Q951" s="53" t="s">
        <v>303</v>
      </c>
      <c r="R951" s="78" t="s">
        <v>1554</v>
      </c>
      <c r="S951" s="167" t="s">
        <v>2168</v>
      </c>
      <c r="T951" s="71"/>
      <c r="U951" s="71"/>
      <c r="V951" s="145"/>
      <c r="W951" s="206" t="str">
        <f t="shared" si="44"/>
        <v>CRO20161213NIPE3È</v>
      </c>
      <c r="X951" s="206">
        <f t="shared" si="45"/>
        <v>0</v>
      </c>
      <c r="Y951" s="206" t="str">
        <f>VLOOKUP(P951,NIVEAUXADMIN!A:B,2,FALSE)</f>
        <v>HT10</v>
      </c>
      <c r="Z951" s="206" t="str">
        <f>VLOOKUP(Q951,NIVEAUXADMIN!E:F,2,FALSE)</f>
        <v>HT101012</v>
      </c>
      <c r="AA951" s="206" t="str">
        <f>VLOOKUP(R951,NIVEAUXADMIN!I:J,2,FALSE)</f>
        <v>HT101012-03</v>
      </c>
      <c r="AB951" s="206">
        <f>IF(SUMPRODUCT(($A$4:$A951=A951)*($Q$4:$Q951=Q951))&gt;1,0,1)</f>
        <v>0</v>
      </c>
      <c r="AC951" s="207">
        <f>IF(SUMPRODUCT(($A$4:$A951=A951)*($F$4:$F951=F951)*($Q$4:$Q951=Q951))&gt;1,0,1)</f>
        <v>0</v>
      </c>
      <c r="AD951" s="206" t="str">
        <f t="shared" si="46"/>
        <v xml:space="preserve">{"Organisation": "Croix Rouge Americaine", "Indicateur": "Distribution de biens non-alimentaire", "Statut": "Réalisé", "Date de l'activité (passé ou planifiée)
( jj-mm-aaaa)": "12/13/2016", "Département": "Nippes", "Commune": "Petite Riviere de Nippes", "Section Communale": "3ème Silegue"}, </v>
      </c>
    </row>
    <row r="952" spans="1:30" s="53" customFormat="1" x14ac:dyDescent="0.25">
      <c r="A952" s="53" t="s">
        <v>2191</v>
      </c>
      <c r="B952" s="53" t="s">
        <v>2058</v>
      </c>
      <c r="D952" s="53" t="s">
        <v>15</v>
      </c>
      <c r="E952" s="132">
        <v>42717</v>
      </c>
      <c r="F952" s="77" t="s">
        <v>2417</v>
      </c>
      <c r="G952" s="145" t="s">
        <v>1051</v>
      </c>
      <c r="H952" s="138" t="str">
        <f>IFERROR(VLOOKUP(G952,REFERENCES!O:P,2,FALSE),"")</f>
        <v xml:space="preserve">Nombre </v>
      </c>
      <c r="I952" s="73">
        <v>600</v>
      </c>
      <c r="J952" s="73"/>
      <c r="K952" s="73"/>
      <c r="L952" s="73"/>
      <c r="M952" s="20">
        <v>1500</v>
      </c>
      <c r="N952" s="207">
        <v>300</v>
      </c>
      <c r="O952" s="71"/>
      <c r="P952" s="53" t="s">
        <v>151</v>
      </c>
      <c r="Q952" s="53" t="s">
        <v>303</v>
      </c>
      <c r="R952" s="78" t="s">
        <v>1554</v>
      </c>
      <c r="S952" s="167" t="s">
        <v>2168</v>
      </c>
      <c r="T952" s="71"/>
      <c r="U952" s="71"/>
      <c r="V952" s="145"/>
      <c r="W952" s="206" t="str">
        <f t="shared" si="44"/>
        <v>CRO20161213NIPE3È</v>
      </c>
      <c r="X952" s="206">
        <f t="shared" si="45"/>
        <v>0</v>
      </c>
      <c r="Y952" s="206" t="str">
        <f>VLOOKUP(P952,NIVEAUXADMIN!A:B,2,FALSE)</f>
        <v>HT10</v>
      </c>
      <c r="Z952" s="206" t="str">
        <f>VLOOKUP(Q952,NIVEAUXADMIN!E:F,2,FALSE)</f>
        <v>HT101012</v>
      </c>
      <c r="AA952" s="206" t="str">
        <f>VLOOKUP(R952,NIVEAUXADMIN!I:J,2,FALSE)</f>
        <v>HT101012-03</v>
      </c>
      <c r="AB952" s="206">
        <f>IF(SUMPRODUCT(($A$4:$A952=A952)*($Q$4:$Q952=Q952))&gt;1,0,1)</f>
        <v>0</v>
      </c>
      <c r="AC952" s="207">
        <f>IF(SUMPRODUCT(($A$4:$A952=A952)*($F$4:$F952=F952)*($Q$4:$Q952=Q952))&gt;1,0,1)</f>
        <v>0</v>
      </c>
      <c r="AD952" s="206" t="str">
        <f t="shared" si="46"/>
        <v xml:space="preserve">{"Organisation": "Croix Rouge Americaine", "Indicateur": "Distribution de biens non-alimentaire", "Statut": "Réalisé", "Date de l'activité (passé ou planifiée)
( jj-mm-aaaa)": "12/13/2016", "Département": "Nippes", "Commune": "Petite Riviere de Nippes", "Section Communale": "3ème Silegue"}, </v>
      </c>
    </row>
    <row r="953" spans="1:30" s="53" customFormat="1" x14ac:dyDescent="0.25">
      <c r="A953" s="53" t="s">
        <v>2191</v>
      </c>
      <c r="B953" s="53" t="s">
        <v>2058</v>
      </c>
      <c r="D953" s="53" t="s">
        <v>15</v>
      </c>
      <c r="E953" s="132">
        <v>42718</v>
      </c>
      <c r="F953" s="77" t="s">
        <v>2417</v>
      </c>
      <c r="G953" s="145" t="s">
        <v>1055</v>
      </c>
      <c r="H953" s="138" t="str">
        <f>IFERROR(VLOOKUP(G953,REFERENCES!O:P,2,FALSE),"")</f>
        <v xml:space="preserve">Nombre </v>
      </c>
      <c r="I953" s="73">
        <v>56</v>
      </c>
      <c r="J953" s="73"/>
      <c r="K953" s="73"/>
      <c r="L953" s="73"/>
      <c r="M953" s="20">
        <v>280</v>
      </c>
      <c r="N953" s="207">
        <v>56</v>
      </c>
      <c r="O953" s="71"/>
      <c r="P953" s="53" t="s">
        <v>151</v>
      </c>
      <c r="Q953" s="53" t="s">
        <v>303</v>
      </c>
      <c r="R953" s="78" t="s">
        <v>1579</v>
      </c>
      <c r="S953" s="167" t="s">
        <v>2172</v>
      </c>
      <c r="T953" s="71"/>
      <c r="U953" s="71"/>
      <c r="V953" s="145"/>
      <c r="W953" s="206" t="str">
        <f t="shared" si="44"/>
        <v>CRO20161214NIPE4È</v>
      </c>
      <c r="X953" s="206">
        <f t="shared" si="45"/>
        <v>0</v>
      </c>
      <c r="Y953" s="206" t="str">
        <f>VLOOKUP(P953,NIVEAUXADMIN!A:B,2,FALSE)</f>
        <v>HT10</v>
      </c>
      <c r="Z953" s="206" t="str">
        <f>VLOOKUP(Q953,NIVEAUXADMIN!E:F,2,FALSE)</f>
        <v>HT101012</v>
      </c>
      <c r="AA953" s="206" t="str">
        <f>VLOOKUP(R953,NIVEAUXADMIN!I:J,2,FALSE)</f>
        <v>HT101012-04</v>
      </c>
      <c r="AB953" s="206">
        <f>IF(SUMPRODUCT(($A$4:$A953=A953)*($Q$4:$Q953=Q953))&gt;1,0,1)</f>
        <v>0</v>
      </c>
      <c r="AC953" s="207">
        <f>IF(SUMPRODUCT(($A$4:$A953=A953)*($F$4:$F953=F953)*($Q$4:$Q953=Q953))&gt;1,0,1)</f>
        <v>0</v>
      </c>
      <c r="AD953" s="206" t="str">
        <f t="shared" si="46"/>
        <v xml:space="preserve">{"Organisation": "Croix Rouge Americaine", "Indicateur": "Distribution de biens non-alimentaire", "Statut": "Réalisé", "Date de l'activité (passé ou planifiée)
( jj-mm-aaaa)": "12/14/2016", "Département": "Nippes", "Commune": "Petite Riviere de Nippes", "Section Communale": "4ème Bezin"}, </v>
      </c>
    </row>
    <row r="954" spans="1:30" s="53" customFormat="1" x14ac:dyDescent="0.25">
      <c r="A954" s="53" t="s">
        <v>2191</v>
      </c>
      <c r="B954" s="53" t="s">
        <v>2058</v>
      </c>
      <c r="D954" s="53" t="s">
        <v>15</v>
      </c>
      <c r="E954" s="132">
        <v>42718</v>
      </c>
      <c r="F954" s="77" t="s">
        <v>2420</v>
      </c>
      <c r="G954" s="145" t="s">
        <v>2410</v>
      </c>
      <c r="H954" s="138" t="str">
        <f>IFERROR(VLOOKUP(G954,REFERENCES!O:P,2,FALSE),"")</f>
        <v xml:space="preserve">Nombre </v>
      </c>
      <c r="I954" s="73">
        <v>56</v>
      </c>
      <c r="J954" s="73"/>
      <c r="K954" s="73"/>
      <c r="L954" s="73"/>
      <c r="M954" s="20">
        <v>280</v>
      </c>
      <c r="N954" s="207">
        <v>56</v>
      </c>
      <c r="O954" s="71"/>
      <c r="P954" s="53" t="s">
        <v>151</v>
      </c>
      <c r="Q954" s="53" t="s">
        <v>303</v>
      </c>
      <c r="R954" s="78" t="s">
        <v>1579</v>
      </c>
      <c r="S954" s="167" t="s">
        <v>2172</v>
      </c>
      <c r="T954" s="71"/>
      <c r="U954" s="71"/>
      <c r="V954" s="145"/>
      <c r="W954" s="206" t="str">
        <f t="shared" si="44"/>
        <v>CRO20161214NIPE4È</v>
      </c>
      <c r="X954" s="206">
        <f t="shared" si="45"/>
        <v>0</v>
      </c>
      <c r="Y954" s="206" t="str">
        <f>VLOOKUP(P954,NIVEAUXADMIN!A:B,2,FALSE)</f>
        <v>HT10</v>
      </c>
      <c r="Z954" s="206" t="str">
        <f>VLOOKUP(Q954,NIVEAUXADMIN!E:F,2,FALSE)</f>
        <v>HT101012</v>
      </c>
      <c r="AA954" s="206" t="str">
        <f>VLOOKUP(R954,NIVEAUXADMIN!I:J,2,FALSE)</f>
        <v>HT101012-04</v>
      </c>
      <c r="AB954" s="206">
        <f>IF(SUMPRODUCT(($A$4:$A954=A954)*($Q$4:$Q954=Q954))&gt;1,0,1)</f>
        <v>0</v>
      </c>
      <c r="AC954" s="207">
        <f>IF(SUMPRODUCT(($A$4:$A954=A954)*($F$4:$F954=F954)*($Q$4:$Q954=Q954))&gt;1,0,1)</f>
        <v>0</v>
      </c>
      <c r="AD954" s="206" t="str">
        <f t="shared" si="46"/>
        <v xml:space="preserve">{"Organisation": "Croix Rouge Americaine", "Indicateur": "Distribution de materiel d'abris d'urgence", "Statut": "Réalisé", "Date de l'activité (passé ou planifiée)
( jj-mm-aaaa)": "12/14/2016", "Département": "Nippes", "Commune": "Petite Riviere de Nippes", "Section Communale": "4ème Bezin"}, </v>
      </c>
    </row>
    <row r="955" spans="1:30" s="53" customFormat="1" x14ac:dyDescent="0.25">
      <c r="A955" s="53" t="s">
        <v>2191</v>
      </c>
      <c r="B955" s="53" t="s">
        <v>2058</v>
      </c>
      <c r="D955" s="53" t="s">
        <v>15</v>
      </c>
      <c r="E955" s="132">
        <v>42718</v>
      </c>
      <c r="F955" s="77" t="s">
        <v>2417</v>
      </c>
      <c r="G955" s="145" t="s">
        <v>1047</v>
      </c>
      <c r="H955" s="138" t="str">
        <f>IFERROR(VLOOKUP(G955,REFERENCES!O:P,2,FALSE),"")</f>
        <v xml:space="preserve">Nombre </v>
      </c>
      <c r="I955" s="146">
        <v>56</v>
      </c>
      <c r="J955" s="73"/>
      <c r="K955" s="73"/>
      <c r="L955" s="73"/>
      <c r="M955" s="20">
        <v>280</v>
      </c>
      <c r="N955" s="73">
        <v>56</v>
      </c>
      <c r="O955" s="143"/>
      <c r="P955" s="53" t="s">
        <v>151</v>
      </c>
      <c r="Q955" s="53" t="s">
        <v>303</v>
      </c>
      <c r="R955" s="78" t="s">
        <v>1579</v>
      </c>
      <c r="S955" s="167" t="s">
        <v>2172</v>
      </c>
      <c r="T955" s="71"/>
      <c r="U955" s="71"/>
      <c r="V955" s="145"/>
      <c r="W955" s="206" t="str">
        <f t="shared" si="44"/>
        <v>CRO20161214NIPE4È</v>
      </c>
      <c r="X955" s="206">
        <f t="shared" si="45"/>
        <v>0</v>
      </c>
      <c r="Y955" s="206" t="str">
        <f>VLOOKUP(P955,NIVEAUXADMIN!A:B,2,FALSE)</f>
        <v>HT10</v>
      </c>
      <c r="Z955" s="206" t="str">
        <f>VLOOKUP(Q955,NIVEAUXADMIN!E:F,2,FALSE)</f>
        <v>HT101012</v>
      </c>
      <c r="AA955" s="206" t="str">
        <f>VLOOKUP(R955,NIVEAUXADMIN!I:J,2,FALSE)</f>
        <v>HT101012-04</v>
      </c>
      <c r="AB955" s="206">
        <f>IF(SUMPRODUCT(($A$4:$A955=A955)*($Q$4:$Q955=Q955))&gt;1,0,1)</f>
        <v>0</v>
      </c>
      <c r="AC955" s="207">
        <f>IF(SUMPRODUCT(($A$4:$A955=A955)*($F$4:$F955=F955)*($Q$4:$Q955=Q955))&gt;1,0,1)</f>
        <v>0</v>
      </c>
      <c r="AD955" s="206" t="str">
        <f t="shared" si="46"/>
        <v xml:space="preserve">{"Organisation": "Croix Rouge Americaine", "Indicateur": "Distribution de biens non-alimentaire", "Statut": "Réalisé", "Date de l'activité (passé ou planifiée)
( jj-mm-aaaa)": "12/14/2016", "Département": "Nippes", "Commune": "Petite Riviere de Nippes", "Section Communale": "4ème Bezin"}, </v>
      </c>
    </row>
    <row r="956" spans="1:30" s="53" customFormat="1" x14ac:dyDescent="0.25">
      <c r="A956" s="53" t="s">
        <v>2191</v>
      </c>
      <c r="B956" s="53" t="s">
        <v>2058</v>
      </c>
      <c r="D956" s="53" t="s">
        <v>15</v>
      </c>
      <c r="E956" s="132">
        <v>42718</v>
      </c>
      <c r="F956" s="77" t="s">
        <v>2417</v>
      </c>
      <c r="G956" s="145" t="s">
        <v>1050</v>
      </c>
      <c r="H956" s="138" t="str">
        <f>IFERROR(VLOOKUP(G956,REFERENCES!O:P,2,FALSE),"")</f>
        <v xml:space="preserve">Nombre </v>
      </c>
      <c r="I956" s="146">
        <v>56</v>
      </c>
      <c r="J956" s="73"/>
      <c r="K956" s="73"/>
      <c r="L956" s="73"/>
      <c r="M956" s="20">
        <v>280</v>
      </c>
      <c r="N956" s="17">
        <v>56</v>
      </c>
      <c r="O956" s="143"/>
      <c r="P956" s="53" t="s">
        <v>151</v>
      </c>
      <c r="Q956" s="53" t="s">
        <v>303</v>
      </c>
      <c r="R956" s="78" t="s">
        <v>1579</v>
      </c>
      <c r="S956" s="167" t="s">
        <v>2172</v>
      </c>
      <c r="T956" s="71"/>
      <c r="U956" s="71"/>
      <c r="V956" s="145"/>
      <c r="W956" s="206" t="str">
        <f t="shared" si="44"/>
        <v>CRO20161214NIPE4È</v>
      </c>
      <c r="X956" s="206">
        <f t="shared" si="45"/>
        <v>0</v>
      </c>
      <c r="Y956" s="206" t="str">
        <f>VLOOKUP(P956,NIVEAUXADMIN!A:B,2,FALSE)</f>
        <v>HT10</v>
      </c>
      <c r="Z956" s="206" t="str">
        <f>VLOOKUP(Q956,NIVEAUXADMIN!E:F,2,FALSE)</f>
        <v>HT101012</v>
      </c>
      <c r="AA956" s="206" t="str">
        <f>VLOOKUP(R956,NIVEAUXADMIN!I:J,2,FALSE)</f>
        <v>HT101012-04</v>
      </c>
      <c r="AB956" s="206">
        <f>IF(SUMPRODUCT(($A$4:$A956=A956)*($Q$4:$Q956=Q956))&gt;1,0,1)</f>
        <v>0</v>
      </c>
      <c r="AC956" s="207">
        <f>IF(SUMPRODUCT(($A$4:$A956=A956)*($F$4:$F956=F956)*($Q$4:$Q956=Q956))&gt;1,0,1)</f>
        <v>0</v>
      </c>
      <c r="AD956" s="206" t="str">
        <f t="shared" si="46"/>
        <v xml:space="preserve">{"Organisation": "Croix Rouge Americaine", "Indicateur": "Distribution de biens non-alimentaire", "Statut": "Réalisé", "Date de l'activité (passé ou planifiée)
( jj-mm-aaaa)": "12/14/2016", "Département": "Nippes", "Commune": "Petite Riviere de Nippes", "Section Communale": "4ème Bezin"}, </v>
      </c>
    </row>
    <row r="957" spans="1:30" s="53" customFormat="1" x14ac:dyDescent="0.25">
      <c r="A957" s="53" t="s">
        <v>2191</v>
      </c>
      <c r="B957" s="53" t="s">
        <v>2058</v>
      </c>
      <c r="D957" s="53" t="s">
        <v>15</v>
      </c>
      <c r="E957" s="132">
        <v>42718</v>
      </c>
      <c r="F957" s="77" t="s">
        <v>2417</v>
      </c>
      <c r="G957" s="145" t="s">
        <v>1051</v>
      </c>
      <c r="H957" s="138" t="str">
        <f>IFERROR(VLOOKUP(G957,REFERENCES!O:P,2,FALSE),"")</f>
        <v xml:space="preserve">Nombre </v>
      </c>
      <c r="I957" s="146">
        <v>112</v>
      </c>
      <c r="J957" s="17"/>
      <c r="K957" s="17"/>
      <c r="L957" s="17"/>
      <c r="M957" s="20">
        <v>280</v>
      </c>
      <c r="N957" s="73">
        <v>56</v>
      </c>
      <c r="O957" s="143"/>
      <c r="P957" s="53" t="s">
        <v>151</v>
      </c>
      <c r="Q957" s="53" t="s">
        <v>303</v>
      </c>
      <c r="R957" s="78" t="s">
        <v>1579</v>
      </c>
      <c r="S957" s="167" t="s">
        <v>2172</v>
      </c>
      <c r="V957" s="145"/>
      <c r="W957" s="206" t="str">
        <f t="shared" si="44"/>
        <v>CRO20161214NIPE4È</v>
      </c>
      <c r="X957" s="206">
        <f t="shared" si="45"/>
        <v>0</v>
      </c>
      <c r="Y957" s="206" t="str">
        <f>VLOOKUP(P957,NIVEAUXADMIN!A:B,2,FALSE)</f>
        <v>HT10</v>
      </c>
      <c r="Z957" s="206" t="str">
        <f>VLOOKUP(Q957,NIVEAUXADMIN!E:F,2,FALSE)</f>
        <v>HT101012</v>
      </c>
      <c r="AA957" s="206" t="str">
        <f>VLOOKUP(R957,NIVEAUXADMIN!I:J,2,FALSE)</f>
        <v>HT101012-04</v>
      </c>
      <c r="AB957" s="206">
        <f>IF(SUMPRODUCT(($A$4:$A957=A957)*($Q$4:$Q957=Q957))&gt;1,0,1)</f>
        <v>0</v>
      </c>
      <c r="AC957" s="207">
        <f>IF(SUMPRODUCT(($A$4:$A957=A957)*($F$4:$F957=F957)*($Q$4:$Q957=Q957))&gt;1,0,1)</f>
        <v>0</v>
      </c>
      <c r="AD957" s="206" t="str">
        <f t="shared" si="46"/>
        <v xml:space="preserve">{"Organisation": "Croix Rouge Americaine", "Indicateur": "Distribution de biens non-alimentaire", "Statut": "Réalisé", "Date de l'activité (passé ou planifiée)
( jj-mm-aaaa)": "12/14/2016", "Département": "Nippes", "Commune": "Petite Riviere de Nippes", "Section Communale": "4ème Bezin"}, </v>
      </c>
    </row>
    <row r="958" spans="1:30" s="53" customFormat="1" x14ac:dyDescent="0.25">
      <c r="A958" s="53" t="s">
        <v>2191</v>
      </c>
      <c r="B958" s="53" t="s">
        <v>2058</v>
      </c>
      <c r="D958" s="53" t="s">
        <v>15</v>
      </c>
      <c r="E958" s="132">
        <v>42718</v>
      </c>
      <c r="F958" s="77" t="s">
        <v>2417</v>
      </c>
      <c r="G958" s="145" t="s">
        <v>1055</v>
      </c>
      <c r="H958" s="138" t="str">
        <f>IFERROR(VLOOKUP(G958,REFERENCES!O:P,2,FALSE),"")</f>
        <v xml:space="preserve">Nombre </v>
      </c>
      <c r="I958" s="146">
        <v>129</v>
      </c>
      <c r="J958" s="73"/>
      <c r="K958" s="73"/>
      <c r="L958" s="73"/>
      <c r="M958" s="20">
        <v>645</v>
      </c>
      <c r="N958" s="73">
        <v>129</v>
      </c>
      <c r="O958" s="143"/>
      <c r="P958" s="53" t="s">
        <v>151</v>
      </c>
      <c r="Q958" s="71" t="s">
        <v>303</v>
      </c>
      <c r="R958" s="78" t="s">
        <v>1405</v>
      </c>
      <c r="S958" s="167" t="s">
        <v>2171</v>
      </c>
      <c r="T958" s="71"/>
      <c r="U958" s="71"/>
      <c r="V958" s="145"/>
      <c r="W958" s="206" t="str">
        <f t="shared" si="44"/>
        <v>CRO20161214NIPE2È</v>
      </c>
      <c r="X958" s="206">
        <f t="shared" si="45"/>
        <v>0</v>
      </c>
      <c r="Y958" s="206" t="str">
        <f>VLOOKUP(P958,NIVEAUXADMIN!A:B,2,FALSE)</f>
        <v>HT10</v>
      </c>
      <c r="Z958" s="206" t="str">
        <f>VLOOKUP(Q958,NIVEAUXADMIN!E:F,2,FALSE)</f>
        <v>HT101012</v>
      </c>
      <c r="AA958" s="206" t="str">
        <f>VLOOKUP(R958,NIVEAUXADMIN!I:J,2,FALSE)</f>
        <v>HT101012-02</v>
      </c>
      <c r="AB958" s="206">
        <f>IF(SUMPRODUCT(($A$4:$A958=A958)*($Q$4:$Q958=Q958))&gt;1,0,1)</f>
        <v>0</v>
      </c>
      <c r="AC958" s="207">
        <f>IF(SUMPRODUCT(($A$4:$A958=A958)*($F$4:$F958=F958)*($Q$4:$Q958=Q958))&gt;1,0,1)</f>
        <v>0</v>
      </c>
      <c r="AD958" s="206" t="str">
        <f t="shared" si="46"/>
        <v xml:space="preserve">{"Organisation": "Croix Rouge Americaine", "Indicateur": "Distribution de biens non-alimentaire", "Statut": "Réalisé", "Date de l'activité (passé ou planifiée)
( jj-mm-aaaa)": "12/14/2016", "Département": "Nippes", "Commune": "Petite Riviere de Nippes", "Section Communale": "2ème Cholette"}, </v>
      </c>
    </row>
    <row r="959" spans="1:30" s="53" customFormat="1" x14ac:dyDescent="0.25">
      <c r="A959" s="53" t="s">
        <v>2191</v>
      </c>
      <c r="B959" s="53" t="s">
        <v>2058</v>
      </c>
      <c r="D959" s="53" t="s">
        <v>15</v>
      </c>
      <c r="E959" s="132">
        <v>42718</v>
      </c>
      <c r="F959" s="77" t="s">
        <v>2420</v>
      </c>
      <c r="G959" s="145" t="s">
        <v>2410</v>
      </c>
      <c r="H959" s="138" t="str">
        <f>IFERROR(VLOOKUP(G959,REFERENCES!O:P,2,FALSE),"")</f>
        <v xml:space="preserve">Nombre </v>
      </c>
      <c r="I959" s="146">
        <v>20</v>
      </c>
      <c r="J959" s="73"/>
      <c r="K959" s="73"/>
      <c r="L959" s="73"/>
      <c r="M959" s="20">
        <v>645</v>
      </c>
      <c r="N959" s="73">
        <v>129</v>
      </c>
      <c r="O959" s="143"/>
      <c r="P959" s="71" t="s">
        <v>151</v>
      </c>
      <c r="Q959" s="71" t="s">
        <v>303</v>
      </c>
      <c r="R959" s="78" t="s">
        <v>1405</v>
      </c>
      <c r="S959" s="167" t="s">
        <v>2171</v>
      </c>
      <c r="T959" s="71"/>
      <c r="U959" s="71"/>
      <c r="V959" s="145"/>
      <c r="W959" s="206" t="str">
        <f t="shared" si="44"/>
        <v>CRO20161214NIPE2È</v>
      </c>
      <c r="X959" s="206">
        <f t="shared" si="45"/>
        <v>0</v>
      </c>
      <c r="Y959" s="206" t="str">
        <f>VLOOKUP(P959,NIVEAUXADMIN!A:B,2,FALSE)</f>
        <v>HT10</v>
      </c>
      <c r="Z959" s="206" t="str">
        <f>VLOOKUP(Q959,NIVEAUXADMIN!E:F,2,FALSE)</f>
        <v>HT101012</v>
      </c>
      <c r="AA959" s="206" t="str">
        <f>VLOOKUP(R959,NIVEAUXADMIN!I:J,2,FALSE)</f>
        <v>HT101012-02</v>
      </c>
      <c r="AB959" s="206">
        <f>IF(SUMPRODUCT(($A$4:$A959=A959)*($Q$4:$Q959=Q959))&gt;1,0,1)</f>
        <v>0</v>
      </c>
      <c r="AC959" s="207">
        <f>IF(SUMPRODUCT(($A$4:$A959=A959)*($F$4:$F959=F959)*($Q$4:$Q959=Q959))&gt;1,0,1)</f>
        <v>0</v>
      </c>
      <c r="AD959" s="206" t="str">
        <f t="shared" si="46"/>
        <v xml:space="preserve">{"Organisation": "Croix Rouge Americaine", "Indicateur": "Distribution de materiel d'abris d'urgence", "Statut": "Réalisé", "Date de l'activité (passé ou planifiée)
( jj-mm-aaaa)": "12/14/2016", "Département": "Nippes", "Commune": "Petite Riviere de Nippes", "Section Communale": "2ème Cholette"}, </v>
      </c>
    </row>
    <row r="960" spans="1:30" s="71" customFormat="1" x14ac:dyDescent="0.25">
      <c r="A960" s="71" t="s">
        <v>2191</v>
      </c>
      <c r="B960" s="71" t="s">
        <v>2058</v>
      </c>
      <c r="D960" s="71" t="s">
        <v>15</v>
      </c>
      <c r="E960" s="132">
        <v>42718</v>
      </c>
      <c r="F960" s="77" t="s">
        <v>2417</v>
      </c>
      <c r="G960" s="145" t="s">
        <v>1047</v>
      </c>
      <c r="H960" s="138" t="str">
        <f>IFERROR(VLOOKUP(G960,REFERENCES!O:P,2,FALSE),"")</f>
        <v xml:space="preserve">Nombre </v>
      </c>
      <c r="I960" s="146">
        <v>129</v>
      </c>
      <c r="J960" s="73"/>
      <c r="K960" s="73"/>
      <c r="L960" s="73"/>
      <c r="M960" s="74">
        <v>645</v>
      </c>
      <c r="N960" s="73">
        <v>129</v>
      </c>
      <c r="O960" s="143"/>
      <c r="P960" s="71" t="s">
        <v>151</v>
      </c>
      <c r="Q960" s="71" t="s">
        <v>303</v>
      </c>
      <c r="R960" s="78" t="s">
        <v>1405</v>
      </c>
      <c r="S960" s="167" t="s">
        <v>2171</v>
      </c>
      <c r="V960" s="145"/>
      <c r="W960" s="206" t="str">
        <f t="shared" si="44"/>
        <v>CRO20161214NIPE2È</v>
      </c>
      <c r="X960" s="206">
        <f t="shared" si="45"/>
        <v>0</v>
      </c>
      <c r="Y960" s="206" t="str">
        <f>VLOOKUP(P960,NIVEAUXADMIN!A:B,2,FALSE)</f>
        <v>HT10</v>
      </c>
      <c r="Z960" s="206" t="str">
        <f>VLOOKUP(Q960,NIVEAUXADMIN!E:F,2,FALSE)</f>
        <v>HT101012</v>
      </c>
      <c r="AA960" s="206" t="str">
        <f>VLOOKUP(R960,NIVEAUXADMIN!I:J,2,FALSE)</f>
        <v>HT101012-02</v>
      </c>
      <c r="AB960" s="206">
        <f>IF(SUMPRODUCT(($A$4:$A960=A960)*($Q$4:$Q960=Q960))&gt;1,0,1)</f>
        <v>0</v>
      </c>
      <c r="AC960" s="207">
        <f>IF(SUMPRODUCT(($A$4:$A960=A960)*($F$4:$F960=F960)*($Q$4:$Q960=Q960))&gt;1,0,1)</f>
        <v>0</v>
      </c>
      <c r="AD960" s="206" t="str">
        <f t="shared" si="46"/>
        <v xml:space="preserve">{"Organisation": "Croix Rouge Americaine", "Indicateur": "Distribution de biens non-alimentaire", "Statut": "Réalisé", "Date de l'activité (passé ou planifiée)
( jj-mm-aaaa)": "12/14/2016", "Département": "Nippes", "Commune": "Petite Riviere de Nippes", "Section Communale": "2ème Cholette"}, </v>
      </c>
    </row>
    <row r="961" spans="1:30" s="71" customFormat="1" x14ac:dyDescent="0.25">
      <c r="A961" s="71" t="s">
        <v>2191</v>
      </c>
      <c r="B961" s="71" t="s">
        <v>2058</v>
      </c>
      <c r="D961" s="71" t="s">
        <v>15</v>
      </c>
      <c r="E961" s="132">
        <v>42718</v>
      </c>
      <c r="F961" s="77" t="s">
        <v>2417</v>
      </c>
      <c r="G961" s="145" t="s">
        <v>1050</v>
      </c>
      <c r="H961" s="138" t="str">
        <f>IFERROR(VLOOKUP(G961,REFERENCES!O:P,2,FALSE),"")</f>
        <v xml:space="preserve">Nombre </v>
      </c>
      <c r="I961" s="146">
        <v>129</v>
      </c>
      <c r="J961" s="73"/>
      <c r="K961" s="73"/>
      <c r="L961" s="73"/>
      <c r="M961" s="74">
        <v>645</v>
      </c>
      <c r="N961" s="73">
        <v>129</v>
      </c>
      <c r="O961" s="143"/>
      <c r="P961" s="71" t="s">
        <v>151</v>
      </c>
      <c r="Q961" s="71" t="s">
        <v>303</v>
      </c>
      <c r="R961" s="78" t="s">
        <v>1405</v>
      </c>
      <c r="S961" s="167" t="s">
        <v>2171</v>
      </c>
      <c r="V961" s="145"/>
      <c r="W961" s="206" t="str">
        <f t="shared" si="44"/>
        <v>CRO20161214NIPE2È</v>
      </c>
      <c r="X961" s="206">
        <f t="shared" si="45"/>
        <v>0</v>
      </c>
      <c r="Y961" s="206" t="str">
        <f>VLOOKUP(P961,NIVEAUXADMIN!A:B,2,FALSE)</f>
        <v>HT10</v>
      </c>
      <c r="Z961" s="206" t="str">
        <f>VLOOKUP(Q961,NIVEAUXADMIN!E:F,2,FALSE)</f>
        <v>HT101012</v>
      </c>
      <c r="AA961" s="206" t="str">
        <f>VLOOKUP(R961,NIVEAUXADMIN!I:J,2,FALSE)</f>
        <v>HT101012-02</v>
      </c>
      <c r="AB961" s="206">
        <f>IF(SUMPRODUCT(($A$4:$A961=A961)*($Q$4:$Q961=Q961))&gt;1,0,1)</f>
        <v>0</v>
      </c>
      <c r="AC961" s="207">
        <f>IF(SUMPRODUCT(($A$4:$A961=A961)*($F$4:$F961=F961)*($Q$4:$Q961=Q961))&gt;1,0,1)</f>
        <v>0</v>
      </c>
      <c r="AD961" s="206" t="str">
        <f t="shared" si="46"/>
        <v xml:space="preserve">{"Organisation": "Croix Rouge Americaine", "Indicateur": "Distribution de biens non-alimentaire", "Statut": "Réalisé", "Date de l'activité (passé ou planifiée)
( jj-mm-aaaa)": "12/14/2016", "Département": "Nippes", "Commune": "Petite Riviere de Nippes", "Section Communale": "2ème Cholette"}, </v>
      </c>
    </row>
    <row r="962" spans="1:30" s="71" customFormat="1" x14ac:dyDescent="0.25">
      <c r="A962" s="71" t="s">
        <v>2191</v>
      </c>
      <c r="B962" s="71" t="s">
        <v>2058</v>
      </c>
      <c r="D962" s="71" t="s">
        <v>15</v>
      </c>
      <c r="E962" s="132">
        <v>42718</v>
      </c>
      <c r="F962" s="77" t="s">
        <v>2417</v>
      </c>
      <c r="G962" s="145" t="s">
        <v>1051</v>
      </c>
      <c r="H962" s="138" t="str">
        <f>IFERROR(VLOOKUP(G962,REFERENCES!O:P,2,FALSE),"")</f>
        <v xml:space="preserve">Nombre </v>
      </c>
      <c r="I962" s="146">
        <v>258</v>
      </c>
      <c r="J962" s="73"/>
      <c r="K962" s="73"/>
      <c r="L962" s="73"/>
      <c r="M962" s="74">
        <v>645</v>
      </c>
      <c r="N962" s="73">
        <v>129</v>
      </c>
      <c r="O962" s="143"/>
      <c r="P962" s="71" t="s">
        <v>151</v>
      </c>
      <c r="Q962" s="71" t="s">
        <v>303</v>
      </c>
      <c r="R962" s="78" t="s">
        <v>1405</v>
      </c>
      <c r="S962" s="167" t="s">
        <v>2171</v>
      </c>
      <c r="V962" s="145"/>
      <c r="W962" s="206" t="str">
        <f t="shared" si="44"/>
        <v>CRO20161214NIPE2È</v>
      </c>
      <c r="X962" s="206">
        <f t="shared" si="45"/>
        <v>0</v>
      </c>
      <c r="Y962" s="206" t="str">
        <f>VLOOKUP(P962,NIVEAUXADMIN!A:B,2,FALSE)</f>
        <v>HT10</v>
      </c>
      <c r="Z962" s="206" t="str">
        <f>VLOOKUP(Q962,NIVEAUXADMIN!E:F,2,FALSE)</f>
        <v>HT101012</v>
      </c>
      <c r="AA962" s="206" t="str">
        <f>VLOOKUP(R962,NIVEAUXADMIN!I:J,2,FALSE)</f>
        <v>HT101012-02</v>
      </c>
      <c r="AB962" s="206">
        <f>IF(SUMPRODUCT(($A$4:$A962=A962)*($Q$4:$Q962=Q962))&gt;1,0,1)</f>
        <v>0</v>
      </c>
      <c r="AC962" s="207">
        <f>IF(SUMPRODUCT(($A$4:$A962=A962)*($F$4:$F962=F962)*($Q$4:$Q962=Q962))&gt;1,0,1)</f>
        <v>0</v>
      </c>
      <c r="AD962" s="206" t="str">
        <f t="shared" si="46"/>
        <v xml:space="preserve">{"Organisation": "Croix Rouge Americaine", "Indicateur": "Distribution de biens non-alimentaire", "Statut": "Réalisé", "Date de l'activité (passé ou planifiée)
( jj-mm-aaaa)": "12/14/2016", "Département": "Nippes", "Commune": "Petite Riviere de Nippes", "Section Communale": "2ème Cholette"}, </v>
      </c>
    </row>
    <row r="963" spans="1:30" s="71" customFormat="1" x14ac:dyDescent="0.25">
      <c r="A963" s="71" t="s">
        <v>2191</v>
      </c>
      <c r="B963" s="71" t="s">
        <v>2058</v>
      </c>
      <c r="D963" s="71" t="s">
        <v>15</v>
      </c>
      <c r="E963" s="132">
        <v>42718</v>
      </c>
      <c r="F963" s="77" t="s">
        <v>2417</v>
      </c>
      <c r="G963" s="145" t="s">
        <v>1055</v>
      </c>
      <c r="H963" s="138" t="str">
        <f>IFERROR(VLOOKUP(G963,REFERENCES!O:P,2,FALSE),"")</f>
        <v xml:space="preserve">Nombre </v>
      </c>
      <c r="I963" s="146">
        <v>71</v>
      </c>
      <c r="J963" s="73"/>
      <c r="K963" s="73"/>
      <c r="L963" s="73"/>
      <c r="M963" s="74">
        <v>355</v>
      </c>
      <c r="N963" s="73">
        <v>71</v>
      </c>
      <c r="O963" s="143"/>
      <c r="P963" s="71" t="s">
        <v>151</v>
      </c>
      <c r="Q963" s="71" t="s">
        <v>303</v>
      </c>
      <c r="R963" s="78" t="s">
        <v>1290</v>
      </c>
      <c r="S963" s="167" t="s">
        <v>2170</v>
      </c>
      <c r="V963" s="145"/>
      <c r="W963" s="206" t="str">
        <f t="shared" si="44"/>
        <v>CRO20161214NIPE1È</v>
      </c>
      <c r="X963" s="206">
        <f t="shared" si="45"/>
        <v>0</v>
      </c>
      <c r="Y963" s="206" t="str">
        <f>VLOOKUP(P963,NIVEAUXADMIN!A:B,2,FALSE)</f>
        <v>HT10</v>
      </c>
      <c r="Z963" s="206" t="str">
        <f>VLOOKUP(Q963,NIVEAUXADMIN!E:F,2,FALSE)</f>
        <v>HT101012</v>
      </c>
      <c r="AA963" s="206" t="str">
        <f>VLOOKUP(R963,NIVEAUXADMIN!I:J,2,FALSE)</f>
        <v>HT101012-01</v>
      </c>
      <c r="AB963" s="206">
        <f>IF(SUMPRODUCT(($A$4:$A963=A963)*($Q$4:$Q963=Q963))&gt;1,0,1)</f>
        <v>0</v>
      </c>
      <c r="AC963" s="207">
        <f>IF(SUMPRODUCT(($A$4:$A963=A963)*($F$4:$F963=F963)*($Q$4:$Q963=Q963))&gt;1,0,1)</f>
        <v>0</v>
      </c>
      <c r="AD963" s="206" t="str">
        <f t="shared" si="46"/>
        <v xml:space="preserve">{"Organisation": "Croix Rouge Americaine", "Indicateur": "Distribution de biens non-alimentaire", "Statut": "Réalisé", "Date de l'activité (passé ou planifiée)
( jj-mm-aaaa)": "12/14/2016", "Département": "Nippes", "Commune": "Petite Riviere de Nippes", "Section Communale": "1ère Fonds de Lianes"}, </v>
      </c>
    </row>
    <row r="964" spans="1:30" s="71" customFormat="1" x14ac:dyDescent="0.25">
      <c r="A964" s="71" t="s">
        <v>2191</v>
      </c>
      <c r="B964" s="71" t="s">
        <v>2058</v>
      </c>
      <c r="D964" s="71" t="s">
        <v>15</v>
      </c>
      <c r="E964" s="132">
        <v>42718</v>
      </c>
      <c r="F964" s="77" t="s">
        <v>2420</v>
      </c>
      <c r="G964" s="145" t="s">
        <v>2410</v>
      </c>
      <c r="H964" s="138" t="str">
        <f>IFERROR(VLOOKUP(G964,REFERENCES!O:P,2,FALSE),"")</f>
        <v xml:space="preserve">Nombre </v>
      </c>
      <c r="I964" s="146">
        <v>20</v>
      </c>
      <c r="J964" s="73"/>
      <c r="K964" s="73"/>
      <c r="L964" s="73"/>
      <c r="M964" s="74">
        <v>355</v>
      </c>
      <c r="N964" s="73">
        <v>71</v>
      </c>
      <c r="O964" s="143"/>
      <c r="P964" s="71" t="s">
        <v>151</v>
      </c>
      <c r="Q964" s="71" t="s">
        <v>303</v>
      </c>
      <c r="R964" s="78" t="s">
        <v>1290</v>
      </c>
      <c r="S964" s="167" t="s">
        <v>2170</v>
      </c>
      <c r="V964" s="145"/>
      <c r="W964" s="206" t="str">
        <f t="shared" si="44"/>
        <v>CRO20161214NIPE1È</v>
      </c>
      <c r="X964" s="206">
        <f t="shared" si="45"/>
        <v>0</v>
      </c>
      <c r="Y964" s="206" t="str">
        <f>VLOOKUP(P964,NIVEAUXADMIN!A:B,2,FALSE)</f>
        <v>HT10</v>
      </c>
      <c r="Z964" s="206" t="str">
        <f>VLOOKUP(Q964,NIVEAUXADMIN!E:F,2,FALSE)</f>
        <v>HT101012</v>
      </c>
      <c r="AA964" s="206" t="str">
        <f>VLOOKUP(R964,NIVEAUXADMIN!I:J,2,FALSE)</f>
        <v>HT101012-01</v>
      </c>
      <c r="AB964" s="206">
        <f>IF(SUMPRODUCT(($A$4:$A964=A964)*($Q$4:$Q964=Q964))&gt;1,0,1)</f>
        <v>0</v>
      </c>
      <c r="AC964" s="207">
        <f>IF(SUMPRODUCT(($A$4:$A964=A964)*($F$4:$F964=F964)*($Q$4:$Q964=Q964))&gt;1,0,1)</f>
        <v>0</v>
      </c>
      <c r="AD964" s="206" t="str">
        <f t="shared" si="46"/>
        <v xml:space="preserve">{"Organisation": "Croix Rouge Americaine", "Indicateur": "Distribution de materiel d'abris d'urgence", "Statut": "Réalisé", "Date de l'activité (passé ou planifiée)
( jj-mm-aaaa)": "12/14/2016", "Département": "Nippes", "Commune": "Petite Riviere de Nippes", "Section Communale": "1ère Fonds de Lianes"}, </v>
      </c>
    </row>
    <row r="965" spans="1:30" s="71" customFormat="1" x14ac:dyDescent="0.25">
      <c r="A965" s="71" t="s">
        <v>2191</v>
      </c>
      <c r="B965" s="71" t="s">
        <v>2058</v>
      </c>
      <c r="D965" s="71" t="s">
        <v>15</v>
      </c>
      <c r="E965" s="132">
        <v>42718</v>
      </c>
      <c r="F965" s="77" t="s">
        <v>2417</v>
      </c>
      <c r="G965" s="145" t="s">
        <v>1056</v>
      </c>
      <c r="H965" s="138" t="str">
        <f>IFERROR(VLOOKUP(G965,REFERENCES!O:P,2,FALSE),"")</f>
        <v xml:space="preserve">Nombre </v>
      </c>
      <c r="I965" s="146">
        <v>71</v>
      </c>
      <c r="J965" s="73"/>
      <c r="K965" s="73"/>
      <c r="L965" s="73"/>
      <c r="M965" s="74">
        <v>355</v>
      </c>
      <c r="N965" s="73">
        <v>71</v>
      </c>
      <c r="O965" s="143"/>
      <c r="P965" s="71" t="s">
        <v>151</v>
      </c>
      <c r="Q965" s="71" t="s">
        <v>303</v>
      </c>
      <c r="R965" s="78" t="s">
        <v>1290</v>
      </c>
      <c r="S965" s="167" t="s">
        <v>2170</v>
      </c>
      <c r="V965" s="145"/>
      <c r="W965" s="206" t="str">
        <f t="shared" ref="W965:W1028" si="47">UPPER(LEFT(A965,3)&amp;YEAR(E965)&amp;MONTH(E965)&amp;DAY((E965))&amp;LEFT(P965,2)&amp;LEFT(Q965,2)&amp;LEFT(R965,2))</f>
        <v>CRO20161214NIPE1È</v>
      </c>
      <c r="X965" s="206">
        <f t="shared" ref="X965:X1028" si="48">COUNTIF($W$4:$W$128,W965)</f>
        <v>0</v>
      </c>
      <c r="Y965" s="206" t="str">
        <f>VLOOKUP(P965,NIVEAUXADMIN!A:B,2,FALSE)</f>
        <v>HT10</v>
      </c>
      <c r="Z965" s="206" t="str">
        <f>VLOOKUP(Q965,NIVEAUXADMIN!E:F,2,FALSE)</f>
        <v>HT101012</v>
      </c>
      <c r="AA965" s="206" t="str">
        <f>VLOOKUP(R965,NIVEAUXADMIN!I:J,2,FALSE)</f>
        <v>HT101012-01</v>
      </c>
      <c r="AB965" s="206">
        <f>IF(SUMPRODUCT(($A$4:$A965=A965)*($Q$4:$Q965=Q965))&gt;1,0,1)</f>
        <v>0</v>
      </c>
      <c r="AC965" s="207">
        <f>IF(SUMPRODUCT(($A$4:$A965=A965)*($F$4:$F965=F965)*($Q$4:$Q965=Q965))&gt;1,0,1)</f>
        <v>0</v>
      </c>
      <c r="AD965" s="206" t="str">
        <f t="shared" ref="AD965:AD1028" si="49">"{"""&amp;$A$3 &amp;""": """ &amp; TRIM(A965)  &amp; """, """&amp; $F$3 &amp; """: """ &amp;  IFERROR(MID(F965,5,LEN(F965)-2),"")&amp; """, """ &amp;$D$3 &amp;""": """ &amp; D965 &amp; """, """&amp;$E$3 &amp;""": """ &amp; IFERROR(TEXT(E965,"m/d/yyyy"),"") &amp; """, """&amp; $P$3&amp; """: """ &amp; P965&amp; """, """&amp; $Q$3&amp; """: """ &amp; Q965&amp; """, """&amp; $R$3&amp; """: """ &amp; R965&amp; """}, "</f>
        <v xml:space="preserve">{"Organisation": "Croix Rouge Americaine", "Indicateur": "Distribution de biens non-alimentaire", "Statut": "Réalisé", "Date de l'activité (passé ou planifiée)
( jj-mm-aaaa)": "12/14/2016", "Département": "Nippes", "Commune": "Petite Riviere de Nippes", "Section Communale": "1ère Fonds de Lianes"}, </v>
      </c>
    </row>
    <row r="966" spans="1:30" s="71" customFormat="1" x14ac:dyDescent="0.25">
      <c r="A966" s="71" t="s">
        <v>2191</v>
      </c>
      <c r="B966" s="71" t="s">
        <v>2058</v>
      </c>
      <c r="D966" s="71" t="s">
        <v>15</v>
      </c>
      <c r="E966" s="132">
        <v>42718</v>
      </c>
      <c r="F966" s="77" t="s">
        <v>2417</v>
      </c>
      <c r="G966" s="145" t="s">
        <v>1047</v>
      </c>
      <c r="H966" s="138" t="str">
        <f>IFERROR(VLOOKUP(G966,REFERENCES!O:P,2,FALSE),"")</f>
        <v xml:space="preserve">Nombre </v>
      </c>
      <c r="I966" s="146">
        <v>71</v>
      </c>
      <c r="J966" s="73"/>
      <c r="K966" s="73"/>
      <c r="L966" s="73"/>
      <c r="M966" s="74">
        <v>355</v>
      </c>
      <c r="N966" s="73">
        <v>71</v>
      </c>
      <c r="O966" s="143"/>
      <c r="P966" s="71" t="s">
        <v>151</v>
      </c>
      <c r="Q966" s="71" t="s">
        <v>303</v>
      </c>
      <c r="R966" s="78" t="s">
        <v>1290</v>
      </c>
      <c r="S966" s="167" t="s">
        <v>2170</v>
      </c>
      <c r="V966" s="145"/>
      <c r="W966" s="206" t="str">
        <f t="shared" si="47"/>
        <v>CRO20161214NIPE1È</v>
      </c>
      <c r="X966" s="206">
        <f t="shared" si="48"/>
        <v>0</v>
      </c>
      <c r="Y966" s="206" t="str">
        <f>VLOOKUP(P966,NIVEAUXADMIN!A:B,2,FALSE)</f>
        <v>HT10</v>
      </c>
      <c r="Z966" s="206" t="str">
        <f>VLOOKUP(Q966,NIVEAUXADMIN!E:F,2,FALSE)</f>
        <v>HT101012</v>
      </c>
      <c r="AA966" s="206" t="str">
        <f>VLOOKUP(R966,NIVEAUXADMIN!I:J,2,FALSE)</f>
        <v>HT101012-01</v>
      </c>
      <c r="AB966" s="206">
        <f>IF(SUMPRODUCT(($A$4:$A966=A966)*($Q$4:$Q966=Q966))&gt;1,0,1)</f>
        <v>0</v>
      </c>
      <c r="AC966" s="207">
        <f>IF(SUMPRODUCT(($A$4:$A966=A966)*($F$4:$F966=F966)*($Q$4:$Q966=Q966))&gt;1,0,1)</f>
        <v>0</v>
      </c>
      <c r="AD966" s="206" t="str">
        <f t="shared" si="49"/>
        <v xml:space="preserve">{"Organisation": "Croix Rouge Americaine", "Indicateur": "Distribution de biens non-alimentaire", "Statut": "Réalisé", "Date de l'activité (passé ou planifiée)
( jj-mm-aaaa)": "12/14/2016", "Département": "Nippes", "Commune": "Petite Riviere de Nippes", "Section Communale": "1ère Fonds de Lianes"}, </v>
      </c>
    </row>
    <row r="967" spans="1:30" s="71" customFormat="1" x14ac:dyDescent="0.25">
      <c r="A967" s="71" t="s">
        <v>2191</v>
      </c>
      <c r="B967" s="71" t="s">
        <v>2058</v>
      </c>
      <c r="D967" s="71" t="s">
        <v>15</v>
      </c>
      <c r="E967" s="132">
        <v>42718</v>
      </c>
      <c r="F967" s="77" t="s">
        <v>2417</v>
      </c>
      <c r="G967" s="145" t="s">
        <v>1050</v>
      </c>
      <c r="H967" s="138" t="str">
        <f>IFERROR(VLOOKUP(G967,REFERENCES!O:P,2,FALSE),"")</f>
        <v xml:space="preserve">Nombre </v>
      </c>
      <c r="I967" s="146">
        <v>71</v>
      </c>
      <c r="J967" s="146"/>
      <c r="K967" s="146"/>
      <c r="L967" s="146"/>
      <c r="M967" s="74">
        <v>355</v>
      </c>
      <c r="N967" s="73">
        <v>71</v>
      </c>
      <c r="P967" s="71" t="s">
        <v>151</v>
      </c>
      <c r="Q967" s="71" t="s">
        <v>303</v>
      </c>
      <c r="R967" s="78" t="s">
        <v>1290</v>
      </c>
      <c r="S967" s="167" t="s">
        <v>2170</v>
      </c>
      <c r="V967" s="145"/>
      <c r="W967" s="206" t="str">
        <f t="shared" si="47"/>
        <v>CRO20161214NIPE1È</v>
      </c>
      <c r="X967" s="206">
        <f t="shared" si="48"/>
        <v>0</v>
      </c>
      <c r="Y967" s="206" t="str">
        <f>VLOOKUP(P967,NIVEAUXADMIN!A:B,2,FALSE)</f>
        <v>HT10</v>
      </c>
      <c r="Z967" s="206" t="str">
        <f>VLOOKUP(Q967,NIVEAUXADMIN!E:F,2,FALSE)</f>
        <v>HT101012</v>
      </c>
      <c r="AA967" s="206" t="str">
        <f>VLOOKUP(R967,NIVEAUXADMIN!I:J,2,FALSE)</f>
        <v>HT101012-01</v>
      </c>
      <c r="AB967" s="206">
        <f>IF(SUMPRODUCT(($A$4:$A967=A967)*($Q$4:$Q967=Q967))&gt;1,0,1)</f>
        <v>0</v>
      </c>
      <c r="AC967" s="207">
        <f>IF(SUMPRODUCT(($A$4:$A967=A967)*($F$4:$F967=F967)*($Q$4:$Q967=Q967))&gt;1,0,1)</f>
        <v>0</v>
      </c>
      <c r="AD967" s="206" t="str">
        <f t="shared" si="49"/>
        <v xml:space="preserve">{"Organisation": "Croix Rouge Americaine", "Indicateur": "Distribution de biens non-alimentaire", "Statut": "Réalisé", "Date de l'activité (passé ou planifiée)
( jj-mm-aaaa)": "12/14/2016", "Département": "Nippes", "Commune": "Petite Riviere de Nippes", "Section Communale": "1ère Fonds de Lianes"}, </v>
      </c>
    </row>
    <row r="968" spans="1:30" s="71" customFormat="1" x14ac:dyDescent="0.25">
      <c r="A968" s="71" t="s">
        <v>2191</v>
      </c>
      <c r="B968" s="71" t="s">
        <v>2058</v>
      </c>
      <c r="D968" s="71" t="s">
        <v>15</v>
      </c>
      <c r="E968" s="132">
        <v>42718</v>
      </c>
      <c r="F968" s="77" t="s">
        <v>2417</v>
      </c>
      <c r="G968" s="145" t="s">
        <v>1051</v>
      </c>
      <c r="H968" s="138" t="str">
        <f>IFERROR(VLOOKUP(G968,REFERENCES!O:P,2,FALSE),"")</f>
        <v xml:space="preserve">Nombre </v>
      </c>
      <c r="I968" s="146">
        <v>142</v>
      </c>
      <c r="J968" s="146"/>
      <c r="K968" s="146"/>
      <c r="L968" s="146"/>
      <c r="M968" s="74">
        <v>355</v>
      </c>
      <c r="N968" s="73">
        <v>71</v>
      </c>
      <c r="P968" s="71" t="s">
        <v>151</v>
      </c>
      <c r="Q968" s="71" t="s">
        <v>303</v>
      </c>
      <c r="R968" s="78" t="s">
        <v>1290</v>
      </c>
      <c r="S968" s="167" t="s">
        <v>2170</v>
      </c>
      <c r="V968" s="145"/>
      <c r="W968" s="206" t="str">
        <f t="shared" si="47"/>
        <v>CRO20161214NIPE1È</v>
      </c>
      <c r="X968" s="206">
        <f t="shared" si="48"/>
        <v>0</v>
      </c>
      <c r="Y968" s="206" t="str">
        <f>VLOOKUP(P968,NIVEAUXADMIN!A:B,2,FALSE)</f>
        <v>HT10</v>
      </c>
      <c r="Z968" s="206" t="str">
        <f>VLOOKUP(Q968,NIVEAUXADMIN!E:F,2,FALSE)</f>
        <v>HT101012</v>
      </c>
      <c r="AA968" s="206" t="str">
        <f>VLOOKUP(R968,NIVEAUXADMIN!I:J,2,FALSE)</f>
        <v>HT101012-01</v>
      </c>
      <c r="AB968" s="206">
        <f>IF(SUMPRODUCT(($A$4:$A968=A968)*($Q$4:$Q968=Q968))&gt;1,0,1)</f>
        <v>0</v>
      </c>
      <c r="AC968" s="207">
        <f>IF(SUMPRODUCT(($A$4:$A968=A968)*($F$4:$F968=F968)*($Q$4:$Q968=Q968))&gt;1,0,1)</f>
        <v>0</v>
      </c>
      <c r="AD968" s="206" t="str">
        <f t="shared" si="49"/>
        <v xml:space="preserve">{"Organisation": "Croix Rouge Americaine", "Indicateur": "Distribution de biens non-alimentaire", "Statut": "Réalisé", "Date de l'activité (passé ou planifiée)
( jj-mm-aaaa)": "12/14/2016", "Département": "Nippes", "Commune": "Petite Riviere de Nippes", "Section Communale": "1ère Fonds de Lianes"}, </v>
      </c>
    </row>
    <row r="969" spans="1:30" s="71" customFormat="1" x14ac:dyDescent="0.25">
      <c r="A969" s="71" t="s">
        <v>2191</v>
      </c>
      <c r="B969" s="71" t="s">
        <v>2058</v>
      </c>
      <c r="D969" s="71" t="s">
        <v>15</v>
      </c>
      <c r="E969" s="132">
        <v>42718</v>
      </c>
      <c r="F969" s="77" t="s">
        <v>2417</v>
      </c>
      <c r="G969" s="145" t="s">
        <v>1055</v>
      </c>
      <c r="H969" s="138" t="str">
        <f>IFERROR(VLOOKUP(G969,REFERENCES!O:P,2,FALSE),"")</f>
        <v xml:space="preserve">Nombre </v>
      </c>
      <c r="I969" s="146">
        <v>58</v>
      </c>
      <c r="J969" s="146"/>
      <c r="K969" s="146"/>
      <c r="L969" s="146"/>
      <c r="M969" s="74">
        <v>290</v>
      </c>
      <c r="N969" s="73">
        <v>58</v>
      </c>
      <c r="P969" s="71" t="s">
        <v>19</v>
      </c>
      <c r="Q969" s="71" t="s">
        <v>20</v>
      </c>
      <c r="R969" s="78" t="s">
        <v>1530</v>
      </c>
      <c r="S969" s="167" t="s">
        <v>2169</v>
      </c>
      <c r="V969" s="145"/>
      <c r="W969" s="206" t="str">
        <f t="shared" si="47"/>
        <v>CRO20161214SULE3È</v>
      </c>
      <c r="X969" s="206">
        <f t="shared" si="48"/>
        <v>0</v>
      </c>
      <c r="Y969" s="206" t="str">
        <f>VLOOKUP(P969,NIVEAUXADMIN!A:B,2,FALSE)</f>
        <v>HT07</v>
      </c>
      <c r="Z969" s="206" t="str">
        <f>VLOOKUP(Q969,NIVEAUXADMIN!E:F,2,FALSE)</f>
        <v>HT07711</v>
      </c>
      <c r="AA969" s="206" t="str">
        <f>VLOOKUP(R969,NIVEAUXADMIN!I:J,2,FALSE)</f>
        <v>HT07711-03</v>
      </c>
      <c r="AB969" s="206">
        <f>IF(SUMPRODUCT(($A$4:$A969=A969)*($Q$4:$Q969=Q969))&gt;1,0,1)</f>
        <v>0</v>
      </c>
      <c r="AC969" s="207">
        <f>IF(SUMPRODUCT(($A$4:$A969=A969)*($F$4:$F969=F969)*($Q$4:$Q969=Q969))&gt;1,0,1)</f>
        <v>0</v>
      </c>
      <c r="AD969" s="206" t="str">
        <f t="shared" si="49"/>
        <v xml:space="preserve">{"Organisation": "Croix Rouge Americaine", "Indicateur": "Distribution de biens non-alimentaire", "Statut": "Réalisé", "Date de l'activité (passé ou planifiée)
( jj-mm-aaaa)": "12/14/2016", "Département": "Sud", "Commune": "Les Cayes", "Section Communale": "3ème Laborde"}, </v>
      </c>
    </row>
    <row r="970" spans="1:30" s="71" customFormat="1" x14ac:dyDescent="0.25">
      <c r="A970" s="71" t="s">
        <v>2191</v>
      </c>
      <c r="B970" s="71" t="s">
        <v>2058</v>
      </c>
      <c r="D970" s="71" t="s">
        <v>15</v>
      </c>
      <c r="E970" s="132">
        <v>42718</v>
      </c>
      <c r="F970" s="77" t="s">
        <v>2417</v>
      </c>
      <c r="G970" s="145" t="s">
        <v>1050</v>
      </c>
      <c r="H970" s="138" t="str">
        <f>IFERROR(VLOOKUP(G970,REFERENCES!O:P,2,FALSE),"")</f>
        <v xml:space="preserve">Nombre </v>
      </c>
      <c r="I970" s="73">
        <v>58</v>
      </c>
      <c r="J970" s="73"/>
      <c r="K970" s="73"/>
      <c r="L970" s="73"/>
      <c r="M970" s="74">
        <v>290</v>
      </c>
      <c r="N970" s="73">
        <v>58</v>
      </c>
      <c r="O970" s="143"/>
      <c r="P970" s="71" t="s">
        <v>19</v>
      </c>
      <c r="Q970" s="71" t="s">
        <v>20</v>
      </c>
      <c r="R970" s="150" t="s">
        <v>1530</v>
      </c>
      <c r="S970" s="167" t="s">
        <v>2169</v>
      </c>
      <c r="V970" s="145"/>
      <c r="W970" s="206" t="str">
        <f t="shared" si="47"/>
        <v>CRO20161214SULE3È</v>
      </c>
      <c r="X970" s="206">
        <f t="shared" si="48"/>
        <v>0</v>
      </c>
      <c r="Y970" s="206" t="str">
        <f>VLOOKUP(P970,NIVEAUXADMIN!A:B,2,FALSE)</f>
        <v>HT07</v>
      </c>
      <c r="Z970" s="206" t="str">
        <f>VLOOKUP(Q970,NIVEAUXADMIN!E:F,2,FALSE)</f>
        <v>HT07711</v>
      </c>
      <c r="AA970" s="206" t="str">
        <f>VLOOKUP(R970,NIVEAUXADMIN!I:J,2,FALSE)</f>
        <v>HT07711-03</v>
      </c>
      <c r="AB970" s="206">
        <f>IF(SUMPRODUCT(($A$4:$A970=A970)*($Q$4:$Q970=Q970))&gt;1,0,1)</f>
        <v>0</v>
      </c>
      <c r="AC970" s="207">
        <f>IF(SUMPRODUCT(($A$4:$A970=A970)*($F$4:$F970=F970)*($Q$4:$Q970=Q970))&gt;1,0,1)</f>
        <v>0</v>
      </c>
      <c r="AD970" s="206" t="str">
        <f t="shared" si="49"/>
        <v xml:space="preserve">{"Organisation": "Croix Rouge Americaine", "Indicateur": "Distribution de biens non-alimentaire", "Statut": "Réalisé", "Date de l'activité (passé ou planifiée)
( jj-mm-aaaa)": "12/14/2016", "Département": "Sud", "Commune": "Les Cayes", "Section Communale": "3ème Laborde"}, </v>
      </c>
    </row>
    <row r="971" spans="1:30" s="71" customFormat="1" x14ac:dyDescent="0.25">
      <c r="A971" s="71" t="s">
        <v>2191</v>
      </c>
      <c r="B971" s="71" t="s">
        <v>2058</v>
      </c>
      <c r="D971" s="71" t="s">
        <v>15</v>
      </c>
      <c r="E971" s="132">
        <v>42718</v>
      </c>
      <c r="F971" s="77" t="s">
        <v>2417</v>
      </c>
      <c r="G971" s="145" t="s">
        <v>1051</v>
      </c>
      <c r="H971" s="138" t="str">
        <f>IFERROR(VLOOKUP(G971,REFERENCES!O:P,2,FALSE),"")</f>
        <v xml:space="preserve">Nombre </v>
      </c>
      <c r="I971" s="73">
        <v>116</v>
      </c>
      <c r="J971" s="73"/>
      <c r="K971" s="73"/>
      <c r="L971" s="73"/>
      <c r="M971" s="74">
        <v>290</v>
      </c>
      <c r="N971" s="73">
        <v>58</v>
      </c>
      <c r="O971" s="143"/>
      <c r="P971" s="71" t="s">
        <v>19</v>
      </c>
      <c r="Q971" s="71" t="s">
        <v>20</v>
      </c>
      <c r="R971" s="150" t="s">
        <v>1530</v>
      </c>
      <c r="S971" s="167" t="s">
        <v>2169</v>
      </c>
      <c r="V971" s="145"/>
      <c r="W971" s="206" t="str">
        <f t="shared" si="47"/>
        <v>CRO20161214SULE3È</v>
      </c>
      <c r="X971" s="206">
        <f t="shared" si="48"/>
        <v>0</v>
      </c>
      <c r="Y971" s="206" t="str">
        <f>VLOOKUP(P971,NIVEAUXADMIN!A:B,2,FALSE)</f>
        <v>HT07</v>
      </c>
      <c r="Z971" s="206" t="str">
        <f>VLOOKUP(Q971,NIVEAUXADMIN!E:F,2,FALSE)</f>
        <v>HT07711</v>
      </c>
      <c r="AA971" s="206" t="str">
        <f>VLOOKUP(R971,NIVEAUXADMIN!I:J,2,FALSE)</f>
        <v>HT07711-03</v>
      </c>
      <c r="AB971" s="206">
        <f>IF(SUMPRODUCT(($A$4:$A971=A971)*($Q$4:$Q971=Q971))&gt;1,0,1)</f>
        <v>0</v>
      </c>
      <c r="AC971" s="207">
        <f>IF(SUMPRODUCT(($A$4:$A971=A971)*($F$4:$F971=F971)*($Q$4:$Q971=Q971))&gt;1,0,1)</f>
        <v>0</v>
      </c>
      <c r="AD971" s="206" t="str">
        <f t="shared" si="49"/>
        <v xml:space="preserve">{"Organisation": "Croix Rouge Americaine", "Indicateur": "Distribution de biens non-alimentaire", "Statut": "Réalisé", "Date de l'activité (passé ou planifiée)
( jj-mm-aaaa)": "12/14/2016", "Département": "Sud", "Commune": "Les Cayes", "Section Communale": "3ème Laborde"}, </v>
      </c>
    </row>
    <row r="972" spans="1:30" s="71" customFormat="1" x14ac:dyDescent="0.25">
      <c r="A972" s="71" t="s">
        <v>2191</v>
      </c>
      <c r="B972" s="71" t="s">
        <v>2058</v>
      </c>
      <c r="D972" s="71" t="s">
        <v>15</v>
      </c>
      <c r="E972" s="132">
        <v>42719</v>
      </c>
      <c r="F972" s="77" t="s">
        <v>2417</v>
      </c>
      <c r="G972" s="145" t="s">
        <v>1055</v>
      </c>
      <c r="H972" s="138" t="str">
        <f>IFERROR(VLOOKUP(G972,REFERENCES!O:P,2,FALSE),"")</f>
        <v xml:space="preserve">Nombre </v>
      </c>
      <c r="I972" s="146">
        <v>60</v>
      </c>
      <c r="J972" s="73"/>
      <c r="K972" s="73"/>
      <c r="L972" s="73"/>
      <c r="M972" s="74">
        <v>300</v>
      </c>
      <c r="N972" s="146">
        <v>60</v>
      </c>
      <c r="O972" s="143"/>
      <c r="P972" s="71" t="s">
        <v>19</v>
      </c>
      <c r="Q972" s="71" t="s">
        <v>515</v>
      </c>
      <c r="R972" s="78" t="s">
        <v>1497</v>
      </c>
      <c r="S972" s="167" t="s">
        <v>593</v>
      </c>
      <c r="V972" s="145"/>
      <c r="W972" s="206" t="str">
        <f t="shared" si="47"/>
        <v>CRO20161215SUCH3È</v>
      </c>
      <c r="X972" s="206">
        <f t="shared" si="48"/>
        <v>0</v>
      </c>
      <c r="Y972" s="206" t="str">
        <f>VLOOKUP(P972,NIVEAUXADMIN!A:B,2,FALSE)</f>
        <v>HT07</v>
      </c>
      <c r="Z972" s="206" t="str">
        <f>VLOOKUP(Q972,NIVEAUXADMIN!E:F,2,FALSE)</f>
        <v>HT07713</v>
      </c>
      <c r="AA972" s="206" t="str">
        <f>VLOOKUP(R972,NIVEAUXADMIN!I:J,2,FALSE)</f>
        <v>HT07713-03</v>
      </c>
      <c r="AB972" s="206">
        <f>IF(SUMPRODUCT(($A$4:$A972=A972)*($Q$4:$Q972=Q972))&gt;1,0,1)</f>
        <v>0</v>
      </c>
      <c r="AC972" s="207">
        <f>IF(SUMPRODUCT(($A$4:$A972=A972)*($F$4:$F972=F972)*($Q$4:$Q972=Q972))&gt;1,0,1)</f>
        <v>0</v>
      </c>
      <c r="AD972" s="206" t="str">
        <f t="shared" si="49"/>
        <v xml:space="preserve">{"Organisation": "Croix Rouge Americaine", "Indicateur": "Distribution de biens non-alimentaire", "Statut": "Réalisé", "Date de l'activité (passé ou planifiée)
( jj-mm-aaaa)": "12/15/2016", "Département": "Sud", "Commune": "Chantal", "Section Communale": "3ème Carrefour Canon"}, </v>
      </c>
    </row>
    <row r="973" spans="1:30" s="71" customFormat="1" x14ac:dyDescent="0.25">
      <c r="A973" s="71" t="s">
        <v>2191</v>
      </c>
      <c r="B973" s="71" t="s">
        <v>2058</v>
      </c>
      <c r="D973" s="71" t="s">
        <v>15</v>
      </c>
      <c r="E973" s="132">
        <v>42719</v>
      </c>
      <c r="F973" s="77" t="s">
        <v>2417</v>
      </c>
      <c r="G973" s="145" t="s">
        <v>1050</v>
      </c>
      <c r="H973" s="138" t="str">
        <f>IFERROR(VLOOKUP(G973,REFERENCES!O:P,2,FALSE),"")</f>
        <v xml:space="preserve">Nombre </v>
      </c>
      <c r="I973" s="146">
        <v>60</v>
      </c>
      <c r="J973" s="73"/>
      <c r="K973" s="73"/>
      <c r="L973" s="73"/>
      <c r="M973" s="74">
        <v>300</v>
      </c>
      <c r="N973" s="73">
        <v>60</v>
      </c>
      <c r="O973" s="143"/>
      <c r="P973" s="71" t="s">
        <v>19</v>
      </c>
      <c r="Q973" s="71" t="s">
        <v>515</v>
      </c>
      <c r="R973" s="78" t="s">
        <v>1497</v>
      </c>
      <c r="S973" s="167" t="s">
        <v>593</v>
      </c>
      <c r="V973" s="145"/>
      <c r="W973" s="206" t="str">
        <f t="shared" si="47"/>
        <v>CRO20161215SUCH3È</v>
      </c>
      <c r="X973" s="206">
        <f t="shared" si="48"/>
        <v>0</v>
      </c>
      <c r="Y973" s="206" t="str">
        <f>VLOOKUP(P973,NIVEAUXADMIN!A:B,2,FALSE)</f>
        <v>HT07</v>
      </c>
      <c r="Z973" s="206" t="str">
        <f>VLOOKUP(Q973,NIVEAUXADMIN!E:F,2,FALSE)</f>
        <v>HT07713</v>
      </c>
      <c r="AA973" s="206" t="str">
        <f>VLOOKUP(R973,NIVEAUXADMIN!I:J,2,FALSE)</f>
        <v>HT07713-03</v>
      </c>
      <c r="AB973" s="206">
        <f>IF(SUMPRODUCT(($A$4:$A973=A973)*($Q$4:$Q973=Q973))&gt;1,0,1)</f>
        <v>0</v>
      </c>
      <c r="AC973" s="207">
        <f>IF(SUMPRODUCT(($A$4:$A973=A973)*($F$4:$F973=F973)*($Q$4:$Q973=Q973))&gt;1,0,1)</f>
        <v>0</v>
      </c>
      <c r="AD973" s="206" t="str">
        <f t="shared" si="49"/>
        <v xml:space="preserve">{"Organisation": "Croix Rouge Americaine", "Indicateur": "Distribution de biens non-alimentaire", "Statut": "Réalisé", "Date de l'activité (passé ou planifiée)
( jj-mm-aaaa)": "12/15/2016", "Département": "Sud", "Commune": "Chantal", "Section Communale": "3ème Carrefour Canon"}, </v>
      </c>
    </row>
    <row r="974" spans="1:30" s="71" customFormat="1" x14ac:dyDescent="0.25">
      <c r="A974" s="71" t="s">
        <v>2191</v>
      </c>
      <c r="B974" s="71" t="s">
        <v>2058</v>
      </c>
      <c r="D974" s="71" t="s">
        <v>15</v>
      </c>
      <c r="E974" s="132">
        <v>42719</v>
      </c>
      <c r="F974" s="77" t="s">
        <v>2417</v>
      </c>
      <c r="G974" s="145" t="s">
        <v>1051</v>
      </c>
      <c r="H974" s="138" t="str">
        <f>IFERROR(VLOOKUP(G974,REFERENCES!O:P,2,FALSE),"")</f>
        <v xml:space="preserve">Nombre </v>
      </c>
      <c r="I974" s="207">
        <v>120</v>
      </c>
      <c r="J974" s="73"/>
      <c r="K974" s="73"/>
      <c r="L974" s="73"/>
      <c r="M974" s="74">
        <v>300</v>
      </c>
      <c r="N974" s="73">
        <v>60</v>
      </c>
      <c r="O974" s="206"/>
      <c r="P974" s="71" t="s">
        <v>19</v>
      </c>
      <c r="Q974" s="71" t="s">
        <v>515</v>
      </c>
      <c r="R974" s="78" t="s">
        <v>1497</v>
      </c>
      <c r="S974" s="167" t="s">
        <v>593</v>
      </c>
      <c r="V974" s="145"/>
      <c r="W974" s="206" t="str">
        <f t="shared" si="47"/>
        <v>CRO20161215SUCH3È</v>
      </c>
      <c r="X974" s="206">
        <f t="shared" si="48"/>
        <v>0</v>
      </c>
      <c r="Y974" s="206" t="str">
        <f>VLOOKUP(P974,NIVEAUXADMIN!A:B,2,FALSE)</f>
        <v>HT07</v>
      </c>
      <c r="Z974" s="206" t="str">
        <f>VLOOKUP(Q974,NIVEAUXADMIN!E:F,2,FALSE)</f>
        <v>HT07713</v>
      </c>
      <c r="AA974" s="206" t="str">
        <f>VLOOKUP(R974,NIVEAUXADMIN!I:J,2,FALSE)</f>
        <v>HT07713-03</v>
      </c>
      <c r="AB974" s="206">
        <f>IF(SUMPRODUCT(($A$4:$A974=A974)*($Q$4:$Q974=Q974))&gt;1,0,1)</f>
        <v>0</v>
      </c>
      <c r="AC974" s="207">
        <f>IF(SUMPRODUCT(($A$4:$A974=A974)*($F$4:$F974=F974)*($Q$4:$Q974=Q974))&gt;1,0,1)</f>
        <v>0</v>
      </c>
      <c r="AD974" s="206" t="str">
        <f t="shared" si="49"/>
        <v xml:space="preserve">{"Organisation": "Croix Rouge Americaine", "Indicateur": "Distribution de biens non-alimentaire", "Statut": "Réalisé", "Date de l'activité (passé ou planifiée)
( jj-mm-aaaa)": "12/15/2016", "Département": "Sud", "Commune": "Chantal", "Section Communale": "3ème Carrefour Canon"}, </v>
      </c>
    </row>
    <row r="975" spans="1:30" s="71" customFormat="1" x14ac:dyDescent="0.25">
      <c r="A975" s="71" t="s">
        <v>2191</v>
      </c>
      <c r="B975" s="71" t="s">
        <v>2058</v>
      </c>
      <c r="D975" s="71" t="s">
        <v>15</v>
      </c>
      <c r="E975" s="132">
        <v>42719</v>
      </c>
      <c r="F975" s="77" t="s">
        <v>2417</v>
      </c>
      <c r="G975" s="145" t="s">
        <v>1055</v>
      </c>
      <c r="H975" s="138" t="str">
        <f>IFERROR(VLOOKUP(G975,REFERENCES!O:P,2,FALSE),"")</f>
        <v xml:space="preserve">Nombre </v>
      </c>
      <c r="I975" s="207">
        <v>192</v>
      </c>
      <c r="J975" s="73"/>
      <c r="K975" s="73"/>
      <c r="L975" s="73"/>
      <c r="M975" s="74">
        <v>960</v>
      </c>
      <c r="N975" s="73">
        <v>192</v>
      </c>
      <c r="O975" s="206"/>
      <c r="P975" s="71" t="s">
        <v>151</v>
      </c>
      <c r="Q975" s="71" t="s">
        <v>224</v>
      </c>
      <c r="R975" s="78" t="s">
        <v>1677</v>
      </c>
      <c r="S975" s="167" t="s">
        <v>2173</v>
      </c>
      <c r="V975" s="145"/>
      <c r="W975" s="206" t="str">
        <f t="shared" si="47"/>
        <v>CRO20161215NIAN6È</v>
      </c>
      <c r="X975" s="206">
        <f t="shared" si="48"/>
        <v>0</v>
      </c>
      <c r="Y975" s="206" t="str">
        <f>VLOOKUP(P975,NIVEAUXADMIN!A:B,2,FALSE)</f>
        <v>HT10</v>
      </c>
      <c r="Z975" s="206" t="str">
        <f>VLOOKUP(Q975,NIVEAUXADMIN!E:F,2,FALSE)</f>
        <v>HT101021</v>
      </c>
      <c r="AA975" s="206" t="str">
        <f>VLOOKUP(R975,NIVEAUXADMIN!I:J,2,FALSE)</f>
        <v>HT101021-02</v>
      </c>
      <c r="AB975" s="206">
        <f>IF(SUMPRODUCT(($A$4:$A975=A975)*($Q$4:$Q975=Q975))&gt;1,0,1)</f>
        <v>0</v>
      </c>
      <c r="AC975" s="207">
        <f>IF(SUMPRODUCT(($A$4:$A975=A975)*($F$4:$F975=F975)*($Q$4:$Q975=Q975))&gt;1,0,1)</f>
        <v>0</v>
      </c>
      <c r="AD975" s="206" t="str">
        <f t="shared" si="49"/>
        <v xml:space="preserve">{"Organisation": "Croix Rouge Americaine", "Indicateur": "Distribution de biens non-alimentaire", "Statut": "Réalisé", "Date de l'activité (passé ou planifiée)
( jj-mm-aaaa)": "12/15/2016", "Département": "Nippes", "Commune": "Anse A Veau", "Section Communale": "6ème Grande Rivière"}, </v>
      </c>
    </row>
    <row r="976" spans="1:30" s="71" customFormat="1" x14ac:dyDescent="0.25">
      <c r="A976" s="71" t="s">
        <v>2191</v>
      </c>
      <c r="B976" s="71" t="s">
        <v>2058</v>
      </c>
      <c r="D976" s="71" t="s">
        <v>15</v>
      </c>
      <c r="E976" s="132">
        <v>42719</v>
      </c>
      <c r="F976" s="77" t="s">
        <v>2417</v>
      </c>
      <c r="G976" s="145" t="s">
        <v>1050</v>
      </c>
      <c r="H976" s="138" t="str">
        <f>IFERROR(VLOOKUP(G976,REFERENCES!O:P,2,FALSE),"")</f>
        <v xml:space="preserve">Nombre </v>
      </c>
      <c r="I976" s="207">
        <v>192</v>
      </c>
      <c r="J976" s="73"/>
      <c r="K976" s="73"/>
      <c r="L976" s="73"/>
      <c r="M976" s="74">
        <v>960</v>
      </c>
      <c r="N976" s="73">
        <v>192</v>
      </c>
      <c r="O976" s="206"/>
      <c r="P976" s="71" t="s">
        <v>151</v>
      </c>
      <c r="Q976" s="71" t="s">
        <v>224</v>
      </c>
      <c r="R976" s="78" t="s">
        <v>1677</v>
      </c>
      <c r="S976" s="167" t="s">
        <v>2173</v>
      </c>
      <c r="V976" s="145"/>
      <c r="W976" s="206" t="str">
        <f t="shared" si="47"/>
        <v>CRO20161215NIAN6È</v>
      </c>
      <c r="X976" s="206">
        <f t="shared" si="48"/>
        <v>0</v>
      </c>
      <c r="Y976" s="206" t="str">
        <f>VLOOKUP(P976,NIVEAUXADMIN!A:B,2,FALSE)</f>
        <v>HT10</v>
      </c>
      <c r="Z976" s="206" t="str">
        <f>VLOOKUP(Q976,NIVEAUXADMIN!E:F,2,FALSE)</f>
        <v>HT101021</v>
      </c>
      <c r="AA976" s="206" t="str">
        <f>VLOOKUP(R976,NIVEAUXADMIN!I:J,2,FALSE)</f>
        <v>HT101021-02</v>
      </c>
      <c r="AB976" s="206">
        <f>IF(SUMPRODUCT(($A$4:$A976=A976)*($Q$4:$Q976=Q976))&gt;1,0,1)</f>
        <v>0</v>
      </c>
      <c r="AC976" s="207">
        <f>IF(SUMPRODUCT(($A$4:$A976=A976)*($F$4:$F976=F976)*($Q$4:$Q976=Q976))&gt;1,0,1)</f>
        <v>0</v>
      </c>
      <c r="AD976" s="206" t="str">
        <f t="shared" si="49"/>
        <v xml:space="preserve">{"Organisation": "Croix Rouge Americaine", "Indicateur": "Distribution de biens non-alimentaire", "Statut": "Réalisé", "Date de l'activité (passé ou planifiée)
( jj-mm-aaaa)": "12/15/2016", "Département": "Nippes", "Commune": "Anse A Veau", "Section Communale": "6ème Grande Rivière"}, </v>
      </c>
    </row>
    <row r="977" spans="1:30" s="71" customFormat="1" x14ac:dyDescent="0.25">
      <c r="A977" s="71" t="s">
        <v>2191</v>
      </c>
      <c r="B977" s="71" t="s">
        <v>2058</v>
      </c>
      <c r="D977" s="71" t="s">
        <v>15</v>
      </c>
      <c r="E977" s="132">
        <v>42719</v>
      </c>
      <c r="F977" s="77" t="s">
        <v>2417</v>
      </c>
      <c r="G977" s="145" t="s">
        <v>1051</v>
      </c>
      <c r="H977" s="138" t="str">
        <f>IFERROR(VLOOKUP(G977,REFERENCES!O:P,2,FALSE),"")</f>
        <v xml:space="preserve">Nombre </v>
      </c>
      <c r="I977" s="207">
        <v>384</v>
      </c>
      <c r="J977" s="73"/>
      <c r="K977" s="73"/>
      <c r="L977" s="73"/>
      <c r="M977" s="74">
        <v>960</v>
      </c>
      <c r="N977" s="73">
        <v>192</v>
      </c>
      <c r="O977" s="206"/>
      <c r="P977" s="71" t="s">
        <v>151</v>
      </c>
      <c r="Q977" s="71" t="s">
        <v>224</v>
      </c>
      <c r="R977" s="78" t="s">
        <v>1677</v>
      </c>
      <c r="S977" s="167" t="s">
        <v>2173</v>
      </c>
      <c r="V977" s="145"/>
      <c r="W977" s="206" t="str">
        <f t="shared" si="47"/>
        <v>CRO20161215NIAN6È</v>
      </c>
      <c r="X977" s="206">
        <f t="shared" si="48"/>
        <v>0</v>
      </c>
      <c r="Y977" s="206" t="str">
        <f>VLOOKUP(P977,NIVEAUXADMIN!A:B,2,FALSE)</f>
        <v>HT10</v>
      </c>
      <c r="Z977" s="206" t="str">
        <f>VLOOKUP(Q977,NIVEAUXADMIN!E:F,2,FALSE)</f>
        <v>HT101021</v>
      </c>
      <c r="AA977" s="206" t="str">
        <f>VLOOKUP(R977,NIVEAUXADMIN!I:J,2,FALSE)</f>
        <v>HT101021-02</v>
      </c>
      <c r="AB977" s="206">
        <f>IF(SUMPRODUCT(($A$4:$A977=A977)*($Q$4:$Q977=Q977))&gt;1,0,1)</f>
        <v>0</v>
      </c>
      <c r="AC977" s="207">
        <f>IF(SUMPRODUCT(($A$4:$A977=A977)*($F$4:$F977=F977)*($Q$4:$Q977=Q977))&gt;1,0,1)</f>
        <v>0</v>
      </c>
      <c r="AD977" s="206" t="str">
        <f t="shared" si="49"/>
        <v xml:space="preserve">{"Organisation": "Croix Rouge Americaine", "Indicateur": "Distribution de biens non-alimentaire", "Statut": "Réalisé", "Date de l'activité (passé ou planifiée)
( jj-mm-aaaa)": "12/15/2016", "Département": "Nippes", "Commune": "Anse A Veau", "Section Communale": "6ème Grande Rivière"}, </v>
      </c>
    </row>
    <row r="978" spans="1:30" s="53" customFormat="1" x14ac:dyDescent="0.25">
      <c r="A978" s="71" t="s">
        <v>2191</v>
      </c>
      <c r="B978" s="53" t="s">
        <v>2058</v>
      </c>
      <c r="C978" s="71"/>
      <c r="D978" s="53" t="s">
        <v>15</v>
      </c>
      <c r="E978" s="132">
        <v>42719</v>
      </c>
      <c r="F978" s="77" t="s">
        <v>2417</v>
      </c>
      <c r="G978" s="145" t="s">
        <v>1055</v>
      </c>
      <c r="H978" s="138" t="str">
        <f>IFERROR(VLOOKUP(G978,REFERENCES!O:P,2,FALSE),"")</f>
        <v xml:space="preserve">Nombre </v>
      </c>
      <c r="I978" s="146">
        <v>60</v>
      </c>
      <c r="J978" s="73"/>
      <c r="K978" s="73"/>
      <c r="L978" s="73"/>
      <c r="M978" s="20">
        <v>300</v>
      </c>
      <c r="N978" s="73">
        <v>60</v>
      </c>
      <c r="O978" s="143"/>
      <c r="P978" s="53" t="s">
        <v>19</v>
      </c>
      <c r="Q978" s="71" t="s">
        <v>20</v>
      </c>
      <c r="R978" s="78" t="s">
        <v>1530</v>
      </c>
      <c r="S978" s="167" t="s">
        <v>2169</v>
      </c>
      <c r="T978" s="71"/>
      <c r="U978" s="71"/>
      <c r="V978" s="145"/>
      <c r="W978" s="206" t="str">
        <f t="shared" si="47"/>
        <v>CRO20161215SULE3È</v>
      </c>
      <c r="X978" s="206">
        <f t="shared" si="48"/>
        <v>0</v>
      </c>
      <c r="Y978" s="206" t="str">
        <f>VLOOKUP(P978,NIVEAUXADMIN!A:B,2,FALSE)</f>
        <v>HT07</v>
      </c>
      <c r="Z978" s="206" t="str">
        <f>VLOOKUP(Q978,NIVEAUXADMIN!E:F,2,FALSE)</f>
        <v>HT07711</v>
      </c>
      <c r="AA978" s="206" t="str">
        <f>VLOOKUP(R978,NIVEAUXADMIN!I:J,2,FALSE)</f>
        <v>HT07711-03</v>
      </c>
      <c r="AB978" s="206">
        <f>IF(SUMPRODUCT(($A$4:$A978=A978)*($Q$4:$Q978=Q978))&gt;1,0,1)</f>
        <v>0</v>
      </c>
      <c r="AC978" s="207">
        <f>IF(SUMPRODUCT(($A$4:$A978=A978)*($F$4:$F978=F978)*($Q$4:$Q978=Q978))&gt;1,0,1)</f>
        <v>0</v>
      </c>
      <c r="AD978" s="206" t="str">
        <f t="shared" si="49"/>
        <v xml:space="preserve">{"Organisation": "Croix Rouge Americaine", "Indicateur": "Distribution de biens non-alimentaire", "Statut": "Réalisé", "Date de l'activité (passé ou planifiée)
( jj-mm-aaaa)": "12/15/2016", "Département": "Sud", "Commune": "Les Cayes", "Section Communale": "3ème Laborde"}, </v>
      </c>
    </row>
    <row r="979" spans="1:30" s="53" customFormat="1" x14ac:dyDescent="0.25">
      <c r="A979" s="71" t="s">
        <v>2191</v>
      </c>
      <c r="B979" s="53" t="s">
        <v>2058</v>
      </c>
      <c r="C979" s="71"/>
      <c r="D979" s="53" t="s">
        <v>15</v>
      </c>
      <c r="E979" s="132">
        <v>42719</v>
      </c>
      <c r="F979" s="77" t="s">
        <v>2417</v>
      </c>
      <c r="G979" s="145" t="s">
        <v>1050</v>
      </c>
      <c r="H979" s="138" t="str">
        <f>IFERROR(VLOOKUP(G979,REFERENCES!O:P,2,FALSE),"")</f>
        <v xml:space="preserve">Nombre </v>
      </c>
      <c r="I979" s="73">
        <v>60</v>
      </c>
      <c r="J979" s="73"/>
      <c r="K979" s="73"/>
      <c r="L979" s="73"/>
      <c r="M979" s="20">
        <v>300</v>
      </c>
      <c r="N979" s="73">
        <v>60</v>
      </c>
      <c r="O979" s="143"/>
      <c r="P979" s="53" t="s">
        <v>19</v>
      </c>
      <c r="Q979" s="71" t="s">
        <v>20</v>
      </c>
      <c r="R979" s="150" t="s">
        <v>1530</v>
      </c>
      <c r="S979" s="167" t="s">
        <v>2169</v>
      </c>
      <c r="T979" s="71"/>
      <c r="U979" s="71"/>
      <c r="V979" s="145"/>
      <c r="W979" s="206" t="str">
        <f t="shared" si="47"/>
        <v>CRO20161215SULE3È</v>
      </c>
      <c r="X979" s="206">
        <f t="shared" si="48"/>
        <v>0</v>
      </c>
      <c r="Y979" s="206" t="str">
        <f>VLOOKUP(P979,NIVEAUXADMIN!A:B,2,FALSE)</f>
        <v>HT07</v>
      </c>
      <c r="Z979" s="206" t="str">
        <f>VLOOKUP(Q979,NIVEAUXADMIN!E:F,2,FALSE)</f>
        <v>HT07711</v>
      </c>
      <c r="AA979" s="206" t="str">
        <f>VLOOKUP(R979,NIVEAUXADMIN!I:J,2,FALSE)</f>
        <v>HT07711-03</v>
      </c>
      <c r="AB979" s="206">
        <f>IF(SUMPRODUCT(($A$4:$A979=A979)*($Q$4:$Q979=Q979))&gt;1,0,1)</f>
        <v>0</v>
      </c>
      <c r="AC979" s="207">
        <f>IF(SUMPRODUCT(($A$4:$A979=A979)*($F$4:$F979=F979)*($Q$4:$Q979=Q979))&gt;1,0,1)</f>
        <v>0</v>
      </c>
      <c r="AD979" s="206" t="str">
        <f t="shared" si="49"/>
        <v xml:space="preserve">{"Organisation": "Croix Rouge Americaine", "Indicateur": "Distribution de biens non-alimentaire", "Statut": "Réalisé", "Date de l'activité (passé ou planifiée)
( jj-mm-aaaa)": "12/15/2016", "Département": "Sud", "Commune": "Les Cayes", "Section Communale": "3ème Laborde"}, </v>
      </c>
    </row>
    <row r="980" spans="1:30" s="53" customFormat="1" x14ac:dyDescent="0.25">
      <c r="A980" s="71" t="s">
        <v>2191</v>
      </c>
      <c r="B980" s="53" t="s">
        <v>2058</v>
      </c>
      <c r="C980" s="71"/>
      <c r="D980" s="53" t="s">
        <v>15</v>
      </c>
      <c r="E980" s="132">
        <v>42719</v>
      </c>
      <c r="F980" s="77" t="s">
        <v>2417</v>
      </c>
      <c r="G980" s="145" t="s">
        <v>1051</v>
      </c>
      <c r="H980" s="138" t="str">
        <f>IFERROR(VLOOKUP(G980,REFERENCES!O:P,2,FALSE),"")</f>
        <v xml:space="preserve">Nombre </v>
      </c>
      <c r="I980" s="73">
        <v>120</v>
      </c>
      <c r="J980" s="73"/>
      <c r="K980" s="73"/>
      <c r="L980" s="73"/>
      <c r="M980" s="20">
        <v>300</v>
      </c>
      <c r="N980" s="73">
        <v>60</v>
      </c>
      <c r="O980" s="143"/>
      <c r="P980" s="53" t="s">
        <v>19</v>
      </c>
      <c r="Q980" s="53" t="s">
        <v>20</v>
      </c>
      <c r="R980" s="150" t="s">
        <v>1530</v>
      </c>
      <c r="S980" s="167" t="s">
        <v>2169</v>
      </c>
      <c r="T980" s="71"/>
      <c r="U980" s="71"/>
      <c r="V980" s="145"/>
      <c r="W980" s="206" t="str">
        <f t="shared" si="47"/>
        <v>CRO20161215SULE3È</v>
      </c>
      <c r="X980" s="206">
        <f t="shared" si="48"/>
        <v>0</v>
      </c>
      <c r="Y980" s="206" t="str">
        <f>VLOOKUP(P980,NIVEAUXADMIN!A:B,2,FALSE)</f>
        <v>HT07</v>
      </c>
      <c r="Z980" s="206" t="str">
        <f>VLOOKUP(Q980,NIVEAUXADMIN!E:F,2,FALSE)</f>
        <v>HT07711</v>
      </c>
      <c r="AA980" s="206" t="str">
        <f>VLOOKUP(R980,NIVEAUXADMIN!I:J,2,FALSE)</f>
        <v>HT07711-03</v>
      </c>
      <c r="AB980" s="206">
        <f>IF(SUMPRODUCT(($A$4:$A980=A980)*($Q$4:$Q980=Q980))&gt;1,0,1)</f>
        <v>0</v>
      </c>
      <c r="AC980" s="207">
        <f>IF(SUMPRODUCT(($A$4:$A980=A980)*($F$4:$F980=F980)*($Q$4:$Q980=Q980))&gt;1,0,1)</f>
        <v>0</v>
      </c>
      <c r="AD980" s="206" t="str">
        <f t="shared" si="49"/>
        <v xml:space="preserve">{"Organisation": "Croix Rouge Americaine", "Indicateur": "Distribution de biens non-alimentaire", "Statut": "Réalisé", "Date de l'activité (passé ou planifiée)
( jj-mm-aaaa)": "12/15/2016", "Département": "Sud", "Commune": "Les Cayes", "Section Communale": "3ème Laborde"}, </v>
      </c>
    </row>
    <row r="981" spans="1:30" s="53" customFormat="1" x14ac:dyDescent="0.25">
      <c r="A981" s="71" t="s">
        <v>2191</v>
      </c>
      <c r="B981" s="53" t="s">
        <v>2058</v>
      </c>
      <c r="C981" s="71"/>
      <c r="D981" s="53" t="s">
        <v>15</v>
      </c>
      <c r="E981" s="132">
        <v>42719</v>
      </c>
      <c r="F981" s="77" t="s">
        <v>2417</v>
      </c>
      <c r="G981" s="145" t="s">
        <v>1055</v>
      </c>
      <c r="H981" s="138" t="str">
        <f>IFERROR(VLOOKUP(G981,REFERENCES!O:P,2,FALSE),"")</f>
        <v xml:space="preserve">Nombre </v>
      </c>
      <c r="I981" s="73">
        <v>25</v>
      </c>
      <c r="J981" s="73"/>
      <c r="K981" s="73"/>
      <c r="L981" s="73"/>
      <c r="M981" s="20">
        <v>1175</v>
      </c>
      <c r="N981" s="73">
        <v>235</v>
      </c>
      <c r="O981" s="71"/>
      <c r="P981" s="53" t="s">
        <v>151</v>
      </c>
      <c r="Q981" s="143" t="s">
        <v>224</v>
      </c>
      <c r="R981" s="150" t="s">
        <v>1729</v>
      </c>
      <c r="S981" s="167" t="s">
        <v>2174</v>
      </c>
      <c r="T981" s="71"/>
      <c r="U981" s="71"/>
      <c r="V981" s="145"/>
      <c r="W981" s="206" t="str">
        <f t="shared" si="47"/>
        <v>CRO20161215NIAN7È</v>
      </c>
      <c r="X981" s="206">
        <f t="shared" si="48"/>
        <v>0</v>
      </c>
      <c r="Y981" s="206" t="str">
        <f>VLOOKUP(P981,NIVEAUXADMIN!A:B,2,FALSE)</f>
        <v>HT10</v>
      </c>
      <c r="Z981" s="206" t="str">
        <f>VLOOKUP(Q981,NIVEAUXADMIN!E:F,2,FALSE)</f>
        <v>HT101021</v>
      </c>
      <c r="AA981" s="206" t="str">
        <f>VLOOKUP(R981,NIVEAUXADMIN!I:J,2,FALSE)</f>
        <v>HT101021-03</v>
      </c>
      <c r="AB981" s="206">
        <f>IF(SUMPRODUCT(($A$4:$A981=A981)*($Q$4:$Q981=Q981))&gt;1,0,1)</f>
        <v>0</v>
      </c>
      <c r="AC981" s="207">
        <f>IF(SUMPRODUCT(($A$4:$A981=A981)*($F$4:$F981=F981)*($Q$4:$Q981=Q981))&gt;1,0,1)</f>
        <v>0</v>
      </c>
      <c r="AD981" s="206" t="str">
        <f t="shared" si="49"/>
        <v xml:space="preserve">{"Organisation": "Croix Rouge Americaine", "Indicateur": "Distribution de biens non-alimentaire", "Statut": "Réalisé", "Date de l'activité (passé ou planifiée)
( jj-mm-aaaa)": "12/15/2016", "Département": "Nippes", "Commune": "Anse A Veau", "Section Communale": "7ème Sault de Baril"}, </v>
      </c>
    </row>
    <row r="982" spans="1:30" s="53" customFormat="1" x14ac:dyDescent="0.25">
      <c r="A982" s="71" t="s">
        <v>2191</v>
      </c>
      <c r="B982" s="53" t="s">
        <v>2058</v>
      </c>
      <c r="C982" s="71"/>
      <c r="D982" s="53" t="s">
        <v>15</v>
      </c>
      <c r="E982" s="132">
        <v>42719</v>
      </c>
      <c r="F982" s="77" t="s">
        <v>2420</v>
      </c>
      <c r="G982" s="145" t="s">
        <v>2410</v>
      </c>
      <c r="H982" s="138" t="str">
        <f>IFERROR(VLOOKUP(G982,REFERENCES!O:P,2,FALSE),"")</f>
        <v xml:space="preserve">Nombre </v>
      </c>
      <c r="I982" s="146">
        <v>235</v>
      </c>
      <c r="J982" s="73"/>
      <c r="K982" s="73"/>
      <c r="L982" s="73"/>
      <c r="M982" s="20">
        <v>1175</v>
      </c>
      <c r="N982" s="73">
        <v>235</v>
      </c>
      <c r="O982" s="143"/>
      <c r="P982" s="53" t="s">
        <v>151</v>
      </c>
      <c r="Q982" s="53" t="s">
        <v>224</v>
      </c>
      <c r="R982" s="78" t="s">
        <v>1729</v>
      </c>
      <c r="S982" s="167" t="s">
        <v>2174</v>
      </c>
      <c r="T982" s="71"/>
      <c r="U982" s="71"/>
      <c r="V982" s="145"/>
      <c r="W982" s="206" t="str">
        <f t="shared" si="47"/>
        <v>CRO20161215NIAN7È</v>
      </c>
      <c r="X982" s="206">
        <f t="shared" si="48"/>
        <v>0</v>
      </c>
      <c r="Y982" s="206" t="str">
        <f>VLOOKUP(P982,NIVEAUXADMIN!A:B,2,FALSE)</f>
        <v>HT10</v>
      </c>
      <c r="Z982" s="206" t="str">
        <f>VLOOKUP(Q982,NIVEAUXADMIN!E:F,2,FALSE)</f>
        <v>HT101021</v>
      </c>
      <c r="AA982" s="206" t="str">
        <f>VLOOKUP(R982,NIVEAUXADMIN!I:J,2,FALSE)</f>
        <v>HT101021-03</v>
      </c>
      <c r="AB982" s="206">
        <f>IF(SUMPRODUCT(($A$4:$A982=A982)*($Q$4:$Q982=Q982))&gt;1,0,1)</f>
        <v>0</v>
      </c>
      <c r="AC982" s="207">
        <f>IF(SUMPRODUCT(($A$4:$A982=A982)*($F$4:$F982=F982)*($Q$4:$Q982=Q982))&gt;1,0,1)</f>
        <v>1</v>
      </c>
      <c r="AD982" s="206" t="str">
        <f t="shared" si="49"/>
        <v xml:space="preserve">{"Organisation": "Croix Rouge Americaine", "Indicateur": "Distribution de materiel d'abris d'urgence", "Statut": "Réalisé", "Date de l'activité (passé ou planifiée)
( jj-mm-aaaa)": "12/15/2016", "Département": "Nippes", "Commune": "Anse A Veau", "Section Communale": "7ème Sault de Baril"}, </v>
      </c>
    </row>
    <row r="983" spans="1:30" s="53" customFormat="1" x14ac:dyDescent="0.25">
      <c r="A983" s="71" t="s">
        <v>2191</v>
      </c>
      <c r="B983" s="53" t="s">
        <v>2058</v>
      </c>
      <c r="C983" s="71"/>
      <c r="D983" s="53" t="s">
        <v>15</v>
      </c>
      <c r="E983" s="132">
        <v>42719</v>
      </c>
      <c r="F983" s="77" t="s">
        <v>2420</v>
      </c>
      <c r="G983" s="145" t="s">
        <v>2409</v>
      </c>
      <c r="H983" s="138" t="str">
        <f>IFERROR(VLOOKUP(G983,REFERENCES!O:P,2,FALSE),"")</f>
        <v xml:space="preserve">Nombre </v>
      </c>
      <c r="I983" s="146">
        <v>235</v>
      </c>
      <c r="J983" s="73"/>
      <c r="K983" s="73"/>
      <c r="L983" s="73"/>
      <c r="M983" s="20">
        <v>1175</v>
      </c>
      <c r="N983" s="73">
        <v>235</v>
      </c>
      <c r="O983" s="143"/>
      <c r="P983" s="53" t="s">
        <v>151</v>
      </c>
      <c r="Q983" s="53" t="s">
        <v>224</v>
      </c>
      <c r="R983" s="78" t="s">
        <v>1729</v>
      </c>
      <c r="S983" s="167" t="s">
        <v>2174</v>
      </c>
      <c r="T983" s="71"/>
      <c r="U983" s="71"/>
      <c r="V983" s="145"/>
      <c r="W983" s="206" t="str">
        <f t="shared" si="47"/>
        <v>CRO20161215NIAN7È</v>
      </c>
      <c r="X983" s="206">
        <f t="shared" si="48"/>
        <v>0</v>
      </c>
      <c r="Y983" s="206" t="str">
        <f>VLOOKUP(P983,NIVEAUXADMIN!A:B,2,FALSE)</f>
        <v>HT10</v>
      </c>
      <c r="Z983" s="206" t="str">
        <f>VLOOKUP(Q983,NIVEAUXADMIN!E:F,2,FALSE)</f>
        <v>HT101021</v>
      </c>
      <c r="AA983" s="206" t="str">
        <f>VLOOKUP(R983,NIVEAUXADMIN!I:J,2,FALSE)</f>
        <v>HT101021-03</v>
      </c>
      <c r="AB983" s="206">
        <f>IF(SUMPRODUCT(($A$4:$A983=A983)*($Q$4:$Q983=Q983))&gt;1,0,1)</f>
        <v>0</v>
      </c>
      <c r="AC983" s="207">
        <f>IF(SUMPRODUCT(($A$4:$A983=A983)*($F$4:$F983=F983)*($Q$4:$Q983=Q983))&gt;1,0,1)</f>
        <v>0</v>
      </c>
      <c r="AD983" s="206" t="str">
        <f t="shared" si="49"/>
        <v xml:space="preserve">{"Organisation": "Croix Rouge Americaine", "Indicateur": "Distribution de materiel d'abris d'urgence", "Statut": "Réalisé", "Date de l'activité (passé ou planifiée)
( jj-mm-aaaa)": "12/15/2016", "Département": "Nippes", "Commune": "Anse A Veau", "Section Communale": "7ème Sault de Baril"}, </v>
      </c>
    </row>
    <row r="984" spans="1:30" s="53" customFormat="1" x14ac:dyDescent="0.25">
      <c r="A984" s="71" t="s">
        <v>2191</v>
      </c>
      <c r="B984" s="53" t="s">
        <v>2058</v>
      </c>
      <c r="C984" s="71"/>
      <c r="D984" s="71" t="s">
        <v>15</v>
      </c>
      <c r="E984" s="132">
        <v>42719</v>
      </c>
      <c r="F984" s="77" t="s">
        <v>2417</v>
      </c>
      <c r="G984" s="145" t="s">
        <v>1050</v>
      </c>
      <c r="H984" s="138" t="str">
        <f>IFERROR(VLOOKUP(G984,REFERENCES!O:P,2,FALSE),"")</f>
        <v xml:space="preserve">Nombre </v>
      </c>
      <c r="I984" s="146">
        <v>25</v>
      </c>
      <c r="J984" s="73"/>
      <c r="K984" s="73"/>
      <c r="L984" s="73"/>
      <c r="M984" s="20">
        <v>1175</v>
      </c>
      <c r="N984" s="73">
        <v>235</v>
      </c>
      <c r="O984" s="143"/>
      <c r="P984" s="53" t="s">
        <v>151</v>
      </c>
      <c r="Q984" s="71" t="s">
        <v>224</v>
      </c>
      <c r="R984" s="78" t="s">
        <v>1729</v>
      </c>
      <c r="S984" s="167" t="s">
        <v>2174</v>
      </c>
      <c r="T984" s="71"/>
      <c r="U984" s="71"/>
      <c r="V984" s="145"/>
      <c r="W984" s="206" t="str">
        <f t="shared" si="47"/>
        <v>CRO20161215NIAN7È</v>
      </c>
      <c r="X984" s="206">
        <f t="shared" si="48"/>
        <v>0</v>
      </c>
      <c r="Y984" s="206" t="str">
        <f>VLOOKUP(P984,NIVEAUXADMIN!A:B,2,FALSE)</f>
        <v>HT10</v>
      </c>
      <c r="Z984" s="206" t="str">
        <f>VLOOKUP(Q984,NIVEAUXADMIN!E:F,2,FALSE)</f>
        <v>HT101021</v>
      </c>
      <c r="AA984" s="206" t="str">
        <f>VLOOKUP(R984,NIVEAUXADMIN!I:J,2,FALSE)</f>
        <v>HT101021-03</v>
      </c>
      <c r="AB984" s="206">
        <f>IF(SUMPRODUCT(($A$4:$A984=A984)*($Q$4:$Q984=Q984))&gt;1,0,1)</f>
        <v>0</v>
      </c>
      <c r="AC984" s="207">
        <f>IF(SUMPRODUCT(($A$4:$A984=A984)*($F$4:$F984=F984)*($Q$4:$Q984=Q984))&gt;1,0,1)</f>
        <v>0</v>
      </c>
      <c r="AD984" s="206" t="str">
        <f t="shared" si="49"/>
        <v xml:space="preserve">{"Organisation": "Croix Rouge Americaine", "Indicateur": "Distribution de biens non-alimentaire", "Statut": "Réalisé", "Date de l'activité (passé ou planifiée)
( jj-mm-aaaa)": "12/15/2016", "Département": "Nippes", "Commune": "Anse A Veau", "Section Communale": "7ème Sault de Baril"}, </v>
      </c>
    </row>
    <row r="985" spans="1:30" s="53" customFormat="1" x14ac:dyDescent="0.25">
      <c r="A985" s="71" t="s">
        <v>2191</v>
      </c>
      <c r="B985" s="53" t="s">
        <v>2058</v>
      </c>
      <c r="C985" s="71"/>
      <c r="D985" s="71" t="s">
        <v>15</v>
      </c>
      <c r="E985" s="132">
        <v>42719</v>
      </c>
      <c r="F985" s="77" t="s">
        <v>2417</v>
      </c>
      <c r="G985" s="145" t="s">
        <v>1051</v>
      </c>
      <c r="H985" s="138" t="str">
        <f>IFERROR(VLOOKUP(G985,REFERENCES!O:P,2,FALSE),"")</f>
        <v xml:space="preserve">Nombre </v>
      </c>
      <c r="I985" s="146">
        <v>50</v>
      </c>
      <c r="J985" s="73"/>
      <c r="K985" s="73"/>
      <c r="L985" s="73"/>
      <c r="M985" s="20">
        <v>1175</v>
      </c>
      <c r="N985" s="73">
        <v>235</v>
      </c>
      <c r="O985" s="143"/>
      <c r="P985" s="53" t="s">
        <v>151</v>
      </c>
      <c r="Q985" s="71" t="s">
        <v>224</v>
      </c>
      <c r="R985" s="78" t="s">
        <v>1729</v>
      </c>
      <c r="S985" s="167" t="s">
        <v>2174</v>
      </c>
      <c r="T985" s="71"/>
      <c r="U985" s="71"/>
      <c r="V985" s="145"/>
      <c r="W985" s="206" t="str">
        <f t="shared" si="47"/>
        <v>CRO20161215NIAN7È</v>
      </c>
      <c r="X985" s="206">
        <f t="shared" si="48"/>
        <v>0</v>
      </c>
      <c r="Y985" s="206" t="str">
        <f>VLOOKUP(P985,NIVEAUXADMIN!A:B,2,FALSE)</f>
        <v>HT10</v>
      </c>
      <c r="Z985" s="206" t="str">
        <f>VLOOKUP(Q985,NIVEAUXADMIN!E:F,2,FALSE)</f>
        <v>HT101021</v>
      </c>
      <c r="AA985" s="206" t="str">
        <f>VLOOKUP(R985,NIVEAUXADMIN!I:J,2,FALSE)</f>
        <v>HT101021-03</v>
      </c>
      <c r="AB985" s="206">
        <f>IF(SUMPRODUCT(($A$4:$A985=A985)*($Q$4:$Q985=Q985))&gt;1,0,1)</f>
        <v>0</v>
      </c>
      <c r="AC985" s="207">
        <f>IF(SUMPRODUCT(($A$4:$A985=A985)*($F$4:$F985=F985)*($Q$4:$Q985=Q985))&gt;1,0,1)</f>
        <v>0</v>
      </c>
      <c r="AD985" s="206" t="str">
        <f t="shared" si="49"/>
        <v xml:space="preserve">{"Organisation": "Croix Rouge Americaine", "Indicateur": "Distribution de biens non-alimentaire", "Statut": "Réalisé", "Date de l'activité (passé ou planifiée)
( jj-mm-aaaa)": "12/15/2016", "Département": "Nippes", "Commune": "Anse A Veau", "Section Communale": "7ème Sault de Baril"}, </v>
      </c>
    </row>
    <row r="986" spans="1:30" s="53" customFormat="1" x14ac:dyDescent="0.25">
      <c r="A986" s="71" t="s">
        <v>2191</v>
      </c>
      <c r="B986" s="53" t="s">
        <v>2058</v>
      </c>
      <c r="C986" s="71"/>
      <c r="D986" s="71" t="s">
        <v>15</v>
      </c>
      <c r="E986" s="132">
        <v>42720</v>
      </c>
      <c r="F986" s="77" t="s">
        <v>2417</v>
      </c>
      <c r="G986" s="145" t="s">
        <v>1055</v>
      </c>
      <c r="H986" s="138" t="str">
        <f>IFERROR(VLOOKUP(G986,REFERENCES!O:P,2,FALSE),"")</f>
        <v xml:space="preserve">Nombre </v>
      </c>
      <c r="I986" s="146">
        <v>110</v>
      </c>
      <c r="J986" s="73"/>
      <c r="K986" s="73"/>
      <c r="L986" s="73"/>
      <c r="M986" s="20">
        <v>945</v>
      </c>
      <c r="N986" s="73">
        <v>189</v>
      </c>
      <c r="O986" s="143"/>
      <c r="P986" s="53" t="s">
        <v>151</v>
      </c>
      <c r="Q986" s="53" t="s">
        <v>278</v>
      </c>
      <c r="R986" s="78" t="s">
        <v>1372</v>
      </c>
      <c r="S986" s="167" t="s">
        <v>2175</v>
      </c>
      <c r="T986" s="71"/>
      <c r="U986" s="71"/>
      <c r="V986" s="145"/>
      <c r="W986" s="206" t="str">
        <f t="shared" si="47"/>
        <v>CRO20161216NIAR2È</v>
      </c>
      <c r="X986" s="206">
        <f t="shared" si="48"/>
        <v>0</v>
      </c>
      <c r="Y986" s="206" t="str">
        <f>VLOOKUP(P986,NIVEAUXADMIN!A:B,2,FALSE)</f>
        <v>HT10</v>
      </c>
      <c r="Z986" s="206" t="str">
        <f>VLOOKUP(Q986,NIVEAUXADMIN!E:F,2,FALSE)</f>
        <v>HT101024</v>
      </c>
      <c r="AA986" s="206" t="str">
        <f>VLOOKUP(R986,NIVEAUXADMIN!I:J,2,FALSE)</f>
        <v>HT101024-02</v>
      </c>
      <c r="AB986" s="206">
        <f>IF(SUMPRODUCT(($A$4:$A986=A986)*($Q$4:$Q986=Q986))&gt;1,0,1)</f>
        <v>1</v>
      </c>
      <c r="AC986" s="207">
        <f>IF(SUMPRODUCT(($A$4:$A986=A986)*($F$4:$F986=F986)*($Q$4:$Q986=Q986))&gt;1,0,1)</f>
        <v>1</v>
      </c>
      <c r="AD986" s="206" t="str">
        <f t="shared" si="49"/>
        <v xml:space="preserve">{"Organisation": "Croix Rouge Americaine", "Indicateur": "Distribution de biens non-alimentaire", "Statut": "Réalisé", "Date de l'activité (passé ou planifiée)
( jj-mm-aaaa)": "12/16/2016", "Département": "Nippes", "Commune": "Arnaud", "Section Communale": "2ème Baquet"}, </v>
      </c>
    </row>
    <row r="987" spans="1:30" s="53" customFormat="1" x14ac:dyDescent="0.25">
      <c r="A987" s="71" t="s">
        <v>2191</v>
      </c>
      <c r="B987" s="53" t="s">
        <v>2058</v>
      </c>
      <c r="C987" s="71"/>
      <c r="D987" s="71" t="s">
        <v>15</v>
      </c>
      <c r="E987" s="132">
        <v>42720</v>
      </c>
      <c r="F987" s="77" t="s">
        <v>2420</v>
      </c>
      <c r="G987" s="145" t="s">
        <v>2410</v>
      </c>
      <c r="H987" s="138" t="str">
        <f>IFERROR(VLOOKUP(G987,REFERENCES!O:P,2,FALSE),"")</f>
        <v xml:space="preserve">Nombre </v>
      </c>
      <c r="I987" s="146">
        <v>82</v>
      </c>
      <c r="J987" s="73"/>
      <c r="K987" s="73"/>
      <c r="L987" s="73"/>
      <c r="M987" s="20">
        <v>945</v>
      </c>
      <c r="N987" s="73">
        <v>189</v>
      </c>
      <c r="O987" s="143"/>
      <c r="P987" s="53" t="s">
        <v>151</v>
      </c>
      <c r="Q987" s="71" t="s">
        <v>278</v>
      </c>
      <c r="R987" s="78" t="s">
        <v>1372</v>
      </c>
      <c r="S987" s="167" t="s">
        <v>2175</v>
      </c>
      <c r="T987" s="71"/>
      <c r="U987" s="71"/>
      <c r="V987" s="145"/>
      <c r="W987" s="206" t="str">
        <f t="shared" si="47"/>
        <v>CRO20161216NIAR2È</v>
      </c>
      <c r="X987" s="206">
        <f t="shared" si="48"/>
        <v>0</v>
      </c>
      <c r="Y987" s="206" t="str">
        <f>VLOOKUP(P987,NIVEAUXADMIN!A:B,2,FALSE)</f>
        <v>HT10</v>
      </c>
      <c r="Z987" s="206" t="str">
        <f>VLOOKUP(Q987,NIVEAUXADMIN!E:F,2,FALSE)</f>
        <v>HT101024</v>
      </c>
      <c r="AA987" s="206" t="str">
        <f>VLOOKUP(R987,NIVEAUXADMIN!I:J,2,FALSE)</f>
        <v>HT101024-02</v>
      </c>
      <c r="AB987" s="206">
        <f>IF(SUMPRODUCT(($A$4:$A987=A987)*($Q$4:$Q987=Q987))&gt;1,0,1)</f>
        <v>0</v>
      </c>
      <c r="AC987" s="207">
        <f>IF(SUMPRODUCT(($A$4:$A987=A987)*($F$4:$F987=F987)*($Q$4:$Q987=Q987))&gt;1,0,1)</f>
        <v>1</v>
      </c>
      <c r="AD987" s="206" t="str">
        <f t="shared" si="49"/>
        <v xml:space="preserve">{"Organisation": "Croix Rouge Americaine", "Indicateur": "Distribution de materiel d'abris d'urgence", "Statut": "Réalisé", "Date de l'activité (passé ou planifiée)
( jj-mm-aaaa)": "12/16/2016", "Département": "Nippes", "Commune": "Arnaud", "Section Communale": "2ème Baquet"}, </v>
      </c>
    </row>
    <row r="988" spans="1:30" s="53" customFormat="1" x14ac:dyDescent="0.25">
      <c r="A988" s="71" t="s">
        <v>2191</v>
      </c>
      <c r="B988" s="53" t="s">
        <v>2058</v>
      </c>
      <c r="C988" s="71"/>
      <c r="D988" s="71" t="s">
        <v>15</v>
      </c>
      <c r="E988" s="132">
        <v>42720</v>
      </c>
      <c r="F988" s="77" t="s">
        <v>2420</v>
      </c>
      <c r="G988" s="145" t="s">
        <v>2409</v>
      </c>
      <c r="H988" s="138" t="str">
        <f>IFERROR(VLOOKUP(G988,REFERENCES!O:P,2,FALSE),"")</f>
        <v xml:space="preserve">Nombre </v>
      </c>
      <c r="I988" s="73">
        <v>82</v>
      </c>
      <c r="J988" s="73"/>
      <c r="K988" s="73"/>
      <c r="L988" s="73"/>
      <c r="M988" s="147">
        <v>945</v>
      </c>
      <c r="N988" s="73">
        <v>189</v>
      </c>
      <c r="O988" s="71"/>
      <c r="P988" s="53" t="s">
        <v>151</v>
      </c>
      <c r="Q988" s="71" t="s">
        <v>278</v>
      </c>
      <c r="R988" s="78" t="s">
        <v>1372</v>
      </c>
      <c r="S988" s="167" t="s">
        <v>2175</v>
      </c>
      <c r="T988" s="71"/>
      <c r="U988" s="71"/>
      <c r="V988" s="145"/>
      <c r="W988" s="206" t="str">
        <f t="shared" si="47"/>
        <v>CRO20161216NIAR2È</v>
      </c>
      <c r="X988" s="206">
        <f t="shared" si="48"/>
        <v>0</v>
      </c>
      <c r="Y988" s="206" t="str">
        <f>VLOOKUP(P988,NIVEAUXADMIN!A:B,2,FALSE)</f>
        <v>HT10</v>
      </c>
      <c r="Z988" s="206" t="str">
        <f>VLOOKUP(Q988,NIVEAUXADMIN!E:F,2,FALSE)</f>
        <v>HT101024</v>
      </c>
      <c r="AA988" s="206" t="str">
        <f>VLOOKUP(R988,NIVEAUXADMIN!I:J,2,FALSE)</f>
        <v>HT101024-02</v>
      </c>
      <c r="AB988" s="206">
        <f>IF(SUMPRODUCT(($A$4:$A988=A988)*($Q$4:$Q988=Q988))&gt;1,0,1)</f>
        <v>0</v>
      </c>
      <c r="AC988" s="207">
        <f>IF(SUMPRODUCT(($A$4:$A988=A988)*($F$4:$F988=F988)*($Q$4:$Q988=Q988))&gt;1,0,1)</f>
        <v>0</v>
      </c>
      <c r="AD988" s="206" t="str">
        <f t="shared" si="49"/>
        <v xml:space="preserve">{"Organisation": "Croix Rouge Americaine", "Indicateur": "Distribution de materiel d'abris d'urgence", "Statut": "Réalisé", "Date de l'activité (passé ou planifiée)
( jj-mm-aaaa)": "12/16/2016", "Département": "Nippes", "Commune": "Arnaud", "Section Communale": "2ème Baquet"}, </v>
      </c>
    </row>
    <row r="989" spans="1:30" s="53" customFormat="1" x14ac:dyDescent="0.25">
      <c r="A989" s="71" t="s">
        <v>2191</v>
      </c>
      <c r="B989" s="53" t="s">
        <v>2058</v>
      </c>
      <c r="C989" s="71"/>
      <c r="D989" s="71" t="s">
        <v>15</v>
      </c>
      <c r="E989" s="132">
        <v>42720</v>
      </c>
      <c r="F989" s="77" t="s">
        <v>2417</v>
      </c>
      <c r="G989" s="145" t="s">
        <v>1050</v>
      </c>
      <c r="H989" s="138" t="str">
        <f>IFERROR(VLOOKUP(G989,REFERENCES!O:P,2,FALSE),"")</f>
        <v xml:space="preserve">Nombre </v>
      </c>
      <c r="I989" s="73">
        <v>60</v>
      </c>
      <c r="J989" s="73"/>
      <c r="K989" s="73"/>
      <c r="L989" s="73"/>
      <c r="M989" s="147">
        <v>945</v>
      </c>
      <c r="N989" s="73">
        <v>189</v>
      </c>
      <c r="O989" s="71"/>
      <c r="P989" s="53" t="s">
        <v>151</v>
      </c>
      <c r="Q989" s="71" t="s">
        <v>278</v>
      </c>
      <c r="R989" s="78" t="s">
        <v>1372</v>
      </c>
      <c r="S989" s="167" t="s">
        <v>2175</v>
      </c>
      <c r="T989" s="71"/>
      <c r="U989" s="71"/>
      <c r="V989" s="145"/>
      <c r="W989" s="206" t="str">
        <f t="shared" si="47"/>
        <v>CRO20161216NIAR2È</v>
      </c>
      <c r="X989" s="206">
        <f t="shared" si="48"/>
        <v>0</v>
      </c>
      <c r="Y989" s="206" t="str">
        <f>VLOOKUP(P989,NIVEAUXADMIN!A:B,2,FALSE)</f>
        <v>HT10</v>
      </c>
      <c r="Z989" s="206" t="str">
        <f>VLOOKUP(Q989,NIVEAUXADMIN!E:F,2,FALSE)</f>
        <v>HT101024</v>
      </c>
      <c r="AA989" s="206" t="str">
        <f>VLOOKUP(R989,NIVEAUXADMIN!I:J,2,FALSE)</f>
        <v>HT101024-02</v>
      </c>
      <c r="AB989" s="206">
        <f>IF(SUMPRODUCT(($A$4:$A989=A989)*($Q$4:$Q989=Q989))&gt;1,0,1)</f>
        <v>0</v>
      </c>
      <c r="AC989" s="207">
        <f>IF(SUMPRODUCT(($A$4:$A989=A989)*($F$4:$F989=F989)*($Q$4:$Q989=Q989))&gt;1,0,1)</f>
        <v>0</v>
      </c>
      <c r="AD989" s="206" t="str">
        <f t="shared" si="49"/>
        <v xml:space="preserve">{"Organisation": "Croix Rouge Americaine", "Indicateur": "Distribution de biens non-alimentaire", "Statut": "Réalisé", "Date de l'activité (passé ou planifiée)
( jj-mm-aaaa)": "12/16/2016", "Département": "Nippes", "Commune": "Arnaud", "Section Communale": "2ème Baquet"}, </v>
      </c>
    </row>
    <row r="990" spans="1:30" s="53" customFormat="1" x14ac:dyDescent="0.25">
      <c r="A990" s="71" t="s">
        <v>2191</v>
      </c>
      <c r="B990" s="53" t="s">
        <v>2058</v>
      </c>
      <c r="C990" s="71"/>
      <c r="D990" s="71" t="s">
        <v>15</v>
      </c>
      <c r="E990" s="132">
        <v>42720</v>
      </c>
      <c r="F990" s="77" t="s">
        <v>2420</v>
      </c>
      <c r="G990" s="145" t="s">
        <v>2410</v>
      </c>
      <c r="H990" s="138" t="str">
        <f>IFERROR(VLOOKUP(G990,REFERENCES!O:P,2,FALSE),"")</f>
        <v xml:space="preserve">Nombre </v>
      </c>
      <c r="I990" s="146">
        <v>82</v>
      </c>
      <c r="J990" s="73"/>
      <c r="K990" s="73"/>
      <c r="L990" s="73"/>
      <c r="M990" s="20">
        <v>550</v>
      </c>
      <c r="N990" s="73">
        <v>110</v>
      </c>
      <c r="O990" s="71"/>
      <c r="P990" s="53" t="s">
        <v>151</v>
      </c>
      <c r="Q990" s="53" t="s">
        <v>278</v>
      </c>
      <c r="R990" s="78" t="s">
        <v>1372</v>
      </c>
      <c r="S990" s="167" t="s">
        <v>2175</v>
      </c>
      <c r="T990" s="71"/>
      <c r="U990" s="71"/>
      <c r="V990" s="145"/>
      <c r="W990" s="206" t="str">
        <f t="shared" si="47"/>
        <v>CRO20161216NIAR2È</v>
      </c>
      <c r="X990" s="206">
        <f t="shared" si="48"/>
        <v>0</v>
      </c>
      <c r="Y990" s="206" t="str">
        <f>VLOOKUP(P990,NIVEAUXADMIN!A:B,2,FALSE)</f>
        <v>HT10</v>
      </c>
      <c r="Z990" s="206" t="str">
        <f>VLOOKUP(Q990,NIVEAUXADMIN!E:F,2,FALSE)</f>
        <v>HT101024</v>
      </c>
      <c r="AA990" s="206" t="str">
        <f>VLOOKUP(R990,NIVEAUXADMIN!I:J,2,FALSE)</f>
        <v>HT101024-02</v>
      </c>
      <c r="AB990" s="206">
        <f>IF(SUMPRODUCT(($A$4:$A990=A990)*($Q$4:$Q990=Q990))&gt;1,0,1)</f>
        <v>0</v>
      </c>
      <c r="AC990" s="207">
        <f>IF(SUMPRODUCT(($A$4:$A990=A990)*($F$4:$F990=F990)*($Q$4:$Q990=Q990))&gt;1,0,1)</f>
        <v>0</v>
      </c>
      <c r="AD990" s="206" t="str">
        <f t="shared" si="49"/>
        <v xml:space="preserve">{"Organisation": "Croix Rouge Americaine", "Indicateur": "Distribution de materiel d'abris d'urgence", "Statut": "Réalisé", "Date de l'activité (passé ou planifiée)
( jj-mm-aaaa)": "12/16/2016", "Département": "Nippes", "Commune": "Arnaud", "Section Communale": "2ème Baquet"}, </v>
      </c>
    </row>
    <row r="991" spans="1:30" s="53" customFormat="1" x14ac:dyDescent="0.25">
      <c r="A991" s="71" t="s">
        <v>2191</v>
      </c>
      <c r="B991" s="53" t="s">
        <v>2058</v>
      </c>
      <c r="C991" s="71"/>
      <c r="D991" s="71" t="s">
        <v>15</v>
      </c>
      <c r="E991" s="132">
        <v>42720</v>
      </c>
      <c r="F991" s="77" t="s">
        <v>2420</v>
      </c>
      <c r="G991" s="145" t="s">
        <v>2409</v>
      </c>
      <c r="H991" s="138" t="str">
        <f>IFERROR(VLOOKUP(G991,REFERENCES!O:P,2,FALSE),"")</f>
        <v xml:space="preserve">Nombre </v>
      </c>
      <c r="I991" s="146">
        <v>82</v>
      </c>
      <c r="J991" s="73"/>
      <c r="K991" s="73"/>
      <c r="L991" s="73"/>
      <c r="M991" s="20">
        <v>550</v>
      </c>
      <c r="N991" s="73">
        <v>110</v>
      </c>
      <c r="O991" s="71"/>
      <c r="P991" s="53" t="s">
        <v>151</v>
      </c>
      <c r="Q991" s="71" t="s">
        <v>278</v>
      </c>
      <c r="R991" s="78" t="s">
        <v>1372</v>
      </c>
      <c r="S991" s="167" t="s">
        <v>2175</v>
      </c>
      <c r="T991" s="71"/>
      <c r="U991" s="71"/>
      <c r="V991" s="145"/>
      <c r="W991" s="206" t="str">
        <f t="shared" si="47"/>
        <v>CRO20161216NIAR2È</v>
      </c>
      <c r="X991" s="206">
        <f t="shared" si="48"/>
        <v>0</v>
      </c>
      <c r="Y991" s="206" t="str">
        <f>VLOOKUP(P991,NIVEAUXADMIN!A:B,2,FALSE)</f>
        <v>HT10</v>
      </c>
      <c r="Z991" s="206" t="str">
        <f>VLOOKUP(Q991,NIVEAUXADMIN!E:F,2,FALSE)</f>
        <v>HT101024</v>
      </c>
      <c r="AA991" s="206" t="str">
        <f>VLOOKUP(R991,NIVEAUXADMIN!I:J,2,FALSE)</f>
        <v>HT101024-02</v>
      </c>
      <c r="AB991" s="206">
        <f>IF(SUMPRODUCT(($A$4:$A991=A991)*($Q$4:$Q991=Q991))&gt;1,0,1)</f>
        <v>0</v>
      </c>
      <c r="AC991" s="207">
        <f>IF(SUMPRODUCT(($A$4:$A991=A991)*($F$4:$F991=F991)*($Q$4:$Q991=Q991))&gt;1,0,1)</f>
        <v>0</v>
      </c>
      <c r="AD991" s="206" t="str">
        <f t="shared" si="49"/>
        <v xml:space="preserve">{"Organisation": "Croix Rouge Americaine", "Indicateur": "Distribution de materiel d'abris d'urgence", "Statut": "Réalisé", "Date de l'activité (passé ou planifiée)
( jj-mm-aaaa)": "12/16/2016", "Département": "Nippes", "Commune": "Arnaud", "Section Communale": "2ème Baquet"}, </v>
      </c>
    </row>
    <row r="992" spans="1:30" s="53" customFormat="1" x14ac:dyDescent="0.25">
      <c r="A992" s="71" t="s">
        <v>2191</v>
      </c>
      <c r="B992" s="53" t="s">
        <v>2058</v>
      </c>
      <c r="C992" s="71"/>
      <c r="D992" s="71" t="s">
        <v>15</v>
      </c>
      <c r="E992" s="132">
        <v>42720</v>
      </c>
      <c r="F992" s="77" t="s">
        <v>2417</v>
      </c>
      <c r="G992" s="145" t="s">
        <v>1050</v>
      </c>
      <c r="H992" s="138" t="str">
        <f>IFERROR(VLOOKUP(G992,REFERENCES!O:P,2,FALSE),"")</f>
        <v xml:space="preserve">Nombre </v>
      </c>
      <c r="I992" s="146">
        <v>110</v>
      </c>
      <c r="J992" s="73"/>
      <c r="K992" s="73"/>
      <c r="L992" s="73"/>
      <c r="M992" s="20">
        <v>550</v>
      </c>
      <c r="N992" s="73">
        <v>110</v>
      </c>
      <c r="O992" s="71"/>
      <c r="P992" s="53" t="s">
        <v>151</v>
      </c>
      <c r="Q992" s="71" t="s">
        <v>278</v>
      </c>
      <c r="R992" s="78" t="s">
        <v>1372</v>
      </c>
      <c r="S992" s="167" t="s">
        <v>2175</v>
      </c>
      <c r="T992" s="71"/>
      <c r="U992" s="71"/>
      <c r="V992" s="145"/>
      <c r="W992" s="206" t="str">
        <f t="shared" si="47"/>
        <v>CRO20161216NIAR2È</v>
      </c>
      <c r="X992" s="206">
        <f t="shared" si="48"/>
        <v>0</v>
      </c>
      <c r="Y992" s="206" t="str">
        <f>VLOOKUP(P992,NIVEAUXADMIN!A:B,2,FALSE)</f>
        <v>HT10</v>
      </c>
      <c r="Z992" s="206" t="str">
        <f>VLOOKUP(Q992,NIVEAUXADMIN!E:F,2,FALSE)</f>
        <v>HT101024</v>
      </c>
      <c r="AA992" s="206" t="str">
        <f>VLOOKUP(R992,NIVEAUXADMIN!I:J,2,FALSE)</f>
        <v>HT101024-02</v>
      </c>
      <c r="AB992" s="206">
        <f>IF(SUMPRODUCT(($A$4:$A992=A992)*($Q$4:$Q992=Q992))&gt;1,0,1)</f>
        <v>0</v>
      </c>
      <c r="AC992" s="207">
        <f>IF(SUMPRODUCT(($A$4:$A992=A992)*($F$4:$F992=F992)*($Q$4:$Q992=Q992))&gt;1,0,1)</f>
        <v>0</v>
      </c>
      <c r="AD992" s="206" t="str">
        <f t="shared" si="49"/>
        <v xml:space="preserve">{"Organisation": "Croix Rouge Americaine", "Indicateur": "Distribution de biens non-alimentaire", "Statut": "Réalisé", "Date de l'activité (passé ou planifiée)
( jj-mm-aaaa)": "12/16/2016", "Département": "Nippes", "Commune": "Arnaud", "Section Communale": "2ème Baquet"}, </v>
      </c>
    </row>
    <row r="993" spans="1:30" s="53" customFormat="1" x14ac:dyDescent="0.25">
      <c r="A993" s="71" t="s">
        <v>2191</v>
      </c>
      <c r="B993" s="53" t="s">
        <v>2058</v>
      </c>
      <c r="C993" s="71"/>
      <c r="D993" s="71" t="s">
        <v>15</v>
      </c>
      <c r="E993" s="132">
        <v>42720</v>
      </c>
      <c r="F993" s="77" t="s">
        <v>2417</v>
      </c>
      <c r="G993" s="145" t="s">
        <v>1051</v>
      </c>
      <c r="H993" s="138" t="str">
        <f>IFERROR(VLOOKUP(G993,REFERENCES!O:P,2,FALSE),"")</f>
        <v xml:space="preserve">Nombre </v>
      </c>
      <c r="I993" s="146">
        <v>110</v>
      </c>
      <c r="J993" s="73"/>
      <c r="K993" s="73"/>
      <c r="L993" s="73"/>
      <c r="M993" s="20">
        <v>945</v>
      </c>
      <c r="N993" s="73">
        <v>189</v>
      </c>
      <c r="O993" s="71"/>
      <c r="P993" s="71" t="s">
        <v>151</v>
      </c>
      <c r="Q993" s="71" t="s">
        <v>278</v>
      </c>
      <c r="R993" s="78" t="s">
        <v>1372</v>
      </c>
      <c r="S993" s="167" t="s">
        <v>2175</v>
      </c>
      <c r="T993" s="71"/>
      <c r="U993" s="71"/>
      <c r="V993" s="145"/>
      <c r="W993" s="206" t="str">
        <f t="shared" si="47"/>
        <v>CRO20161216NIAR2È</v>
      </c>
      <c r="X993" s="206">
        <f t="shared" si="48"/>
        <v>0</v>
      </c>
      <c r="Y993" s="206" t="str">
        <f>VLOOKUP(P993,NIVEAUXADMIN!A:B,2,FALSE)</f>
        <v>HT10</v>
      </c>
      <c r="Z993" s="206" t="str">
        <f>VLOOKUP(Q993,NIVEAUXADMIN!E:F,2,FALSE)</f>
        <v>HT101024</v>
      </c>
      <c r="AA993" s="206" t="str">
        <f>VLOOKUP(R993,NIVEAUXADMIN!I:J,2,FALSE)</f>
        <v>HT101024-02</v>
      </c>
      <c r="AB993" s="206">
        <f>IF(SUMPRODUCT(($A$4:$A993=A993)*($Q$4:$Q993=Q993))&gt;1,0,1)</f>
        <v>0</v>
      </c>
      <c r="AC993" s="207">
        <f>IF(SUMPRODUCT(($A$4:$A993=A993)*($F$4:$F993=F993)*($Q$4:$Q993=Q993))&gt;1,0,1)</f>
        <v>0</v>
      </c>
      <c r="AD993" s="206" t="str">
        <f t="shared" si="49"/>
        <v xml:space="preserve">{"Organisation": "Croix Rouge Americaine", "Indicateur": "Distribution de biens non-alimentaire", "Statut": "Réalisé", "Date de l'activité (passé ou planifiée)
( jj-mm-aaaa)": "12/16/2016", "Département": "Nippes", "Commune": "Arnaud", "Section Communale": "2ème Baquet"}, </v>
      </c>
    </row>
    <row r="994" spans="1:30" s="53" customFormat="1" x14ac:dyDescent="0.25">
      <c r="A994" s="71" t="s">
        <v>2191</v>
      </c>
      <c r="B994" s="53" t="s">
        <v>2058</v>
      </c>
      <c r="C994" s="71"/>
      <c r="D994" s="71" t="s">
        <v>15</v>
      </c>
      <c r="E994" s="132">
        <v>42720</v>
      </c>
      <c r="F994" s="77" t="s">
        <v>2417</v>
      </c>
      <c r="G994" s="145" t="s">
        <v>1051</v>
      </c>
      <c r="H994" s="138" t="str">
        <f>IFERROR(VLOOKUP(G994,REFERENCES!O:P,2,FALSE),"")</f>
        <v xml:space="preserve">Nombre </v>
      </c>
      <c r="I994" s="146">
        <v>110</v>
      </c>
      <c r="J994" s="73"/>
      <c r="K994" s="73"/>
      <c r="L994" s="73"/>
      <c r="M994" s="147">
        <v>550</v>
      </c>
      <c r="N994" s="73">
        <v>110</v>
      </c>
      <c r="O994" s="143"/>
      <c r="P994" s="53" t="s">
        <v>151</v>
      </c>
      <c r="Q994" s="71" t="s">
        <v>278</v>
      </c>
      <c r="R994" s="78" t="s">
        <v>1372</v>
      </c>
      <c r="S994" s="167" t="s">
        <v>2175</v>
      </c>
      <c r="T994" s="71"/>
      <c r="U994" s="71"/>
      <c r="V994" s="145"/>
      <c r="W994" s="206" t="str">
        <f t="shared" si="47"/>
        <v>CRO20161216NIAR2È</v>
      </c>
      <c r="X994" s="206">
        <f t="shared" si="48"/>
        <v>0</v>
      </c>
      <c r="Y994" s="206" t="str">
        <f>VLOOKUP(P994,NIVEAUXADMIN!A:B,2,FALSE)</f>
        <v>HT10</v>
      </c>
      <c r="Z994" s="206" t="str">
        <f>VLOOKUP(Q994,NIVEAUXADMIN!E:F,2,FALSE)</f>
        <v>HT101024</v>
      </c>
      <c r="AA994" s="206" t="str">
        <f>VLOOKUP(R994,NIVEAUXADMIN!I:J,2,FALSE)</f>
        <v>HT101024-02</v>
      </c>
      <c r="AB994" s="206">
        <f>IF(SUMPRODUCT(($A$4:$A994=A994)*($Q$4:$Q994=Q994))&gt;1,0,1)</f>
        <v>0</v>
      </c>
      <c r="AC994" s="207">
        <f>IF(SUMPRODUCT(($A$4:$A994=A994)*($F$4:$F994=F994)*($Q$4:$Q994=Q994))&gt;1,0,1)</f>
        <v>0</v>
      </c>
      <c r="AD994" s="206" t="str">
        <f t="shared" si="49"/>
        <v xml:space="preserve">{"Organisation": "Croix Rouge Americaine", "Indicateur": "Distribution de biens non-alimentaire", "Statut": "Réalisé", "Date de l'activité (passé ou planifiée)
( jj-mm-aaaa)": "12/16/2016", "Département": "Nippes", "Commune": "Arnaud", "Section Communale": "2ème Baquet"}, </v>
      </c>
    </row>
    <row r="995" spans="1:30" s="53" customFormat="1" x14ac:dyDescent="0.25">
      <c r="A995" s="71" t="s">
        <v>2191</v>
      </c>
      <c r="B995" s="53" t="s">
        <v>2058</v>
      </c>
      <c r="C995" s="71"/>
      <c r="D995" s="71" t="s">
        <v>15</v>
      </c>
      <c r="E995" s="132">
        <v>42720</v>
      </c>
      <c r="F995" s="77" t="s">
        <v>2417</v>
      </c>
      <c r="G995" s="145" t="s">
        <v>1055</v>
      </c>
      <c r="H995" s="138" t="str">
        <f>IFERROR(VLOOKUP(G995,REFERENCES!O:P,2,FALSE),"")</f>
        <v xml:space="preserve">Nombre </v>
      </c>
      <c r="I995" s="146">
        <v>60</v>
      </c>
      <c r="J995" s="73"/>
      <c r="K995" s="73"/>
      <c r="L995" s="73"/>
      <c r="M995" s="147">
        <v>300</v>
      </c>
      <c r="N995" s="73">
        <v>60</v>
      </c>
      <c r="O995" s="143"/>
      <c r="P995" s="53" t="s">
        <v>19</v>
      </c>
      <c r="Q995" s="71" t="s">
        <v>515</v>
      </c>
      <c r="R995" s="78" t="s">
        <v>1289</v>
      </c>
      <c r="S995" s="167" t="s">
        <v>595</v>
      </c>
      <c r="T995" s="71"/>
      <c r="U995" s="71"/>
      <c r="V995" s="145"/>
      <c r="W995" s="206" t="str">
        <f t="shared" si="47"/>
        <v>CRO20161216SUCH1È</v>
      </c>
      <c r="X995" s="206">
        <f t="shared" si="48"/>
        <v>0</v>
      </c>
      <c r="Y995" s="206" t="str">
        <f>VLOOKUP(P995,NIVEAUXADMIN!A:B,2,FALSE)</f>
        <v>HT07</v>
      </c>
      <c r="Z995" s="206" t="str">
        <f>VLOOKUP(Q995,NIVEAUXADMIN!E:F,2,FALSE)</f>
        <v>HT07713</v>
      </c>
      <c r="AA995" s="206" t="str">
        <f>VLOOKUP(R995,NIVEAUXADMIN!I:J,2,FALSE)</f>
        <v>HT07713-01</v>
      </c>
      <c r="AB995" s="206">
        <f>IF(SUMPRODUCT(($A$4:$A995=A995)*($Q$4:$Q995=Q995))&gt;1,0,1)</f>
        <v>0</v>
      </c>
      <c r="AC995" s="207">
        <f>IF(SUMPRODUCT(($A$4:$A995=A995)*($F$4:$F995=F995)*($Q$4:$Q995=Q995))&gt;1,0,1)</f>
        <v>0</v>
      </c>
      <c r="AD995" s="206" t="str">
        <f t="shared" si="49"/>
        <v xml:space="preserve">{"Organisation": "Croix Rouge Americaine", "Indicateur": "Distribution de biens non-alimentaire", "Statut": "Réalisé", "Date de l'activité (passé ou planifiée)
( jj-mm-aaaa)": "12/16/2016", "Département": "Sud", "Commune": "Chantal", "Section Communale": "1ère Fond Palmiste"}, </v>
      </c>
    </row>
    <row r="996" spans="1:30" s="53" customFormat="1" x14ac:dyDescent="0.25">
      <c r="A996" s="71" t="s">
        <v>2191</v>
      </c>
      <c r="B996" s="53" t="s">
        <v>2058</v>
      </c>
      <c r="C996" s="71"/>
      <c r="D996" s="71" t="s">
        <v>15</v>
      </c>
      <c r="E996" s="132">
        <v>42720</v>
      </c>
      <c r="F996" s="77" t="s">
        <v>2417</v>
      </c>
      <c r="G996" s="145" t="s">
        <v>1050</v>
      </c>
      <c r="H996" s="138" t="str">
        <f>IFERROR(VLOOKUP(G996,REFERENCES!O:P,2,FALSE),"")</f>
        <v xml:space="preserve">Nombre </v>
      </c>
      <c r="I996" s="146">
        <v>60</v>
      </c>
      <c r="J996" s="73"/>
      <c r="K996" s="73"/>
      <c r="L996" s="73"/>
      <c r="M996" s="147">
        <v>300</v>
      </c>
      <c r="N996" s="73">
        <v>60</v>
      </c>
      <c r="O996" s="143"/>
      <c r="P996" s="53" t="s">
        <v>19</v>
      </c>
      <c r="Q996" s="71" t="s">
        <v>515</v>
      </c>
      <c r="R996" s="78" t="s">
        <v>1289</v>
      </c>
      <c r="S996" s="167" t="s">
        <v>595</v>
      </c>
      <c r="T996" s="71"/>
      <c r="U996" s="71"/>
      <c r="V996" s="145"/>
      <c r="W996" s="206" t="str">
        <f t="shared" si="47"/>
        <v>CRO20161216SUCH1È</v>
      </c>
      <c r="X996" s="206">
        <f t="shared" si="48"/>
        <v>0</v>
      </c>
      <c r="Y996" s="206" t="str">
        <f>VLOOKUP(P996,NIVEAUXADMIN!A:B,2,FALSE)</f>
        <v>HT07</v>
      </c>
      <c r="Z996" s="206" t="str">
        <f>VLOOKUP(Q996,NIVEAUXADMIN!E:F,2,FALSE)</f>
        <v>HT07713</v>
      </c>
      <c r="AA996" s="206" t="str">
        <f>VLOOKUP(R996,NIVEAUXADMIN!I:J,2,FALSE)</f>
        <v>HT07713-01</v>
      </c>
      <c r="AB996" s="206">
        <f>IF(SUMPRODUCT(($A$4:$A996=A996)*($Q$4:$Q996=Q996))&gt;1,0,1)</f>
        <v>0</v>
      </c>
      <c r="AC996" s="207">
        <f>IF(SUMPRODUCT(($A$4:$A996=A996)*($F$4:$F996=F996)*($Q$4:$Q996=Q996))&gt;1,0,1)</f>
        <v>0</v>
      </c>
      <c r="AD996" s="206" t="str">
        <f t="shared" si="49"/>
        <v xml:space="preserve">{"Organisation": "Croix Rouge Americaine", "Indicateur": "Distribution de biens non-alimentaire", "Statut": "Réalisé", "Date de l'activité (passé ou planifiée)
( jj-mm-aaaa)": "12/16/2016", "Département": "Sud", "Commune": "Chantal", "Section Communale": "1ère Fond Palmiste"}, </v>
      </c>
    </row>
    <row r="997" spans="1:30" s="53" customFormat="1" x14ac:dyDescent="0.25">
      <c r="A997" s="71" t="s">
        <v>2191</v>
      </c>
      <c r="B997" s="53" t="s">
        <v>2058</v>
      </c>
      <c r="C997" s="71"/>
      <c r="D997" s="71" t="s">
        <v>15</v>
      </c>
      <c r="E997" s="132">
        <v>42720</v>
      </c>
      <c r="F997" s="77" t="s">
        <v>2417</v>
      </c>
      <c r="G997" s="145" t="s">
        <v>1051</v>
      </c>
      <c r="H997" s="138" t="str">
        <f>IFERROR(VLOOKUP(G997,REFERENCES!O:P,2,FALSE),"")</f>
        <v xml:space="preserve">Nombre </v>
      </c>
      <c r="I997" s="73">
        <v>120</v>
      </c>
      <c r="J997" s="73"/>
      <c r="K997" s="73"/>
      <c r="L997" s="73"/>
      <c r="M997" s="20">
        <v>300</v>
      </c>
      <c r="N997" s="73">
        <v>60</v>
      </c>
      <c r="O997" s="71"/>
      <c r="P997" s="53" t="s">
        <v>19</v>
      </c>
      <c r="Q997" s="143" t="s">
        <v>515</v>
      </c>
      <c r="R997" s="150" t="s">
        <v>1289</v>
      </c>
      <c r="S997" s="167" t="s">
        <v>595</v>
      </c>
      <c r="T997" s="71"/>
      <c r="U997" s="71"/>
      <c r="V997" s="145"/>
      <c r="W997" s="206" t="str">
        <f t="shared" si="47"/>
        <v>CRO20161216SUCH1È</v>
      </c>
      <c r="X997" s="206">
        <f t="shared" si="48"/>
        <v>0</v>
      </c>
      <c r="Y997" s="206" t="str">
        <f>VLOOKUP(P997,NIVEAUXADMIN!A:B,2,FALSE)</f>
        <v>HT07</v>
      </c>
      <c r="Z997" s="206" t="str">
        <f>VLOOKUP(Q997,NIVEAUXADMIN!E:F,2,FALSE)</f>
        <v>HT07713</v>
      </c>
      <c r="AA997" s="206" t="str">
        <f>VLOOKUP(R997,NIVEAUXADMIN!I:J,2,FALSE)</f>
        <v>HT07713-01</v>
      </c>
      <c r="AB997" s="206">
        <f>IF(SUMPRODUCT(($A$4:$A997=A997)*($Q$4:$Q997=Q997))&gt;1,0,1)</f>
        <v>0</v>
      </c>
      <c r="AC997" s="207">
        <f>IF(SUMPRODUCT(($A$4:$A997=A997)*($F$4:$F997=F997)*($Q$4:$Q997=Q997))&gt;1,0,1)</f>
        <v>0</v>
      </c>
      <c r="AD997" s="206" t="str">
        <f t="shared" si="49"/>
        <v xml:space="preserve">{"Organisation": "Croix Rouge Americaine", "Indicateur": "Distribution de biens non-alimentaire", "Statut": "Réalisé", "Date de l'activité (passé ou planifiée)
( jj-mm-aaaa)": "12/16/2016", "Département": "Sud", "Commune": "Chantal", "Section Communale": "1ère Fond Palmiste"}, </v>
      </c>
    </row>
    <row r="998" spans="1:30" s="53" customFormat="1" x14ac:dyDescent="0.25">
      <c r="A998" s="71" t="s">
        <v>2191</v>
      </c>
      <c r="B998" s="53" t="s">
        <v>2058</v>
      </c>
      <c r="C998" s="71"/>
      <c r="D998" s="71" t="s">
        <v>15</v>
      </c>
      <c r="E998" s="132">
        <v>42720</v>
      </c>
      <c r="F998" s="77" t="s">
        <v>2417</v>
      </c>
      <c r="G998" s="145" t="s">
        <v>1055</v>
      </c>
      <c r="H998" s="138" t="str">
        <f>IFERROR(VLOOKUP(G998,REFERENCES!O:P,2,FALSE),"")</f>
        <v xml:space="preserve">Nombre </v>
      </c>
      <c r="I998" s="73">
        <v>110</v>
      </c>
      <c r="J998" s="73"/>
      <c r="K998" s="73"/>
      <c r="L998" s="73"/>
      <c r="M998" s="20">
        <v>550</v>
      </c>
      <c r="N998" s="73">
        <v>110</v>
      </c>
      <c r="O998" s="71"/>
      <c r="P998" s="53" t="s">
        <v>151</v>
      </c>
      <c r="Q998" s="53" t="s">
        <v>278</v>
      </c>
      <c r="R998" s="78"/>
      <c r="S998" s="167"/>
      <c r="T998" s="71"/>
      <c r="U998" s="71"/>
      <c r="V998" s="145"/>
      <c r="W998" s="206" t="str">
        <f t="shared" si="47"/>
        <v>CRO20161216NIAR</v>
      </c>
      <c r="X998" s="206">
        <f t="shared" si="48"/>
        <v>0</v>
      </c>
      <c r="Y998" s="206" t="str">
        <f>VLOOKUP(P998,NIVEAUXADMIN!A:B,2,FALSE)</f>
        <v>HT10</v>
      </c>
      <c r="Z998" s="206" t="str">
        <f>VLOOKUP(Q998,NIVEAUXADMIN!E:F,2,FALSE)</f>
        <v>HT101024</v>
      </c>
      <c r="AA998" s="206" t="e">
        <f>VLOOKUP(R998,NIVEAUXADMIN!I:J,2,FALSE)</f>
        <v>#N/A</v>
      </c>
      <c r="AB998" s="206">
        <f>IF(SUMPRODUCT(($A$4:$A998=A998)*($Q$4:$Q998=Q998))&gt;1,0,1)</f>
        <v>0</v>
      </c>
      <c r="AC998" s="207">
        <f>IF(SUMPRODUCT(($A$4:$A998=A998)*($F$4:$F998=F998)*($Q$4:$Q998=Q998))&gt;1,0,1)</f>
        <v>0</v>
      </c>
      <c r="AD998" s="206" t="str">
        <f t="shared" si="49"/>
        <v xml:space="preserve">{"Organisation": "Croix Rouge Americaine", "Indicateur": "Distribution de biens non-alimentaire", "Statut": "Réalisé", "Date de l'activité (passé ou planifiée)
( jj-mm-aaaa)": "12/16/2016", "Département": "Nippes", "Commune": "Arnaud", "Section Communale": ""}, </v>
      </c>
    </row>
    <row r="999" spans="1:30" s="53" customFormat="1" x14ac:dyDescent="0.25">
      <c r="A999" s="71" t="s">
        <v>2191</v>
      </c>
      <c r="B999" s="53" t="s">
        <v>2058</v>
      </c>
      <c r="C999" s="71"/>
      <c r="D999" s="71" t="s">
        <v>15</v>
      </c>
      <c r="E999" s="132">
        <v>42720</v>
      </c>
      <c r="F999" s="77" t="s">
        <v>2420</v>
      </c>
      <c r="G999" s="145" t="s">
        <v>2410</v>
      </c>
      <c r="H999" s="138" t="str">
        <f>IFERROR(VLOOKUP(G999,REFERENCES!O:P,2,FALSE),"")</f>
        <v xml:space="preserve">Nombre </v>
      </c>
      <c r="I999" s="73">
        <v>82</v>
      </c>
      <c r="J999" s="73"/>
      <c r="K999" s="73"/>
      <c r="L999" s="73"/>
      <c r="M999" s="20">
        <v>550</v>
      </c>
      <c r="N999" s="207">
        <v>110</v>
      </c>
      <c r="O999" s="71"/>
      <c r="P999" s="53" t="s">
        <v>151</v>
      </c>
      <c r="Q999" s="71" t="s">
        <v>278</v>
      </c>
      <c r="R999" s="78"/>
      <c r="S999" s="167"/>
      <c r="T999" s="71"/>
      <c r="U999" s="71"/>
      <c r="V999" s="145"/>
      <c r="W999" s="206" t="str">
        <f t="shared" si="47"/>
        <v>CRO20161216NIAR</v>
      </c>
      <c r="X999" s="206">
        <f t="shared" si="48"/>
        <v>0</v>
      </c>
      <c r="Y999" s="206" t="str">
        <f>VLOOKUP(P999,NIVEAUXADMIN!A:B,2,FALSE)</f>
        <v>HT10</v>
      </c>
      <c r="Z999" s="206" t="str">
        <f>VLOOKUP(Q999,NIVEAUXADMIN!E:F,2,FALSE)</f>
        <v>HT101024</v>
      </c>
      <c r="AA999" s="206" t="e">
        <f>VLOOKUP(R999,NIVEAUXADMIN!I:J,2,FALSE)</f>
        <v>#N/A</v>
      </c>
      <c r="AB999" s="206">
        <f>IF(SUMPRODUCT(($A$4:$A999=A999)*($Q$4:$Q999=Q999))&gt;1,0,1)</f>
        <v>0</v>
      </c>
      <c r="AC999" s="207">
        <f>IF(SUMPRODUCT(($A$4:$A999=A999)*($F$4:$F999=F999)*($Q$4:$Q999=Q999))&gt;1,0,1)</f>
        <v>0</v>
      </c>
      <c r="AD999" s="206" t="str">
        <f t="shared" si="49"/>
        <v xml:space="preserve">{"Organisation": "Croix Rouge Americaine", "Indicateur": "Distribution de materiel d'abris d'urgence", "Statut": "Réalisé", "Date de l'activité (passé ou planifiée)
( jj-mm-aaaa)": "12/16/2016", "Département": "Nippes", "Commune": "Arnaud", "Section Communale": ""}, </v>
      </c>
    </row>
    <row r="1000" spans="1:30" s="53" customFormat="1" x14ac:dyDescent="0.25">
      <c r="A1000" s="71" t="s">
        <v>2191</v>
      </c>
      <c r="B1000" s="53" t="s">
        <v>2058</v>
      </c>
      <c r="C1000" s="71"/>
      <c r="D1000" s="71" t="s">
        <v>15</v>
      </c>
      <c r="E1000" s="132">
        <v>42720</v>
      </c>
      <c r="F1000" s="77" t="s">
        <v>2420</v>
      </c>
      <c r="G1000" s="145" t="s">
        <v>2409</v>
      </c>
      <c r="H1000" s="138" t="str">
        <f>IFERROR(VLOOKUP(G1000,REFERENCES!O:P,2,FALSE),"")</f>
        <v xml:space="preserve">Nombre </v>
      </c>
      <c r="I1000" s="73">
        <v>82</v>
      </c>
      <c r="J1000" s="73"/>
      <c r="K1000" s="73"/>
      <c r="L1000" s="73"/>
      <c r="M1000" s="74">
        <v>550</v>
      </c>
      <c r="N1000" s="73">
        <v>110</v>
      </c>
      <c r="P1000" s="71" t="s">
        <v>151</v>
      </c>
      <c r="Q1000" s="71" t="s">
        <v>278</v>
      </c>
      <c r="R1000" s="78"/>
      <c r="S1000" s="167"/>
      <c r="T1000" s="71"/>
      <c r="U1000" s="71"/>
      <c r="V1000" s="145"/>
      <c r="W1000" s="206" t="str">
        <f t="shared" si="47"/>
        <v>CRO20161216NIAR</v>
      </c>
      <c r="X1000" s="206">
        <f t="shared" si="48"/>
        <v>0</v>
      </c>
      <c r="Y1000" s="206" t="str">
        <f>VLOOKUP(P1000,NIVEAUXADMIN!A:B,2,FALSE)</f>
        <v>HT10</v>
      </c>
      <c r="Z1000" s="206" t="str">
        <f>VLOOKUP(Q1000,NIVEAUXADMIN!E:F,2,FALSE)</f>
        <v>HT101024</v>
      </c>
      <c r="AA1000" s="206" t="e">
        <f>VLOOKUP(R1000,NIVEAUXADMIN!I:J,2,FALSE)</f>
        <v>#N/A</v>
      </c>
      <c r="AB1000" s="206">
        <f>IF(SUMPRODUCT(($A$4:$A1000=A1000)*($Q$4:$Q1000=Q1000))&gt;1,0,1)</f>
        <v>0</v>
      </c>
      <c r="AC1000" s="207">
        <f>IF(SUMPRODUCT(($A$4:$A1000=A1000)*($F$4:$F1000=F1000)*($Q$4:$Q1000=Q1000))&gt;1,0,1)</f>
        <v>0</v>
      </c>
      <c r="AD1000" s="206" t="str">
        <f t="shared" si="49"/>
        <v xml:space="preserve">{"Organisation": "Croix Rouge Americaine", "Indicateur": "Distribution de materiel d'abris d'urgence", "Statut": "Réalisé", "Date de l'activité (passé ou planifiée)
( jj-mm-aaaa)": "12/16/2016", "Département": "Nippes", "Commune": "Arnaud", "Section Communale": ""}, </v>
      </c>
    </row>
    <row r="1001" spans="1:30" s="53" customFormat="1" x14ac:dyDescent="0.25">
      <c r="A1001" s="71" t="s">
        <v>2191</v>
      </c>
      <c r="B1001" s="53" t="s">
        <v>2058</v>
      </c>
      <c r="C1001" s="71"/>
      <c r="D1001" s="71" t="s">
        <v>15</v>
      </c>
      <c r="E1001" s="132">
        <v>42720</v>
      </c>
      <c r="F1001" s="77" t="s">
        <v>2417</v>
      </c>
      <c r="G1001" s="145" t="s">
        <v>1050</v>
      </c>
      <c r="H1001" s="138" t="str">
        <f>IFERROR(VLOOKUP(G1001,REFERENCES!O:P,2,FALSE),"")</f>
        <v xml:space="preserve">Nombre </v>
      </c>
      <c r="I1001" s="73">
        <v>60</v>
      </c>
      <c r="J1001" s="73"/>
      <c r="K1001" s="73"/>
      <c r="L1001" s="73"/>
      <c r="M1001" s="74">
        <v>550</v>
      </c>
      <c r="N1001" s="73">
        <v>110</v>
      </c>
      <c r="P1001" s="71" t="s">
        <v>151</v>
      </c>
      <c r="Q1001" s="71" t="s">
        <v>278</v>
      </c>
      <c r="R1001" s="78"/>
      <c r="S1001" s="167"/>
      <c r="T1001" s="71"/>
      <c r="U1001" s="71"/>
      <c r="V1001" s="145"/>
      <c r="W1001" s="206" t="str">
        <f t="shared" si="47"/>
        <v>CRO20161216NIAR</v>
      </c>
      <c r="X1001" s="206">
        <f t="shared" si="48"/>
        <v>0</v>
      </c>
      <c r="Y1001" s="206" t="str">
        <f>VLOOKUP(P1001,NIVEAUXADMIN!A:B,2,FALSE)</f>
        <v>HT10</v>
      </c>
      <c r="Z1001" s="206" t="str">
        <f>VLOOKUP(Q1001,NIVEAUXADMIN!E:F,2,FALSE)</f>
        <v>HT101024</v>
      </c>
      <c r="AA1001" s="206" t="e">
        <f>VLOOKUP(R1001,NIVEAUXADMIN!I:J,2,FALSE)</f>
        <v>#N/A</v>
      </c>
      <c r="AB1001" s="206">
        <f>IF(SUMPRODUCT(($A$4:$A1001=A1001)*($Q$4:$Q1001=Q1001))&gt;1,0,1)</f>
        <v>0</v>
      </c>
      <c r="AC1001" s="207">
        <f>IF(SUMPRODUCT(($A$4:$A1001=A1001)*($F$4:$F1001=F1001)*($Q$4:$Q1001=Q1001))&gt;1,0,1)</f>
        <v>0</v>
      </c>
      <c r="AD1001" s="206" t="str">
        <f t="shared" si="49"/>
        <v xml:space="preserve">{"Organisation": "Croix Rouge Americaine", "Indicateur": "Distribution de biens non-alimentaire", "Statut": "Réalisé", "Date de l'activité (passé ou planifiée)
( jj-mm-aaaa)": "12/16/2016", "Département": "Nippes", "Commune": "Arnaud", "Section Communale": ""}, </v>
      </c>
    </row>
    <row r="1002" spans="1:30" s="53" customFormat="1" x14ac:dyDescent="0.25">
      <c r="A1002" s="71" t="s">
        <v>2191</v>
      </c>
      <c r="B1002" s="53" t="s">
        <v>2058</v>
      </c>
      <c r="C1002" s="71"/>
      <c r="D1002" s="71" t="s">
        <v>15</v>
      </c>
      <c r="E1002" s="132">
        <v>42720</v>
      </c>
      <c r="F1002" s="77" t="s">
        <v>2420</v>
      </c>
      <c r="G1002" s="145" t="s">
        <v>2410</v>
      </c>
      <c r="H1002" s="138" t="str">
        <f>IFERROR(VLOOKUP(G1002,REFERENCES!O:P,2,FALSE),"")</f>
        <v xml:space="preserve">Nombre </v>
      </c>
      <c r="I1002" s="73">
        <v>42</v>
      </c>
      <c r="J1002" s="73"/>
      <c r="K1002" s="73"/>
      <c r="L1002" s="73"/>
      <c r="M1002" s="74">
        <v>575</v>
      </c>
      <c r="N1002" s="73">
        <v>115</v>
      </c>
      <c r="P1002" s="71" t="s">
        <v>151</v>
      </c>
      <c r="Q1002" s="71" t="s">
        <v>278</v>
      </c>
      <c r="R1002" s="78"/>
      <c r="S1002" s="167"/>
      <c r="T1002" s="71"/>
      <c r="U1002" s="71"/>
      <c r="V1002" s="145"/>
      <c r="W1002" s="206" t="str">
        <f t="shared" si="47"/>
        <v>CRO20161216NIAR</v>
      </c>
      <c r="X1002" s="206">
        <f t="shared" si="48"/>
        <v>0</v>
      </c>
      <c r="Y1002" s="206" t="str">
        <f>VLOOKUP(P1002,NIVEAUXADMIN!A:B,2,FALSE)</f>
        <v>HT10</v>
      </c>
      <c r="Z1002" s="206" t="str">
        <f>VLOOKUP(Q1002,NIVEAUXADMIN!E:F,2,FALSE)</f>
        <v>HT101024</v>
      </c>
      <c r="AA1002" s="206" t="e">
        <f>VLOOKUP(R1002,NIVEAUXADMIN!I:J,2,FALSE)</f>
        <v>#N/A</v>
      </c>
      <c r="AB1002" s="206">
        <f>IF(SUMPRODUCT(($A$4:$A1002=A1002)*($Q$4:$Q1002=Q1002))&gt;1,0,1)</f>
        <v>0</v>
      </c>
      <c r="AC1002" s="207">
        <f>IF(SUMPRODUCT(($A$4:$A1002=A1002)*($F$4:$F1002=F1002)*($Q$4:$Q1002=Q1002))&gt;1,0,1)</f>
        <v>0</v>
      </c>
      <c r="AD1002" s="206" t="str">
        <f t="shared" si="49"/>
        <v xml:space="preserve">{"Organisation": "Croix Rouge Americaine", "Indicateur": "Distribution de materiel d'abris d'urgence", "Statut": "Réalisé", "Date de l'activité (passé ou planifiée)
( jj-mm-aaaa)": "12/16/2016", "Département": "Nippes", "Commune": "Arnaud", "Section Communale": ""}, </v>
      </c>
    </row>
    <row r="1003" spans="1:30" s="53" customFormat="1" x14ac:dyDescent="0.25">
      <c r="A1003" s="71" t="s">
        <v>2191</v>
      </c>
      <c r="B1003" s="53" t="s">
        <v>2058</v>
      </c>
      <c r="C1003" s="71"/>
      <c r="D1003" s="53" t="s">
        <v>15</v>
      </c>
      <c r="E1003" s="132">
        <v>42720</v>
      </c>
      <c r="F1003" s="77" t="s">
        <v>2420</v>
      </c>
      <c r="G1003" s="145" t="s">
        <v>2409</v>
      </c>
      <c r="H1003" s="138" t="str">
        <f>IFERROR(VLOOKUP(G1003,REFERENCES!O:P,2,FALSE),"")</f>
        <v xml:space="preserve">Nombre </v>
      </c>
      <c r="I1003" s="73">
        <v>42</v>
      </c>
      <c r="J1003" s="73"/>
      <c r="K1003" s="73"/>
      <c r="L1003" s="73"/>
      <c r="M1003" s="74">
        <v>575</v>
      </c>
      <c r="N1003" s="207">
        <v>115</v>
      </c>
      <c r="P1003" s="53" t="s">
        <v>151</v>
      </c>
      <c r="Q1003" s="53" t="s">
        <v>278</v>
      </c>
      <c r="R1003" s="78"/>
      <c r="S1003" s="167"/>
      <c r="T1003" s="71"/>
      <c r="U1003" s="71"/>
      <c r="V1003" s="145"/>
      <c r="W1003" s="206" t="str">
        <f t="shared" si="47"/>
        <v>CRO20161216NIAR</v>
      </c>
      <c r="X1003" s="206">
        <f t="shared" si="48"/>
        <v>0</v>
      </c>
      <c r="Y1003" s="206" t="str">
        <f>VLOOKUP(P1003,NIVEAUXADMIN!A:B,2,FALSE)</f>
        <v>HT10</v>
      </c>
      <c r="Z1003" s="206" t="str">
        <f>VLOOKUP(Q1003,NIVEAUXADMIN!E:F,2,FALSE)</f>
        <v>HT101024</v>
      </c>
      <c r="AA1003" s="206" t="e">
        <f>VLOOKUP(R1003,NIVEAUXADMIN!I:J,2,FALSE)</f>
        <v>#N/A</v>
      </c>
      <c r="AB1003" s="206">
        <f>IF(SUMPRODUCT(($A$4:$A1003=A1003)*($Q$4:$Q1003=Q1003))&gt;1,0,1)</f>
        <v>0</v>
      </c>
      <c r="AC1003" s="207">
        <f>IF(SUMPRODUCT(($A$4:$A1003=A1003)*($F$4:$F1003=F1003)*($Q$4:$Q1003=Q1003))&gt;1,0,1)</f>
        <v>0</v>
      </c>
      <c r="AD1003" s="206" t="str">
        <f t="shared" si="49"/>
        <v xml:space="preserve">{"Organisation": "Croix Rouge Americaine", "Indicateur": "Distribution de materiel d'abris d'urgence", "Statut": "Réalisé", "Date de l'activité (passé ou planifiée)
( jj-mm-aaaa)": "12/16/2016", "Département": "Nippes", "Commune": "Arnaud", "Section Communale": ""}, </v>
      </c>
    </row>
    <row r="1004" spans="1:30" s="53" customFormat="1" x14ac:dyDescent="0.25">
      <c r="A1004" s="71" t="s">
        <v>2191</v>
      </c>
      <c r="B1004" s="53" t="s">
        <v>2058</v>
      </c>
      <c r="C1004" s="71"/>
      <c r="D1004" s="71" t="s">
        <v>15</v>
      </c>
      <c r="E1004" s="132">
        <v>42720</v>
      </c>
      <c r="F1004" s="77" t="s">
        <v>2417</v>
      </c>
      <c r="G1004" s="145" t="s">
        <v>1050</v>
      </c>
      <c r="H1004" s="138" t="str">
        <f>IFERROR(VLOOKUP(G1004,REFERENCES!O:P,2,FALSE),"")</f>
        <v xml:space="preserve">Nombre </v>
      </c>
      <c r="I1004" s="146">
        <v>50</v>
      </c>
      <c r="J1004" s="73"/>
      <c r="K1004" s="73"/>
      <c r="L1004" s="73"/>
      <c r="M1004" s="74">
        <v>575</v>
      </c>
      <c r="N1004" s="73">
        <v>115</v>
      </c>
      <c r="O1004" s="143"/>
      <c r="P1004" s="53" t="s">
        <v>151</v>
      </c>
      <c r="Q1004" s="53" t="s">
        <v>278</v>
      </c>
      <c r="R1004" s="78"/>
      <c r="S1004" s="167"/>
      <c r="T1004" s="71"/>
      <c r="U1004" s="71"/>
      <c r="V1004" s="145"/>
      <c r="W1004" s="206" t="str">
        <f t="shared" si="47"/>
        <v>CRO20161216NIAR</v>
      </c>
      <c r="X1004" s="206">
        <f t="shared" si="48"/>
        <v>0</v>
      </c>
      <c r="Y1004" s="206" t="str">
        <f>VLOOKUP(P1004,NIVEAUXADMIN!A:B,2,FALSE)</f>
        <v>HT10</v>
      </c>
      <c r="Z1004" s="206" t="str">
        <f>VLOOKUP(Q1004,NIVEAUXADMIN!E:F,2,FALSE)</f>
        <v>HT101024</v>
      </c>
      <c r="AA1004" s="206" t="e">
        <f>VLOOKUP(R1004,NIVEAUXADMIN!I:J,2,FALSE)</f>
        <v>#N/A</v>
      </c>
      <c r="AB1004" s="206">
        <f>IF(SUMPRODUCT(($A$4:$A1004=A1004)*($Q$4:$Q1004=Q1004))&gt;1,0,1)</f>
        <v>0</v>
      </c>
      <c r="AC1004" s="207">
        <f>IF(SUMPRODUCT(($A$4:$A1004=A1004)*($F$4:$F1004=F1004)*($Q$4:$Q1004=Q1004))&gt;1,0,1)</f>
        <v>0</v>
      </c>
      <c r="AD1004" s="206" t="str">
        <f t="shared" si="49"/>
        <v xml:space="preserve">{"Organisation": "Croix Rouge Americaine", "Indicateur": "Distribution de biens non-alimentaire", "Statut": "Réalisé", "Date de l'activité (passé ou planifiée)
( jj-mm-aaaa)": "12/16/2016", "Département": "Nippes", "Commune": "Arnaud", "Section Communale": ""}, </v>
      </c>
    </row>
    <row r="1005" spans="1:30" s="53" customFormat="1" x14ac:dyDescent="0.25">
      <c r="A1005" s="71" t="s">
        <v>2191</v>
      </c>
      <c r="B1005" s="53" t="s">
        <v>2058</v>
      </c>
      <c r="C1005" s="71"/>
      <c r="D1005" s="71" t="s">
        <v>15</v>
      </c>
      <c r="E1005" s="132">
        <v>42720</v>
      </c>
      <c r="F1005" s="77" t="s">
        <v>2417</v>
      </c>
      <c r="G1005" s="145" t="s">
        <v>1055</v>
      </c>
      <c r="H1005" s="138" t="str">
        <f>IFERROR(VLOOKUP(G1005,REFERENCES!O:P,2,FALSE),"")</f>
        <v xml:space="preserve">Nombre </v>
      </c>
      <c r="I1005" s="146">
        <v>125</v>
      </c>
      <c r="J1005" s="73"/>
      <c r="K1005" s="73"/>
      <c r="L1005" s="73"/>
      <c r="M1005" s="74">
        <v>625</v>
      </c>
      <c r="N1005" s="73">
        <v>125</v>
      </c>
      <c r="O1005" s="143"/>
      <c r="P1005" s="53" t="s">
        <v>151</v>
      </c>
      <c r="Q1005" s="71" t="s">
        <v>278</v>
      </c>
      <c r="R1005" s="78"/>
      <c r="S1005" s="167"/>
      <c r="T1005" s="71"/>
      <c r="U1005" s="71"/>
      <c r="V1005" s="145"/>
      <c r="W1005" s="206" t="str">
        <f t="shared" si="47"/>
        <v>CRO20161216NIAR</v>
      </c>
      <c r="X1005" s="206">
        <f t="shared" si="48"/>
        <v>0</v>
      </c>
      <c r="Y1005" s="206" t="str">
        <f>VLOOKUP(P1005,NIVEAUXADMIN!A:B,2,FALSE)</f>
        <v>HT10</v>
      </c>
      <c r="Z1005" s="206" t="str">
        <f>VLOOKUP(Q1005,NIVEAUXADMIN!E:F,2,FALSE)</f>
        <v>HT101024</v>
      </c>
      <c r="AA1005" s="206" t="e">
        <f>VLOOKUP(R1005,NIVEAUXADMIN!I:J,2,FALSE)</f>
        <v>#N/A</v>
      </c>
      <c r="AB1005" s="206">
        <f>IF(SUMPRODUCT(($A$4:$A1005=A1005)*($Q$4:$Q1005=Q1005))&gt;1,0,1)</f>
        <v>0</v>
      </c>
      <c r="AC1005" s="207">
        <f>IF(SUMPRODUCT(($A$4:$A1005=A1005)*($F$4:$F1005=F1005)*($Q$4:$Q1005=Q1005))&gt;1,0,1)</f>
        <v>0</v>
      </c>
      <c r="AD1005" s="206" t="str">
        <f t="shared" si="49"/>
        <v xml:space="preserve">{"Organisation": "Croix Rouge Americaine", "Indicateur": "Distribution de biens non-alimentaire", "Statut": "Réalisé", "Date de l'activité (passé ou planifiée)
( jj-mm-aaaa)": "12/16/2016", "Département": "Nippes", "Commune": "Arnaud", "Section Communale": ""}, </v>
      </c>
    </row>
    <row r="1006" spans="1:30" s="53" customFormat="1" x14ac:dyDescent="0.25">
      <c r="A1006" s="71" t="s">
        <v>2191</v>
      </c>
      <c r="B1006" s="53" t="s">
        <v>2058</v>
      </c>
      <c r="C1006" s="71"/>
      <c r="D1006" s="71" t="s">
        <v>15</v>
      </c>
      <c r="E1006" s="132">
        <v>42720</v>
      </c>
      <c r="F1006" s="77" t="s">
        <v>2420</v>
      </c>
      <c r="G1006" s="145" t="s">
        <v>2410</v>
      </c>
      <c r="H1006" s="138" t="str">
        <f>IFERROR(VLOOKUP(G1006,REFERENCES!O:P,2,FALSE),"")</f>
        <v xml:space="preserve">Nombre </v>
      </c>
      <c r="I1006" s="146">
        <v>40</v>
      </c>
      <c r="J1006" s="73"/>
      <c r="K1006" s="73"/>
      <c r="L1006" s="73"/>
      <c r="M1006" s="74">
        <v>625</v>
      </c>
      <c r="N1006" s="73">
        <v>125</v>
      </c>
      <c r="O1006" s="143"/>
      <c r="P1006" s="53" t="s">
        <v>151</v>
      </c>
      <c r="Q1006" s="71" t="s">
        <v>278</v>
      </c>
      <c r="R1006" s="78"/>
      <c r="S1006" s="167"/>
      <c r="T1006" s="71"/>
      <c r="U1006" s="71"/>
      <c r="V1006" s="145"/>
      <c r="W1006" s="206" t="str">
        <f t="shared" si="47"/>
        <v>CRO20161216NIAR</v>
      </c>
      <c r="X1006" s="206">
        <f t="shared" si="48"/>
        <v>0</v>
      </c>
      <c r="Y1006" s="206" t="str">
        <f>VLOOKUP(P1006,NIVEAUXADMIN!A:B,2,FALSE)</f>
        <v>HT10</v>
      </c>
      <c r="Z1006" s="206" t="str">
        <f>VLOOKUP(Q1006,NIVEAUXADMIN!E:F,2,FALSE)</f>
        <v>HT101024</v>
      </c>
      <c r="AA1006" s="206" t="e">
        <f>VLOOKUP(R1006,NIVEAUXADMIN!I:J,2,FALSE)</f>
        <v>#N/A</v>
      </c>
      <c r="AB1006" s="206">
        <f>IF(SUMPRODUCT(($A$4:$A1006=A1006)*($Q$4:$Q1006=Q1006))&gt;1,0,1)</f>
        <v>0</v>
      </c>
      <c r="AC1006" s="207">
        <f>IF(SUMPRODUCT(($A$4:$A1006=A1006)*($F$4:$F1006=F1006)*($Q$4:$Q1006=Q1006))&gt;1,0,1)</f>
        <v>0</v>
      </c>
      <c r="AD1006" s="206" t="str">
        <f t="shared" si="49"/>
        <v xml:space="preserve">{"Organisation": "Croix Rouge Americaine", "Indicateur": "Distribution de materiel d'abris d'urgence", "Statut": "Réalisé", "Date de l'activité (passé ou planifiée)
( jj-mm-aaaa)": "12/16/2016", "Département": "Nippes", "Commune": "Arnaud", "Section Communale": ""}, </v>
      </c>
    </row>
    <row r="1007" spans="1:30" s="53" customFormat="1" x14ac:dyDescent="0.25">
      <c r="A1007" s="71" t="s">
        <v>2191</v>
      </c>
      <c r="B1007" s="53" t="s">
        <v>2058</v>
      </c>
      <c r="C1007" s="71"/>
      <c r="D1007" s="71" t="s">
        <v>15</v>
      </c>
      <c r="E1007" s="132">
        <v>42720</v>
      </c>
      <c r="F1007" s="77" t="s">
        <v>2420</v>
      </c>
      <c r="G1007" s="145" t="s">
        <v>2409</v>
      </c>
      <c r="H1007" s="138" t="str">
        <f>IFERROR(VLOOKUP(G1007,REFERENCES!O:P,2,FALSE),"")</f>
        <v xml:space="preserve">Nombre </v>
      </c>
      <c r="I1007" s="146">
        <v>40</v>
      </c>
      <c r="J1007" s="73"/>
      <c r="K1007" s="73"/>
      <c r="L1007" s="73"/>
      <c r="M1007" s="74">
        <v>625</v>
      </c>
      <c r="N1007" s="73">
        <v>125</v>
      </c>
      <c r="O1007" s="143"/>
      <c r="P1007" s="53" t="s">
        <v>151</v>
      </c>
      <c r="Q1007" s="71" t="s">
        <v>278</v>
      </c>
      <c r="R1007" s="78"/>
      <c r="S1007" s="167"/>
      <c r="T1007" s="71"/>
      <c r="U1007" s="71"/>
      <c r="V1007" s="145"/>
      <c r="W1007" s="206" t="str">
        <f t="shared" si="47"/>
        <v>CRO20161216NIAR</v>
      </c>
      <c r="X1007" s="206">
        <f t="shared" si="48"/>
        <v>0</v>
      </c>
      <c r="Y1007" s="206" t="str">
        <f>VLOOKUP(P1007,NIVEAUXADMIN!A:B,2,FALSE)</f>
        <v>HT10</v>
      </c>
      <c r="Z1007" s="206" t="str">
        <f>VLOOKUP(Q1007,NIVEAUXADMIN!E:F,2,FALSE)</f>
        <v>HT101024</v>
      </c>
      <c r="AA1007" s="206" t="e">
        <f>VLOOKUP(R1007,NIVEAUXADMIN!I:J,2,FALSE)</f>
        <v>#N/A</v>
      </c>
      <c r="AB1007" s="206">
        <f>IF(SUMPRODUCT(($A$4:$A1007=A1007)*($Q$4:$Q1007=Q1007))&gt;1,0,1)</f>
        <v>0</v>
      </c>
      <c r="AC1007" s="207">
        <f>IF(SUMPRODUCT(($A$4:$A1007=A1007)*($F$4:$F1007=F1007)*($Q$4:$Q1007=Q1007))&gt;1,0,1)</f>
        <v>0</v>
      </c>
      <c r="AD1007" s="206" t="str">
        <f t="shared" si="49"/>
        <v xml:space="preserve">{"Organisation": "Croix Rouge Americaine", "Indicateur": "Distribution de materiel d'abris d'urgence", "Statut": "Réalisé", "Date de l'activité (passé ou planifiée)
( jj-mm-aaaa)": "12/16/2016", "Département": "Nippes", "Commune": "Arnaud", "Section Communale": ""}, </v>
      </c>
    </row>
    <row r="1008" spans="1:30" s="53" customFormat="1" x14ac:dyDescent="0.25">
      <c r="A1008" s="71" t="s">
        <v>2191</v>
      </c>
      <c r="B1008" s="53" t="s">
        <v>2058</v>
      </c>
      <c r="C1008" s="71"/>
      <c r="D1008" s="71" t="s">
        <v>15</v>
      </c>
      <c r="E1008" s="132">
        <v>42720</v>
      </c>
      <c r="F1008" s="77" t="s">
        <v>2417</v>
      </c>
      <c r="G1008" s="145" t="s">
        <v>1050</v>
      </c>
      <c r="H1008" s="138" t="str">
        <f>IFERROR(VLOOKUP(G1008,REFERENCES!O:P,2,FALSE),"")</f>
        <v xml:space="preserve">Nombre </v>
      </c>
      <c r="I1008" s="146">
        <v>81</v>
      </c>
      <c r="J1008" s="73"/>
      <c r="K1008" s="73"/>
      <c r="L1008" s="73"/>
      <c r="M1008" s="74">
        <v>625</v>
      </c>
      <c r="N1008" s="73">
        <v>125</v>
      </c>
      <c r="O1008" s="143"/>
      <c r="P1008" s="71" t="s">
        <v>151</v>
      </c>
      <c r="Q1008" s="71" t="s">
        <v>278</v>
      </c>
      <c r="R1008" s="78"/>
      <c r="S1008" s="167"/>
      <c r="T1008" s="71"/>
      <c r="U1008" s="71"/>
      <c r="V1008" s="145"/>
      <c r="W1008" s="206" t="str">
        <f t="shared" si="47"/>
        <v>CRO20161216NIAR</v>
      </c>
      <c r="X1008" s="206">
        <f t="shared" si="48"/>
        <v>0</v>
      </c>
      <c r="Y1008" s="206" t="str">
        <f>VLOOKUP(P1008,NIVEAUXADMIN!A:B,2,FALSE)</f>
        <v>HT10</v>
      </c>
      <c r="Z1008" s="206" t="str">
        <f>VLOOKUP(Q1008,NIVEAUXADMIN!E:F,2,FALSE)</f>
        <v>HT101024</v>
      </c>
      <c r="AA1008" s="206" t="e">
        <f>VLOOKUP(R1008,NIVEAUXADMIN!I:J,2,FALSE)</f>
        <v>#N/A</v>
      </c>
      <c r="AB1008" s="206">
        <f>IF(SUMPRODUCT(($A$4:$A1008=A1008)*($Q$4:$Q1008=Q1008))&gt;1,0,1)</f>
        <v>0</v>
      </c>
      <c r="AC1008" s="207">
        <f>IF(SUMPRODUCT(($A$4:$A1008=A1008)*($F$4:$F1008=F1008)*($Q$4:$Q1008=Q1008))&gt;1,0,1)</f>
        <v>0</v>
      </c>
      <c r="AD1008" s="206" t="str">
        <f t="shared" si="49"/>
        <v xml:space="preserve">{"Organisation": "Croix Rouge Americaine", "Indicateur": "Distribution de biens non-alimentaire", "Statut": "Réalisé", "Date de l'activité (passé ou planifiée)
( jj-mm-aaaa)": "12/16/2016", "Département": "Nippes", "Commune": "Arnaud", "Section Communale": ""}, </v>
      </c>
    </row>
    <row r="1009" spans="1:30" s="53" customFormat="1" x14ac:dyDescent="0.25">
      <c r="A1009" s="71" t="s">
        <v>2191</v>
      </c>
      <c r="B1009" s="53" t="s">
        <v>2058</v>
      </c>
      <c r="C1009" s="71"/>
      <c r="D1009" s="71" t="s">
        <v>15</v>
      </c>
      <c r="E1009" s="132">
        <v>42720</v>
      </c>
      <c r="F1009" s="77" t="s">
        <v>2420</v>
      </c>
      <c r="G1009" s="145" t="s">
        <v>2409</v>
      </c>
      <c r="H1009" s="138" t="str">
        <f>IFERROR(VLOOKUP(G1009,REFERENCES!O:P,2,FALSE),"")</f>
        <v xml:space="preserve">Nombre </v>
      </c>
      <c r="I1009" s="146">
        <v>42</v>
      </c>
      <c r="J1009" s="73"/>
      <c r="K1009" s="73"/>
      <c r="L1009" s="73"/>
      <c r="M1009" s="74">
        <v>890</v>
      </c>
      <c r="N1009" s="73">
        <v>178</v>
      </c>
      <c r="O1009" s="143"/>
      <c r="P1009" s="53" t="s">
        <v>151</v>
      </c>
      <c r="Q1009" s="71" t="s">
        <v>278</v>
      </c>
      <c r="R1009" s="78"/>
      <c r="S1009" s="167"/>
      <c r="T1009" s="71"/>
      <c r="U1009" s="71"/>
      <c r="V1009" s="145"/>
      <c r="W1009" s="206" t="str">
        <f t="shared" si="47"/>
        <v>CRO20161216NIAR</v>
      </c>
      <c r="X1009" s="206">
        <f t="shared" si="48"/>
        <v>0</v>
      </c>
      <c r="Y1009" s="206" t="str">
        <f>VLOOKUP(P1009,NIVEAUXADMIN!A:B,2,FALSE)</f>
        <v>HT10</v>
      </c>
      <c r="Z1009" s="206" t="str">
        <f>VLOOKUP(Q1009,NIVEAUXADMIN!E:F,2,FALSE)</f>
        <v>HT101024</v>
      </c>
      <c r="AA1009" s="206" t="e">
        <f>VLOOKUP(R1009,NIVEAUXADMIN!I:J,2,FALSE)</f>
        <v>#N/A</v>
      </c>
      <c r="AB1009" s="206">
        <f>IF(SUMPRODUCT(($A$4:$A1009=A1009)*($Q$4:$Q1009=Q1009))&gt;1,0,1)</f>
        <v>0</v>
      </c>
      <c r="AC1009" s="207">
        <f>IF(SUMPRODUCT(($A$4:$A1009=A1009)*($F$4:$F1009=F1009)*($Q$4:$Q1009=Q1009))&gt;1,0,1)</f>
        <v>0</v>
      </c>
      <c r="AD1009" s="206" t="str">
        <f t="shared" si="49"/>
        <v xml:space="preserve">{"Organisation": "Croix Rouge Americaine", "Indicateur": "Distribution de materiel d'abris d'urgence", "Statut": "Réalisé", "Date de l'activité (passé ou planifiée)
( jj-mm-aaaa)": "12/16/2016", "Département": "Nippes", "Commune": "Arnaud", "Section Communale": ""}, </v>
      </c>
    </row>
    <row r="1010" spans="1:30" s="53" customFormat="1" x14ac:dyDescent="0.25">
      <c r="A1010" s="71" t="s">
        <v>2191</v>
      </c>
      <c r="B1010" s="53" t="s">
        <v>2058</v>
      </c>
      <c r="C1010" s="71"/>
      <c r="D1010" s="71" t="s">
        <v>15</v>
      </c>
      <c r="E1010" s="132">
        <v>42720</v>
      </c>
      <c r="F1010" s="77" t="s">
        <v>2417</v>
      </c>
      <c r="G1010" s="145" t="s">
        <v>1050</v>
      </c>
      <c r="H1010" s="138" t="str">
        <f>IFERROR(VLOOKUP(G1010,REFERENCES!O:P,2,FALSE),"")</f>
        <v xml:space="preserve">Nombre </v>
      </c>
      <c r="I1010" s="146">
        <v>50</v>
      </c>
      <c r="J1010" s="73"/>
      <c r="K1010" s="73"/>
      <c r="L1010" s="73"/>
      <c r="M1010" s="74">
        <v>890</v>
      </c>
      <c r="N1010" s="73">
        <v>178</v>
      </c>
      <c r="O1010" s="71"/>
      <c r="P1010" s="71" t="s">
        <v>151</v>
      </c>
      <c r="Q1010" s="71" t="s">
        <v>278</v>
      </c>
      <c r="R1010" s="78"/>
      <c r="S1010" s="167"/>
      <c r="T1010" s="71"/>
      <c r="U1010" s="71"/>
      <c r="V1010" s="145"/>
      <c r="W1010" s="206" t="str">
        <f t="shared" si="47"/>
        <v>CRO20161216NIAR</v>
      </c>
      <c r="X1010" s="206">
        <f t="shared" si="48"/>
        <v>0</v>
      </c>
      <c r="Y1010" s="206" t="str">
        <f>VLOOKUP(P1010,NIVEAUXADMIN!A:B,2,FALSE)</f>
        <v>HT10</v>
      </c>
      <c r="Z1010" s="206" t="str">
        <f>VLOOKUP(Q1010,NIVEAUXADMIN!E:F,2,FALSE)</f>
        <v>HT101024</v>
      </c>
      <c r="AA1010" s="206" t="e">
        <f>VLOOKUP(R1010,NIVEAUXADMIN!I:J,2,FALSE)</f>
        <v>#N/A</v>
      </c>
      <c r="AB1010" s="206">
        <f>IF(SUMPRODUCT(($A$4:$A1010=A1010)*($Q$4:$Q1010=Q1010))&gt;1,0,1)</f>
        <v>0</v>
      </c>
      <c r="AC1010" s="207">
        <f>IF(SUMPRODUCT(($A$4:$A1010=A1010)*($F$4:$F1010=F1010)*($Q$4:$Q1010=Q1010))&gt;1,0,1)</f>
        <v>0</v>
      </c>
      <c r="AD1010" s="206" t="str">
        <f t="shared" si="49"/>
        <v xml:space="preserve">{"Organisation": "Croix Rouge Americaine", "Indicateur": "Distribution de biens non-alimentaire", "Statut": "Réalisé", "Date de l'activité (passé ou planifiée)
( jj-mm-aaaa)": "12/16/2016", "Département": "Nippes", "Commune": "Arnaud", "Section Communale": ""}, </v>
      </c>
    </row>
    <row r="1011" spans="1:30" s="53" customFormat="1" x14ac:dyDescent="0.25">
      <c r="A1011" s="71" t="s">
        <v>2191</v>
      </c>
      <c r="B1011" s="53" t="s">
        <v>2058</v>
      </c>
      <c r="C1011" s="71"/>
      <c r="D1011" s="71" t="s">
        <v>15</v>
      </c>
      <c r="E1011" s="132">
        <v>42720</v>
      </c>
      <c r="F1011" s="77" t="s">
        <v>2417</v>
      </c>
      <c r="G1011" s="145" t="s">
        <v>1058</v>
      </c>
      <c r="H1011" s="138" t="str">
        <f>IFERROR(VLOOKUP(G1011,REFERENCES!O:P,2,FALSE),"")</f>
        <v xml:space="preserve">Nombre </v>
      </c>
      <c r="I1011" s="146">
        <v>8</v>
      </c>
      <c r="J1011" s="73"/>
      <c r="K1011" s="73"/>
      <c r="L1011" s="73"/>
      <c r="M1011" s="74">
        <v>20</v>
      </c>
      <c r="N1011" s="73">
        <v>4</v>
      </c>
      <c r="O1011" s="71"/>
      <c r="P1011" s="53" t="s">
        <v>19</v>
      </c>
      <c r="Q1011" s="71" t="s">
        <v>521</v>
      </c>
      <c r="R1011" s="78" t="s">
        <v>1697</v>
      </c>
      <c r="S1011" s="167" t="s">
        <v>2166</v>
      </c>
      <c r="T1011" s="71"/>
      <c r="U1011" s="71"/>
      <c r="V1011" s="206" t="s">
        <v>1049</v>
      </c>
      <c r="W1011" s="206" t="str">
        <f t="shared" si="47"/>
        <v>CRO20161216SUCO6È</v>
      </c>
      <c r="X1011" s="206">
        <f t="shared" si="48"/>
        <v>0</v>
      </c>
      <c r="Y1011" s="206" t="str">
        <f>VLOOKUP(P1011,NIVEAUXADMIN!A:B,2,FALSE)</f>
        <v>HT07</v>
      </c>
      <c r="Z1011" s="206" t="str">
        <f>VLOOKUP(Q1011,NIVEAUXADMIN!E:F,2,FALSE)</f>
        <v>HT07741</v>
      </c>
      <c r="AA1011" s="206" t="str">
        <f>VLOOKUP(R1011,NIVEAUXADMIN!I:J,2,FALSE)</f>
        <v>HT07741-03</v>
      </c>
      <c r="AB1011" s="206">
        <f>IF(SUMPRODUCT(($A$4:$A1011=A1011)*($Q$4:$Q1011=Q1011))&gt;1,0,1)</f>
        <v>0</v>
      </c>
      <c r="AC1011" s="207">
        <f>IF(SUMPRODUCT(($A$4:$A1011=A1011)*($F$4:$F1011=F1011)*($Q$4:$Q1011=Q1011))&gt;1,0,1)</f>
        <v>0</v>
      </c>
      <c r="AD1011" s="206" t="str">
        <f t="shared" si="49"/>
        <v xml:space="preserve">{"Organisation": "Croix Rouge Americaine", "Indicateur": "Distribution de biens non-alimentaire", "Statut": "Réalisé", "Date de l'activité (passé ou planifiée)
( jj-mm-aaaa)": "12/16/2016", "Département": "Sud", "Commune": "Coteaux", "Section Communale": "6ème Quentin"}, </v>
      </c>
    </row>
    <row r="1012" spans="1:30" s="53" customFormat="1" x14ac:dyDescent="0.25">
      <c r="A1012" s="71" t="s">
        <v>2191</v>
      </c>
      <c r="B1012" s="53" t="s">
        <v>2058</v>
      </c>
      <c r="C1012" s="71"/>
      <c r="D1012" s="71" t="s">
        <v>15</v>
      </c>
      <c r="E1012" s="132">
        <v>42720</v>
      </c>
      <c r="F1012" s="77" t="s">
        <v>2420</v>
      </c>
      <c r="G1012" s="145" t="s">
        <v>2409</v>
      </c>
      <c r="H1012" s="138" t="str">
        <f>IFERROR(VLOOKUP(G1012,REFERENCES!O:P,2,FALSE),"")</f>
        <v xml:space="preserve">Nombre </v>
      </c>
      <c r="I1012" s="146">
        <v>4</v>
      </c>
      <c r="J1012" s="73"/>
      <c r="K1012" s="73"/>
      <c r="L1012" s="73"/>
      <c r="M1012" s="74">
        <v>20</v>
      </c>
      <c r="N1012" s="146">
        <v>4</v>
      </c>
      <c r="O1012" s="143"/>
      <c r="P1012" s="53" t="s">
        <v>19</v>
      </c>
      <c r="Q1012" s="71" t="s">
        <v>521</v>
      </c>
      <c r="R1012" s="78" t="s">
        <v>1697</v>
      </c>
      <c r="S1012" s="167" t="s">
        <v>2166</v>
      </c>
      <c r="T1012" s="71"/>
      <c r="U1012" s="71"/>
      <c r="V1012" s="145"/>
      <c r="W1012" s="206" t="str">
        <f t="shared" si="47"/>
        <v>CRO20161216SUCO6È</v>
      </c>
      <c r="X1012" s="206">
        <f t="shared" si="48"/>
        <v>0</v>
      </c>
      <c r="Y1012" s="206" t="str">
        <f>VLOOKUP(P1012,NIVEAUXADMIN!A:B,2,FALSE)</f>
        <v>HT07</v>
      </c>
      <c r="Z1012" s="206" t="str">
        <f>VLOOKUP(Q1012,NIVEAUXADMIN!E:F,2,FALSE)</f>
        <v>HT07741</v>
      </c>
      <c r="AA1012" s="206" t="str">
        <f>VLOOKUP(R1012,NIVEAUXADMIN!I:J,2,FALSE)</f>
        <v>HT07741-03</v>
      </c>
      <c r="AB1012" s="206">
        <f>IF(SUMPRODUCT(($A$4:$A1012=A1012)*($Q$4:$Q1012=Q1012))&gt;1,0,1)</f>
        <v>0</v>
      </c>
      <c r="AC1012" s="207">
        <f>IF(SUMPRODUCT(($A$4:$A1012=A1012)*($F$4:$F1012=F1012)*($Q$4:$Q1012=Q1012))&gt;1,0,1)</f>
        <v>0</v>
      </c>
      <c r="AD1012" s="206" t="str">
        <f t="shared" si="49"/>
        <v xml:space="preserve">{"Organisation": "Croix Rouge Americaine", "Indicateur": "Distribution de materiel d'abris d'urgence", "Statut": "Réalisé", "Date de l'activité (passé ou planifiée)
( jj-mm-aaaa)": "12/16/2016", "Département": "Sud", "Commune": "Coteaux", "Section Communale": "6ème Quentin"}, </v>
      </c>
    </row>
    <row r="1013" spans="1:30" s="53" customFormat="1" x14ac:dyDescent="0.25">
      <c r="A1013" s="71" t="s">
        <v>2191</v>
      </c>
      <c r="B1013" s="53" t="s">
        <v>2058</v>
      </c>
      <c r="C1013" s="71"/>
      <c r="D1013" s="71" t="s">
        <v>15</v>
      </c>
      <c r="E1013" s="132">
        <v>42720</v>
      </c>
      <c r="F1013" s="77" t="s">
        <v>2417</v>
      </c>
      <c r="G1013" s="145" t="s">
        <v>1056</v>
      </c>
      <c r="H1013" s="138" t="str">
        <f>IFERROR(VLOOKUP(G1013,REFERENCES!O:P,2,FALSE),"")</f>
        <v xml:space="preserve">Nombre </v>
      </c>
      <c r="I1013" s="146">
        <v>4</v>
      </c>
      <c r="J1013" s="73"/>
      <c r="K1013" s="73"/>
      <c r="L1013" s="73"/>
      <c r="M1013" s="74">
        <v>20</v>
      </c>
      <c r="N1013" s="73">
        <v>4</v>
      </c>
      <c r="P1013" s="71" t="s">
        <v>19</v>
      </c>
      <c r="Q1013" s="71" t="s">
        <v>521</v>
      </c>
      <c r="R1013" s="78" t="s">
        <v>1697</v>
      </c>
      <c r="S1013" s="167" t="s">
        <v>2166</v>
      </c>
      <c r="T1013" s="71"/>
      <c r="U1013" s="71"/>
      <c r="V1013" s="145"/>
      <c r="W1013" s="206" t="str">
        <f t="shared" si="47"/>
        <v>CRO20161216SUCO6È</v>
      </c>
      <c r="X1013" s="206">
        <f t="shared" si="48"/>
        <v>0</v>
      </c>
      <c r="Y1013" s="206" t="str">
        <f>VLOOKUP(P1013,NIVEAUXADMIN!A:B,2,FALSE)</f>
        <v>HT07</v>
      </c>
      <c r="Z1013" s="206" t="str">
        <f>VLOOKUP(Q1013,NIVEAUXADMIN!E:F,2,FALSE)</f>
        <v>HT07741</v>
      </c>
      <c r="AA1013" s="206" t="str">
        <f>VLOOKUP(R1013,NIVEAUXADMIN!I:J,2,FALSE)</f>
        <v>HT07741-03</v>
      </c>
      <c r="AB1013" s="206">
        <f>IF(SUMPRODUCT(($A$4:$A1013=A1013)*($Q$4:$Q1013=Q1013))&gt;1,0,1)</f>
        <v>0</v>
      </c>
      <c r="AC1013" s="207">
        <f>IF(SUMPRODUCT(($A$4:$A1013=A1013)*($F$4:$F1013=F1013)*($Q$4:$Q1013=Q1013))&gt;1,0,1)</f>
        <v>0</v>
      </c>
      <c r="AD1013" s="206" t="str">
        <f t="shared" si="49"/>
        <v xml:space="preserve">{"Organisation": "Croix Rouge Americaine", "Indicateur": "Distribution de biens non-alimentaire", "Statut": "Réalisé", "Date de l'activité (passé ou planifiée)
( jj-mm-aaaa)": "12/16/2016", "Département": "Sud", "Commune": "Coteaux", "Section Communale": "6ème Quentin"}, </v>
      </c>
    </row>
    <row r="1014" spans="1:30" s="53" customFormat="1" x14ac:dyDescent="0.25">
      <c r="A1014" s="71" t="s">
        <v>2191</v>
      </c>
      <c r="B1014" s="53" t="s">
        <v>2058</v>
      </c>
      <c r="C1014" s="71"/>
      <c r="D1014" s="71" t="s">
        <v>15</v>
      </c>
      <c r="E1014" s="132">
        <v>42720</v>
      </c>
      <c r="F1014" s="77" t="s">
        <v>2418</v>
      </c>
      <c r="G1014" s="145" t="s">
        <v>1151</v>
      </c>
      <c r="H1014" s="138" t="str">
        <f>IFERROR(VLOOKUP(G1014,REFERENCES!O:P,2,FALSE),"")</f>
        <v>Nombre de kits d'outils</v>
      </c>
      <c r="I1014" s="146">
        <v>4</v>
      </c>
      <c r="J1014" s="73"/>
      <c r="K1014" s="73"/>
      <c r="L1014" s="73"/>
      <c r="M1014" s="74">
        <v>20</v>
      </c>
      <c r="N1014" s="73">
        <v>4</v>
      </c>
      <c r="P1014" s="53" t="s">
        <v>19</v>
      </c>
      <c r="Q1014" s="71" t="s">
        <v>521</v>
      </c>
      <c r="R1014" s="78" t="s">
        <v>1697</v>
      </c>
      <c r="S1014" s="167" t="s">
        <v>2166</v>
      </c>
      <c r="T1014" s="71"/>
      <c r="U1014" s="71"/>
      <c r="V1014" s="145"/>
      <c r="W1014" s="206" t="str">
        <f t="shared" si="47"/>
        <v>CRO20161216SUCO6È</v>
      </c>
      <c r="X1014" s="206">
        <f t="shared" si="48"/>
        <v>0</v>
      </c>
      <c r="Y1014" s="206" t="str">
        <f>VLOOKUP(P1014,NIVEAUXADMIN!A:B,2,FALSE)</f>
        <v>HT07</v>
      </c>
      <c r="Z1014" s="206" t="str">
        <f>VLOOKUP(Q1014,NIVEAUXADMIN!E:F,2,FALSE)</f>
        <v>HT07741</v>
      </c>
      <c r="AA1014" s="206" t="str">
        <f>VLOOKUP(R1014,NIVEAUXADMIN!I:J,2,FALSE)</f>
        <v>HT07741-03</v>
      </c>
      <c r="AB1014" s="206">
        <f>IF(SUMPRODUCT(($A$4:$A1014=A1014)*($Q$4:$Q1014=Q1014))&gt;1,0,1)</f>
        <v>0</v>
      </c>
      <c r="AC1014" s="207">
        <f>IF(SUMPRODUCT(($A$4:$A1014=A1014)*($F$4:$F1014=F1014)*($Q$4:$Q1014=Q1014))&gt;1,0,1)</f>
        <v>0</v>
      </c>
      <c r="AD1014" s="206" t="str">
        <f t="shared" si="49"/>
        <v xml:space="preserve">{"Organisation": "Croix Rouge Americaine", "Indicateur": "Support à l'auto-recouvrement pour la réparation et reconstruction", "Statut": "Réalisé", "Date de l'activité (passé ou planifiée)
( jj-mm-aaaa)": "12/16/2016", "Département": "Sud", "Commune": "Coteaux", "Section Communale": "6ème Quentin"}, </v>
      </c>
    </row>
    <row r="1015" spans="1:30" s="53" customFormat="1" x14ac:dyDescent="0.25">
      <c r="A1015" s="71" t="s">
        <v>2191</v>
      </c>
      <c r="B1015" s="53" t="s">
        <v>2058</v>
      </c>
      <c r="C1015" s="71"/>
      <c r="D1015" s="71" t="s">
        <v>15</v>
      </c>
      <c r="E1015" s="132">
        <v>42720</v>
      </c>
      <c r="F1015" s="77" t="s">
        <v>2417</v>
      </c>
      <c r="G1015" s="145" t="s">
        <v>1051</v>
      </c>
      <c r="H1015" s="138" t="str">
        <f>IFERROR(VLOOKUP(G1015,REFERENCES!O:P,2,FALSE),"")</f>
        <v xml:space="preserve">Nombre </v>
      </c>
      <c r="I1015" s="146">
        <v>110</v>
      </c>
      <c r="J1015" s="73"/>
      <c r="K1015" s="73"/>
      <c r="L1015" s="73"/>
      <c r="M1015" s="74">
        <v>550</v>
      </c>
      <c r="N1015" s="73">
        <v>110</v>
      </c>
      <c r="O1015" s="71"/>
      <c r="P1015" s="71" t="s">
        <v>151</v>
      </c>
      <c r="Q1015" s="71" t="s">
        <v>278</v>
      </c>
      <c r="R1015" s="78"/>
      <c r="S1015" s="167"/>
      <c r="T1015" s="71"/>
      <c r="U1015" s="71"/>
      <c r="V1015" s="145"/>
      <c r="W1015" s="206" t="str">
        <f t="shared" si="47"/>
        <v>CRO20161216NIAR</v>
      </c>
      <c r="X1015" s="206">
        <f t="shared" si="48"/>
        <v>0</v>
      </c>
      <c r="Y1015" s="206" t="str">
        <f>VLOOKUP(P1015,NIVEAUXADMIN!A:B,2,FALSE)</f>
        <v>HT10</v>
      </c>
      <c r="Z1015" s="206" t="str">
        <f>VLOOKUP(Q1015,NIVEAUXADMIN!E:F,2,FALSE)</f>
        <v>HT101024</v>
      </c>
      <c r="AA1015" s="206" t="e">
        <f>VLOOKUP(R1015,NIVEAUXADMIN!I:J,2,FALSE)</f>
        <v>#N/A</v>
      </c>
      <c r="AB1015" s="206">
        <f>IF(SUMPRODUCT(($A$4:$A1015=A1015)*($Q$4:$Q1015=Q1015))&gt;1,0,1)</f>
        <v>0</v>
      </c>
      <c r="AC1015" s="207">
        <f>IF(SUMPRODUCT(($A$4:$A1015=A1015)*($F$4:$F1015=F1015)*($Q$4:$Q1015=Q1015))&gt;1,0,1)</f>
        <v>0</v>
      </c>
      <c r="AD1015" s="206" t="str">
        <f t="shared" si="49"/>
        <v xml:space="preserve">{"Organisation": "Croix Rouge Americaine", "Indicateur": "Distribution de biens non-alimentaire", "Statut": "Réalisé", "Date de l'activité (passé ou planifiée)
( jj-mm-aaaa)": "12/16/2016", "Département": "Nippes", "Commune": "Arnaud", "Section Communale": ""}, </v>
      </c>
    </row>
    <row r="1016" spans="1:30" s="53" customFormat="1" x14ac:dyDescent="0.25">
      <c r="A1016" s="71" t="s">
        <v>2191</v>
      </c>
      <c r="B1016" s="53" t="s">
        <v>2058</v>
      </c>
      <c r="C1016" s="71"/>
      <c r="D1016" s="71" t="s">
        <v>15</v>
      </c>
      <c r="E1016" s="132">
        <v>42720</v>
      </c>
      <c r="F1016" s="77" t="s">
        <v>2417</v>
      </c>
      <c r="G1016" s="145" t="s">
        <v>1051</v>
      </c>
      <c r="H1016" s="138" t="str">
        <f>IFERROR(VLOOKUP(G1016,REFERENCES!O:P,2,FALSE),"")</f>
        <v xml:space="preserve">Nombre </v>
      </c>
      <c r="I1016" s="146">
        <v>115</v>
      </c>
      <c r="J1016" s="73"/>
      <c r="K1016" s="73"/>
      <c r="L1016" s="73"/>
      <c r="M1016" s="74">
        <v>575</v>
      </c>
      <c r="N1016" s="73">
        <v>115</v>
      </c>
      <c r="O1016" s="71"/>
      <c r="P1016" s="53" t="s">
        <v>151</v>
      </c>
      <c r="Q1016" s="71" t="s">
        <v>278</v>
      </c>
      <c r="R1016" s="78"/>
      <c r="S1016" s="167"/>
      <c r="T1016" s="71"/>
      <c r="U1016" s="71"/>
      <c r="V1016" s="145"/>
      <c r="W1016" s="206" t="str">
        <f t="shared" si="47"/>
        <v>CRO20161216NIAR</v>
      </c>
      <c r="X1016" s="206">
        <f t="shared" si="48"/>
        <v>0</v>
      </c>
      <c r="Y1016" s="206" t="str">
        <f>VLOOKUP(P1016,NIVEAUXADMIN!A:B,2,FALSE)</f>
        <v>HT10</v>
      </c>
      <c r="Z1016" s="206" t="str">
        <f>VLOOKUP(Q1016,NIVEAUXADMIN!E:F,2,FALSE)</f>
        <v>HT101024</v>
      </c>
      <c r="AA1016" s="206" t="e">
        <f>VLOOKUP(R1016,NIVEAUXADMIN!I:J,2,FALSE)</f>
        <v>#N/A</v>
      </c>
      <c r="AB1016" s="206">
        <f>IF(SUMPRODUCT(($A$4:$A1016=A1016)*($Q$4:$Q1016=Q1016))&gt;1,0,1)</f>
        <v>0</v>
      </c>
      <c r="AC1016" s="207">
        <f>IF(SUMPRODUCT(($A$4:$A1016=A1016)*($F$4:$F1016=F1016)*($Q$4:$Q1016=Q1016))&gt;1,0,1)</f>
        <v>0</v>
      </c>
      <c r="AD1016" s="206" t="str">
        <f t="shared" si="49"/>
        <v xml:space="preserve">{"Organisation": "Croix Rouge Americaine", "Indicateur": "Distribution de biens non-alimentaire", "Statut": "Réalisé", "Date de l'activité (passé ou planifiée)
( jj-mm-aaaa)": "12/16/2016", "Département": "Nippes", "Commune": "Arnaud", "Section Communale": ""}, </v>
      </c>
    </row>
    <row r="1017" spans="1:30" s="57" customFormat="1" x14ac:dyDescent="0.25">
      <c r="A1017" s="71" t="s">
        <v>2191</v>
      </c>
      <c r="B1017" s="57" t="s">
        <v>2058</v>
      </c>
      <c r="C1017" s="71"/>
      <c r="D1017" s="71" t="s">
        <v>15</v>
      </c>
      <c r="E1017" s="132">
        <v>42720</v>
      </c>
      <c r="F1017" s="77" t="s">
        <v>2417</v>
      </c>
      <c r="G1017" s="145" t="s">
        <v>1051</v>
      </c>
      <c r="H1017" s="138" t="str">
        <f>IFERROR(VLOOKUP(G1017,REFERENCES!O:P,2,FALSE),"")</f>
        <v xml:space="preserve">Nombre </v>
      </c>
      <c r="I1017" s="146">
        <v>250</v>
      </c>
      <c r="J1017" s="73"/>
      <c r="K1017" s="73"/>
      <c r="L1017" s="73"/>
      <c r="M1017" s="74">
        <v>625</v>
      </c>
      <c r="N1017" s="73">
        <v>125</v>
      </c>
      <c r="O1017" s="71"/>
      <c r="P1017" s="57" t="s">
        <v>151</v>
      </c>
      <c r="Q1017" s="71" t="s">
        <v>278</v>
      </c>
      <c r="R1017" s="78"/>
      <c r="S1017" s="167"/>
      <c r="T1017" s="71"/>
      <c r="U1017" s="71"/>
      <c r="V1017" s="145"/>
      <c r="W1017" s="206" t="str">
        <f t="shared" si="47"/>
        <v>CRO20161216NIAR</v>
      </c>
      <c r="X1017" s="206">
        <f t="shared" si="48"/>
        <v>0</v>
      </c>
      <c r="Y1017" s="206" t="str">
        <f>VLOOKUP(P1017,NIVEAUXADMIN!A:B,2,FALSE)</f>
        <v>HT10</v>
      </c>
      <c r="Z1017" s="206" t="str">
        <f>VLOOKUP(Q1017,NIVEAUXADMIN!E:F,2,FALSE)</f>
        <v>HT101024</v>
      </c>
      <c r="AA1017" s="206" t="e">
        <f>VLOOKUP(R1017,NIVEAUXADMIN!I:J,2,FALSE)</f>
        <v>#N/A</v>
      </c>
      <c r="AB1017" s="206">
        <f>IF(SUMPRODUCT(($A$4:$A1017=A1017)*($Q$4:$Q1017=Q1017))&gt;1,0,1)</f>
        <v>0</v>
      </c>
      <c r="AC1017" s="207">
        <f>IF(SUMPRODUCT(($A$4:$A1017=A1017)*($F$4:$F1017=F1017)*($Q$4:$Q1017=Q1017))&gt;1,0,1)</f>
        <v>0</v>
      </c>
      <c r="AD1017" s="206" t="str">
        <f t="shared" si="49"/>
        <v xml:space="preserve">{"Organisation": "Croix Rouge Americaine", "Indicateur": "Distribution de biens non-alimentaire", "Statut": "Réalisé", "Date de l'activité (passé ou planifiée)
( jj-mm-aaaa)": "12/16/2016", "Département": "Nippes", "Commune": "Arnaud", "Section Communale": ""}, </v>
      </c>
    </row>
    <row r="1018" spans="1:30" s="57" customFormat="1" x14ac:dyDescent="0.25">
      <c r="A1018" s="71" t="s">
        <v>2191</v>
      </c>
      <c r="B1018" s="57" t="s">
        <v>2058</v>
      </c>
      <c r="C1018" s="71"/>
      <c r="D1018" s="71" t="s">
        <v>15</v>
      </c>
      <c r="E1018" s="132">
        <v>42720</v>
      </c>
      <c r="F1018" s="77" t="s">
        <v>2417</v>
      </c>
      <c r="G1018" s="145" t="s">
        <v>1051</v>
      </c>
      <c r="H1018" s="138" t="str">
        <f>IFERROR(VLOOKUP(G1018,REFERENCES!O:P,2,FALSE),"")</f>
        <v xml:space="preserve">Nombre </v>
      </c>
      <c r="I1018" s="73">
        <v>143</v>
      </c>
      <c r="J1018" s="73"/>
      <c r="K1018" s="73"/>
      <c r="L1018" s="73"/>
      <c r="M1018" s="74">
        <v>890</v>
      </c>
      <c r="N1018" s="146">
        <v>178</v>
      </c>
      <c r="O1018" s="71"/>
      <c r="P1018" s="57" t="s">
        <v>151</v>
      </c>
      <c r="Q1018" s="71" t="s">
        <v>278</v>
      </c>
      <c r="R1018" s="78"/>
      <c r="S1018" s="167"/>
      <c r="T1018" s="71"/>
      <c r="U1018" s="71"/>
      <c r="V1018" s="145"/>
      <c r="W1018" s="206" t="str">
        <f t="shared" si="47"/>
        <v>CRO20161216NIAR</v>
      </c>
      <c r="X1018" s="206">
        <f t="shared" si="48"/>
        <v>0</v>
      </c>
      <c r="Y1018" s="206" t="str">
        <f>VLOOKUP(P1018,NIVEAUXADMIN!A:B,2,FALSE)</f>
        <v>HT10</v>
      </c>
      <c r="Z1018" s="206" t="str">
        <f>VLOOKUP(Q1018,NIVEAUXADMIN!E:F,2,FALSE)</f>
        <v>HT101024</v>
      </c>
      <c r="AA1018" s="206" t="e">
        <f>VLOOKUP(R1018,NIVEAUXADMIN!I:J,2,FALSE)</f>
        <v>#N/A</v>
      </c>
      <c r="AB1018" s="206">
        <f>IF(SUMPRODUCT(($A$4:$A1018=A1018)*($Q$4:$Q1018=Q1018))&gt;1,0,1)</f>
        <v>0</v>
      </c>
      <c r="AC1018" s="207">
        <f>IF(SUMPRODUCT(($A$4:$A1018=A1018)*($F$4:$F1018=F1018)*($Q$4:$Q1018=Q1018))&gt;1,0,1)</f>
        <v>0</v>
      </c>
      <c r="AD1018" s="206" t="str">
        <f t="shared" si="49"/>
        <v xml:space="preserve">{"Organisation": "Croix Rouge Americaine", "Indicateur": "Distribution de biens non-alimentaire", "Statut": "Réalisé", "Date de l'activité (passé ou planifiée)
( jj-mm-aaaa)": "12/16/2016", "Département": "Nippes", "Commune": "Arnaud", "Section Communale": ""}, </v>
      </c>
    </row>
    <row r="1019" spans="1:30" s="57" customFormat="1" x14ac:dyDescent="0.25">
      <c r="A1019" s="71" t="s">
        <v>2191</v>
      </c>
      <c r="B1019" s="57" t="s">
        <v>2058</v>
      </c>
      <c r="C1019" s="71"/>
      <c r="D1019" s="71" t="s">
        <v>15</v>
      </c>
      <c r="E1019" s="132">
        <v>42721</v>
      </c>
      <c r="F1019" s="77" t="s">
        <v>2420</v>
      </c>
      <c r="G1019" s="145" t="s">
        <v>2409</v>
      </c>
      <c r="H1019" s="138" t="str">
        <f>IFERROR(VLOOKUP(G1019,REFERENCES!O:P,2,FALSE),"")</f>
        <v xml:space="preserve">Nombre </v>
      </c>
      <c r="I1019" s="73">
        <v>304</v>
      </c>
      <c r="J1019" s="73"/>
      <c r="K1019" s="73"/>
      <c r="L1019" s="73"/>
      <c r="M1019" s="74">
        <v>1520</v>
      </c>
      <c r="N1019" s="207">
        <v>304</v>
      </c>
      <c r="O1019" s="71"/>
      <c r="P1019" s="57" t="s">
        <v>19</v>
      </c>
      <c r="Q1019" s="71" t="s">
        <v>308</v>
      </c>
      <c r="R1019" s="78" t="s">
        <v>1482</v>
      </c>
      <c r="S1019" s="167" t="s">
        <v>308</v>
      </c>
      <c r="T1019" s="71"/>
      <c r="U1019" s="71"/>
      <c r="V1019" s="145"/>
      <c r="W1019" s="206" t="str">
        <f t="shared" si="47"/>
        <v>CRO20161217SUAR3È</v>
      </c>
      <c r="X1019" s="206">
        <f t="shared" si="48"/>
        <v>0</v>
      </c>
      <c r="Y1019" s="206" t="str">
        <f>VLOOKUP(P1019,NIVEAUXADMIN!A:B,2,FALSE)</f>
        <v>HT07</v>
      </c>
      <c r="Z1019" s="206" t="str">
        <f>VLOOKUP(Q1019,NIVEAUXADMIN!E:F,2,FALSE)</f>
        <v>HT07723</v>
      </c>
      <c r="AA1019" s="206" t="str">
        <f>VLOOKUP(R1019,NIVEAUXADMIN!I:J,2,FALSE)</f>
        <v>HT07723-03</v>
      </c>
      <c r="AB1019" s="206">
        <f>IF(SUMPRODUCT(($A$4:$A1019=A1019)*($Q$4:$Q1019=Q1019))&gt;1,0,1)</f>
        <v>0</v>
      </c>
      <c r="AC1019" s="207">
        <f>IF(SUMPRODUCT(($A$4:$A1019=A1019)*($F$4:$F1019=F1019)*($Q$4:$Q1019=Q1019))&gt;1,0,1)</f>
        <v>0</v>
      </c>
      <c r="AD1019" s="206" t="str">
        <f t="shared" si="49"/>
        <v xml:space="preserve">{"Organisation": "Croix Rouge Americaine", "Indicateur": "Distribution de materiel d'abris d'urgence", "Statut": "Réalisé", "Date de l'activité (passé ou planifiée)
( jj-mm-aaaa)": "12/17/2016", "Département": "Sud", "Commune": "Arniquet", "Section Communale": "3ème Arniquet"}, </v>
      </c>
    </row>
    <row r="1020" spans="1:30" s="57" customFormat="1" x14ac:dyDescent="0.25">
      <c r="A1020" s="71" t="s">
        <v>2191</v>
      </c>
      <c r="B1020" s="57" t="s">
        <v>2058</v>
      </c>
      <c r="C1020" s="71"/>
      <c r="D1020" s="71" t="s">
        <v>15</v>
      </c>
      <c r="E1020" s="132">
        <v>42721</v>
      </c>
      <c r="F1020" s="77" t="s">
        <v>2417</v>
      </c>
      <c r="G1020" s="145" t="s">
        <v>1055</v>
      </c>
      <c r="H1020" s="138" t="str">
        <f>IFERROR(VLOOKUP(G1020,REFERENCES!O:P,2,FALSE),"")</f>
        <v xml:space="preserve">Nombre </v>
      </c>
      <c r="I1020" s="73">
        <v>91</v>
      </c>
      <c r="J1020" s="73"/>
      <c r="K1020" s="73"/>
      <c r="L1020" s="73"/>
      <c r="M1020" s="74">
        <v>455</v>
      </c>
      <c r="N1020" s="146">
        <v>91</v>
      </c>
      <c r="O1020" s="71"/>
      <c r="P1020" s="57" t="s">
        <v>19</v>
      </c>
      <c r="Q1020" s="71" t="s">
        <v>540</v>
      </c>
      <c r="R1020" s="78" t="s">
        <v>1488</v>
      </c>
      <c r="S1020" s="167" t="s">
        <v>2177</v>
      </c>
      <c r="T1020" s="71"/>
      <c r="U1020" s="71"/>
      <c r="V1020" s="145"/>
      <c r="W1020" s="206" t="str">
        <f t="shared" si="47"/>
        <v>CRO20161217SURO3È</v>
      </c>
      <c r="X1020" s="206">
        <f t="shared" si="48"/>
        <v>0</v>
      </c>
      <c r="Y1020" s="206" t="str">
        <f>VLOOKUP(P1020,NIVEAUXADMIN!A:B,2,FALSE)</f>
        <v>HT07</v>
      </c>
      <c r="Z1020" s="206" t="str">
        <f>VLOOKUP(Q1020,NIVEAUXADMIN!E:F,2,FALSE)</f>
        <v>HT07743</v>
      </c>
      <c r="AA1020" s="206" t="str">
        <f>VLOOKUP(R1020,NIVEAUXADMIN!I:J,2,FALSE)</f>
        <v>HT07743-03</v>
      </c>
      <c r="AB1020" s="206">
        <f>IF(SUMPRODUCT(($A$4:$A1020=A1020)*($Q$4:$Q1020=Q1020))&gt;1,0,1)</f>
        <v>0</v>
      </c>
      <c r="AC1020" s="207">
        <f>IF(SUMPRODUCT(($A$4:$A1020=A1020)*($F$4:$F1020=F1020)*($Q$4:$Q1020=Q1020))&gt;1,0,1)</f>
        <v>0</v>
      </c>
      <c r="AD1020" s="206" t="str">
        <f t="shared" si="49"/>
        <v xml:space="preserve">{"Organisation": "Croix Rouge Americaine", "Indicateur": "Distribution de biens non-alimentaire", "Statut": "Réalisé", "Date de l'activité (passé ou planifiée)
( jj-mm-aaaa)": "12/17/2016", "Département": "Sud", "Commune": "Roche-A-Bateau", "Section Communale": "3ème Beauclos"}, </v>
      </c>
    </row>
    <row r="1021" spans="1:30" s="53" customFormat="1" x14ac:dyDescent="0.25">
      <c r="A1021" s="71" t="s">
        <v>2191</v>
      </c>
      <c r="B1021" s="53" t="s">
        <v>2058</v>
      </c>
      <c r="C1021" s="71"/>
      <c r="D1021" s="71" t="s">
        <v>15</v>
      </c>
      <c r="E1021" s="132">
        <v>42721</v>
      </c>
      <c r="F1021" s="77" t="s">
        <v>2417</v>
      </c>
      <c r="G1021" s="145" t="s">
        <v>1047</v>
      </c>
      <c r="H1021" s="138" t="str">
        <f>IFERROR(VLOOKUP(G1021,REFERENCES!O:P,2,FALSE),"")</f>
        <v xml:space="preserve">Nombre </v>
      </c>
      <c r="I1021" s="146">
        <v>91</v>
      </c>
      <c r="J1021" s="73"/>
      <c r="K1021" s="73"/>
      <c r="L1021" s="73"/>
      <c r="M1021" s="74">
        <v>455</v>
      </c>
      <c r="N1021" s="73">
        <v>91</v>
      </c>
      <c r="O1021" s="143"/>
      <c r="P1021" s="71" t="s">
        <v>19</v>
      </c>
      <c r="Q1021" s="71" t="s">
        <v>540</v>
      </c>
      <c r="R1021" s="78" t="s">
        <v>1488</v>
      </c>
      <c r="S1021" s="167" t="s">
        <v>2177</v>
      </c>
      <c r="T1021" s="71"/>
      <c r="U1021" s="71"/>
      <c r="V1021" s="145"/>
      <c r="W1021" s="206" t="str">
        <f t="shared" si="47"/>
        <v>CRO20161217SURO3È</v>
      </c>
      <c r="X1021" s="206">
        <f t="shared" si="48"/>
        <v>0</v>
      </c>
      <c r="Y1021" s="206" t="str">
        <f>VLOOKUP(P1021,NIVEAUXADMIN!A:B,2,FALSE)</f>
        <v>HT07</v>
      </c>
      <c r="Z1021" s="206" t="str">
        <f>VLOOKUP(Q1021,NIVEAUXADMIN!E:F,2,FALSE)</f>
        <v>HT07743</v>
      </c>
      <c r="AA1021" s="206" t="str">
        <f>VLOOKUP(R1021,NIVEAUXADMIN!I:J,2,FALSE)</f>
        <v>HT07743-03</v>
      </c>
      <c r="AB1021" s="206">
        <f>IF(SUMPRODUCT(($A$4:$A1021=A1021)*($Q$4:$Q1021=Q1021))&gt;1,0,1)</f>
        <v>0</v>
      </c>
      <c r="AC1021" s="207">
        <f>IF(SUMPRODUCT(($A$4:$A1021=A1021)*($F$4:$F1021=F1021)*($Q$4:$Q1021=Q1021))&gt;1,0,1)</f>
        <v>0</v>
      </c>
      <c r="AD1021" s="206" t="str">
        <f t="shared" si="49"/>
        <v xml:space="preserve">{"Organisation": "Croix Rouge Americaine", "Indicateur": "Distribution de biens non-alimentaire", "Statut": "Réalisé", "Date de l'activité (passé ou planifiée)
( jj-mm-aaaa)": "12/17/2016", "Département": "Sud", "Commune": "Roche-A-Bateau", "Section Communale": "3ème Beauclos"}, </v>
      </c>
    </row>
    <row r="1022" spans="1:30" s="53" customFormat="1" x14ac:dyDescent="0.25">
      <c r="A1022" s="71" t="s">
        <v>2191</v>
      </c>
      <c r="B1022" s="53" t="s">
        <v>2058</v>
      </c>
      <c r="C1022" s="71"/>
      <c r="D1022" s="71" t="s">
        <v>15</v>
      </c>
      <c r="E1022" s="132">
        <v>42721</v>
      </c>
      <c r="F1022" s="77" t="s">
        <v>2417</v>
      </c>
      <c r="G1022" s="145" t="s">
        <v>1051</v>
      </c>
      <c r="H1022" s="138" t="str">
        <f>IFERROR(VLOOKUP(G1022,REFERENCES!O:P,2,FALSE),"")</f>
        <v xml:space="preserve">Nombre </v>
      </c>
      <c r="I1022" s="146">
        <v>182</v>
      </c>
      <c r="J1022" s="73"/>
      <c r="K1022" s="73"/>
      <c r="L1022" s="73"/>
      <c r="M1022" s="74">
        <v>455</v>
      </c>
      <c r="N1022" s="207">
        <v>91</v>
      </c>
      <c r="O1022" s="143"/>
      <c r="P1022" s="53" t="s">
        <v>19</v>
      </c>
      <c r="Q1022" s="71" t="s">
        <v>540</v>
      </c>
      <c r="R1022" s="78" t="s">
        <v>1488</v>
      </c>
      <c r="S1022" s="167" t="s">
        <v>2177</v>
      </c>
      <c r="T1022" s="71"/>
      <c r="U1022" s="71"/>
      <c r="V1022" s="145"/>
      <c r="W1022" s="206" t="str">
        <f t="shared" si="47"/>
        <v>CRO20161217SURO3È</v>
      </c>
      <c r="X1022" s="206">
        <f t="shared" si="48"/>
        <v>0</v>
      </c>
      <c r="Y1022" s="206" t="str">
        <f>VLOOKUP(P1022,NIVEAUXADMIN!A:B,2,FALSE)</f>
        <v>HT07</v>
      </c>
      <c r="Z1022" s="206" t="str">
        <f>VLOOKUP(Q1022,NIVEAUXADMIN!E:F,2,FALSE)</f>
        <v>HT07743</v>
      </c>
      <c r="AA1022" s="206" t="str">
        <f>VLOOKUP(R1022,NIVEAUXADMIN!I:J,2,FALSE)</f>
        <v>HT07743-03</v>
      </c>
      <c r="AB1022" s="206">
        <f>IF(SUMPRODUCT(($A$4:$A1022=A1022)*($Q$4:$Q1022=Q1022))&gt;1,0,1)</f>
        <v>0</v>
      </c>
      <c r="AC1022" s="207">
        <f>IF(SUMPRODUCT(($A$4:$A1022=A1022)*($F$4:$F1022=F1022)*($Q$4:$Q1022=Q1022))&gt;1,0,1)</f>
        <v>0</v>
      </c>
      <c r="AD1022" s="206" t="str">
        <f t="shared" si="49"/>
        <v xml:space="preserve">{"Organisation": "Croix Rouge Americaine", "Indicateur": "Distribution de biens non-alimentaire", "Statut": "Réalisé", "Date de l'activité (passé ou planifiée)
( jj-mm-aaaa)": "12/17/2016", "Département": "Sud", "Commune": "Roche-A-Bateau", "Section Communale": "3ème Beauclos"}, </v>
      </c>
    </row>
    <row r="1023" spans="1:30" s="53" customFormat="1" x14ac:dyDescent="0.25">
      <c r="A1023" s="71" t="s">
        <v>2191</v>
      </c>
      <c r="B1023" s="53" t="s">
        <v>2058</v>
      </c>
      <c r="C1023" s="71"/>
      <c r="D1023" s="71" t="s">
        <v>15</v>
      </c>
      <c r="E1023" s="132">
        <v>42721</v>
      </c>
      <c r="F1023" s="77" t="s">
        <v>2417</v>
      </c>
      <c r="G1023" s="145" t="s">
        <v>1055</v>
      </c>
      <c r="H1023" s="138" t="str">
        <f>IFERROR(VLOOKUP(G1023,REFERENCES!O:P,2,FALSE),"")</f>
        <v xml:space="preserve">Nombre </v>
      </c>
      <c r="I1023" s="207">
        <v>298</v>
      </c>
      <c r="J1023" s="73"/>
      <c r="K1023" s="73"/>
      <c r="L1023" s="73"/>
      <c r="M1023" s="74">
        <v>1490</v>
      </c>
      <c r="N1023" s="73">
        <v>298</v>
      </c>
      <c r="O1023" s="206"/>
      <c r="P1023" s="53" t="s">
        <v>151</v>
      </c>
      <c r="Q1023" s="71" t="s">
        <v>294</v>
      </c>
      <c r="R1023" s="78" t="s">
        <v>1272</v>
      </c>
      <c r="S1023" s="167" t="s">
        <v>2178</v>
      </c>
      <c r="T1023" s="71"/>
      <c r="U1023" s="71"/>
      <c r="V1023" s="145"/>
      <c r="W1023" s="206" t="str">
        <f t="shared" si="47"/>
        <v>CRO20161217NIMI1È</v>
      </c>
      <c r="X1023" s="206">
        <f t="shared" si="48"/>
        <v>0</v>
      </c>
      <c r="Y1023" s="206" t="str">
        <f>VLOOKUP(P1023,NIVEAUXADMIN!A:B,2,FALSE)</f>
        <v>HT10</v>
      </c>
      <c r="Z1023" s="206" t="str">
        <f>VLOOKUP(Q1023,NIVEAUXADMIN!E:F,2,FALSE)</f>
        <v>HT101011</v>
      </c>
      <c r="AA1023" s="206" t="str">
        <f>VLOOKUP(R1023,NIVEAUXADMIN!I:J,2,FALSE)</f>
        <v>HT101011-01</v>
      </c>
      <c r="AB1023" s="206">
        <f>IF(SUMPRODUCT(($A$4:$A1023=A1023)*($Q$4:$Q1023=Q1023))&gt;1,0,1)</f>
        <v>0</v>
      </c>
      <c r="AC1023" s="207">
        <f>IF(SUMPRODUCT(($A$4:$A1023=A1023)*($F$4:$F1023=F1023)*($Q$4:$Q1023=Q1023))&gt;1,0,1)</f>
        <v>1</v>
      </c>
      <c r="AD1023" s="206" t="str">
        <f t="shared" si="49"/>
        <v xml:space="preserve">{"Organisation": "Croix Rouge Americaine", "Indicateur": "Distribution de biens non-alimentaire", "Statut": "Réalisé", "Date de l'activité (passé ou planifiée)
( jj-mm-aaaa)": "12/17/2016", "Département": "Nippes", "Commune": "Miragoane", "Section Communale": "1ère Chalon"}, </v>
      </c>
    </row>
    <row r="1024" spans="1:30" s="53" customFormat="1" x14ac:dyDescent="0.25">
      <c r="A1024" s="71" t="s">
        <v>2191</v>
      </c>
      <c r="B1024" s="53" t="s">
        <v>2058</v>
      </c>
      <c r="C1024" s="71"/>
      <c r="D1024" s="71" t="s">
        <v>15</v>
      </c>
      <c r="E1024" s="132">
        <v>42721</v>
      </c>
      <c r="F1024" s="77" t="s">
        <v>2417</v>
      </c>
      <c r="G1024" s="145" t="s">
        <v>1050</v>
      </c>
      <c r="H1024" s="138" t="str">
        <f>IFERROR(VLOOKUP(G1024,REFERENCES!O:P,2,FALSE),"")</f>
        <v xml:space="preserve">Nombre </v>
      </c>
      <c r="I1024" s="207">
        <v>298</v>
      </c>
      <c r="J1024" s="73"/>
      <c r="K1024" s="73"/>
      <c r="L1024" s="73"/>
      <c r="M1024" s="74">
        <v>1490</v>
      </c>
      <c r="N1024" s="73">
        <v>298</v>
      </c>
      <c r="O1024" s="206"/>
      <c r="P1024" s="71" t="s">
        <v>151</v>
      </c>
      <c r="Q1024" s="71" t="s">
        <v>294</v>
      </c>
      <c r="R1024" s="78" t="s">
        <v>1272</v>
      </c>
      <c r="S1024" s="167" t="s">
        <v>2178</v>
      </c>
      <c r="T1024" s="71"/>
      <c r="U1024" s="71"/>
      <c r="V1024" s="145"/>
      <c r="W1024" s="206" t="str">
        <f t="shared" si="47"/>
        <v>CRO20161217NIMI1È</v>
      </c>
      <c r="X1024" s="206">
        <f t="shared" si="48"/>
        <v>0</v>
      </c>
      <c r="Y1024" s="206" t="str">
        <f>VLOOKUP(P1024,NIVEAUXADMIN!A:B,2,FALSE)</f>
        <v>HT10</v>
      </c>
      <c r="Z1024" s="206" t="str">
        <f>VLOOKUP(Q1024,NIVEAUXADMIN!E:F,2,FALSE)</f>
        <v>HT101011</v>
      </c>
      <c r="AA1024" s="206" t="str">
        <f>VLOOKUP(R1024,NIVEAUXADMIN!I:J,2,FALSE)</f>
        <v>HT101011-01</v>
      </c>
      <c r="AB1024" s="206">
        <f>IF(SUMPRODUCT(($A$4:$A1024=A1024)*($Q$4:$Q1024=Q1024))&gt;1,0,1)</f>
        <v>0</v>
      </c>
      <c r="AC1024" s="207">
        <f>IF(SUMPRODUCT(($A$4:$A1024=A1024)*($F$4:$F1024=F1024)*($Q$4:$Q1024=Q1024))&gt;1,0,1)</f>
        <v>0</v>
      </c>
      <c r="AD1024" s="206" t="str">
        <f t="shared" si="49"/>
        <v xml:space="preserve">{"Organisation": "Croix Rouge Americaine", "Indicateur": "Distribution de biens non-alimentaire", "Statut": "Réalisé", "Date de l'activité (passé ou planifiée)
( jj-mm-aaaa)": "12/17/2016", "Département": "Nippes", "Commune": "Miragoane", "Section Communale": "1ère Chalon"}, </v>
      </c>
    </row>
    <row r="1025" spans="1:30" s="53" customFormat="1" x14ac:dyDescent="0.25">
      <c r="A1025" s="71" t="s">
        <v>2191</v>
      </c>
      <c r="B1025" s="53" t="s">
        <v>2058</v>
      </c>
      <c r="C1025" s="71"/>
      <c r="D1025" s="71" t="s">
        <v>15</v>
      </c>
      <c r="E1025" s="132">
        <v>42721</v>
      </c>
      <c r="F1025" s="77" t="s">
        <v>2417</v>
      </c>
      <c r="G1025" s="145" t="s">
        <v>1051</v>
      </c>
      <c r="H1025" s="138" t="str">
        <f>IFERROR(VLOOKUP(G1025,REFERENCES!O:P,2,FALSE),"")</f>
        <v xml:space="preserve">Nombre </v>
      </c>
      <c r="I1025" s="207">
        <v>596</v>
      </c>
      <c r="J1025" s="73"/>
      <c r="K1025" s="73"/>
      <c r="L1025" s="73"/>
      <c r="M1025" s="74">
        <v>1490</v>
      </c>
      <c r="N1025" s="73">
        <v>298</v>
      </c>
      <c r="O1025" s="206"/>
      <c r="P1025" s="53" t="s">
        <v>151</v>
      </c>
      <c r="Q1025" s="71" t="s">
        <v>294</v>
      </c>
      <c r="R1025" s="78" t="s">
        <v>1272</v>
      </c>
      <c r="S1025" s="167" t="s">
        <v>2178</v>
      </c>
      <c r="T1025" s="71"/>
      <c r="U1025" s="71"/>
      <c r="V1025" s="145"/>
      <c r="W1025" s="206" t="str">
        <f t="shared" si="47"/>
        <v>CRO20161217NIMI1È</v>
      </c>
      <c r="X1025" s="206">
        <f t="shared" si="48"/>
        <v>0</v>
      </c>
      <c r="Y1025" s="206" t="str">
        <f>VLOOKUP(P1025,NIVEAUXADMIN!A:B,2,FALSE)</f>
        <v>HT10</v>
      </c>
      <c r="Z1025" s="206" t="str">
        <f>VLOOKUP(Q1025,NIVEAUXADMIN!E:F,2,FALSE)</f>
        <v>HT101011</v>
      </c>
      <c r="AA1025" s="206" t="str">
        <f>VLOOKUP(R1025,NIVEAUXADMIN!I:J,2,FALSE)</f>
        <v>HT101011-01</v>
      </c>
      <c r="AB1025" s="206">
        <f>IF(SUMPRODUCT(($A$4:$A1025=A1025)*($Q$4:$Q1025=Q1025))&gt;1,0,1)</f>
        <v>0</v>
      </c>
      <c r="AC1025" s="207">
        <f>IF(SUMPRODUCT(($A$4:$A1025=A1025)*($F$4:$F1025=F1025)*($Q$4:$Q1025=Q1025))&gt;1,0,1)</f>
        <v>0</v>
      </c>
      <c r="AD1025" s="206" t="str">
        <f t="shared" si="49"/>
        <v xml:space="preserve">{"Organisation": "Croix Rouge Americaine", "Indicateur": "Distribution de biens non-alimentaire", "Statut": "Réalisé", "Date de l'activité (passé ou planifiée)
( jj-mm-aaaa)": "12/17/2016", "Département": "Nippes", "Commune": "Miragoane", "Section Communale": "1ère Chalon"}, </v>
      </c>
    </row>
    <row r="1026" spans="1:30" s="53" customFormat="1" x14ac:dyDescent="0.25">
      <c r="A1026" s="71" t="s">
        <v>2191</v>
      </c>
      <c r="B1026" s="53" t="s">
        <v>2058</v>
      </c>
      <c r="C1026" s="71"/>
      <c r="D1026" s="71" t="s">
        <v>15</v>
      </c>
      <c r="E1026" s="132">
        <v>42721</v>
      </c>
      <c r="F1026" s="77" t="s">
        <v>2418</v>
      </c>
      <c r="G1026" s="145" t="s">
        <v>1151</v>
      </c>
      <c r="H1026" s="138" t="str">
        <f>IFERROR(VLOOKUP(G1026,REFERENCES!O:P,2,FALSE),"")</f>
        <v>Nombre de kits d'outils</v>
      </c>
      <c r="I1026" s="207">
        <v>245</v>
      </c>
      <c r="J1026" s="73"/>
      <c r="K1026" s="73"/>
      <c r="L1026" s="73"/>
      <c r="M1026" s="74" t="s">
        <v>1818</v>
      </c>
      <c r="N1026" s="197"/>
      <c r="O1026" s="206"/>
      <c r="P1026" s="53" t="s">
        <v>19</v>
      </c>
      <c r="Q1026" s="71" t="s">
        <v>552</v>
      </c>
      <c r="R1026" s="78" t="s">
        <v>1610</v>
      </c>
      <c r="S1026" s="167" t="s">
        <v>2176</v>
      </c>
      <c r="T1026" s="71"/>
      <c r="U1026" s="71"/>
      <c r="V1026" s="145"/>
      <c r="W1026" s="206" t="str">
        <f t="shared" si="47"/>
        <v>CRO20161217SUTO4È</v>
      </c>
      <c r="X1026" s="206">
        <f t="shared" si="48"/>
        <v>0</v>
      </c>
      <c r="Y1026" s="206" t="str">
        <f>VLOOKUP(P1026,NIVEAUXADMIN!A:B,2,FALSE)</f>
        <v>HT07</v>
      </c>
      <c r="Z1026" s="206" t="str">
        <f>VLOOKUP(Q1026,NIVEAUXADMIN!E:F,2,FALSE)</f>
        <v>HT07712</v>
      </c>
      <c r="AA1026" s="206" t="str">
        <f>VLOOKUP(R1026,NIVEAUXADMIN!I:J,2,FALSE)</f>
        <v>HT07712-04</v>
      </c>
      <c r="AB1026" s="206">
        <f>IF(SUMPRODUCT(($A$4:$A1026=A1026)*($Q$4:$Q1026=Q1026))&gt;1,0,1)</f>
        <v>0</v>
      </c>
      <c r="AC1026" s="207">
        <f>IF(SUMPRODUCT(($A$4:$A1026=A1026)*($F$4:$F1026=F1026)*($Q$4:$Q1026=Q1026))&gt;1,0,1)</f>
        <v>1</v>
      </c>
      <c r="AD1026" s="206" t="str">
        <f t="shared" si="49"/>
        <v xml:space="preserve">{"Organisation": "Croix Rouge Americaine", "Indicateur": "Support à l'auto-recouvrement pour la réparation et reconstruction", "Statut": "Réalisé", "Date de l'activité (passé ou planifiée)
( jj-mm-aaaa)": "12/17/2016", "Département": "Sud", "Commune": "Torbeck", "Section Communale": "4ème Moreau"}, </v>
      </c>
    </row>
    <row r="1027" spans="1:30" s="53" customFormat="1" x14ac:dyDescent="0.25">
      <c r="A1027" s="71" t="s">
        <v>2191</v>
      </c>
      <c r="B1027" s="53" t="s">
        <v>2058</v>
      </c>
      <c r="C1027" s="71"/>
      <c r="D1027" s="71" t="s">
        <v>15</v>
      </c>
      <c r="E1027" s="132">
        <v>42721</v>
      </c>
      <c r="F1027" s="77" t="s">
        <v>2417</v>
      </c>
      <c r="G1027" s="145" t="s">
        <v>1058</v>
      </c>
      <c r="H1027" s="138" t="str">
        <f>IFERROR(VLOOKUP(G1027,REFERENCES!O:P,2,FALSE),"")</f>
        <v xml:space="preserve">Nombre </v>
      </c>
      <c r="I1027" s="146">
        <v>205</v>
      </c>
      <c r="J1027" s="73"/>
      <c r="K1027" s="73"/>
      <c r="L1027" s="73"/>
      <c r="M1027" s="74">
        <v>1025</v>
      </c>
      <c r="N1027" s="73">
        <v>205</v>
      </c>
      <c r="O1027" s="143"/>
      <c r="P1027" s="53" t="s">
        <v>19</v>
      </c>
      <c r="Q1027" s="71" t="s">
        <v>543</v>
      </c>
      <c r="R1027" s="78" t="s">
        <v>1561</v>
      </c>
      <c r="S1027" s="167" t="s">
        <v>2159</v>
      </c>
      <c r="T1027" s="71"/>
      <c r="U1027" s="71"/>
      <c r="V1027" s="206" t="s">
        <v>1049</v>
      </c>
      <c r="W1027" s="206" t="str">
        <f t="shared" si="47"/>
        <v>CRO20161217SUST3È</v>
      </c>
      <c r="X1027" s="206">
        <f t="shared" si="48"/>
        <v>0</v>
      </c>
      <c r="Y1027" s="206" t="str">
        <f>VLOOKUP(P1027,NIVEAUXADMIN!A:B,2,FALSE)</f>
        <v>HT07</v>
      </c>
      <c r="Z1027" s="206" t="str">
        <f>VLOOKUP(Q1027,NIVEAUXADMIN!E:F,2,FALSE)</f>
        <v>HT07722</v>
      </c>
      <c r="AA1027" s="206" t="str">
        <f>VLOOKUP(R1027,NIVEAUXADMIN!I:J,2,FALSE)</f>
        <v>HT07722-03</v>
      </c>
      <c r="AB1027" s="206">
        <f>IF(SUMPRODUCT(($A$4:$A1027=A1027)*($Q$4:$Q1027=Q1027))&gt;1,0,1)</f>
        <v>0</v>
      </c>
      <c r="AC1027" s="207">
        <f>IF(SUMPRODUCT(($A$4:$A1027=A1027)*($F$4:$F1027=F1027)*($Q$4:$Q1027=Q1027))&gt;1,0,1)</f>
        <v>0</v>
      </c>
      <c r="AD1027" s="206" t="str">
        <f t="shared" si="49"/>
        <v xml:space="preserve">{"Organisation": "Croix Rouge Americaine", "Indicateur": "Distribution de biens non-alimentaire", "Statut": "Réalisé", "Date de l'activité (passé ou planifiée)
( jj-mm-aaaa)": "12/17/2016", "Département": "Sud", "Commune": "St. Jean du Sud", "Section Communale": "3ème Trichet"}, </v>
      </c>
    </row>
    <row r="1028" spans="1:30" s="53" customFormat="1" x14ac:dyDescent="0.25">
      <c r="A1028" s="71" t="s">
        <v>2191</v>
      </c>
      <c r="B1028" s="53" t="s">
        <v>2058</v>
      </c>
      <c r="C1028" s="71"/>
      <c r="D1028" s="71" t="s">
        <v>15</v>
      </c>
      <c r="E1028" s="132">
        <v>42721</v>
      </c>
      <c r="F1028" s="77" t="s">
        <v>2420</v>
      </c>
      <c r="G1028" s="145" t="s">
        <v>2409</v>
      </c>
      <c r="H1028" s="138" t="str">
        <f>IFERROR(VLOOKUP(G1028,REFERENCES!O:P,2,FALSE),"")</f>
        <v xml:space="preserve">Nombre </v>
      </c>
      <c r="I1028" s="146">
        <v>205</v>
      </c>
      <c r="J1028" s="73"/>
      <c r="K1028" s="73"/>
      <c r="L1028" s="73"/>
      <c r="M1028" s="74">
        <v>1025</v>
      </c>
      <c r="N1028" s="73">
        <v>205</v>
      </c>
      <c r="O1028" s="143"/>
      <c r="P1028" s="53" t="s">
        <v>19</v>
      </c>
      <c r="Q1028" s="71" t="s">
        <v>543</v>
      </c>
      <c r="R1028" s="78" t="s">
        <v>1561</v>
      </c>
      <c r="S1028" s="167" t="s">
        <v>2159</v>
      </c>
      <c r="V1028" s="145"/>
      <c r="W1028" s="206" t="str">
        <f t="shared" si="47"/>
        <v>CRO20161217SUST3È</v>
      </c>
      <c r="X1028" s="206">
        <f t="shared" si="48"/>
        <v>0</v>
      </c>
      <c r="Y1028" s="206" t="str">
        <f>VLOOKUP(P1028,NIVEAUXADMIN!A:B,2,FALSE)</f>
        <v>HT07</v>
      </c>
      <c r="Z1028" s="206" t="str">
        <f>VLOOKUP(Q1028,NIVEAUXADMIN!E:F,2,FALSE)</f>
        <v>HT07722</v>
      </c>
      <c r="AA1028" s="206" t="str">
        <f>VLOOKUP(R1028,NIVEAUXADMIN!I:J,2,FALSE)</f>
        <v>HT07722-03</v>
      </c>
      <c r="AB1028" s="206">
        <f>IF(SUMPRODUCT(($A$4:$A1028=A1028)*($Q$4:$Q1028=Q1028))&gt;1,0,1)</f>
        <v>0</v>
      </c>
      <c r="AC1028" s="207">
        <f>IF(SUMPRODUCT(($A$4:$A1028=A1028)*($F$4:$F1028=F1028)*($Q$4:$Q1028=Q1028))&gt;1,0,1)</f>
        <v>0</v>
      </c>
      <c r="AD1028" s="206" t="str">
        <f t="shared" si="49"/>
        <v xml:space="preserve">{"Organisation": "Croix Rouge Americaine", "Indicateur": "Distribution de materiel d'abris d'urgence", "Statut": "Réalisé", "Date de l'activité (passé ou planifiée)
( jj-mm-aaaa)": "12/17/2016", "Département": "Sud", "Commune": "St. Jean du Sud", "Section Communale": "3ème Trichet"}, </v>
      </c>
    </row>
    <row r="1029" spans="1:30" s="53" customFormat="1" x14ac:dyDescent="0.25">
      <c r="A1029" s="71" t="s">
        <v>2191</v>
      </c>
      <c r="B1029" s="53" t="s">
        <v>2058</v>
      </c>
      <c r="C1029" s="71"/>
      <c r="D1029" s="71" t="s">
        <v>15</v>
      </c>
      <c r="E1029" s="132">
        <v>42723</v>
      </c>
      <c r="F1029" s="77" t="s">
        <v>2417</v>
      </c>
      <c r="G1029" s="145" t="s">
        <v>1055</v>
      </c>
      <c r="H1029" s="138" t="str">
        <f>IFERROR(VLOOKUP(G1029,REFERENCES!O:P,2,FALSE),"")</f>
        <v xml:space="preserve">Nombre </v>
      </c>
      <c r="I1029" s="146">
        <v>68</v>
      </c>
      <c r="J1029" s="73"/>
      <c r="K1029" s="73"/>
      <c r="L1029" s="73"/>
      <c r="M1029" s="74">
        <v>340</v>
      </c>
      <c r="N1029" s="73">
        <v>68</v>
      </c>
      <c r="O1029" s="143"/>
      <c r="P1029" s="53" t="s">
        <v>19</v>
      </c>
      <c r="Q1029" s="71" t="s">
        <v>512</v>
      </c>
      <c r="R1029" s="78" t="s">
        <v>1257</v>
      </c>
      <c r="S1029" s="167" t="s">
        <v>2179</v>
      </c>
      <c r="V1029" s="145"/>
      <c r="W1029" s="206" t="str">
        <f t="shared" ref="W1029:W1092" si="50">UPPER(LEFT(A1029,3)&amp;YEAR(E1029)&amp;MONTH(E1029)&amp;DAY((E1029))&amp;LEFT(P1029,2)&amp;LEFT(Q1029,2)&amp;LEFT(R1029,2))</f>
        <v>CRO20161219SUCA1È</v>
      </c>
      <c r="X1029" s="206">
        <f t="shared" ref="X1029:X1092" si="51">COUNTIF($W$4:$W$128,W1029)</f>
        <v>0</v>
      </c>
      <c r="Y1029" s="206" t="str">
        <f>VLOOKUP(P1029,NIVEAUXADMIN!A:B,2,FALSE)</f>
        <v>HT07</v>
      </c>
      <c r="Z1029" s="206" t="str">
        <f>VLOOKUP(Q1029,NIVEAUXADMIN!E:F,2,FALSE)</f>
        <v>HT07733</v>
      </c>
      <c r="AA1029" s="206" t="str">
        <f>VLOOKUP(R1029,NIVEAUXADMIN!I:J,2,FALSE)</f>
        <v>HT07733-01</v>
      </c>
      <c r="AB1029" s="206">
        <f>IF(SUMPRODUCT(($A$4:$A1029=A1029)*($Q$4:$Q1029=Q1029))&gt;1,0,1)</f>
        <v>1</v>
      </c>
      <c r="AC1029" s="207">
        <f>IF(SUMPRODUCT(($A$4:$A1029=A1029)*($F$4:$F1029=F1029)*($Q$4:$Q1029=Q1029))&gt;1,0,1)</f>
        <v>1</v>
      </c>
      <c r="AD1029" s="206" t="str">
        <f t="shared" ref="AD1029:AD1092" si="52">"{"""&amp;$A$3 &amp;""": """ &amp; TRIM(A1029)  &amp; """, """&amp; $F$3 &amp; """: """ &amp;  IFERROR(MID(F1029,5,LEN(F1029)-2),"")&amp; """, """ &amp;$D$3 &amp;""": """ &amp; D1029 &amp; """, """&amp;$E$3 &amp;""": """ &amp; IFERROR(TEXT(E1029,"m/d/yyyy"),"") &amp; """, """&amp; $P$3&amp; """: """ &amp; P1029&amp; """, """&amp; $Q$3&amp; """: """ &amp; Q1029&amp; """, """&amp; $R$3&amp; """: """ &amp; R1029&amp; """}, "</f>
        <v xml:space="preserve">{"Organisation": "Croix Rouge Americaine", "Indicateur": "Distribution de biens non-alimentaire", "Statut": "Réalisé", "Date de l'activité (passé ou planifiée)
( jj-mm-aaaa)": "12/19/2016", "Département": "Sud", "Commune": "Cavaillon", "Section Communale": "1ère Boileau"}, </v>
      </c>
    </row>
    <row r="1030" spans="1:30" s="53" customFormat="1" x14ac:dyDescent="0.25">
      <c r="A1030" s="71" t="s">
        <v>2191</v>
      </c>
      <c r="B1030" s="53" t="s">
        <v>2058</v>
      </c>
      <c r="C1030" s="71"/>
      <c r="D1030" s="71" t="s">
        <v>15</v>
      </c>
      <c r="E1030" s="132">
        <v>42723</v>
      </c>
      <c r="F1030" s="77" t="s">
        <v>2417</v>
      </c>
      <c r="G1030" s="145" t="s">
        <v>1050</v>
      </c>
      <c r="H1030" s="138" t="str">
        <f>IFERROR(VLOOKUP(G1030,REFERENCES!O:P,2,FALSE),"")</f>
        <v xml:space="preserve">Nombre </v>
      </c>
      <c r="I1030" s="146">
        <v>68</v>
      </c>
      <c r="J1030" s="73"/>
      <c r="K1030" s="73"/>
      <c r="L1030" s="73"/>
      <c r="M1030" s="74">
        <v>340</v>
      </c>
      <c r="N1030" s="73">
        <v>68</v>
      </c>
      <c r="O1030" s="143"/>
      <c r="P1030" s="53" t="s">
        <v>19</v>
      </c>
      <c r="Q1030" s="71" t="s">
        <v>512</v>
      </c>
      <c r="R1030" s="78" t="s">
        <v>1257</v>
      </c>
      <c r="S1030" s="167" t="s">
        <v>2179</v>
      </c>
      <c r="V1030" s="145"/>
      <c r="W1030" s="206" t="str">
        <f t="shared" si="50"/>
        <v>CRO20161219SUCA1È</v>
      </c>
      <c r="X1030" s="206">
        <f t="shared" si="51"/>
        <v>0</v>
      </c>
      <c r="Y1030" s="206" t="str">
        <f>VLOOKUP(P1030,NIVEAUXADMIN!A:B,2,FALSE)</f>
        <v>HT07</v>
      </c>
      <c r="Z1030" s="206" t="str">
        <f>VLOOKUP(Q1030,NIVEAUXADMIN!E:F,2,FALSE)</f>
        <v>HT07733</v>
      </c>
      <c r="AA1030" s="206" t="str">
        <f>VLOOKUP(R1030,NIVEAUXADMIN!I:J,2,FALSE)</f>
        <v>HT07733-01</v>
      </c>
      <c r="AB1030" s="206">
        <f>IF(SUMPRODUCT(($A$4:$A1030=A1030)*($Q$4:$Q1030=Q1030))&gt;1,0,1)</f>
        <v>0</v>
      </c>
      <c r="AC1030" s="207">
        <f>IF(SUMPRODUCT(($A$4:$A1030=A1030)*($F$4:$F1030=F1030)*($Q$4:$Q1030=Q1030))&gt;1,0,1)</f>
        <v>0</v>
      </c>
      <c r="AD1030" s="206" t="str">
        <f t="shared" si="52"/>
        <v xml:space="preserve">{"Organisation": "Croix Rouge Americaine", "Indicateur": "Distribution de biens non-alimentaire", "Statut": "Réalisé", "Date de l'activité (passé ou planifiée)
( jj-mm-aaaa)": "12/19/2016", "Département": "Sud", "Commune": "Cavaillon", "Section Communale": "1ère Boileau"}, </v>
      </c>
    </row>
    <row r="1031" spans="1:30" s="53" customFormat="1" x14ac:dyDescent="0.25">
      <c r="A1031" s="71" t="s">
        <v>2191</v>
      </c>
      <c r="B1031" s="53" t="s">
        <v>2058</v>
      </c>
      <c r="C1031" s="71"/>
      <c r="D1031" s="71" t="s">
        <v>15</v>
      </c>
      <c r="E1031" s="132">
        <v>42723</v>
      </c>
      <c r="F1031" s="77" t="s">
        <v>2417</v>
      </c>
      <c r="G1031" s="145" t="s">
        <v>1055</v>
      </c>
      <c r="H1031" s="138" t="str">
        <f>IFERROR(VLOOKUP(G1031,REFERENCES!O:P,2,FALSE),"")</f>
        <v xml:space="preserve">Nombre </v>
      </c>
      <c r="I1031" s="146">
        <v>95</v>
      </c>
      <c r="J1031" s="73"/>
      <c r="K1031" s="73"/>
      <c r="L1031" s="73"/>
      <c r="M1031" s="74">
        <v>475</v>
      </c>
      <c r="N1031" s="73">
        <v>95</v>
      </c>
      <c r="O1031" s="143"/>
      <c r="P1031" s="53" t="s">
        <v>19</v>
      </c>
      <c r="Q1031" s="71" t="s">
        <v>512</v>
      </c>
      <c r="R1031" s="78" t="s">
        <v>1257</v>
      </c>
      <c r="S1031" s="167" t="s">
        <v>2179</v>
      </c>
      <c r="T1031" s="71"/>
      <c r="U1031" s="71"/>
      <c r="V1031" s="145"/>
      <c r="W1031" s="206" t="str">
        <f t="shared" si="50"/>
        <v>CRO20161219SUCA1È</v>
      </c>
      <c r="X1031" s="206">
        <f t="shared" si="51"/>
        <v>0</v>
      </c>
      <c r="Y1031" s="206" t="str">
        <f>VLOOKUP(P1031,NIVEAUXADMIN!A:B,2,FALSE)</f>
        <v>HT07</v>
      </c>
      <c r="Z1031" s="206" t="str">
        <f>VLOOKUP(Q1031,NIVEAUXADMIN!E:F,2,FALSE)</f>
        <v>HT07733</v>
      </c>
      <c r="AA1031" s="206" t="str">
        <f>VLOOKUP(R1031,NIVEAUXADMIN!I:J,2,FALSE)</f>
        <v>HT07733-01</v>
      </c>
      <c r="AB1031" s="206">
        <f>IF(SUMPRODUCT(($A$4:$A1031=A1031)*($Q$4:$Q1031=Q1031))&gt;1,0,1)</f>
        <v>0</v>
      </c>
      <c r="AC1031" s="207">
        <f>IF(SUMPRODUCT(($A$4:$A1031=A1031)*($F$4:$F1031=F1031)*($Q$4:$Q1031=Q1031))&gt;1,0,1)</f>
        <v>0</v>
      </c>
      <c r="AD1031" s="206" t="str">
        <f t="shared" si="52"/>
        <v xml:space="preserve">{"Organisation": "Croix Rouge Americaine", "Indicateur": "Distribution de biens non-alimentaire", "Statut": "Réalisé", "Date de l'activité (passé ou planifiée)
( jj-mm-aaaa)": "12/19/2016", "Département": "Sud", "Commune": "Cavaillon", "Section Communale": "1ère Boileau"}, </v>
      </c>
    </row>
    <row r="1032" spans="1:30" s="53" customFormat="1" x14ac:dyDescent="0.25">
      <c r="A1032" s="71" t="s">
        <v>2191</v>
      </c>
      <c r="B1032" s="53" t="s">
        <v>2058</v>
      </c>
      <c r="C1032" s="71"/>
      <c r="D1032" s="71" t="s">
        <v>15</v>
      </c>
      <c r="E1032" s="132">
        <v>42723</v>
      </c>
      <c r="F1032" s="77" t="s">
        <v>2417</v>
      </c>
      <c r="G1032" s="145" t="s">
        <v>1050</v>
      </c>
      <c r="H1032" s="138" t="str">
        <f>IFERROR(VLOOKUP(G1032,REFERENCES!O:P,2,FALSE),"")</f>
        <v xml:space="preserve">Nombre </v>
      </c>
      <c r="I1032" s="146">
        <v>95</v>
      </c>
      <c r="J1032" s="73"/>
      <c r="K1032" s="73"/>
      <c r="L1032" s="73"/>
      <c r="M1032" s="74">
        <v>475</v>
      </c>
      <c r="N1032" s="73">
        <v>95</v>
      </c>
      <c r="O1032" s="143"/>
      <c r="P1032" s="53" t="s">
        <v>19</v>
      </c>
      <c r="Q1032" s="71" t="s">
        <v>512</v>
      </c>
      <c r="R1032" s="78" t="s">
        <v>1257</v>
      </c>
      <c r="S1032" s="167" t="s">
        <v>2179</v>
      </c>
      <c r="T1032" s="71"/>
      <c r="U1032" s="71"/>
      <c r="V1032" s="145"/>
      <c r="W1032" s="206" t="str">
        <f t="shared" si="50"/>
        <v>CRO20161219SUCA1È</v>
      </c>
      <c r="X1032" s="206">
        <f t="shared" si="51"/>
        <v>0</v>
      </c>
      <c r="Y1032" s="206" t="str">
        <f>VLOOKUP(P1032,NIVEAUXADMIN!A:B,2,FALSE)</f>
        <v>HT07</v>
      </c>
      <c r="Z1032" s="206" t="str">
        <f>VLOOKUP(Q1032,NIVEAUXADMIN!E:F,2,FALSE)</f>
        <v>HT07733</v>
      </c>
      <c r="AA1032" s="206" t="str">
        <f>VLOOKUP(R1032,NIVEAUXADMIN!I:J,2,FALSE)</f>
        <v>HT07733-01</v>
      </c>
      <c r="AB1032" s="206">
        <f>IF(SUMPRODUCT(($A$4:$A1032=A1032)*($Q$4:$Q1032=Q1032))&gt;1,0,1)</f>
        <v>0</v>
      </c>
      <c r="AC1032" s="207">
        <f>IF(SUMPRODUCT(($A$4:$A1032=A1032)*($F$4:$F1032=F1032)*($Q$4:$Q1032=Q1032))&gt;1,0,1)</f>
        <v>0</v>
      </c>
      <c r="AD1032" s="206" t="str">
        <f t="shared" si="52"/>
        <v xml:space="preserve">{"Organisation": "Croix Rouge Americaine", "Indicateur": "Distribution de biens non-alimentaire", "Statut": "Réalisé", "Date de l'activité (passé ou planifiée)
( jj-mm-aaaa)": "12/19/2016", "Département": "Sud", "Commune": "Cavaillon", "Section Communale": "1ère Boileau"}, </v>
      </c>
    </row>
    <row r="1033" spans="1:30" s="53" customFormat="1" x14ac:dyDescent="0.25">
      <c r="A1033" s="71" t="s">
        <v>2191</v>
      </c>
      <c r="B1033" s="53" t="s">
        <v>2058</v>
      </c>
      <c r="C1033" s="71"/>
      <c r="D1033" s="71" t="s">
        <v>15</v>
      </c>
      <c r="E1033" s="132">
        <v>42723</v>
      </c>
      <c r="F1033" s="77" t="s">
        <v>2417</v>
      </c>
      <c r="G1033" s="145" t="s">
        <v>1051</v>
      </c>
      <c r="H1033" s="138" t="str">
        <f>IFERROR(VLOOKUP(G1033,REFERENCES!O:P,2,FALSE),"")</f>
        <v xml:space="preserve">Nombre </v>
      </c>
      <c r="I1033" s="146">
        <v>190</v>
      </c>
      <c r="J1033" s="73"/>
      <c r="K1033" s="73"/>
      <c r="L1033" s="73"/>
      <c r="M1033" s="74">
        <v>475</v>
      </c>
      <c r="N1033" s="73">
        <v>95</v>
      </c>
      <c r="O1033" s="143"/>
      <c r="P1033" s="53" t="s">
        <v>19</v>
      </c>
      <c r="Q1033" s="71" t="s">
        <v>512</v>
      </c>
      <c r="R1033" s="78" t="s">
        <v>1257</v>
      </c>
      <c r="S1033" s="167" t="s">
        <v>2179</v>
      </c>
      <c r="T1033" s="71"/>
      <c r="U1033" s="71"/>
      <c r="V1033" s="145"/>
      <c r="W1033" s="206" t="str">
        <f t="shared" si="50"/>
        <v>CRO20161219SUCA1È</v>
      </c>
      <c r="X1033" s="206">
        <f t="shared" si="51"/>
        <v>0</v>
      </c>
      <c r="Y1033" s="206" t="str">
        <f>VLOOKUP(P1033,NIVEAUXADMIN!A:B,2,FALSE)</f>
        <v>HT07</v>
      </c>
      <c r="Z1033" s="206" t="str">
        <f>VLOOKUP(Q1033,NIVEAUXADMIN!E:F,2,FALSE)</f>
        <v>HT07733</v>
      </c>
      <c r="AA1033" s="206" t="str">
        <f>VLOOKUP(R1033,NIVEAUXADMIN!I:J,2,FALSE)</f>
        <v>HT07733-01</v>
      </c>
      <c r="AB1033" s="206">
        <f>IF(SUMPRODUCT(($A$4:$A1033=A1033)*($Q$4:$Q1033=Q1033))&gt;1,0,1)</f>
        <v>0</v>
      </c>
      <c r="AC1033" s="207">
        <f>IF(SUMPRODUCT(($A$4:$A1033=A1033)*($F$4:$F1033=F1033)*($Q$4:$Q1033=Q1033))&gt;1,0,1)</f>
        <v>0</v>
      </c>
      <c r="AD1033" s="206" t="str">
        <f t="shared" si="52"/>
        <v xml:space="preserve">{"Organisation": "Croix Rouge Americaine", "Indicateur": "Distribution de biens non-alimentaire", "Statut": "Réalisé", "Date de l'activité (passé ou planifiée)
( jj-mm-aaaa)": "12/19/2016", "Département": "Sud", "Commune": "Cavaillon", "Section Communale": "1ère Boileau"}, </v>
      </c>
    </row>
    <row r="1034" spans="1:30" s="53" customFormat="1" x14ac:dyDescent="0.25">
      <c r="A1034" s="71" t="s">
        <v>2191</v>
      </c>
      <c r="B1034" s="53" t="s">
        <v>2058</v>
      </c>
      <c r="C1034" s="71"/>
      <c r="D1034" s="71" t="s">
        <v>15</v>
      </c>
      <c r="E1034" s="132">
        <v>42723</v>
      </c>
      <c r="F1034" s="77" t="s">
        <v>2417</v>
      </c>
      <c r="G1034" s="145" t="s">
        <v>1055</v>
      </c>
      <c r="H1034" s="138" t="str">
        <f>IFERROR(VLOOKUP(G1034,REFERENCES!O:P,2,FALSE),"")</f>
        <v xml:space="preserve">Nombre </v>
      </c>
      <c r="I1034" s="146">
        <v>76</v>
      </c>
      <c r="J1034" s="73"/>
      <c r="K1034" s="73"/>
      <c r="L1034" s="73"/>
      <c r="M1034" s="74">
        <v>380</v>
      </c>
      <c r="N1034" s="73">
        <v>76</v>
      </c>
      <c r="O1034" s="143"/>
      <c r="P1034" s="53" t="s">
        <v>19</v>
      </c>
      <c r="Q1034" s="71" t="s">
        <v>512</v>
      </c>
      <c r="R1034" s="78" t="s">
        <v>1653</v>
      </c>
      <c r="S1034" s="167" t="s">
        <v>2180</v>
      </c>
      <c r="T1034" s="71"/>
      <c r="U1034" s="71"/>
      <c r="V1034" s="145"/>
      <c r="W1034" s="206" t="str">
        <f t="shared" si="50"/>
        <v>CRO20161219SUCA5È</v>
      </c>
      <c r="X1034" s="206">
        <f t="shared" si="51"/>
        <v>0</v>
      </c>
      <c r="Y1034" s="206" t="str">
        <f>VLOOKUP(P1034,NIVEAUXADMIN!A:B,2,FALSE)</f>
        <v>HT07</v>
      </c>
      <c r="Z1034" s="206" t="str">
        <f>VLOOKUP(Q1034,NIVEAUXADMIN!E:F,2,FALSE)</f>
        <v>HT07733</v>
      </c>
      <c r="AA1034" s="206" t="str">
        <f>VLOOKUP(R1034,NIVEAUXADMIN!I:J,2,FALSE)</f>
        <v>HT07733-05</v>
      </c>
      <c r="AB1034" s="206">
        <f>IF(SUMPRODUCT(($A$4:$A1034=A1034)*($Q$4:$Q1034=Q1034))&gt;1,0,1)</f>
        <v>0</v>
      </c>
      <c r="AC1034" s="207">
        <f>IF(SUMPRODUCT(($A$4:$A1034=A1034)*($F$4:$F1034=F1034)*($Q$4:$Q1034=Q1034))&gt;1,0,1)</f>
        <v>0</v>
      </c>
      <c r="AD1034" s="206" t="str">
        <f t="shared" si="52"/>
        <v xml:space="preserve">{"Organisation": "Croix Rouge Americaine", "Indicateur": "Distribution de biens non-alimentaire", "Statut": "Réalisé", "Date de l'activité (passé ou planifiée)
( jj-mm-aaaa)": "12/19/2016", "Département": "Sud", "Commune": "Cavaillon", "Section Communale": "5ème Laroque"}, </v>
      </c>
    </row>
    <row r="1035" spans="1:30" s="53" customFormat="1" x14ac:dyDescent="0.25">
      <c r="A1035" s="71" t="s">
        <v>2191</v>
      </c>
      <c r="B1035" s="53" t="s">
        <v>2058</v>
      </c>
      <c r="C1035" s="71"/>
      <c r="D1035" s="71" t="s">
        <v>15</v>
      </c>
      <c r="E1035" s="132">
        <v>42723</v>
      </c>
      <c r="F1035" s="77" t="s">
        <v>2417</v>
      </c>
      <c r="G1035" s="145" t="s">
        <v>1050</v>
      </c>
      <c r="H1035" s="138" t="str">
        <f>IFERROR(VLOOKUP(G1035,REFERENCES!O:P,2,FALSE),"")</f>
        <v xml:space="preserve">Nombre </v>
      </c>
      <c r="I1035" s="146">
        <v>76</v>
      </c>
      <c r="J1035" s="73"/>
      <c r="K1035" s="73"/>
      <c r="L1035" s="73"/>
      <c r="M1035" s="74">
        <v>380</v>
      </c>
      <c r="N1035" s="73">
        <v>76</v>
      </c>
      <c r="O1035" s="143"/>
      <c r="P1035" s="71" t="s">
        <v>19</v>
      </c>
      <c r="Q1035" s="71" t="s">
        <v>512</v>
      </c>
      <c r="R1035" s="78" t="s">
        <v>1653</v>
      </c>
      <c r="S1035" s="167" t="s">
        <v>2180</v>
      </c>
      <c r="T1035" s="71"/>
      <c r="U1035" s="71"/>
      <c r="V1035" s="145"/>
      <c r="W1035" s="206" t="str">
        <f t="shared" si="50"/>
        <v>CRO20161219SUCA5È</v>
      </c>
      <c r="X1035" s="206">
        <f t="shared" si="51"/>
        <v>0</v>
      </c>
      <c r="Y1035" s="206" t="str">
        <f>VLOOKUP(P1035,NIVEAUXADMIN!A:B,2,FALSE)</f>
        <v>HT07</v>
      </c>
      <c r="Z1035" s="206" t="str">
        <f>VLOOKUP(Q1035,NIVEAUXADMIN!E:F,2,FALSE)</f>
        <v>HT07733</v>
      </c>
      <c r="AA1035" s="206" t="str">
        <f>VLOOKUP(R1035,NIVEAUXADMIN!I:J,2,FALSE)</f>
        <v>HT07733-05</v>
      </c>
      <c r="AB1035" s="206">
        <f>IF(SUMPRODUCT(($A$4:$A1035=A1035)*($Q$4:$Q1035=Q1035))&gt;1,0,1)</f>
        <v>0</v>
      </c>
      <c r="AC1035" s="207">
        <f>IF(SUMPRODUCT(($A$4:$A1035=A1035)*($F$4:$F1035=F1035)*($Q$4:$Q1035=Q1035))&gt;1,0,1)</f>
        <v>0</v>
      </c>
      <c r="AD1035" s="206" t="str">
        <f t="shared" si="52"/>
        <v xml:space="preserve">{"Organisation": "Croix Rouge Americaine", "Indicateur": "Distribution de biens non-alimentaire", "Statut": "Réalisé", "Date de l'activité (passé ou planifiée)
( jj-mm-aaaa)": "12/19/2016", "Département": "Sud", "Commune": "Cavaillon", "Section Communale": "5ème Laroque"}, </v>
      </c>
    </row>
    <row r="1036" spans="1:30" s="53" customFormat="1" x14ac:dyDescent="0.25">
      <c r="A1036" s="71" t="s">
        <v>2191</v>
      </c>
      <c r="B1036" s="53" t="s">
        <v>2058</v>
      </c>
      <c r="C1036" s="71"/>
      <c r="D1036" s="71" t="s">
        <v>15</v>
      </c>
      <c r="E1036" s="132">
        <v>42723</v>
      </c>
      <c r="F1036" s="77" t="s">
        <v>2417</v>
      </c>
      <c r="G1036" s="145" t="s">
        <v>1051</v>
      </c>
      <c r="H1036" s="138" t="str">
        <f>IFERROR(VLOOKUP(G1036,REFERENCES!O:P,2,FALSE),"")</f>
        <v xml:space="preserve">Nombre </v>
      </c>
      <c r="I1036" s="207">
        <v>152</v>
      </c>
      <c r="J1036" s="73"/>
      <c r="K1036" s="73"/>
      <c r="L1036" s="73"/>
      <c r="M1036" s="74">
        <v>380</v>
      </c>
      <c r="N1036" s="207">
        <v>76</v>
      </c>
      <c r="O1036" s="143"/>
      <c r="P1036" s="53" t="s">
        <v>19</v>
      </c>
      <c r="Q1036" s="71" t="s">
        <v>512</v>
      </c>
      <c r="R1036" s="78" t="s">
        <v>1653</v>
      </c>
      <c r="S1036" s="167" t="s">
        <v>2180</v>
      </c>
      <c r="T1036" s="71"/>
      <c r="U1036" s="71"/>
      <c r="V1036" s="145"/>
      <c r="W1036" s="206" t="str">
        <f t="shared" si="50"/>
        <v>CRO20161219SUCA5È</v>
      </c>
      <c r="X1036" s="206">
        <f t="shared" si="51"/>
        <v>0</v>
      </c>
      <c r="Y1036" s="206" t="str">
        <f>VLOOKUP(P1036,NIVEAUXADMIN!A:B,2,FALSE)</f>
        <v>HT07</v>
      </c>
      <c r="Z1036" s="206" t="str">
        <f>VLOOKUP(Q1036,NIVEAUXADMIN!E:F,2,FALSE)</f>
        <v>HT07733</v>
      </c>
      <c r="AA1036" s="206" t="str">
        <f>VLOOKUP(R1036,NIVEAUXADMIN!I:J,2,FALSE)</f>
        <v>HT07733-05</v>
      </c>
      <c r="AB1036" s="206">
        <f>IF(SUMPRODUCT(($A$4:$A1036=A1036)*($Q$4:$Q1036=Q1036))&gt;1,0,1)</f>
        <v>0</v>
      </c>
      <c r="AC1036" s="207">
        <f>IF(SUMPRODUCT(($A$4:$A1036=A1036)*($F$4:$F1036=F1036)*($Q$4:$Q1036=Q1036))&gt;1,0,1)</f>
        <v>0</v>
      </c>
      <c r="AD1036" s="206" t="str">
        <f t="shared" si="52"/>
        <v xml:space="preserve">{"Organisation": "Croix Rouge Americaine", "Indicateur": "Distribution de biens non-alimentaire", "Statut": "Réalisé", "Date de l'activité (passé ou planifiée)
( jj-mm-aaaa)": "12/19/2016", "Département": "Sud", "Commune": "Cavaillon", "Section Communale": "5ème Laroque"}, </v>
      </c>
    </row>
    <row r="1037" spans="1:30" s="53" customFormat="1" x14ac:dyDescent="0.25">
      <c r="A1037" s="71" t="s">
        <v>2191</v>
      </c>
      <c r="B1037" s="53" t="s">
        <v>2058</v>
      </c>
      <c r="C1037" s="71"/>
      <c r="D1037" s="71" t="s">
        <v>15</v>
      </c>
      <c r="E1037" s="132">
        <v>42724</v>
      </c>
      <c r="F1037" s="77" t="s">
        <v>2417</v>
      </c>
      <c r="G1037" s="145" t="s">
        <v>1055</v>
      </c>
      <c r="H1037" s="138" t="str">
        <f>IFERROR(VLOOKUP(G1037,REFERENCES!O:P,2,FALSE),"")</f>
        <v xml:space="preserve">Nombre </v>
      </c>
      <c r="I1037" s="207">
        <v>51</v>
      </c>
      <c r="J1037" s="73"/>
      <c r="K1037" s="73"/>
      <c r="L1037" s="73"/>
      <c r="M1037" s="74">
        <v>255</v>
      </c>
      <c r="N1037" s="207">
        <v>51</v>
      </c>
      <c r="O1037" s="206"/>
      <c r="P1037" s="53" t="s">
        <v>19</v>
      </c>
      <c r="Q1037" s="71" t="s">
        <v>549</v>
      </c>
      <c r="R1037" s="78" t="s">
        <v>1534</v>
      </c>
      <c r="S1037" s="167" t="s">
        <v>2167</v>
      </c>
      <c r="T1037" s="71"/>
      <c r="U1037" s="71"/>
      <c r="V1037" s="145"/>
      <c r="W1037" s="206" t="str">
        <f t="shared" si="50"/>
        <v>CRO20161220SUTI3È</v>
      </c>
      <c r="X1037" s="206">
        <f t="shared" si="51"/>
        <v>0</v>
      </c>
      <c r="Y1037" s="206" t="str">
        <f>VLOOKUP(P1037,NIVEAUXADMIN!A:B,2,FALSE)</f>
        <v>HT07</v>
      </c>
      <c r="Z1037" s="206" t="str">
        <f>VLOOKUP(Q1037,NIVEAUXADMIN!E:F,2,FALSE)</f>
        <v>HT07753</v>
      </c>
      <c r="AA1037" s="206" t="str">
        <f>VLOOKUP(R1037,NIVEAUXADMIN!I:J,2,FALSE)</f>
        <v>HT07753-03</v>
      </c>
      <c r="AB1037" s="206">
        <f>IF(SUMPRODUCT(($A$4:$A1037=A1037)*($Q$4:$Q1037=Q1037))&gt;1,0,1)</f>
        <v>0</v>
      </c>
      <c r="AC1037" s="207">
        <f>IF(SUMPRODUCT(($A$4:$A1037=A1037)*($F$4:$F1037=F1037)*($Q$4:$Q1037=Q1037))&gt;1,0,1)</f>
        <v>0</v>
      </c>
      <c r="AD1037" s="206" t="str">
        <f t="shared" si="52"/>
        <v xml:space="preserve">{"Organisation": "Croix Rouge Americaine", "Indicateur": "Distribution de biens non-alimentaire", "Statut": "Réalisé", "Date de l'activité (passé ou planifiée)
( jj-mm-aaaa)": "12/20/2016", "Département": "Sud", "Commune": "Tiburon", "Section Communale": "3ème Loby"}, </v>
      </c>
    </row>
    <row r="1038" spans="1:30" s="53" customFormat="1" x14ac:dyDescent="0.25">
      <c r="A1038" s="71" t="s">
        <v>2191</v>
      </c>
      <c r="B1038" s="53" t="s">
        <v>2058</v>
      </c>
      <c r="C1038" s="71"/>
      <c r="D1038" s="71" t="s">
        <v>15</v>
      </c>
      <c r="E1038" s="132">
        <v>42724</v>
      </c>
      <c r="F1038" s="77" t="s">
        <v>2417</v>
      </c>
      <c r="G1038" s="145" t="s">
        <v>1050</v>
      </c>
      <c r="H1038" s="138" t="str">
        <f>IFERROR(VLOOKUP(G1038,REFERENCES!O:P,2,FALSE),"")</f>
        <v xml:space="preserve">Nombre </v>
      </c>
      <c r="I1038" s="207">
        <v>51</v>
      </c>
      <c r="J1038" s="73"/>
      <c r="K1038" s="73"/>
      <c r="L1038" s="73"/>
      <c r="M1038" s="74">
        <v>255</v>
      </c>
      <c r="N1038" s="207">
        <v>51</v>
      </c>
      <c r="O1038" s="206"/>
      <c r="P1038" s="53" t="s">
        <v>19</v>
      </c>
      <c r="Q1038" s="71" t="s">
        <v>549</v>
      </c>
      <c r="R1038" s="78" t="s">
        <v>1534</v>
      </c>
      <c r="S1038" s="167" t="s">
        <v>2167</v>
      </c>
      <c r="T1038" s="71"/>
      <c r="U1038" s="71"/>
      <c r="V1038" s="145"/>
      <c r="W1038" s="206" t="str">
        <f t="shared" si="50"/>
        <v>CRO20161220SUTI3È</v>
      </c>
      <c r="X1038" s="206">
        <f t="shared" si="51"/>
        <v>0</v>
      </c>
      <c r="Y1038" s="206" t="str">
        <f>VLOOKUP(P1038,NIVEAUXADMIN!A:B,2,FALSE)</f>
        <v>HT07</v>
      </c>
      <c r="Z1038" s="206" t="str">
        <f>VLOOKUP(Q1038,NIVEAUXADMIN!E:F,2,FALSE)</f>
        <v>HT07753</v>
      </c>
      <c r="AA1038" s="206" t="str">
        <f>VLOOKUP(R1038,NIVEAUXADMIN!I:J,2,FALSE)</f>
        <v>HT07753-03</v>
      </c>
      <c r="AB1038" s="206">
        <f>IF(SUMPRODUCT(($A$4:$A1038=A1038)*($Q$4:$Q1038=Q1038))&gt;1,0,1)</f>
        <v>0</v>
      </c>
      <c r="AC1038" s="207">
        <f>IF(SUMPRODUCT(($A$4:$A1038=A1038)*($F$4:$F1038=F1038)*($Q$4:$Q1038=Q1038))&gt;1,0,1)</f>
        <v>0</v>
      </c>
      <c r="AD1038" s="206" t="str">
        <f t="shared" si="52"/>
        <v xml:space="preserve">{"Organisation": "Croix Rouge Americaine", "Indicateur": "Distribution de biens non-alimentaire", "Statut": "Réalisé", "Date de l'activité (passé ou planifiée)
( jj-mm-aaaa)": "12/20/2016", "Département": "Sud", "Commune": "Tiburon", "Section Communale": "3ème Loby"}, </v>
      </c>
    </row>
    <row r="1039" spans="1:30" s="53" customFormat="1" x14ac:dyDescent="0.25">
      <c r="A1039" s="53" t="s">
        <v>2191</v>
      </c>
      <c r="B1039" s="53" t="s">
        <v>2058</v>
      </c>
      <c r="D1039" s="53" t="s">
        <v>15</v>
      </c>
      <c r="E1039" s="132">
        <v>42724</v>
      </c>
      <c r="F1039" s="77" t="s">
        <v>2417</v>
      </c>
      <c r="G1039" s="145" t="s">
        <v>1051</v>
      </c>
      <c r="H1039" s="138" t="str">
        <f>IFERROR(VLOOKUP(G1039,REFERENCES!O:P,2,FALSE),"")</f>
        <v xml:space="preserve">Nombre </v>
      </c>
      <c r="I1039" s="146">
        <v>102</v>
      </c>
      <c r="J1039" s="207"/>
      <c r="K1039" s="207"/>
      <c r="L1039" s="207"/>
      <c r="M1039" s="20">
        <v>255</v>
      </c>
      <c r="N1039" s="207">
        <v>51</v>
      </c>
      <c r="O1039" s="206"/>
      <c r="P1039" s="53" t="s">
        <v>19</v>
      </c>
      <c r="Q1039" s="53" t="s">
        <v>549</v>
      </c>
      <c r="R1039" s="150" t="s">
        <v>1534</v>
      </c>
      <c r="S1039" s="167" t="s">
        <v>2167</v>
      </c>
      <c r="T1039" s="206"/>
      <c r="U1039" s="206"/>
      <c r="V1039" s="145"/>
      <c r="W1039" s="206" t="str">
        <f t="shared" si="50"/>
        <v>CRO20161220SUTI3È</v>
      </c>
      <c r="X1039" s="206">
        <f t="shared" si="51"/>
        <v>0</v>
      </c>
      <c r="Y1039" s="206" t="str">
        <f>VLOOKUP(P1039,NIVEAUXADMIN!A:B,2,FALSE)</f>
        <v>HT07</v>
      </c>
      <c r="Z1039" s="206" t="str">
        <f>VLOOKUP(Q1039,NIVEAUXADMIN!E:F,2,FALSE)</f>
        <v>HT07753</v>
      </c>
      <c r="AA1039" s="206" t="str">
        <f>VLOOKUP(R1039,NIVEAUXADMIN!I:J,2,FALSE)</f>
        <v>HT07753-03</v>
      </c>
      <c r="AB1039" s="206">
        <f>IF(SUMPRODUCT(($A$4:$A1039=A1039)*($Q$4:$Q1039=Q1039))&gt;1,0,1)</f>
        <v>0</v>
      </c>
      <c r="AC1039" s="207">
        <f>IF(SUMPRODUCT(($A$4:$A1039=A1039)*($F$4:$F1039=F1039)*($Q$4:$Q1039=Q1039))&gt;1,0,1)</f>
        <v>0</v>
      </c>
      <c r="AD1039" s="206" t="str">
        <f t="shared" si="52"/>
        <v xml:space="preserve">{"Organisation": "Croix Rouge Americaine", "Indicateur": "Distribution de biens non-alimentaire", "Statut": "Réalisé", "Date de l'activité (passé ou planifiée)
( jj-mm-aaaa)": "12/20/2016", "Département": "Sud", "Commune": "Tiburon", "Section Communale": "3ème Loby"}, </v>
      </c>
    </row>
    <row r="1040" spans="1:30" s="53" customFormat="1" x14ac:dyDescent="0.25">
      <c r="A1040" s="53" t="s">
        <v>2191</v>
      </c>
      <c r="B1040" s="53" t="s">
        <v>2058</v>
      </c>
      <c r="D1040" s="53" t="s">
        <v>15</v>
      </c>
      <c r="E1040" s="132">
        <v>42724</v>
      </c>
      <c r="F1040" s="77" t="s">
        <v>2417</v>
      </c>
      <c r="G1040" s="145" t="s">
        <v>1055</v>
      </c>
      <c r="H1040" s="138" t="str">
        <f>IFERROR(VLOOKUP(G1040,REFERENCES!O:P,2,FALSE),"")</f>
        <v xml:space="preserve">Nombre </v>
      </c>
      <c r="I1040" s="146">
        <v>242</v>
      </c>
      <c r="J1040" s="207"/>
      <c r="K1040" s="207"/>
      <c r="L1040" s="207"/>
      <c r="M1040" s="20">
        <v>1210</v>
      </c>
      <c r="N1040" s="207">
        <v>242</v>
      </c>
      <c r="O1040" s="206"/>
      <c r="P1040" s="53" t="s">
        <v>151</v>
      </c>
      <c r="Q1040" s="53" t="s">
        <v>285</v>
      </c>
      <c r="R1040" s="150" t="s">
        <v>1613</v>
      </c>
      <c r="S1040" s="167" t="s">
        <v>2181</v>
      </c>
      <c r="T1040" s="206"/>
      <c r="U1040" s="206"/>
      <c r="V1040" s="145"/>
      <c r="W1040" s="206" t="str">
        <f t="shared" si="50"/>
        <v>CRO20161220NIFO4È</v>
      </c>
      <c r="X1040" s="206">
        <f t="shared" si="51"/>
        <v>0</v>
      </c>
      <c r="Y1040" s="206" t="str">
        <f>VLOOKUP(P1040,NIVEAUXADMIN!A:B,2,FALSE)</f>
        <v>HT10</v>
      </c>
      <c r="Z1040" s="206" t="str">
        <f>VLOOKUP(Q1040,NIVEAUXADMIN!E:F,2,FALSE)</f>
        <v>HT101013</v>
      </c>
      <c r="AA1040" s="206" t="str">
        <f>VLOOKUP(R1040,NIVEAUXADMIN!I:J,2,FALSE)</f>
        <v>HT101013-03</v>
      </c>
      <c r="AB1040" s="206">
        <f>IF(SUMPRODUCT(($A$4:$A1040=A1040)*($Q$4:$Q1040=Q1040))&gt;1,0,1)</f>
        <v>0</v>
      </c>
      <c r="AC1040" s="207">
        <f>IF(SUMPRODUCT(($A$4:$A1040=A1040)*($F$4:$F1040=F1040)*($Q$4:$Q1040=Q1040))&gt;1,0,1)</f>
        <v>1</v>
      </c>
      <c r="AD1040" s="206" t="str">
        <f t="shared" si="52"/>
        <v xml:space="preserve">{"Organisation": "Croix Rouge Americaine", "Indicateur": "Distribution de biens non-alimentaire", "Statut": "Réalisé", "Date de l'activité (passé ou planifiée)
( jj-mm-aaaa)": "12/20/2016", "Département": "Nippes", "Commune": "Fonds Des Negres", "Section Communale": "4ème Pemerle"}, </v>
      </c>
    </row>
    <row r="1041" spans="1:30" s="53" customFormat="1" x14ac:dyDescent="0.25">
      <c r="A1041" s="53" t="s">
        <v>2191</v>
      </c>
      <c r="B1041" s="53" t="s">
        <v>2058</v>
      </c>
      <c r="D1041" s="53" t="s">
        <v>15</v>
      </c>
      <c r="E1041" s="132">
        <v>42724</v>
      </c>
      <c r="F1041" s="77" t="s">
        <v>2417</v>
      </c>
      <c r="G1041" s="145" t="s">
        <v>1050</v>
      </c>
      <c r="H1041" s="138" t="str">
        <f>IFERROR(VLOOKUP(G1041,REFERENCES!O:P,2,FALSE),"")</f>
        <v xml:space="preserve">Nombre </v>
      </c>
      <c r="I1041" s="207">
        <v>242</v>
      </c>
      <c r="J1041" s="17"/>
      <c r="K1041" s="17"/>
      <c r="L1041" s="17"/>
      <c r="M1041" s="20">
        <v>1210</v>
      </c>
      <c r="N1041" s="17">
        <v>242</v>
      </c>
      <c r="O1041" s="143"/>
      <c r="P1041" s="53" t="s">
        <v>151</v>
      </c>
      <c r="Q1041" s="53" t="s">
        <v>285</v>
      </c>
      <c r="R1041" s="78" t="s">
        <v>1613</v>
      </c>
      <c r="S1041" s="167" t="s">
        <v>2181</v>
      </c>
      <c r="V1041" s="145"/>
      <c r="W1041" s="206" t="str">
        <f t="shared" si="50"/>
        <v>CRO20161220NIFO4È</v>
      </c>
      <c r="X1041" s="206">
        <f t="shared" si="51"/>
        <v>0</v>
      </c>
      <c r="Y1041" s="206" t="str">
        <f>VLOOKUP(P1041,NIVEAUXADMIN!A:B,2,FALSE)</f>
        <v>HT10</v>
      </c>
      <c r="Z1041" s="206" t="str">
        <f>VLOOKUP(Q1041,NIVEAUXADMIN!E:F,2,FALSE)</f>
        <v>HT101013</v>
      </c>
      <c r="AA1041" s="206" t="str">
        <f>VLOOKUP(R1041,NIVEAUXADMIN!I:J,2,FALSE)</f>
        <v>HT101013-03</v>
      </c>
      <c r="AB1041" s="206">
        <f>IF(SUMPRODUCT(($A$4:$A1041=A1041)*($Q$4:$Q1041=Q1041))&gt;1,0,1)</f>
        <v>0</v>
      </c>
      <c r="AC1041" s="207">
        <f>IF(SUMPRODUCT(($A$4:$A1041=A1041)*($F$4:$F1041=F1041)*($Q$4:$Q1041=Q1041))&gt;1,0,1)</f>
        <v>0</v>
      </c>
      <c r="AD1041" s="206" t="str">
        <f t="shared" si="52"/>
        <v xml:space="preserve">{"Organisation": "Croix Rouge Americaine", "Indicateur": "Distribution de biens non-alimentaire", "Statut": "Réalisé", "Date de l'activité (passé ou planifiée)
( jj-mm-aaaa)": "12/20/2016", "Département": "Nippes", "Commune": "Fonds Des Negres", "Section Communale": "4ème Pemerle"}, </v>
      </c>
    </row>
    <row r="1042" spans="1:30" s="53" customFormat="1" x14ac:dyDescent="0.25">
      <c r="A1042" s="53" t="s">
        <v>2191</v>
      </c>
      <c r="B1042" s="53" t="s">
        <v>2058</v>
      </c>
      <c r="D1042" s="53" t="s">
        <v>15</v>
      </c>
      <c r="E1042" s="132">
        <v>42724</v>
      </c>
      <c r="F1042" s="77" t="s">
        <v>2417</v>
      </c>
      <c r="G1042" s="145" t="s">
        <v>1051</v>
      </c>
      <c r="H1042" s="138" t="str">
        <f>IFERROR(VLOOKUP(G1042,REFERENCES!O:P,2,FALSE),"")</f>
        <v xml:space="preserve">Nombre </v>
      </c>
      <c r="I1042" s="207">
        <v>484</v>
      </c>
      <c r="J1042" s="73"/>
      <c r="K1042" s="73"/>
      <c r="L1042" s="73"/>
      <c r="M1042" s="20">
        <v>1210</v>
      </c>
      <c r="N1042" s="17">
        <v>242</v>
      </c>
      <c r="O1042" s="206"/>
      <c r="P1042" s="53" t="s">
        <v>151</v>
      </c>
      <c r="Q1042" s="53" t="s">
        <v>285</v>
      </c>
      <c r="R1042" s="78" t="s">
        <v>1613</v>
      </c>
      <c r="S1042" s="167" t="s">
        <v>2181</v>
      </c>
      <c r="T1042" s="71"/>
      <c r="U1042" s="71"/>
      <c r="V1042" s="145"/>
      <c r="W1042" s="206" t="str">
        <f t="shared" si="50"/>
        <v>CRO20161220NIFO4È</v>
      </c>
      <c r="X1042" s="206">
        <f t="shared" si="51"/>
        <v>0</v>
      </c>
      <c r="Y1042" s="206" t="str">
        <f>VLOOKUP(P1042,NIVEAUXADMIN!A:B,2,FALSE)</f>
        <v>HT10</v>
      </c>
      <c r="Z1042" s="206" t="str">
        <f>VLOOKUP(Q1042,NIVEAUXADMIN!E:F,2,FALSE)</f>
        <v>HT101013</v>
      </c>
      <c r="AA1042" s="206" t="str">
        <f>VLOOKUP(R1042,NIVEAUXADMIN!I:J,2,FALSE)</f>
        <v>HT101013-03</v>
      </c>
      <c r="AB1042" s="206">
        <f>IF(SUMPRODUCT(($A$4:$A1042=A1042)*($Q$4:$Q1042=Q1042))&gt;1,0,1)</f>
        <v>0</v>
      </c>
      <c r="AC1042" s="207">
        <f>IF(SUMPRODUCT(($A$4:$A1042=A1042)*($F$4:$F1042=F1042)*($Q$4:$Q1042=Q1042))&gt;1,0,1)</f>
        <v>0</v>
      </c>
      <c r="AD1042" s="206" t="str">
        <f t="shared" si="52"/>
        <v xml:space="preserve">{"Organisation": "Croix Rouge Americaine", "Indicateur": "Distribution de biens non-alimentaire", "Statut": "Réalisé", "Date de l'activité (passé ou planifiée)
( jj-mm-aaaa)": "12/20/2016", "Département": "Nippes", "Commune": "Fonds Des Negres", "Section Communale": "4ème Pemerle"}, </v>
      </c>
    </row>
    <row r="1043" spans="1:30" s="53" customFormat="1" x14ac:dyDescent="0.25">
      <c r="A1043" s="53" t="s">
        <v>2191</v>
      </c>
      <c r="B1043" s="53" t="s">
        <v>2058</v>
      </c>
      <c r="D1043" s="53" t="s">
        <v>15</v>
      </c>
      <c r="E1043" s="132">
        <v>42724</v>
      </c>
      <c r="F1043" s="77" t="s">
        <v>2417</v>
      </c>
      <c r="G1043" s="145" t="s">
        <v>1055</v>
      </c>
      <c r="H1043" s="138" t="str">
        <f>IFERROR(VLOOKUP(G1043,REFERENCES!O:P,2,FALSE),"")</f>
        <v xml:space="preserve">Nombre </v>
      </c>
      <c r="I1043" s="207">
        <v>120</v>
      </c>
      <c r="J1043" s="73"/>
      <c r="K1043" s="73"/>
      <c r="L1043" s="73"/>
      <c r="M1043" s="147">
        <v>600</v>
      </c>
      <c r="N1043" s="17">
        <v>120</v>
      </c>
      <c r="O1043" s="206"/>
      <c r="P1043" s="53" t="s">
        <v>151</v>
      </c>
      <c r="Q1043" s="53" t="s">
        <v>303</v>
      </c>
      <c r="R1043" s="78"/>
      <c r="S1043" s="167"/>
      <c r="T1043" s="71"/>
      <c r="U1043" s="71"/>
      <c r="V1043" s="145"/>
      <c r="W1043" s="206" t="str">
        <f t="shared" si="50"/>
        <v>CRO20161220NIPE</v>
      </c>
      <c r="X1043" s="206">
        <f t="shared" si="51"/>
        <v>0</v>
      </c>
      <c r="Y1043" s="206" t="str">
        <f>VLOOKUP(P1043,NIVEAUXADMIN!A:B,2,FALSE)</f>
        <v>HT10</v>
      </c>
      <c r="Z1043" s="206" t="str">
        <f>VLOOKUP(Q1043,NIVEAUXADMIN!E:F,2,FALSE)</f>
        <v>HT101012</v>
      </c>
      <c r="AA1043" s="206" t="e">
        <f>VLOOKUP(R1043,NIVEAUXADMIN!I:J,2,FALSE)</f>
        <v>#N/A</v>
      </c>
      <c r="AB1043" s="206">
        <f>IF(SUMPRODUCT(($A$4:$A1043=A1043)*($Q$4:$Q1043=Q1043))&gt;1,0,1)</f>
        <v>0</v>
      </c>
      <c r="AC1043" s="207">
        <f>IF(SUMPRODUCT(($A$4:$A1043=A1043)*($F$4:$F1043=F1043)*($Q$4:$Q1043=Q1043))&gt;1,0,1)</f>
        <v>0</v>
      </c>
      <c r="AD1043" s="206" t="str">
        <f t="shared" si="52"/>
        <v xml:space="preserve">{"Organisation": "Croix Rouge Americaine", "Indicateur": "Distribution de biens non-alimentaire", "Statut": "Réalisé", "Date de l'activité (passé ou planifiée)
( jj-mm-aaaa)": "12/20/2016", "Département": "Nippes", "Commune": "Petite Riviere de Nippes", "Section Communale": ""}, </v>
      </c>
    </row>
    <row r="1044" spans="1:30" s="53" customFormat="1" x14ac:dyDescent="0.25">
      <c r="A1044" s="53" t="s">
        <v>2191</v>
      </c>
      <c r="B1044" s="53" t="s">
        <v>2058</v>
      </c>
      <c r="D1044" s="53" t="s">
        <v>15</v>
      </c>
      <c r="E1044" s="132">
        <v>42724</v>
      </c>
      <c r="F1044" s="77" t="s">
        <v>2420</v>
      </c>
      <c r="G1044" s="145" t="s">
        <v>2410</v>
      </c>
      <c r="H1044" s="138" t="str">
        <f>IFERROR(VLOOKUP(G1044,REFERENCES!O:P,2,FALSE),"")</f>
        <v xml:space="preserve">Nombre </v>
      </c>
      <c r="I1044" s="207">
        <v>120</v>
      </c>
      <c r="J1044" s="73"/>
      <c r="K1044" s="73"/>
      <c r="L1044" s="73"/>
      <c r="M1044" s="147">
        <v>600</v>
      </c>
      <c r="N1044" s="17">
        <v>120</v>
      </c>
      <c r="O1044" s="206"/>
      <c r="P1044" s="53" t="s">
        <v>151</v>
      </c>
      <c r="Q1044" s="53" t="s">
        <v>303</v>
      </c>
      <c r="R1044" s="78"/>
      <c r="S1044" s="167"/>
      <c r="T1044" s="71"/>
      <c r="U1044" s="71"/>
      <c r="V1044" s="145"/>
      <c r="W1044" s="206" t="str">
        <f t="shared" si="50"/>
        <v>CRO20161220NIPE</v>
      </c>
      <c r="X1044" s="206">
        <f t="shared" si="51"/>
        <v>0</v>
      </c>
      <c r="Y1044" s="206" t="str">
        <f>VLOOKUP(P1044,NIVEAUXADMIN!A:B,2,FALSE)</f>
        <v>HT10</v>
      </c>
      <c r="Z1044" s="206" t="str">
        <f>VLOOKUP(Q1044,NIVEAUXADMIN!E:F,2,FALSE)</f>
        <v>HT101012</v>
      </c>
      <c r="AA1044" s="206" t="e">
        <f>VLOOKUP(R1044,NIVEAUXADMIN!I:J,2,FALSE)</f>
        <v>#N/A</v>
      </c>
      <c r="AB1044" s="206">
        <f>IF(SUMPRODUCT(($A$4:$A1044=A1044)*($Q$4:$Q1044=Q1044))&gt;1,0,1)</f>
        <v>0</v>
      </c>
      <c r="AC1044" s="207">
        <f>IF(SUMPRODUCT(($A$4:$A1044=A1044)*($F$4:$F1044=F1044)*($Q$4:$Q1044=Q1044))&gt;1,0,1)</f>
        <v>0</v>
      </c>
      <c r="AD1044" s="206" t="str">
        <f t="shared" si="52"/>
        <v xml:space="preserve">{"Organisation": "Croix Rouge Americaine", "Indicateur": "Distribution de materiel d'abris d'urgence", "Statut": "Réalisé", "Date de l'activité (passé ou planifiée)
( jj-mm-aaaa)": "12/20/2016", "Département": "Nippes", "Commune": "Petite Riviere de Nippes", "Section Communale": ""}, </v>
      </c>
    </row>
    <row r="1045" spans="1:30" s="53" customFormat="1" x14ac:dyDescent="0.25">
      <c r="A1045" s="53" t="s">
        <v>2191</v>
      </c>
      <c r="B1045" s="53" t="s">
        <v>2058</v>
      </c>
      <c r="D1045" s="53" t="s">
        <v>15</v>
      </c>
      <c r="E1045" s="132">
        <v>42724</v>
      </c>
      <c r="F1045" s="77" t="s">
        <v>2420</v>
      </c>
      <c r="G1045" s="145" t="s">
        <v>2409</v>
      </c>
      <c r="H1045" s="138" t="str">
        <f>IFERROR(VLOOKUP(G1045,REFERENCES!O:P,2,FALSE),"")</f>
        <v xml:space="preserve">Nombre </v>
      </c>
      <c r="I1045" s="207">
        <v>120</v>
      </c>
      <c r="J1045" s="73"/>
      <c r="K1045" s="73"/>
      <c r="L1045" s="73"/>
      <c r="M1045" s="147">
        <v>600</v>
      </c>
      <c r="N1045" s="17">
        <v>120</v>
      </c>
      <c r="O1045" s="206"/>
      <c r="P1045" s="53" t="s">
        <v>151</v>
      </c>
      <c r="Q1045" s="53" t="s">
        <v>303</v>
      </c>
      <c r="R1045" s="78"/>
      <c r="S1045" s="167"/>
      <c r="T1045" s="71"/>
      <c r="U1045" s="71"/>
      <c r="V1045" s="145"/>
      <c r="W1045" s="206" t="str">
        <f t="shared" si="50"/>
        <v>CRO20161220NIPE</v>
      </c>
      <c r="X1045" s="206">
        <f t="shared" si="51"/>
        <v>0</v>
      </c>
      <c r="Y1045" s="206" t="str">
        <f>VLOOKUP(P1045,NIVEAUXADMIN!A:B,2,FALSE)</f>
        <v>HT10</v>
      </c>
      <c r="Z1045" s="206" t="str">
        <f>VLOOKUP(Q1045,NIVEAUXADMIN!E:F,2,FALSE)</f>
        <v>HT101012</v>
      </c>
      <c r="AA1045" s="206" t="e">
        <f>VLOOKUP(R1045,NIVEAUXADMIN!I:J,2,FALSE)</f>
        <v>#N/A</v>
      </c>
      <c r="AB1045" s="206">
        <f>IF(SUMPRODUCT(($A$4:$A1045=A1045)*($Q$4:$Q1045=Q1045))&gt;1,0,1)</f>
        <v>0</v>
      </c>
      <c r="AC1045" s="207">
        <f>IF(SUMPRODUCT(($A$4:$A1045=A1045)*($F$4:$F1045=F1045)*($Q$4:$Q1045=Q1045))&gt;1,0,1)</f>
        <v>0</v>
      </c>
      <c r="AD1045" s="206" t="str">
        <f t="shared" si="52"/>
        <v xml:space="preserve">{"Organisation": "Croix Rouge Americaine", "Indicateur": "Distribution de materiel d'abris d'urgence", "Statut": "Réalisé", "Date de l'activité (passé ou planifiée)
( jj-mm-aaaa)": "12/20/2016", "Département": "Nippes", "Commune": "Petite Riviere de Nippes", "Section Communale": ""}, </v>
      </c>
    </row>
    <row r="1046" spans="1:30" s="53" customFormat="1" x14ac:dyDescent="0.25">
      <c r="A1046" s="53" t="s">
        <v>2191</v>
      </c>
      <c r="B1046" s="53" t="s">
        <v>2058</v>
      </c>
      <c r="D1046" s="53" t="s">
        <v>15</v>
      </c>
      <c r="E1046" s="132">
        <v>42724</v>
      </c>
      <c r="F1046" s="77" t="s">
        <v>2417</v>
      </c>
      <c r="G1046" s="145" t="s">
        <v>1050</v>
      </c>
      <c r="H1046" s="138" t="str">
        <f>IFERROR(VLOOKUP(G1046,REFERENCES!O:P,2,FALSE),"")</f>
        <v xml:space="preserve">Nombre </v>
      </c>
      <c r="I1046" s="146">
        <v>120</v>
      </c>
      <c r="J1046" s="146"/>
      <c r="K1046" s="146"/>
      <c r="L1046" s="146"/>
      <c r="M1046" s="20">
        <v>600</v>
      </c>
      <c r="N1046" s="73">
        <v>120</v>
      </c>
      <c r="O1046" s="71"/>
      <c r="P1046" s="53" t="s">
        <v>151</v>
      </c>
      <c r="Q1046" s="53" t="s">
        <v>303</v>
      </c>
      <c r="R1046" s="26"/>
      <c r="S1046" s="167"/>
      <c r="V1046" s="145"/>
      <c r="W1046" s="206" t="str">
        <f t="shared" si="50"/>
        <v>CRO20161220NIPE</v>
      </c>
      <c r="X1046" s="206">
        <f t="shared" si="51"/>
        <v>0</v>
      </c>
      <c r="Y1046" s="206" t="str">
        <f>VLOOKUP(P1046,NIVEAUXADMIN!A:B,2,FALSE)</f>
        <v>HT10</v>
      </c>
      <c r="Z1046" s="206" t="str">
        <f>VLOOKUP(Q1046,NIVEAUXADMIN!E:F,2,FALSE)</f>
        <v>HT101012</v>
      </c>
      <c r="AA1046" s="206" t="e">
        <f>VLOOKUP(R1046,NIVEAUXADMIN!I:J,2,FALSE)</f>
        <v>#N/A</v>
      </c>
      <c r="AB1046" s="206">
        <f>IF(SUMPRODUCT(($A$4:$A1046=A1046)*($Q$4:$Q1046=Q1046))&gt;1,0,1)</f>
        <v>0</v>
      </c>
      <c r="AC1046" s="207">
        <f>IF(SUMPRODUCT(($A$4:$A1046=A1046)*($F$4:$F1046=F1046)*($Q$4:$Q1046=Q1046))&gt;1,0,1)</f>
        <v>0</v>
      </c>
      <c r="AD1046" s="206" t="str">
        <f t="shared" si="52"/>
        <v xml:space="preserve">{"Organisation": "Croix Rouge Americaine", "Indicateur": "Distribution de biens non-alimentaire", "Statut": "Réalisé", "Date de l'activité (passé ou planifiée)
( jj-mm-aaaa)": "12/20/2016", "Département": "Nippes", "Commune": "Petite Riviere de Nippes", "Section Communale": ""}, </v>
      </c>
    </row>
    <row r="1047" spans="1:30" s="53" customFormat="1" x14ac:dyDescent="0.25">
      <c r="A1047" s="53" t="s">
        <v>2191</v>
      </c>
      <c r="B1047" s="53" t="s">
        <v>2058</v>
      </c>
      <c r="D1047" s="53" t="s">
        <v>15</v>
      </c>
      <c r="E1047" s="132">
        <v>42724</v>
      </c>
      <c r="F1047" s="77" t="s">
        <v>2417</v>
      </c>
      <c r="G1047" s="145" t="s">
        <v>1051</v>
      </c>
      <c r="H1047" s="138" t="str">
        <f>IFERROR(VLOOKUP(G1047,REFERENCES!O:P,2,FALSE),"")</f>
        <v xml:space="preserve">Nombre </v>
      </c>
      <c r="I1047" s="146">
        <v>240</v>
      </c>
      <c r="J1047" s="146"/>
      <c r="K1047" s="146"/>
      <c r="L1047" s="146"/>
      <c r="M1047" s="20">
        <v>600</v>
      </c>
      <c r="N1047" s="73">
        <v>120</v>
      </c>
      <c r="O1047" s="71"/>
      <c r="P1047" s="53" t="s">
        <v>151</v>
      </c>
      <c r="Q1047" s="53" t="s">
        <v>303</v>
      </c>
      <c r="R1047" s="78"/>
      <c r="S1047" s="167"/>
      <c r="T1047" s="71"/>
      <c r="U1047" s="71"/>
      <c r="V1047" s="145"/>
      <c r="W1047" s="206" t="str">
        <f t="shared" si="50"/>
        <v>CRO20161220NIPE</v>
      </c>
      <c r="X1047" s="206">
        <f t="shared" si="51"/>
        <v>0</v>
      </c>
      <c r="Y1047" s="206" t="str">
        <f>VLOOKUP(P1047,NIVEAUXADMIN!A:B,2,FALSE)</f>
        <v>HT10</v>
      </c>
      <c r="Z1047" s="206" t="str">
        <f>VLOOKUP(Q1047,NIVEAUXADMIN!E:F,2,FALSE)</f>
        <v>HT101012</v>
      </c>
      <c r="AA1047" s="206" t="e">
        <f>VLOOKUP(R1047,NIVEAUXADMIN!I:J,2,FALSE)</f>
        <v>#N/A</v>
      </c>
      <c r="AB1047" s="206">
        <f>IF(SUMPRODUCT(($A$4:$A1047=A1047)*($Q$4:$Q1047=Q1047))&gt;1,0,1)</f>
        <v>0</v>
      </c>
      <c r="AC1047" s="207">
        <f>IF(SUMPRODUCT(($A$4:$A1047=A1047)*($F$4:$F1047=F1047)*($Q$4:$Q1047=Q1047))&gt;1,0,1)</f>
        <v>0</v>
      </c>
      <c r="AD1047" s="206" t="str">
        <f t="shared" si="52"/>
        <v xml:space="preserve">{"Organisation": "Croix Rouge Americaine", "Indicateur": "Distribution de biens non-alimentaire", "Statut": "Réalisé", "Date de l'activité (passé ou planifiée)
( jj-mm-aaaa)": "12/20/2016", "Département": "Nippes", "Commune": "Petite Riviere de Nippes", "Section Communale": ""}, </v>
      </c>
    </row>
    <row r="1048" spans="1:30" s="53" customFormat="1" x14ac:dyDescent="0.25">
      <c r="A1048" s="53" t="s">
        <v>2191</v>
      </c>
      <c r="B1048" s="53" t="s">
        <v>2058</v>
      </c>
      <c r="D1048" s="53" t="s">
        <v>15</v>
      </c>
      <c r="E1048" s="132">
        <v>42725</v>
      </c>
      <c r="F1048" s="77" t="s">
        <v>2417</v>
      </c>
      <c r="G1048" s="145" t="s">
        <v>1055</v>
      </c>
      <c r="H1048" s="138" t="str">
        <f>IFERROR(VLOOKUP(G1048,REFERENCES!O:P,2,FALSE),"")</f>
        <v xml:space="preserve">Nombre </v>
      </c>
      <c r="I1048" s="146">
        <v>200</v>
      </c>
      <c r="J1048" s="146"/>
      <c r="K1048" s="146"/>
      <c r="L1048" s="146"/>
      <c r="M1048" s="20">
        <v>1000</v>
      </c>
      <c r="N1048" s="73">
        <v>200</v>
      </c>
      <c r="O1048" s="71"/>
      <c r="P1048" s="53" t="s">
        <v>151</v>
      </c>
      <c r="Q1048" s="53" t="s">
        <v>294</v>
      </c>
      <c r="R1048" s="78" t="s">
        <v>1383</v>
      </c>
      <c r="S1048" s="167" t="s">
        <v>2183</v>
      </c>
      <c r="T1048" s="71"/>
      <c r="U1048" s="71"/>
      <c r="V1048" s="145"/>
      <c r="W1048" s="206" t="str">
        <f t="shared" si="50"/>
        <v>CRO20161221NIMI2È</v>
      </c>
      <c r="X1048" s="206">
        <f t="shared" si="51"/>
        <v>0</v>
      </c>
      <c r="Y1048" s="206" t="str">
        <f>VLOOKUP(P1048,NIVEAUXADMIN!A:B,2,FALSE)</f>
        <v>HT10</v>
      </c>
      <c r="Z1048" s="206" t="str">
        <f>VLOOKUP(Q1048,NIVEAUXADMIN!E:F,2,FALSE)</f>
        <v>HT101011</v>
      </c>
      <c r="AA1048" s="206" t="str">
        <f>VLOOKUP(R1048,NIVEAUXADMIN!I:J,2,FALSE)</f>
        <v>HT101011-02</v>
      </c>
      <c r="AB1048" s="206">
        <f>IF(SUMPRODUCT(($A$4:$A1048=A1048)*($Q$4:$Q1048=Q1048))&gt;1,0,1)</f>
        <v>0</v>
      </c>
      <c r="AC1048" s="207">
        <f>IF(SUMPRODUCT(($A$4:$A1048=A1048)*($F$4:$F1048=F1048)*($Q$4:$Q1048=Q1048))&gt;1,0,1)</f>
        <v>0</v>
      </c>
      <c r="AD1048" s="206" t="str">
        <f t="shared" si="52"/>
        <v xml:space="preserve">{"Organisation": "Croix Rouge Americaine", "Indicateur": "Distribution de biens non-alimentaire", "Statut": "Réalisé", "Date de l'activité (passé ou planifiée)
( jj-mm-aaaa)": "12/21/2016", "Département": "Nippes", "Commune": "Miragoane", "Section Communale": "2ème Belle Rivière"}, </v>
      </c>
    </row>
    <row r="1049" spans="1:30" s="53" customFormat="1" x14ac:dyDescent="0.25">
      <c r="A1049" s="53" t="s">
        <v>2191</v>
      </c>
      <c r="B1049" s="53" t="s">
        <v>2058</v>
      </c>
      <c r="D1049" s="53" t="s">
        <v>15</v>
      </c>
      <c r="E1049" s="132">
        <v>42725</v>
      </c>
      <c r="F1049" s="77" t="s">
        <v>2420</v>
      </c>
      <c r="G1049" s="145" t="s">
        <v>2410</v>
      </c>
      <c r="H1049" s="138" t="str">
        <f>IFERROR(VLOOKUP(G1049,REFERENCES!O:P,2,FALSE),"")</f>
        <v xml:space="preserve">Nombre </v>
      </c>
      <c r="I1049" s="146">
        <v>115</v>
      </c>
      <c r="J1049" s="73"/>
      <c r="K1049" s="73"/>
      <c r="L1049" s="73"/>
      <c r="M1049" s="20">
        <v>1000</v>
      </c>
      <c r="N1049" s="73">
        <v>200</v>
      </c>
      <c r="O1049" s="143"/>
      <c r="P1049" s="53" t="s">
        <v>151</v>
      </c>
      <c r="Q1049" s="53" t="s">
        <v>294</v>
      </c>
      <c r="R1049" s="78" t="s">
        <v>1383</v>
      </c>
      <c r="S1049" s="167" t="s">
        <v>2183</v>
      </c>
      <c r="T1049" s="71"/>
      <c r="U1049" s="71"/>
      <c r="V1049" s="145"/>
      <c r="W1049" s="206" t="str">
        <f t="shared" si="50"/>
        <v>CRO20161221NIMI2È</v>
      </c>
      <c r="X1049" s="206">
        <f t="shared" si="51"/>
        <v>0</v>
      </c>
      <c r="Y1049" s="206" t="str">
        <f>VLOOKUP(P1049,NIVEAUXADMIN!A:B,2,FALSE)</f>
        <v>HT10</v>
      </c>
      <c r="Z1049" s="206" t="str">
        <f>VLOOKUP(Q1049,NIVEAUXADMIN!E:F,2,FALSE)</f>
        <v>HT101011</v>
      </c>
      <c r="AA1049" s="206" t="str">
        <f>VLOOKUP(R1049,NIVEAUXADMIN!I:J,2,FALSE)</f>
        <v>HT101011-02</v>
      </c>
      <c r="AB1049" s="206">
        <f>IF(SUMPRODUCT(($A$4:$A1049=A1049)*($Q$4:$Q1049=Q1049))&gt;1,0,1)</f>
        <v>0</v>
      </c>
      <c r="AC1049" s="207">
        <f>IF(SUMPRODUCT(($A$4:$A1049=A1049)*($F$4:$F1049=F1049)*($Q$4:$Q1049=Q1049))&gt;1,0,1)</f>
        <v>0</v>
      </c>
      <c r="AD1049" s="206" t="str">
        <f t="shared" si="52"/>
        <v xml:space="preserve">{"Organisation": "Croix Rouge Americaine", "Indicateur": "Distribution de materiel d'abris d'urgence", "Statut": "Réalisé", "Date de l'activité (passé ou planifiée)
( jj-mm-aaaa)": "12/21/2016", "Département": "Nippes", "Commune": "Miragoane", "Section Communale": "2ème Belle Rivière"}, </v>
      </c>
    </row>
    <row r="1050" spans="1:30" s="53" customFormat="1" x14ac:dyDescent="0.25">
      <c r="A1050" s="53" t="s">
        <v>2191</v>
      </c>
      <c r="B1050" s="53" t="s">
        <v>2058</v>
      </c>
      <c r="D1050" s="53" t="s">
        <v>15</v>
      </c>
      <c r="E1050" s="132">
        <v>42725</v>
      </c>
      <c r="F1050" s="77" t="s">
        <v>2420</v>
      </c>
      <c r="G1050" s="145" t="s">
        <v>2409</v>
      </c>
      <c r="H1050" s="138" t="str">
        <f>IFERROR(VLOOKUP(G1050,REFERENCES!O:P,2,FALSE),"")</f>
        <v xml:space="preserve">Nombre </v>
      </c>
      <c r="I1050" s="207">
        <v>45</v>
      </c>
      <c r="J1050" s="73"/>
      <c r="K1050" s="73"/>
      <c r="L1050" s="73"/>
      <c r="M1050" s="20">
        <v>1000</v>
      </c>
      <c r="N1050" s="73">
        <v>200</v>
      </c>
      <c r="O1050" s="206"/>
      <c r="P1050" s="53" t="s">
        <v>151</v>
      </c>
      <c r="Q1050" s="53" t="s">
        <v>294</v>
      </c>
      <c r="R1050" s="78" t="s">
        <v>1383</v>
      </c>
      <c r="S1050" s="167" t="s">
        <v>2183</v>
      </c>
      <c r="T1050" s="71"/>
      <c r="U1050" s="71"/>
      <c r="V1050" s="145"/>
      <c r="W1050" s="206" t="str">
        <f t="shared" si="50"/>
        <v>CRO20161221NIMI2È</v>
      </c>
      <c r="X1050" s="206">
        <f t="shared" si="51"/>
        <v>0</v>
      </c>
      <c r="Y1050" s="206" t="str">
        <f>VLOOKUP(P1050,NIVEAUXADMIN!A:B,2,FALSE)</f>
        <v>HT10</v>
      </c>
      <c r="Z1050" s="206" t="str">
        <f>VLOOKUP(Q1050,NIVEAUXADMIN!E:F,2,FALSE)</f>
        <v>HT101011</v>
      </c>
      <c r="AA1050" s="206" t="str">
        <f>VLOOKUP(R1050,NIVEAUXADMIN!I:J,2,FALSE)</f>
        <v>HT101011-02</v>
      </c>
      <c r="AB1050" s="206">
        <f>IF(SUMPRODUCT(($A$4:$A1050=A1050)*($Q$4:$Q1050=Q1050))&gt;1,0,1)</f>
        <v>0</v>
      </c>
      <c r="AC1050" s="207">
        <f>IF(SUMPRODUCT(($A$4:$A1050=A1050)*($F$4:$F1050=F1050)*($Q$4:$Q1050=Q1050))&gt;1,0,1)</f>
        <v>0</v>
      </c>
      <c r="AD1050" s="206" t="str">
        <f t="shared" si="52"/>
        <v xml:space="preserve">{"Organisation": "Croix Rouge Americaine", "Indicateur": "Distribution de materiel d'abris d'urgence", "Statut": "Réalisé", "Date de l'activité (passé ou planifiée)
( jj-mm-aaaa)": "12/21/2016", "Département": "Nippes", "Commune": "Miragoane", "Section Communale": "2ème Belle Rivière"}, </v>
      </c>
    </row>
    <row r="1051" spans="1:30" s="53" customFormat="1" x14ac:dyDescent="0.25">
      <c r="A1051" s="53" t="s">
        <v>2191</v>
      </c>
      <c r="B1051" s="53" t="s">
        <v>2058</v>
      </c>
      <c r="D1051" s="53" t="s">
        <v>15</v>
      </c>
      <c r="E1051" s="132">
        <v>42725</v>
      </c>
      <c r="F1051" s="77" t="s">
        <v>2417</v>
      </c>
      <c r="G1051" s="145" t="s">
        <v>1050</v>
      </c>
      <c r="H1051" s="138" t="str">
        <f>IFERROR(VLOOKUP(G1051,REFERENCES!O:P,2,FALSE),"")</f>
        <v xml:space="preserve">Nombre </v>
      </c>
      <c r="I1051" s="207">
        <v>200</v>
      </c>
      <c r="J1051" s="207"/>
      <c r="K1051" s="207"/>
      <c r="L1051" s="207"/>
      <c r="M1051" s="20">
        <v>1000</v>
      </c>
      <c r="N1051" s="73">
        <v>200</v>
      </c>
      <c r="O1051" s="206"/>
      <c r="P1051" s="71" t="s">
        <v>151</v>
      </c>
      <c r="Q1051" s="71" t="s">
        <v>294</v>
      </c>
      <c r="R1051" s="150" t="s">
        <v>1383</v>
      </c>
      <c r="S1051" s="167" t="s">
        <v>2183</v>
      </c>
      <c r="T1051" s="206"/>
      <c r="U1051" s="206"/>
      <c r="V1051" s="145"/>
      <c r="W1051" s="206" t="str">
        <f t="shared" si="50"/>
        <v>CRO20161221NIMI2È</v>
      </c>
      <c r="X1051" s="206">
        <f t="shared" si="51"/>
        <v>0</v>
      </c>
      <c r="Y1051" s="206" t="str">
        <f>VLOOKUP(P1051,NIVEAUXADMIN!A:B,2,FALSE)</f>
        <v>HT10</v>
      </c>
      <c r="Z1051" s="206" t="str">
        <f>VLOOKUP(Q1051,NIVEAUXADMIN!E:F,2,FALSE)</f>
        <v>HT101011</v>
      </c>
      <c r="AA1051" s="206" t="str">
        <f>VLOOKUP(R1051,NIVEAUXADMIN!I:J,2,FALSE)</f>
        <v>HT101011-02</v>
      </c>
      <c r="AB1051" s="206">
        <f>IF(SUMPRODUCT(($A$4:$A1051=A1051)*($Q$4:$Q1051=Q1051))&gt;1,0,1)</f>
        <v>0</v>
      </c>
      <c r="AC1051" s="207">
        <f>IF(SUMPRODUCT(($A$4:$A1051=A1051)*($F$4:$F1051=F1051)*($Q$4:$Q1051=Q1051))&gt;1,0,1)</f>
        <v>0</v>
      </c>
      <c r="AD1051" s="206" t="str">
        <f t="shared" si="52"/>
        <v xml:space="preserve">{"Organisation": "Croix Rouge Americaine", "Indicateur": "Distribution de biens non-alimentaire", "Statut": "Réalisé", "Date de l'activité (passé ou planifiée)
( jj-mm-aaaa)": "12/21/2016", "Département": "Nippes", "Commune": "Miragoane", "Section Communale": "2ème Belle Rivière"}, </v>
      </c>
    </row>
    <row r="1052" spans="1:30" s="53" customFormat="1" x14ac:dyDescent="0.25">
      <c r="A1052" s="53" t="s">
        <v>2191</v>
      </c>
      <c r="B1052" s="53" t="s">
        <v>2058</v>
      </c>
      <c r="D1052" s="53" t="s">
        <v>15</v>
      </c>
      <c r="E1052" s="132">
        <v>42725</v>
      </c>
      <c r="F1052" s="77" t="s">
        <v>2417</v>
      </c>
      <c r="G1052" s="145" t="s">
        <v>1051</v>
      </c>
      <c r="H1052" s="138" t="str">
        <f>IFERROR(VLOOKUP(G1052,REFERENCES!O:P,2,FALSE),"")</f>
        <v xml:space="preserve">Nombre </v>
      </c>
      <c r="I1052" s="207">
        <v>400</v>
      </c>
      <c r="J1052" s="207"/>
      <c r="K1052" s="207"/>
      <c r="L1052" s="207"/>
      <c r="M1052" s="20">
        <v>1000</v>
      </c>
      <c r="N1052" s="73">
        <v>200</v>
      </c>
      <c r="O1052" s="206"/>
      <c r="P1052" s="71" t="s">
        <v>151</v>
      </c>
      <c r="Q1052" s="71" t="s">
        <v>294</v>
      </c>
      <c r="R1052" s="150" t="s">
        <v>1383</v>
      </c>
      <c r="S1052" s="167" t="s">
        <v>2183</v>
      </c>
      <c r="T1052" s="206"/>
      <c r="U1052" s="206"/>
      <c r="V1052" s="145"/>
      <c r="W1052" s="206" t="str">
        <f t="shared" si="50"/>
        <v>CRO20161221NIMI2È</v>
      </c>
      <c r="X1052" s="206">
        <f t="shared" si="51"/>
        <v>0</v>
      </c>
      <c r="Y1052" s="206" t="str">
        <f>VLOOKUP(P1052,NIVEAUXADMIN!A:B,2,FALSE)</f>
        <v>HT10</v>
      </c>
      <c r="Z1052" s="206" t="str">
        <f>VLOOKUP(Q1052,NIVEAUXADMIN!E:F,2,FALSE)</f>
        <v>HT101011</v>
      </c>
      <c r="AA1052" s="206" t="str">
        <f>VLOOKUP(R1052,NIVEAUXADMIN!I:J,2,FALSE)</f>
        <v>HT101011-02</v>
      </c>
      <c r="AB1052" s="206">
        <f>IF(SUMPRODUCT(($A$4:$A1052=A1052)*($Q$4:$Q1052=Q1052))&gt;1,0,1)</f>
        <v>0</v>
      </c>
      <c r="AC1052" s="207">
        <f>IF(SUMPRODUCT(($A$4:$A1052=A1052)*($F$4:$F1052=F1052)*($Q$4:$Q1052=Q1052))&gt;1,0,1)</f>
        <v>0</v>
      </c>
      <c r="AD1052" s="206" t="str">
        <f t="shared" si="52"/>
        <v xml:space="preserve">{"Organisation": "Croix Rouge Americaine", "Indicateur": "Distribution de biens non-alimentaire", "Statut": "Réalisé", "Date de l'activité (passé ou planifiée)
( jj-mm-aaaa)": "12/21/2016", "Département": "Nippes", "Commune": "Miragoane", "Section Communale": "2ème Belle Rivière"}, </v>
      </c>
    </row>
    <row r="1053" spans="1:30" s="53" customFormat="1" x14ac:dyDescent="0.25">
      <c r="A1053" s="53" t="s">
        <v>2191</v>
      </c>
      <c r="B1053" s="53" t="s">
        <v>2058</v>
      </c>
      <c r="D1053" s="53" t="s">
        <v>15</v>
      </c>
      <c r="E1053" s="132">
        <v>42725</v>
      </c>
      <c r="F1053" s="77" t="s">
        <v>2417</v>
      </c>
      <c r="G1053" s="145" t="s">
        <v>1055</v>
      </c>
      <c r="H1053" s="138" t="str">
        <f>IFERROR(VLOOKUP(G1053,REFERENCES!O:P,2,FALSE),"")</f>
        <v xml:space="preserve">Nombre </v>
      </c>
      <c r="I1053" s="207">
        <v>67</v>
      </c>
      <c r="J1053" s="207"/>
      <c r="K1053" s="207"/>
      <c r="L1053" s="207"/>
      <c r="M1053" s="20">
        <v>335</v>
      </c>
      <c r="N1053" s="17">
        <v>67</v>
      </c>
      <c r="O1053" s="206"/>
      <c r="P1053" s="71" t="s">
        <v>19</v>
      </c>
      <c r="Q1053" s="71" t="s">
        <v>515</v>
      </c>
      <c r="R1053" s="150" t="s">
        <v>1289</v>
      </c>
      <c r="S1053" s="167" t="s">
        <v>595</v>
      </c>
      <c r="T1053" s="206"/>
      <c r="U1053" s="206"/>
      <c r="V1053" s="145"/>
      <c r="W1053" s="206" t="str">
        <f t="shared" si="50"/>
        <v>CRO20161221SUCH1È</v>
      </c>
      <c r="X1053" s="206">
        <f t="shared" si="51"/>
        <v>0</v>
      </c>
      <c r="Y1053" s="206" t="str">
        <f>VLOOKUP(P1053,NIVEAUXADMIN!A:B,2,FALSE)</f>
        <v>HT07</v>
      </c>
      <c r="Z1053" s="206" t="str">
        <f>VLOOKUP(Q1053,NIVEAUXADMIN!E:F,2,FALSE)</f>
        <v>HT07713</v>
      </c>
      <c r="AA1053" s="206" t="str">
        <f>VLOOKUP(R1053,NIVEAUXADMIN!I:J,2,FALSE)</f>
        <v>HT07713-01</v>
      </c>
      <c r="AB1053" s="206">
        <f>IF(SUMPRODUCT(($A$4:$A1053=A1053)*($Q$4:$Q1053=Q1053))&gt;1,0,1)</f>
        <v>0</v>
      </c>
      <c r="AC1053" s="207">
        <f>IF(SUMPRODUCT(($A$4:$A1053=A1053)*($F$4:$F1053=F1053)*($Q$4:$Q1053=Q1053))&gt;1,0,1)</f>
        <v>0</v>
      </c>
      <c r="AD1053" s="206" t="str">
        <f t="shared" si="52"/>
        <v xml:space="preserve">{"Organisation": "Croix Rouge Americaine", "Indicateur": "Distribution de biens non-alimentaire", "Statut": "Réalisé", "Date de l'activité (passé ou planifiée)
( jj-mm-aaaa)": "12/21/2016", "Département": "Sud", "Commune": "Chantal", "Section Communale": "1ère Fond Palmiste"}, </v>
      </c>
    </row>
    <row r="1054" spans="1:30" s="53" customFormat="1" x14ac:dyDescent="0.25">
      <c r="A1054" s="53" t="s">
        <v>2191</v>
      </c>
      <c r="B1054" s="53" t="s">
        <v>2058</v>
      </c>
      <c r="D1054" s="53" t="s">
        <v>15</v>
      </c>
      <c r="E1054" s="132">
        <v>42725</v>
      </c>
      <c r="F1054" s="77" t="s">
        <v>2417</v>
      </c>
      <c r="G1054" s="145" t="s">
        <v>1050</v>
      </c>
      <c r="H1054" s="138" t="str">
        <f>IFERROR(VLOOKUP(G1054,REFERENCES!O:P,2,FALSE),"")</f>
        <v xml:space="preserve">Nombre </v>
      </c>
      <c r="I1054" s="207">
        <v>67</v>
      </c>
      <c r="J1054" s="207"/>
      <c r="K1054" s="207"/>
      <c r="L1054" s="207"/>
      <c r="M1054" s="20">
        <v>335</v>
      </c>
      <c r="N1054" s="17">
        <v>67</v>
      </c>
      <c r="O1054" s="206"/>
      <c r="P1054" s="206" t="s">
        <v>19</v>
      </c>
      <c r="Q1054" s="206" t="s">
        <v>515</v>
      </c>
      <c r="R1054" s="150" t="s">
        <v>1289</v>
      </c>
      <c r="S1054" s="167" t="s">
        <v>595</v>
      </c>
      <c r="T1054" s="206"/>
      <c r="U1054" s="206"/>
      <c r="V1054" s="145"/>
      <c r="W1054" s="206" t="str">
        <f t="shared" si="50"/>
        <v>CRO20161221SUCH1È</v>
      </c>
      <c r="X1054" s="206">
        <f t="shared" si="51"/>
        <v>0</v>
      </c>
      <c r="Y1054" s="206" t="str">
        <f>VLOOKUP(P1054,NIVEAUXADMIN!A:B,2,FALSE)</f>
        <v>HT07</v>
      </c>
      <c r="Z1054" s="206" t="str">
        <f>VLOOKUP(Q1054,NIVEAUXADMIN!E:F,2,FALSE)</f>
        <v>HT07713</v>
      </c>
      <c r="AA1054" s="206" t="str">
        <f>VLOOKUP(R1054,NIVEAUXADMIN!I:J,2,FALSE)</f>
        <v>HT07713-01</v>
      </c>
      <c r="AB1054" s="206">
        <f>IF(SUMPRODUCT(($A$4:$A1054=A1054)*($Q$4:$Q1054=Q1054))&gt;1,0,1)</f>
        <v>0</v>
      </c>
      <c r="AC1054" s="207">
        <f>IF(SUMPRODUCT(($A$4:$A1054=A1054)*($F$4:$F1054=F1054)*($Q$4:$Q1054=Q1054))&gt;1,0,1)</f>
        <v>0</v>
      </c>
      <c r="AD1054" s="206" t="str">
        <f t="shared" si="52"/>
        <v xml:space="preserve">{"Organisation": "Croix Rouge Americaine", "Indicateur": "Distribution de biens non-alimentaire", "Statut": "Réalisé", "Date de l'activité (passé ou planifiée)
( jj-mm-aaaa)": "12/21/2016", "Département": "Sud", "Commune": "Chantal", "Section Communale": "1ère Fond Palmiste"}, </v>
      </c>
    </row>
    <row r="1055" spans="1:30" s="53" customFormat="1" x14ac:dyDescent="0.25">
      <c r="A1055" s="53" t="s">
        <v>2191</v>
      </c>
      <c r="B1055" s="53" t="s">
        <v>2058</v>
      </c>
      <c r="D1055" s="53" t="s">
        <v>15</v>
      </c>
      <c r="E1055" s="132">
        <v>42725</v>
      </c>
      <c r="F1055" s="77" t="s">
        <v>2417</v>
      </c>
      <c r="G1055" s="145" t="s">
        <v>1051</v>
      </c>
      <c r="H1055" s="138" t="str">
        <f>IFERROR(VLOOKUP(G1055,REFERENCES!O:P,2,FALSE),"")</f>
        <v xml:space="preserve">Nombre </v>
      </c>
      <c r="I1055" s="207">
        <v>134</v>
      </c>
      <c r="J1055" s="207"/>
      <c r="K1055" s="207"/>
      <c r="L1055" s="207"/>
      <c r="M1055" s="20">
        <v>335</v>
      </c>
      <c r="N1055" s="17">
        <v>67</v>
      </c>
      <c r="O1055" s="206"/>
      <c r="P1055" s="53" t="s">
        <v>19</v>
      </c>
      <c r="Q1055" s="53" t="s">
        <v>515</v>
      </c>
      <c r="R1055" s="150" t="s">
        <v>1289</v>
      </c>
      <c r="S1055" s="167" t="s">
        <v>595</v>
      </c>
      <c r="T1055" s="206"/>
      <c r="U1055" s="206"/>
      <c r="V1055" s="145"/>
      <c r="W1055" s="206" t="str">
        <f t="shared" si="50"/>
        <v>CRO20161221SUCH1È</v>
      </c>
      <c r="X1055" s="206">
        <f t="shared" si="51"/>
        <v>0</v>
      </c>
      <c r="Y1055" s="206" t="str">
        <f>VLOOKUP(P1055,NIVEAUXADMIN!A:B,2,FALSE)</f>
        <v>HT07</v>
      </c>
      <c r="Z1055" s="206" t="str">
        <f>VLOOKUP(Q1055,NIVEAUXADMIN!E:F,2,FALSE)</f>
        <v>HT07713</v>
      </c>
      <c r="AA1055" s="206" t="str">
        <f>VLOOKUP(R1055,NIVEAUXADMIN!I:J,2,FALSE)</f>
        <v>HT07713-01</v>
      </c>
      <c r="AB1055" s="206">
        <f>IF(SUMPRODUCT(($A$4:$A1055=A1055)*($Q$4:$Q1055=Q1055))&gt;1,0,1)</f>
        <v>0</v>
      </c>
      <c r="AC1055" s="207">
        <f>IF(SUMPRODUCT(($A$4:$A1055=A1055)*($F$4:$F1055=F1055)*($Q$4:$Q1055=Q1055))&gt;1,0,1)</f>
        <v>0</v>
      </c>
      <c r="AD1055" s="206" t="str">
        <f t="shared" si="52"/>
        <v xml:space="preserve">{"Organisation": "Croix Rouge Americaine", "Indicateur": "Distribution de biens non-alimentaire", "Statut": "Réalisé", "Date de l'activité (passé ou planifiée)
( jj-mm-aaaa)": "12/21/2016", "Département": "Sud", "Commune": "Chantal", "Section Communale": "1ère Fond Palmiste"}, </v>
      </c>
    </row>
    <row r="1056" spans="1:30" s="53" customFormat="1" x14ac:dyDescent="0.25">
      <c r="A1056" s="53" t="s">
        <v>2191</v>
      </c>
      <c r="B1056" s="53" t="s">
        <v>2058</v>
      </c>
      <c r="D1056" s="53" t="s">
        <v>15</v>
      </c>
      <c r="E1056" s="132">
        <v>42725</v>
      </c>
      <c r="F1056" s="77" t="s">
        <v>2417</v>
      </c>
      <c r="G1056" s="145" t="s">
        <v>1055</v>
      </c>
      <c r="H1056" s="138" t="str">
        <f>IFERROR(VLOOKUP(G1056,REFERENCES!O:P,2,FALSE),"")</f>
        <v xml:space="preserve">Nombre </v>
      </c>
      <c r="I1056" s="207">
        <v>178</v>
      </c>
      <c r="J1056" s="73"/>
      <c r="K1056" s="73"/>
      <c r="L1056" s="73"/>
      <c r="M1056" s="20">
        <v>890</v>
      </c>
      <c r="N1056" s="17">
        <v>178</v>
      </c>
      <c r="O1056" s="143"/>
      <c r="P1056" s="53" t="s">
        <v>151</v>
      </c>
      <c r="Q1056" s="53" t="s">
        <v>285</v>
      </c>
      <c r="R1056" s="78"/>
      <c r="S1056" s="167" t="s">
        <v>2184</v>
      </c>
      <c r="T1056" s="71"/>
      <c r="U1056" s="71"/>
      <c r="V1056" s="145"/>
      <c r="W1056" s="206" t="str">
        <f t="shared" si="50"/>
        <v>CRO20161221NIFO</v>
      </c>
      <c r="X1056" s="206">
        <f t="shared" si="51"/>
        <v>0</v>
      </c>
      <c r="Y1056" s="206" t="str">
        <f>VLOOKUP(P1056,NIVEAUXADMIN!A:B,2,FALSE)</f>
        <v>HT10</v>
      </c>
      <c r="Z1056" s="206" t="str">
        <f>VLOOKUP(Q1056,NIVEAUXADMIN!E:F,2,FALSE)</f>
        <v>HT101013</v>
      </c>
      <c r="AA1056" s="206" t="e">
        <f>VLOOKUP(R1056,NIVEAUXADMIN!I:J,2,FALSE)</f>
        <v>#N/A</v>
      </c>
      <c r="AB1056" s="206">
        <f>IF(SUMPRODUCT(($A$4:$A1056=A1056)*($Q$4:$Q1056=Q1056))&gt;1,0,1)</f>
        <v>0</v>
      </c>
      <c r="AC1056" s="207">
        <f>IF(SUMPRODUCT(($A$4:$A1056=A1056)*($F$4:$F1056=F1056)*($Q$4:$Q1056=Q1056))&gt;1,0,1)</f>
        <v>0</v>
      </c>
      <c r="AD1056"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57" spans="1:30" s="53" customFormat="1" x14ac:dyDescent="0.25">
      <c r="A1057" s="53" t="s">
        <v>2191</v>
      </c>
      <c r="B1057" s="53" t="s">
        <v>2058</v>
      </c>
      <c r="D1057" s="53" t="s">
        <v>15</v>
      </c>
      <c r="E1057" s="132">
        <v>42725</v>
      </c>
      <c r="F1057" s="77" t="s">
        <v>2417</v>
      </c>
      <c r="G1057" s="145" t="s">
        <v>1047</v>
      </c>
      <c r="H1057" s="138" t="str">
        <f>IFERROR(VLOOKUP(G1057,REFERENCES!O:P,2,FALSE),"")</f>
        <v xml:space="preserve">Nombre </v>
      </c>
      <c r="I1057" s="146">
        <v>178</v>
      </c>
      <c r="J1057" s="17"/>
      <c r="K1057" s="17"/>
      <c r="L1057" s="17"/>
      <c r="M1057" s="20">
        <v>890</v>
      </c>
      <c r="N1057" s="17">
        <v>178</v>
      </c>
      <c r="O1057" s="143"/>
      <c r="P1057" s="53" t="s">
        <v>151</v>
      </c>
      <c r="Q1057" s="53" t="s">
        <v>285</v>
      </c>
      <c r="R1057" s="26"/>
      <c r="S1057" s="167" t="s">
        <v>2184</v>
      </c>
      <c r="V1057" s="145"/>
      <c r="W1057" s="206" t="str">
        <f t="shared" si="50"/>
        <v>CRO20161221NIFO</v>
      </c>
      <c r="X1057" s="206">
        <f t="shared" si="51"/>
        <v>0</v>
      </c>
      <c r="Y1057" s="206" t="str">
        <f>VLOOKUP(P1057,NIVEAUXADMIN!A:B,2,FALSE)</f>
        <v>HT10</v>
      </c>
      <c r="Z1057" s="206" t="str">
        <f>VLOOKUP(Q1057,NIVEAUXADMIN!E:F,2,FALSE)</f>
        <v>HT101013</v>
      </c>
      <c r="AA1057" s="206" t="e">
        <f>VLOOKUP(R1057,NIVEAUXADMIN!I:J,2,FALSE)</f>
        <v>#N/A</v>
      </c>
      <c r="AB1057" s="206">
        <f>IF(SUMPRODUCT(($A$4:$A1057=A1057)*($Q$4:$Q1057=Q1057))&gt;1,0,1)</f>
        <v>0</v>
      </c>
      <c r="AC1057" s="207">
        <f>IF(SUMPRODUCT(($A$4:$A1057=A1057)*($F$4:$F1057=F1057)*($Q$4:$Q1057=Q1057))&gt;1,0,1)</f>
        <v>0</v>
      </c>
      <c r="AD1057"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58" spans="1:30" s="53" customFormat="1" x14ac:dyDescent="0.25">
      <c r="A1058" s="53" t="s">
        <v>2191</v>
      </c>
      <c r="B1058" s="53" t="s">
        <v>2058</v>
      </c>
      <c r="D1058" s="53" t="s">
        <v>15</v>
      </c>
      <c r="E1058" s="132">
        <v>42725</v>
      </c>
      <c r="F1058" s="77" t="s">
        <v>2417</v>
      </c>
      <c r="G1058" s="145" t="s">
        <v>1050</v>
      </c>
      <c r="H1058" s="138" t="str">
        <f>IFERROR(VLOOKUP(G1058,REFERENCES!O:P,2,FALSE),"")</f>
        <v xml:space="preserve">Nombre </v>
      </c>
      <c r="I1058" s="146">
        <v>178</v>
      </c>
      <c r="J1058" s="17"/>
      <c r="K1058" s="17"/>
      <c r="L1058" s="17"/>
      <c r="M1058" s="20">
        <v>890</v>
      </c>
      <c r="N1058" s="17">
        <v>178</v>
      </c>
      <c r="O1058" s="143"/>
      <c r="P1058" s="53" t="s">
        <v>151</v>
      </c>
      <c r="Q1058" s="53" t="s">
        <v>285</v>
      </c>
      <c r="R1058" s="26"/>
      <c r="S1058" s="167" t="s">
        <v>2184</v>
      </c>
      <c r="V1058" s="145"/>
      <c r="W1058" s="206" t="str">
        <f t="shared" si="50"/>
        <v>CRO20161221NIFO</v>
      </c>
      <c r="X1058" s="206">
        <f t="shared" si="51"/>
        <v>0</v>
      </c>
      <c r="Y1058" s="206" t="str">
        <f>VLOOKUP(P1058,NIVEAUXADMIN!A:B,2,FALSE)</f>
        <v>HT10</v>
      </c>
      <c r="Z1058" s="206" t="str">
        <f>VLOOKUP(Q1058,NIVEAUXADMIN!E:F,2,FALSE)</f>
        <v>HT101013</v>
      </c>
      <c r="AA1058" s="206" t="e">
        <f>VLOOKUP(R1058,NIVEAUXADMIN!I:J,2,FALSE)</f>
        <v>#N/A</v>
      </c>
      <c r="AB1058" s="206">
        <f>IF(SUMPRODUCT(($A$4:$A1058=A1058)*($Q$4:$Q1058=Q1058))&gt;1,0,1)</f>
        <v>0</v>
      </c>
      <c r="AC1058" s="207">
        <f>IF(SUMPRODUCT(($A$4:$A1058=A1058)*($F$4:$F1058=F1058)*($Q$4:$Q1058=Q1058))&gt;1,0,1)</f>
        <v>0</v>
      </c>
      <c r="AD1058"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59" spans="1:30" s="53" customFormat="1" x14ac:dyDescent="0.25">
      <c r="A1059" s="53" t="s">
        <v>2191</v>
      </c>
      <c r="B1059" s="53" t="s">
        <v>2058</v>
      </c>
      <c r="D1059" s="53" t="s">
        <v>15</v>
      </c>
      <c r="E1059" s="132">
        <v>42725</v>
      </c>
      <c r="F1059" s="77" t="s">
        <v>2417</v>
      </c>
      <c r="G1059" s="145" t="s">
        <v>1051</v>
      </c>
      <c r="H1059" s="138" t="str">
        <f>IFERROR(VLOOKUP(G1059,REFERENCES!O:P,2,FALSE),"")</f>
        <v xml:space="preserve">Nombre </v>
      </c>
      <c r="I1059" s="146">
        <v>356</v>
      </c>
      <c r="J1059" s="17"/>
      <c r="K1059" s="17"/>
      <c r="L1059" s="17"/>
      <c r="M1059" s="20">
        <v>890</v>
      </c>
      <c r="N1059" s="17">
        <v>178</v>
      </c>
      <c r="O1059" s="143"/>
      <c r="P1059" s="53" t="s">
        <v>151</v>
      </c>
      <c r="Q1059" s="53" t="s">
        <v>285</v>
      </c>
      <c r="R1059" s="26"/>
      <c r="S1059" s="167" t="s">
        <v>2184</v>
      </c>
      <c r="V1059" s="145"/>
      <c r="W1059" s="206" t="str">
        <f t="shared" si="50"/>
        <v>CRO20161221NIFO</v>
      </c>
      <c r="X1059" s="206">
        <f t="shared" si="51"/>
        <v>0</v>
      </c>
      <c r="Y1059" s="206" t="str">
        <f>VLOOKUP(P1059,NIVEAUXADMIN!A:B,2,FALSE)</f>
        <v>HT10</v>
      </c>
      <c r="Z1059" s="206" t="str">
        <f>VLOOKUP(Q1059,NIVEAUXADMIN!E:F,2,FALSE)</f>
        <v>HT101013</v>
      </c>
      <c r="AA1059" s="206" t="e">
        <f>VLOOKUP(R1059,NIVEAUXADMIN!I:J,2,FALSE)</f>
        <v>#N/A</v>
      </c>
      <c r="AB1059" s="206">
        <f>IF(SUMPRODUCT(($A$4:$A1059=A1059)*($Q$4:$Q1059=Q1059))&gt;1,0,1)</f>
        <v>0</v>
      </c>
      <c r="AC1059" s="207">
        <f>IF(SUMPRODUCT(($A$4:$A1059=A1059)*($F$4:$F1059=F1059)*($Q$4:$Q1059=Q1059))&gt;1,0,1)</f>
        <v>0</v>
      </c>
      <c r="AD1059"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60" spans="1:30" s="53" customFormat="1" x14ac:dyDescent="0.25">
      <c r="A1060" s="53" t="s">
        <v>2191</v>
      </c>
      <c r="B1060" s="53" t="s">
        <v>2058</v>
      </c>
      <c r="D1060" s="53" t="s">
        <v>15</v>
      </c>
      <c r="E1060" s="132">
        <v>42725</v>
      </c>
      <c r="F1060" s="77" t="s">
        <v>2417</v>
      </c>
      <c r="G1060" s="145" t="s">
        <v>1055</v>
      </c>
      <c r="H1060" s="138" t="str">
        <f>IFERROR(VLOOKUP(G1060,REFERENCES!O:P,2,FALSE),"")</f>
        <v xml:space="preserve">Nombre </v>
      </c>
      <c r="I1060" s="146">
        <v>200</v>
      </c>
      <c r="J1060" s="73"/>
      <c r="K1060" s="73"/>
      <c r="L1060" s="73"/>
      <c r="M1060" s="20">
        <v>1000</v>
      </c>
      <c r="N1060" s="17">
        <v>200</v>
      </c>
      <c r="O1060" s="143"/>
      <c r="P1060" s="53" t="s">
        <v>151</v>
      </c>
      <c r="Q1060" s="53" t="s">
        <v>294</v>
      </c>
      <c r="R1060" s="78"/>
      <c r="S1060" s="167"/>
      <c r="V1060" s="145"/>
      <c r="W1060" s="206" t="str">
        <f t="shared" si="50"/>
        <v>CRO20161221NIMI</v>
      </c>
      <c r="X1060" s="206">
        <f t="shared" si="51"/>
        <v>0</v>
      </c>
      <c r="Y1060" s="206" t="str">
        <f>VLOOKUP(P1060,NIVEAUXADMIN!A:B,2,FALSE)</f>
        <v>HT10</v>
      </c>
      <c r="Z1060" s="206" t="str">
        <f>VLOOKUP(Q1060,NIVEAUXADMIN!E:F,2,FALSE)</f>
        <v>HT101011</v>
      </c>
      <c r="AA1060" s="206" t="e">
        <f>VLOOKUP(R1060,NIVEAUXADMIN!I:J,2,FALSE)</f>
        <v>#N/A</v>
      </c>
      <c r="AB1060" s="206">
        <f>IF(SUMPRODUCT(($A$4:$A1060=A1060)*($Q$4:$Q1060=Q1060))&gt;1,0,1)</f>
        <v>0</v>
      </c>
      <c r="AC1060" s="207">
        <f>IF(SUMPRODUCT(($A$4:$A1060=A1060)*($F$4:$F1060=F1060)*($Q$4:$Q1060=Q1060))&gt;1,0,1)</f>
        <v>0</v>
      </c>
      <c r="AD1060" s="206" t="str">
        <f t="shared" si="52"/>
        <v xml:space="preserve">{"Organisation": "Croix Rouge Americaine", "Indicateur": "Distribution de biens non-alimentaire", "Statut": "Réalisé", "Date de l'activité (passé ou planifiée)
( jj-mm-aaaa)": "12/21/2016", "Département": "Nippes", "Commune": "Miragoane", "Section Communale": ""}, </v>
      </c>
    </row>
    <row r="1061" spans="1:30" s="53" customFormat="1" x14ac:dyDescent="0.25">
      <c r="A1061" s="53" t="s">
        <v>2191</v>
      </c>
      <c r="B1061" s="53" t="s">
        <v>2058</v>
      </c>
      <c r="D1061" s="53" t="s">
        <v>15</v>
      </c>
      <c r="E1061" s="132">
        <v>42725</v>
      </c>
      <c r="F1061" s="77" t="s">
        <v>2420</v>
      </c>
      <c r="G1061" s="145" t="s">
        <v>2410</v>
      </c>
      <c r="H1061" s="138" t="str">
        <f>IFERROR(VLOOKUP(G1061,REFERENCES!O:P,2,FALSE),"")</f>
        <v xml:space="preserve">Nombre </v>
      </c>
      <c r="I1061" s="207">
        <v>115</v>
      </c>
      <c r="J1061" s="17"/>
      <c r="K1061" s="17"/>
      <c r="L1061" s="17"/>
      <c r="M1061" s="20">
        <v>1000</v>
      </c>
      <c r="N1061" s="207">
        <v>200</v>
      </c>
      <c r="O1061" s="143"/>
      <c r="P1061" s="53" t="s">
        <v>151</v>
      </c>
      <c r="Q1061" s="53" t="s">
        <v>294</v>
      </c>
      <c r="R1061" s="78"/>
      <c r="S1061" s="167"/>
      <c r="T1061" s="71"/>
      <c r="U1061" s="71"/>
      <c r="V1061" s="145"/>
      <c r="W1061" s="206" t="str">
        <f t="shared" si="50"/>
        <v>CRO20161221NIMI</v>
      </c>
      <c r="X1061" s="206">
        <f t="shared" si="51"/>
        <v>0</v>
      </c>
      <c r="Y1061" s="206" t="str">
        <f>VLOOKUP(P1061,NIVEAUXADMIN!A:B,2,FALSE)</f>
        <v>HT10</v>
      </c>
      <c r="Z1061" s="206" t="str">
        <f>VLOOKUP(Q1061,NIVEAUXADMIN!E:F,2,FALSE)</f>
        <v>HT101011</v>
      </c>
      <c r="AA1061" s="206" t="e">
        <f>VLOOKUP(R1061,NIVEAUXADMIN!I:J,2,FALSE)</f>
        <v>#N/A</v>
      </c>
      <c r="AB1061" s="206">
        <f>IF(SUMPRODUCT(($A$4:$A1061=A1061)*($Q$4:$Q1061=Q1061))&gt;1,0,1)</f>
        <v>0</v>
      </c>
      <c r="AC1061" s="207">
        <f>IF(SUMPRODUCT(($A$4:$A1061=A1061)*($F$4:$F1061=F1061)*($Q$4:$Q1061=Q1061))&gt;1,0,1)</f>
        <v>0</v>
      </c>
      <c r="AD1061" s="206" t="str">
        <f t="shared" si="52"/>
        <v xml:space="preserve">{"Organisation": "Croix Rouge Americaine", "Indicateur": "Distribution de materiel d'abris d'urgence", "Statut": "Réalisé", "Date de l'activité (passé ou planifiée)
( jj-mm-aaaa)": "12/21/2016", "Département": "Nippes", "Commune": "Miragoane", "Section Communale": ""}, </v>
      </c>
    </row>
    <row r="1062" spans="1:30" s="53" customFormat="1" x14ac:dyDescent="0.25">
      <c r="A1062" s="53" t="s">
        <v>2191</v>
      </c>
      <c r="B1062" s="53" t="s">
        <v>2058</v>
      </c>
      <c r="D1062" s="53" t="s">
        <v>15</v>
      </c>
      <c r="E1062" s="132">
        <v>42725</v>
      </c>
      <c r="F1062" s="77" t="s">
        <v>2420</v>
      </c>
      <c r="G1062" s="145" t="s">
        <v>2409</v>
      </c>
      <c r="H1062" s="138" t="str">
        <f>IFERROR(VLOOKUP(G1062,REFERENCES!O:P,2,FALSE),"")</f>
        <v xml:space="preserve">Nombre </v>
      </c>
      <c r="I1062" s="207">
        <v>45</v>
      </c>
      <c r="J1062" s="17"/>
      <c r="K1062" s="17"/>
      <c r="L1062" s="17"/>
      <c r="M1062" s="20">
        <v>1000</v>
      </c>
      <c r="N1062" s="207">
        <v>200</v>
      </c>
      <c r="O1062" s="143"/>
      <c r="P1062" s="53" t="s">
        <v>151</v>
      </c>
      <c r="Q1062" s="53" t="s">
        <v>294</v>
      </c>
      <c r="R1062" s="78"/>
      <c r="S1062" s="167"/>
      <c r="T1062" s="71"/>
      <c r="U1062" s="71"/>
      <c r="V1062" s="145"/>
      <c r="W1062" s="206" t="str">
        <f t="shared" si="50"/>
        <v>CRO20161221NIMI</v>
      </c>
      <c r="X1062" s="206">
        <f t="shared" si="51"/>
        <v>0</v>
      </c>
      <c r="Y1062" s="206" t="str">
        <f>VLOOKUP(P1062,NIVEAUXADMIN!A:B,2,FALSE)</f>
        <v>HT10</v>
      </c>
      <c r="Z1062" s="206" t="str">
        <f>VLOOKUP(Q1062,NIVEAUXADMIN!E:F,2,FALSE)</f>
        <v>HT101011</v>
      </c>
      <c r="AA1062" s="206" t="e">
        <f>VLOOKUP(R1062,NIVEAUXADMIN!I:J,2,FALSE)</f>
        <v>#N/A</v>
      </c>
      <c r="AB1062" s="206">
        <f>IF(SUMPRODUCT(($A$4:$A1062=A1062)*($Q$4:$Q1062=Q1062))&gt;1,0,1)</f>
        <v>0</v>
      </c>
      <c r="AC1062" s="207">
        <f>IF(SUMPRODUCT(($A$4:$A1062=A1062)*($F$4:$F1062=F1062)*($Q$4:$Q1062=Q1062))&gt;1,0,1)</f>
        <v>0</v>
      </c>
      <c r="AD1062" s="206" t="str">
        <f t="shared" si="52"/>
        <v xml:space="preserve">{"Organisation": "Croix Rouge Americaine", "Indicateur": "Distribution de materiel d'abris d'urgence", "Statut": "Réalisé", "Date de l'activité (passé ou planifiée)
( jj-mm-aaaa)": "12/21/2016", "Département": "Nippes", "Commune": "Miragoane", "Section Communale": ""}, </v>
      </c>
    </row>
    <row r="1063" spans="1:30" s="53" customFormat="1" x14ac:dyDescent="0.25">
      <c r="A1063" s="53" t="s">
        <v>2191</v>
      </c>
      <c r="B1063" s="53" t="s">
        <v>2058</v>
      </c>
      <c r="D1063" s="53" t="s">
        <v>15</v>
      </c>
      <c r="E1063" s="132">
        <v>42725</v>
      </c>
      <c r="F1063" s="77" t="s">
        <v>2417</v>
      </c>
      <c r="G1063" s="145" t="s">
        <v>1050</v>
      </c>
      <c r="H1063" s="138" t="str">
        <f>IFERROR(VLOOKUP(G1063,REFERENCES!O:P,2,FALSE),"")</f>
        <v xml:space="preserve">Nombre </v>
      </c>
      <c r="I1063" s="207">
        <v>200</v>
      </c>
      <c r="J1063" s="17"/>
      <c r="K1063" s="17"/>
      <c r="L1063" s="17"/>
      <c r="M1063" s="20">
        <v>1000</v>
      </c>
      <c r="N1063" s="207">
        <v>200</v>
      </c>
      <c r="O1063" s="143"/>
      <c r="P1063" s="53" t="s">
        <v>151</v>
      </c>
      <c r="Q1063" s="53" t="s">
        <v>294</v>
      </c>
      <c r="R1063" s="78"/>
      <c r="S1063" s="167"/>
      <c r="T1063" s="71"/>
      <c r="U1063" s="71"/>
      <c r="V1063" s="145"/>
      <c r="W1063" s="206" t="str">
        <f t="shared" si="50"/>
        <v>CRO20161221NIMI</v>
      </c>
      <c r="X1063" s="206">
        <f t="shared" si="51"/>
        <v>0</v>
      </c>
      <c r="Y1063" s="206" t="str">
        <f>VLOOKUP(P1063,NIVEAUXADMIN!A:B,2,FALSE)</f>
        <v>HT10</v>
      </c>
      <c r="Z1063" s="206" t="str">
        <f>VLOOKUP(Q1063,NIVEAUXADMIN!E:F,2,FALSE)</f>
        <v>HT101011</v>
      </c>
      <c r="AA1063" s="206" t="e">
        <f>VLOOKUP(R1063,NIVEAUXADMIN!I:J,2,FALSE)</f>
        <v>#N/A</v>
      </c>
      <c r="AB1063" s="206">
        <f>IF(SUMPRODUCT(($A$4:$A1063=A1063)*($Q$4:$Q1063=Q1063))&gt;1,0,1)</f>
        <v>0</v>
      </c>
      <c r="AC1063" s="207">
        <f>IF(SUMPRODUCT(($A$4:$A1063=A1063)*($F$4:$F1063=F1063)*($Q$4:$Q1063=Q1063))&gt;1,0,1)</f>
        <v>0</v>
      </c>
      <c r="AD1063" s="206" t="str">
        <f t="shared" si="52"/>
        <v xml:space="preserve">{"Organisation": "Croix Rouge Americaine", "Indicateur": "Distribution de biens non-alimentaire", "Statut": "Réalisé", "Date de l'activité (passé ou planifiée)
( jj-mm-aaaa)": "12/21/2016", "Département": "Nippes", "Commune": "Miragoane", "Section Communale": ""}, </v>
      </c>
    </row>
    <row r="1064" spans="1:30" s="53" customFormat="1" x14ac:dyDescent="0.25">
      <c r="A1064" s="53" t="s">
        <v>2191</v>
      </c>
      <c r="B1064" s="53" t="s">
        <v>2058</v>
      </c>
      <c r="D1064" s="53" t="s">
        <v>15</v>
      </c>
      <c r="E1064" s="132">
        <v>42725</v>
      </c>
      <c r="F1064" s="77" t="s">
        <v>2417</v>
      </c>
      <c r="G1064" s="145" t="s">
        <v>1055</v>
      </c>
      <c r="H1064" s="138" t="str">
        <f>IFERROR(VLOOKUP(G1064,REFERENCES!O:P,2,FALSE),"")</f>
        <v xml:space="preserve">Nombre </v>
      </c>
      <c r="I1064" s="207">
        <v>178</v>
      </c>
      <c r="J1064" s="73"/>
      <c r="K1064" s="73"/>
      <c r="L1064" s="73"/>
      <c r="M1064" s="20">
        <v>890</v>
      </c>
      <c r="N1064" s="207">
        <v>178</v>
      </c>
      <c r="O1064" s="71"/>
      <c r="P1064" s="53" t="s">
        <v>151</v>
      </c>
      <c r="Q1064" s="53" t="s">
        <v>285</v>
      </c>
      <c r="R1064" s="78"/>
      <c r="S1064" s="167"/>
      <c r="T1064" s="71"/>
      <c r="U1064" s="71"/>
      <c r="V1064" s="145"/>
      <c r="W1064" s="206" t="str">
        <f t="shared" si="50"/>
        <v>CRO20161221NIFO</v>
      </c>
      <c r="X1064" s="206">
        <f t="shared" si="51"/>
        <v>0</v>
      </c>
      <c r="Y1064" s="206" t="str">
        <f>VLOOKUP(P1064,NIVEAUXADMIN!A:B,2,FALSE)</f>
        <v>HT10</v>
      </c>
      <c r="Z1064" s="206" t="str">
        <f>VLOOKUP(Q1064,NIVEAUXADMIN!E:F,2,FALSE)</f>
        <v>HT101013</v>
      </c>
      <c r="AA1064" s="206" t="e">
        <f>VLOOKUP(R1064,NIVEAUXADMIN!I:J,2,FALSE)</f>
        <v>#N/A</v>
      </c>
      <c r="AB1064" s="206">
        <f>IF(SUMPRODUCT(($A$4:$A1064=A1064)*($Q$4:$Q1064=Q1064))&gt;1,0,1)</f>
        <v>0</v>
      </c>
      <c r="AC1064" s="207">
        <f>IF(SUMPRODUCT(($A$4:$A1064=A1064)*($F$4:$F1064=F1064)*($Q$4:$Q1064=Q1064))&gt;1,0,1)</f>
        <v>0</v>
      </c>
      <c r="AD1064"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65" spans="1:30" s="53" customFormat="1" x14ac:dyDescent="0.25">
      <c r="A1065" s="53" t="s">
        <v>2191</v>
      </c>
      <c r="B1065" s="53" t="s">
        <v>2058</v>
      </c>
      <c r="D1065" s="53" t="s">
        <v>15</v>
      </c>
      <c r="E1065" s="132">
        <v>42725</v>
      </c>
      <c r="F1065" s="77" t="s">
        <v>2417</v>
      </c>
      <c r="G1065" s="145" t="s">
        <v>1056</v>
      </c>
      <c r="H1065" s="138" t="str">
        <f>IFERROR(VLOOKUP(G1065,REFERENCES!O:P,2,FALSE),"")</f>
        <v xml:space="preserve">Nombre </v>
      </c>
      <c r="I1065" s="207">
        <v>178</v>
      </c>
      <c r="J1065" s="207"/>
      <c r="K1065" s="207"/>
      <c r="L1065" s="207"/>
      <c r="M1065" s="20">
        <v>890</v>
      </c>
      <c r="N1065" s="17">
        <v>178</v>
      </c>
      <c r="O1065" s="71"/>
      <c r="P1065" s="53" t="s">
        <v>151</v>
      </c>
      <c r="Q1065" s="53" t="s">
        <v>285</v>
      </c>
      <c r="R1065" s="150"/>
      <c r="S1065" s="167"/>
      <c r="T1065" s="206"/>
      <c r="U1065" s="206"/>
      <c r="V1065" s="145"/>
      <c r="W1065" s="206" t="str">
        <f t="shared" si="50"/>
        <v>CRO20161221NIFO</v>
      </c>
      <c r="X1065" s="206">
        <f t="shared" si="51"/>
        <v>0</v>
      </c>
      <c r="Y1065" s="206" t="str">
        <f>VLOOKUP(P1065,NIVEAUXADMIN!A:B,2,FALSE)</f>
        <v>HT10</v>
      </c>
      <c r="Z1065" s="206" t="str">
        <f>VLOOKUP(Q1065,NIVEAUXADMIN!E:F,2,FALSE)</f>
        <v>HT101013</v>
      </c>
      <c r="AA1065" s="206" t="e">
        <f>VLOOKUP(R1065,NIVEAUXADMIN!I:J,2,FALSE)</f>
        <v>#N/A</v>
      </c>
      <c r="AB1065" s="206">
        <f>IF(SUMPRODUCT(($A$4:$A1065=A1065)*($Q$4:$Q1065=Q1065))&gt;1,0,1)</f>
        <v>0</v>
      </c>
      <c r="AC1065" s="207">
        <f>IF(SUMPRODUCT(($A$4:$A1065=A1065)*($F$4:$F1065=F1065)*($Q$4:$Q1065=Q1065))&gt;1,0,1)</f>
        <v>0</v>
      </c>
      <c r="AD1065"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66" spans="1:30" s="53" customFormat="1" x14ac:dyDescent="0.25">
      <c r="A1066" s="53" t="s">
        <v>2191</v>
      </c>
      <c r="B1066" s="53" t="s">
        <v>2058</v>
      </c>
      <c r="D1066" s="53" t="s">
        <v>15</v>
      </c>
      <c r="E1066" s="132">
        <v>42725</v>
      </c>
      <c r="F1066" s="77" t="s">
        <v>2417</v>
      </c>
      <c r="G1066" s="145" t="s">
        <v>1047</v>
      </c>
      <c r="H1066" s="138" t="str">
        <f>IFERROR(VLOOKUP(G1066,REFERENCES!O:P,2,FALSE),"")</f>
        <v xml:space="preserve">Nombre </v>
      </c>
      <c r="I1066" s="207">
        <v>178</v>
      </c>
      <c r="J1066" s="207"/>
      <c r="K1066" s="207"/>
      <c r="L1066" s="207"/>
      <c r="M1066" s="20">
        <v>890</v>
      </c>
      <c r="N1066" s="17">
        <v>178</v>
      </c>
      <c r="O1066" s="206"/>
      <c r="P1066" s="53" t="s">
        <v>151</v>
      </c>
      <c r="Q1066" s="53" t="s">
        <v>285</v>
      </c>
      <c r="R1066" s="150"/>
      <c r="S1066" s="167"/>
      <c r="T1066" s="206"/>
      <c r="U1066" s="206"/>
      <c r="V1066" s="145"/>
      <c r="W1066" s="206" t="str">
        <f t="shared" si="50"/>
        <v>CRO20161221NIFO</v>
      </c>
      <c r="X1066" s="206">
        <f t="shared" si="51"/>
        <v>0</v>
      </c>
      <c r="Y1066" s="206" t="str">
        <f>VLOOKUP(P1066,NIVEAUXADMIN!A:B,2,FALSE)</f>
        <v>HT10</v>
      </c>
      <c r="Z1066" s="206" t="str">
        <f>VLOOKUP(Q1066,NIVEAUXADMIN!E:F,2,FALSE)</f>
        <v>HT101013</v>
      </c>
      <c r="AA1066" s="206" t="e">
        <f>VLOOKUP(R1066,NIVEAUXADMIN!I:J,2,FALSE)</f>
        <v>#N/A</v>
      </c>
      <c r="AB1066" s="206">
        <f>IF(SUMPRODUCT(($A$4:$A1066=A1066)*($Q$4:$Q1066=Q1066))&gt;1,0,1)</f>
        <v>0</v>
      </c>
      <c r="AC1066" s="207">
        <f>IF(SUMPRODUCT(($A$4:$A1066=A1066)*($F$4:$F1066=F1066)*($Q$4:$Q1066=Q1066))&gt;1,0,1)</f>
        <v>0</v>
      </c>
      <c r="AD1066"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67" spans="1:30" s="53" customFormat="1" x14ac:dyDescent="0.25">
      <c r="A1067" s="53" t="s">
        <v>2191</v>
      </c>
      <c r="B1067" s="53" t="s">
        <v>2058</v>
      </c>
      <c r="D1067" s="53" t="s">
        <v>15</v>
      </c>
      <c r="E1067" s="132">
        <v>42725</v>
      </c>
      <c r="F1067" s="77" t="s">
        <v>2417</v>
      </c>
      <c r="G1067" s="145" t="s">
        <v>1050</v>
      </c>
      <c r="H1067" s="138" t="str">
        <f>IFERROR(VLOOKUP(G1067,REFERENCES!O:P,2,FALSE),"")</f>
        <v xml:space="preserve">Nombre </v>
      </c>
      <c r="I1067" s="207">
        <v>178</v>
      </c>
      <c r="J1067" s="207"/>
      <c r="K1067" s="207"/>
      <c r="L1067" s="207"/>
      <c r="M1067" s="20">
        <v>890</v>
      </c>
      <c r="N1067" s="17">
        <v>178</v>
      </c>
      <c r="O1067" s="206"/>
      <c r="P1067" s="53" t="s">
        <v>151</v>
      </c>
      <c r="Q1067" s="53" t="s">
        <v>285</v>
      </c>
      <c r="R1067" s="150"/>
      <c r="S1067" s="167"/>
      <c r="T1067" s="206"/>
      <c r="U1067" s="206"/>
      <c r="V1067" s="145"/>
      <c r="W1067" s="206" t="str">
        <f t="shared" si="50"/>
        <v>CRO20161221NIFO</v>
      </c>
      <c r="X1067" s="206">
        <f t="shared" si="51"/>
        <v>0</v>
      </c>
      <c r="Y1067" s="206" t="str">
        <f>VLOOKUP(P1067,NIVEAUXADMIN!A:B,2,FALSE)</f>
        <v>HT10</v>
      </c>
      <c r="Z1067" s="206" t="str">
        <f>VLOOKUP(Q1067,NIVEAUXADMIN!E:F,2,FALSE)</f>
        <v>HT101013</v>
      </c>
      <c r="AA1067" s="206" t="e">
        <f>VLOOKUP(R1067,NIVEAUXADMIN!I:J,2,FALSE)</f>
        <v>#N/A</v>
      </c>
      <c r="AB1067" s="206">
        <f>IF(SUMPRODUCT(($A$4:$A1067=A1067)*($Q$4:$Q1067=Q1067))&gt;1,0,1)</f>
        <v>0</v>
      </c>
      <c r="AC1067" s="207">
        <f>IF(SUMPRODUCT(($A$4:$A1067=A1067)*($F$4:$F1067=F1067)*($Q$4:$Q1067=Q1067))&gt;1,0,1)</f>
        <v>0</v>
      </c>
      <c r="AD1067"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68" spans="1:30" s="53" customFormat="1" x14ac:dyDescent="0.25">
      <c r="A1068" s="53" t="s">
        <v>2191</v>
      </c>
      <c r="B1068" s="53" t="s">
        <v>2058</v>
      </c>
      <c r="D1068" s="53" t="s">
        <v>15</v>
      </c>
      <c r="E1068" s="132">
        <v>42725</v>
      </c>
      <c r="F1068" s="77" t="s">
        <v>2417</v>
      </c>
      <c r="G1068" s="145" t="s">
        <v>1051</v>
      </c>
      <c r="H1068" s="138" t="str">
        <f>IFERROR(VLOOKUP(G1068,REFERENCES!O:P,2,FALSE),"")</f>
        <v xml:space="preserve">Nombre </v>
      </c>
      <c r="I1068" s="207">
        <v>400</v>
      </c>
      <c r="J1068" s="207"/>
      <c r="K1068" s="207"/>
      <c r="L1068" s="207"/>
      <c r="M1068" s="20">
        <v>1000</v>
      </c>
      <c r="N1068" s="17">
        <v>200</v>
      </c>
      <c r="O1068" s="206"/>
      <c r="P1068" s="71" t="s">
        <v>151</v>
      </c>
      <c r="Q1068" s="71" t="s">
        <v>294</v>
      </c>
      <c r="R1068" s="150"/>
      <c r="S1068" s="167"/>
      <c r="T1068" s="206"/>
      <c r="U1068" s="206"/>
      <c r="V1068" s="145"/>
      <c r="W1068" s="206" t="str">
        <f t="shared" si="50"/>
        <v>CRO20161221NIMI</v>
      </c>
      <c r="X1068" s="206">
        <f t="shared" si="51"/>
        <v>0</v>
      </c>
      <c r="Y1068" s="206" t="str">
        <f>VLOOKUP(P1068,NIVEAUXADMIN!A:B,2,FALSE)</f>
        <v>HT10</v>
      </c>
      <c r="Z1068" s="206" t="str">
        <f>VLOOKUP(Q1068,NIVEAUXADMIN!E:F,2,FALSE)</f>
        <v>HT101011</v>
      </c>
      <c r="AA1068" s="206" t="e">
        <f>VLOOKUP(R1068,NIVEAUXADMIN!I:J,2,FALSE)</f>
        <v>#N/A</v>
      </c>
      <c r="AB1068" s="206">
        <f>IF(SUMPRODUCT(($A$4:$A1068=A1068)*($Q$4:$Q1068=Q1068))&gt;1,0,1)</f>
        <v>0</v>
      </c>
      <c r="AC1068" s="207">
        <f>IF(SUMPRODUCT(($A$4:$A1068=A1068)*($F$4:$F1068=F1068)*($Q$4:$Q1068=Q1068))&gt;1,0,1)</f>
        <v>0</v>
      </c>
      <c r="AD1068" s="206" t="str">
        <f t="shared" si="52"/>
        <v xml:space="preserve">{"Organisation": "Croix Rouge Americaine", "Indicateur": "Distribution de biens non-alimentaire", "Statut": "Réalisé", "Date de l'activité (passé ou planifiée)
( jj-mm-aaaa)": "12/21/2016", "Département": "Nippes", "Commune": "Miragoane", "Section Communale": ""}, </v>
      </c>
    </row>
    <row r="1069" spans="1:30" s="53" customFormat="1" x14ac:dyDescent="0.25">
      <c r="A1069" s="53" t="s">
        <v>2191</v>
      </c>
      <c r="B1069" s="53" t="s">
        <v>2058</v>
      </c>
      <c r="D1069" s="53" t="s">
        <v>15</v>
      </c>
      <c r="E1069" s="132">
        <v>42725</v>
      </c>
      <c r="F1069" s="77" t="s">
        <v>2417</v>
      </c>
      <c r="G1069" s="145" t="s">
        <v>1051</v>
      </c>
      <c r="H1069" s="138" t="str">
        <f>IFERROR(VLOOKUP(G1069,REFERENCES!O:P,2,FALSE),"")</f>
        <v xml:space="preserve">Nombre </v>
      </c>
      <c r="I1069" s="207">
        <v>356</v>
      </c>
      <c r="J1069" s="207"/>
      <c r="K1069" s="207"/>
      <c r="L1069" s="207"/>
      <c r="M1069" s="20">
        <v>890</v>
      </c>
      <c r="N1069" s="17">
        <v>178</v>
      </c>
      <c r="O1069" s="206"/>
      <c r="P1069" s="53" t="s">
        <v>151</v>
      </c>
      <c r="Q1069" s="53" t="s">
        <v>285</v>
      </c>
      <c r="R1069" s="150"/>
      <c r="S1069" s="167"/>
      <c r="T1069" s="206"/>
      <c r="U1069" s="206"/>
      <c r="V1069" s="145"/>
      <c r="W1069" s="206" t="str">
        <f t="shared" si="50"/>
        <v>CRO20161221NIFO</v>
      </c>
      <c r="X1069" s="206">
        <f t="shared" si="51"/>
        <v>0</v>
      </c>
      <c r="Y1069" s="206" t="str">
        <f>VLOOKUP(P1069,NIVEAUXADMIN!A:B,2,FALSE)</f>
        <v>HT10</v>
      </c>
      <c r="Z1069" s="206" t="str">
        <f>VLOOKUP(Q1069,NIVEAUXADMIN!E:F,2,FALSE)</f>
        <v>HT101013</v>
      </c>
      <c r="AA1069" s="206" t="e">
        <f>VLOOKUP(R1069,NIVEAUXADMIN!I:J,2,FALSE)</f>
        <v>#N/A</v>
      </c>
      <c r="AB1069" s="206">
        <f>IF(SUMPRODUCT(($A$4:$A1069=A1069)*($Q$4:$Q1069=Q1069))&gt;1,0,1)</f>
        <v>0</v>
      </c>
      <c r="AC1069" s="207">
        <f>IF(SUMPRODUCT(($A$4:$A1069=A1069)*($F$4:$F1069=F1069)*($Q$4:$Q1069=Q1069))&gt;1,0,1)</f>
        <v>0</v>
      </c>
      <c r="AD1069" s="206" t="str">
        <f t="shared" si="52"/>
        <v xml:space="preserve">{"Organisation": "Croix Rouge Americaine", "Indicateur": "Distribution de biens non-alimentaire", "Statut": "Réalisé", "Date de l'activité (passé ou planifiée)
( jj-mm-aaaa)": "12/21/2016", "Département": "Nippes", "Commune": "Fonds Des Negres", "Section Communale": ""}, </v>
      </c>
    </row>
    <row r="1070" spans="1:30" s="53" customFormat="1" x14ac:dyDescent="0.25">
      <c r="A1070" s="53" t="s">
        <v>2191</v>
      </c>
      <c r="B1070" s="53" t="s">
        <v>2058</v>
      </c>
      <c r="D1070" s="53" t="s">
        <v>15</v>
      </c>
      <c r="E1070" s="132">
        <v>42726</v>
      </c>
      <c r="F1070" s="77" t="s">
        <v>2417</v>
      </c>
      <c r="G1070" s="145" t="s">
        <v>1055</v>
      </c>
      <c r="H1070" s="138" t="str">
        <f>IFERROR(VLOOKUP(G1070,REFERENCES!O:P,2,FALSE),"")</f>
        <v xml:space="preserve">Nombre </v>
      </c>
      <c r="I1070" s="207">
        <v>250</v>
      </c>
      <c r="J1070" s="17"/>
      <c r="K1070" s="17"/>
      <c r="L1070" s="17"/>
      <c r="M1070" s="20">
        <v>1250</v>
      </c>
      <c r="N1070" s="207">
        <v>250</v>
      </c>
      <c r="O1070" s="206"/>
      <c r="P1070" s="53" t="s">
        <v>151</v>
      </c>
      <c r="Q1070" s="53" t="s">
        <v>291</v>
      </c>
      <c r="R1070" s="78"/>
      <c r="S1070" s="167" t="s">
        <v>2187</v>
      </c>
      <c r="V1070" s="145"/>
      <c r="W1070" s="206" t="str">
        <f t="shared" si="50"/>
        <v>CRO20161222NIL'</v>
      </c>
      <c r="X1070" s="206">
        <f t="shared" si="51"/>
        <v>0</v>
      </c>
      <c r="Y1070" s="206" t="str">
        <f>VLOOKUP(P1070,NIVEAUXADMIN!A:B,2,FALSE)</f>
        <v>HT10</v>
      </c>
      <c r="Z1070" s="206" t="str">
        <f>VLOOKUP(Q1070,NIVEAUXADMIN!E:F,2,FALSE)</f>
        <v>HT101023</v>
      </c>
      <c r="AA1070" s="206" t="e">
        <f>VLOOKUP(R1070,NIVEAUXADMIN!I:J,2,FALSE)</f>
        <v>#N/A</v>
      </c>
      <c r="AB1070" s="206">
        <f>IF(SUMPRODUCT(($A$4:$A1070=A1070)*($Q$4:$Q1070=Q1070))&gt;1,0,1)</f>
        <v>0</v>
      </c>
      <c r="AC1070" s="207">
        <f>IF(SUMPRODUCT(($A$4:$A1070=A1070)*($F$4:$F1070=F1070)*($Q$4:$Q1070=Q1070))&gt;1,0,1)</f>
        <v>1</v>
      </c>
      <c r="AD1070" s="206" t="str">
        <f t="shared" si="52"/>
        <v xml:space="preserve">{"Organisation": "Croix Rouge Americaine", "Indicateur": "Distribution de biens non-alimentaire", "Statut": "Réalisé", "Date de l'activité (passé ou planifiée)
( jj-mm-aaaa)": "12/22/2016", "Département": "Nippes", "Commune": "L'Asile", "Section Communale": ""}, </v>
      </c>
    </row>
    <row r="1071" spans="1:30" s="53" customFormat="1" x14ac:dyDescent="0.25">
      <c r="A1071" s="53" t="s">
        <v>2191</v>
      </c>
      <c r="B1071" s="53" t="s">
        <v>2058</v>
      </c>
      <c r="D1071" s="53" t="s">
        <v>15</v>
      </c>
      <c r="E1071" s="132">
        <v>42726</v>
      </c>
      <c r="F1071" s="77" t="s">
        <v>2420</v>
      </c>
      <c r="G1071" s="145" t="s">
        <v>2410</v>
      </c>
      <c r="H1071" s="138" t="str">
        <f>IFERROR(VLOOKUP(G1071,REFERENCES!O:P,2,FALSE),"")</f>
        <v xml:space="preserve">Nombre </v>
      </c>
      <c r="I1071" s="207">
        <v>22</v>
      </c>
      <c r="J1071" s="17"/>
      <c r="K1071" s="17"/>
      <c r="L1071" s="17"/>
      <c r="M1071" s="20">
        <v>1250</v>
      </c>
      <c r="N1071" s="207">
        <v>250</v>
      </c>
      <c r="O1071" s="206"/>
      <c r="P1071" s="53" t="s">
        <v>151</v>
      </c>
      <c r="Q1071" s="53" t="s">
        <v>291</v>
      </c>
      <c r="R1071" s="78"/>
      <c r="S1071" s="167" t="s">
        <v>2187</v>
      </c>
      <c r="V1071" s="145"/>
      <c r="W1071" s="206" t="str">
        <f t="shared" si="50"/>
        <v>CRO20161222NIL'</v>
      </c>
      <c r="X1071" s="206">
        <f t="shared" si="51"/>
        <v>0</v>
      </c>
      <c r="Y1071" s="206" t="str">
        <f>VLOOKUP(P1071,NIVEAUXADMIN!A:B,2,FALSE)</f>
        <v>HT10</v>
      </c>
      <c r="Z1071" s="206" t="str">
        <f>VLOOKUP(Q1071,NIVEAUXADMIN!E:F,2,FALSE)</f>
        <v>HT101023</v>
      </c>
      <c r="AA1071" s="206" t="e">
        <f>VLOOKUP(R1071,NIVEAUXADMIN!I:J,2,FALSE)</f>
        <v>#N/A</v>
      </c>
      <c r="AB1071" s="206">
        <f>IF(SUMPRODUCT(($A$4:$A1071=A1071)*($Q$4:$Q1071=Q1071))&gt;1,0,1)</f>
        <v>0</v>
      </c>
      <c r="AC1071" s="207">
        <f>IF(SUMPRODUCT(($A$4:$A1071=A1071)*($F$4:$F1071=F1071)*($Q$4:$Q1071=Q1071))&gt;1,0,1)</f>
        <v>0</v>
      </c>
      <c r="AD1071" s="206" t="str">
        <f t="shared" si="52"/>
        <v xml:space="preserve">{"Organisation": "Croix Rouge Americaine", "Indicateur": "Distribution de materiel d'abris d'urgence", "Statut": "Réalisé", "Date de l'activité (passé ou planifiée)
( jj-mm-aaaa)": "12/22/2016", "Département": "Nippes", "Commune": "L'Asile", "Section Communale": ""}, </v>
      </c>
    </row>
    <row r="1072" spans="1:30" s="53" customFormat="1" x14ac:dyDescent="0.25">
      <c r="A1072" s="53" t="s">
        <v>2191</v>
      </c>
      <c r="B1072" s="53" t="s">
        <v>2058</v>
      </c>
      <c r="D1072" s="53" t="s">
        <v>15</v>
      </c>
      <c r="E1072" s="132">
        <v>42726</v>
      </c>
      <c r="F1072" s="77" t="s">
        <v>2420</v>
      </c>
      <c r="G1072" s="145" t="s">
        <v>2409</v>
      </c>
      <c r="H1072" s="138" t="str">
        <f>IFERROR(VLOOKUP(G1072,REFERENCES!O:P,2,FALSE),"")</f>
        <v xml:space="preserve">Nombre </v>
      </c>
      <c r="I1072" s="207">
        <v>22</v>
      </c>
      <c r="J1072" s="17"/>
      <c r="K1072" s="17"/>
      <c r="L1072" s="17"/>
      <c r="M1072" s="20">
        <v>1250</v>
      </c>
      <c r="N1072" s="207">
        <v>250</v>
      </c>
      <c r="O1072" s="206"/>
      <c r="P1072" s="53" t="s">
        <v>151</v>
      </c>
      <c r="Q1072" s="53" t="s">
        <v>291</v>
      </c>
      <c r="R1072" s="26"/>
      <c r="S1072" s="167" t="s">
        <v>2187</v>
      </c>
      <c r="V1072" s="145"/>
      <c r="W1072" s="206" t="str">
        <f t="shared" si="50"/>
        <v>CRO20161222NIL'</v>
      </c>
      <c r="X1072" s="206">
        <f t="shared" si="51"/>
        <v>0</v>
      </c>
      <c r="Y1072" s="206" t="str">
        <f>VLOOKUP(P1072,NIVEAUXADMIN!A:B,2,FALSE)</f>
        <v>HT10</v>
      </c>
      <c r="Z1072" s="206" t="str">
        <f>VLOOKUP(Q1072,NIVEAUXADMIN!E:F,2,FALSE)</f>
        <v>HT101023</v>
      </c>
      <c r="AA1072" s="206" t="e">
        <f>VLOOKUP(R1072,NIVEAUXADMIN!I:J,2,FALSE)</f>
        <v>#N/A</v>
      </c>
      <c r="AB1072" s="206">
        <f>IF(SUMPRODUCT(($A$4:$A1072=A1072)*($Q$4:$Q1072=Q1072))&gt;1,0,1)</f>
        <v>0</v>
      </c>
      <c r="AC1072" s="207">
        <f>IF(SUMPRODUCT(($A$4:$A1072=A1072)*($F$4:$F1072=F1072)*($Q$4:$Q1072=Q1072))&gt;1,0,1)</f>
        <v>0</v>
      </c>
      <c r="AD1072" s="206" t="str">
        <f t="shared" si="52"/>
        <v xml:space="preserve">{"Organisation": "Croix Rouge Americaine", "Indicateur": "Distribution de materiel d'abris d'urgence", "Statut": "Réalisé", "Date de l'activité (passé ou planifiée)
( jj-mm-aaaa)": "12/22/2016", "Département": "Nippes", "Commune": "L'Asile", "Section Communale": ""}, </v>
      </c>
    </row>
    <row r="1073" spans="1:30" s="53" customFormat="1" x14ac:dyDescent="0.25">
      <c r="A1073" s="53" t="s">
        <v>2191</v>
      </c>
      <c r="B1073" s="53" t="s">
        <v>2058</v>
      </c>
      <c r="D1073" s="53" t="s">
        <v>15</v>
      </c>
      <c r="E1073" s="132">
        <v>42726</v>
      </c>
      <c r="F1073" s="77" t="s">
        <v>2417</v>
      </c>
      <c r="G1073" s="145" t="s">
        <v>1050</v>
      </c>
      <c r="H1073" s="138" t="str">
        <f>IFERROR(VLOOKUP(G1073,REFERENCES!O:P,2,FALSE),"")</f>
        <v xml:space="preserve">Nombre </v>
      </c>
      <c r="I1073" s="207">
        <v>250</v>
      </c>
      <c r="J1073" s="73"/>
      <c r="K1073" s="73"/>
      <c r="L1073" s="73"/>
      <c r="M1073" s="20">
        <v>1250</v>
      </c>
      <c r="N1073" s="207">
        <v>250</v>
      </c>
      <c r="O1073" s="206"/>
      <c r="P1073" s="53" t="s">
        <v>151</v>
      </c>
      <c r="Q1073" s="53" t="s">
        <v>291</v>
      </c>
      <c r="R1073" s="78"/>
      <c r="S1073" s="167" t="s">
        <v>2187</v>
      </c>
      <c r="T1073" s="71"/>
      <c r="U1073" s="71"/>
      <c r="V1073" s="145"/>
      <c r="W1073" s="206" t="str">
        <f t="shared" si="50"/>
        <v>CRO20161222NIL'</v>
      </c>
      <c r="X1073" s="206">
        <f t="shared" si="51"/>
        <v>0</v>
      </c>
      <c r="Y1073" s="206" t="str">
        <f>VLOOKUP(P1073,NIVEAUXADMIN!A:B,2,FALSE)</f>
        <v>HT10</v>
      </c>
      <c r="Z1073" s="206" t="str">
        <f>VLOOKUP(Q1073,NIVEAUXADMIN!E:F,2,FALSE)</f>
        <v>HT101023</v>
      </c>
      <c r="AA1073" s="206" t="e">
        <f>VLOOKUP(R1073,NIVEAUXADMIN!I:J,2,FALSE)</f>
        <v>#N/A</v>
      </c>
      <c r="AB1073" s="206">
        <f>IF(SUMPRODUCT(($A$4:$A1073=A1073)*($Q$4:$Q1073=Q1073))&gt;1,0,1)</f>
        <v>0</v>
      </c>
      <c r="AC1073" s="207">
        <f>IF(SUMPRODUCT(($A$4:$A1073=A1073)*($F$4:$F1073=F1073)*($Q$4:$Q1073=Q1073))&gt;1,0,1)</f>
        <v>0</v>
      </c>
      <c r="AD1073" s="206" t="str">
        <f t="shared" si="52"/>
        <v xml:space="preserve">{"Organisation": "Croix Rouge Americaine", "Indicateur": "Distribution de biens non-alimentaire", "Statut": "Réalisé", "Date de l'activité (passé ou planifiée)
( jj-mm-aaaa)": "12/22/2016", "Département": "Nippes", "Commune": "L'Asile", "Section Communale": ""}, </v>
      </c>
    </row>
    <row r="1074" spans="1:30" s="53" customFormat="1" x14ac:dyDescent="0.25">
      <c r="A1074" s="53" t="s">
        <v>2191</v>
      </c>
      <c r="B1074" s="53" t="s">
        <v>2058</v>
      </c>
      <c r="D1074" s="53" t="s">
        <v>15</v>
      </c>
      <c r="E1074" s="132">
        <v>42726</v>
      </c>
      <c r="F1074" s="77" t="s">
        <v>2417</v>
      </c>
      <c r="G1074" s="145" t="s">
        <v>1051</v>
      </c>
      <c r="H1074" s="138" t="str">
        <f>IFERROR(VLOOKUP(G1074,REFERENCES!O:P,2,FALSE),"")</f>
        <v xml:space="preserve">Nombre </v>
      </c>
      <c r="I1074" s="207">
        <v>500</v>
      </c>
      <c r="J1074" s="73"/>
      <c r="K1074" s="73"/>
      <c r="L1074" s="73"/>
      <c r="M1074" s="20">
        <v>1250</v>
      </c>
      <c r="N1074" s="207">
        <v>250</v>
      </c>
      <c r="O1074" s="206"/>
      <c r="P1074" s="53" t="s">
        <v>151</v>
      </c>
      <c r="Q1074" s="53" t="s">
        <v>291</v>
      </c>
      <c r="R1074" s="78"/>
      <c r="S1074" s="167" t="s">
        <v>2187</v>
      </c>
      <c r="T1074" s="71"/>
      <c r="U1074" s="71"/>
      <c r="V1074" s="145"/>
      <c r="W1074" s="206" t="str">
        <f t="shared" si="50"/>
        <v>CRO20161222NIL'</v>
      </c>
      <c r="X1074" s="206">
        <f t="shared" si="51"/>
        <v>0</v>
      </c>
      <c r="Y1074" s="206" t="str">
        <f>VLOOKUP(P1074,NIVEAUXADMIN!A:B,2,FALSE)</f>
        <v>HT10</v>
      </c>
      <c r="Z1074" s="206" t="str">
        <f>VLOOKUP(Q1074,NIVEAUXADMIN!E:F,2,FALSE)</f>
        <v>HT101023</v>
      </c>
      <c r="AA1074" s="206" t="e">
        <f>VLOOKUP(R1074,NIVEAUXADMIN!I:J,2,FALSE)</f>
        <v>#N/A</v>
      </c>
      <c r="AB1074" s="206">
        <f>IF(SUMPRODUCT(($A$4:$A1074=A1074)*($Q$4:$Q1074=Q1074))&gt;1,0,1)</f>
        <v>0</v>
      </c>
      <c r="AC1074" s="207">
        <f>IF(SUMPRODUCT(($A$4:$A1074=A1074)*($F$4:$F1074=F1074)*($Q$4:$Q1074=Q1074))&gt;1,0,1)</f>
        <v>0</v>
      </c>
      <c r="AD1074" s="206" t="str">
        <f t="shared" si="52"/>
        <v xml:space="preserve">{"Organisation": "Croix Rouge Americaine", "Indicateur": "Distribution de biens non-alimentaire", "Statut": "Réalisé", "Date de l'activité (passé ou planifiée)
( jj-mm-aaaa)": "12/22/2016", "Département": "Nippes", "Commune": "L'Asile", "Section Communale": ""}, </v>
      </c>
    </row>
    <row r="1075" spans="1:30" s="53" customFormat="1" x14ac:dyDescent="0.25">
      <c r="A1075" s="53" t="s">
        <v>2191</v>
      </c>
      <c r="B1075" s="53" t="s">
        <v>2058</v>
      </c>
      <c r="D1075" s="53" t="s">
        <v>15</v>
      </c>
      <c r="E1075" s="132">
        <v>42726</v>
      </c>
      <c r="F1075" s="77" t="s">
        <v>2417</v>
      </c>
      <c r="G1075" s="145" t="s">
        <v>1055</v>
      </c>
      <c r="H1075" s="138" t="str">
        <f>IFERROR(VLOOKUP(G1075,REFERENCES!O:P,2,FALSE),"")</f>
        <v xml:space="preserve">Nombre </v>
      </c>
      <c r="I1075" s="207">
        <v>250</v>
      </c>
      <c r="J1075" s="73"/>
      <c r="K1075" s="73"/>
      <c r="L1075" s="73"/>
      <c r="M1075" s="20">
        <v>1250</v>
      </c>
      <c r="N1075" s="207">
        <v>250</v>
      </c>
      <c r="O1075" s="206"/>
      <c r="P1075" s="53" t="s">
        <v>151</v>
      </c>
      <c r="Q1075" s="53" t="s">
        <v>294</v>
      </c>
      <c r="R1075" s="78"/>
      <c r="S1075" s="167" t="s">
        <v>2186</v>
      </c>
      <c r="T1075" s="71"/>
      <c r="U1075" s="71"/>
      <c r="V1075" s="145"/>
      <c r="W1075" s="206" t="str">
        <f t="shared" si="50"/>
        <v>CRO20161222NIMI</v>
      </c>
      <c r="X1075" s="206">
        <f t="shared" si="51"/>
        <v>0</v>
      </c>
      <c r="Y1075" s="206" t="str">
        <f>VLOOKUP(P1075,NIVEAUXADMIN!A:B,2,FALSE)</f>
        <v>HT10</v>
      </c>
      <c r="Z1075" s="206" t="str">
        <f>VLOOKUP(Q1075,NIVEAUXADMIN!E:F,2,FALSE)</f>
        <v>HT101011</v>
      </c>
      <c r="AA1075" s="206" t="e">
        <f>VLOOKUP(R1075,NIVEAUXADMIN!I:J,2,FALSE)</f>
        <v>#N/A</v>
      </c>
      <c r="AB1075" s="206">
        <f>IF(SUMPRODUCT(($A$4:$A1075=A1075)*($Q$4:$Q1075=Q1075))&gt;1,0,1)</f>
        <v>0</v>
      </c>
      <c r="AC1075" s="207">
        <f>IF(SUMPRODUCT(($A$4:$A1075=A1075)*($F$4:$F1075=F1075)*($Q$4:$Q1075=Q1075))&gt;1,0,1)</f>
        <v>0</v>
      </c>
      <c r="AD1075" s="206" t="str">
        <f t="shared" si="52"/>
        <v xml:space="preserve">{"Organisation": "Croix Rouge Americaine", "Indicateur": "Distribution de biens non-alimentaire", "Statut": "Réalisé", "Date de l'activité (passé ou planifiée)
( jj-mm-aaaa)": "12/22/2016", "Département": "Nippes", "Commune": "Miragoane", "Section Communale": ""}, </v>
      </c>
    </row>
    <row r="1076" spans="1:30" s="53" customFormat="1" x14ac:dyDescent="0.25">
      <c r="A1076" s="53" t="s">
        <v>2191</v>
      </c>
      <c r="B1076" s="53" t="s">
        <v>2058</v>
      </c>
      <c r="D1076" s="53" t="s">
        <v>15</v>
      </c>
      <c r="E1076" s="132">
        <v>42726</v>
      </c>
      <c r="F1076" s="77" t="s">
        <v>2420</v>
      </c>
      <c r="G1076" s="145" t="s">
        <v>2410</v>
      </c>
      <c r="H1076" s="138" t="str">
        <f>IFERROR(VLOOKUP(G1076,REFERENCES!O:P,2,FALSE),"")</f>
        <v xml:space="preserve">Nombre </v>
      </c>
      <c r="I1076" s="207">
        <v>49</v>
      </c>
      <c r="J1076" s="73"/>
      <c r="K1076" s="73"/>
      <c r="L1076" s="73"/>
      <c r="M1076" s="20">
        <v>1250</v>
      </c>
      <c r="N1076" s="207">
        <v>250</v>
      </c>
      <c r="O1076" s="206"/>
      <c r="P1076" s="53" t="s">
        <v>151</v>
      </c>
      <c r="Q1076" s="53" t="s">
        <v>294</v>
      </c>
      <c r="R1076" s="78"/>
      <c r="S1076" s="167" t="s">
        <v>2186</v>
      </c>
      <c r="T1076" s="71"/>
      <c r="U1076" s="71"/>
      <c r="V1076" s="145"/>
      <c r="W1076" s="206" t="str">
        <f t="shared" si="50"/>
        <v>CRO20161222NIMI</v>
      </c>
      <c r="X1076" s="206">
        <f t="shared" si="51"/>
        <v>0</v>
      </c>
      <c r="Y1076" s="206" t="str">
        <f>VLOOKUP(P1076,NIVEAUXADMIN!A:B,2,FALSE)</f>
        <v>HT10</v>
      </c>
      <c r="Z1076" s="206" t="str">
        <f>VLOOKUP(Q1076,NIVEAUXADMIN!E:F,2,FALSE)</f>
        <v>HT101011</v>
      </c>
      <c r="AA1076" s="206" t="e">
        <f>VLOOKUP(R1076,NIVEAUXADMIN!I:J,2,FALSE)</f>
        <v>#N/A</v>
      </c>
      <c r="AB1076" s="206">
        <f>IF(SUMPRODUCT(($A$4:$A1076=A1076)*($Q$4:$Q1076=Q1076))&gt;1,0,1)</f>
        <v>0</v>
      </c>
      <c r="AC1076" s="207">
        <f>IF(SUMPRODUCT(($A$4:$A1076=A1076)*($F$4:$F1076=F1076)*($Q$4:$Q1076=Q1076))&gt;1,0,1)</f>
        <v>0</v>
      </c>
      <c r="AD1076" s="206" t="str">
        <f t="shared" si="52"/>
        <v xml:space="preserve">{"Organisation": "Croix Rouge Americaine", "Indicateur": "Distribution de materiel d'abris d'urgence", "Statut": "Réalisé", "Date de l'activité (passé ou planifiée)
( jj-mm-aaaa)": "12/22/2016", "Département": "Nippes", "Commune": "Miragoane", "Section Communale": ""}, </v>
      </c>
    </row>
    <row r="1077" spans="1:30" s="53" customFormat="1" x14ac:dyDescent="0.25">
      <c r="A1077" s="53" t="s">
        <v>2191</v>
      </c>
      <c r="B1077" s="53" t="s">
        <v>2058</v>
      </c>
      <c r="D1077" s="53" t="s">
        <v>15</v>
      </c>
      <c r="E1077" s="132">
        <v>42726</v>
      </c>
      <c r="F1077" s="77" t="s">
        <v>2417</v>
      </c>
      <c r="G1077" s="145" t="s">
        <v>1047</v>
      </c>
      <c r="H1077" s="138" t="str">
        <f>IFERROR(VLOOKUP(G1077,REFERENCES!O:P,2,FALSE),"")</f>
        <v xml:space="preserve">Nombre </v>
      </c>
      <c r="I1077" s="207">
        <v>108</v>
      </c>
      <c r="J1077" s="73"/>
      <c r="K1077" s="73"/>
      <c r="L1077" s="73"/>
      <c r="M1077" s="20">
        <v>1250</v>
      </c>
      <c r="N1077" s="207">
        <v>250</v>
      </c>
      <c r="O1077" s="206"/>
      <c r="P1077" s="71" t="s">
        <v>151</v>
      </c>
      <c r="Q1077" s="71" t="s">
        <v>294</v>
      </c>
      <c r="R1077" s="78"/>
      <c r="S1077" s="167" t="s">
        <v>2186</v>
      </c>
      <c r="T1077" s="71"/>
      <c r="U1077" s="71"/>
      <c r="V1077" s="145"/>
      <c r="W1077" s="206" t="str">
        <f t="shared" si="50"/>
        <v>CRO20161222NIMI</v>
      </c>
      <c r="X1077" s="206">
        <f t="shared" si="51"/>
        <v>0</v>
      </c>
      <c r="Y1077" s="206" t="str">
        <f>VLOOKUP(P1077,NIVEAUXADMIN!A:B,2,FALSE)</f>
        <v>HT10</v>
      </c>
      <c r="Z1077" s="206" t="str">
        <f>VLOOKUP(Q1077,NIVEAUXADMIN!E:F,2,FALSE)</f>
        <v>HT101011</v>
      </c>
      <c r="AA1077" s="206" t="e">
        <f>VLOOKUP(R1077,NIVEAUXADMIN!I:J,2,FALSE)</f>
        <v>#N/A</v>
      </c>
      <c r="AB1077" s="206">
        <f>IF(SUMPRODUCT(($A$4:$A1077=A1077)*($Q$4:$Q1077=Q1077))&gt;1,0,1)</f>
        <v>0</v>
      </c>
      <c r="AC1077" s="207">
        <f>IF(SUMPRODUCT(($A$4:$A1077=A1077)*($F$4:$F1077=F1077)*($Q$4:$Q1077=Q1077))&gt;1,0,1)</f>
        <v>0</v>
      </c>
      <c r="AD1077" s="206" t="str">
        <f t="shared" si="52"/>
        <v xml:space="preserve">{"Organisation": "Croix Rouge Americaine", "Indicateur": "Distribution de biens non-alimentaire", "Statut": "Réalisé", "Date de l'activité (passé ou planifiée)
( jj-mm-aaaa)": "12/22/2016", "Département": "Nippes", "Commune": "Miragoane", "Section Communale": ""}, </v>
      </c>
    </row>
    <row r="1078" spans="1:30" s="53" customFormat="1" x14ac:dyDescent="0.25">
      <c r="A1078" s="53" t="s">
        <v>2191</v>
      </c>
      <c r="B1078" s="53" t="s">
        <v>2058</v>
      </c>
      <c r="D1078" s="53" t="s">
        <v>15</v>
      </c>
      <c r="E1078" s="132">
        <v>42726</v>
      </c>
      <c r="F1078" s="77" t="s">
        <v>2417</v>
      </c>
      <c r="G1078" s="145" t="s">
        <v>1055</v>
      </c>
      <c r="H1078" s="138" t="str">
        <f>IFERROR(VLOOKUP(G1078,REFERENCES!O:P,2,FALSE),"")</f>
        <v xml:space="preserve">Nombre </v>
      </c>
      <c r="I1078" s="207">
        <v>100</v>
      </c>
      <c r="J1078" s="73"/>
      <c r="K1078" s="73"/>
      <c r="L1078" s="73"/>
      <c r="M1078" s="20">
        <v>500</v>
      </c>
      <c r="N1078" s="17">
        <v>100</v>
      </c>
      <c r="O1078" s="143"/>
      <c r="P1078" s="53" t="s">
        <v>19</v>
      </c>
      <c r="Q1078" s="53" t="s">
        <v>515</v>
      </c>
      <c r="R1078" s="78"/>
      <c r="S1078" s="167"/>
      <c r="T1078" s="71"/>
      <c r="U1078" s="71"/>
      <c r="V1078" s="145"/>
      <c r="W1078" s="206" t="str">
        <f t="shared" si="50"/>
        <v>CRO20161222SUCH</v>
      </c>
      <c r="X1078" s="206">
        <f t="shared" si="51"/>
        <v>0</v>
      </c>
      <c r="Y1078" s="206" t="str">
        <f>VLOOKUP(P1078,NIVEAUXADMIN!A:B,2,FALSE)</f>
        <v>HT07</v>
      </c>
      <c r="Z1078" s="206" t="str">
        <f>VLOOKUP(Q1078,NIVEAUXADMIN!E:F,2,FALSE)</f>
        <v>HT07713</v>
      </c>
      <c r="AA1078" s="206" t="e">
        <f>VLOOKUP(R1078,NIVEAUXADMIN!I:J,2,FALSE)</f>
        <v>#N/A</v>
      </c>
      <c r="AB1078" s="206">
        <f>IF(SUMPRODUCT(($A$4:$A1078=A1078)*($Q$4:$Q1078=Q1078))&gt;1,0,1)</f>
        <v>0</v>
      </c>
      <c r="AC1078" s="207">
        <f>IF(SUMPRODUCT(($A$4:$A1078=A1078)*($F$4:$F1078=F1078)*($Q$4:$Q1078=Q1078))&gt;1,0,1)</f>
        <v>0</v>
      </c>
      <c r="AD1078" s="206" t="str">
        <f t="shared" si="52"/>
        <v xml:space="preserve">{"Organisation": "Croix Rouge Americaine", "Indicateur": "Distribution de biens non-alimentaire", "Statut": "Réalisé", "Date de l'activité (passé ou planifiée)
( jj-mm-aaaa)": "12/22/2016", "Département": "Sud", "Commune": "Chantal", "Section Communale": ""}, </v>
      </c>
    </row>
    <row r="1079" spans="1:30" s="53" customFormat="1" x14ac:dyDescent="0.25">
      <c r="A1079" s="53" t="s">
        <v>2191</v>
      </c>
      <c r="B1079" s="53" t="s">
        <v>2058</v>
      </c>
      <c r="D1079" s="53" t="s">
        <v>15</v>
      </c>
      <c r="E1079" s="132">
        <v>42726</v>
      </c>
      <c r="F1079" s="77" t="s">
        <v>2417</v>
      </c>
      <c r="G1079" s="145" t="s">
        <v>1058</v>
      </c>
      <c r="H1079" s="138" t="str">
        <f>IFERROR(VLOOKUP(G1079,REFERENCES!O:P,2,FALSE),"")</f>
        <v xml:space="preserve">Nombre </v>
      </c>
      <c r="I1079" s="146">
        <v>30</v>
      </c>
      <c r="J1079" s="17"/>
      <c r="K1079" s="17"/>
      <c r="L1079" s="17"/>
      <c r="M1079" s="20">
        <v>500</v>
      </c>
      <c r="N1079" s="17">
        <v>100</v>
      </c>
      <c r="O1079" s="143"/>
      <c r="P1079" s="53" t="s">
        <v>19</v>
      </c>
      <c r="Q1079" s="53" t="s">
        <v>515</v>
      </c>
      <c r="R1079" s="78"/>
      <c r="S1079" s="167"/>
      <c r="U1079" s="71"/>
      <c r="V1079" s="206" t="s">
        <v>1049</v>
      </c>
      <c r="W1079" s="206" t="str">
        <f t="shared" si="50"/>
        <v>CRO20161222SUCH</v>
      </c>
      <c r="X1079" s="206">
        <f t="shared" si="51"/>
        <v>0</v>
      </c>
      <c r="Y1079" s="206" t="str">
        <f>VLOOKUP(P1079,NIVEAUXADMIN!A:B,2,FALSE)</f>
        <v>HT07</v>
      </c>
      <c r="Z1079" s="206" t="str">
        <f>VLOOKUP(Q1079,NIVEAUXADMIN!E:F,2,FALSE)</f>
        <v>HT07713</v>
      </c>
      <c r="AA1079" s="206" t="e">
        <f>VLOOKUP(R1079,NIVEAUXADMIN!I:J,2,FALSE)</f>
        <v>#N/A</v>
      </c>
      <c r="AB1079" s="206">
        <f>IF(SUMPRODUCT(($A$4:$A1079=A1079)*($Q$4:$Q1079=Q1079))&gt;1,0,1)</f>
        <v>0</v>
      </c>
      <c r="AC1079" s="207">
        <f>IF(SUMPRODUCT(($A$4:$A1079=A1079)*($F$4:$F1079=F1079)*($Q$4:$Q1079=Q1079))&gt;1,0,1)</f>
        <v>0</v>
      </c>
      <c r="AD1079" s="206" t="str">
        <f t="shared" si="52"/>
        <v xml:space="preserve">{"Organisation": "Croix Rouge Americaine", "Indicateur": "Distribution de biens non-alimentaire", "Statut": "Réalisé", "Date de l'activité (passé ou planifiée)
( jj-mm-aaaa)": "12/22/2016", "Département": "Sud", "Commune": "Chantal", "Section Communale": ""}, </v>
      </c>
    </row>
    <row r="1080" spans="1:30" s="53" customFormat="1" x14ac:dyDescent="0.25">
      <c r="A1080" s="53" t="s">
        <v>2191</v>
      </c>
      <c r="B1080" s="53" t="s">
        <v>2058</v>
      </c>
      <c r="D1080" s="53" t="s">
        <v>15</v>
      </c>
      <c r="E1080" s="132">
        <v>42726</v>
      </c>
      <c r="F1080" s="77" t="s">
        <v>2417</v>
      </c>
      <c r="G1080" s="145" t="s">
        <v>1050</v>
      </c>
      <c r="H1080" s="138" t="str">
        <f>IFERROR(VLOOKUP(G1080,REFERENCES!O:P,2,FALSE),"")</f>
        <v xml:space="preserve">Nombre </v>
      </c>
      <c r="I1080" s="146">
        <v>70</v>
      </c>
      <c r="J1080" s="17"/>
      <c r="K1080" s="17"/>
      <c r="L1080" s="17"/>
      <c r="M1080" s="20">
        <v>500</v>
      </c>
      <c r="N1080" s="17">
        <v>100</v>
      </c>
      <c r="O1080" s="143"/>
      <c r="P1080" s="53" t="s">
        <v>19</v>
      </c>
      <c r="Q1080" s="53" t="s">
        <v>515</v>
      </c>
      <c r="R1080" s="78"/>
      <c r="S1080" s="167"/>
      <c r="V1080" s="145"/>
      <c r="W1080" s="206" t="str">
        <f t="shared" si="50"/>
        <v>CRO20161222SUCH</v>
      </c>
      <c r="X1080" s="206">
        <f t="shared" si="51"/>
        <v>0</v>
      </c>
      <c r="Y1080" s="206" t="str">
        <f>VLOOKUP(P1080,NIVEAUXADMIN!A:B,2,FALSE)</f>
        <v>HT07</v>
      </c>
      <c r="Z1080" s="206" t="str">
        <f>VLOOKUP(Q1080,NIVEAUXADMIN!E:F,2,FALSE)</f>
        <v>HT07713</v>
      </c>
      <c r="AA1080" s="206" t="e">
        <f>VLOOKUP(R1080,NIVEAUXADMIN!I:J,2,FALSE)</f>
        <v>#N/A</v>
      </c>
      <c r="AB1080" s="206">
        <f>IF(SUMPRODUCT(($A$4:$A1080=A1080)*($Q$4:$Q1080=Q1080))&gt;1,0,1)</f>
        <v>0</v>
      </c>
      <c r="AC1080" s="207">
        <f>IF(SUMPRODUCT(($A$4:$A1080=A1080)*($F$4:$F1080=F1080)*($Q$4:$Q1080=Q1080))&gt;1,0,1)</f>
        <v>0</v>
      </c>
      <c r="AD1080" s="206" t="str">
        <f t="shared" si="52"/>
        <v xml:space="preserve">{"Organisation": "Croix Rouge Americaine", "Indicateur": "Distribution de biens non-alimentaire", "Statut": "Réalisé", "Date de l'activité (passé ou planifiée)
( jj-mm-aaaa)": "12/22/2016", "Département": "Sud", "Commune": "Chantal", "Section Communale": ""}, </v>
      </c>
    </row>
    <row r="1081" spans="1:30" s="53" customFormat="1" x14ac:dyDescent="0.25">
      <c r="A1081" s="53" t="s">
        <v>2191</v>
      </c>
      <c r="B1081" s="53" t="s">
        <v>2058</v>
      </c>
      <c r="D1081" s="53" t="s">
        <v>15</v>
      </c>
      <c r="E1081" s="132">
        <v>42726</v>
      </c>
      <c r="F1081" s="77" t="s">
        <v>2417</v>
      </c>
      <c r="G1081" s="145" t="s">
        <v>1055</v>
      </c>
      <c r="H1081" s="138" t="str">
        <f>IFERROR(VLOOKUP(G1081,REFERENCES!O:P,2,FALSE),"")</f>
        <v xml:space="preserve">Nombre </v>
      </c>
      <c r="I1081" s="146">
        <v>250</v>
      </c>
      <c r="J1081" s="17"/>
      <c r="K1081" s="17"/>
      <c r="L1081" s="17"/>
      <c r="M1081" s="20">
        <v>1250</v>
      </c>
      <c r="N1081" s="17">
        <v>250</v>
      </c>
      <c r="O1081" s="143"/>
      <c r="P1081" s="53" t="s">
        <v>151</v>
      </c>
      <c r="Q1081" s="53" t="s">
        <v>294</v>
      </c>
      <c r="R1081" s="26"/>
      <c r="S1081" s="167"/>
      <c r="V1081" s="145"/>
      <c r="W1081" s="206" t="str">
        <f t="shared" si="50"/>
        <v>CRO20161222NIMI</v>
      </c>
      <c r="X1081" s="206">
        <f t="shared" si="51"/>
        <v>0</v>
      </c>
      <c r="Y1081" s="206" t="str">
        <f>VLOOKUP(P1081,NIVEAUXADMIN!A:B,2,FALSE)</f>
        <v>HT10</v>
      </c>
      <c r="Z1081" s="206" t="str">
        <f>VLOOKUP(Q1081,NIVEAUXADMIN!E:F,2,FALSE)</f>
        <v>HT101011</v>
      </c>
      <c r="AA1081" s="206" t="e">
        <f>VLOOKUP(R1081,NIVEAUXADMIN!I:J,2,FALSE)</f>
        <v>#N/A</v>
      </c>
      <c r="AB1081" s="206">
        <f>IF(SUMPRODUCT(($A$4:$A1081=A1081)*($Q$4:$Q1081=Q1081))&gt;1,0,1)</f>
        <v>0</v>
      </c>
      <c r="AC1081" s="207">
        <f>IF(SUMPRODUCT(($A$4:$A1081=A1081)*($F$4:$F1081=F1081)*($Q$4:$Q1081=Q1081))&gt;1,0,1)</f>
        <v>0</v>
      </c>
      <c r="AD1081" s="206" t="str">
        <f t="shared" si="52"/>
        <v xml:space="preserve">{"Organisation": "Croix Rouge Americaine", "Indicateur": "Distribution de biens non-alimentaire", "Statut": "Réalisé", "Date de l'activité (passé ou planifiée)
( jj-mm-aaaa)": "12/22/2016", "Département": "Nippes", "Commune": "Miragoane", "Section Communale": ""}, </v>
      </c>
    </row>
    <row r="1082" spans="1:30" s="53" customFormat="1" x14ac:dyDescent="0.25">
      <c r="A1082" s="53" t="s">
        <v>2191</v>
      </c>
      <c r="B1082" s="53" t="s">
        <v>2058</v>
      </c>
      <c r="D1082" s="53" t="s">
        <v>15</v>
      </c>
      <c r="E1082" s="132">
        <v>42726</v>
      </c>
      <c r="F1082" s="77" t="s">
        <v>2417</v>
      </c>
      <c r="G1082" s="145" t="s">
        <v>1056</v>
      </c>
      <c r="H1082" s="138" t="str">
        <f>IFERROR(VLOOKUP(G1082,REFERENCES!O:P,2,FALSE),"")</f>
        <v xml:space="preserve">Nombre </v>
      </c>
      <c r="I1082" s="146">
        <v>250</v>
      </c>
      <c r="J1082" s="146"/>
      <c r="K1082" s="146"/>
      <c r="L1082" s="146"/>
      <c r="M1082" s="20">
        <v>1250</v>
      </c>
      <c r="N1082" s="17">
        <v>250</v>
      </c>
      <c r="O1082" s="143"/>
      <c r="P1082" s="53" t="s">
        <v>151</v>
      </c>
      <c r="Q1082" s="53" t="s">
        <v>294</v>
      </c>
      <c r="R1082" s="78"/>
      <c r="S1082" s="167"/>
      <c r="V1082" s="145"/>
      <c r="W1082" s="206" t="str">
        <f t="shared" si="50"/>
        <v>CRO20161222NIMI</v>
      </c>
      <c r="X1082" s="206">
        <f t="shared" si="51"/>
        <v>0</v>
      </c>
      <c r="Y1082" s="206" t="str">
        <f>VLOOKUP(P1082,NIVEAUXADMIN!A:B,2,FALSE)</f>
        <v>HT10</v>
      </c>
      <c r="Z1082" s="206" t="str">
        <f>VLOOKUP(Q1082,NIVEAUXADMIN!E:F,2,FALSE)</f>
        <v>HT101011</v>
      </c>
      <c r="AA1082" s="206" t="e">
        <f>VLOOKUP(R1082,NIVEAUXADMIN!I:J,2,FALSE)</f>
        <v>#N/A</v>
      </c>
      <c r="AB1082" s="206">
        <f>IF(SUMPRODUCT(($A$4:$A1082=A1082)*($Q$4:$Q1082=Q1082))&gt;1,0,1)</f>
        <v>0</v>
      </c>
      <c r="AC1082" s="207">
        <f>IF(SUMPRODUCT(($A$4:$A1082=A1082)*($F$4:$F1082=F1082)*($Q$4:$Q1082=Q1082))&gt;1,0,1)</f>
        <v>0</v>
      </c>
      <c r="AD1082" s="206" t="str">
        <f t="shared" si="52"/>
        <v xml:space="preserve">{"Organisation": "Croix Rouge Americaine", "Indicateur": "Distribution de biens non-alimentaire", "Statut": "Réalisé", "Date de l'activité (passé ou planifiée)
( jj-mm-aaaa)": "12/22/2016", "Département": "Nippes", "Commune": "Miragoane", "Section Communale": ""}, </v>
      </c>
    </row>
    <row r="1083" spans="1:30" s="53" customFormat="1" x14ac:dyDescent="0.25">
      <c r="A1083" s="53" t="s">
        <v>2191</v>
      </c>
      <c r="B1083" s="53" t="s">
        <v>2058</v>
      </c>
      <c r="D1083" s="53" t="s">
        <v>15</v>
      </c>
      <c r="E1083" s="132">
        <v>42726</v>
      </c>
      <c r="F1083" s="77" t="s">
        <v>2417</v>
      </c>
      <c r="G1083" s="145" t="s">
        <v>1047</v>
      </c>
      <c r="H1083" s="138" t="str">
        <f>IFERROR(VLOOKUP(G1083,REFERENCES!O:P,2,FALSE),"")</f>
        <v xml:space="preserve">Nombre </v>
      </c>
      <c r="I1083" s="146">
        <v>108</v>
      </c>
      <c r="J1083" s="146"/>
      <c r="K1083" s="146"/>
      <c r="L1083" s="146"/>
      <c r="M1083" s="20">
        <v>1250</v>
      </c>
      <c r="N1083" s="17">
        <v>250</v>
      </c>
      <c r="O1083" s="143"/>
      <c r="P1083" s="53" t="s">
        <v>151</v>
      </c>
      <c r="Q1083" s="53" t="s">
        <v>294</v>
      </c>
      <c r="R1083" s="78"/>
      <c r="S1083" s="167"/>
      <c r="V1083" s="145"/>
      <c r="W1083" s="206" t="str">
        <f t="shared" si="50"/>
        <v>CRO20161222NIMI</v>
      </c>
      <c r="X1083" s="206">
        <f t="shared" si="51"/>
        <v>0</v>
      </c>
      <c r="Y1083" s="206" t="str">
        <f>VLOOKUP(P1083,NIVEAUXADMIN!A:B,2,FALSE)</f>
        <v>HT10</v>
      </c>
      <c r="Z1083" s="206" t="str">
        <f>VLOOKUP(Q1083,NIVEAUXADMIN!E:F,2,FALSE)</f>
        <v>HT101011</v>
      </c>
      <c r="AA1083" s="206" t="e">
        <f>VLOOKUP(R1083,NIVEAUXADMIN!I:J,2,FALSE)</f>
        <v>#N/A</v>
      </c>
      <c r="AB1083" s="206">
        <f>IF(SUMPRODUCT(($A$4:$A1083=A1083)*($Q$4:$Q1083=Q1083))&gt;1,0,1)</f>
        <v>0</v>
      </c>
      <c r="AC1083" s="207">
        <f>IF(SUMPRODUCT(($A$4:$A1083=A1083)*($F$4:$F1083=F1083)*($Q$4:$Q1083=Q1083))&gt;1,0,1)</f>
        <v>0</v>
      </c>
      <c r="AD1083" s="206" t="str">
        <f t="shared" si="52"/>
        <v xml:space="preserve">{"Organisation": "Croix Rouge Americaine", "Indicateur": "Distribution de biens non-alimentaire", "Statut": "Réalisé", "Date de l'activité (passé ou planifiée)
( jj-mm-aaaa)": "12/22/2016", "Département": "Nippes", "Commune": "Miragoane", "Section Communale": ""}, </v>
      </c>
    </row>
    <row r="1084" spans="1:30" s="53" customFormat="1" x14ac:dyDescent="0.25">
      <c r="A1084" s="53" t="s">
        <v>2191</v>
      </c>
      <c r="B1084" s="53" t="s">
        <v>2058</v>
      </c>
      <c r="D1084" s="53" t="s">
        <v>15</v>
      </c>
      <c r="E1084" s="132">
        <v>42726</v>
      </c>
      <c r="F1084" s="77" t="s">
        <v>2417</v>
      </c>
      <c r="G1084" s="145" t="s">
        <v>1050</v>
      </c>
      <c r="H1084" s="138" t="str">
        <f>IFERROR(VLOOKUP(G1084,REFERENCES!O:P,2,FALSE),"")</f>
        <v xml:space="preserve">Nombre </v>
      </c>
      <c r="I1084" s="146">
        <v>250</v>
      </c>
      <c r="J1084" s="146"/>
      <c r="K1084" s="146"/>
      <c r="L1084" s="146"/>
      <c r="M1084" s="20">
        <v>1250</v>
      </c>
      <c r="N1084" s="17">
        <v>250</v>
      </c>
      <c r="O1084" s="143"/>
      <c r="P1084" s="53" t="s">
        <v>151</v>
      </c>
      <c r="Q1084" s="53" t="s">
        <v>294</v>
      </c>
      <c r="R1084" s="78"/>
      <c r="S1084" s="167"/>
      <c r="T1084" s="71"/>
      <c r="U1084" s="71"/>
      <c r="V1084" s="145"/>
      <c r="W1084" s="206" t="str">
        <f t="shared" si="50"/>
        <v>CRO20161222NIMI</v>
      </c>
      <c r="X1084" s="206">
        <f t="shared" si="51"/>
        <v>0</v>
      </c>
      <c r="Y1084" s="206" t="str">
        <f>VLOOKUP(P1084,NIVEAUXADMIN!A:B,2,FALSE)</f>
        <v>HT10</v>
      </c>
      <c r="Z1084" s="206" t="str">
        <f>VLOOKUP(Q1084,NIVEAUXADMIN!E:F,2,FALSE)</f>
        <v>HT101011</v>
      </c>
      <c r="AA1084" s="206" t="e">
        <f>VLOOKUP(R1084,NIVEAUXADMIN!I:J,2,FALSE)</f>
        <v>#N/A</v>
      </c>
      <c r="AB1084" s="206">
        <f>IF(SUMPRODUCT(($A$4:$A1084=A1084)*($Q$4:$Q1084=Q1084))&gt;1,0,1)</f>
        <v>0</v>
      </c>
      <c r="AC1084" s="207">
        <f>IF(SUMPRODUCT(($A$4:$A1084=A1084)*($F$4:$F1084=F1084)*($Q$4:$Q1084=Q1084))&gt;1,0,1)</f>
        <v>0</v>
      </c>
      <c r="AD1084" s="206" t="str">
        <f t="shared" si="52"/>
        <v xml:space="preserve">{"Organisation": "Croix Rouge Americaine", "Indicateur": "Distribution de biens non-alimentaire", "Statut": "Réalisé", "Date de l'activité (passé ou planifiée)
( jj-mm-aaaa)": "12/22/2016", "Département": "Nippes", "Commune": "Miragoane", "Section Communale": ""}, </v>
      </c>
    </row>
    <row r="1085" spans="1:30" s="53" customFormat="1" x14ac:dyDescent="0.25">
      <c r="A1085" s="53" t="s">
        <v>2191</v>
      </c>
      <c r="B1085" s="53" t="s">
        <v>2058</v>
      </c>
      <c r="D1085" s="53" t="s">
        <v>15</v>
      </c>
      <c r="E1085" s="132">
        <v>42726</v>
      </c>
      <c r="F1085" s="77" t="s">
        <v>2417</v>
      </c>
      <c r="G1085" s="145" t="s">
        <v>1055</v>
      </c>
      <c r="H1085" s="138" t="str">
        <f>IFERROR(VLOOKUP(G1085,REFERENCES!O:P,2,FALSE),"")</f>
        <v xml:space="preserve">Nombre </v>
      </c>
      <c r="I1085" s="146">
        <v>250</v>
      </c>
      <c r="J1085" s="73"/>
      <c r="K1085" s="73"/>
      <c r="L1085" s="73"/>
      <c r="M1085" s="20">
        <v>1250</v>
      </c>
      <c r="N1085" s="17">
        <v>250</v>
      </c>
      <c r="O1085" s="143"/>
      <c r="P1085" s="53" t="s">
        <v>151</v>
      </c>
      <c r="Q1085" s="53" t="s">
        <v>291</v>
      </c>
      <c r="R1085" s="150"/>
      <c r="S1085" s="167"/>
      <c r="T1085" s="71"/>
      <c r="U1085" s="71"/>
      <c r="V1085" s="145"/>
      <c r="W1085" s="206" t="str">
        <f t="shared" si="50"/>
        <v>CRO20161222NIL'</v>
      </c>
      <c r="X1085" s="206">
        <f t="shared" si="51"/>
        <v>0</v>
      </c>
      <c r="Y1085" s="206" t="str">
        <f>VLOOKUP(P1085,NIVEAUXADMIN!A:B,2,FALSE)</f>
        <v>HT10</v>
      </c>
      <c r="Z1085" s="206" t="str">
        <f>VLOOKUP(Q1085,NIVEAUXADMIN!E:F,2,FALSE)</f>
        <v>HT101023</v>
      </c>
      <c r="AA1085" s="206" t="e">
        <f>VLOOKUP(R1085,NIVEAUXADMIN!I:J,2,FALSE)</f>
        <v>#N/A</v>
      </c>
      <c r="AB1085" s="206">
        <f>IF(SUMPRODUCT(($A$4:$A1085=A1085)*($Q$4:$Q1085=Q1085))&gt;1,0,1)</f>
        <v>0</v>
      </c>
      <c r="AC1085" s="207">
        <f>IF(SUMPRODUCT(($A$4:$A1085=A1085)*($F$4:$F1085=F1085)*($Q$4:$Q1085=Q1085))&gt;1,0,1)</f>
        <v>0</v>
      </c>
      <c r="AD1085" s="206" t="str">
        <f t="shared" si="52"/>
        <v xml:space="preserve">{"Organisation": "Croix Rouge Americaine", "Indicateur": "Distribution de biens non-alimentaire", "Statut": "Réalisé", "Date de l'activité (passé ou planifiée)
( jj-mm-aaaa)": "12/22/2016", "Département": "Nippes", "Commune": "L'Asile", "Section Communale": ""}, </v>
      </c>
    </row>
    <row r="1086" spans="1:30" s="53" customFormat="1" x14ac:dyDescent="0.25">
      <c r="A1086" s="53" t="s">
        <v>2191</v>
      </c>
      <c r="B1086" s="53" t="s">
        <v>2058</v>
      </c>
      <c r="D1086" s="53" t="s">
        <v>15</v>
      </c>
      <c r="E1086" s="132">
        <v>42726</v>
      </c>
      <c r="F1086" s="77" t="s">
        <v>2420</v>
      </c>
      <c r="G1086" s="145" t="s">
        <v>2410</v>
      </c>
      <c r="H1086" s="138" t="str">
        <f>IFERROR(VLOOKUP(G1086,REFERENCES!O:P,2,FALSE),"")</f>
        <v xml:space="preserve">Nombre </v>
      </c>
      <c r="I1086" s="146">
        <v>22</v>
      </c>
      <c r="J1086" s="73"/>
      <c r="K1086" s="73"/>
      <c r="L1086" s="73"/>
      <c r="M1086" s="20">
        <v>1250</v>
      </c>
      <c r="N1086" s="17">
        <v>250</v>
      </c>
      <c r="O1086" s="143"/>
      <c r="P1086" s="53" t="s">
        <v>151</v>
      </c>
      <c r="Q1086" s="143" t="s">
        <v>291</v>
      </c>
      <c r="R1086" s="150"/>
      <c r="S1086" s="167"/>
      <c r="T1086" s="71"/>
      <c r="U1086" s="71"/>
      <c r="V1086" s="145"/>
      <c r="W1086" s="206" t="str">
        <f t="shared" si="50"/>
        <v>CRO20161222NIL'</v>
      </c>
      <c r="X1086" s="206">
        <f t="shared" si="51"/>
        <v>0</v>
      </c>
      <c r="Y1086" s="206" t="str">
        <f>VLOOKUP(P1086,NIVEAUXADMIN!A:B,2,FALSE)</f>
        <v>HT10</v>
      </c>
      <c r="Z1086" s="206" t="str">
        <f>VLOOKUP(Q1086,NIVEAUXADMIN!E:F,2,FALSE)</f>
        <v>HT101023</v>
      </c>
      <c r="AA1086" s="206" t="e">
        <f>VLOOKUP(R1086,NIVEAUXADMIN!I:J,2,FALSE)</f>
        <v>#N/A</v>
      </c>
      <c r="AB1086" s="206">
        <f>IF(SUMPRODUCT(($A$4:$A1086=A1086)*($Q$4:$Q1086=Q1086))&gt;1,0,1)</f>
        <v>0</v>
      </c>
      <c r="AC1086" s="207">
        <f>IF(SUMPRODUCT(($A$4:$A1086=A1086)*($F$4:$F1086=F1086)*($Q$4:$Q1086=Q1086))&gt;1,0,1)</f>
        <v>0</v>
      </c>
      <c r="AD1086" s="206" t="str">
        <f t="shared" si="52"/>
        <v xml:space="preserve">{"Organisation": "Croix Rouge Americaine", "Indicateur": "Distribution de materiel d'abris d'urgence", "Statut": "Réalisé", "Date de l'activité (passé ou planifiée)
( jj-mm-aaaa)": "12/22/2016", "Département": "Nippes", "Commune": "L'Asile", "Section Communale": ""}, </v>
      </c>
    </row>
    <row r="1087" spans="1:30" s="53" customFormat="1" x14ac:dyDescent="0.25">
      <c r="A1087" s="53" t="s">
        <v>2191</v>
      </c>
      <c r="B1087" s="53" t="s">
        <v>2058</v>
      </c>
      <c r="D1087" s="53" t="s">
        <v>15</v>
      </c>
      <c r="E1087" s="132">
        <v>42726</v>
      </c>
      <c r="F1087" s="77" t="s">
        <v>2420</v>
      </c>
      <c r="G1087" s="145" t="s">
        <v>2409</v>
      </c>
      <c r="H1087" s="138" t="str">
        <f>IFERROR(VLOOKUP(G1087,REFERENCES!O:P,2,FALSE),"")</f>
        <v xml:space="preserve">Nombre </v>
      </c>
      <c r="I1087" s="207">
        <v>22</v>
      </c>
      <c r="J1087" s="73"/>
      <c r="K1087" s="73"/>
      <c r="L1087" s="73"/>
      <c r="M1087" s="20">
        <v>1250</v>
      </c>
      <c r="N1087" s="146">
        <v>250</v>
      </c>
      <c r="O1087" s="206"/>
      <c r="P1087" s="53" t="s">
        <v>151</v>
      </c>
      <c r="Q1087" s="143" t="s">
        <v>291</v>
      </c>
      <c r="R1087" s="150"/>
      <c r="S1087" s="167"/>
      <c r="T1087" s="71"/>
      <c r="U1087" s="71"/>
      <c r="V1087" s="145"/>
      <c r="W1087" s="206" t="str">
        <f t="shared" si="50"/>
        <v>CRO20161222NIL'</v>
      </c>
      <c r="X1087" s="206">
        <f t="shared" si="51"/>
        <v>0</v>
      </c>
      <c r="Y1087" s="206" t="str">
        <f>VLOOKUP(P1087,NIVEAUXADMIN!A:B,2,FALSE)</f>
        <v>HT10</v>
      </c>
      <c r="Z1087" s="206" t="str">
        <f>VLOOKUP(Q1087,NIVEAUXADMIN!E:F,2,FALSE)</f>
        <v>HT101023</v>
      </c>
      <c r="AA1087" s="206" t="e">
        <f>VLOOKUP(R1087,NIVEAUXADMIN!I:J,2,FALSE)</f>
        <v>#N/A</v>
      </c>
      <c r="AB1087" s="206">
        <f>IF(SUMPRODUCT(($A$4:$A1087=A1087)*($Q$4:$Q1087=Q1087))&gt;1,0,1)</f>
        <v>0</v>
      </c>
      <c r="AC1087" s="207">
        <f>IF(SUMPRODUCT(($A$4:$A1087=A1087)*($F$4:$F1087=F1087)*($Q$4:$Q1087=Q1087))&gt;1,0,1)</f>
        <v>0</v>
      </c>
      <c r="AD1087" s="206" t="str">
        <f t="shared" si="52"/>
        <v xml:space="preserve">{"Organisation": "Croix Rouge Americaine", "Indicateur": "Distribution de materiel d'abris d'urgence", "Statut": "Réalisé", "Date de l'activité (passé ou planifiée)
( jj-mm-aaaa)": "12/22/2016", "Département": "Nippes", "Commune": "L'Asile", "Section Communale": ""}, </v>
      </c>
    </row>
    <row r="1088" spans="1:30" s="53" customFormat="1" x14ac:dyDescent="0.25">
      <c r="A1088" s="53" t="s">
        <v>2191</v>
      </c>
      <c r="B1088" s="53" t="s">
        <v>2058</v>
      </c>
      <c r="D1088" s="53" t="s">
        <v>15</v>
      </c>
      <c r="E1088" s="132">
        <v>42726</v>
      </c>
      <c r="F1088" s="77" t="s">
        <v>2417</v>
      </c>
      <c r="G1088" s="145" t="s">
        <v>1056</v>
      </c>
      <c r="H1088" s="138" t="str">
        <f>IFERROR(VLOOKUP(G1088,REFERENCES!O:P,2,FALSE),"")</f>
        <v xml:space="preserve">Nombre </v>
      </c>
      <c r="I1088" s="207">
        <v>31</v>
      </c>
      <c r="J1088" s="73"/>
      <c r="K1088" s="73"/>
      <c r="L1088" s="73"/>
      <c r="M1088" s="20">
        <v>1250</v>
      </c>
      <c r="N1088" s="17">
        <v>250</v>
      </c>
      <c r="O1088" s="206"/>
      <c r="P1088" s="71" t="s">
        <v>151</v>
      </c>
      <c r="Q1088" s="71" t="s">
        <v>291</v>
      </c>
      <c r="R1088" s="78"/>
      <c r="S1088" s="167"/>
      <c r="T1088" s="71"/>
      <c r="U1088" s="71"/>
      <c r="V1088" s="145"/>
      <c r="W1088" s="206" t="str">
        <f t="shared" si="50"/>
        <v>CRO20161222NIL'</v>
      </c>
      <c r="X1088" s="206">
        <f t="shared" si="51"/>
        <v>0</v>
      </c>
      <c r="Y1088" s="206" t="str">
        <f>VLOOKUP(P1088,NIVEAUXADMIN!A:B,2,FALSE)</f>
        <v>HT10</v>
      </c>
      <c r="Z1088" s="206" t="str">
        <f>VLOOKUP(Q1088,NIVEAUXADMIN!E:F,2,FALSE)</f>
        <v>HT101023</v>
      </c>
      <c r="AA1088" s="206" t="e">
        <f>VLOOKUP(R1088,NIVEAUXADMIN!I:J,2,FALSE)</f>
        <v>#N/A</v>
      </c>
      <c r="AB1088" s="206">
        <f>IF(SUMPRODUCT(($A$4:$A1088=A1088)*($Q$4:$Q1088=Q1088))&gt;1,0,1)</f>
        <v>0</v>
      </c>
      <c r="AC1088" s="207">
        <f>IF(SUMPRODUCT(($A$4:$A1088=A1088)*($F$4:$F1088=F1088)*($Q$4:$Q1088=Q1088))&gt;1,0,1)</f>
        <v>0</v>
      </c>
      <c r="AD1088" s="206" t="str">
        <f t="shared" si="52"/>
        <v xml:space="preserve">{"Organisation": "Croix Rouge Americaine", "Indicateur": "Distribution de biens non-alimentaire", "Statut": "Réalisé", "Date de l'activité (passé ou planifiée)
( jj-mm-aaaa)": "12/22/2016", "Département": "Nippes", "Commune": "L'Asile", "Section Communale": ""}, </v>
      </c>
    </row>
    <row r="1089" spans="1:30" s="53" customFormat="1" x14ac:dyDescent="0.25">
      <c r="A1089" s="53" t="s">
        <v>2191</v>
      </c>
      <c r="B1089" s="53" t="s">
        <v>2058</v>
      </c>
      <c r="D1089" s="53" t="s">
        <v>15</v>
      </c>
      <c r="E1089" s="132">
        <v>42726</v>
      </c>
      <c r="F1089" s="77" t="s">
        <v>2417</v>
      </c>
      <c r="G1089" s="145" t="s">
        <v>1050</v>
      </c>
      <c r="H1089" s="138" t="str">
        <f>IFERROR(VLOOKUP(G1089,REFERENCES!O:P,2,FALSE),"")</f>
        <v xml:space="preserve">Nombre </v>
      </c>
      <c r="I1089" s="207">
        <v>250</v>
      </c>
      <c r="J1089" s="73"/>
      <c r="K1089" s="73"/>
      <c r="L1089" s="73"/>
      <c r="M1089" s="20">
        <v>1250</v>
      </c>
      <c r="N1089" s="17">
        <v>250</v>
      </c>
      <c r="O1089" s="206"/>
      <c r="P1089" s="53" t="s">
        <v>151</v>
      </c>
      <c r="Q1089" s="53" t="s">
        <v>291</v>
      </c>
      <c r="R1089" s="78"/>
      <c r="S1089" s="167"/>
      <c r="T1089" s="71"/>
      <c r="U1089" s="71"/>
      <c r="V1089" s="145"/>
      <c r="W1089" s="206" t="str">
        <f t="shared" si="50"/>
        <v>CRO20161222NIL'</v>
      </c>
      <c r="X1089" s="206">
        <f t="shared" si="51"/>
        <v>0</v>
      </c>
      <c r="Y1089" s="206" t="str">
        <f>VLOOKUP(P1089,NIVEAUXADMIN!A:B,2,FALSE)</f>
        <v>HT10</v>
      </c>
      <c r="Z1089" s="206" t="str">
        <f>VLOOKUP(Q1089,NIVEAUXADMIN!E:F,2,FALSE)</f>
        <v>HT101023</v>
      </c>
      <c r="AA1089" s="206" t="e">
        <f>VLOOKUP(R1089,NIVEAUXADMIN!I:J,2,FALSE)</f>
        <v>#N/A</v>
      </c>
      <c r="AB1089" s="206">
        <f>IF(SUMPRODUCT(($A$4:$A1089=A1089)*($Q$4:$Q1089=Q1089))&gt;1,0,1)</f>
        <v>0</v>
      </c>
      <c r="AC1089" s="207">
        <f>IF(SUMPRODUCT(($A$4:$A1089=A1089)*($F$4:$F1089=F1089)*($Q$4:$Q1089=Q1089))&gt;1,0,1)</f>
        <v>0</v>
      </c>
      <c r="AD1089" s="206" t="str">
        <f t="shared" si="52"/>
        <v xml:space="preserve">{"Organisation": "Croix Rouge Americaine", "Indicateur": "Distribution de biens non-alimentaire", "Statut": "Réalisé", "Date de l'activité (passé ou planifiée)
( jj-mm-aaaa)": "12/22/2016", "Département": "Nippes", "Commune": "L'Asile", "Section Communale": ""}, </v>
      </c>
    </row>
    <row r="1090" spans="1:30" s="53" customFormat="1" x14ac:dyDescent="0.25">
      <c r="A1090" s="53" t="s">
        <v>2191</v>
      </c>
      <c r="B1090" s="53" t="s">
        <v>2058</v>
      </c>
      <c r="D1090" s="53" t="s">
        <v>15</v>
      </c>
      <c r="E1090" s="132">
        <v>42726</v>
      </c>
      <c r="F1090" s="77" t="s">
        <v>2417</v>
      </c>
      <c r="G1090" s="145" t="s">
        <v>1050</v>
      </c>
      <c r="H1090" s="138" t="str">
        <f>IFERROR(VLOOKUP(G1090,REFERENCES!O:P,2,FALSE),"")</f>
        <v xml:space="preserve">Nombre </v>
      </c>
      <c r="I1090" s="207">
        <v>250</v>
      </c>
      <c r="J1090" s="17"/>
      <c r="K1090" s="17"/>
      <c r="L1090" s="17"/>
      <c r="M1090" s="20">
        <v>1250</v>
      </c>
      <c r="N1090" s="17">
        <v>250</v>
      </c>
      <c r="O1090" s="206"/>
      <c r="P1090" s="53" t="s">
        <v>151</v>
      </c>
      <c r="Q1090" s="53" t="s">
        <v>294</v>
      </c>
      <c r="R1090" s="78"/>
      <c r="S1090" s="167" t="s">
        <v>2186</v>
      </c>
      <c r="T1090" s="71"/>
      <c r="U1090" s="71"/>
      <c r="V1090" s="145"/>
      <c r="W1090" s="206" t="str">
        <f t="shared" si="50"/>
        <v>CRO20161222NIMI</v>
      </c>
      <c r="X1090" s="206">
        <f t="shared" si="51"/>
        <v>0</v>
      </c>
      <c r="Y1090" s="206" t="str">
        <f>VLOOKUP(P1090,NIVEAUXADMIN!A:B,2,FALSE)</f>
        <v>HT10</v>
      </c>
      <c r="Z1090" s="206" t="str">
        <f>VLOOKUP(Q1090,NIVEAUXADMIN!E:F,2,FALSE)</f>
        <v>HT101011</v>
      </c>
      <c r="AA1090" s="206" t="e">
        <f>VLOOKUP(R1090,NIVEAUXADMIN!I:J,2,FALSE)</f>
        <v>#N/A</v>
      </c>
      <c r="AB1090" s="206">
        <f>IF(SUMPRODUCT(($A$4:$A1090=A1090)*($Q$4:$Q1090=Q1090))&gt;1,0,1)</f>
        <v>0</v>
      </c>
      <c r="AC1090" s="207">
        <f>IF(SUMPRODUCT(($A$4:$A1090=A1090)*($F$4:$F1090=F1090)*($Q$4:$Q1090=Q1090))&gt;1,0,1)</f>
        <v>0</v>
      </c>
      <c r="AD1090" s="206" t="str">
        <f t="shared" si="52"/>
        <v xml:space="preserve">{"Organisation": "Croix Rouge Americaine", "Indicateur": "Distribution de biens non-alimentaire", "Statut": "Réalisé", "Date de l'activité (passé ou planifiée)
( jj-mm-aaaa)": "12/22/2016", "Département": "Nippes", "Commune": "Miragoane", "Section Communale": ""}, </v>
      </c>
    </row>
    <row r="1091" spans="1:30" s="53" customFormat="1" x14ac:dyDescent="0.25">
      <c r="A1091" s="53" t="s">
        <v>2191</v>
      </c>
      <c r="B1091" s="53" t="s">
        <v>2058</v>
      </c>
      <c r="D1091" s="53" t="s">
        <v>15</v>
      </c>
      <c r="E1091" s="132">
        <v>42726</v>
      </c>
      <c r="F1091" s="77" t="s">
        <v>2417</v>
      </c>
      <c r="G1091" s="145" t="s">
        <v>1051</v>
      </c>
      <c r="H1091" s="138" t="str">
        <f>IFERROR(VLOOKUP(G1091,REFERENCES!O:P,2,FALSE),"")</f>
        <v xml:space="preserve">Nombre </v>
      </c>
      <c r="I1091" s="207">
        <v>500</v>
      </c>
      <c r="J1091" s="17"/>
      <c r="K1091" s="17"/>
      <c r="L1091" s="17"/>
      <c r="M1091" s="20">
        <v>1250</v>
      </c>
      <c r="N1091" s="17">
        <v>250</v>
      </c>
      <c r="O1091" s="206"/>
      <c r="P1091" s="53" t="s">
        <v>151</v>
      </c>
      <c r="Q1091" s="53" t="s">
        <v>294</v>
      </c>
      <c r="R1091" s="78"/>
      <c r="S1091" s="167" t="s">
        <v>2186</v>
      </c>
      <c r="T1091" s="71"/>
      <c r="U1091" s="71"/>
      <c r="V1091" s="145"/>
      <c r="W1091" s="206" t="str">
        <f t="shared" si="50"/>
        <v>CRO20161222NIMI</v>
      </c>
      <c r="X1091" s="206">
        <f t="shared" si="51"/>
        <v>0</v>
      </c>
      <c r="Y1091" s="206" t="str">
        <f>VLOOKUP(P1091,NIVEAUXADMIN!A:B,2,FALSE)</f>
        <v>HT10</v>
      </c>
      <c r="Z1091" s="206" t="str">
        <f>VLOOKUP(Q1091,NIVEAUXADMIN!E:F,2,FALSE)</f>
        <v>HT101011</v>
      </c>
      <c r="AA1091" s="206" t="e">
        <f>VLOOKUP(R1091,NIVEAUXADMIN!I:J,2,FALSE)</f>
        <v>#N/A</v>
      </c>
      <c r="AB1091" s="206">
        <f>IF(SUMPRODUCT(($A$4:$A1091=A1091)*($Q$4:$Q1091=Q1091))&gt;1,0,1)</f>
        <v>0</v>
      </c>
      <c r="AC1091" s="207">
        <f>IF(SUMPRODUCT(($A$4:$A1091=A1091)*($F$4:$F1091=F1091)*($Q$4:$Q1091=Q1091))&gt;1,0,1)</f>
        <v>0</v>
      </c>
      <c r="AD1091" s="206" t="str">
        <f t="shared" si="52"/>
        <v xml:space="preserve">{"Organisation": "Croix Rouge Americaine", "Indicateur": "Distribution de biens non-alimentaire", "Statut": "Réalisé", "Date de l'activité (passé ou planifiée)
( jj-mm-aaaa)": "12/22/2016", "Département": "Nippes", "Commune": "Miragoane", "Section Communale": ""}, </v>
      </c>
    </row>
    <row r="1092" spans="1:30" s="53" customFormat="1" x14ac:dyDescent="0.25">
      <c r="A1092" s="53" t="s">
        <v>2191</v>
      </c>
      <c r="B1092" s="53" t="s">
        <v>2058</v>
      </c>
      <c r="D1092" s="53" t="s">
        <v>15</v>
      </c>
      <c r="E1092" s="132">
        <v>42726</v>
      </c>
      <c r="F1092" s="77" t="s">
        <v>2417</v>
      </c>
      <c r="G1092" s="145" t="s">
        <v>1055</v>
      </c>
      <c r="H1092" s="138" t="str">
        <f>IFERROR(VLOOKUP(G1092,REFERENCES!O:P,2,FALSE),"")</f>
        <v xml:space="preserve">Nombre </v>
      </c>
      <c r="I1092" s="207">
        <v>100</v>
      </c>
      <c r="J1092" s="17"/>
      <c r="K1092" s="17"/>
      <c r="L1092" s="17"/>
      <c r="M1092" s="20">
        <v>475</v>
      </c>
      <c r="N1092" s="17">
        <v>95</v>
      </c>
      <c r="O1092" s="206"/>
      <c r="P1092" s="53" t="s">
        <v>19</v>
      </c>
      <c r="Q1092" s="53" t="s">
        <v>515</v>
      </c>
      <c r="R1092" s="78" t="s">
        <v>1445</v>
      </c>
      <c r="S1092" s="167" t="s">
        <v>2185</v>
      </c>
      <c r="T1092" s="71"/>
      <c r="U1092" s="71"/>
      <c r="V1092" s="145"/>
      <c r="W1092" s="206" t="str">
        <f t="shared" si="50"/>
        <v>CRO20161222SUCH2È</v>
      </c>
      <c r="X1092" s="206">
        <f t="shared" si="51"/>
        <v>0</v>
      </c>
      <c r="Y1092" s="206" t="str">
        <f>VLOOKUP(P1092,NIVEAUXADMIN!A:B,2,FALSE)</f>
        <v>HT07</v>
      </c>
      <c r="Z1092" s="206" t="str">
        <f>VLOOKUP(Q1092,NIVEAUXADMIN!E:F,2,FALSE)</f>
        <v>HT07713</v>
      </c>
      <c r="AA1092" s="206" t="str">
        <f>VLOOKUP(R1092,NIVEAUXADMIN!I:J,2,FALSE)</f>
        <v>HT07713-02</v>
      </c>
      <c r="AB1092" s="206">
        <f>IF(SUMPRODUCT(($A$4:$A1092=A1092)*($Q$4:$Q1092=Q1092))&gt;1,0,1)</f>
        <v>0</v>
      </c>
      <c r="AC1092" s="207">
        <f>IF(SUMPRODUCT(($A$4:$A1092=A1092)*($F$4:$F1092=F1092)*($Q$4:$Q1092=Q1092))&gt;1,0,1)</f>
        <v>0</v>
      </c>
      <c r="AD1092" s="206" t="str">
        <f t="shared" si="52"/>
        <v xml:space="preserve">{"Organisation": "Croix Rouge Americaine", "Indicateur": "Distribution de biens non-alimentaire", "Statut": "Réalisé", "Date de l'activité (passé ou planifiée)
( jj-mm-aaaa)": "12/22/2016", "Département": "Sud", "Commune": "Chantal", "Section Communale": "2ème Melonière"}, </v>
      </c>
    </row>
    <row r="1093" spans="1:30" s="53" customFormat="1" x14ac:dyDescent="0.25">
      <c r="A1093" s="53" t="s">
        <v>2191</v>
      </c>
      <c r="B1093" s="53" t="s">
        <v>2058</v>
      </c>
      <c r="D1093" s="53" t="s">
        <v>15</v>
      </c>
      <c r="E1093" s="132">
        <v>42726</v>
      </c>
      <c r="F1093" s="77" t="s">
        <v>2417</v>
      </c>
      <c r="G1093" s="145" t="s">
        <v>1058</v>
      </c>
      <c r="H1093" s="138" t="str">
        <f>IFERROR(VLOOKUP(G1093,REFERENCES!O:P,2,FALSE),"")</f>
        <v xml:space="preserve">Nombre </v>
      </c>
      <c r="I1093" s="146">
        <v>30</v>
      </c>
      <c r="J1093" s="73"/>
      <c r="K1093" s="73"/>
      <c r="L1093" s="73"/>
      <c r="M1093" s="20">
        <v>475</v>
      </c>
      <c r="N1093" s="17">
        <v>95</v>
      </c>
      <c r="O1093" s="143"/>
      <c r="P1093" s="53" t="s">
        <v>19</v>
      </c>
      <c r="Q1093" s="53" t="s">
        <v>515</v>
      </c>
      <c r="R1093" s="78" t="s">
        <v>1445</v>
      </c>
      <c r="S1093" s="167" t="s">
        <v>2185</v>
      </c>
      <c r="T1093" s="71"/>
      <c r="U1093" s="71"/>
      <c r="V1093" s="206" t="s">
        <v>1049</v>
      </c>
      <c r="W1093" s="206" t="str">
        <f t="shared" ref="W1093:W1156" si="53">UPPER(LEFT(A1093,3)&amp;YEAR(E1093)&amp;MONTH(E1093)&amp;DAY((E1093))&amp;LEFT(P1093,2)&amp;LEFT(Q1093,2)&amp;LEFT(R1093,2))</f>
        <v>CRO20161222SUCH2È</v>
      </c>
      <c r="X1093" s="206">
        <f t="shared" ref="X1093:X1156" si="54">COUNTIF($W$4:$W$128,W1093)</f>
        <v>0</v>
      </c>
      <c r="Y1093" s="206" t="str">
        <f>VLOOKUP(P1093,NIVEAUXADMIN!A:B,2,FALSE)</f>
        <v>HT07</v>
      </c>
      <c r="Z1093" s="206" t="str">
        <f>VLOOKUP(Q1093,NIVEAUXADMIN!E:F,2,FALSE)</f>
        <v>HT07713</v>
      </c>
      <c r="AA1093" s="206" t="str">
        <f>VLOOKUP(R1093,NIVEAUXADMIN!I:J,2,FALSE)</f>
        <v>HT07713-02</v>
      </c>
      <c r="AB1093" s="206">
        <f>IF(SUMPRODUCT(($A$4:$A1093=A1093)*($Q$4:$Q1093=Q1093))&gt;1,0,1)</f>
        <v>0</v>
      </c>
      <c r="AC1093" s="207">
        <f>IF(SUMPRODUCT(($A$4:$A1093=A1093)*($F$4:$F1093=F1093)*($Q$4:$Q1093=Q1093))&gt;1,0,1)</f>
        <v>0</v>
      </c>
      <c r="AD1093" s="206" t="str">
        <f t="shared" ref="AD1093:AD1156" si="55">"{"""&amp;$A$3 &amp;""": """ &amp; TRIM(A1093)  &amp; """, """&amp; $F$3 &amp; """: """ &amp;  IFERROR(MID(F1093,5,LEN(F1093)-2),"")&amp; """, """ &amp;$D$3 &amp;""": """ &amp; D1093 &amp; """, """&amp;$E$3 &amp;""": """ &amp; IFERROR(TEXT(E1093,"m/d/yyyy"),"") &amp; """, """&amp; $P$3&amp; """: """ &amp; P1093&amp; """, """&amp; $Q$3&amp; """: """ &amp; Q1093&amp; """, """&amp; $R$3&amp; """: """ &amp; R1093&amp; """}, "</f>
        <v xml:space="preserve">{"Organisation": "Croix Rouge Americaine", "Indicateur": "Distribution de biens non-alimentaire", "Statut": "Réalisé", "Date de l'activité (passé ou planifiée)
( jj-mm-aaaa)": "12/22/2016", "Département": "Sud", "Commune": "Chantal", "Section Communale": "2ème Melonière"}, </v>
      </c>
    </row>
    <row r="1094" spans="1:30" s="53" customFormat="1" x14ac:dyDescent="0.25">
      <c r="A1094" s="53" t="s">
        <v>2191</v>
      </c>
      <c r="B1094" s="53" t="s">
        <v>2058</v>
      </c>
      <c r="D1094" s="53" t="s">
        <v>15</v>
      </c>
      <c r="E1094" s="132">
        <v>42726</v>
      </c>
      <c r="F1094" s="77" t="s">
        <v>2417</v>
      </c>
      <c r="G1094" s="145" t="s">
        <v>1052</v>
      </c>
      <c r="H1094" s="138" t="str">
        <f>IFERROR(VLOOKUP(G1094,REFERENCES!O:P,2,FALSE),"")</f>
        <v xml:space="preserve">Nombre </v>
      </c>
      <c r="I1094" s="146">
        <v>95</v>
      </c>
      <c r="J1094" s="17"/>
      <c r="K1094" s="17"/>
      <c r="L1094" s="17"/>
      <c r="M1094" s="20">
        <v>475</v>
      </c>
      <c r="N1094" s="17">
        <v>95</v>
      </c>
      <c r="O1094" s="143"/>
      <c r="P1094" s="53" t="s">
        <v>19</v>
      </c>
      <c r="Q1094" s="53" t="s">
        <v>515</v>
      </c>
      <c r="R1094" s="26" t="s">
        <v>1445</v>
      </c>
      <c r="S1094" s="167" t="s">
        <v>2185</v>
      </c>
      <c r="V1094" s="143"/>
      <c r="W1094" s="206" t="str">
        <f t="shared" si="53"/>
        <v>CRO20161222SUCH2È</v>
      </c>
      <c r="X1094" s="206">
        <f t="shared" si="54"/>
        <v>0</v>
      </c>
      <c r="Y1094" s="206" t="str">
        <f>VLOOKUP(P1094,NIVEAUXADMIN!A:B,2,FALSE)</f>
        <v>HT07</v>
      </c>
      <c r="Z1094" s="206" t="str">
        <f>VLOOKUP(Q1094,NIVEAUXADMIN!E:F,2,FALSE)</f>
        <v>HT07713</v>
      </c>
      <c r="AA1094" s="206" t="str">
        <f>VLOOKUP(R1094,NIVEAUXADMIN!I:J,2,FALSE)</f>
        <v>HT07713-02</v>
      </c>
      <c r="AB1094" s="206">
        <f>IF(SUMPRODUCT(($A$4:$A1094=A1094)*($Q$4:$Q1094=Q1094))&gt;1,0,1)</f>
        <v>0</v>
      </c>
      <c r="AC1094" s="207">
        <f>IF(SUMPRODUCT(($A$4:$A1094=A1094)*($F$4:$F1094=F1094)*($Q$4:$Q1094=Q1094))&gt;1,0,1)</f>
        <v>0</v>
      </c>
      <c r="AD1094" s="206" t="str">
        <f t="shared" si="55"/>
        <v xml:space="preserve">{"Organisation": "Croix Rouge Americaine", "Indicateur": "Distribution de biens non-alimentaire", "Statut": "Réalisé", "Date de l'activité (passé ou planifiée)
( jj-mm-aaaa)": "12/22/2016", "Département": "Sud", "Commune": "Chantal", "Section Communale": "2ème Melonière"}, </v>
      </c>
    </row>
    <row r="1095" spans="1:30" s="53" customFormat="1" x14ac:dyDescent="0.25">
      <c r="A1095" s="53" t="s">
        <v>2191</v>
      </c>
      <c r="B1095" s="53" t="s">
        <v>2058</v>
      </c>
      <c r="D1095" s="53" t="s">
        <v>15</v>
      </c>
      <c r="E1095" s="132">
        <v>42726</v>
      </c>
      <c r="F1095" s="77" t="s">
        <v>2417</v>
      </c>
      <c r="G1095" s="145" t="s">
        <v>1050</v>
      </c>
      <c r="H1095" s="138" t="str">
        <f>IFERROR(VLOOKUP(G1095,REFERENCES!O:P,2,FALSE),"")</f>
        <v xml:space="preserve">Nombre </v>
      </c>
      <c r="I1095" s="146">
        <v>70</v>
      </c>
      <c r="J1095" s="17"/>
      <c r="K1095" s="17"/>
      <c r="L1095" s="17"/>
      <c r="M1095" s="20">
        <v>475</v>
      </c>
      <c r="N1095" s="17">
        <v>95</v>
      </c>
      <c r="O1095" s="143"/>
      <c r="P1095" s="53" t="s">
        <v>19</v>
      </c>
      <c r="Q1095" s="53" t="s">
        <v>515</v>
      </c>
      <c r="R1095" s="78" t="s">
        <v>1445</v>
      </c>
      <c r="S1095" s="167" t="s">
        <v>2185</v>
      </c>
      <c r="T1095" s="71"/>
      <c r="U1095" s="71"/>
      <c r="V1095" s="206"/>
      <c r="W1095" s="206" t="str">
        <f t="shared" si="53"/>
        <v>CRO20161222SUCH2È</v>
      </c>
      <c r="X1095" s="206">
        <f t="shared" si="54"/>
        <v>0</v>
      </c>
      <c r="Y1095" s="206" t="str">
        <f>VLOOKUP(P1095,NIVEAUXADMIN!A:B,2,FALSE)</f>
        <v>HT07</v>
      </c>
      <c r="Z1095" s="206" t="str">
        <f>VLOOKUP(Q1095,NIVEAUXADMIN!E:F,2,FALSE)</f>
        <v>HT07713</v>
      </c>
      <c r="AA1095" s="206" t="str">
        <f>VLOOKUP(R1095,NIVEAUXADMIN!I:J,2,FALSE)</f>
        <v>HT07713-02</v>
      </c>
      <c r="AB1095" s="206">
        <f>IF(SUMPRODUCT(($A$4:$A1095=A1095)*($Q$4:$Q1095=Q1095))&gt;1,0,1)</f>
        <v>0</v>
      </c>
      <c r="AC1095" s="207">
        <f>IF(SUMPRODUCT(($A$4:$A1095=A1095)*($F$4:$F1095=F1095)*($Q$4:$Q1095=Q1095))&gt;1,0,1)</f>
        <v>0</v>
      </c>
      <c r="AD1095" s="206" t="str">
        <f t="shared" si="55"/>
        <v xml:space="preserve">{"Organisation": "Croix Rouge Americaine", "Indicateur": "Distribution de biens non-alimentaire", "Statut": "Réalisé", "Date de l'activité (passé ou planifiée)
( jj-mm-aaaa)": "12/22/2016", "Département": "Sud", "Commune": "Chantal", "Section Communale": "2ème Melonière"}, </v>
      </c>
    </row>
    <row r="1096" spans="1:30" s="53" customFormat="1" x14ac:dyDescent="0.25">
      <c r="A1096" s="53" t="s">
        <v>2191</v>
      </c>
      <c r="B1096" s="53" t="s">
        <v>2058</v>
      </c>
      <c r="D1096" s="53" t="s">
        <v>15</v>
      </c>
      <c r="E1096" s="132">
        <v>42726</v>
      </c>
      <c r="F1096" s="77" t="s">
        <v>2417</v>
      </c>
      <c r="G1096" s="145" t="s">
        <v>1051</v>
      </c>
      <c r="H1096" s="138" t="str">
        <f>IFERROR(VLOOKUP(G1096,REFERENCES!O:P,2,FALSE),"")</f>
        <v xml:space="preserve">Nombre </v>
      </c>
      <c r="I1096" s="146">
        <v>200</v>
      </c>
      <c r="J1096" s="17"/>
      <c r="K1096" s="17"/>
      <c r="L1096" s="17"/>
      <c r="M1096" s="20">
        <v>475</v>
      </c>
      <c r="N1096" s="17">
        <v>95</v>
      </c>
      <c r="O1096" s="143"/>
      <c r="P1096" s="53" t="s">
        <v>19</v>
      </c>
      <c r="Q1096" s="53" t="s">
        <v>515</v>
      </c>
      <c r="R1096" s="78" t="s">
        <v>1445</v>
      </c>
      <c r="S1096" s="167" t="s">
        <v>2185</v>
      </c>
      <c r="T1096" s="71"/>
      <c r="U1096" s="71"/>
      <c r="V1096" s="206"/>
      <c r="W1096" s="206" t="str">
        <f t="shared" si="53"/>
        <v>CRO20161222SUCH2È</v>
      </c>
      <c r="X1096" s="206">
        <f t="shared" si="54"/>
        <v>0</v>
      </c>
      <c r="Y1096" s="206" t="str">
        <f>VLOOKUP(P1096,NIVEAUXADMIN!A:B,2,FALSE)</f>
        <v>HT07</v>
      </c>
      <c r="Z1096" s="206" t="str">
        <f>VLOOKUP(Q1096,NIVEAUXADMIN!E:F,2,FALSE)</f>
        <v>HT07713</v>
      </c>
      <c r="AA1096" s="206" t="str">
        <f>VLOOKUP(R1096,NIVEAUXADMIN!I:J,2,FALSE)</f>
        <v>HT07713-02</v>
      </c>
      <c r="AB1096" s="206">
        <f>IF(SUMPRODUCT(($A$4:$A1096=A1096)*($Q$4:$Q1096=Q1096))&gt;1,0,1)</f>
        <v>0</v>
      </c>
      <c r="AC1096" s="207">
        <f>IF(SUMPRODUCT(($A$4:$A1096=A1096)*($F$4:$F1096=F1096)*($Q$4:$Q1096=Q1096))&gt;1,0,1)</f>
        <v>0</v>
      </c>
      <c r="AD1096" s="206" t="str">
        <f t="shared" si="55"/>
        <v xml:space="preserve">{"Organisation": "Croix Rouge Americaine", "Indicateur": "Distribution de biens non-alimentaire", "Statut": "Réalisé", "Date de l'activité (passé ou planifiée)
( jj-mm-aaaa)": "12/22/2016", "Département": "Sud", "Commune": "Chantal", "Section Communale": "2ème Melonière"}, </v>
      </c>
    </row>
    <row r="1097" spans="1:30" s="53" customFormat="1" x14ac:dyDescent="0.25">
      <c r="A1097" s="53" t="s">
        <v>2191</v>
      </c>
      <c r="B1097" s="53" t="s">
        <v>2058</v>
      </c>
      <c r="D1097" s="53" t="s">
        <v>15</v>
      </c>
      <c r="E1097" s="132">
        <v>42726</v>
      </c>
      <c r="F1097" s="77" t="s">
        <v>2417</v>
      </c>
      <c r="G1097" s="145" t="s">
        <v>1051</v>
      </c>
      <c r="H1097" s="138" t="str">
        <f>IFERROR(VLOOKUP(G1097,REFERENCES!O:P,2,FALSE),"")</f>
        <v xml:space="preserve">Nombre </v>
      </c>
      <c r="I1097" s="146">
        <v>200</v>
      </c>
      <c r="J1097" s="17"/>
      <c r="K1097" s="17"/>
      <c r="L1097" s="17"/>
      <c r="M1097" s="20">
        <v>500</v>
      </c>
      <c r="N1097" s="17">
        <v>100</v>
      </c>
      <c r="O1097" s="143"/>
      <c r="P1097" s="53" t="s">
        <v>19</v>
      </c>
      <c r="Q1097" s="53" t="s">
        <v>515</v>
      </c>
      <c r="R1097" s="78"/>
      <c r="S1097" s="167"/>
      <c r="T1097" s="71"/>
      <c r="U1097" s="71"/>
      <c r="V1097" s="206"/>
      <c r="W1097" s="206" t="str">
        <f t="shared" si="53"/>
        <v>CRO20161222SUCH</v>
      </c>
      <c r="X1097" s="206">
        <f t="shared" si="54"/>
        <v>0</v>
      </c>
      <c r="Y1097" s="206" t="str">
        <f>VLOOKUP(P1097,NIVEAUXADMIN!A:B,2,FALSE)</f>
        <v>HT07</v>
      </c>
      <c r="Z1097" s="206" t="str">
        <f>VLOOKUP(Q1097,NIVEAUXADMIN!E:F,2,FALSE)</f>
        <v>HT07713</v>
      </c>
      <c r="AA1097" s="206" t="e">
        <f>VLOOKUP(R1097,NIVEAUXADMIN!I:J,2,FALSE)</f>
        <v>#N/A</v>
      </c>
      <c r="AB1097" s="206">
        <f>IF(SUMPRODUCT(($A$4:$A1097=A1097)*($Q$4:$Q1097=Q1097))&gt;1,0,1)</f>
        <v>0</v>
      </c>
      <c r="AC1097" s="207">
        <f>IF(SUMPRODUCT(($A$4:$A1097=A1097)*($F$4:$F1097=F1097)*($Q$4:$Q1097=Q1097))&gt;1,0,1)</f>
        <v>0</v>
      </c>
      <c r="AD1097" s="206" t="str">
        <f t="shared" si="55"/>
        <v xml:space="preserve">{"Organisation": "Croix Rouge Americaine", "Indicateur": "Distribution de biens non-alimentaire", "Statut": "Réalisé", "Date de l'activité (passé ou planifiée)
( jj-mm-aaaa)": "12/22/2016", "Département": "Sud", "Commune": "Chantal", "Section Communale": ""}, </v>
      </c>
    </row>
    <row r="1098" spans="1:30" s="53" customFormat="1" x14ac:dyDescent="0.25">
      <c r="A1098" s="53" t="s">
        <v>2191</v>
      </c>
      <c r="B1098" s="53" t="s">
        <v>2058</v>
      </c>
      <c r="D1098" s="53" t="s">
        <v>15</v>
      </c>
      <c r="E1098" s="132">
        <v>42726</v>
      </c>
      <c r="F1098" s="77" t="s">
        <v>2417</v>
      </c>
      <c r="G1098" s="145" t="s">
        <v>1051</v>
      </c>
      <c r="H1098" s="138" t="str">
        <f>IFERROR(VLOOKUP(G1098,REFERENCES!O:P,2,FALSE),"")</f>
        <v xml:space="preserve">Nombre </v>
      </c>
      <c r="I1098" s="146">
        <v>500</v>
      </c>
      <c r="J1098" s="17"/>
      <c r="K1098" s="17"/>
      <c r="L1098" s="17"/>
      <c r="M1098" s="20">
        <v>1250</v>
      </c>
      <c r="N1098" s="17">
        <v>250</v>
      </c>
      <c r="O1098" s="143"/>
      <c r="P1098" s="53" t="s">
        <v>151</v>
      </c>
      <c r="Q1098" s="53" t="s">
        <v>294</v>
      </c>
      <c r="R1098" s="78"/>
      <c r="S1098" s="167"/>
      <c r="T1098" s="71"/>
      <c r="U1098" s="71"/>
      <c r="V1098" s="143"/>
      <c r="W1098" s="206" t="str">
        <f t="shared" si="53"/>
        <v>CRO20161222NIMI</v>
      </c>
      <c r="X1098" s="206">
        <f t="shared" si="54"/>
        <v>0</v>
      </c>
      <c r="Y1098" s="206" t="str">
        <f>VLOOKUP(P1098,NIVEAUXADMIN!A:B,2,FALSE)</f>
        <v>HT10</v>
      </c>
      <c r="Z1098" s="206" t="str">
        <f>VLOOKUP(Q1098,NIVEAUXADMIN!E:F,2,FALSE)</f>
        <v>HT101011</v>
      </c>
      <c r="AA1098" s="206" t="e">
        <f>VLOOKUP(R1098,NIVEAUXADMIN!I:J,2,FALSE)</f>
        <v>#N/A</v>
      </c>
      <c r="AB1098" s="206">
        <f>IF(SUMPRODUCT(($A$4:$A1098=A1098)*($Q$4:$Q1098=Q1098))&gt;1,0,1)</f>
        <v>0</v>
      </c>
      <c r="AC1098" s="207">
        <f>IF(SUMPRODUCT(($A$4:$A1098=A1098)*($F$4:$F1098=F1098)*($Q$4:$Q1098=Q1098))&gt;1,0,1)</f>
        <v>0</v>
      </c>
      <c r="AD1098" s="206" t="str">
        <f t="shared" si="55"/>
        <v xml:space="preserve">{"Organisation": "Croix Rouge Americaine", "Indicateur": "Distribution de biens non-alimentaire", "Statut": "Réalisé", "Date de l'activité (passé ou planifiée)
( jj-mm-aaaa)": "12/22/2016", "Département": "Nippes", "Commune": "Miragoane", "Section Communale": ""}, </v>
      </c>
    </row>
    <row r="1099" spans="1:30" s="53" customFormat="1" x14ac:dyDescent="0.25">
      <c r="A1099" s="53" t="s">
        <v>2191</v>
      </c>
      <c r="B1099" s="53" t="s">
        <v>2058</v>
      </c>
      <c r="D1099" s="53" t="s">
        <v>15</v>
      </c>
      <c r="E1099" s="132">
        <v>42726</v>
      </c>
      <c r="F1099" s="77" t="s">
        <v>2417</v>
      </c>
      <c r="G1099" s="145" t="s">
        <v>1051</v>
      </c>
      <c r="H1099" s="138" t="str">
        <f>IFERROR(VLOOKUP(G1099,REFERENCES!O:P,2,FALSE),"")</f>
        <v xml:space="preserve">Nombre </v>
      </c>
      <c r="I1099" s="146">
        <v>500</v>
      </c>
      <c r="J1099" s="17"/>
      <c r="K1099" s="17"/>
      <c r="L1099" s="17"/>
      <c r="M1099" s="20">
        <v>1250</v>
      </c>
      <c r="N1099" s="17">
        <v>250</v>
      </c>
      <c r="O1099" s="143"/>
      <c r="P1099" s="53" t="s">
        <v>151</v>
      </c>
      <c r="Q1099" s="53" t="s">
        <v>291</v>
      </c>
      <c r="R1099" s="78"/>
      <c r="S1099" s="167"/>
      <c r="T1099" s="71"/>
      <c r="U1099" s="71"/>
      <c r="V1099" s="206"/>
      <c r="W1099" s="206" t="str">
        <f t="shared" si="53"/>
        <v>CRO20161222NIL'</v>
      </c>
      <c r="X1099" s="206">
        <f t="shared" si="54"/>
        <v>0</v>
      </c>
      <c r="Y1099" s="206" t="str">
        <f>VLOOKUP(P1099,NIVEAUXADMIN!A:B,2,FALSE)</f>
        <v>HT10</v>
      </c>
      <c r="Z1099" s="206" t="str">
        <f>VLOOKUP(Q1099,NIVEAUXADMIN!E:F,2,FALSE)</f>
        <v>HT101023</v>
      </c>
      <c r="AA1099" s="206" t="e">
        <f>VLOOKUP(R1099,NIVEAUXADMIN!I:J,2,FALSE)</f>
        <v>#N/A</v>
      </c>
      <c r="AB1099" s="206">
        <f>IF(SUMPRODUCT(($A$4:$A1099=A1099)*($Q$4:$Q1099=Q1099))&gt;1,0,1)</f>
        <v>0</v>
      </c>
      <c r="AC1099" s="207">
        <f>IF(SUMPRODUCT(($A$4:$A1099=A1099)*($F$4:$F1099=F1099)*($Q$4:$Q1099=Q1099))&gt;1,0,1)</f>
        <v>0</v>
      </c>
      <c r="AD1099" s="206" t="str">
        <f t="shared" si="55"/>
        <v xml:space="preserve">{"Organisation": "Croix Rouge Americaine", "Indicateur": "Distribution de biens non-alimentaire", "Statut": "Réalisé", "Date de l'activité (passé ou planifiée)
( jj-mm-aaaa)": "12/22/2016", "Département": "Nippes", "Commune": "L'Asile", "Section Communale": ""}, </v>
      </c>
    </row>
    <row r="1100" spans="1:30" s="53" customFormat="1" x14ac:dyDescent="0.25">
      <c r="A1100" s="53" t="s">
        <v>2191</v>
      </c>
      <c r="B1100" s="53" t="s">
        <v>2058</v>
      </c>
      <c r="D1100" s="53" t="s">
        <v>15</v>
      </c>
      <c r="E1100" s="132">
        <v>42727</v>
      </c>
      <c r="F1100" s="77" t="s">
        <v>2417</v>
      </c>
      <c r="G1100" s="145" t="s">
        <v>1055</v>
      </c>
      <c r="H1100" s="138" t="str">
        <f>IFERROR(VLOOKUP(G1100,REFERENCES!O:P,2,FALSE),"")</f>
        <v xml:space="preserve">Nombre </v>
      </c>
      <c r="I1100" s="146">
        <v>278</v>
      </c>
      <c r="J1100" s="17"/>
      <c r="K1100" s="17"/>
      <c r="L1100" s="17"/>
      <c r="M1100" s="20">
        <v>1390</v>
      </c>
      <c r="N1100" s="17">
        <v>278</v>
      </c>
      <c r="O1100" s="143"/>
      <c r="P1100" s="53" t="s">
        <v>151</v>
      </c>
      <c r="Q1100" s="53" t="s">
        <v>285</v>
      </c>
      <c r="R1100" s="78" t="s">
        <v>1613</v>
      </c>
      <c r="S1100" s="167" t="s">
        <v>2188</v>
      </c>
      <c r="T1100" s="71"/>
      <c r="U1100" s="71"/>
      <c r="V1100" s="206"/>
      <c r="W1100" s="206" t="str">
        <f t="shared" si="53"/>
        <v>CRO20161223NIFO4È</v>
      </c>
      <c r="X1100" s="206">
        <f t="shared" si="54"/>
        <v>0</v>
      </c>
      <c r="Y1100" s="206" t="str">
        <f>VLOOKUP(P1100,NIVEAUXADMIN!A:B,2,FALSE)</f>
        <v>HT10</v>
      </c>
      <c r="Z1100" s="206" t="str">
        <f>VLOOKUP(Q1100,NIVEAUXADMIN!E:F,2,FALSE)</f>
        <v>HT101013</v>
      </c>
      <c r="AA1100" s="206" t="str">
        <f>VLOOKUP(R1100,NIVEAUXADMIN!I:J,2,FALSE)</f>
        <v>HT101013-03</v>
      </c>
      <c r="AB1100" s="206">
        <f>IF(SUMPRODUCT(($A$4:$A1100=A1100)*($Q$4:$Q1100=Q1100))&gt;1,0,1)</f>
        <v>0</v>
      </c>
      <c r="AC1100" s="207">
        <f>IF(SUMPRODUCT(($A$4:$A1100=A1100)*($F$4:$F1100=F1100)*($Q$4:$Q1100=Q1100))&gt;1,0,1)</f>
        <v>0</v>
      </c>
      <c r="AD1100" s="206" t="str">
        <f t="shared" si="55"/>
        <v xml:space="preserve">{"Organisation": "Croix Rouge Americaine", "Indicateur": "Distribution de biens non-alimentaire", "Statut": "Réalisé", "Date de l'activité (passé ou planifiée)
( jj-mm-aaaa)": "12/23/2016", "Département": "Nippes", "Commune": "Fonds Des Negres", "Section Communale": "4ème Pemerle"}, </v>
      </c>
    </row>
    <row r="1101" spans="1:30" s="53" customFormat="1" x14ac:dyDescent="0.25">
      <c r="A1101" s="53" t="s">
        <v>2191</v>
      </c>
      <c r="B1101" s="53" t="s">
        <v>2058</v>
      </c>
      <c r="D1101" s="53" t="s">
        <v>15</v>
      </c>
      <c r="E1101" s="132">
        <v>42727</v>
      </c>
      <c r="F1101" s="77" t="s">
        <v>2420</v>
      </c>
      <c r="G1101" s="145" t="s">
        <v>2409</v>
      </c>
      <c r="H1101" s="138" t="str">
        <f>IFERROR(VLOOKUP(G1101,REFERENCES!O:P,2,FALSE),"")</f>
        <v xml:space="preserve">Nombre </v>
      </c>
      <c r="I1101" s="146">
        <v>150</v>
      </c>
      <c r="J1101" s="17"/>
      <c r="K1101" s="17"/>
      <c r="L1101" s="17"/>
      <c r="M1101" s="20">
        <v>1390</v>
      </c>
      <c r="N1101" s="17">
        <v>278</v>
      </c>
      <c r="O1101" s="143"/>
      <c r="P1101" s="53" t="s">
        <v>151</v>
      </c>
      <c r="Q1101" s="53" t="s">
        <v>285</v>
      </c>
      <c r="R1101" s="78" t="s">
        <v>1613</v>
      </c>
      <c r="S1101" s="167" t="s">
        <v>2188</v>
      </c>
      <c r="T1101" s="71"/>
      <c r="U1101" s="71"/>
      <c r="V1101" s="206"/>
      <c r="W1101" s="206" t="str">
        <f t="shared" si="53"/>
        <v>CRO20161223NIFO4È</v>
      </c>
      <c r="X1101" s="206">
        <f t="shared" si="54"/>
        <v>0</v>
      </c>
      <c r="Y1101" s="206" t="str">
        <f>VLOOKUP(P1101,NIVEAUXADMIN!A:B,2,FALSE)</f>
        <v>HT10</v>
      </c>
      <c r="Z1101" s="206" t="str">
        <f>VLOOKUP(Q1101,NIVEAUXADMIN!E:F,2,FALSE)</f>
        <v>HT101013</v>
      </c>
      <c r="AA1101" s="206" t="str">
        <f>VLOOKUP(R1101,NIVEAUXADMIN!I:J,2,FALSE)</f>
        <v>HT101013-03</v>
      </c>
      <c r="AB1101" s="206">
        <f>IF(SUMPRODUCT(($A$4:$A1101=A1101)*($Q$4:$Q1101=Q1101))&gt;1,0,1)</f>
        <v>0</v>
      </c>
      <c r="AC1101" s="207">
        <f>IF(SUMPRODUCT(($A$4:$A1101=A1101)*($F$4:$F1101=F1101)*($Q$4:$Q1101=Q1101))&gt;1,0,1)</f>
        <v>0</v>
      </c>
      <c r="AD1101" s="206" t="str">
        <f t="shared" si="55"/>
        <v xml:space="preserve">{"Organisation": "Croix Rouge Americaine", "Indicateur": "Distribution de materiel d'abris d'urgence", "Statut": "Réalisé", "Date de l'activité (passé ou planifiée)
( jj-mm-aaaa)": "12/23/2016", "Département": "Nippes", "Commune": "Fonds Des Negres", "Section Communale": "4ème Pemerle"}, </v>
      </c>
    </row>
    <row r="1102" spans="1:30" s="53" customFormat="1" x14ac:dyDescent="0.25">
      <c r="A1102" s="53" t="s">
        <v>2191</v>
      </c>
      <c r="B1102" s="53" t="s">
        <v>2058</v>
      </c>
      <c r="D1102" s="53" t="s">
        <v>15</v>
      </c>
      <c r="E1102" s="132">
        <v>42727</v>
      </c>
      <c r="F1102" s="77" t="s">
        <v>2417</v>
      </c>
      <c r="G1102" s="145" t="s">
        <v>1050</v>
      </c>
      <c r="H1102" s="138" t="str">
        <f>IFERROR(VLOOKUP(G1102,REFERENCES!O:P,2,FALSE),"")</f>
        <v xml:space="preserve">Nombre </v>
      </c>
      <c r="I1102" s="146">
        <v>288</v>
      </c>
      <c r="J1102" s="17"/>
      <c r="K1102" s="17"/>
      <c r="L1102" s="17"/>
      <c r="M1102" s="20">
        <v>1390</v>
      </c>
      <c r="N1102" s="17">
        <v>278</v>
      </c>
      <c r="O1102" s="143"/>
      <c r="P1102" s="53" t="s">
        <v>151</v>
      </c>
      <c r="Q1102" s="53" t="s">
        <v>285</v>
      </c>
      <c r="R1102" s="78" t="s">
        <v>1613</v>
      </c>
      <c r="S1102" s="167" t="s">
        <v>2188</v>
      </c>
      <c r="T1102" s="71"/>
      <c r="U1102" s="71"/>
      <c r="V1102" s="206"/>
      <c r="W1102" s="206" t="str">
        <f t="shared" si="53"/>
        <v>CRO20161223NIFO4È</v>
      </c>
      <c r="X1102" s="206">
        <f t="shared" si="54"/>
        <v>0</v>
      </c>
      <c r="Y1102" s="206" t="str">
        <f>VLOOKUP(P1102,NIVEAUXADMIN!A:B,2,FALSE)</f>
        <v>HT10</v>
      </c>
      <c r="Z1102" s="206" t="str">
        <f>VLOOKUP(Q1102,NIVEAUXADMIN!E:F,2,FALSE)</f>
        <v>HT101013</v>
      </c>
      <c r="AA1102" s="206" t="str">
        <f>VLOOKUP(R1102,NIVEAUXADMIN!I:J,2,FALSE)</f>
        <v>HT101013-03</v>
      </c>
      <c r="AB1102" s="206">
        <f>IF(SUMPRODUCT(($A$4:$A1102=A1102)*($Q$4:$Q1102=Q1102))&gt;1,0,1)</f>
        <v>0</v>
      </c>
      <c r="AC1102" s="207">
        <f>IF(SUMPRODUCT(($A$4:$A1102=A1102)*($F$4:$F1102=F1102)*($Q$4:$Q1102=Q1102))&gt;1,0,1)</f>
        <v>0</v>
      </c>
      <c r="AD1102" s="206" t="str">
        <f t="shared" si="55"/>
        <v xml:space="preserve">{"Organisation": "Croix Rouge Americaine", "Indicateur": "Distribution de biens non-alimentaire", "Statut": "Réalisé", "Date de l'activité (passé ou planifiée)
( jj-mm-aaaa)": "12/23/2016", "Département": "Nippes", "Commune": "Fonds Des Negres", "Section Communale": "4ème Pemerle"}, </v>
      </c>
    </row>
    <row r="1103" spans="1:30" s="53" customFormat="1" x14ac:dyDescent="0.25">
      <c r="A1103" s="53" t="s">
        <v>2191</v>
      </c>
      <c r="B1103" s="53" t="s">
        <v>2058</v>
      </c>
      <c r="D1103" s="53" t="s">
        <v>15</v>
      </c>
      <c r="E1103" s="132">
        <v>42727</v>
      </c>
      <c r="F1103" s="77" t="s">
        <v>2417</v>
      </c>
      <c r="G1103" s="145" t="s">
        <v>1051</v>
      </c>
      <c r="H1103" s="138" t="str">
        <f>IFERROR(VLOOKUP(G1103,REFERENCES!O:P,2,FALSE),"")</f>
        <v xml:space="preserve">Nombre </v>
      </c>
      <c r="I1103" s="146">
        <v>556</v>
      </c>
      <c r="J1103" s="17"/>
      <c r="K1103" s="17"/>
      <c r="L1103" s="17"/>
      <c r="M1103" s="20">
        <v>1390</v>
      </c>
      <c r="N1103" s="17">
        <v>278</v>
      </c>
      <c r="O1103" s="143"/>
      <c r="P1103" s="53" t="s">
        <v>151</v>
      </c>
      <c r="Q1103" s="53" t="s">
        <v>285</v>
      </c>
      <c r="R1103" s="78" t="s">
        <v>1613</v>
      </c>
      <c r="S1103" s="167" t="s">
        <v>2188</v>
      </c>
      <c r="T1103" s="71"/>
      <c r="U1103" s="71"/>
      <c r="V1103" s="206"/>
      <c r="W1103" s="206" t="str">
        <f t="shared" si="53"/>
        <v>CRO20161223NIFO4È</v>
      </c>
      <c r="X1103" s="206">
        <f t="shared" si="54"/>
        <v>0</v>
      </c>
      <c r="Y1103" s="206" t="str">
        <f>VLOOKUP(P1103,NIVEAUXADMIN!A:B,2,FALSE)</f>
        <v>HT10</v>
      </c>
      <c r="Z1103" s="206" t="str">
        <f>VLOOKUP(Q1103,NIVEAUXADMIN!E:F,2,FALSE)</f>
        <v>HT101013</v>
      </c>
      <c r="AA1103" s="206" t="str">
        <f>VLOOKUP(R1103,NIVEAUXADMIN!I:J,2,FALSE)</f>
        <v>HT101013-03</v>
      </c>
      <c r="AB1103" s="206">
        <f>IF(SUMPRODUCT(($A$4:$A1103=A1103)*($Q$4:$Q1103=Q1103))&gt;1,0,1)</f>
        <v>0</v>
      </c>
      <c r="AC1103" s="207">
        <f>IF(SUMPRODUCT(($A$4:$A1103=A1103)*($F$4:$F1103=F1103)*($Q$4:$Q1103=Q1103))&gt;1,0,1)</f>
        <v>0</v>
      </c>
      <c r="AD1103" s="206" t="str">
        <f t="shared" si="55"/>
        <v xml:space="preserve">{"Organisation": "Croix Rouge Americaine", "Indicateur": "Distribution de biens non-alimentaire", "Statut": "Réalisé", "Date de l'activité (passé ou planifiée)
( jj-mm-aaaa)": "12/23/2016", "Département": "Nippes", "Commune": "Fonds Des Negres", "Section Communale": "4ème Pemerle"}, </v>
      </c>
    </row>
    <row r="1104" spans="1:30" s="53" customFormat="1" x14ac:dyDescent="0.25">
      <c r="A1104" s="53" t="s">
        <v>2191</v>
      </c>
      <c r="B1104" s="53" t="s">
        <v>2058</v>
      </c>
      <c r="D1104" s="53" t="s">
        <v>15</v>
      </c>
      <c r="E1104" s="132">
        <v>42727</v>
      </c>
      <c r="F1104" s="77" t="s">
        <v>2418</v>
      </c>
      <c r="G1104" s="145" t="s">
        <v>1151</v>
      </c>
      <c r="H1104" s="138" t="str">
        <f>IFERROR(VLOOKUP(G1104,REFERENCES!O:P,2,FALSE),"")</f>
        <v>Nombre de kits d'outils</v>
      </c>
      <c r="I1104" s="146">
        <v>445</v>
      </c>
      <c r="J1104" s="17"/>
      <c r="K1104" s="17"/>
      <c r="L1104" s="17"/>
      <c r="M1104" s="20">
        <v>2225</v>
      </c>
      <c r="N1104" s="17">
        <v>445</v>
      </c>
      <c r="O1104" s="143"/>
      <c r="P1104" s="53" t="s">
        <v>19</v>
      </c>
      <c r="Q1104" s="53" t="s">
        <v>552</v>
      </c>
      <c r="R1104" s="78"/>
      <c r="S1104" s="167"/>
      <c r="T1104" s="71"/>
      <c r="U1104" s="71"/>
      <c r="V1104" s="206"/>
      <c r="W1104" s="206" t="str">
        <f t="shared" si="53"/>
        <v>CRO20161223SUTO</v>
      </c>
      <c r="X1104" s="206">
        <f t="shared" si="54"/>
        <v>0</v>
      </c>
      <c r="Y1104" s="206" t="str">
        <f>VLOOKUP(P1104,NIVEAUXADMIN!A:B,2,FALSE)</f>
        <v>HT07</v>
      </c>
      <c r="Z1104" s="206" t="str">
        <f>VLOOKUP(Q1104,NIVEAUXADMIN!E:F,2,FALSE)</f>
        <v>HT07712</v>
      </c>
      <c r="AA1104" s="206" t="e">
        <f>VLOOKUP(R1104,NIVEAUXADMIN!I:J,2,FALSE)</f>
        <v>#N/A</v>
      </c>
      <c r="AB1104" s="206">
        <f>IF(SUMPRODUCT(($A$4:$A1104=A1104)*($Q$4:$Q1104=Q1104))&gt;1,0,1)</f>
        <v>0</v>
      </c>
      <c r="AC1104" s="207">
        <f>IF(SUMPRODUCT(($A$4:$A1104=A1104)*($F$4:$F1104=F1104)*($Q$4:$Q1104=Q1104))&gt;1,0,1)</f>
        <v>0</v>
      </c>
      <c r="AD1104" s="206" t="str">
        <f t="shared" si="55"/>
        <v xml:space="preserve">{"Organisation": "Croix Rouge Americaine", "Indicateur": "Support à l'auto-recouvrement pour la réparation et reconstruction", "Statut": "Réalisé", "Date de l'activité (passé ou planifiée)
( jj-mm-aaaa)": "12/23/2016", "Département": "Sud", "Commune": "Torbeck", "Section Communale": ""}, </v>
      </c>
    </row>
    <row r="1105" spans="1:30" s="53" customFormat="1" x14ac:dyDescent="0.25">
      <c r="A1105" s="53" t="s">
        <v>2191</v>
      </c>
      <c r="B1105" s="53" t="s">
        <v>2058</v>
      </c>
      <c r="D1105" s="53" t="s">
        <v>15</v>
      </c>
      <c r="E1105" s="132">
        <v>42727</v>
      </c>
      <c r="F1105" s="77" t="s">
        <v>2418</v>
      </c>
      <c r="G1105" s="145" t="s">
        <v>1151</v>
      </c>
      <c r="H1105" s="138" t="str">
        <f>IFERROR(VLOOKUP(G1105,REFERENCES!O:P,2,FALSE),"")</f>
        <v>Nombre de kits d'outils</v>
      </c>
      <c r="I1105" s="146">
        <v>412</v>
      </c>
      <c r="J1105" s="17"/>
      <c r="K1105" s="17"/>
      <c r="L1105" s="17"/>
      <c r="M1105" s="20">
        <v>2060</v>
      </c>
      <c r="N1105" s="17">
        <v>412</v>
      </c>
      <c r="O1105" s="143"/>
      <c r="P1105" s="53" t="s">
        <v>19</v>
      </c>
      <c r="Q1105" s="53" t="s">
        <v>552</v>
      </c>
      <c r="R1105" s="78"/>
      <c r="S1105" s="167"/>
      <c r="T1105" s="71"/>
      <c r="U1105" s="71"/>
      <c r="V1105" s="206"/>
      <c r="W1105" s="206" t="str">
        <f t="shared" si="53"/>
        <v>CRO20161223SUTO</v>
      </c>
      <c r="X1105" s="206">
        <f t="shared" si="54"/>
        <v>0</v>
      </c>
      <c r="Y1105" s="206" t="str">
        <f>VLOOKUP(P1105,NIVEAUXADMIN!A:B,2,FALSE)</f>
        <v>HT07</v>
      </c>
      <c r="Z1105" s="206" t="str">
        <f>VLOOKUP(Q1105,NIVEAUXADMIN!E:F,2,FALSE)</f>
        <v>HT07712</v>
      </c>
      <c r="AA1105" s="206" t="e">
        <f>VLOOKUP(R1105,NIVEAUXADMIN!I:J,2,FALSE)</f>
        <v>#N/A</v>
      </c>
      <c r="AB1105" s="206">
        <f>IF(SUMPRODUCT(($A$4:$A1105=A1105)*($Q$4:$Q1105=Q1105))&gt;1,0,1)</f>
        <v>0</v>
      </c>
      <c r="AC1105" s="207">
        <f>IF(SUMPRODUCT(($A$4:$A1105=A1105)*($F$4:$F1105=F1105)*($Q$4:$Q1105=Q1105))&gt;1,0,1)</f>
        <v>0</v>
      </c>
      <c r="AD1105" s="206" t="str">
        <f t="shared" si="55"/>
        <v xml:space="preserve">{"Organisation": "Croix Rouge Americaine", "Indicateur": "Support à l'auto-recouvrement pour la réparation et reconstruction", "Statut": "Réalisé", "Date de l'activité (passé ou planifiée)
( jj-mm-aaaa)": "12/23/2016", "Département": "Sud", "Commune": "Torbeck", "Section Communale": ""}, </v>
      </c>
    </row>
    <row r="1106" spans="1:30" s="53" customFormat="1" x14ac:dyDescent="0.25">
      <c r="A1106" s="53" t="s">
        <v>2191</v>
      </c>
      <c r="B1106" s="53" t="s">
        <v>2058</v>
      </c>
      <c r="D1106" s="53" t="s">
        <v>15</v>
      </c>
      <c r="E1106" s="132">
        <v>42727</v>
      </c>
      <c r="F1106" s="77" t="s">
        <v>2418</v>
      </c>
      <c r="G1106" s="145" t="s">
        <v>1151</v>
      </c>
      <c r="H1106" s="138" t="str">
        <f>IFERROR(VLOOKUP(G1106,REFERENCES!O:P,2,FALSE),"")</f>
        <v>Nombre de kits d'outils</v>
      </c>
      <c r="I1106" s="146">
        <v>589</v>
      </c>
      <c r="J1106" s="17"/>
      <c r="K1106" s="17"/>
      <c r="L1106" s="17"/>
      <c r="M1106" s="20">
        <v>2945</v>
      </c>
      <c r="N1106" s="17">
        <v>589</v>
      </c>
      <c r="O1106" s="143"/>
      <c r="P1106" s="53" t="s">
        <v>19</v>
      </c>
      <c r="Q1106" s="53" t="s">
        <v>546</v>
      </c>
      <c r="R1106" s="78"/>
      <c r="S1106" s="167"/>
      <c r="T1106" s="71"/>
      <c r="U1106" s="71"/>
      <c r="V1106" s="206"/>
      <c r="W1106" s="206" t="str">
        <f t="shared" si="53"/>
        <v>CRO20161223SUST</v>
      </c>
      <c r="X1106" s="206">
        <f t="shared" si="54"/>
        <v>0</v>
      </c>
      <c r="Y1106" s="206" t="str">
        <f>VLOOKUP(P1106,NIVEAUXADMIN!A:B,2,FALSE)</f>
        <v>HT07</v>
      </c>
      <c r="Z1106" s="206" t="str">
        <f>VLOOKUP(Q1106,NIVEAUXADMIN!E:F,2,FALSE)</f>
        <v>HT07732</v>
      </c>
      <c r="AA1106" s="206" t="e">
        <f>VLOOKUP(R1106,NIVEAUXADMIN!I:J,2,FALSE)</f>
        <v>#N/A</v>
      </c>
      <c r="AB1106" s="206">
        <f>IF(SUMPRODUCT(($A$4:$A1106=A1106)*($Q$4:$Q1106=Q1106))&gt;1,0,1)</f>
        <v>1</v>
      </c>
      <c r="AC1106" s="207">
        <f>IF(SUMPRODUCT(($A$4:$A1106=A1106)*($F$4:$F1106=F1106)*($Q$4:$Q1106=Q1106))&gt;1,0,1)</f>
        <v>1</v>
      </c>
      <c r="AD1106" s="206" t="str">
        <f t="shared" si="55"/>
        <v xml:space="preserve">{"Organisation": "Croix Rouge Americaine", "Indicateur": "Support à l'auto-recouvrement pour la réparation et reconstruction", "Statut": "Réalisé", "Date de l'activité (passé ou planifiée)
( jj-mm-aaaa)": "12/23/2016", "Département": "Sud", "Commune": "St. Louis du Sud", "Section Communale": ""}, </v>
      </c>
    </row>
    <row r="1107" spans="1:30" s="53" customFormat="1" x14ac:dyDescent="0.25">
      <c r="A1107" s="53" t="s">
        <v>2191</v>
      </c>
      <c r="B1107" s="53" t="s">
        <v>2058</v>
      </c>
      <c r="D1107" s="53" t="s">
        <v>15</v>
      </c>
      <c r="E1107" s="132">
        <v>42727</v>
      </c>
      <c r="F1107" s="77" t="s">
        <v>2417</v>
      </c>
      <c r="G1107" s="145" t="s">
        <v>1055</v>
      </c>
      <c r="H1107" s="138" t="str">
        <f>IFERROR(VLOOKUP(G1107,REFERENCES!O:P,2,FALSE),"")</f>
        <v xml:space="preserve">Nombre </v>
      </c>
      <c r="I1107" s="207">
        <v>278</v>
      </c>
      <c r="J1107" s="207"/>
      <c r="K1107" s="207"/>
      <c r="L1107" s="207"/>
      <c r="M1107" s="20">
        <v>1390</v>
      </c>
      <c r="N1107" s="17">
        <v>278</v>
      </c>
      <c r="O1107" s="143"/>
      <c r="P1107" s="53" t="s">
        <v>151</v>
      </c>
      <c r="Q1107" s="53" t="s">
        <v>285</v>
      </c>
      <c r="R1107" s="150"/>
      <c r="S1107" s="167"/>
      <c r="T1107" s="206"/>
      <c r="U1107" s="206"/>
      <c r="V1107" s="206"/>
      <c r="W1107" s="206" t="str">
        <f t="shared" si="53"/>
        <v>CRO20161223NIFO</v>
      </c>
      <c r="X1107" s="206">
        <f t="shared" si="54"/>
        <v>0</v>
      </c>
      <c r="Y1107" s="206" t="str">
        <f>VLOOKUP(P1107,NIVEAUXADMIN!A:B,2,FALSE)</f>
        <v>HT10</v>
      </c>
      <c r="Z1107" s="206" t="str">
        <f>VLOOKUP(Q1107,NIVEAUXADMIN!E:F,2,FALSE)</f>
        <v>HT101013</v>
      </c>
      <c r="AA1107" s="206" t="e">
        <f>VLOOKUP(R1107,NIVEAUXADMIN!I:J,2,FALSE)</f>
        <v>#N/A</v>
      </c>
      <c r="AB1107" s="206">
        <f>IF(SUMPRODUCT(($A$4:$A1107=A1107)*($Q$4:$Q1107=Q1107))&gt;1,0,1)</f>
        <v>0</v>
      </c>
      <c r="AC1107" s="207">
        <f>IF(SUMPRODUCT(($A$4:$A1107=A1107)*($F$4:$F1107=F1107)*($Q$4:$Q1107=Q1107))&gt;1,0,1)</f>
        <v>0</v>
      </c>
      <c r="AD1107" s="206" t="str">
        <f t="shared" si="55"/>
        <v xml:space="preserve">{"Organisation": "Croix Rouge Americaine", "Indicateur": "Distribution de biens non-alimentaire", "Statut": "Réalisé", "Date de l'activité (passé ou planifiée)
( jj-mm-aaaa)": "12/23/2016", "Département": "Nippes", "Commune": "Fonds Des Negres", "Section Communale": ""}, </v>
      </c>
    </row>
    <row r="1108" spans="1:30" s="53" customFormat="1" x14ac:dyDescent="0.25">
      <c r="A1108" s="53" t="s">
        <v>2191</v>
      </c>
      <c r="B1108" s="53" t="s">
        <v>2058</v>
      </c>
      <c r="D1108" s="53" t="s">
        <v>15</v>
      </c>
      <c r="E1108" s="132">
        <v>42727</v>
      </c>
      <c r="F1108" s="77" t="s">
        <v>2417</v>
      </c>
      <c r="G1108" s="145" t="s">
        <v>1050</v>
      </c>
      <c r="H1108" s="138" t="str">
        <f>IFERROR(VLOOKUP(G1108,REFERENCES!O:P,2,FALSE),"")</f>
        <v xml:space="preserve">Nombre </v>
      </c>
      <c r="I1108" s="207">
        <v>278</v>
      </c>
      <c r="J1108" s="207"/>
      <c r="K1108" s="207"/>
      <c r="L1108" s="207"/>
      <c r="M1108" s="20">
        <v>1390</v>
      </c>
      <c r="N1108" s="17">
        <v>278</v>
      </c>
      <c r="O1108" s="206"/>
      <c r="P1108" s="53" t="s">
        <v>151</v>
      </c>
      <c r="Q1108" s="71" t="s">
        <v>285</v>
      </c>
      <c r="R1108" s="150"/>
      <c r="S1108" s="167"/>
      <c r="T1108" s="206"/>
      <c r="U1108" s="206"/>
      <c r="V1108" s="143"/>
      <c r="W1108" s="206" t="str">
        <f t="shared" si="53"/>
        <v>CRO20161223NIFO</v>
      </c>
      <c r="X1108" s="206">
        <f t="shared" si="54"/>
        <v>0</v>
      </c>
      <c r="Y1108" s="206" t="str">
        <f>VLOOKUP(P1108,NIVEAUXADMIN!A:B,2,FALSE)</f>
        <v>HT10</v>
      </c>
      <c r="Z1108" s="206" t="str">
        <f>VLOOKUP(Q1108,NIVEAUXADMIN!E:F,2,FALSE)</f>
        <v>HT101013</v>
      </c>
      <c r="AA1108" s="206" t="e">
        <f>VLOOKUP(R1108,NIVEAUXADMIN!I:J,2,FALSE)</f>
        <v>#N/A</v>
      </c>
      <c r="AB1108" s="206">
        <f>IF(SUMPRODUCT(($A$4:$A1108=A1108)*($Q$4:$Q1108=Q1108))&gt;1,0,1)</f>
        <v>0</v>
      </c>
      <c r="AC1108" s="207">
        <f>IF(SUMPRODUCT(($A$4:$A1108=A1108)*($F$4:$F1108=F1108)*($Q$4:$Q1108=Q1108))&gt;1,0,1)</f>
        <v>0</v>
      </c>
      <c r="AD1108" s="206" t="str">
        <f t="shared" si="55"/>
        <v xml:space="preserve">{"Organisation": "Croix Rouge Americaine", "Indicateur": "Distribution de biens non-alimentaire", "Statut": "Réalisé", "Date de l'activité (passé ou planifiée)
( jj-mm-aaaa)": "12/23/2016", "Département": "Nippes", "Commune": "Fonds Des Negres", "Section Communale": ""}, </v>
      </c>
    </row>
    <row r="1109" spans="1:30" s="53" customFormat="1" x14ac:dyDescent="0.25">
      <c r="A1109" s="53" t="s">
        <v>2191</v>
      </c>
      <c r="B1109" s="53" t="s">
        <v>2058</v>
      </c>
      <c r="D1109" s="53" t="s">
        <v>15</v>
      </c>
      <c r="E1109" s="132">
        <v>42727</v>
      </c>
      <c r="F1109" s="77" t="s">
        <v>2420</v>
      </c>
      <c r="G1109" s="145" t="s">
        <v>2410</v>
      </c>
      <c r="H1109" s="138" t="str">
        <f>IFERROR(VLOOKUP(G1109,REFERENCES!O:P,2,FALSE),"")</f>
        <v xml:space="preserve">Nombre </v>
      </c>
      <c r="I1109" s="207">
        <v>324</v>
      </c>
      <c r="J1109" s="207"/>
      <c r="K1109" s="207"/>
      <c r="L1109" s="207"/>
      <c r="M1109" s="20">
        <v>2225</v>
      </c>
      <c r="N1109" s="73">
        <v>445</v>
      </c>
      <c r="O1109" s="206"/>
      <c r="P1109" s="53" t="s">
        <v>19</v>
      </c>
      <c r="Q1109" s="71" t="s">
        <v>552</v>
      </c>
      <c r="R1109" s="150" t="s">
        <v>1555</v>
      </c>
      <c r="S1109" s="167" t="s">
        <v>680</v>
      </c>
      <c r="T1109" s="206"/>
      <c r="U1109" s="206"/>
      <c r="V1109" s="206"/>
      <c r="W1109" s="206" t="str">
        <f t="shared" si="53"/>
        <v>CRO20161223SUTO3È</v>
      </c>
      <c r="X1109" s="206">
        <f t="shared" si="54"/>
        <v>0</v>
      </c>
      <c r="Y1109" s="206" t="str">
        <f>VLOOKUP(P1109,NIVEAUXADMIN!A:B,2,FALSE)</f>
        <v>HT07</v>
      </c>
      <c r="Z1109" s="206" t="str">
        <f>VLOOKUP(Q1109,NIVEAUXADMIN!E:F,2,FALSE)</f>
        <v>HT07712</v>
      </c>
      <c r="AA1109" s="206" t="str">
        <f>VLOOKUP(R1109,NIVEAUXADMIN!I:J,2,FALSE)</f>
        <v>HT07712-03</v>
      </c>
      <c r="AB1109" s="206">
        <f>IF(SUMPRODUCT(($A$4:$A1109=A1109)*($Q$4:$Q1109=Q1109))&gt;1,0,1)</f>
        <v>0</v>
      </c>
      <c r="AC1109" s="207">
        <f>IF(SUMPRODUCT(($A$4:$A1109=A1109)*($F$4:$F1109=F1109)*($Q$4:$Q1109=Q1109))&gt;1,0,1)</f>
        <v>0</v>
      </c>
      <c r="AD1109" s="206" t="str">
        <f t="shared" si="55"/>
        <v xml:space="preserve">{"Organisation": "Croix Rouge Americaine", "Indicateur": "Distribution de materiel d'abris d'urgence", "Statut": "Réalisé", "Date de l'activité (passé ou planifiée)
( jj-mm-aaaa)": "12/23/2016", "Département": "Sud", "Commune": "Torbeck", "Section Communale": "3ème Solon"}, </v>
      </c>
    </row>
    <row r="1110" spans="1:30" s="53" customFormat="1" x14ac:dyDescent="0.25">
      <c r="A1110" s="53" t="s">
        <v>2191</v>
      </c>
      <c r="B1110" s="53" t="s">
        <v>2058</v>
      </c>
      <c r="D1110" s="53" t="s">
        <v>15</v>
      </c>
      <c r="E1110" s="132">
        <v>42727</v>
      </c>
      <c r="F1110" s="77" t="s">
        <v>2420</v>
      </c>
      <c r="G1110" s="145" t="s">
        <v>2410</v>
      </c>
      <c r="H1110" s="138" t="str">
        <f>IFERROR(VLOOKUP(G1110,REFERENCES!O:P,2,FALSE),"")</f>
        <v xml:space="preserve">Nombre </v>
      </c>
      <c r="I1110" s="207">
        <v>589</v>
      </c>
      <c r="J1110" s="207"/>
      <c r="K1110" s="207"/>
      <c r="L1110" s="207"/>
      <c r="M1110" s="20">
        <v>2945</v>
      </c>
      <c r="N1110" s="17">
        <v>589</v>
      </c>
      <c r="O1110" s="206"/>
      <c r="P1110" s="53" t="s">
        <v>19</v>
      </c>
      <c r="Q1110" s="53" t="s">
        <v>543</v>
      </c>
      <c r="R1110" s="150" t="s">
        <v>1561</v>
      </c>
      <c r="S1110" s="167" t="s">
        <v>2159</v>
      </c>
      <c r="T1110" s="206"/>
      <c r="U1110" s="206"/>
      <c r="V1110" s="206"/>
      <c r="W1110" s="206" t="str">
        <f t="shared" si="53"/>
        <v>CRO20161223SUST3È</v>
      </c>
      <c r="X1110" s="206">
        <f t="shared" si="54"/>
        <v>0</v>
      </c>
      <c r="Y1110" s="206" t="str">
        <f>VLOOKUP(P1110,NIVEAUXADMIN!A:B,2,FALSE)</f>
        <v>HT07</v>
      </c>
      <c r="Z1110" s="206" t="str">
        <f>VLOOKUP(Q1110,NIVEAUXADMIN!E:F,2,FALSE)</f>
        <v>HT07722</v>
      </c>
      <c r="AA1110" s="206" t="str">
        <f>VLOOKUP(R1110,NIVEAUXADMIN!I:J,2,FALSE)</f>
        <v>HT07722-03</v>
      </c>
      <c r="AB1110" s="206">
        <f>IF(SUMPRODUCT(($A$4:$A1110=A1110)*($Q$4:$Q1110=Q1110))&gt;1,0,1)</f>
        <v>0</v>
      </c>
      <c r="AC1110" s="207">
        <f>IF(SUMPRODUCT(($A$4:$A1110=A1110)*($F$4:$F1110=F1110)*($Q$4:$Q1110=Q1110))&gt;1,0,1)</f>
        <v>0</v>
      </c>
      <c r="AD1110" s="206" t="str">
        <f t="shared" si="55"/>
        <v xml:space="preserve">{"Organisation": "Croix Rouge Americaine", "Indicateur": "Distribution de materiel d'abris d'urgence", "Statut": "Réalisé", "Date de l'activité (passé ou planifiée)
( jj-mm-aaaa)": "12/23/2016", "Département": "Sud", "Commune": "St. Jean du Sud", "Section Communale": "3ème Trichet"}, </v>
      </c>
    </row>
    <row r="1111" spans="1:30" s="53" customFormat="1" x14ac:dyDescent="0.25">
      <c r="A1111" s="53" t="s">
        <v>2191</v>
      </c>
      <c r="B1111" s="53" t="s">
        <v>2058</v>
      </c>
      <c r="D1111" s="53" t="s">
        <v>15</v>
      </c>
      <c r="E1111" s="132">
        <v>42727</v>
      </c>
      <c r="F1111" s="77" t="s">
        <v>2417</v>
      </c>
      <c r="G1111" s="145" t="s">
        <v>1051</v>
      </c>
      <c r="H1111" s="138" t="str">
        <f>IFERROR(VLOOKUP(G1111,REFERENCES!O:P,2,FALSE),"")</f>
        <v xml:space="preserve">Nombre </v>
      </c>
      <c r="I1111" s="207">
        <v>556</v>
      </c>
      <c r="J1111" s="207"/>
      <c r="K1111" s="207"/>
      <c r="L1111" s="207"/>
      <c r="M1111" s="20">
        <v>1390</v>
      </c>
      <c r="N1111" s="17">
        <v>278</v>
      </c>
      <c r="O1111" s="206"/>
      <c r="P1111" s="53" t="s">
        <v>151</v>
      </c>
      <c r="Q1111" s="53" t="s">
        <v>285</v>
      </c>
      <c r="R1111" s="150"/>
      <c r="S1111" s="167"/>
      <c r="T1111" s="206"/>
      <c r="U1111" s="206"/>
      <c r="V1111" s="206"/>
      <c r="W1111" s="206" t="str">
        <f t="shared" si="53"/>
        <v>CRO20161223NIFO</v>
      </c>
      <c r="X1111" s="206">
        <f t="shared" si="54"/>
        <v>0</v>
      </c>
      <c r="Y1111" s="206" t="str">
        <f>VLOOKUP(P1111,NIVEAUXADMIN!A:B,2,FALSE)</f>
        <v>HT10</v>
      </c>
      <c r="Z1111" s="206" t="str">
        <f>VLOOKUP(Q1111,NIVEAUXADMIN!E:F,2,FALSE)</f>
        <v>HT101013</v>
      </c>
      <c r="AA1111" s="206" t="e">
        <f>VLOOKUP(R1111,NIVEAUXADMIN!I:J,2,FALSE)</f>
        <v>#N/A</v>
      </c>
      <c r="AB1111" s="206">
        <f>IF(SUMPRODUCT(($A$4:$A1111=A1111)*($Q$4:$Q1111=Q1111))&gt;1,0,1)</f>
        <v>0</v>
      </c>
      <c r="AC1111" s="207">
        <f>IF(SUMPRODUCT(($A$4:$A1111=A1111)*($F$4:$F1111=F1111)*($Q$4:$Q1111=Q1111))&gt;1,0,1)</f>
        <v>0</v>
      </c>
      <c r="AD1111" s="206" t="str">
        <f t="shared" si="55"/>
        <v xml:space="preserve">{"Organisation": "Croix Rouge Americaine", "Indicateur": "Distribution de biens non-alimentaire", "Statut": "Réalisé", "Date de l'activité (passé ou planifiée)
( jj-mm-aaaa)": "12/23/2016", "Département": "Nippes", "Commune": "Fonds Des Negres", "Section Communale": ""}, </v>
      </c>
    </row>
    <row r="1112" spans="1:30" s="53" customFormat="1" x14ac:dyDescent="0.25">
      <c r="A1112" s="53" t="s">
        <v>2191</v>
      </c>
      <c r="B1112" s="53" t="s">
        <v>2058</v>
      </c>
      <c r="D1112" s="53" t="s">
        <v>15</v>
      </c>
      <c r="E1112" s="132">
        <v>42751</v>
      </c>
      <c r="F1112" s="77" t="s">
        <v>2417</v>
      </c>
      <c r="G1112" s="145" t="s">
        <v>1055</v>
      </c>
      <c r="H1112" s="138" t="str">
        <f>IFERROR(VLOOKUP(G1112,REFERENCES!O:P,2,FALSE),"")</f>
        <v xml:space="preserve">Nombre </v>
      </c>
      <c r="I1112" s="207">
        <v>125</v>
      </c>
      <c r="J1112" s="207"/>
      <c r="K1112" s="207"/>
      <c r="L1112" s="207"/>
      <c r="M1112" s="74">
        <v>835</v>
      </c>
      <c r="N1112" s="17">
        <v>167</v>
      </c>
      <c r="O1112" s="206"/>
      <c r="P1112" s="53" t="s">
        <v>151</v>
      </c>
      <c r="Q1112" s="53" t="s">
        <v>278</v>
      </c>
      <c r="R1112" s="150"/>
      <c r="S1112" s="167" t="s">
        <v>2131</v>
      </c>
      <c r="T1112" s="206"/>
      <c r="U1112" s="206"/>
      <c r="V1112" s="206"/>
      <c r="W1112" s="206" t="str">
        <f t="shared" si="53"/>
        <v>CRO2017116NIAR</v>
      </c>
      <c r="X1112" s="206">
        <f t="shared" si="54"/>
        <v>0</v>
      </c>
      <c r="Y1112" s="206" t="str">
        <f>VLOOKUP(P1112,NIVEAUXADMIN!A:B,2,FALSE)</f>
        <v>HT10</v>
      </c>
      <c r="Z1112" s="206" t="str">
        <f>VLOOKUP(Q1112,NIVEAUXADMIN!E:F,2,FALSE)</f>
        <v>HT101024</v>
      </c>
      <c r="AA1112" s="206" t="e">
        <f>VLOOKUP(R1112,NIVEAUXADMIN!I:J,2,FALSE)</f>
        <v>#N/A</v>
      </c>
      <c r="AB1112" s="206">
        <f>IF(SUMPRODUCT(($A$4:$A1112=A1112)*($Q$4:$Q1112=Q1112))&gt;1,0,1)</f>
        <v>0</v>
      </c>
      <c r="AC1112" s="207">
        <f>IF(SUMPRODUCT(($A$4:$A1112=A1112)*($F$4:$F1112=F1112)*($Q$4:$Q1112=Q1112))&gt;1,0,1)</f>
        <v>0</v>
      </c>
      <c r="AD1112" s="206" t="str">
        <f t="shared" si="55"/>
        <v xml:space="preserve">{"Organisation": "Croix Rouge Americaine", "Indicateur": "Distribution de biens non-alimentaire", "Statut": "Réalisé", "Date de l'activité (passé ou planifiée)
( jj-mm-aaaa)": "1/16/2017", "Département": "Nippes", "Commune": "Arnaud", "Section Communale": ""}, </v>
      </c>
    </row>
    <row r="1113" spans="1:30" s="53" customFormat="1" x14ac:dyDescent="0.25">
      <c r="A1113" s="53" t="s">
        <v>2191</v>
      </c>
      <c r="B1113" s="53" t="s">
        <v>2058</v>
      </c>
      <c r="D1113" s="53" t="s">
        <v>15</v>
      </c>
      <c r="E1113" s="132">
        <v>42751</v>
      </c>
      <c r="F1113" s="77" t="s">
        <v>2420</v>
      </c>
      <c r="G1113" s="145" t="s">
        <v>2410</v>
      </c>
      <c r="H1113" s="138" t="str">
        <f>IFERROR(VLOOKUP(G1113,REFERENCES!O:P,2,FALSE),"")</f>
        <v xml:space="preserve">Nombre </v>
      </c>
      <c r="I1113" s="207">
        <v>40</v>
      </c>
      <c r="J1113" s="207"/>
      <c r="K1113" s="207"/>
      <c r="L1113" s="207"/>
      <c r="M1113" s="74">
        <v>835</v>
      </c>
      <c r="N1113" s="17">
        <v>167</v>
      </c>
      <c r="O1113" s="206"/>
      <c r="P1113" s="53" t="s">
        <v>151</v>
      </c>
      <c r="Q1113" s="53" t="s">
        <v>278</v>
      </c>
      <c r="R1113" s="150"/>
      <c r="S1113" s="167" t="s">
        <v>2131</v>
      </c>
      <c r="T1113" s="206"/>
      <c r="U1113" s="206"/>
      <c r="V1113" s="206"/>
      <c r="W1113" s="206" t="str">
        <f t="shared" si="53"/>
        <v>CRO2017116NIAR</v>
      </c>
      <c r="X1113" s="206">
        <f t="shared" si="54"/>
        <v>0</v>
      </c>
      <c r="Y1113" s="206" t="str">
        <f>VLOOKUP(P1113,NIVEAUXADMIN!A:B,2,FALSE)</f>
        <v>HT10</v>
      </c>
      <c r="Z1113" s="206" t="str">
        <f>VLOOKUP(Q1113,NIVEAUXADMIN!E:F,2,FALSE)</f>
        <v>HT101024</v>
      </c>
      <c r="AA1113" s="206" t="e">
        <f>VLOOKUP(R1113,NIVEAUXADMIN!I:J,2,FALSE)</f>
        <v>#N/A</v>
      </c>
      <c r="AB1113" s="206">
        <f>IF(SUMPRODUCT(($A$4:$A1113=A1113)*($Q$4:$Q1113=Q1113))&gt;1,0,1)</f>
        <v>0</v>
      </c>
      <c r="AC1113" s="207">
        <f>IF(SUMPRODUCT(($A$4:$A1113=A1113)*($F$4:$F1113=F1113)*($Q$4:$Q1113=Q1113))&gt;1,0,1)</f>
        <v>0</v>
      </c>
      <c r="AD1113" s="206" t="str">
        <f t="shared" si="55"/>
        <v xml:space="preserve">{"Organisation": "Croix Rouge Americaine", "Indicateur": "Distribution de materiel d'abris d'urgence", "Statut": "Réalisé", "Date de l'activité (passé ou planifiée)
( jj-mm-aaaa)": "1/16/2017", "Département": "Nippes", "Commune": "Arnaud", "Section Communale": ""}, </v>
      </c>
    </row>
    <row r="1114" spans="1:30" s="53" customFormat="1" x14ac:dyDescent="0.25">
      <c r="A1114" s="53" t="s">
        <v>2191</v>
      </c>
      <c r="B1114" s="53" t="s">
        <v>2058</v>
      </c>
      <c r="D1114" s="53" t="s">
        <v>15</v>
      </c>
      <c r="E1114" s="132">
        <v>42751</v>
      </c>
      <c r="F1114" s="77" t="s">
        <v>2420</v>
      </c>
      <c r="G1114" s="145" t="s">
        <v>2409</v>
      </c>
      <c r="H1114" s="138" t="str">
        <f>IFERROR(VLOOKUP(G1114,REFERENCES!O:P,2,FALSE),"")</f>
        <v xml:space="preserve">Nombre </v>
      </c>
      <c r="I1114" s="207">
        <v>40</v>
      </c>
      <c r="J1114" s="207"/>
      <c r="K1114" s="207"/>
      <c r="L1114" s="207"/>
      <c r="M1114" s="20">
        <v>835</v>
      </c>
      <c r="N1114" s="17">
        <v>167</v>
      </c>
      <c r="O1114" s="206"/>
      <c r="P1114" s="206" t="s">
        <v>151</v>
      </c>
      <c r="Q1114" s="206" t="s">
        <v>278</v>
      </c>
      <c r="R1114" s="150"/>
      <c r="S1114" s="167" t="s">
        <v>2131</v>
      </c>
      <c r="T1114" s="206"/>
      <c r="U1114" s="206"/>
      <c r="V1114" s="206"/>
      <c r="W1114" s="206" t="str">
        <f t="shared" si="53"/>
        <v>CRO2017116NIAR</v>
      </c>
      <c r="X1114" s="206">
        <f t="shared" si="54"/>
        <v>0</v>
      </c>
      <c r="Y1114" s="206" t="str">
        <f>VLOOKUP(P1114,NIVEAUXADMIN!A:B,2,FALSE)</f>
        <v>HT10</v>
      </c>
      <c r="Z1114" s="206" t="str">
        <f>VLOOKUP(Q1114,NIVEAUXADMIN!E:F,2,FALSE)</f>
        <v>HT101024</v>
      </c>
      <c r="AA1114" s="206" t="e">
        <f>VLOOKUP(R1114,NIVEAUXADMIN!I:J,2,FALSE)</f>
        <v>#N/A</v>
      </c>
      <c r="AB1114" s="206">
        <f>IF(SUMPRODUCT(($A$4:$A1114=A1114)*($Q$4:$Q1114=Q1114))&gt;1,0,1)</f>
        <v>0</v>
      </c>
      <c r="AC1114" s="207">
        <f>IF(SUMPRODUCT(($A$4:$A1114=A1114)*($F$4:$F1114=F1114)*($Q$4:$Q1114=Q1114))&gt;1,0,1)</f>
        <v>0</v>
      </c>
      <c r="AD1114" s="206" t="str">
        <f t="shared" si="55"/>
        <v xml:space="preserve">{"Organisation": "Croix Rouge Americaine", "Indicateur": "Distribution de materiel d'abris d'urgence", "Statut": "Réalisé", "Date de l'activité (passé ou planifiée)
( jj-mm-aaaa)": "1/16/2017", "Département": "Nippes", "Commune": "Arnaud", "Section Communale": ""}, </v>
      </c>
    </row>
    <row r="1115" spans="1:30" s="53" customFormat="1" x14ac:dyDescent="0.25">
      <c r="A1115" s="53" t="s">
        <v>2191</v>
      </c>
      <c r="B1115" s="53" t="s">
        <v>2058</v>
      </c>
      <c r="D1115" s="53" t="s">
        <v>15</v>
      </c>
      <c r="E1115" s="132">
        <v>42751</v>
      </c>
      <c r="F1115" s="77" t="s">
        <v>2417</v>
      </c>
      <c r="G1115" s="145" t="s">
        <v>1050</v>
      </c>
      <c r="H1115" s="138" t="str">
        <f>IFERROR(VLOOKUP(G1115,REFERENCES!O:P,2,FALSE),"")</f>
        <v xml:space="preserve">Nombre </v>
      </c>
      <c r="I1115" s="207">
        <v>81</v>
      </c>
      <c r="J1115" s="207"/>
      <c r="K1115" s="207"/>
      <c r="L1115" s="207"/>
      <c r="M1115" s="20">
        <v>835</v>
      </c>
      <c r="N1115" s="17">
        <v>167</v>
      </c>
      <c r="O1115" s="206"/>
      <c r="P1115" s="53" t="s">
        <v>151</v>
      </c>
      <c r="Q1115" s="53" t="s">
        <v>278</v>
      </c>
      <c r="R1115" s="150"/>
      <c r="S1115" s="167" t="s">
        <v>2131</v>
      </c>
      <c r="T1115" s="206"/>
      <c r="U1115" s="206"/>
      <c r="V1115" s="206"/>
      <c r="W1115" s="206" t="str">
        <f t="shared" si="53"/>
        <v>CRO2017116NIAR</v>
      </c>
      <c r="X1115" s="206">
        <f t="shared" si="54"/>
        <v>0</v>
      </c>
      <c r="Y1115" s="206" t="str">
        <f>VLOOKUP(P1115,NIVEAUXADMIN!A:B,2,FALSE)</f>
        <v>HT10</v>
      </c>
      <c r="Z1115" s="206" t="str">
        <f>VLOOKUP(Q1115,NIVEAUXADMIN!E:F,2,FALSE)</f>
        <v>HT101024</v>
      </c>
      <c r="AA1115" s="206" t="e">
        <f>VLOOKUP(R1115,NIVEAUXADMIN!I:J,2,FALSE)</f>
        <v>#N/A</v>
      </c>
      <c r="AB1115" s="206">
        <f>IF(SUMPRODUCT(($A$4:$A1115=A1115)*($Q$4:$Q1115=Q1115))&gt;1,0,1)</f>
        <v>0</v>
      </c>
      <c r="AC1115" s="207">
        <f>IF(SUMPRODUCT(($A$4:$A1115=A1115)*($F$4:$F1115=F1115)*($Q$4:$Q1115=Q1115))&gt;1,0,1)</f>
        <v>0</v>
      </c>
      <c r="AD1115" s="206" t="str">
        <f t="shared" si="55"/>
        <v xml:space="preserve">{"Organisation": "Croix Rouge Americaine", "Indicateur": "Distribution de biens non-alimentaire", "Statut": "Réalisé", "Date de l'activité (passé ou planifiée)
( jj-mm-aaaa)": "1/16/2017", "Département": "Nippes", "Commune": "Arnaud", "Section Communale": ""}, </v>
      </c>
    </row>
    <row r="1116" spans="1:30" s="53" customFormat="1" x14ac:dyDescent="0.25">
      <c r="A1116" s="53" t="s">
        <v>2191</v>
      </c>
      <c r="B1116" s="53" t="s">
        <v>2058</v>
      </c>
      <c r="D1116" s="53" t="s">
        <v>15</v>
      </c>
      <c r="E1116" s="132">
        <v>42751</v>
      </c>
      <c r="F1116" s="77" t="s">
        <v>2417</v>
      </c>
      <c r="G1116" s="145" t="s">
        <v>1051</v>
      </c>
      <c r="H1116" s="138" t="str">
        <f>IFERROR(VLOOKUP(G1116,REFERENCES!O:P,2,FALSE),"")</f>
        <v xml:space="preserve">Nombre </v>
      </c>
      <c r="I1116" s="207">
        <v>125</v>
      </c>
      <c r="J1116" s="207"/>
      <c r="K1116" s="207"/>
      <c r="L1116" s="207"/>
      <c r="M1116" s="20">
        <v>835</v>
      </c>
      <c r="N1116" s="17">
        <v>167</v>
      </c>
      <c r="O1116" s="206"/>
      <c r="P1116" s="53" t="s">
        <v>151</v>
      </c>
      <c r="Q1116" s="53" t="s">
        <v>278</v>
      </c>
      <c r="R1116" s="150"/>
      <c r="S1116" s="167" t="s">
        <v>2131</v>
      </c>
      <c r="T1116" s="206"/>
      <c r="U1116" s="206"/>
      <c r="V1116" s="206"/>
      <c r="W1116" s="206" t="str">
        <f t="shared" si="53"/>
        <v>CRO2017116NIAR</v>
      </c>
      <c r="X1116" s="206">
        <f t="shared" si="54"/>
        <v>0</v>
      </c>
      <c r="Y1116" s="206" t="str">
        <f>VLOOKUP(P1116,NIVEAUXADMIN!A:B,2,FALSE)</f>
        <v>HT10</v>
      </c>
      <c r="Z1116" s="206" t="str">
        <f>VLOOKUP(Q1116,NIVEAUXADMIN!E:F,2,FALSE)</f>
        <v>HT101024</v>
      </c>
      <c r="AA1116" s="206" t="e">
        <f>VLOOKUP(R1116,NIVEAUXADMIN!I:J,2,FALSE)</f>
        <v>#N/A</v>
      </c>
      <c r="AB1116" s="206">
        <f>IF(SUMPRODUCT(($A$4:$A1116=A1116)*($Q$4:$Q1116=Q1116))&gt;1,0,1)</f>
        <v>0</v>
      </c>
      <c r="AC1116" s="207">
        <f>IF(SUMPRODUCT(($A$4:$A1116=A1116)*($F$4:$F1116=F1116)*($Q$4:$Q1116=Q1116))&gt;1,0,1)</f>
        <v>0</v>
      </c>
      <c r="AD1116" s="206" t="str">
        <f t="shared" si="55"/>
        <v xml:space="preserve">{"Organisation": "Croix Rouge Americaine", "Indicateur": "Distribution de biens non-alimentaire", "Statut": "Réalisé", "Date de l'activité (passé ou planifiée)
( jj-mm-aaaa)": "1/16/2017", "Département": "Nippes", "Commune": "Arnaud", "Section Communale": ""}, </v>
      </c>
    </row>
    <row r="1117" spans="1:30" s="53" customFormat="1" ht="30" x14ac:dyDescent="0.25">
      <c r="A1117" s="53" t="s">
        <v>2191</v>
      </c>
      <c r="B1117" s="53" t="s">
        <v>2058</v>
      </c>
      <c r="D1117" s="53" t="s">
        <v>18</v>
      </c>
      <c r="E1117" s="132">
        <v>42845</v>
      </c>
      <c r="F1117" s="77" t="s">
        <v>2416</v>
      </c>
      <c r="G1117" s="145" t="s">
        <v>2372</v>
      </c>
      <c r="H1117" s="138" t="str">
        <f>IFERROR(VLOOKUP(G1117,REFERENCES!O:P,2,FALSE),"")</f>
        <v>Nombre de formations organisees</v>
      </c>
      <c r="I1117" s="146">
        <v>15</v>
      </c>
      <c r="J1117" s="17"/>
      <c r="K1117" s="17"/>
      <c r="L1117" s="17"/>
      <c r="M1117" s="20">
        <v>15</v>
      </c>
      <c r="N1117" s="17">
        <v>15</v>
      </c>
      <c r="O1117" s="143"/>
      <c r="P1117" s="53" t="s">
        <v>19</v>
      </c>
      <c r="Q1117" s="53" t="s">
        <v>515</v>
      </c>
      <c r="R1117" s="78"/>
      <c r="S1117" s="167"/>
      <c r="T1117" s="71" t="s">
        <v>1033</v>
      </c>
      <c r="U1117" s="71" t="s">
        <v>1062</v>
      </c>
      <c r="V1117" s="206"/>
      <c r="W1117" s="206" t="str">
        <f t="shared" si="53"/>
        <v>CRO2017420SUCH</v>
      </c>
      <c r="X1117" s="206">
        <f t="shared" si="54"/>
        <v>0</v>
      </c>
      <c r="Y1117" s="206" t="str">
        <f>VLOOKUP(P1117,NIVEAUXADMIN!A:B,2,FALSE)</f>
        <v>HT07</v>
      </c>
      <c r="Z1117" s="206" t="str">
        <f>VLOOKUP(Q1117,NIVEAUXADMIN!E:F,2,FALSE)</f>
        <v>HT07713</v>
      </c>
      <c r="AA1117" s="206" t="e">
        <f>VLOOKUP(R1117,NIVEAUXADMIN!I:J,2,FALSE)</f>
        <v>#N/A</v>
      </c>
      <c r="AB1117" s="206">
        <f>IF(SUMPRODUCT(($A$4:$A1117=A1117)*($Q$4:$Q1117=Q1117))&gt;1,0,1)</f>
        <v>0</v>
      </c>
      <c r="AC1117" s="207">
        <f>IF(SUMPRODUCT(($A$4:$A1117=A1117)*($F$4:$F1117=F1117)*($Q$4:$Q1117=Q1117))&gt;1,0,1)</f>
        <v>1</v>
      </c>
      <c r="AD1117" s="206" t="str">
        <f t="shared" si="55"/>
        <v xml:space="preserve">{"Organisation": "Croix Rouge Americaine", "Indicateur": "Formation technique", "Statut": "Planifié (financé)", "Date de l'activité (passé ou planifiée)
( jj-mm-aaaa)": "4/20/2017", "Département": "Sud", "Commune": "Chantal", "Section Communale": ""}, </v>
      </c>
    </row>
    <row r="1118" spans="1:30" s="53" customFormat="1" ht="30" x14ac:dyDescent="0.25">
      <c r="A1118" s="53" t="s">
        <v>2191</v>
      </c>
      <c r="B1118" s="53" t="s">
        <v>2058</v>
      </c>
      <c r="D1118" s="53" t="s">
        <v>18</v>
      </c>
      <c r="E1118" s="132">
        <v>42845</v>
      </c>
      <c r="F1118" s="77" t="s">
        <v>2416</v>
      </c>
      <c r="G1118" s="145" t="s">
        <v>2372</v>
      </c>
      <c r="H1118" s="138" t="str">
        <f>IFERROR(VLOOKUP(G1118,REFERENCES!O:P,2,FALSE),"")</f>
        <v>Nombre de formations organisees</v>
      </c>
      <c r="I1118" s="146">
        <v>17</v>
      </c>
      <c r="J1118" s="17"/>
      <c r="K1118" s="17"/>
      <c r="L1118" s="17"/>
      <c r="M1118" s="20">
        <v>17</v>
      </c>
      <c r="N1118" s="17">
        <v>17</v>
      </c>
      <c r="O1118" s="143"/>
      <c r="P1118" s="53" t="s">
        <v>19</v>
      </c>
      <c r="Q1118" s="53" t="s">
        <v>518</v>
      </c>
      <c r="R1118" s="150"/>
      <c r="S1118" s="167"/>
      <c r="T1118" s="143" t="s">
        <v>1033</v>
      </c>
      <c r="U1118" s="143" t="s">
        <v>1062</v>
      </c>
      <c r="V1118" s="206"/>
      <c r="W1118" s="206" t="str">
        <f t="shared" si="53"/>
        <v>CRO2017420SUCH</v>
      </c>
      <c r="X1118" s="206">
        <f t="shared" si="54"/>
        <v>0</v>
      </c>
      <c r="Y1118" s="206" t="str">
        <f>VLOOKUP(P1118,NIVEAUXADMIN!A:B,2,FALSE)</f>
        <v>HT07</v>
      </c>
      <c r="Z1118" s="206" t="str">
        <f>VLOOKUP(Q1118,NIVEAUXADMIN!E:F,2,FALSE)</f>
        <v>HT07751</v>
      </c>
      <c r="AA1118" s="206" t="e">
        <f>VLOOKUP(R1118,NIVEAUXADMIN!I:J,2,FALSE)</f>
        <v>#N/A</v>
      </c>
      <c r="AB1118" s="206">
        <f>IF(SUMPRODUCT(($A$4:$A1118=A1118)*($Q$4:$Q1118=Q1118))&gt;1,0,1)</f>
        <v>0</v>
      </c>
      <c r="AC1118" s="207">
        <f>IF(SUMPRODUCT(($A$4:$A1118=A1118)*($F$4:$F1118=F1118)*($Q$4:$Q1118=Q1118))&gt;1,0,1)</f>
        <v>1</v>
      </c>
      <c r="AD1118" s="206" t="str">
        <f t="shared" si="55"/>
        <v xml:space="preserve">{"Organisation": "Croix Rouge Americaine", "Indicateur": "Formation technique", "Statut": "Planifié (financé)", "Date de l'activité (passé ou planifiée)
( jj-mm-aaaa)": "4/20/2017", "Département": "Sud", "Commune": "Chardonnieres", "Section Communale": ""}, </v>
      </c>
    </row>
    <row r="1119" spans="1:30" s="53" customFormat="1" ht="30" x14ac:dyDescent="0.25">
      <c r="A1119" s="53" t="s">
        <v>2191</v>
      </c>
      <c r="B1119" s="53" t="s">
        <v>2058</v>
      </c>
      <c r="D1119" s="53" t="s">
        <v>18</v>
      </c>
      <c r="E1119" s="132">
        <v>42845</v>
      </c>
      <c r="F1119" s="77" t="s">
        <v>2416</v>
      </c>
      <c r="G1119" s="145" t="s">
        <v>2372</v>
      </c>
      <c r="H1119" s="138" t="str">
        <f>IFERROR(VLOOKUP(G1119,REFERENCES!O:P,2,FALSE),"")</f>
        <v>Nombre de formations organisees</v>
      </c>
      <c r="I1119" s="146">
        <v>18</v>
      </c>
      <c r="J1119" s="17"/>
      <c r="K1119" s="17"/>
      <c r="L1119" s="17"/>
      <c r="M1119" s="20">
        <v>18</v>
      </c>
      <c r="N1119" s="17">
        <v>18</v>
      </c>
      <c r="O1119" s="143"/>
      <c r="P1119" s="53" t="s">
        <v>19</v>
      </c>
      <c r="Q1119" s="53" t="s">
        <v>527</v>
      </c>
      <c r="R1119" s="150"/>
      <c r="S1119" s="167"/>
      <c r="T1119" s="143" t="s">
        <v>1033</v>
      </c>
      <c r="U1119" s="143" t="s">
        <v>1062</v>
      </c>
      <c r="V1119" s="206"/>
      <c r="W1119" s="206" t="str">
        <f t="shared" si="53"/>
        <v>CRO2017420SULE</v>
      </c>
      <c r="X1119" s="206">
        <f t="shared" si="54"/>
        <v>0</v>
      </c>
      <c r="Y1119" s="206" t="str">
        <f>VLOOKUP(P1119,NIVEAUXADMIN!A:B,2,FALSE)</f>
        <v>HT07</v>
      </c>
      <c r="Z1119" s="206" t="str">
        <f>VLOOKUP(Q1119,NIVEAUXADMIN!E:F,2,FALSE)</f>
        <v>HT07752</v>
      </c>
      <c r="AA1119" s="206" t="e">
        <f>VLOOKUP(R1119,NIVEAUXADMIN!I:J,2,FALSE)</f>
        <v>#N/A</v>
      </c>
      <c r="AB1119" s="206">
        <f>IF(SUMPRODUCT(($A$4:$A1119=A1119)*($Q$4:$Q1119=Q1119))&gt;1,0,1)</f>
        <v>0</v>
      </c>
      <c r="AC1119" s="207">
        <f>IF(SUMPRODUCT(($A$4:$A1119=A1119)*($F$4:$F1119=F1119)*($Q$4:$Q1119=Q1119))&gt;1,0,1)</f>
        <v>1</v>
      </c>
      <c r="AD1119" s="206" t="str">
        <f t="shared" si="55"/>
        <v xml:space="preserve">{"Organisation": "Croix Rouge Americaine", "Indicateur": "Formation technique", "Statut": "Planifié (financé)", "Date de l'activité (passé ou planifiée)
( jj-mm-aaaa)": "4/20/2017", "Département": "Sud", "Commune": "Les Anglais", "Section Communale": ""}, </v>
      </c>
    </row>
    <row r="1120" spans="1:30" s="53" customFormat="1" ht="30" x14ac:dyDescent="0.25">
      <c r="A1120" s="53" t="s">
        <v>2191</v>
      </c>
      <c r="B1120" s="53" t="s">
        <v>2058</v>
      </c>
      <c r="D1120" s="53" t="s">
        <v>18</v>
      </c>
      <c r="E1120" s="132">
        <v>42870</v>
      </c>
      <c r="F1120" s="77" t="s">
        <v>2379</v>
      </c>
      <c r="G1120" s="145" t="s">
        <v>2380</v>
      </c>
      <c r="H1120" s="138" t="str">
        <f>IFERROR(VLOOKUP(G1120,REFERENCES!O:P,2,FALSE),"")</f>
        <v>Nombre de diagnostiques</v>
      </c>
      <c r="I1120" s="73">
        <v>80</v>
      </c>
      <c r="J1120" s="17"/>
      <c r="K1120" s="17"/>
      <c r="L1120" s="17"/>
      <c r="M1120" s="20">
        <v>400</v>
      </c>
      <c r="N1120" s="17">
        <v>80</v>
      </c>
      <c r="O1120" s="143"/>
      <c r="P1120" s="53" t="s">
        <v>19</v>
      </c>
      <c r="Q1120" s="53" t="s">
        <v>515</v>
      </c>
      <c r="R1120" s="150"/>
      <c r="S1120" s="167"/>
      <c r="T1120" s="143" t="s">
        <v>1033</v>
      </c>
      <c r="U1120" s="143" t="s">
        <v>1062</v>
      </c>
      <c r="V1120" s="143"/>
      <c r="W1120" s="206" t="str">
        <f t="shared" si="53"/>
        <v>CRO2017515SUCH</v>
      </c>
      <c r="X1120" s="206">
        <f t="shared" si="54"/>
        <v>0</v>
      </c>
      <c r="Y1120" s="206" t="str">
        <f>VLOOKUP(P1120,NIVEAUXADMIN!A:B,2,FALSE)</f>
        <v>HT07</v>
      </c>
      <c r="Z1120" s="206" t="str">
        <f>VLOOKUP(Q1120,NIVEAUXADMIN!E:F,2,FALSE)</f>
        <v>HT07713</v>
      </c>
      <c r="AA1120" s="206" t="e">
        <f>VLOOKUP(R1120,NIVEAUXADMIN!I:J,2,FALSE)</f>
        <v>#N/A</v>
      </c>
      <c r="AB1120" s="206">
        <f>IF(SUMPRODUCT(($A$4:$A1120=A1120)*($Q$4:$Q1120=Q1120))&gt;1,0,1)</f>
        <v>0</v>
      </c>
      <c r="AC1120" s="207">
        <f>IF(SUMPRODUCT(($A$4:$A1120=A1120)*($F$4:$F1120=F1120)*($Q$4:$Q1120=Q1120))&gt;1,0,1)</f>
        <v>1</v>
      </c>
      <c r="AD1120" s="206" t="str">
        <f t="shared" si="55"/>
        <v xml:space="preserve">{"Organisation": "Croix Rouge Americaine", "Indicateur": "Evaluation des dommages et diagnostique", "Statut": "Planifié (financé)", "Date de l'activité (passé ou planifiée)
( jj-mm-aaaa)": "5/15/2017", "Département": "Sud", "Commune": "Chantal", "Section Communale": ""}, </v>
      </c>
    </row>
    <row r="1121" spans="1:30" s="53" customFormat="1" ht="30" x14ac:dyDescent="0.25">
      <c r="A1121" s="53" t="s">
        <v>2191</v>
      </c>
      <c r="B1121" s="53" t="s">
        <v>2058</v>
      </c>
      <c r="D1121" s="53" t="s">
        <v>18</v>
      </c>
      <c r="E1121" s="132">
        <v>42870</v>
      </c>
      <c r="F1121" s="77" t="s">
        <v>2379</v>
      </c>
      <c r="G1121" s="145" t="s">
        <v>2380</v>
      </c>
      <c r="H1121" s="138" t="str">
        <f>IFERROR(VLOOKUP(G1121,REFERENCES!O:P,2,FALSE),"")</f>
        <v>Nombre de diagnostiques</v>
      </c>
      <c r="I1121" s="73">
        <v>90</v>
      </c>
      <c r="J1121" s="17"/>
      <c r="K1121" s="17"/>
      <c r="L1121" s="17"/>
      <c r="M1121" s="20">
        <v>450</v>
      </c>
      <c r="N1121" s="17">
        <v>90</v>
      </c>
      <c r="O1121" s="143"/>
      <c r="P1121" s="53" t="s">
        <v>19</v>
      </c>
      <c r="Q1121" s="53" t="s">
        <v>518</v>
      </c>
      <c r="R1121" s="150"/>
      <c r="S1121" s="167"/>
      <c r="T1121" s="143" t="s">
        <v>1033</v>
      </c>
      <c r="U1121" s="143" t="s">
        <v>1062</v>
      </c>
      <c r="V1121" s="206"/>
      <c r="W1121" s="206" t="str">
        <f t="shared" si="53"/>
        <v>CRO2017515SUCH</v>
      </c>
      <c r="X1121" s="206">
        <f t="shared" si="54"/>
        <v>0</v>
      </c>
      <c r="Y1121" s="206" t="str">
        <f>VLOOKUP(P1121,NIVEAUXADMIN!A:B,2,FALSE)</f>
        <v>HT07</v>
      </c>
      <c r="Z1121" s="206" t="str">
        <f>VLOOKUP(Q1121,NIVEAUXADMIN!E:F,2,FALSE)</f>
        <v>HT07751</v>
      </c>
      <c r="AA1121" s="206" t="e">
        <f>VLOOKUP(R1121,NIVEAUXADMIN!I:J,2,FALSE)</f>
        <v>#N/A</v>
      </c>
      <c r="AB1121" s="206">
        <f>IF(SUMPRODUCT(($A$4:$A1121=A1121)*($Q$4:$Q1121=Q1121))&gt;1,0,1)</f>
        <v>0</v>
      </c>
      <c r="AC1121" s="207">
        <f>IF(SUMPRODUCT(($A$4:$A1121=A1121)*($F$4:$F1121=F1121)*($Q$4:$Q1121=Q1121))&gt;1,0,1)</f>
        <v>1</v>
      </c>
      <c r="AD1121" s="206" t="str">
        <f t="shared" si="55"/>
        <v xml:space="preserve">{"Organisation": "Croix Rouge Americaine", "Indicateur": "Evaluation des dommages et diagnostique", "Statut": "Planifié (financé)", "Date de l'activité (passé ou planifiée)
( jj-mm-aaaa)": "5/15/2017", "Département": "Sud", "Commune": "Chardonnieres", "Section Communale": ""}, </v>
      </c>
    </row>
    <row r="1122" spans="1:30" s="53" customFormat="1" ht="30" x14ac:dyDescent="0.25">
      <c r="A1122" s="53" t="s">
        <v>2191</v>
      </c>
      <c r="B1122" s="53" t="s">
        <v>2058</v>
      </c>
      <c r="D1122" s="53" t="s">
        <v>18</v>
      </c>
      <c r="E1122" s="132">
        <v>42870</v>
      </c>
      <c r="F1122" s="77" t="s">
        <v>2379</v>
      </c>
      <c r="G1122" s="145" t="s">
        <v>2380</v>
      </c>
      <c r="H1122" s="138" t="str">
        <f>IFERROR(VLOOKUP(G1122,REFERENCES!O:P,2,FALSE),"")</f>
        <v>Nombre de diagnostiques</v>
      </c>
      <c r="I1122" s="73">
        <v>100</v>
      </c>
      <c r="J1122" s="17"/>
      <c r="K1122" s="17"/>
      <c r="L1122" s="17"/>
      <c r="M1122" s="20">
        <v>500</v>
      </c>
      <c r="N1122" s="17">
        <v>100</v>
      </c>
      <c r="O1122" s="143"/>
      <c r="P1122" s="53" t="s">
        <v>19</v>
      </c>
      <c r="Q1122" s="53" t="s">
        <v>527</v>
      </c>
      <c r="R1122" s="150"/>
      <c r="S1122" s="167"/>
      <c r="T1122" s="143" t="s">
        <v>1033</v>
      </c>
      <c r="U1122" s="143" t="s">
        <v>1062</v>
      </c>
      <c r="V1122" s="206"/>
      <c r="W1122" s="206" t="str">
        <f t="shared" si="53"/>
        <v>CRO2017515SULE</v>
      </c>
      <c r="X1122" s="206">
        <f t="shared" si="54"/>
        <v>0</v>
      </c>
      <c r="Y1122" s="206" t="str">
        <f>VLOOKUP(P1122,NIVEAUXADMIN!A:B,2,FALSE)</f>
        <v>HT07</v>
      </c>
      <c r="Z1122" s="206" t="str">
        <f>VLOOKUP(Q1122,NIVEAUXADMIN!E:F,2,FALSE)</f>
        <v>HT07752</v>
      </c>
      <c r="AA1122" s="206" t="e">
        <f>VLOOKUP(R1122,NIVEAUXADMIN!I:J,2,FALSE)</f>
        <v>#N/A</v>
      </c>
      <c r="AB1122" s="206">
        <f>IF(SUMPRODUCT(($A$4:$A1122=A1122)*($Q$4:$Q1122=Q1122))&gt;1,0,1)</f>
        <v>0</v>
      </c>
      <c r="AC1122" s="207">
        <f>IF(SUMPRODUCT(($A$4:$A1122=A1122)*($F$4:$F1122=F1122)*($Q$4:$Q1122=Q1122))&gt;1,0,1)</f>
        <v>1</v>
      </c>
      <c r="AD1122" s="206" t="str">
        <f t="shared" si="55"/>
        <v xml:space="preserve">{"Organisation": "Croix Rouge Americaine", "Indicateur": "Evaluation des dommages et diagnostique", "Statut": "Planifié (financé)", "Date de l'activité (passé ou planifiée)
( jj-mm-aaaa)": "5/15/2017", "Département": "Sud", "Commune": "Les Anglais", "Section Communale": ""}, </v>
      </c>
    </row>
    <row r="1123" spans="1:30" s="53" customFormat="1" x14ac:dyDescent="0.25">
      <c r="A1123" s="53" t="s">
        <v>2191</v>
      </c>
      <c r="B1123" s="53" t="s">
        <v>2058</v>
      </c>
      <c r="D1123" s="53" t="s">
        <v>18</v>
      </c>
      <c r="E1123" s="132">
        <v>42891</v>
      </c>
      <c r="F1123" s="77" t="s">
        <v>2394</v>
      </c>
      <c r="G1123" s="145" t="s">
        <v>2397</v>
      </c>
      <c r="H1123" s="138" t="str">
        <f>IFERROR(VLOOKUP(G1123,REFERENCES!O:P,2,FALSE),"")</f>
        <v>Nombre de maison</v>
      </c>
      <c r="I1123" s="73">
        <v>80</v>
      </c>
      <c r="J1123" s="17"/>
      <c r="K1123" s="17"/>
      <c r="L1123" s="17"/>
      <c r="M1123" s="74">
        <v>400</v>
      </c>
      <c r="N1123" s="17">
        <v>80</v>
      </c>
      <c r="O1123" s="143"/>
      <c r="P1123" s="53" t="s">
        <v>19</v>
      </c>
      <c r="Q1123" s="53" t="s">
        <v>515</v>
      </c>
      <c r="R1123" s="150"/>
      <c r="S1123" s="167"/>
      <c r="T1123" s="143" t="s">
        <v>1033</v>
      </c>
      <c r="U1123" s="143" t="s">
        <v>1062</v>
      </c>
      <c r="V1123" s="206"/>
      <c r="W1123" s="206" t="str">
        <f t="shared" si="53"/>
        <v>CRO201765SUCH</v>
      </c>
      <c r="X1123" s="206">
        <f t="shared" si="54"/>
        <v>0</v>
      </c>
      <c r="Y1123" s="206" t="str">
        <f>VLOOKUP(P1123,NIVEAUXADMIN!A:B,2,FALSE)</f>
        <v>HT07</v>
      </c>
      <c r="Z1123" s="206" t="str">
        <f>VLOOKUP(Q1123,NIVEAUXADMIN!E:F,2,FALSE)</f>
        <v>HT07713</v>
      </c>
      <c r="AA1123" s="206" t="e">
        <f>VLOOKUP(R1123,NIVEAUXADMIN!I:J,2,FALSE)</f>
        <v>#N/A</v>
      </c>
      <c r="AB1123" s="206">
        <f>IF(SUMPRODUCT(($A$4:$A1123=A1123)*($Q$4:$Q1123=Q1123))&gt;1,0,1)</f>
        <v>0</v>
      </c>
      <c r="AC1123" s="207">
        <f>IF(SUMPRODUCT(($A$4:$A1123=A1123)*($F$4:$F1123=F1123)*($Q$4:$Q1123=Q1123))&gt;1,0,1)</f>
        <v>1</v>
      </c>
      <c r="AD1123" s="206" t="str">
        <f t="shared" si="55"/>
        <v xml:space="preserve">{"Organisation": "Croix Rouge Americaine", "Indicateur": "Réparation et renforcement", "Statut": "Planifié (financé)", "Date de l'activité (passé ou planifiée)
( jj-mm-aaaa)": "6/5/2017", "Département": "Sud", "Commune": "Chantal", "Section Communale": ""}, </v>
      </c>
    </row>
    <row r="1124" spans="1:30" s="53" customFormat="1" x14ac:dyDescent="0.25">
      <c r="A1124" s="53" t="s">
        <v>2191</v>
      </c>
      <c r="B1124" s="53" t="s">
        <v>2058</v>
      </c>
      <c r="D1124" s="53" t="s">
        <v>18</v>
      </c>
      <c r="E1124" s="132">
        <v>42891</v>
      </c>
      <c r="F1124" s="77" t="s">
        <v>2394</v>
      </c>
      <c r="G1124" s="145" t="s">
        <v>2397</v>
      </c>
      <c r="H1124" s="138" t="str">
        <f>IFERROR(VLOOKUP(G1124,REFERENCES!O:P,2,FALSE),"")</f>
        <v>Nombre de maison</v>
      </c>
      <c r="I1124" s="207">
        <v>90</v>
      </c>
      <c r="J1124" s="207"/>
      <c r="K1124" s="207"/>
      <c r="L1124" s="207"/>
      <c r="M1124" s="74">
        <v>450</v>
      </c>
      <c r="N1124" s="17">
        <v>90</v>
      </c>
      <c r="O1124" s="206"/>
      <c r="P1124" s="53" t="s">
        <v>19</v>
      </c>
      <c r="Q1124" s="53" t="s">
        <v>518</v>
      </c>
      <c r="R1124" s="150"/>
      <c r="S1124" s="167"/>
      <c r="T1124" s="206" t="s">
        <v>1033</v>
      </c>
      <c r="U1124" s="206" t="s">
        <v>1062</v>
      </c>
      <c r="V1124" s="206"/>
      <c r="W1124" s="206" t="str">
        <f t="shared" si="53"/>
        <v>CRO201765SUCH</v>
      </c>
      <c r="X1124" s="206">
        <f t="shared" si="54"/>
        <v>0</v>
      </c>
      <c r="Y1124" s="206" t="str">
        <f>VLOOKUP(P1124,NIVEAUXADMIN!A:B,2,FALSE)</f>
        <v>HT07</v>
      </c>
      <c r="Z1124" s="206" t="str">
        <f>VLOOKUP(Q1124,NIVEAUXADMIN!E:F,2,FALSE)</f>
        <v>HT07751</v>
      </c>
      <c r="AA1124" s="206" t="e">
        <f>VLOOKUP(R1124,NIVEAUXADMIN!I:J,2,FALSE)</f>
        <v>#N/A</v>
      </c>
      <c r="AB1124" s="206">
        <f>IF(SUMPRODUCT(($A$4:$A1124=A1124)*($Q$4:$Q1124=Q1124))&gt;1,0,1)</f>
        <v>0</v>
      </c>
      <c r="AC1124" s="207">
        <f>IF(SUMPRODUCT(($A$4:$A1124=A1124)*($F$4:$F1124=F1124)*($Q$4:$Q1124=Q1124))&gt;1,0,1)</f>
        <v>1</v>
      </c>
      <c r="AD1124" s="206" t="str">
        <f t="shared" si="55"/>
        <v xml:space="preserve">{"Organisation": "Croix Rouge Americaine", "Indicateur": "Réparation et renforcement", "Statut": "Planifié (financé)", "Date de l'activité (passé ou planifiée)
( jj-mm-aaaa)": "6/5/2017", "Département": "Sud", "Commune": "Chardonnieres", "Section Communale": ""}, </v>
      </c>
    </row>
    <row r="1125" spans="1:30" s="53" customFormat="1" x14ac:dyDescent="0.25">
      <c r="A1125" s="53" t="s">
        <v>2191</v>
      </c>
      <c r="B1125" s="53" t="s">
        <v>2058</v>
      </c>
      <c r="D1125" s="53" t="s">
        <v>18</v>
      </c>
      <c r="E1125" s="132">
        <v>42891</v>
      </c>
      <c r="F1125" s="77" t="s">
        <v>2394</v>
      </c>
      <c r="G1125" s="145" t="s">
        <v>2397</v>
      </c>
      <c r="H1125" s="138" t="str">
        <f>IFERROR(VLOOKUP(G1125,REFERENCES!O:P,2,FALSE),"")</f>
        <v>Nombre de maison</v>
      </c>
      <c r="I1125" s="207">
        <v>100</v>
      </c>
      <c r="J1125" s="207"/>
      <c r="K1125" s="207"/>
      <c r="L1125" s="207"/>
      <c r="M1125" s="20">
        <v>500</v>
      </c>
      <c r="N1125" s="17">
        <v>100</v>
      </c>
      <c r="O1125" s="206"/>
      <c r="P1125" s="53" t="s">
        <v>19</v>
      </c>
      <c r="Q1125" s="53" t="s">
        <v>527</v>
      </c>
      <c r="R1125" s="150"/>
      <c r="S1125" s="167"/>
      <c r="T1125" s="206" t="s">
        <v>1033</v>
      </c>
      <c r="U1125" s="206" t="s">
        <v>1062</v>
      </c>
      <c r="V1125" s="143"/>
      <c r="W1125" s="206" t="str">
        <f t="shared" si="53"/>
        <v>CRO201765SULE</v>
      </c>
      <c r="X1125" s="206">
        <f t="shared" si="54"/>
        <v>0</v>
      </c>
      <c r="Y1125" s="206" t="str">
        <f>VLOOKUP(P1125,NIVEAUXADMIN!A:B,2,FALSE)</f>
        <v>HT07</v>
      </c>
      <c r="Z1125" s="206" t="str">
        <f>VLOOKUP(Q1125,NIVEAUXADMIN!E:F,2,FALSE)</f>
        <v>HT07752</v>
      </c>
      <c r="AA1125" s="206" t="e">
        <f>VLOOKUP(R1125,NIVEAUXADMIN!I:J,2,FALSE)</f>
        <v>#N/A</v>
      </c>
      <c r="AB1125" s="206">
        <f>IF(SUMPRODUCT(($A$4:$A1125=A1125)*($Q$4:$Q1125=Q1125))&gt;1,0,1)</f>
        <v>0</v>
      </c>
      <c r="AC1125" s="207">
        <f>IF(SUMPRODUCT(($A$4:$A1125=A1125)*($F$4:$F1125=F1125)*($Q$4:$Q1125=Q1125))&gt;1,0,1)</f>
        <v>1</v>
      </c>
      <c r="AD1125" s="206" t="str">
        <f t="shared" si="55"/>
        <v xml:space="preserve">{"Organisation": "Croix Rouge Americaine", "Indicateur": "Réparation et renforcement", "Statut": "Planifié (financé)", "Date de l'activité (passé ou planifiée)
( jj-mm-aaaa)": "6/5/2017", "Département": "Sud", "Commune": "Les Anglais", "Section Communale": ""}, </v>
      </c>
    </row>
    <row r="1126" spans="1:30" s="53" customFormat="1" x14ac:dyDescent="0.25">
      <c r="A1126" s="53" t="s">
        <v>2191</v>
      </c>
      <c r="B1126" s="53" t="s">
        <v>2058</v>
      </c>
      <c r="D1126" s="53" t="s">
        <v>18</v>
      </c>
      <c r="E1126" s="132">
        <v>42919</v>
      </c>
      <c r="F1126" s="77" t="s">
        <v>2363</v>
      </c>
      <c r="G1126" s="217"/>
      <c r="H1126" s="138" t="str">
        <f>IFERROR(VLOOKUP(G1126,REFERENCES!O:P,2,FALSE),"")</f>
        <v/>
      </c>
      <c r="I1126" s="207">
        <v>202</v>
      </c>
      <c r="J1126" s="207"/>
      <c r="K1126" s="207"/>
      <c r="L1126" s="207"/>
      <c r="M1126" s="20">
        <v>202</v>
      </c>
      <c r="N1126" s="17">
        <v>202</v>
      </c>
      <c r="O1126" s="206"/>
      <c r="P1126" s="53" t="s">
        <v>19</v>
      </c>
      <c r="Q1126" s="53" t="s">
        <v>515</v>
      </c>
      <c r="R1126" s="150"/>
      <c r="S1126" s="167"/>
      <c r="T1126" s="206" t="s">
        <v>1033</v>
      </c>
      <c r="U1126" s="206" t="s">
        <v>1063</v>
      </c>
      <c r="V1126" s="206" t="s">
        <v>2423</v>
      </c>
      <c r="W1126" s="206" t="str">
        <f t="shared" si="53"/>
        <v>CRO201773SUCH</v>
      </c>
      <c r="X1126" s="206">
        <f t="shared" si="54"/>
        <v>0</v>
      </c>
      <c r="Y1126" s="206" t="str">
        <f>VLOOKUP(P1126,NIVEAUXADMIN!A:B,2,FALSE)</f>
        <v>HT07</v>
      </c>
      <c r="Z1126" s="206" t="str">
        <f>VLOOKUP(Q1126,NIVEAUXADMIN!E:F,2,FALSE)</f>
        <v>HT07713</v>
      </c>
      <c r="AA1126" s="206" t="e">
        <f>VLOOKUP(R1126,NIVEAUXADMIN!I:J,2,FALSE)</f>
        <v>#N/A</v>
      </c>
      <c r="AB1126" s="206">
        <f>IF(SUMPRODUCT(($A$4:$A1126=A1126)*($Q$4:$Q1126=Q1126))&gt;1,0,1)</f>
        <v>0</v>
      </c>
      <c r="AC1126" s="207">
        <f>IF(SUMPRODUCT(($A$4:$A1126=A1126)*($F$4:$F1126=F1126)*($Q$4:$Q1126=Q1126))&gt;1,0,1)</f>
        <v>1</v>
      </c>
      <c r="AD1126" s="206" t="str">
        <f t="shared" si="55"/>
        <v xml:space="preserve">{"Organisation": "Croix Rouge Americaine", "Indicateur": "Sensibilisation ", "Statut": "Planifié (financé)", "Date de l'activité (passé ou planifiée)
( jj-mm-aaaa)": "7/3/2017", "Département": "Sud", "Commune": "Chantal", "Section Communale": ""}, </v>
      </c>
    </row>
    <row r="1127" spans="1:30" s="53" customFormat="1" x14ac:dyDescent="0.25">
      <c r="A1127" s="71" t="s">
        <v>2191</v>
      </c>
      <c r="B1127" s="71" t="s">
        <v>2058</v>
      </c>
      <c r="C1127" s="71"/>
      <c r="D1127" s="71" t="s">
        <v>18</v>
      </c>
      <c r="E1127" s="132">
        <v>42919</v>
      </c>
      <c r="F1127" s="77" t="s">
        <v>2363</v>
      </c>
      <c r="G1127" s="217"/>
      <c r="H1127" s="138" t="str">
        <f>IFERROR(VLOOKUP(G1127,REFERENCES!O:P,2,FALSE),"")</f>
        <v/>
      </c>
      <c r="I1127" s="207">
        <v>495</v>
      </c>
      <c r="J1127" s="207"/>
      <c r="K1127" s="207"/>
      <c r="L1127" s="207"/>
      <c r="M1127" s="74">
        <v>495</v>
      </c>
      <c r="N1127" s="73">
        <v>495</v>
      </c>
      <c r="O1127" s="206"/>
      <c r="P1127" s="71" t="s">
        <v>19</v>
      </c>
      <c r="Q1127" s="71" t="s">
        <v>518</v>
      </c>
      <c r="R1127" s="150"/>
      <c r="S1127" s="167"/>
      <c r="T1127" s="206" t="s">
        <v>1033</v>
      </c>
      <c r="U1127" s="206" t="s">
        <v>1063</v>
      </c>
      <c r="V1127" s="206" t="s">
        <v>2423</v>
      </c>
      <c r="W1127" s="206" t="str">
        <f t="shared" si="53"/>
        <v>CRO201773SUCH</v>
      </c>
      <c r="X1127" s="206">
        <f t="shared" si="54"/>
        <v>0</v>
      </c>
      <c r="Y1127" s="206" t="str">
        <f>VLOOKUP(P1127,NIVEAUXADMIN!A:B,2,FALSE)</f>
        <v>HT07</v>
      </c>
      <c r="Z1127" s="206" t="str">
        <f>VLOOKUP(Q1127,NIVEAUXADMIN!E:F,2,FALSE)</f>
        <v>HT07751</v>
      </c>
      <c r="AA1127" s="206" t="e">
        <f>VLOOKUP(R1127,NIVEAUXADMIN!I:J,2,FALSE)</f>
        <v>#N/A</v>
      </c>
      <c r="AB1127" s="206">
        <f>IF(SUMPRODUCT(($A$4:$A1127=A1127)*($Q$4:$Q1127=Q1127))&gt;1,0,1)</f>
        <v>0</v>
      </c>
      <c r="AC1127" s="207">
        <f>IF(SUMPRODUCT(($A$4:$A1127=A1127)*($F$4:$F1127=F1127)*($Q$4:$Q1127=Q1127))&gt;1,0,1)</f>
        <v>1</v>
      </c>
      <c r="AD1127" s="206" t="str">
        <f t="shared" si="55"/>
        <v xml:space="preserve">{"Organisation": "Croix Rouge Americaine", "Indicateur": "Sensibilisation ", "Statut": "Planifié (financé)", "Date de l'activité (passé ou planifiée)
( jj-mm-aaaa)": "7/3/2017", "Département": "Sud", "Commune": "Chardonnieres", "Section Communale": ""}, </v>
      </c>
    </row>
    <row r="1128" spans="1:30" s="53" customFormat="1" x14ac:dyDescent="0.25">
      <c r="A1128" s="71" t="s">
        <v>2191</v>
      </c>
      <c r="B1128" s="71" t="s">
        <v>2058</v>
      </c>
      <c r="C1128" s="71"/>
      <c r="D1128" s="71" t="s">
        <v>18</v>
      </c>
      <c r="E1128" s="132">
        <v>42919</v>
      </c>
      <c r="F1128" s="77" t="s">
        <v>2363</v>
      </c>
      <c r="G1128" s="217"/>
      <c r="H1128" s="138" t="str">
        <f>IFERROR(VLOOKUP(G1128,REFERENCES!O:P,2,FALSE),"")</f>
        <v/>
      </c>
      <c r="I1128" s="207">
        <v>480</v>
      </c>
      <c r="J1128" s="207"/>
      <c r="K1128" s="207"/>
      <c r="L1128" s="207"/>
      <c r="M1128" s="74">
        <v>480</v>
      </c>
      <c r="N1128" s="73">
        <v>480</v>
      </c>
      <c r="O1128" s="206"/>
      <c r="P1128" s="206" t="s">
        <v>19</v>
      </c>
      <c r="Q1128" s="206" t="s">
        <v>527</v>
      </c>
      <c r="R1128" s="150"/>
      <c r="S1128" s="167"/>
      <c r="T1128" s="206" t="s">
        <v>1033</v>
      </c>
      <c r="U1128" s="206" t="s">
        <v>1063</v>
      </c>
      <c r="V1128" s="206" t="s">
        <v>2423</v>
      </c>
      <c r="W1128" s="206" t="str">
        <f t="shared" si="53"/>
        <v>CRO201773SULE</v>
      </c>
      <c r="X1128" s="206">
        <f t="shared" si="54"/>
        <v>0</v>
      </c>
      <c r="Y1128" s="206" t="str">
        <f>VLOOKUP(P1128,NIVEAUXADMIN!A:B,2,FALSE)</f>
        <v>HT07</v>
      </c>
      <c r="Z1128" s="206" t="str">
        <f>VLOOKUP(Q1128,NIVEAUXADMIN!E:F,2,FALSE)</f>
        <v>HT07752</v>
      </c>
      <c r="AA1128" s="206" t="e">
        <f>VLOOKUP(R1128,NIVEAUXADMIN!I:J,2,FALSE)</f>
        <v>#N/A</v>
      </c>
      <c r="AB1128" s="206">
        <f>IF(SUMPRODUCT(($A$4:$A1128=A1128)*($Q$4:$Q1128=Q1128))&gt;1,0,1)</f>
        <v>0</v>
      </c>
      <c r="AC1128" s="207">
        <f>IF(SUMPRODUCT(($A$4:$A1128=A1128)*($F$4:$F1128=F1128)*($Q$4:$Q1128=Q1128))&gt;1,0,1)</f>
        <v>1</v>
      </c>
      <c r="AD1128" s="206" t="str">
        <f t="shared" si="55"/>
        <v xml:space="preserve">{"Organisation": "Croix Rouge Americaine", "Indicateur": "Sensibilisation ", "Statut": "Planifié (financé)", "Date de l'activité (passé ou planifiée)
( jj-mm-aaaa)": "7/3/2017", "Département": "Sud", "Commune": "Les Anglais", "Section Communale": ""}, </v>
      </c>
    </row>
    <row r="1129" spans="1:30" s="53" customFormat="1" x14ac:dyDescent="0.25">
      <c r="A1129" s="71" t="s">
        <v>2191</v>
      </c>
      <c r="B1129" s="71" t="s">
        <v>2058</v>
      </c>
      <c r="C1129" s="71"/>
      <c r="D1129" s="71" t="s">
        <v>18</v>
      </c>
      <c r="E1129" s="132">
        <v>42919</v>
      </c>
      <c r="F1129" s="77" t="s">
        <v>2363</v>
      </c>
      <c r="G1129" s="217"/>
      <c r="H1129" s="138" t="str">
        <f>IFERROR(VLOOKUP(G1129,REFERENCES!O:P,2,FALSE),"")</f>
        <v/>
      </c>
      <c r="I1129" s="207">
        <v>413</v>
      </c>
      <c r="J1129" s="207"/>
      <c r="K1129" s="207"/>
      <c r="L1129" s="207"/>
      <c r="M1129" s="74">
        <v>413</v>
      </c>
      <c r="N1129" s="73">
        <v>413</v>
      </c>
      <c r="O1129" s="206"/>
      <c r="P1129" s="71" t="s">
        <v>19</v>
      </c>
      <c r="Q1129" s="71" t="s">
        <v>521</v>
      </c>
      <c r="R1129" s="150"/>
      <c r="S1129" s="167"/>
      <c r="T1129" s="206" t="s">
        <v>1033</v>
      </c>
      <c r="U1129" s="206" t="s">
        <v>1063</v>
      </c>
      <c r="V1129" s="206" t="s">
        <v>2423</v>
      </c>
      <c r="W1129" s="206" t="str">
        <f t="shared" si="53"/>
        <v>CRO201773SUCO</v>
      </c>
      <c r="X1129" s="206">
        <f t="shared" si="54"/>
        <v>0</v>
      </c>
      <c r="Y1129" s="206" t="str">
        <f>VLOOKUP(P1129,NIVEAUXADMIN!A:B,2,FALSE)</f>
        <v>HT07</v>
      </c>
      <c r="Z1129" s="206" t="str">
        <f>VLOOKUP(Q1129,NIVEAUXADMIN!E:F,2,FALSE)</f>
        <v>HT07741</v>
      </c>
      <c r="AA1129" s="206" t="e">
        <f>VLOOKUP(R1129,NIVEAUXADMIN!I:J,2,FALSE)</f>
        <v>#N/A</v>
      </c>
      <c r="AB1129" s="206">
        <f>IF(SUMPRODUCT(($A$4:$A1129=A1129)*($Q$4:$Q1129=Q1129))&gt;1,0,1)</f>
        <v>0</v>
      </c>
      <c r="AC1129" s="207">
        <f>IF(SUMPRODUCT(($A$4:$A1129=A1129)*($F$4:$F1129=F1129)*($Q$4:$Q1129=Q1129))&gt;1,0,1)</f>
        <v>1</v>
      </c>
      <c r="AD1129" s="206" t="str">
        <f t="shared" si="55"/>
        <v xml:space="preserve">{"Organisation": "Croix Rouge Americaine", "Indicateur": "Sensibilisation ", "Statut": "Planifié (financé)", "Date de l'activité (passé ou planifiée)
( jj-mm-aaaa)": "7/3/2017", "Département": "Sud", "Commune": "Coteaux", "Section Communale": ""}, </v>
      </c>
    </row>
    <row r="1130" spans="1:30" s="53" customFormat="1" x14ac:dyDescent="0.25">
      <c r="A1130" s="71" t="s">
        <v>2191</v>
      </c>
      <c r="B1130" s="71" t="s">
        <v>2058</v>
      </c>
      <c r="C1130" s="71"/>
      <c r="D1130" s="71" t="s">
        <v>18</v>
      </c>
      <c r="E1130" s="132">
        <v>42919</v>
      </c>
      <c r="F1130" s="77" t="s">
        <v>2363</v>
      </c>
      <c r="G1130" s="217"/>
      <c r="H1130" s="138" t="str">
        <f>IFERROR(VLOOKUP(G1130,REFERENCES!O:P,2,FALSE),"")</f>
        <v/>
      </c>
      <c r="I1130" s="207">
        <v>523</v>
      </c>
      <c r="J1130" s="207"/>
      <c r="K1130" s="207"/>
      <c r="L1130" s="207"/>
      <c r="M1130" s="74">
        <v>523</v>
      </c>
      <c r="N1130" s="73">
        <v>523</v>
      </c>
      <c r="O1130" s="206"/>
      <c r="P1130" s="71" t="s">
        <v>19</v>
      </c>
      <c r="Q1130" s="71" t="s">
        <v>549</v>
      </c>
      <c r="R1130" s="150"/>
      <c r="S1130" s="167"/>
      <c r="T1130" s="206" t="s">
        <v>1033</v>
      </c>
      <c r="U1130" s="206" t="s">
        <v>1063</v>
      </c>
      <c r="V1130" s="206" t="s">
        <v>2423</v>
      </c>
      <c r="W1130" s="206" t="str">
        <f t="shared" si="53"/>
        <v>CRO201773SUTI</v>
      </c>
      <c r="X1130" s="206">
        <f t="shared" si="54"/>
        <v>0</v>
      </c>
      <c r="Y1130" s="206" t="str">
        <f>VLOOKUP(P1130,NIVEAUXADMIN!A:B,2,FALSE)</f>
        <v>HT07</v>
      </c>
      <c r="Z1130" s="206" t="str">
        <f>VLOOKUP(Q1130,NIVEAUXADMIN!E:F,2,FALSE)</f>
        <v>HT07753</v>
      </c>
      <c r="AA1130" s="206" t="e">
        <f>VLOOKUP(R1130,NIVEAUXADMIN!I:J,2,FALSE)</f>
        <v>#N/A</v>
      </c>
      <c r="AB1130" s="206">
        <f>IF(SUMPRODUCT(($A$4:$A1130=A1130)*($Q$4:$Q1130=Q1130))&gt;1,0,1)</f>
        <v>0</v>
      </c>
      <c r="AC1130" s="207">
        <f>IF(SUMPRODUCT(($A$4:$A1130=A1130)*($F$4:$F1130=F1130)*($Q$4:$Q1130=Q1130))&gt;1,0,1)</f>
        <v>1</v>
      </c>
      <c r="AD1130" s="206" t="str">
        <f t="shared" si="55"/>
        <v xml:space="preserve">{"Organisation": "Croix Rouge Americaine", "Indicateur": "Sensibilisation ", "Statut": "Planifié (financé)", "Date de l'activité (passé ou planifiée)
( jj-mm-aaaa)": "7/3/2017", "Département": "Sud", "Commune": "Tiburon", "Section Communale": ""}, </v>
      </c>
    </row>
    <row r="1131" spans="1:30" s="53" customFormat="1" x14ac:dyDescent="0.25">
      <c r="A1131" s="71" t="s">
        <v>2191</v>
      </c>
      <c r="B1131" s="71" t="s">
        <v>2058</v>
      </c>
      <c r="C1131" s="71"/>
      <c r="D1131" s="71" t="s">
        <v>18</v>
      </c>
      <c r="E1131" s="132">
        <v>42919</v>
      </c>
      <c r="F1131" s="77" t="s">
        <v>2363</v>
      </c>
      <c r="G1131" s="217"/>
      <c r="H1131" s="138" t="str">
        <f>IFERROR(VLOOKUP(G1131,REFERENCES!O:P,2,FALSE),"")</f>
        <v/>
      </c>
      <c r="I1131" s="207">
        <v>487</v>
      </c>
      <c r="J1131" s="207"/>
      <c r="K1131" s="207"/>
      <c r="L1131" s="207"/>
      <c r="M1131" s="74">
        <v>487</v>
      </c>
      <c r="N1131" s="73">
        <v>487</v>
      </c>
      <c r="O1131" s="206"/>
      <c r="P1131" s="71" t="s">
        <v>19</v>
      </c>
      <c r="Q1131" s="71" t="s">
        <v>540</v>
      </c>
      <c r="R1131" s="150"/>
      <c r="S1131" s="167"/>
      <c r="T1131" s="206" t="s">
        <v>1033</v>
      </c>
      <c r="U1131" s="206" t="s">
        <v>1063</v>
      </c>
      <c r="V1131" s="206" t="s">
        <v>2423</v>
      </c>
      <c r="W1131" s="206" t="str">
        <f t="shared" si="53"/>
        <v>CRO201773SURO</v>
      </c>
      <c r="X1131" s="206">
        <f t="shared" si="54"/>
        <v>0</v>
      </c>
      <c r="Y1131" s="206" t="str">
        <f>VLOOKUP(P1131,NIVEAUXADMIN!A:B,2,FALSE)</f>
        <v>HT07</v>
      </c>
      <c r="Z1131" s="206" t="str">
        <f>VLOOKUP(Q1131,NIVEAUXADMIN!E:F,2,FALSE)</f>
        <v>HT07743</v>
      </c>
      <c r="AA1131" s="206" t="e">
        <f>VLOOKUP(R1131,NIVEAUXADMIN!I:J,2,FALSE)</f>
        <v>#N/A</v>
      </c>
      <c r="AB1131" s="206">
        <f>IF(SUMPRODUCT(($A$4:$A1131=A1131)*($Q$4:$Q1131=Q1131))&gt;1,0,1)</f>
        <v>0</v>
      </c>
      <c r="AC1131" s="207">
        <f>IF(SUMPRODUCT(($A$4:$A1131=A1131)*($F$4:$F1131=F1131)*($Q$4:$Q1131=Q1131))&gt;1,0,1)</f>
        <v>1</v>
      </c>
      <c r="AD1131" s="206" t="str">
        <f t="shared" si="55"/>
        <v xml:space="preserve">{"Organisation": "Croix Rouge Americaine", "Indicateur": "Sensibilisation ", "Statut": "Planifié (financé)", "Date de l'activité (passé ou planifiée)
( jj-mm-aaaa)": "7/3/2017", "Département": "Sud", "Commune": "Roche-A-Bateau", "Section Communale": ""}, </v>
      </c>
    </row>
    <row r="1132" spans="1:30" s="53" customFormat="1" x14ac:dyDescent="0.25">
      <c r="A1132" s="71" t="s">
        <v>2053</v>
      </c>
      <c r="B1132" s="71" t="s">
        <v>2058</v>
      </c>
      <c r="C1132" s="71"/>
      <c r="D1132" s="71" t="s">
        <v>15</v>
      </c>
      <c r="E1132" s="132">
        <v>42674</v>
      </c>
      <c r="F1132" s="77" t="s">
        <v>2420</v>
      </c>
      <c r="G1132" s="145" t="s">
        <v>2410</v>
      </c>
      <c r="H1132" s="138" t="str">
        <f>IFERROR(VLOOKUP(G1132,REFERENCES!O:P,2,FALSE),"")</f>
        <v xml:space="preserve">Nombre </v>
      </c>
      <c r="I1132" s="146">
        <v>71</v>
      </c>
      <c r="J1132" s="146"/>
      <c r="K1132" s="146"/>
      <c r="L1132" s="146"/>
      <c r="M1132" s="74">
        <v>1440</v>
      </c>
      <c r="N1132" s="73">
        <v>288</v>
      </c>
      <c r="O1132" s="71"/>
      <c r="P1132" s="71" t="s">
        <v>172</v>
      </c>
      <c r="Q1132" s="71" t="s">
        <v>492</v>
      </c>
      <c r="R1132" s="78"/>
      <c r="S1132" s="167" t="s">
        <v>1094</v>
      </c>
      <c r="V1132" s="206"/>
      <c r="W1132" s="206" t="str">
        <f t="shared" si="53"/>
        <v>CRO20161031OUPO</v>
      </c>
      <c r="X1132" s="206">
        <f t="shared" si="54"/>
        <v>0</v>
      </c>
      <c r="Y1132" s="206" t="str">
        <f>VLOOKUP(P1132,NIVEAUXADMIN!A:B,2,FALSE)</f>
        <v>HT01</v>
      </c>
      <c r="Z1132" s="206" t="str">
        <f>VLOOKUP(Q1132,NIVEAUXADMIN!E:F,2,FALSE)</f>
        <v>HT01152</v>
      </c>
      <c r="AA1132" s="206" t="e">
        <f>VLOOKUP(R1132,NIVEAUXADMIN!I:J,2,FALSE)</f>
        <v>#N/A</v>
      </c>
      <c r="AB1132" s="206">
        <f>IF(SUMPRODUCT(($A$4:$A1132=A1132)*($Q$4:$Q1132=Q1132))&gt;1,0,1)</f>
        <v>1</v>
      </c>
      <c r="AC1132" s="207">
        <f>IF(SUMPRODUCT(($A$4:$A1132=A1132)*($F$4:$F1132=F1132)*($Q$4:$Q1132=Q1132))&gt;1,0,1)</f>
        <v>1</v>
      </c>
      <c r="AD1132" s="206" t="str">
        <f t="shared" si="55"/>
        <v xml:space="preserve">{"Organisation": "Croix Rouge Francaise", "Indicateur": "Distribution de materiel d'abris d'urgence", "Statut": "Réalisé", "Date de l'activité (passé ou planifiée)
( jj-mm-aaaa)": "10/31/2016", "Département": "Ouest", "Commune": "Pointe A Raquette", "Section Communale": ""}, </v>
      </c>
    </row>
    <row r="1133" spans="1:30" s="53" customFormat="1" x14ac:dyDescent="0.25">
      <c r="A1133" s="71" t="s">
        <v>2053</v>
      </c>
      <c r="B1133" s="71" t="s">
        <v>2058</v>
      </c>
      <c r="C1133" s="71"/>
      <c r="D1133" s="71" t="s">
        <v>15</v>
      </c>
      <c r="E1133" s="132">
        <v>42674</v>
      </c>
      <c r="F1133" s="77" t="s">
        <v>2420</v>
      </c>
      <c r="G1133" s="145" t="s">
        <v>2409</v>
      </c>
      <c r="H1133" s="138" t="str">
        <f>IFERROR(VLOOKUP(G1133,REFERENCES!O:P,2,FALSE),"")</f>
        <v xml:space="preserve">Nombre </v>
      </c>
      <c r="I1133" s="146">
        <v>71</v>
      </c>
      <c r="J1133" s="146"/>
      <c r="K1133" s="146"/>
      <c r="L1133" s="146"/>
      <c r="M1133" s="74">
        <v>1440</v>
      </c>
      <c r="N1133" s="73">
        <v>288</v>
      </c>
      <c r="O1133" s="71"/>
      <c r="P1133" s="71" t="s">
        <v>172</v>
      </c>
      <c r="Q1133" s="71" t="s">
        <v>492</v>
      </c>
      <c r="R1133" s="78"/>
      <c r="S1133" s="167" t="s">
        <v>1094</v>
      </c>
      <c r="T1133" s="71"/>
      <c r="U1133" s="71"/>
      <c r="V1133" s="143"/>
      <c r="W1133" s="206" t="str">
        <f t="shared" si="53"/>
        <v>CRO20161031OUPO</v>
      </c>
      <c r="X1133" s="206">
        <f t="shared" si="54"/>
        <v>0</v>
      </c>
      <c r="Y1133" s="206" t="str">
        <f>VLOOKUP(P1133,NIVEAUXADMIN!A:B,2,FALSE)</f>
        <v>HT01</v>
      </c>
      <c r="Z1133" s="206" t="str">
        <f>VLOOKUP(Q1133,NIVEAUXADMIN!E:F,2,FALSE)</f>
        <v>HT01152</v>
      </c>
      <c r="AA1133" s="206" t="e">
        <f>VLOOKUP(R1133,NIVEAUXADMIN!I:J,2,FALSE)</f>
        <v>#N/A</v>
      </c>
      <c r="AB1133" s="206">
        <f>IF(SUMPRODUCT(($A$4:$A1133=A1133)*($Q$4:$Q1133=Q1133))&gt;1,0,1)</f>
        <v>0</v>
      </c>
      <c r="AC1133" s="207">
        <f>IF(SUMPRODUCT(($A$4:$A1133=A1133)*($F$4:$F1133=F1133)*($Q$4:$Q1133=Q1133))&gt;1,0,1)</f>
        <v>0</v>
      </c>
      <c r="AD1133" s="206" t="str">
        <f t="shared" si="55"/>
        <v xml:space="preserve">{"Organisation": "Croix Rouge Francaise", "Indicateur": "Distribution de materiel d'abris d'urgence", "Statut": "Réalisé", "Date de l'activité (passé ou planifiée)
( jj-mm-aaaa)": "10/31/2016", "Département": "Ouest", "Commune": "Pointe A Raquette", "Section Communale": ""}, </v>
      </c>
    </row>
    <row r="1134" spans="1:30" s="53" customFormat="1" x14ac:dyDescent="0.25">
      <c r="A1134" s="71" t="s">
        <v>2053</v>
      </c>
      <c r="B1134" s="71" t="s">
        <v>2058</v>
      </c>
      <c r="C1134" s="71"/>
      <c r="D1134" s="71" t="s">
        <v>15</v>
      </c>
      <c r="E1134" s="132">
        <v>42674</v>
      </c>
      <c r="F1134" s="77" t="s">
        <v>2417</v>
      </c>
      <c r="G1134" s="145" t="s">
        <v>1056</v>
      </c>
      <c r="H1134" s="138" t="str">
        <f>IFERROR(VLOOKUP(G1134,REFERENCES!O:P,2,FALSE),"")</f>
        <v xml:space="preserve">Nombre </v>
      </c>
      <c r="I1134" s="73">
        <v>288</v>
      </c>
      <c r="J1134" s="73"/>
      <c r="K1134" s="73"/>
      <c r="L1134" s="73"/>
      <c r="M1134" s="74">
        <v>1440</v>
      </c>
      <c r="N1134" s="146">
        <v>288</v>
      </c>
      <c r="O1134" s="71"/>
      <c r="P1134" s="71" t="s">
        <v>172</v>
      </c>
      <c r="Q1134" s="71" t="s">
        <v>492</v>
      </c>
      <c r="R1134" s="78"/>
      <c r="S1134" s="167" t="s">
        <v>1094</v>
      </c>
      <c r="T1134" s="71"/>
      <c r="U1134" s="71"/>
      <c r="V1134" s="206"/>
      <c r="W1134" s="206" t="str">
        <f t="shared" si="53"/>
        <v>CRO20161031OUPO</v>
      </c>
      <c r="X1134" s="206">
        <f t="shared" si="54"/>
        <v>0</v>
      </c>
      <c r="Y1134" s="206" t="str">
        <f>VLOOKUP(P1134,NIVEAUXADMIN!A:B,2,FALSE)</f>
        <v>HT01</v>
      </c>
      <c r="Z1134" s="206" t="str">
        <f>VLOOKUP(Q1134,NIVEAUXADMIN!E:F,2,FALSE)</f>
        <v>HT01152</v>
      </c>
      <c r="AA1134" s="206" t="e">
        <f>VLOOKUP(R1134,NIVEAUXADMIN!I:J,2,FALSE)</f>
        <v>#N/A</v>
      </c>
      <c r="AB1134" s="206">
        <f>IF(SUMPRODUCT(($A$4:$A1134=A1134)*($Q$4:$Q1134=Q1134))&gt;1,0,1)</f>
        <v>0</v>
      </c>
      <c r="AC1134" s="207">
        <f>IF(SUMPRODUCT(($A$4:$A1134=A1134)*($F$4:$F1134=F1134)*($Q$4:$Q1134=Q1134))&gt;1,0,1)</f>
        <v>1</v>
      </c>
      <c r="AD1134" s="206" t="str">
        <f t="shared" si="55"/>
        <v xml:space="preserve">{"Organisation": "Croix Rouge Francaise", "Indicateur": "Distribution de biens non-alimentaire", "Statut": "Réalisé", "Date de l'activité (passé ou planifiée)
( jj-mm-aaaa)": "10/31/2016", "Département": "Ouest", "Commune": "Pointe A Raquette", "Section Communale": ""}, </v>
      </c>
    </row>
    <row r="1135" spans="1:30" s="53" customFormat="1" x14ac:dyDescent="0.25">
      <c r="A1135" s="71" t="s">
        <v>2053</v>
      </c>
      <c r="B1135" s="71" t="s">
        <v>2058</v>
      </c>
      <c r="C1135" s="71"/>
      <c r="D1135" s="71" t="s">
        <v>15</v>
      </c>
      <c r="E1135" s="132">
        <v>42674</v>
      </c>
      <c r="F1135" s="77" t="s">
        <v>2417</v>
      </c>
      <c r="G1135" s="145" t="s">
        <v>1051</v>
      </c>
      <c r="H1135" s="138" t="str">
        <f>IFERROR(VLOOKUP(G1135,REFERENCES!O:P,2,FALSE),"")</f>
        <v xml:space="preserve">Nombre </v>
      </c>
      <c r="I1135" s="73">
        <v>288</v>
      </c>
      <c r="J1135" s="73"/>
      <c r="K1135" s="73"/>
      <c r="L1135" s="73"/>
      <c r="M1135" s="74">
        <v>1440</v>
      </c>
      <c r="N1135" s="73">
        <v>288</v>
      </c>
      <c r="O1135" s="143"/>
      <c r="P1135" s="71" t="s">
        <v>172</v>
      </c>
      <c r="Q1135" s="71" t="s">
        <v>492</v>
      </c>
      <c r="R1135" s="78"/>
      <c r="S1135" s="167" t="s">
        <v>1094</v>
      </c>
      <c r="T1135" s="71"/>
      <c r="U1135" s="71"/>
      <c r="V1135" s="206"/>
      <c r="W1135" s="206" t="str">
        <f t="shared" si="53"/>
        <v>CRO20161031OUPO</v>
      </c>
      <c r="X1135" s="206">
        <f t="shared" si="54"/>
        <v>0</v>
      </c>
      <c r="Y1135" s="206" t="str">
        <f>VLOOKUP(P1135,NIVEAUXADMIN!A:B,2,FALSE)</f>
        <v>HT01</v>
      </c>
      <c r="Z1135" s="206" t="str">
        <f>VLOOKUP(Q1135,NIVEAUXADMIN!E:F,2,FALSE)</f>
        <v>HT01152</v>
      </c>
      <c r="AA1135" s="206" t="e">
        <f>VLOOKUP(R1135,NIVEAUXADMIN!I:J,2,FALSE)</f>
        <v>#N/A</v>
      </c>
      <c r="AB1135" s="206">
        <f>IF(SUMPRODUCT(($A$4:$A1135=A1135)*($Q$4:$Q1135=Q1135))&gt;1,0,1)</f>
        <v>0</v>
      </c>
      <c r="AC1135" s="207">
        <f>IF(SUMPRODUCT(($A$4:$A1135=A1135)*($F$4:$F1135=F1135)*($Q$4:$Q1135=Q1135))&gt;1,0,1)</f>
        <v>0</v>
      </c>
      <c r="AD1135" s="206" t="str">
        <f t="shared" si="55"/>
        <v xml:space="preserve">{"Organisation": "Croix Rouge Francaise", "Indicateur": "Distribution de biens non-alimentaire", "Statut": "Réalisé", "Date de l'activité (passé ou planifiée)
( jj-mm-aaaa)": "10/31/2016", "Département": "Ouest", "Commune": "Pointe A Raquette", "Section Communale": ""}, </v>
      </c>
    </row>
    <row r="1136" spans="1:30" s="53" customFormat="1" x14ac:dyDescent="0.25">
      <c r="A1136" s="71" t="s">
        <v>2053</v>
      </c>
      <c r="B1136" s="71" t="s">
        <v>2058</v>
      </c>
      <c r="C1136" s="71"/>
      <c r="D1136" s="71" t="s">
        <v>15</v>
      </c>
      <c r="E1136" s="132">
        <v>42675</v>
      </c>
      <c r="F1136" s="77" t="s">
        <v>2417</v>
      </c>
      <c r="G1136" s="145" t="s">
        <v>1055</v>
      </c>
      <c r="H1136" s="138" t="str">
        <f>IFERROR(VLOOKUP(G1136,REFERENCES!O:P,2,FALSE),"")</f>
        <v xml:space="preserve">Nombre </v>
      </c>
      <c r="I1136" s="73">
        <v>121</v>
      </c>
      <c r="J1136" s="73"/>
      <c r="K1136" s="73"/>
      <c r="L1136" s="73"/>
      <c r="M1136" s="74">
        <v>605</v>
      </c>
      <c r="N1136" s="73">
        <v>121</v>
      </c>
      <c r="O1136" s="143"/>
      <c r="P1136" s="71" t="s">
        <v>172</v>
      </c>
      <c r="Q1136" s="71" t="s">
        <v>492</v>
      </c>
      <c r="R1136" s="78" t="s">
        <v>1747</v>
      </c>
      <c r="S1136" s="167" t="s">
        <v>2147</v>
      </c>
      <c r="T1136" s="71"/>
      <c r="U1136" s="71"/>
      <c r="V1136" s="206"/>
      <c r="W1136" s="206" t="str">
        <f t="shared" si="53"/>
        <v>CRO2016111OUPO8È</v>
      </c>
      <c r="X1136" s="206">
        <f t="shared" si="54"/>
        <v>0</v>
      </c>
      <c r="Y1136" s="206" t="str">
        <f>VLOOKUP(P1136,NIVEAUXADMIN!A:B,2,FALSE)</f>
        <v>HT01</v>
      </c>
      <c r="Z1136" s="206" t="str">
        <f>VLOOKUP(Q1136,NIVEAUXADMIN!E:F,2,FALSE)</f>
        <v>HT01152</v>
      </c>
      <c r="AA1136" s="206" t="str">
        <f>VLOOKUP(R1136,NIVEAUXADMIN!I:J,2,FALSE)</f>
        <v>HT01152-03</v>
      </c>
      <c r="AB1136" s="206">
        <f>IF(SUMPRODUCT(($A$4:$A1136=A1136)*($Q$4:$Q1136=Q1136))&gt;1,0,1)</f>
        <v>0</v>
      </c>
      <c r="AC1136" s="207">
        <f>IF(SUMPRODUCT(($A$4:$A1136=A1136)*($F$4:$F1136=F1136)*($Q$4:$Q1136=Q1136))&gt;1,0,1)</f>
        <v>0</v>
      </c>
      <c r="AD1136" s="206" t="str">
        <f t="shared" si="55"/>
        <v xml:space="preserve">{"Organisation": "Croix Rouge Francaise", "Indicateur": "Distribution de biens non-alimentaire", "Statut": "Réalisé", "Date de l'activité (passé ou planifiée)
( jj-mm-aaaa)": "11/1/2016", "Département": "Ouest", "Commune": "Pointe A Raquette", "Section Communale": "8ème Trou Louis"}, </v>
      </c>
    </row>
    <row r="1137" spans="1:30" s="53" customFormat="1" x14ac:dyDescent="0.25">
      <c r="A1137" s="71" t="s">
        <v>2053</v>
      </c>
      <c r="B1137" s="71" t="s">
        <v>2058</v>
      </c>
      <c r="C1137" s="71"/>
      <c r="D1137" s="71" t="s">
        <v>15</v>
      </c>
      <c r="E1137" s="132">
        <v>42675</v>
      </c>
      <c r="F1137" s="77" t="s">
        <v>2420</v>
      </c>
      <c r="G1137" s="145" t="s">
        <v>2410</v>
      </c>
      <c r="H1137" s="138" t="str">
        <f>IFERROR(VLOOKUP(G1137,REFERENCES!O:P,2,FALSE),"")</f>
        <v xml:space="preserve">Nombre </v>
      </c>
      <c r="I1137" s="73">
        <v>121</v>
      </c>
      <c r="J1137" s="73"/>
      <c r="K1137" s="73"/>
      <c r="L1137" s="73"/>
      <c r="M1137" s="74">
        <v>605</v>
      </c>
      <c r="N1137" s="73">
        <v>121</v>
      </c>
      <c r="O1137" s="143"/>
      <c r="P1137" s="71" t="s">
        <v>172</v>
      </c>
      <c r="Q1137" s="71" t="s">
        <v>492</v>
      </c>
      <c r="R1137" s="78" t="s">
        <v>1747</v>
      </c>
      <c r="S1137" s="167" t="s">
        <v>2147</v>
      </c>
      <c r="T1137" s="71"/>
      <c r="U1137" s="71"/>
      <c r="V1137" s="206"/>
      <c r="W1137" s="206" t="str">
        <f t="shared" si="53"/>
        <v>CRO2016111OUPO8È</v>
      </c>
      <c r="X1137" s="206">
        <f t="shared" si="54"/>
        <v>0</v>
      </c>
      <c r="Y1137" s="206" t="str">
        <f>VLOOKUP(P1137,NIVEAUXADMIN!A:B,2,FALSE)</f>
        <v>HT01</v>
      </c>
      <c r="Z1137" s="206" t="str">
        <f>VLOOKUP(Q1137,NIVEAUXADMIN!E:F,2,FALSE)</f>
        <v>HT01152</v>
      </c>
      <c r="AA1137" s="206" t="str">
        <f>VLOOKUP(R1137,NIVEAUXADMIN!I:J,2,FALSE)</f>
        <v>HT01152-03</v>
      </c>
      <c r="AB1137" s="206">
        <f>IF(SUMPRODUCT(($A$4:$A1137=A1137)*($Q$4:$Q1137=Q1137))&gt;1,0,1)</f>
        <v>0</v>
      </c>
      <c r="AC1137" s="207">
        <f>IF(SUMPRODUCT(($A$4:$A1137=A1137)*($F$4:$F1137=F1137)*($Q$4:$Q1137=Q1137))&gt;1,0,1)</f>
        <v>0</v>
      </c>
      <c r="AD1137" s="206" t="str">
        <f t="shared" si="55"/>
        <v xml:space="preserve">{"Organisation": "Croix Rouge Francaise", "Indicateur": "Distribution de materiel d'abris d'urgence", "Statut": "Réalisé", "Date de l'activité (passé ou planifiée)
( jj-mm-aaaa)": "11/1/2016", "Département": "Ouest", "Commune": "Pointe A Raquette", "Section Communale": "8ème Trou Louis"}, </v>
      </c>
    </row>
    <row r="1138" spans="1:30" s="53" customFormat="1" x14ac:dyDescent="0.25">
      <c r="A1138" s="71" t="s">
        <v>2053</v>
      </c>
      <c r="B1138" s="71" t="s">
        <v>2058</v>
      </c>
      <c r="C1138" s="71"/>
      <c r="D1138" s="71" t="s">
        <v>15</v>
      </c>
      <c r="E1138" s="132">
        <v>42675</v>
      </c>
      <c r="F1138" s="77" t="s">
        <v>2420</v>
      </c>
      <c r="G1138" s="145" t="s">
        <v>2409</v>
      </c>
      <c r="H1138" s="138" t="str">
        <f>IFERROR(VLOOKUP(G1138,REFERENCES!O:P,2,FALSE),"")</f>
        <v xml:space="preserve">Nombre </v>
      </c>
      <c r="I1138" s="73">
        <v>70</v>
      </c>
      <c r="J1138" s="73"/>
      <c r="K1138" s="73"/>
      <c r="L1138" s="73"/>
      <c r="M1138" s="74">
        <v>605</v>
      </c>
      <c r="N1138" s="73">
        <v>121</v>
      </c>
      <c r="O1138" s="143"/>
      <c r="P1138" s="71" t="s">
        <v>172</v>
      </c>
      <c r="Q1138" s="71" t="s">
        <v>492</v>
      </c>
      <c r="R1138" s="78" t="s">
        <v>1747</v>
      </c>
      <c r="S1138" s="167" t="s">
        <v>2147</v>
      </c>
      <c r="T1138" s="71"/>
      <c r="U1138" s="71"/>
      <c r="V1138" s="206"/>
      <c r="W1138" s="206" t="str">
        <f t="shared" si="53"/>
        <v>CRO2016111OUPO8È</v>
      </c>
      <c r="X1138" s="206">
        <f t="shared" si="54"/>
        <v>0</v>
      </c>
      <c r="Y1138" s="206" t="str">
        <f>VLOOKUP(P1138,NIVEAUXADMIN!A:B,2,FALSE)</f>
        <v>HT01</v>
      </c>
      <c r="Z1138" s="206" t="str">
        <f>VLOOKUP(Q1138,NIVEAUXADMIN!E:F,2,FALSE)</f>
        <v>HT01152</v>
      </c>
      <c r="AA1138" s="206" t="str">
        <f>VLOOKUP(R1138,NIVEAUXADMIN!I:J,2,FALSE)</f>
        <v>HT01152-03</v>
      </c>
      <c r="AB1138" s="206">
        <f>IF(SUMPRODUCT(($A$4:$A1138=A1138)*($Q$4:$Q1138=Q1138))&gt;1,0,1)</f>
        <v>0</v>
      </c>
      <c r="AC1138" s="207">
        <f>IF(SUMPRODUCT(($A$4:$A1138=A1138)*($F$4:$F1138=F1138)*($Q$4:$Q1138=Q1138))&gt;1,0,1)</f>
        <v>0</v>
      </c>
      <c r="AD1138" s="206" t="str">
        <f t="shared" si="55"/>
        <v xml:space="preserve">{"Organisation": "Croix Rouge Francaise", "Indicateur": "Distribution de materiel d'abris d'urgence", "Statut": "Réalisé", "Date de l'activité (passé ou planifiée)
( jj-mm-aaaa)": "11/1/2016", "Département": "Ouest", "Commune": "Pointe A Raquette", "Section Communale": "8ème Trou Louis"}, </v>
      </c>
    </row>
    <row r="1139" spans="1:30" s="53" customFormat="1" x14ac:dyDescent="0.25">
      <c r="A1139" s="71" t="s">
        <v>2053</v>
      </c>
      <c r="B1139" s="71" t="s">
        <v>2058</v>
      </c>
      <c r="C1139" s="71"/>
      <c r="D1139" s="71" t="s">
        <v>15</v>
      </c>
      <c r="E1139" s="132">
        <v>42676</v>
      </c>
      <c r="F1139" s="77" t="s">
        <v>2417</v>
      </c>
      <c r="G1139" s="145" t="s">
        <v>1055</v>
      </c>
      <c r="H1139" s="138" t="str">
        <f>IFERROR(VLOOKUP(G1139,REFERENCES!O:P,2,FALSE),"")</f>
        <v xml:space="preserve">Nombre </v>
      </c>
      <c r="I1139" s="207">
        <v>241</v>
      </c>
      <c r="J1139" s="73"/>
      <c r="K1139" s="73"/>
      <c r="L1139" s="73"/>
      <c r="M1139" s="74">
        <v>1205</v>
      </c>
      <c r="N1139" s="207">
        <v>241</v>
      </c>
      <c r="O1139" s="206"/>
      <c r="P1139" s="71" t="s">
        <v>172</v>
      </c>
      <c r="Q1139" s="71" t="s">
        <v>492</v>
      </c>
      <c r="R1139" s="78"/>
      <c r="S1139" s="167" t="s">
        <v>1095</v>
      </c>
      <c r="T1139" s="71"/>
      <c r="U1139" s="71"/>
      <c r="V1139" s="143"/>
      <c r="W1139" s="206" t="str">
        <f t="shared" si="53"/>
        <v>CRO2016112OUPO</v>
      </c>
      <c r="X1139" s="206">
        <f t="shared" si="54"/>
        <v>0</v>
      </c>
      <c r="Y1139" s="206" t="str">
        <f>VLOOKUP(P1139,NIVEAUXADMIN!A:B,2,FALSE)</f>
        <v>HT01</v>
      </c>
      <c r="Z1139" s="206" t="str">
        <f>VLOOKUP(Q1139,NIVEAUXADMIN!E:F,2,FALSE)</f>
        <v>HT01152</v>
      </c>
      <c r="AA1139" s="206" t="e">
        <f>VLOOKUP(R1139,NIVEAUXADMIN!I:J,2,FALSE)</f>
        <v>#N/A</v>
      </c>
      <c r="AB1139" s="206">
        <f>IF(SUMPRODUCT(($A$4:$A1139=A1139)*($Q$4:$Q1139=Q1139))&gt;1,0,1)</f>
        <v>0</v>
      </c>
      <c r="AC1139" s="207">
        <f>IF(SUMPRODUCT(($A$4:$A1139=A1139)*($F$4:$F1139=F1139)*($Q$4:$Q1139=Q1139))&gt;1,0,1)</f>
        <v>0</v>
      </c>
      <c r="AD1139" s="206" t="str">
        <f t="shared" si="55"/>
        <v xml:space="preserve">{"Organisation": "Croix Rouge Francaise", "Indicateur": "Distribution de biens non-alimentaire", "Statut": "Réalisé", "Date de l'activité (passé ou planifiée)
( jj-mm-aaaa)": "11/2/2016", "Département": "Ouest", "Commune": "Pointe A Raquette", "Section Communale": ""}, </v>
      </c>
    </row>
    <row r="1140" spans="1:30" s="53" customFormat="1" x14ac:dyDescent="0.25">
      <c r="A1140" s="71" t="s">
        <v>2053</v>
      </c>
      <c r="B1140" s="71" t="s">
        <v>2058</v>
      </c>
      <c r="C1140" s="71"/>
      <c r="D1140" s="71" t="s">
        <v>15</v>
      </c>
      <c r="E1140" s="132">
        <v>42676</v>
      </c>
      <c r="F1140" s="77" t="s">
        <v>2420</v>
      </c>
      <c r="G1140" s="145" t="s">
        <v>2409</v>
      </c>
      <c r="H1140" s="138" t="str">
        <f>IFERROR(VLOOKUP(G1140,REFERENCES!O:P,2,FALSE),"")</f>
        <v xml:space="preserve">Nombre </v>
      </c>
      <c r="I1140" s="207">
        <v>70</v>
      </c>
      <c r="J1140" s="73"/>
      <c r="K1140" s="73"/>
      <c r="L1140" s="73"/>
      <c r="M1140" s="74">
        <v>1205</v>
      </c>
      <c r="N1140" s="207">
        <v>241</v>
      </c>
      <c r="O1140" s="206"/>
      <c r="P1140" s="71" t="s">
        <v>172</v>
      </c>
      <c r="Q1140" s="71" t="s">
        <v>492</v>
      </c>
      <c r="R1140" s="78"/>
      <c r="S1140" s="167" t="s">
        <v>1095</v>
      </c>
      <c r="T1140" s="71"/>
      <c r="U1140" s="71"/>
      <c r="V1140" s="143"/>
      <c r="W1140" s="206" t="str">
        <f t="shared" si="53"/>
        <v>CRO2016112OUPO</v>
      </c>
      <c r="X1140" s="206">
        <f t="shared" si="54"/>
        <v>0</v>
      </c>
      <c r="Y1140" s="206" t="str">
        <f>VLOOKUP(P1140,NIVEAUXADMIN!A:B,2,FALSE)</f>
        <v>HT01</v>
      </c>
      <c r="Z1140" s="206" t="str">
        <f>VLOOKUP(Q1140,NIVEAUXADMIN!E:F,2,FALSE)</f>
        <v>HT01152</v>
      </c>
      <c r="AA1140" s="206" t="e">
        <f>VLOOKUP(R1140,NIVEAUXADMIN!I:J,2,FALSE)</f>
        <v>#N/A</v>
      </c>
      <c r="AB1140" s="206">
        <f>IF(SUMPRODUCT(($A$4:$A1140=A1140)*($Q$4:$Q1140=Q1140))&gt;1,0,1)</f>
        <v>0</v>
      </c>
      <c r="AC1140" s="207">
        <f>IF(SUMPRODUCT(($A$4:$A1140=A1140)*($F$4:$F1140=F1140)*($Q$4:$Q1140=Q1140))&gt;1,0,1)</f>
        <v>0</v>
      </c>
      <c r="AD1140" s="206" t="str">
        <f t="shared" si="55"/>
        <v xml:space="preserve">{"Organisation": "Croix Rouge Francaise", "Indicateur": "Distribution de materiel d'abris d'urgence", "Statut": "Réalisé", "Date de l'activité (passé ou planifiée)
( jj-mm-aaaa)": "11/2/2016", "Département": "Ouest", "Commune": "Pointe A Raquette", "Section Communale": ""}, </v>
      </c>
    </row>
    <row r="1141" spans="1:30" s="53" customFormat="1" x14ac:dyDescent="0.25">
      <c r="A1141" s="71" t="s">
        <v>2053</v>
      </c>
      <c r="B1141" s="71" t="s">
        <v>2058</v>
      </c>
      <c r="C1141" s="71"/>
      <c r="D1141" s="71" t="s">
        <v>15</v>
      </c>
      <c r="E1141" s="132">
        <v>42676</v>
      </c>
      <c r="F1141" s="77" t="s">
        <v>2417</v>
      </c>
      <c r="G1141" s="145" t="s">
        <v>1056</v>
      </c>
      <c r="H1141" s="138" t="str">
        <f>IFERROR(VLOOKUP(G1141,REFERENCES!O:P,2,FALSE),"")</f>
        <v xml:space="preserve">Nombre </v>
      </c>
      <c r="I1141" s="207">
        <v>180</v>
      </c>
      <c r="J1141" s="73"/>
      <c r="K1141" s="73"/>
      <c r="L1141" s="73"/>
      <c r="M1141" s="74">
        <v>1205</v>
      </c>
      <c r="N1141" s="207">
        <v>241</v>
      </c>
      <c r="O1141" s="206"/>
      <c r="P1141" s="71" t="s">
        <v>172</v>
      </c>
      <c r="Q1141" s="71" t="s">
        <v>492</v>
      </c>
      <c r="R1141" s="78"/>
      <c r="S1141" s="167" t="s">
        <v>1095</v>
      </c>
      <c r="T1141" s="71"/>
      <c r="U1141" s="71"/>
      <c r="V1141" s="143"/>
      <c r="W1141" s="206" t="str">
        <f t="shared" si="53"/>
        <v>CRO2016112OUPO</v>
      </c>
      <c r="X1141" s="206">
        <f t="shared" si="54"/>
        <v>0</v>
      </c>
      <c r="Y1141" s="206" t="str">
        <f>VLOOKUP(P1141,NIVEAUXADMIN!A:B,2,FALSE)</f>
        <v>HT01</v>
      </c>
      <c r="Z1141" s="206" t="str">
        <f>VLOOKUP(Q1141,NIVEAUXADMIN!E:F,2,FALSE)</f>
        <v>HT01152</v>
      </c>
      <c r="AA1141" s="206" t="e">
        <f>VLOOKUP(R1141,NIVEAUXADMIN!I:J,2,FALSE)</f>
        <v>#N/A</v>
      </c>
      <c r="AB1141" s="206">
        <f>IF(SUMPRODUCT(($A$4:$A1141=A1141)*($Q$4:$Q1141=Q1141))&gt;1,0,1)</f>
        <v>0</v>
      </c>
      <c r="AC1141" s="207">
        <f>IF(SUMPRODUCT(($A$4:$A1141=A1141)*($F$4:$F1141=F1141)*($Q$4:$Q1141=Q1141))&gt;1,0,1)</f>
        <v>0</v>
      </c>
      <c r="AD1141" s="206" t="str">
        <f t="shared" si="55"/>
        <v xml:space="preserve">{"Organisation": "Croix Rouge Francaise", "Indicateur": "Distribution de biens non-alimentaire", "Statut": "Réalisé", "Date de l'activité (passé ou planifiée)
( jj-mm-aaaa)": "11/2/2016", "Département": "Ouest", "Commune": "Pointe A Raquette", "Section Communale": ""}, </v>
      </c>
    </row>
    <row r="1142" spans="1:30" s="53" customFormat="1" x14ac:dyDescent="0.25">
      <c r="A1142" s="71" t="s">
        <v>2053</v>
      </c>
      <c r="B1142" s="71" t="s">
        <v>2058</v>
      </c>
      <c r="C1142" s="71"/>
      <c r="D1142" s="71" t="s">
        <v>15</v>
      </c>
      <c r="E1142" s="132">
        <v>42676</v>
      </c>
      <c r="F1142" s="77" t="s">
        <v>2417</v>
      </c>
      <c r="G1142" s="145" t="s">
        <v>1051</v>
      </c>
      <c r="H1142" s="138" t="str">
        <f>IFERROR(VLOOKUP(G1142,REFERENCES!O:P,2,FALSE),"")</f>
        <v xml:space="preserve">Nombre </v>
      </c>
      <c r="I1142" s="207">
        <v>90</v>
      </c>
      <c r="J1142" s="73"/>
      <c r="K1142" s="73"/>
      <c r="L1142" s="73"/>
      <c r="M1142" s="74">
        <v>1205</v>
      </c>
      <c r="N1142" s="207">
        <v>241</v>
      </c>
      <c r="O1142" s="206"/>
      <c r="P1142" s="71" t="s">
        <v>172</v>
      </c>
      <c r="Q1142" s="71" t="s">
        <v>492</v>
      </c>
      <c r="R1142" s="78"/>
      <c r="S1142" s="167" t="s">
        <v>1095</v>
      </c>
      <c r="T1142" s="71"/>
      <c r="U1142" s="71"/>
      <c r="V1142" s="143"/>
      <c r="W1142" s="206" t="str">
        <f t="shared" si="53"/>
        <v>CRO2016112OUPO</v>
      </c>
      <c r="X1142" s="206">
        <f t="shared" si="54"/>
        <v>0</v>
      </c>
      <c r="Y1142" s="206" t="str">
        <f>VLOOKUP(P1142,NIVEAUXADMIN!A:B,2,FALSE)</f>
        <v>HT01</v>
      </c>
      <c r="Z1142" s="206" t="str">
        <f>VLOOKUP(Q1142,NIVEAUXADMIN!E:F,2,FALSE)</f>
        <v>HT01152</v>
      </c>
      <c r="AA1142" s="206" t="e">
        <f>VLOOKUP(R1142,NIVEAUXADMIN!I:J,2,FALSE)</f>
        <v>#N/A</v>
      </c>
      <c r="AB1142" s="206">
        <f>IF(SUMPRODUCT(($A$4:$A1142=A1142)*($Q$4:$Q1142=Q1142))&gt;1,0,1)</f>
        <v>0</v>
      </c>
      <c r="AC1142" s="207">
        <f>IF(SUMPRODUCT(($A$4:$A1142=A1142)*($F$4:$F1142=F1142)*($Q$4:$Q1142=Q1142))&gt;1,0,1)</f>
        <v>0</v>
      </c>
      <c r="AD1142" s="206" t="str">
        <f t="shared" si="55"/>
        <v xml:space="preserve">{"Organisation": "Croix Rouge Francaise", "Indicateur": "Distribution de biens non-alimentaire", "Statut": "Réalisé", "Date de l'activité (passé ou planifiée)
( jj-mm-aaaa)": "11/2/2016", "Département": "Ouest", "Commune": "Pointe A Raquette", "Section Communale": ""}, </v>
      </c>
    </row>
    <row r="1143" spans="1:30" s="53" customFormat="1" x14ac:dyDescent="0.25">
      <c r="A1143" s="71" t="s">
        <v>2053</v>
      </c>
      <c r="B1143" s="71" t="s">
        <v>2058</v>
      </c>
      <c r="C1143" s="71"/>
      <c r="D1143" s="71" t="s">
        <v>15</v>
      </c>
      <c r="E1143" s="132">
        <v>42677</v>
      </c>
      <c r="F1143" s="77" t="s">
        <v>2417</v>
      </c>
      <c r="G1143" s="145" t="s">
        <v>1055</v>
      </c>
      <c r="H1143" s="138" t="str">
        <f>IFERROR(VLOOKUP(G1143,REFERENCES!O:P,2,FALSE),"")</f>
        <v xml:space="preserve">Nombre </v>
      </c>
      <c r="I1143" s="207">
        <v>178</v>
      </c>
      <c r="J1143" s="73"/>
      <c r="K1143" s="73"/>
      <c r="L1143" s="73"/>
      <c r="M1143" s="74">
        <v>530</v>
      </c>
      <c r="N1143" s="207">
        <v>106</v>
      </c>
      <c r="O1143" s="206"/>
      <c r="P1143" s="71" t="s">
        <v>172</v>
      </c>
      <c r="Q1143" s="71" t="s">
        <v>492</v>
      </c>
      <c r="R1143" s="78"/>
      <c r="S1143" s="167" t="s">
        <v>1096</v>
      </c>
      <c r="T1143" s="71"/>
      <c r="U1143" s="71"/>
      <c r="V1143" s="71"/>
      <c r="W1143" s="206" t="str">
        <f t="shared" si="53"/>
        <v>CRO2016113OUPO</v>
      </c>
      <c r="X1143" s="206">
        <f t="shared" si="54"/>
        <v>0</v>
      </c>
      <c r="Y1143" s="206" t="str">
        <f>VLOOKUP(P1143,NIVEAUXADMIN!A:B,2,FALSE)</f>
        <v>HT01</v>
      </c>
      <c r="Z1143" s="206" t="str">
        <f>VLOOKUP(Q1143,NIVEAUXADMIN!E:F,2,FALSE)</f>
        <v>HT01152</v>
      </c>
      <c r="AA1143" s="206" t="e">
        <f>VLOOKUP(R1143,NIVEAUXADMIN!I:J,2,FALSE)</f>
        <v>#N/A</v>
      </c>
      <c r="AB1143" s="206">
        <f>IF(SUMPRODUCT(($A$4:$A1143=A1143)*($Q$4:$Q1143=Q1143))&gt;1,0,1)</f>
        <v>0</v>
      </c>
      <c r="AC1143" s="207">
        <f>IF(SUMPRODUCT(($A$4:$A1143=A1143)*($F$4:$F1143=F1143)*($Q$4:$Q1143=Q1143))&gt;1,0,1)</f>
        <v>0</v>
      </c>
      <c r="AD1143" s="206" t="str">
        <f t="shared" si="55"/>
        <v xml:space="preserve">{"Organisation": "Croix Rouge Francaise", "Indicateur": "Distribution de biens non-alimentaire", "Statut": "Réalisé", "Date de l'activité (passé ou planifiée)
( jj-mm-aaaa)": "11/3/2016", "Département": "Ouest", "Commune": "Pointe A Raquette", "Section Communale": ""}, </v>
      </c>
    </row>
    <row r="1144" spans="1:30" s="53" customFormat="1" x14ac:dyDescent="0.25">
      <c r="A1144" s="71" t="s">
        <v>2053</v>
      </c>
      <c r="B1144" s="71" t="s">
        <v>2058</v>
      </c>
      <c r="C1144" s="71"/>
      <c r="D1144" s="71" t="s">
        <v>15</v>
      </c>
      <c r="E1144" s="132">
        <v>42677</v>
      </c>
      <c r="F1144" s="77" t="s">
        <v>2420</v>
      </c>
      <c r="G1144" s="145" t="s">
        <v>2409</v>
      </c>
      <c r="H1144" s="138" t="str">
        <f>IFERROR(VLOOKUP(G1144,REFERENCES!O:P,2,FALSE),"")</f>
        <v xml:space="preserve">Nombre </v>
      </c>
      <c r="I1144" s="207">
        <v>11</v>
      </c>
      <c r="J1144" s="73"/>
      <c r="K1144" s="73"/>
      <c r="L1144" s="73"/>
      <c r="M1144" s="74">
        <v>530</v>
      </c>
      <c r="N1144" s="207">
        <v>106</v>
      </c>
      <c r="O1144" s="206"/>
      <c r="P1144" s="71" t="s">
        <v>172</v>
      </c>
      <c r="Q1144" s="71" t="s">
        <v>492</v>
      </c>
      <c r="R1144" s="78"/>
      <c r="S1144" s="167" t="s">
        <v>1096</v>
      </c>
      <c r="T1144" s="71"/>
      <c r="U1144" s="71"/>
      <c r="V1144" s="143"/>
      <c r="W1144" s="206" t="str">
        <f t="shared" si="53"/>
        <v>CRO2016113OUPO</v>
      </c>
      <c r="X1144" s="206">
        <f t="shared" si="54"/>
        <v>0</v>
      </c>
      <c r="Y1144" s="206" t="str">
        <f>VLOOKUP(P1144,NIVEAUXADMIN!A:B,2,FALSE)</f>
        <v>HT01</v>
      </c>
      <c r="Z1144" s="206" t="str">
        <f>VLOOKUP(Q1144,NIVEAUXADMIN!E:F,2,FALSE)</f>
        <v>HT01152</v>
      </c>
      <c r="AA1144" s="206" t="e">
        <f>VLOOKUP(R1144,NIVEAUXADMIN!I:J,2,FALSE)</f>
        <v>#N/A</v>
      </c>
      <c r="AB1144" s="206">
        <f>IF(SUMPRODUCT(($A$4:$A1144=A1144)*($Q$4:$Q1144=Q1144))&gt;1,0,1)</f>
        <v>0</v>
      </c>
      <c r="AC1144" s="207">
        <f>IF(SUMPRODUCT(($A$4:$A1144=A1144)*($F$4:$F1144=F1144)*($Q$4:$Q1144=Q1144))&gt;1,0,1)</f>
        <v>0</v>
      </c>
      <c r="AD1144" s="206" t="str">
        <f t="shared" si="55"/>
        <v xml:space="preserve">{"Organisation": "Croix Rouge Francaise", "Indicateur": "Distribution de materiel d'abris d'urgence", "Statut": "Réalisé", "Date de l'activité (passé ou planifiée)
( jj-mm-aaaa)": "11/3/2016", "Département": "Ouest", "Commune": "Pointe A Raquette", "Section Communale": ""}, </v>
      </c>
    </row>
    <row r="1145" spans="1:30" s="53" customFormat="1" x14ac:dyDescent="0.25">
      <c r="A1145" s="71" t="s">
        <v>2053</v>
      </c>
      <c r="B1145" s="71" t="s">
        <v>2058</v>
      </c>
      <c r="C1145" s="71"/>
      <c r="D1145" s="71" t="s">
        <v>15</v>
      </c>
      <c r="E1145" s="132">
        <v>42677</v>
      </c>
      <c r="F1145" s="77" t="s">
        <v>2417</v>
      </c>
      <c r="G1145" s="145" t="s">
        <v>1056</v>
      </c>
      <c r="H1145" s="138" t="str">
        <f>IFERROR(VLOOKUP(G1145,REFERENCES!O:P,2,FALSE),"")</f>
        <v xml:space="preserve">Nombre </v>
      </c>
      <c r="I1145" s="73">
        <v>65</v>
      </c>
      <c r="J1145" s="73"/>
      <c r="K1145" s="73"/>
      <c r="L1145" s="73"/>
      <c r="M1145" s="74">
        <v>530</v>
      </c>
      <c r="N1145" s="73">
        <v>106</v>
      </c>
      <c r="O1145" s="143"/>
      <c r="P1145" s="71" t="s">
        <v>172</v>
      </c>
      <c r="Q1145" s="71" t="s">
        <v>492</v>
      </c>
      <c r="R1145" s="78"/>
      <c r="S1145" s="167" t="s">
        <v>1096</v>
      </c>
      <c r="T1145" s="71"/>
      <c r="U1145" s="71"/>
      <c r="V1145" s="206"/>
      <c r="W1145" s="206" t="str">
        <f t="shared" si="53"/>
        <v>CRO2016113OUPO</v>
      </c>
      <c r="X1145" s="206">
        <f t="shared" si="54"/>
        <v>0</v>
      </c>
      <c r="Y1145" s="206" t="str">
        <f>VLOOKUP(P1145,NIVEAUXADMIN!A:B,2,FALSE)</f>
        <v>HT01</v>
      </c>
      <c r="Z1145" s="206" t="str">
        <f>VLOOKUP(Q1145,NIVEAUXADMIN!E:F,2,FALSE)</f>
        <v>HT01152</v>
      </c>
      <c r="AA1145" s="206" t="e">
        <f>VLOOKUP(R1145,NIVEAUXADMIN!I:J,2,FALSE)</f>
        <v>#N/A</v>
      </c>
      <c r="AB1145" s="206">
        <f>IF(SUMPRODUCT(($A$4:$A1145=A1145)*($Q$4:$Q1145=Q1145))&gt;1,0,1)</f>
        <v>0</v>
      </c>
      <c r="AC1145" s="207">
        <f>IF(SUMPRODUCT(($A$4:$A1145=A1145)*($F$4:$F1145=F1145)*($Q$4:$Q1145=Q1145))&gt;1,0,1)</f>
        <v>0</v>
      </c>
      <c r="AD1145" s="206" t="str">
        <f t="shared" si="55"/>
        <v xml:space="preserve">{"Organisation": "Croix Rouge Francaise", "Indicateur": "Distribution de biens non-alimentaire", "Statut": "Réalisé", "Date de l'activité (passé ou planifiée)
( jj-mm-aaaa)": "11/3/2016", "Département": "Ouest", "Commune": "Pointe A Raquette", "Section Communale": ""}, </v>
      </c>
    </row>
    <row r="1146" spans="1:30" s="53" customFormat="1" x14ac:dyDescent="0.25">
      <c r="A1146" s="71" t="s">
        <v>2053</v>
      </c>
      <c r="B1146" s="71" t="s">
        <v>2058</v>
      </c>
      <c r="C1146" s="71"/>
      <c r="D1146" s="71" t="s">
        <v>15</v>
      </c>
      <c r="E1146" s="132">
        <v>42677</v>
      </c>
      <c r="F1146" s="77" t="s">
        <v>2417</v>
      </c>
      <c r="G1146" s="145" t="s">
        <v>1051</v>
      </c>
      <c r="H1146" s="138" t="str">
        <f>IFERROR(VLOOKUP(G1146,REFERENCES!O:P,2,FALSE),"")</f>
        <v xml:space="preserve">Nombre </v>
      </c>
      <c r="I1146" s="207">
        <v>8</v>
      </c>
      <c r="J1146" s="207"/>
      <c r="K1146" s="207"/>
      <c r="L1146" s="207"/>
      <c r="M1146" s="74">
        <v>530</v>
      </c>
      <c r="N1146" s="73">
        <v>106</v>
      </c>
      <c r="O1146" s="206"/>
      <c r="P1146" s="71" t="s">
        <v>172</v>
      </c>
      <c r="Q1146" s="71" t="s">
        <v>492</v>
      </c>
      <c r="R1146" s="150"/>
      <c r="S1146" s="167" t="s">
        <v>1096</v>
      </c>
      <c r="T1146" s="206"/>
      <c r="U1146" s="206"/>
      <c r="V1146" s="206"/>
      <c r="W1146" s="206" t="str">
        <f t="shared" si="53"/>
        <v>CRO2016113OUPO</v>
      </c>
      <c r="X1146" s="206">
        <f t="shared" si="54"/>
        <v>0</v>
      </c>
      <c r="Y1146" s="206" t="str">
        <f>VLOOKUP(P1146,NIVEAUXADMIN!A:B,2,FALSE)</f>
        <v>HT01</v>
      </c>
      <c r="Z1146" s="206" t="str">
        <f>VLOOKUP(Q1146,NIVEAUXADMIN!E:F,2,FALSE)</f>
        <v>HT01152</v>
      </c>
      <c r="AA1146" s="206" t="e">
        <f>VLOOKUP(R1146,NIVEAUXADMIN!I:J,2,FALSE)</f>
        <v>#N/A</v>
      </c>
      <c r="AB1146" s="206">
        <f>IF(SUMPRODUCT(($A$4:$A1146=A1146)*($Q$4:$Q1146=Q1146))&gt;1,0,1)</f>
        <v>0</v>
      </c>
      <c r="AC1146" s="207">
        <f>IF(SUMPRODUCT(($A$4:$A1146=A1146)*($F$4:$F1146=F1146)*($Q$4:$Q1146=Q1146))&gt;1,0,1)</f>
        <v>0</v>
      </c>
      <c r="AD1146" s="206" t="str">
        <f t="shared" si="55"/>
        <v xml:space="preserve">{"Organisation": "Croix Rouge Francaise", "Indicateur": "Distribution de biens non-alimentaire", "Statut": "Réalisé", "Date de l'activité (passé ou planifiée)
( jj-mm-aaaa)": "11/3/2016", "Département": "Ouest", "Commune": "Pointe A Raquette", "Section Communale": ""}, </v>
      </c>
    </row>
    <row r="1147" spans="1:30" s="53" customFormat="1" x14ac:dyDescent="0.25">
      <c r="A1147" s="71" t="s">
        <v>2053</v>
      </c>
      <c r="B1147" s="71" t="s">
        <v>2058</v>
      </c>
      <c r="C1147" s="71"/>
      <c r="D1147" s="71" t="s">
        <v>15</v>
      </c>
      <c r="E1147" s="132">
        <v>42703</v>
      </c>
      <c r="F1147" s="77" t="s">
        <v>2417</v>
      </c>
      <c r="G1147" s="145" t="s">
        <v>1055</v>
      </c>
      <c r="H1147" s="138" t="str">
        <f>IFERROR(VLOOKUP(G1147,REFERENCES!O:P,2,FALSE),"")</f>
        <v xml:space="preserve">Nombre </v>
      </c>
      <c r="I1147" s="207">
        <v>146</v>
      </c>
      <c r="J1147" s="207"/>
      <c r="K1147" s="207"/>
      <c r="L1147" s="207"/>
      <c r="M1147" s="74">
        <v>730</v>
      </c>
      <c r="N1147" s="73">
        <v>146</v>
      </c>
      <c r="O1147" s="206"/>
      <c r="P1147" s="71" t="s">
        <v>172</v>
      </c>
      <c r="Q1147" s="71" t="s">
        <v>492</v>
      </c>
      <c r="R1147" s="150"/>
      <c r="S1147" s="167" t="s">
        <v>1097</v>
      </c>
      <c r="T1147" s="206"/>
      <c r="U1147" s="206"/>
      <c r="V1147" s="206"/>
      <c r="W1147" s="206" t="str">
        <f t="shared" si="53"/>
        <v>CRO20161129OUPO</v>
      </c>
      <c r="X1147" s="206">
        <f t="shared" si="54"/>
        <v>0</v>
      </c>
      <c r="Y1147" s="206" t="str">
        <f>VLOOKUP(P1147,NIVEAUXADMIN!A:B,2,FALSE)</f>
        <v>HT01</v>
      </c>
      <c r="Z1147" s="206" t="str">
        <f>VLOOKUP(Q1147,NIVEAUXADMIN!E:F,2,FALSE)</f>
        <v>HT01152</v>
      </c>
      <c r="AA1147" s="206" t="e">
        <f>VLOOKUP(R1147,NIVEAUXADMIN!I:J,2,FALSE)</f>
        <v>#N/A</v>
      </c>
      <c r="AB1147" s="206">
        <f>IF(SUMPRODUCT(($A$4:$A1147=A1147)*($Q$4:$Q1147=Q1147))&gt;1,0,1)</f>
        <v>0</v>
      </c>
      <c r="AC1147" s="207">
        <f>IF(SUMPRODUCT(($A$4:$A1147=A1147)*($F$4:$F1147=F1147)*($Q$4:$Q1147=Q1147))&gt;1,0,1)</f>
        <v>0</v>
      </c>
      <c r="AD1147" s="206" t="str">
        <f t="shared" si="55"/>
        <v xml:space="preserve">{"Organisation": "Croix Rouge Francaise", "Indicateur": "Distribution de biens non-alimentaire", "Statut": "Réalisé", "Date de l'activité (passé ou planifiée)
( jj-mm-aaaa)": "11/29/2016", "Département": "Ouest", "Commune": "Pointe A Raquette", "Section Communale": ""}, </v>
      </c>
    </row>
    <row r="1148" spans="1:30" s="53" customFormat="1" x14ac:dyDescent="0.25">
      <c r="A1148" s="71" t="s">
        <v>2053</v>
      </c>
      <c r="B1148" s="71" t="s">
        <v>2058</v>
      </c>
      <c r="C1148" s="71"/>
      <c r="D1148" s="71" t="s">
        <v>15</v>
      </c>
      <c r="E1148" s="132">
        <v>42703</v>
      </c>
      <c r="F1148" s="77" t="s">
        <v>2417</v>
      </c>
      <c r="G1148" s="145" t="s">
        <v>1052</v>
      </c>
      <c r="H1148" s="138" t="str">
        <f>IFERROR(VLOOKUP(G1148,REFERENCES!O:P,2,FALSE),"")</f>
        <v xml:space="preserve">Nombre </v>
      </c>
      <c r="I1148" s="207">
        <v>17300</v>
      </c>
      <c r="J1148" s="207"/>
      <c r="K1148" s="207"/>
      <c r="L1148" s="207"/>
      <c r="M1148" s="74">
        <v>730</v>
      </c>
      <c r="N1148" s="73">
        <v>146</v>
      </c>
      <c r="O1148" s="206"/>
      <c r="P1148" s="71" t="s">
        <v>172</v>
      </c>
      <c r="Q1148" s="71" t="s">
        <v>492</v>
      </c>
      <c r="R1148" s="150"/>
      <c r="S1148" s="167" t="s">
        <v>1097</v>
      </c>
      <c r="T1148" s="206"/>
      <c r="U1148" s="206"/>
      <c r="V1148" s="206"/>
      <c r="W1148" s="206" t="str">
        <f t="shared" si="53"/>
        <v>CRO20161129OUPO</v>
      </c>
      <c r="X1148" s="206">
        <f t="shared" si="54"/>
        <v>0</v>
      </c>
      <c r="Y1148" s="206" t="str">
        <f>VLOOKUP(P1148,NIVEAUXADMIN!A:B,2,FALSE)</f>
        <v>HT01</v>
      </c>
      <c r="Z1148" s="206" t="str">
        <f>VLOOKUP(Q1148,NIVEAUXADMIN!E:F,2,FALSE)</f>
        <v>HT01152</v>
      </c>
      <c r="AA1148" s="206" t="e">
        <f>VLOOKUP(R1148,NIVEAUXADMIN!I:J,2,FALSE)</f>
        <v>#N/A</v>
      </c>
      <c r="AB1148" s="206">
        <f>IF(SUMPRODUCT(($A$4:$A1148=A1148)*($Q$4:$Q1148=Q1148))&gt;1,0,1)</f>
        <v>0</v>
      </c>
      <c r="AC1148" s="207">
        <f>IF(SUMPRODUCT(($A$4:$A1148=A1148)*($F$4:$F1148=F1148)*($Q$4:$Q1148=Q1148))&gt;1,0,1)</f>
        <v>0</v>
      </c>
      <c r="AD1148" s="206" t="str">
        <f t="shared" si="55"/>
        <v xml:space="preserve">{"Organisation": "Croix Rouge Francaise", "Indicateur": "Distribution de biens non-alimentaire", "Statut": "Réalisé", "Date de l'activité (passé ou planifiée)
( jj-mm-aaaa)": "11/29/2016", "Département": "Ouest", "Commune": "Pointe A Raquette", "Section Communale": ""}, </v>
      </c>
    </row>
    <row r="1149" spans="1:30" s="53" customFormat="1" x14ac:dyDescent="0.25">
      <c r="A1149" s="71" t="s">
        <v>2053</v>
      </c>
      <c r="B1149" s="71" t="s">
        <v>2058</v>
      </c>
      <c r="C1149" s="71"/>
      <c r="D1149" s="71" t="s">
        <v>15</v>
      </c>
      <c r="E1149" s="132">
        <v>42703</v>
      </c>
      <c r="F1149" s="77" t="s">
        <v>2420</v>
      </c>
      <c r="G1149" s="145" t="s">
        <v>2410</v>
      </c>
      <c r="H1149" s="138" t="str">
        <f>IFERROR(VLOOKUP(G1149,REFERENCES!O:P,2,FALSE),"")</f>
        <v xml:space="preserve">Nombre </v>
      </c>
      <c r="I1149" s="207">
        <v>76</v>
      </c>
      <c r="J1149" s="207"/>
      <c r="K1149" s="207"/>
      <c r="L1149" s="207"/>
      <c r="M1149" s="74">
        <v>730</v>
      </c>
      <c r="N1149" s="73">
        <v>146</v>
      </c>
      <c r="O1149" s="206"/>
      <c r="P1149" s="71" t="s">
        <v>172</v>
      </c>
      <c r="Q1149" s="71" t="s">
        <v>492</v>
      </c>
      <c r="R1149" s="150"/>
      <c r="S1149" s="167" t="s">
        <v>1097</v>
      </c>
      <c r="T1149" s="206"/>
      <c r="U1149" s="206"/>
      <c r="V1149" s="206"/>
      <c r="W1149" s="206" t="str">
        <f t="shared" si="53"/>
        <v>CRO20161129OUPO</v>
      </c>
      <c r="X1149" s="206">
        <f t="shared" si="54"/>
        <v>0</v>
      </c>
      <c r="Y1149" s="206" t="str">
        <f>VLOOKUP(P1149,NIVEAUXADMIN!A:B,2,FALSE)</f>
        <v>HT01</v>
      </c>
      <c r="Z1149" s="206" t="str">
        <f>VLOOKUP(Q1149,NIVEAUXADMIN!E:F,2,FALSE)</f>
        <v>HT01152</v>
      </c>
      <c r="AA1149" s="206" t="e">
        <f>VLOOKUP(R1149,NIVEAUXADMIN!I:J,2,FALSE)</f>
        <v>#N/A</v>
      </c>
      <c r="AB1149" s="206">
        <f>IF(SUMPRODUCT(($A$4:$A1149=A1149)*($Q$4:$Q1149=Q1149))&gt;1,0,1)</f>
        <v>0</v>
      </c>
      <c r="AC1149" s="207">
        <f>IF(SUMPRODUCT(($A$4:$A1149=A1149)*($F$4:$F1149=F1149)*($Q$4:$Q1149=Q1149))&gt;1,0,1)</f>
        <v>0</v>
      </c>
      <c r="AD1149" s="206" t="str">
        <f t="shared" si="55"/>
        <v xml:space="preserve">{"Organisation": "Croix Rouge Francaise", "Indicateur": "Distribution de materiel d'abris d'urgence", "Statut": "Réalisé", "Date de l'activité (passé ou planifiée)
( jj-mm-aaaa)": "11/29/2016", "Département": "Ouest", "Commune": "Pointe A Raquette", "Section Communale": ""}, </v>
      </c>
    </row>
    <row r="1150" spans="1:30" s="53" customFormat="1" x14ac:dyDescent="0.25">
      <c r="A1150" s="71" t="s">
        <v>2053</v>
      </c>
      <c r="B1150" s="71" t="s">
        <v>2058</v>
      </c>
      <c r="C1150" s="71"/>
      <c r="D1150" s="71" t="s">
        <v>15</v>
      </c>
      <c r="E1150" s="132">
        <v>42703</v>
      </c>
      <c r="F1150" s="77" t="s">
        <v>2420</v>
      </c>
      <c r="G1150" s="145" t="s">
        <v>2409</v>
      </c>
      <c r="H1150" s="138" t="str">
        <f>IFERROR(VLOOKUP(G1150,REFERENCES!O:P,2,FALSE),"")</f>
        <v xml:space="preserve">Nombre </v>
      </c>
      <c r="I1150" s="73">
        <v>76</v>
      </c>
      <c r="J1150" s="73"/>
      <c r="K1150" s="73"/>
      <c r="L1150" s="73"/>
      <c r="M1150" s="74">
        <v>730</v>
      </c>
      <c r="N1150" s="73">
        <v>146</v>
      </c>
      <c r="O1150" s="71"/>
      <c r="P1150" s="71" t="s">
        <v>172</v>
      </c>
      <c r="Q1150" s="71" t="s">
        <v>492</v>
      </c>
      <c r="R1150" s="150"/>
      <c r="S1150" s="167" t="s">
        <v>1097</v>
      </c>
      <c r="T1150" s="71"/>
      <c r="U1150" s="71"/>
      <c r="V1150" s="206"/>
      <c r="W1150" s="206" t="str">
        <f t="shared" si="53"/>
        <v>CRO20161129OUPO</v>
      </c>
      <c r="X1150" s="206">
        <f t="shared" si="54"/>
        <v>0</v>
      </c>
      <c r="Y1150" s="206" t="str">
        <f>VLOOKUP(P1150,NIVEAUXADMIN!A:B,2,FALSE)</f>
        <v>HT01</v>
      </c>
      <c r="Z1150" s="206" t="str">
        <f>VLOOKUP(Q1150,NIVEAUXADMIN!E:F,2,FALSE)</f>
        <v>HT01152</v>
      </c>
      <c r="AA1150" s="206" t="e">
        <f>VLOOKUP(R1150,NIVEAUXADMIN!I:J,2,FALSE)</f>
        <v>#N/A</v>
      </c>
      <c r="AB1150" s="206">
        <f>IF(SUMPRODUCT(($A$4:$A1150=A1150)*($Q$4:$Q1150=Q1150))&gt;1,0,1)</f>
        <v>0</v>
      </c>
      <c r="AC1150" s="207">
        <f>IF(SUMPRODUCT(($A$4:$A1150=A1150)*($F$4:$F1150=F1150)*($Q$4:$Q1150=Q1150))&gt;1,0,1)</f>
        <v>0</v>
      </c>
      <c r="AD1150" s="206" t="str">
        <f t="shared" si="55"/>
        <v xml:space="preserve">{"Organisation": "Croix Rouge Francaise", "Indicateur": "Distribution de materiel d'abris d'urgence", "Statut": "Réalisé", "Date de l'activité (passé ou planifiée)
( jj-mm-aaaa)": "11/29/2016", "Département": "Ouest", "Commune": "Pointe A Raquette", "Section Communale": ""}, </v>
      </c>
    </row>
    <row r="1151" spans="1:30" s="53" customFormat="1" x14ac:dyDescent="0.25">
      <c r="A1151" s="71" t="s">
        <v>2053</v>
      </c>
      <c r="B1151" s="71" t="s">
        <v>2058</v>
      </c>
      <c r="C1151" s="71"/>
      <c r="D1151" s="71" t="s">
        <v>15</v>
      </c>
      <c r="E1151" s="132">
        <v>42703</v>
      </c>
      <c r="F1151" s="77" t="s">
        <v>2417</v>
      </c>
      <c r="G1151" s="145" t="s">
        <v>1056</v>
      </c>
      <c r="H1151" s="138" t="str">
        <f>IFERROR(VLOOKUP(G1151,REFERENCES!O:P,2,FALSE),"")</f>
        <v xml:space="preserve">Nombre </v>
      </c>
      <c r="I1151" s="207">
        <v>146</v>
      </c>
      <c r="J1151" s="73"/>
      <c r="K1151" s="73"/>
      <c r="L1151" s="73"/>
      <c r="M1151" s="74">
        <v>730</v>
      </c>
      <c r="N1151" s="73">
        <v>146</v>
      </c>
      <c r="O1151" s="206"/>
      <c r="P1151" s="71" t="s">
        <v>172</v>
      </c>
      <c r="Q1151" s="71" t="s">
        <v>492</v>
      </c>
      <c r="R1151" s="150"/>
      <c r="S1151" s="167" t="s">
        <v>1097</v>
      </c>
      <c r="T1151" s="71"/>
      <c r="U1151" s="71"/>
      <c r="V1151" s="206"/>
      <c r="W1151" s="206" t="str">
        <f t="shared" si="53"/>
        <v>CRO20161129OUPO</v>
      </c>
      <c r="X1151" s="206">
        <f t="shared" si="54"/>
        <v>0</v>
      </c>
      <c r="Y1151" s="206" t="str">
        <f>VLOOKUP(P1151,NIVEAUXADMIN!A:B,2,FALSE)</f>
        <v>HT01</v>
      </c>
      <c r="Z1151" s="206" t="str">
        <f>VLOOKUP(Q1151,NIVEAUXADMIN!E:F,2,FALSE)</f>
        <v>HT01152</v>
      </c>
      <c r="AA1151" s="206" t="e">
        <f>VLOOKUP(R1151,NIVEAUXADMIN!I:J,2,FALSE)</f>
        <v>#N/A</v>
      </c>
      <c r="AB1151" s="206">
        <f>IF(SUMPRODUCT(($A$4:$A1151=A1151)*($Q$4:$Q1151=Q1151))&gt;1,0,1)</f>
        <v>0</v>
      </c>
      <c r="AC1151" s="207">
        <f>IF(SUMPRODUCT(($A$4:$A1151=A1151)*($F$4:$F1151=F1151)*($Q$4:$Q1151=Q1151))&gt;1,0,1)</f>
        <v>0</v>
      </c>
      <c r="AD1151" s="206" t="str">
        <f t="shared" si="55"/>
        <v xml:space="preserve">{"Organisation": "Croix Rouge Francaise", "Indicateur": "Distribution de biens non-alimentaire", "Statut": "Réalisé", "Date de l'activité (passé ou planifiée)
( jj-mm-aaaa)": "11/29/2016", "Département": "Ouest", "Commune": "Pointe A Raquette", "Section Communale": ""}, </v>
      </c>
    </row>
    <row r="1152" spans="1:30" s="53" customFormat="1" x14ac:dyDescent="0.25">
      <c r="A1152" s="71" t="s">
        <v>2053</v>
      </c>
      <c r="B1152" s="71" t="s">
        <v>2058</v>
      </c>
      <c r="C1152" s="71"/>
      <c r="D1152" s="71" t="s">
        <v>15</v>
      </c>
      <c r="E1152" s="132">
        <v>42703</v>
      </c>
      <c r="F1152" s="77" t="s">
        <v>2417</v>
      </c>
      <c r="G1152" s="145" t="s">
        <v>1051</v>
      </c>
      <c r="H1152" s="138" t="str">
        <f>IFERROR(VLOOKUP(G1152,REFERENCES!O:P,2,FALSE),"")</f>
        <v xml:space="preserve">Nombre </v>
      </c>
      <c r="I1152" s="207">
        <v>143</v>
      </c>
      <c r="J1152" s="73"/>
      <c r="K1152" s="73"/>
      <c r="L1152" s="73"/>
      <c r="M1152" s="74">
        <v>730</v>
      </c>
      <c r="N1152" s="73">
        <v>146</v>
      </c>
      <c r="O1152" s="206"/>
      <c r="P1152" s="71" t="s">
        <v>172</v>
      </c>
      <c r="Q1152" s="71" t="s">
        <v>492</v>
      </c>
      <c r="R1152" s="150"/>
      <c r="S1152" s="167" t="s">
        <v>1097</v>
      </c>
      <c r="T1152" s="71"/>
      <c r="U1152" s="71"/>
      <c r="V1152" s="143"/>
      <c r="W1152" s="206" t="str">
        <f t="shared" si="53"/>
        <v>CRO20161129OUPO</v>
      </c>
      <c r="X1152" s="206">
        <f t="shared" si="54"/>
        <v>0</v>
      </c>
      <c r="Y1152" s="206" t="str">
        <f>VLOOKUP(P1152,NIVEAUXADMIN!A:B,2,FALSE)</f>
        <v>HT01</v>
      </c>
      <c r="Z1152" s="206" t="str">
        <f>VLOOKUP(Q1152,NIVEAUXADMIN!E:F,2,FALSE)</f>
        <v>HT01152</v>
      </c>
      <c r="AA1152" s="206" t="e">
        <f>VLOOKUP(R1152,NIVEAUXADMIN!I:J,2,FALSE)</f>
        <v>#N/A</v>
      </c>
      <c r="AB1152" s="206">
        <f>IF(SUMPRODUCT(($A$4:$A1152=A1152)*($Q$4:$Q1152=Q1152))&gt;1,0,1)</f>
        <v>0</v>
      </c>
      <c r="AC1152" s="207">
        <f>IF(SUMPRODUCT(($A$4:$A1152=A1152)*($F$4:$F1152=F1152)*($Q$4:$Q1152=Q1152))&gt;1,0,1)</f>
        <v>0</v>
      </c>
      <c r="AD1152" s="206" t="str">
        <f t="shared" si="55"/>
        <v xml:space="preserve">{"Organisation": "Croix Rouge Francaise", "Indicateur": "Distribution de biens non-alimentaire", "Statut": "Réalisé", "Date de l'activité (passé ou planifiée)
( jj-mm-aaaa)": "11/29/2016", "Département": "Ouest", "Commune": "Pointe A Raquette", "Section Communale": ""}, </v>
      </c>
    </row>
    <row r="1153" spans="1:30" s="53" customFormat="1" x14ac:dyDescent="0.25">
      <c r="A1153" s="71" t="s">
        <v>2053</v>
      </c>
      <c r="B1153" s="71" t="s">
        <v>2058</v>
      </c>
      <c r="C1153" s="71"/>
      <c r="D1153" s="71" t="s">
        <v>15</v>
      </c>
      <c r="E1153" s="132">
        <v>42704</v>
      </c>
      <c r="F1153" s="77" t="s">
        <v>2417</v>
      </c>
      <c r="G1153" s="145" t="s">
        <v>1055</v>
      </c>
      <c r="H1153" s="138" t="str">
        <f>IFERROR(VLOOKUP(G1153,REFERENCES!O:P,2,FALSE),"")</f>
        <v xml:space="preserve">Nombre </v>
      </c>
      <c r="I1153" s="207">
        <v>231</v>
      </c>
      <c r="J1153" s="73"/>
      <c r="K1153" s="73"/>
      <c r="L1153" s="73"/>
      <c r="M1153" s="74">
        <v>1155</v>
      </c>
      <c r="N1153" s="73">
        <v>231</v>
      </c>
      <c r="O1153" s="206"/>
      <c r="P1153" s="71" t="s">
        <v>172</v>
      </c>
      <c r="Q1153" s="71" t="s">
        <v>492</v>
      </c>
      <c r="R1153" s="150" t="s">
        <v>1649</v>
      </c>
      <c r="S1153" s="167" t="s">
        <v>2153</v>
      </c>
      <c r="T1153" s="71"/>
      <c r="U1153" s="71"/>
      <c r="V1153" s="206"/>
      <c r="W1153" s="206" t="str">
        <f t="shared" si="53"/>
        <v>CRO20161130OUPO5È</v>
      </c>
      <c r="X1153" s="206">
        <f t="shared" si="54"/>
        <v>0</v>
      </c>
      <c r="Y1153" s="206" t="str">
        <f>VLOOKUP(P1153,NIVEAUXADMIN!A:B,2,FALSE)</f>
        <v>HT01</v>
      </c>
      <c r="Z1153" s="206" t="str">
        <f>VLOOKUP(Q1153,NIVEAUXADMIN!E:F,2,FALSE)</f>
        <v>HT01152</v>
      </c>
      <c r="AA1153" s="206" t="str">
        <f>VLOOKUP(R1153,NIVEAUXADMIN!I:J,2,FALSE)</f>
        <v>HT01152-05</v>
      </c>
      <c r="AB1153" s="206">
        <f>IF(SUMPRODUCT(($A$4:$A1153=A1153)*($Q$4:$Q1153=Q1153))&gt;1,0,1)</f>
        <v>0</v>
      </c>
      <c r="AC1153" s="207">
        <f>IF(SUMPRODUCT(($A$4:$A1153=A1153)*($F$4:$F1153=F1153)*($Q$4:$Q1153=Q1153))&gt;1,0,1)</f>
        <v>0</v>
      </c>
      <c r="AD1153" s="206" t="str">
        <f t="shared" si="55"/>
        <v xml:space="preserve">{"Organisation": "Croix Rouge Francaise", "Indicateur": "Distribution de biens non-alimentaire", "Statut": "Réalisé", "Date de l'activité (passé ou planifiée)
( jj-mm-aaaa)": "11/30/2016", "Département": "Ouest", "Commune": "Pointe A Raquette", "Section Communale": "5ème Gros Mangle"}, </v>
      </c>
    </row>
    <row r="1154" spans="1:30" s="53" customFormat="1" x14ac:dyDescent="0.25">
      <c r="A1154" s="71" t="s">
        <v>2053</v>
      </c>
      <c r="B1154" s="71" t="s">
        <v>2058</v>
      </c>
      <c r="C1154" s="71"/>
      <c r="D1154" s="71" t="s">
        <v>15</v>
      </c>
      <c r="E1154" s="132">
        <v>42704</v>
      </c>
      <c r="F1154" s="77" t="s">
        <v>2420</v>
      </c>
      <c r="G1154" s="145" t="s">
        <v>2410</v>
      </c>
      <c r="H1154" s="138" t="str">
        <f>IFERROR(VLOOKUP(G1154,REFERENCES!O:P,2,FALSE),"")</f>
        <v xml:space="preserve">Nombre </v>
      </c>
      <c r="I1154" s="207">
        <v>151</v>
      </c>
      <c r="J1154" s="73"/>
      <c r="K1154" s="73"/>
      <c r="L1154" s="73"/>
      <c r="M1154" s="74">
        <v>1155</v>
      </c>
      <c r="N1154" s="73">
        <v>231</v>
      </c>
      <c r="O1154" s="206"/>
      <c r="P1154" s="71" t="s">
        <v>172</v>
      </c>
      <c r="Q1154" s="71" t="s">
        <v>492</v>
      </c>
      <c r="R1154" s="150" t="s">
        <v>1649</v>
      </c>
      <c r="S1154" s="167" t="s">
        <v>2153</v>
      </c>
      <c r="T1154" s="71"/>
      <c r="U1154" s="71"/>
      <c r="V1154" s="206"/>
      <c r="W1154" s="206" t="str">
        <f t="shared" si="53"/>
        <v>CRO20161130OUPO5È</v>
      </c>
      <c r="X1154" s="206">
        <f t="shared" si="54"/>
        <v>0</v>
      </c>
      <c r="Y1154" s="206" t="str">
        <f>VLOOKUP(P1154,NIVEAUXADMIN!A:B,2,FALSE)</f>
        <v>HT01</v>
      </c>
      <c r="Z1154" s="206" t="str">
        <f>VLOOKUP(Q1154,NIVEAUXADMIN!E:F,2,FALSE)</f>
        <v>HT01152</v>
      </c>
      <c r="AA1154" s="206" t="str">
        <f>VLOOKUP(R1154,NIVEAUXADMIN!I:J,2,FALSE)</f>
        <v>HT01152-05</v>
      </c>
      <c r="AB1154" s="206">
        <f>IF(SUMPRODUCT(($A$4:$A1154=A1154)*($Q$4:$Q1154=Q1154))&gt;1,0,1)</f>
        <v>0</v>
      </c>
      <c r="AC1154" s="207">
        <f>IF(SUMPRODUCT(($A$4:$A1154=A1154)*($F$4:$F1154=F1154)*($Q$4:$Q1154=Q1154))&gt;1,0,1)</f>
        <v>0</v>
      </c>
      <c r="AD1154" s="206" t="str">
        <f t="shared" si="55"/>
        <v xml:space="preserve">{"Organisation": "Croix Rouge Francaise", "Indicateur": "Distribution de materiel d'abris d'urgence", "Statut": "Réalisé", "Date de l'activité (passé ou planifiée)
( jj-mm-aaaa)": "11/30/2016", "Département": "Ouest", "Commune": "Pointe A Raquette", "Section Communale": "5ème Gros Mangle"}, </v>
      </c>
    </row>
    <row r="1155" spans="1:30" s="53" customFormat="1" x14ac:dyDescent="0.25">
      <c r="A1155" s="71" t="s">
        <v>2053</v>
      </c>
      <c r="B1155" s="71" t="s">
        <v>2058</v>
      </c>
      <c r="C1155" s="71"/>
      <c r="D1155" s="71" t="s">
        <v>15</v>
      </c>
      <c r="E1155" s="132">
        <v>42704</v>
      </c>
      <c r="F1155" s="77" t="s">
        <v>2420</v>
      </c>
      <c r="G1155" s="145" t="s">
        <v>2409</v>
      </c>
      <c r="H1155" s="138" t="str">
        <f>IFERROR(VLOOKUP(G1155,REFERENCES!O:P,2,FALSE),"")</f>
        <v xml:space="preserve">Nombre </v>
      </c>
      <c r="I1155" s="207">
        <v>151</v>
      </c>
      <c r="J1155" s="73"/>
      <c r="K1155" s="73"/>
      <c r="L1155" s="73"/>
      <c r="M1155" s="74">
        <v>1155</v>
      </c>
      <c r="N1155" s="73">
        <v>231</v>
      </c>
      <c r="O1155" s="206"/>
      <c r="P1155" s="71" t="s">
        <v>172</v>
      </c>
      <c r="Q1155" s="71" t="s">
        <v>492</v>
      </c>
      <c r="R1155" s="150" t="s">
        <v>1649</v>
      </c>
      <c r="S1155" s="167" t="s">
        <v>2153</v>
      </c>
      <c r="T1155" s="71"/>
      <c r="U1155" s="71"/>
      <c r="V1155" s="206"/>
      <c r="W1155" s="206" t="str">
        <f t="shared" si="53"/>
        <v>CRO20161130OUPO5È</v>
      </c>
      <c r="X1155" s="206">
        <f t="shared" si="54"/>
        <v>0</v>
      </c>
      <c r="Y1155" s="206" t="str">
        <f>VLOOKUP(P1155,NIVEAUXADMIN!A:B,2,FALSE)</f>
        <v>HT01</v>
      </c>
      <c r="Z1155" s="206" t="str">
        <f>VLOOKUP(Q1155,NIVEAUXADMIN!E:F,2,FALSE)</f>
        <v>HT01152</v>
      </c>
      <c r="AA1155" s="206" t="str">
        <f>VLOOKUP(R1155,NIVEAUXADMIN!I:J,2,FALSE)</f>
        <v>HT01152-05</v>
      </c>
      <c r="AB1155" s="206">
        <f>IF(SUMPRODUCT(($A$4:$A1155=A1155)*($Q$4:$Q1155=Q1155))&gt;1,0,1)</f>
        <v>0</v>
      </c>
      <c r="AC1155" s="207">
        <f>IF(SUMPRODUCT(($A$4:$A1155=A1155)*($F$4:$F1155=F1155)*($Q$4:$Q1155=Q1155))&gt;1,0,1)</f>
        <v>0</v>
      </c>
      <c r="AD1155" s="206" t="str">
        <f t="shared" si="55"/>
        <v xml:space="preserve">{"Organisation": "Croix Rouge Francaise", "Indicateur": "Distribution de materiel d'abris d'urgence", "Statut": "Réalisé", "Date de l'activité (passé ou planifiée)
( jj-mm-aaaa)": "11/30/2016", "Département": "Ouest", "Commune": "Pointe A Raquette", "Section Communale": "5ème Gros Mangle"}, </v>
      </c>
    </row>
    <row r="1156" spans="1:30" s="53" customFormat="1" x14ac:dyDescent="0.25">
      <c r="A1156" s="71" t="s">
        <v>2053</v>
      </c>
      <c r="B1156" s="71" t="s">
        <v>2058</v>
      </c>
      <c r="C1156" s="71"/>
      <c r="D1156" s="71" t="s">
        <v>15</v>
      </c>
      <c r="E1156" s="132">
        <v>42704</v>
      </c>
      <c r="F1156" s="77" t="s">
        <v>2417</v>
      </c>
      <c r="G1156" s="145" t="s">
        <v>1056</v>
      </c>
      <c r="H1156" s="138" t="str">
        <f>IFERROR(VLOOKUP(G1156,REFERENCES!O:P,2,FALSE),"")</f>
        <v xml:space="preserve">Nombre </v>
      </c>
      <c r="I1156" s="73">
        <v>231</v>
      </c>
      <c r="J1156" s="73"/>
      <c r="K1156" s="73"/>
      <c r="L1156" s="73"/>
      <c r="M1156" s="74">
        <v>1155</v>
      </c>
      <c r="N1156" s="73">
        <v>231</v>
      </c>
      <c r="O1156" s="71"/>
      <c r="P1156" s="71" t="s">
        <v>172</v>
      </c>
      <c r="Q1156" s="71" t="s">
        <v>492</v>
      </c>
      <c r="R1156" s="150" t="s">
        <v>1649</v>
      </c>
      <c r="S1156" s="167" t="s">
        <v>2153</v>
      </c>
      <c r="T1156" s="71"/>
      <c r="U1156" s="71"/>
      <c r="V1156" s="206"/>
      <c r="W1156" s="206" t="str">
        <f t="shared" si="53"/>
        <v>CRO20161130OUPO5È</v>
      </c>
      <c r="X1156" s="206">
        <f t="shared" si="54"/>
        <v>0</v>
      </c>
      <c r="Y1156" s="206" t="str">
        <f>VLOOKUP(P1156,NIVEAUXADMIN!A:B,2,FALSE)</f>
        <v>HT01</v>
      </c>
      <c r="Z1156" s="206" t="str">
        <f>VLOOKUP(Q1156,NIVEAUXADMIN!E:F,2,FALSE)</f>
        <v>HT01152</v>
      </c>
      <c r="AA1156" s="206" t="str">
        <f>VLOOKUP(R1156,NIVEAUXADMIN!I:J,2,FALSE)</f>
        <v>HT01152-05</v>
      </c>
      <c r="AB1156" s="206">
        <f>IF(SUMPRODUCT(($A$4:$A1156=A1156)*($Q$4:$Q1156=Q1156))&gt;1,0,1)</f>
        <v>0</v>
      </c>
      <c r="AC1156" s="207">
        <f>IF(SUMPRODUCT(($A$4:$A1156=A1156)*($F$4:$F1156=F1156)*($Q$4:$Q1156=Q1156))&gt;1,0,1)</f>
        <v>0</v>
      </c>
      <c r="AD1156" s="206" t="str">
        <f t="shared" si="55"/>
        <v xml:space="preserve">{"Organisation": "Croix Rouge Francaise", "Indicateur": "Distribution de biens non-alimentaire", "Statut": "Réalisé", "Date de l'activité (passé ou planifiée)
( jj-mm-aaaa)": "11/30/2016", "Département": "Ouest", "Commune": "Pointe A Raquette", "Section Communale": "5ème Gros Mangle"}, </v>
      </c>
    </row>
    <row r="1157" spans="1:30" s="53" customFormat="1" x14ac:dyDescent="0.25">
      <c r="A1157" s="71" t="s">
        <v>2053</v>
      </c>
      <c r="B1157" s="71" t="s">
        <v>2058</v>
      </c>
      <c r="C1157" s="71"/>
      <c r="D1157" s="71" t="s">
        <v>15</v>
      </c>
      <c r="E1157" s="132">
        <v>42704</v>
      </c>
      <c r="F1157" s="77" t="s">
        <v>2417</v>
      </c>
      <c r="G1157" s="145" t="s">
        <v>1051</v>
      </c>
      <c r="H1157" s="138" t="str">
        <f>IFERROR(VLOOKUP(G1157,REFERENCES!O:P,2,FALSE),"")</f>
        <v xml:space="preserve">Nombre </v>
      </c>
      <c r="I1157" s="73">
        <v>231</v>
      </c>
      <c r="J1157" s="73"/>
      <c r="K1157" s="73"/>
      <c r="L1157" s="73"/>
      <c r="M1157" s="74">
        <v>1155</v>
      </c>
      <c r="N1157" s="73">
        <v>231</v>
      </c>
      <c r="O1157" s="71"/>
      <c r="P1157" s="71" t="s">
        <v>172</v>
      </c>
      <c r="Q1157" s="71" t="s">
        <v>492</v>
      </c>
      <c r="R1157" s="150" t="s">
        <v>1649</v>
      </c>
      <c r="S1157" s="167" t="s">
        <v>2153</v>
      </c>
      <c r="T1157" s="71"/>
      <c r="U1157" s="71"/>
      <c r="V1157" s="206"/>
      <c r="W1157" s="206" t="str">
        <f t="shared" ref="W1157:W1220" si="56">UPPER(LEFT(A1157,3)&amp;YEAR(E1157)&amp;MONTH(E1157)&amp;DAY((E1157))&amp;LEFT(P1157,2)&amp;LEFT(Q1157,2)&amp;LEFT(R1157,2))</f>
        <v>CRO20161130OUPO5È</v>
      </c>
      <c r="X1157" s="206">
        <f t="shared" ref="X1157:X1220" si="57">COUNTIF($W$4:$W$128,W1157)</f>
        <v>0</v>
      </c>
      <c r="Y1157" s="206" t="str">
        <f>VLOOKUP(P1157,NIVEAUXADMIN!A:B,2,FALSE)</f>
        <v>HT01</v>
      </c>
      <c r="Z1157" s="206" t="str">
        <f>VLOOKUP(Q1157,NIVEAUXADMIN!E:F,2,FALSE)</f>
        <v>HT01152</v>
      </c>
      <c r="AA1157" s="206" t="str">
        <f>VLOOKUP(R1157,NIVEAUXADMIN!I:J,2,FALSE)</f>
        <v>HT01152-05</v>
      </c>
      <c r="AB1157" s="206">
        <f>IF(SUMPRODUCT(($A$4:$A1157=A1157)*($Q$4:$Q1157=Q1157))&gt;1,0,1)</f>
        <v>0</v>
      </c>
      <c r="AC1157" s="207">
        <f>IF(SUMPRODUCT(($A$4:$A1157=A1157)*($F$4:$F1157=F1157)*($Q$4:$Q1157=Q1157))&gt;1,0,1)</f>
        <v>0</v>
      </c>
      <c r="AD1157" s="206" t="str">
        <f t="shared" ref="AD1157:AD1220" si="58">"{"""&amp;$A$3 &amp;""": """ &amp; TRIM(A1157)  &amp; """, """&amp; $F$3 &amp; """: """ &amp;  IFERROR(MID(F1157,5,LEN(F1157)-2),"")&amp; """, """ &amp;$D$3 &amp;""": """ &amp; D1157 &amp; """, """&amp;$E$3 &amp;""": """ &amp; IFERROR(TEXT(E1157,"m/d/yyyy"),"") &amp; """, """&amp; $P$3&amp; """: """ &amp; P1157&amp; """, """&amp; $Q$3&amp; """: """ &amp; Q1157&amp; """, """&amp; $R$3&amp; """: """ &amp; R1157&amp; """}, "</f>
        <v xml:space="preserve">{"Organisation": "Croix Rouge Francaise", "Indicateur": "Distribution de biens non-alimentaire", "Statut": "Réalisé", "Date de l'activité (passé ou planifiée)
( jj-mm-aaaa)": "11/30/2016", "Département": "Ouest", "Commune": "Pointe A Raquette", "Section Communale": "5ème Gros Mangle"}, </v>
      </c>
    </row>
    <row r="1158" spans="1:30" s="53" customFormat="1" x14ac:dyDescent="0.25">
      <c r="A1158" s="71" t="s">
        <v>2053</v>
      </c>
      <c r="B1158" s="71" t="s">
        <v>2058</v>
      </c>
      <c r="C1158" s="71"/>
      <c r="D1158" s="71" t="s">
        <v>15</v>
      </c>
      <c r="E1158" s="132">
        <v>42704</v>
      </c>
      <c r="F1158" s="77" t="s">
        <v>2417</v>
      </c>
      <c r="G1158" s="145" t="s">
        <v>1055</v>
      </c>
      <c r="H1158" s="138" t="str">
        <f>IFERROR(VLOOKUP(G1158,REFERENCES!O:P,2,FALSE),"")</f>
        <v xml:space="preserve">Nombre </v>
      </c>
      <c r="I1158" s="73">
        <v>110</v>
      </c>
      <c r="J1158" s="73"/>
      <c r="K1158" s="73"/>
      <c r="L1158" s="73"/>
      <c r="M1158" s="74">
        <v>550</v>
      </c>
      <c r="N1158" s="73">
        <v>110</v>
      </c>
      <c r="O1158" s="71"/>
      <c r="P1158" s="71" t="s">
        <v>172</v>
      </c>
      <c r="Q1158" s="71" t="s">
        <v>492</v>
      </c>
      <c r="R1158" s="150" t="s">
        <v>1683</v>
      </c>
      <c r="S1158" s="167" t="s">
        <v>1930</v>
      </c>
      <c r="T1158" s="71"/>
      <c r="U1158" s="71"/>
      <c r="V1158" s="143"/>
      <c r="W1158" s="206" t="str">
        <f t="shared" si="56"/>
        <v>CRO20161130OUPO6È</v>
      </c>
      <c r="X1158" s="206">
        <f t="shared" si="57"/>
        <v>0</v>
      </c>
      <c r="Y1158" s="206" t="str">
        <f>VLOOKUP(P1158,NIVEAUXADMIN!A:B,2,FALSE)</f>
        <v>HT01</v>
      </c>
      <c r="Z1158" s="206" t="str">
        <f>VLOOKUP(Q1158,NIVEAUXADMIN!E:F,2,FALSE)</f>
        <v>HT01152</v>
      </c>
      <c r="AA1158" s="206" t="str">
        <f>VLOOKUP(R1158,NIVEAUXADMIN!I:J,2,FALSE)</f>
        <v>HT01152-01</v>
      </c>
      <c r="AB1158" s="206">
        <f>IF(SUMPRODUCT(($A$4:$A1158=A1158)*($Q$4:$Q1158=Q1158))&gt;1,0,1)</f>
        <v>0</v>
      </c>
      <c r="AC1158" s="207">
        <f>IF(SUMPRODUCT(($A$4:$A1158=A1158)*($F$4:$F1158=F1158)*($Q$4:$Q1158=Q1158))&gt;1,0,1)</f>
        <v>0</v>
      </c>
      <c r="AD1158" s="206" t="str">
        <f t="shared" si="58"/>
        <v xml:space="preserve">{"Organisation": "Croix Rouge Francaise", "Indicateur": "Distribution de biens non-alimentaire", "Statut": "Réalisé", "Date de l'activité (passé ou planifiée)
( jj-mm-aaaa)": "11/30/2016", "Département": "Ouest", "Commune": "Pointe A Raquette", "Section Communale": "6ème La Source"}, </v>
      </c>
    </row>
    <row r="1159" spans="1:30" s="53" customFormat="1" x14ac:dyDescent="0.25">
      <c r="A1159" s="71" t="s">
        <v>2053</v>
      </c>
      <c r="B1159" s="71" t="s">
        <v>2058</v>
      </c>
      <c r="C1159" s="71"/>
      <c r="D1159" s="71" t="s">
        <v>15</v>
      </c>
      <c r="E1159" s="132">
        <v>42704</v>
      </c>
      <c r="F1159" s="77" t="s">
        <v>2417</v>
      </c>
      <c r="G1159" s="145" t="s">
        <v>1052</v>
      </c>
      <c r="H1159" s="138" t="str">
        <f>IFERROR(VLOOKUP(G1159,REFERENCES!O:P,2,FALSE),"")</f>
        <v xml:space="preserve">Nombre </v>
      </c>
      <c r="I1159" s="73">
        <v>11000</v>
      </c>
      <c r="J1159" s="73"/>
      <c r="K1159" s="73"/>
      <c r="L1159" s="73"/>
      <c r="M1159" s="74">
        <v>550</v>
      </c>
      <c r="N1159" s="73">
        <v>110</v>
      </c>
      <c r="O1159" s="71"/>
      <c r="P1159" s="71" t="s">
        <v>172</v>
      </c>
      <c r="Q1159" s="71" t="s">
        <v>492</v>
      </c>
      <c r="R1159" s="150" t="s">
        <v>1683</v>
      </c>
      <c r="S1159" s="167" t="s">
        <v>1930</v>
      </c>
      <c r="T1159" s="71"/>
      <c r="U1159" s="71"/>
      <c r="V1159" s="206"/>
      <c r="W1159" s="206" t="str">
        <f t="shared" si="56"/>
        <v>CRO20161130OUPO6È</v>
      </c>
      <c r="X1159" s="206">
        <f t="shared" si="57"/>
        <v>0</v>
      </c>
      <c r="Y1159" s="206" t="str">
        <f>VLOOKUP(P1159,NIVEAUXADMIN!A:B,2,FALSE)</f>
        <v>HT01</v>
      </c>
      <c r="Z1159" s="206" t="str">
        <f>VLOOKUP(Q1159,NIVEAUXADMIN!E:F,2,FALSE)</f>
        <v>HT01152</v>
      </c>
      <c r="AA1159" s="206" t="str">
        <f>VLOOKUP(R1159,NIVEAUXADMIN!I:J,2,FALSE)</f>
        <v>HT01152-01</v>
      </c>
      <c r="AB1159" s="206">
        <f>IF(SUMPRODUCT(($A$4:$A1159=A1159)*($Q$4:$Q1159=Q1159))&gt;1,0,1)</f>
        <v>0</v>
      </c>
      <c r="AC1159" s="207">
        <f>IF(SUMPRODUCT(($A$4:$A1159=A1159)*($F$4:$F1159=F1159)*($Q$4:$Q1159=Q1159))&gt;1,0,1)</f>
        <v>0</v>
      </c>
      <c r="AD1159" s="206" t="str">
        <f t="shared" si="58"/>
        <v xml:space="preserve">{"Organisation": "Croix Rouge Francaise", "Indicateur": "Distribution de biens non-alimentaire", "Statut": "Réalisé", "Date de l'activité (passé ou planifiée)
( jj-mm-aaaa)": "11/30/2016", "Département": "Ouest", "Commune": "Pointe A Raquette", "Section Communale": "6ème La Source"}, </v>
      </c>
    </row>
    <row r="1160" spans="1:30" s="53" customFormat="1" x14ac:dyDescent="0.25">
      <c r="A1160" s="71" t="s">
        <v>2053</v>
      </c>
      <c r="B1160" s="71" t="s">
        <v>2058</v>
      </c>
      <c r="C1160" s="71"/>
      <c r="D1160" s="71" t="s">
        <v>15</v>
      </c>
      <c r="E1160" s="132">
        <v>42704</v>
      </c>
      <c r="F1160" s="77" t="s">
        <v>2420</v>
      </c>
      <c r="G1160" s="145" t="s">
        <v>2410</v>
      </c>
      <c r="H1160" s="138" t="str">
        <f>IFERROR(VLOOKUP(G1160,REFERENCES!O:P,2,FALSE),"")</f>
        <v xml:space="preserve">Nombre </v>
      </c>
      <c r="I1160" s="73">
        <v>30</v>
      </c>
      <c r="J1160" s="73"/>
      <c r="K1160" s="73"/>
      <c r="L1160" s="73"/>
      <c r="M1160" s="74">
        <v>550</v>
      </c>
      <c r="N1160" s="146">
        <v>110</v>
      </c>
      <c r="O1160" s="143"/>
      <c r="P1160" s="71" t="s">
        <v>172</v>
      </c>
      <c r="Q1160" s="71" t="s">
        <v>492</v>
      </c>
      <c r="R1160" s="78" t="s">
        <v>1683</v>
      </c>
      <c r="S1160" s="167" t="s">
        <v>1930</v>
      </c>
      <c r="T1160" s="71"/>
      <c r="U1160" s="71"/>
      <c r="V1160" s="206"/>
      <c r="W1160" s="206" t="str">
        <f t="shared" si="56"/>
        <v>CRO20161130OUPO6È</v>
      </c>
      <c r="X1160" s="206">
        <f t="shared" si="57"/>
        <v>0</v>
      </c>
      <c r="Y1160" s="206" t="str">
        <f>VLOOKUP(P1160,NIVEAUXADMIN!A:B,2,FALSE)</f>
        <v>HT01</v>
      </c>
      <c r="Z1160" s="206" t="str">
        <f>VLOOKUP(Q1160,NIVEAUXADMIN!E:F,2,FALSE)</f>
        <v>HT01152</v>
      </c>
      <c r="AA1160" s="206" t="str">
        <f>VLOOKUP(R1160,NIVEAUXADMIN!I:J,2,FALSE)</f>
        <v>HT01152-01</v>
      </c>
      <c r="AB1160" s="206">
        <f>IF(SUMPRODUCT(($A$4:$A1160=A1160)*($Q$4:$Q1160=Q1160))&gt;1,0,1)</f>
        <v>0</v>
      </c>
      <c r="AC1160" s="207">
        <f>IF(SUMPRODUCT(($A$4:$A1160=A1160)*($F$4:$F1160=F1160)*($Q$4:$Q1160=Q1160))&gt;1,0,1)</f>
        <v>0</v>
      </c>
      <c r="AD1160" s="206" t="str">
        <f t="shared" si="58"/>
        <v xml:space="preserve">{"Organisation": "Croix Rouge Francaise", "Indicateur": "Distribution de materiel d'abris d'urgence", "Statut": "Réalisé", "Date de l'activité (passé ou planifiée)
( jj-mm-aaaa)": "11/30/2016", "Département": "Ouest", "Commune": "Pointe A Raquette", "Section Communale": "6ème La Source"}, </v>
      </c>
    </row>
    <row r="1161" spans="1:30" s="53" customFormat="1" x14ac:dyDescent="0.25">
      <c r="A1161" s="143" t="s">
        <v>2053</v>
      </c>
      <c r="B1161" s="143" t="s">
        <v>2058</v>
      </c>
      <c r="C1161" s="143"/>
      <c r="D1161" s="143" t="s">
        <v>15</v>
      </c>
      <c r="E1161" s="132">
        <v>42704</v>
      </c>
      <c r="F1161" s="77" t="s">
        <v>2420</v>
      </c>
      <c r="G1161" s="145" t="s">
        <v>2409</v>
      </c>
      <c r="H1161" s="138" t="str">
        <f>IFERROR(VLOOKUP(G1161,REFERENCES!O:P,2,FALSE),"")</f>
        <v xml:space="preserve">Nombre </v>
      </c>
      <c r="I1161" s="146">
        <v>30</v>
      </c>
      <c r="J1161" s="146"/>
      <c r="K1161" s="146"/>
      <c r="L1161" s="146"/>
      <c r="M1161" s="147">
        <v>550</v>
      </c>
      <c r="N1161" s="146">
        <v>110</v>
      </c>
      <c r="O1161" s="143"/>
      <c r="P1161" s="143" t="s">
        <v>172</v>
      </c>
      <c r="Q1161" s="143" t="s">
        <v>492</v>
      </c>
      <c r="R1161" s="150" t="s">
        <v>1683</v>
      </c>
      <c r="S1161" s="167" t="s">
        <v>1930</v>
      </c>
      <c r="T1161" s="143"/>
      <c r="U1161" s="143"/>
      <c r="V1161" s="206"/>
      <c r="W1161" s="206" t="str">
        <f t="shared" si="56"/>
        <v>CRO20161130OUPO6È</v>
      </c>
      <c r="X1161" s="206">
        <f t="shared" si="57"/>
        <v>0</v>
      </c>
      <c r="Y1161" s="206" t="str">
        <f>VLOOKUP(P1161,NIVEAUXADMIN!A:B,2,FALSE)</f>
        <v>HT01</v>
      </c>
      <c r="Z1161" s="206" t="str">
        <f>VLOOKUP(Q1161,NIVEAUXADMIN!E:F,2,FALSE)</f>
        <v>HT01152</v>
      </c>
      <c r="AA1161" s="206" t="str">
        <f>VLOOKUP(R1161,NIVEAUXADMIN!I:J,2,FALSE)</f>
        <v>HT01152-01</v>
      </c>
      <c r="AB1161" s="206">
        <f>IF(SUMPRODUCT(($A$4:$A1161=A1161)*($Q$4:$Q1161=Q1161))&gt;1,0,1)</f>
        <v>0</v>
      </c>
      <c r="AC1161" s="207">
        <f>IF(SUMPRODUCT(($A$4:$A1161=A1161)*($F$4:$F1161=F1161)*($Q$4:$Q1161=Q1161))&gt;1,0,1)</f>
        <v>0</v>
      </c>
      <c r="AD1161" s="206" t="str">
        <f t="shared" si="58"/>
        <v xml:space="preserve">{"Organisation": "Croix Rouge Francaise", "Indicateur": "Distribution de materiel d'abris d'urgence", "Statut": "Réalisé", "Date de l'activité (passé ou planifiée)
( jj-mm-aaaa)": "11/30/2016", "Département": "Ouest", "Commune": "Pointe A Raquette", "Section Communale": "6ème La Source"}, </v>
      </c>
    </row>
    <row r="1162" spans="1:30" s="53" customFormat="1" x14ac:dyDescent="0.25">
      <c r="A1162" s="143" t="s">
        <v>2053</v>
      </c>
      <c r="B1162" s="143" t="s">
        <v>2058</v>
      </c>
      <c r="C1162" s="143"/>
      <c r="D1162" s="143" t="s">
        <v>15</v>
      </c>
      <c r="E1162" s="132">
        <v>42704</v>
      </c>
      <c r="F1162" s="77" t="s">
        <v>2417</v>
      </c>
      <c r="G1162" s="145" t="s">
        <v>1056</v>
      </c>
      <c r="H1162" s="138" t="str">
        <f>IFERROR(VLOOKUP(G1162,REFERENCES!O:P,2,FALSE),"")</f>
        <v xml:space="preserve">Nombre </v>
      </c>
      <c r="I1162" s="146">
        <v>110</v>
      </c>
      <c r="J1162" s="146"/>
      <c r="K1162" s="146"/>
      <c r="L1162" s="146"/>
      <c r="M1162" s="147">
        <v>550</v>
      </c>
      <c r="N1162" s="146">
        <v>110</v>
      </c>
      <c r="O1162" s="143"/>
      <c r="P1162" s="143" t="s">
        <v>172</v>
      </c>
      <c r="Q1162" s="143" t="s">
        <v>492</v>
      </c>
      <c r="R1162" s="150" t="s">
        <v>1683</v>
      </c>
      <c r="S1162" s="167" t="s">
        <v>1930</v>
      </c>
      <c r="T1162" s="143"/>
      <c r="U1162" s="143"/>
      <c r="V1162" s="143"/>
      <c r="W1162" s="206" t="str">
        <f t="shared" si="56"/>
        <v>CRO20161130OUPO6È</v>
      </c>
      <c r="X1162" s="206">
        <f t="shared" si="57"/>
        <v>0</v>
      </c>
      <c r="Y1162" s="206" t="str">
        <f>VLOOKUP(P1162,NIVEAUXADMIN!A:B,2,FALSE)</f>
        <v>HT01</v>
      </c>
      <c r="Z1162" s="206" t="str">
        <f>VLOOKUP(Q1162,NIVEAUXADMIN!E:F,2,FALSE)</f>
        <v>HT01152</v>
      </c>
      <c r="AA1162" s="206" t="str">
        <f>VLOOKUP(R1162,NIVEAUXADMIN!I:J,2,FALSE)</f>
        <v>HT01152-01</v>
      </c>
      <c r="AB1162" s="206">
        <f>IF(SUMPRODUCT(($A$4:$A1162=A1162)*($Q$4:$Q1162=Q1162))&gt;1,0,1)</f>
        <v>0</v>
      </c>
      <c r="AC1162" s="207">
        <f>IF(SUMPRODUCT(($A$4:$A1162=A1162)*($F$4:$F1162=F1162)*($Q$4:$Q1162=Q1162))&gt;1,0,1)</f>
        <v>0</v>
      </c>
      <c r="AD1162" s="206" t="str">
        <f t="shared" si="58"/>
        <v xml:space="preserve">{"Organisation": "Croix Rouge Francaise", "Indicateur": "Distribution de biens non-alimentaire", "Statut": "Réalisé", "Date de l'activité (passé ou planifiée)
( jj-mm-aaaa)": "11/30/2016", "Département": "Ouest", "Commune": "Pointe A Raquette", "Section Communale": "6ème La Source"}, </v>
      </c>
    </row>
    <row r="1163" spans="1:30" s="53" customFormat="1" x14ac:dyDescent="0.25">
      <c r="A1163" s="143" t="s">
        <v>2053</v>
      </c>
      <c r="B1163" s="143" t="s">
        <v>2058</v>
      </c>
      <c r="C1163" s="143"/>
      <c r="D1163" s="143" t="s">
        <v>15</v>
      </c>
      <c r="E1163" s="132">
        <v>42704</v>
      </c>
      <c r="F1163" s="77" t="s">
        <v>2417</v>
      </c>
      <c r="G1163" s="145" t="s">
        <v>1051</v>
      </c>
      <c r="H1163" s="138" t="str">
        <f>IFERROR(VLOOKUP(G1163,REFERENCES!O:P,2,FALSE),"")</f>
        <v xml:space="preserve">Nombre </v>
      </c>
      <c r="I1163" s="146">
        <v>110</v>
      </c>
      <c r="J1163" s="146"/>
      <c r="K1163" s="146"/>
      <c r="L1163" s="146"/>
      <c r="M1163" s="147">
        <v>550</v>
      </c>
      <c r="N1163" s="146">
        <v>110</v>
      </c>
      <c r="O1163" s="143"/>
      <c r="P1163" s="143" t="s">
        <v>172</v>
      </c>
      <c r="Q1163" s="143" t="s">
        <v>492</v>
      </c>
      <c r="R1163" s="150" t="s">
        <v>1683</v>
      </c>
      <c r="S1163" s="167" t="s">
        <v>1930</v>
      </c>
      <c r="T1163" s="143"/>
      <c r="U1163" s="143"/>
      <c r="V1163" s="206"/>
      <c r="W1163" s="206" t="str">
        <f t="shared" si="56"/>
        <v>CRO20161130OUPO6È</v>
      </c>
      <c r="X1163" s="206">
        <f t="shared" si="57"/>
        <v>0</v>
      </c>
      <c r="Y1163" s="206" t="str">
        <f>VLOOKUP(P1163,NIVEAUXADMIN!A:B,2,FALSE)</f>
        <v>HT01</v>
      </c>
      <c r="Z1163" s="206" t="str">
        <f>VLOOKUP(Q1163,NIVEAUXADMIN!E:F,2,FALSE)</f>
        <v>HT01152</v>
      </c>
      <c r="AA1163" s="206" t="str">
        <f>VLOOKUP(R1163,NIVEAUXADMIN!I:J,2,FALSE)</f>
        <v>HT01152-01</v>
      </c>
      <c r="AB1163" s="206">
        <f>IF(SUMPRODUCT(($A$4:$A1163=A1163)*($Q$4:$Q1163=Q1163))&gt;1,0,1)</f>
        <v>0</v>
      </c>
      <c r="AC1163" s="207">
        <f>IF(SUMPRODUCT(($A$4:$A1163=A1163)*($F$4:$F1163=F1163)*($Q$4:$Q1163=Q1163))&gt;1,0,1)</f>
        <v>0</v>
      </c>
      <c r="AD1163" s="206" t="str">
        <f t="shared" si="58"/>
        <v xml:space="preserve">{"Organisation": "Croix Rouge Francaise", "Indicateur": "Distribution de biens non-alimentaire", "Statut": "Réalisé", "Date de l'activité (passé ou planifiée)
( jj-mm-aaaa)": "11/30/2016", "Département": "Ouest", "Commune": "Pointe A Raquette", "Section Communale": "6ème La Source"}, </v>
      </c>
    </row>
    <row r="1164" spans="1:30" s="53" customFormat="1" x14ac:dyDescent="0.25">
      <c r="A1164" s="143" t="s">
        <v>2058</v>
      </c>
      <c r="B1164" s="143"/>
      <c r="C1164" s="143"/>
      <c r="D1164" s="143" t="s">
        <v>15</v>
      </c>
      <c r="E1164" s="132">
        <v>42654</v>
      </c>
      <c r="F1164" s="77" t="s">
        <v>2417</v>
      </c>
      <c r="G1164" s="145" t="s">
        <v>1055</v>
      </c>
      <c r="H1164" s="138" t="str">
        <f>IFERROR(VLOOKUP(G1164,REFERENCES!O:P,2,FALSE),"")</f>
        <v xml:space="preserve">Nombre </v>
      </c>
      <c r="I1164" s="146">
        <v>54</v>
      </c>
      <c r="J1164" s="146"/>
      <c r="K1164" s="146"/>
      <c r="L1164" s="146"/>
      <c r="M1164" s="147">
        <v>270</v>
      </c>
      <c r="N1164" s="146">
        <v>54</v>
      </c>
      <c r="O1164" s="143"/>
      <c r="P1164" s="143" t="s">
        <v>181</v>
      </c>
      <c r="Q1164" s="143" t="s">
        <v>567</v>
      </c>
      <c r="R1164" s="150"/>
      <c r="S1164" s="209"/>
      <c r="T1164" s="143"/>
      <c r="U1164" s="143"/>
      <c r="V1164" s="206"/>
      <c r="W1164" s="206" t="str">
        <f t="shared" si="56"/>
        <v>CRO20161011SUGR</v>
      </c>
      <c r="X1164" s="206">
        <f t="shared" si="57"/>
        <v>0</v>
      </c>
      <c r="Y1164" s="206" t="str">
        <f>VLOOKUP(P1164,NIVEAUXADMIN!A:B,2,FALSE)</f>
        <v>HT02</v>
      </c>
      <c r="Z1164" s="206" t="str">
        <f>VLOOKUP(Q1164,NIVEAUXADMIN!E:F,2,FALSE)</f>
        <v>HT02232</v>
      </c>
      <c r="AA1164" s="206" t="e">
        <f>VLOOKUP(R1164,NIVEAUXADMIN!I:J,2,FALSE)</f>
        <v>#N/A</v>
      </c>
      <c r="AB1164" s="206">
        <f>IF(SUMPRODUCT(($A$4:$A1164=A1164)*($Q$4:$Q1164=Q1164))&gt;1,0,1)</f>
        <v>1</v>
      </c>
      <c r="AC1164" s="207">
        <f>IF(SUMPRODUCT(($A$4:$A1164=A1164)*($F$4:$F1164=F1164)*($Q$4:$Q1164=Q1164))&gt;1,0,1)</f>
        <v>1</v>
      </c>
      <c r="AD1164" s="206" t="str">
        <f t="shared" si="58"/>
        <v xml:space="preserve">{"Organisation": "Croix Rouge Haitienne", "Indicateur": "Distribution de biens non-alimentaire", "Statut": "Réalisé", "Date de l'activité (passé ou planifiée)
( jj-mm-aaaa)": "10/11/2016", "Département": "Sud-Est", "Commune": "Grand Gosier", "Section Communale": ""}, </v>
      </c>
    </row>
    <row r="1165" spans="1:30" s="53" customFormat="1" x14ac:dyDescent="0.25">
      <c r="A1165" s="143" t="s">
        <v>2058</v>
      </c>
      <c r="B1165" s="143"/>
      <c r="C1165" s="143"/>
      <c r="D1165" s="143" t="s">
        <v>15</v>
      </c>
      <c r="E1165" s="132">
        <v>42654</v>
      </c>
      <c r="F1165" s="77" t="s">
        <v>2420</v>
      </c>
      <c r="G1165" s="145" t="s">
        <v>2410</v>
      </c>
      <c r="H1165" s="138" t="str">
        <f>IFERROR(VLOOKUP(G1165,REFERENCES!O:P,2,FALSE),"")</f>
        <v xml:space="preserve">Nombre </v>
      </c>
      <c r="I1165" s="146">
        <v>54</v>
      </c>
      <c r="J1165" s="146"/>
      <c r="K1165" s="146"/>
      <c r="L1165" s="146"/>
      <c r="M1165" s="147">
        <v>270</v>
      </c>
      <c r="N1165" s="146">
        <v>54</v>
      </c>
      <c r="O1165" s="143"/>
      <c r="P1165" s="143" t="s">
        <v>181</v>
      </c>
      <c r="Q1165" s="143" t="s">
        <v>567</v>
      </c>
      <c r="R1165" s="150"/>
      <c r="S1165" s="209"/>
      <c r="T1165" s="143"/>
      <c r="U1165" s="143"/>
      <c r="V1165" s="206"/>
      <c r="W1165" s="206" t="str">
        <f t="shared" si="56"/>
        <v>CRO20161011SUGR</v>
      </c>
      <c r="X1165" s="206">
        <f t="shared" si="57"/>
        <v>0</v>
      </c>
      <c r="Y1165" s="206" t="str">
        <f>VLOOKUP(P1165,NIVEAUXADMIN!A:B,2,FALSE)</f>
        <v>HT02</v>
      </c>
      <c r="Z1165" s="206" t="str">
        <f>VLOOKUP(Q1165,NIVEAUXADMIN!E:F,2,FALSE)</f>
        <v>HT02232</v>
      </c>
      <c r="AA1165" s="206" t="e">
        <f>VLOOKUP(R1165,NIVEAUXADMIN!I:J,2,FALSE)</f>
        <v>#N/A</v>
      </c>
      <c r="AB1165" s="206">
        <f>IF(SUMPRODUCT(($A$4:$A1165=A1165)*($Q$4:$Q1165=Q1165))&gt;1,0,1)</f>
        <v>0</v>
      </c>
      <c r="AC1165" s="207">
        <f>IF(SUMPRODUCT(($A$4:$A1165=A1165)*($F$4:$F1165=F1165)*($Q$4:$Q1165=Q1165))&gt;1,0,1)</f>
        <v>1</v>
      </c>
      <c r="AD1165" s="206" t="str">
        <f t="shared" si="58"/>
        <v xml:space="preserve">{"Organisation": "Croix Rouge Haitienne", "Indicateur": "Distribution de materiel d'abris d'urgence", "Statut": "Réalisé", "Date de l'activité (passé ou planifiée)
( jj-mm-aaaa)": "10/11/2016", "Département": "Sud-Est", "Commune": "Grand Gosier", "Section Communale": ""}, </v>
      </c>
    </row>
    <row r="1166" spans="1:30" s="53" customFormat="1" x14ac:dyDescent="0.25">
      <c r="A1166" s="143" t="s">
        <v>2058</v>
      </c>
      <c r="B1166" s="143"/>
      <c r="C1166" s="143"/>
      <c r="D1166" s="143" t="s">
        <v>15</v>
      </c>
      <c r="E1166" s="132">
        <v>42654</v>
      </c>
      <c r="F1166" s="77" t="s">
        <v>2417</v>
      </c>
      <c r="G1166" s="145" t="s">
        <v>1056</v>
      </c>
      <c r="H1166" s="138" t="str">
        <f>IFERROR(VLOOKUP(G1166,REFERENCES!O:P,2,FALSE),"")</f>
        <v xml:space="preserve">Nombre </v>
      </c>
      <c r="I1166" s="146">
        <v>54</v>
      </c>
      <c r="J1166" s="146"/>
      <c r="K1166" s="146"/>
      <c r="L1166" s="146"/>
      <c r="M1166" s="147">
        <v>270</v>
      </c>
      <c r="N1166" s="146">
        <v>54</v>
      </c>
      <c r="O1166" s="143"/>
      <c r="P1166" s="143" t="s">
        <v>181</v>
      </c>
      <c r="Q1166" s="143" t="s">
        <v>567</v>
      </c>
      <c r="R1166" s="150"/>
      <c r="S1166" s="209"/>
      <c r="T1166" s="71"/>
      <c r="U1166" s="71"/>
      <c r="V1166" s="206"/>
      <c r="W1166" s="206" t="str">
        <f t="shared" si="56"/>
        <v>CRO20161011SUGR</v>
      </c>
      <c r="X1166" s="206">
        <f t="shared" si="57"/>
        <v>0</v>
      </c>
      <c r="Y1166" s="206" t="str">
        <f>VLOOKUP(P1166,NIVEAUXADMIN!A:B,2,FALSE)</f>
        <v>HT02</v>
      </c>
      <c r="Z1166" s="206" t="str">
        <f>VLOOKUP(Q1166,NIVEAUXADMIN!E:F,2,FALSE)</f>
        <v>HT02232</v>
      </c>
      <c r="AA1166" s="206" t="e">
        <f>VLOOKUP(R1166,NIVEAUXADMIN!I:J,2,FALSE)</f>
        <v>#N/A</v>
      </c>
      <c r="AB1166" s="206">
        <f>IF(SUMPRODUCT(($A$4:$A1166=A1166)*($Q$4:$Q1166=Q1166))&gt;1,0,1)</f>
        <v>0</v>
      </c>
      <c r="AC1166" s="207">
        <f>IF(SUMPRODUCT(($A$4:$A1166=A1166)*($F$4:$F1166=F1166)*($Q$4:$Q1166=Q1166))&gt;1,0,1)</f>
        <v>0</v>
      </c>
      <c r="AD1166" s="206" t="str">
        <f t="shared" si="58"/>
        <v xml:space="preserve">{"Organisation": "Croix Rouge Haitienne", "Indicateur": "Distribution de biens non-alimentaire", "Statut": "Réalisé", "Date de l'activité (passé ou planifiée)
( jj-mm-aaaa)": "10/11/2016", "Département": "Sud-Est", "Commune": "Grand Gosier", "Section Communale": ""}, </v>
      </c>
    </row>
    <row r="1167" spans="1:30" s="53" customFormat="1" x14ac:dyDescent="0.25">
      <c r="A1167" s="143" t="s">
        <v>2058</v>
      </c>
      <c r="B1167" s="143"/>
      <c r="C1167" s="143"/>
      <c r="D1167" s="143" t="s">
        <v>15</v>
      </c>
      <c r="E1167" s="132">
        <v>42655</v>
      </c>
      <c r="F1167" s="77" t="s">
        <v>2417</v>
      </c>
      <c r="G1167" s="145" t="s">
        <v>1055</v>
      </c>
      <c r="H1167" s="138" t="str">
        <f>IFERROR(VLOOKUP(G1167,REFERENCES!O:P,2,FALSE),"")</f>
        <v xml:space="preserve">Nombre </v>
      </c>
      <c r="I1167" s="146">
        <v>112</v>
      </c>
      <c r="J1167" s="146"/>
      <c r="K1167" s="146"/>
      <c r="L1167" s="146"/>
      <c r="M1167" s="147">
        <v>560</v>
      </c>
      <c r="N1167" s="146">
        <v>112</v>
      </c>
      <c r="O1167" s="143"/>
      <c r="P1167" s="143" t="s">
        <v>181</v>
      </c>
      <c r="Q1167" s="143" t="s">
        <v>339</v>
      </c>
      <c r="R1167" s="150"/>
      <c r="S1167" s="167"/>
      <c r="T1167" s="143"/>
      <c r="U1167" s="143"/>
      <c r="V1167" s="206"/>
      <c r="W1167" s="206" t="str">
        <f t="shared" si="56"/>
        <v>CRO20161012SUBA</v>
      </c>
      <c r="X1167" s="206">
        <f t="shared" si="57"/>
        <v>0</v>
      </c>
      <c r="Y1167" s="206" t="str">
        <f>VLOOKUP(P1167,NIVEAUXADMIN!A:B,2,FALSE)</f>
        <v>HT02</v>
      </c>
      <c r="Z1167" s="206" t="str">
        <f>VLOOKUP(Q1167,NIVEAUXADMIN!E:F,2,FALSE)</f>
        <v>HT02221</v>
      </c>
      <c r="AA1167" s="206" t="e">
        <f>VLOOKUP(R1167,NIVEAUXADMIN!I:J,2,FALSE)</f>
        <v>#N/A</v>
      </c>
      <c r="AB1167" s="206">
        <f>IF(SUMPRODUCT(($A$4:$A1167=A1167)*($Q$4:$Q1167=Q1167))&gt;1,0,1)</f>
        <v>1</v>
      </c>
      <c r="AC1167" s="207">
        <f>IF(SUMPRODUCT(($A$4:$A1167=A1167)*($F$4:$F1167=F1167)*($Q$4:$Q1167=Q1167))&gt;1,0,1)</f>
        <v>1</v>
      </c>
      <c r="AD1167" s="206" t="str">
        <f t="shared" si="58"/>
        <v xml:space="preserve">{"Organisation": "Croix Rouge Haitienne", "Indicateur": "Distribution de biens non-alimentaire", "Statut": "Réalisé", "Date de l'activité (passé ou planifiée)
( jj-mm-aaaa)": "10/12/2016", "Département": "Sud-Est", "Commune": "Bainet", "Section Communale": ""}, </v>
      </c>
    </row>
    <row r="1168" spans="1:30" s="53" customFormat="1" x14ac:dyDescent="0.25">
      <c r="A1168" s="143" t="s">
        <v>2058</v>
      </c>
      <c r="B1168" s="143"/>
      <c r="C1168" s="143"/>
      <c r="D1168" s="143" t="s">
        <v>15</v>
      </c>
      <c r="E1168" s="132">
        <v>42655</v>
      </c>
      <c r="F1168" s="77" t="s">
        <v>2420</v>
      </c>
      <c r="G1168" s="145" t="s">
        <v>2410</v>
      </c>
      <c r="H1168" s="138" t="str">
        <f>IFERROR(VLOOKUP(G1168,REFERENCES!O:P,2,FALSE),"")</f>
        <v xml:space="preserve">Nombre </v>
      </c>
      <c r="I1168" s="146">
        <v>112</v>
      </c>
      <c r="J1168" s="146"/>
      <c r="K1168" s="146"/>
      <c r="L1168" s="146"/>
      <c r="M1168" s="147">
        <v>560</v>
      </c>
      <c r="N1168" s="146">
        <v>112</v>
      </c>
      <c r="O1168" s="143"/>
      <c r="P1168" s="143" t="s">
        <v>181</v>
      </c>
      <c r="Q1168" s="143" t="s">
        <v>339</v>
      </c>
      <c r="R1168" s="150"/>
      <c r="S1168" s="167"/>
      <c r="T1168" s="143"/>
      <c r="U1168" s="143"/>
      <c r="V1168" s="143"/>
      <c r="W1168" s="206" t="str">
        <f t="shared" si="56"/>
        <v>CRO20161012SUBA</v>
      </c>
      <c r="X1168" s="206">
        <f t="shared" si="57"/>
        <v>0</v>
      </c>
      <c r="Y1168" s="206" t="str">
        <f>VLOOKUP(P1168,NIVEAUXADMIN!A:B,2,FALSE)</f>
        <v>HT02</v>
      </c>
      <c r="Z1168" s="206" t="str">
        <f>VLOOKUP(Q1168,NIVEAUXADMIN!E:F,2,FALSE)</f>
        <v>HT02221</v>
      </c>
      <c r="AA1168" s="206" t="e">
        <f>VLOOKUP(R1168,NIVEAUXADMIN!I:J,2,FALSE)</f>
        <v>#N/A</v>
      </c>
      <c r="AB1168" s="206">
        <f>IF(SUMPRODUCT(($A$4:$A1168=A1168)*($Q$4:$Q1168=Q1168))&gt;1,0,1)</f>
        <v>0</v>
      </c>
      <c r="AC1168" s="207">
        <f>IF(SUMPRODUCT(($A$4:$A1168=A1168)*($F$4:$F1168=F1168)*($Q$4:$Q1168=Q1168))&gt;1,0,1)</f>
        <v>1</v>
      </c>
      <c r="AD1168" s="206" t="str">
        <f t="shared" si="58"/>
        <v xml:space="preserve">{"Organisation": "Croix Rouge Haitienne", "Indicateur": "Distribution de materiel d'abris d'urgence", "Statut": "Réalisé", "Date de l'activité (passé ou planifiée)
( jj-mm-aaaa)": "10/12/2016", "Département": "Sud-Est", "Commune": "Bainet", "Section Communale": ""}, </v>
      </c>
    </row>
    <row r="1169" spans="1:30" s="53" customFormat="1" x14ac:dyDescent="0.25">
      <c r="A1169" s="143" t="s">
        <v>2058</v>
      </c>
      <c r="B1169" s="143"/>
      <c r="C1169" s="143"/>
      <c r="D1169" s="143" t="s">
        <v>15</v>
      </c>
      <c r="E1169" s="132">
        <v>42655</v>
      </c>
      <c r="F1169" s="77" t="s">
        <v>2417</v>
      </c>
      <c r="G1169" s="145" t="s">
        <v>1056</v>
      </c>
      <c r="H1169" s="138" t="str">
        <f>IFERROR(VLOOKUP(G1169,REFERENCES!O:P,2,FALSE),"")</f>
        <v xml:space="preserve">Nombre </v>
      </c>
      <c r="I1169" s="146">
        <v>112</v>
      </c>
      <c r="J1169" s="146"/>
      <c r="K1169" s="146"/>
      <c r="L1169" s="146"/>
      <c r="M1169" s="147">
        <v>560</v>
      </c>
      <c r="N1169" s="146">
        <v>112</v>
      </c>
      <c r="O1169" s="143"/>
      <c r="P1169" s="143" t="s">
        <v>181</v>
      </c>
      <c r="Q1169" s="143" t="s">
        <v>339</v>
      </c>
      <c r="R1169" s="150"/>
      <c r="S1169" s="167"/>
      <c r="T1169" s="143"/>
      <c r="U1169" s="143"/>
      <c r="V1169" s="206"/>
      <c r="W1169" s="206" t="str">
        <f t="shared" si="56"/>
        <v>CRO20161012SUBA</v>
      </c>
      <c r="X1169" s="206">
        <f t="shared" si="57"/>
        <v>0</v>
      </c>
      <c r="Y1169" s="206" t="str">
        <f>VLOOKUP(P1169,NIVEAUXADMIN!A:B,2,FALSE)</f>
        <v>HT02</v>
      </c>
      <c r="Z1169" s="206" t="str">
        <f>VLOOKUP(Q1169,NIVEAUXADMIN!E:F,2,FALSE)</f>
        <v>HT02221</v>
      </c>
      <c r="AA1169" s="206" t="e">
        <f>VLOOKUP(R1169,NIVEAUXADMIN!I:J,2,FALSE)</f>
        <v>#N/A</v>
      </c>
      <c r="AB1169" s="206">
        <f>IF(SUMPRODUCT(($A$4:$A1169=A1169)*($Q$4:$Q1169=Q1169))&gt;1,0,1)</f>
        <v>0</v>
      </c>
      <c r="AC1169" s="207">
        <f>IF(SUMPRODUCT(($A$4:$A1169=A1169)*($F$4:$F1169=F1169)*($Q$4:$Q1169=Q1169))&gt;1,0,1)</f>
        <v>0</v>
      </c>
      <c r="AD1169" s="206" t="str">
        <f t="shared" si="58"/>
        <v xml:space="preserve">{"Organisation": "Croix Rouge Haitienne", "Indicateur": "Distribution de biens non-alimentaire", "Statut": "Réalisé", "Date de l'activité (passé ou planifiée)
( jj-mm-aaaa)": "10/12/2016", "Département": "Sud-Est", "Commune": "Bainet", "Section Communale": ""}, </v>
      </c>
    </row>
    <row r="1170" spans="1:30" s="53" customFormat="1" x14ac:dyDescent="0.25">
      <c r="A1170" s="143" t="s">
        <v>2058</v>
      </c>
      <c r="B1170" s="143"/>
      <c r="C1170" s="143"/>
      <c r="D1170" s="143" t="s">
        <v>15</v>
      </c>
      <c r="E1170" s="132">
        <v>42660</v>
      </c>
      <c r="F1170" s="77" t="s">
        <v>2420</v>
      </c>
      <c r="G1170" s="145" t="s">
        <v>2410</v>
      </c>
      <c r="H1170" s="138" t="str">
        <f>IFERROR(VLOOKUP(G1170,REFERENCES!O:P,2,FALSE),"")</f>
        <v xml:space="preserve">Nombre </v>
      </c>
      <c r="I1170" s="146">
        <v>25</v>
      </c>
      <c r="J1170" s="146"/>
      <c r="K1170" s="146"/>
      <c r="L1170" s="146"/>
      <c r="M1170" s="147">
        <v>125</v>
      </c>
      <c r="N1170" s="146">
        <v>25</v>
      </c>
      <c r="O1170" s="143"/>
      <c r="P1170" s="143" t="s">
        <v>16</v>
      </c>
      <c r="Q1170" s="143" t="s">
        <v>256</v>
      </c>
      <c r="R1170" s="150"/>
      <c r="S1170" s="167"/>
      <c r="T1170" s="143"/>
      <c r="U1170" s="143"/>
      <c r="V1170" s="206"/>
      <c r="W1170" s="206" t="str">
        <f t="shared" si="56"/>
        <v>CRO20161017GRCO</v>
      </c>
      <c r="X1170" s="206">
        <f t="shared" si="57"/>
        <v>0</v>
      </c>
      <c r="Y1170" s="206" t="str">
        <f>VLOOKUP(P1170,NIVEAUXADMIN!A:B,2,FALSE)</f>
        <v>HT08</v>
      </c>
      <c r="Z1170" s="206" t="str">
        <f>VLOOKUP(Q1170,NIVEAUXADMIN!E:F,2,FALSE)</f>
        <v>HT08831</v>
      </c>
      <c r="AA1170" s="206" t="e">
        <f>VLOOKUP(R1170,NIVEAUXADMIN!I:J,2,FALSE)</f>
        <v>#N/A</v>
      </c>
      <c r="AB1170" s="206">
        <f>IF(SUMPRODUCT(($A$4:$A1170=A1170)*($Q$4:$Q1170=Q1170))&gt;1,0,1)</f>
        <v>1</v>
      </c>
      <c r="AC1170" s="207">
        <f>IF(SUMPRODUCT(($A$4:$A1170=A1170)*($F$4:$F1170=F1170)*($Q$4:$Q1170=Q1170))&gt;1,0,1)</f>
        <v>1</v>
      </c>
      <c r="AD1170" s="206" t="str">
        <f t="shared" si="58"/>
        <v xml:space="preserve">{"Organisation": "Croix Rouge Haitienne", "Indicateur": "Distribution de materiel d'abris d'urgence", "Statut": "Réalisé", "Date de l'activité (passé ou planifiée)
( jj-mm-aaaa)": "10/17/2016", "Département": "Grande Anse", "Commune": "Corail", "Section Communale": ""}, </v>
      </c>
    </row>
    <row r="1171" spans="1:30" s="53" customFormat="1" x14ac:dyDescent="0.25">
      <c r="A1171" s="143" t="s">
        <v>2058</v>
      </c>
      <c r="B1171" s="143"/>
      <c r="C1171" s="143"/>
      <c r="D1171" s="143" t="s">
        <v>15</v>
      </c>
      <c r="E1171" s="132">
        <v>42660</v>
      </c>
      <c r="F1171" s="77" t="s">
        <v>2417</v>
      </c>
      <c r="G1171" s="145" t="s">
        <v>1056</v>
      </c>
      <c r="H1171" s="138" t="str">
        <f>IFERROR(VLOOKUP(G1171,REFERENCES!O:P,2,FALSE),"")</f>
        <v xml:space="preserve">Nombre </v>
      </c>
      <c r="I1171" s="146">
        <v>25</v>
      </c>
      <c r="J1171" s="146"/>
      <c r="K1171" s="146"/>
      <c r="L1171" s="146"/>
      <c r="M1171" s="147">
        <v>125</v>
      </c>
      <c r="N1171" s="146">
        <v>25</v>
      </c>
      <c r="O1171" s="143"/>
      <c r="P1171" s="143" t="s">
        <v>16</v>
      </c>
      <c r="Q1171" s="143" t="s">
        <v>256</v>
      </c>
      <c r="R1171" s="150"/>
      <c r="S1171" s="167"/>
      <c r="T1171" s="143"/>
      <c r="U1171" s="143"/>
      <c r="V1171" s="206"/>
      <c r="W1171" s="206" t="str">
        <f t="shared" si="56"/>
        <v>CRO20161017GRCO</v>
      </c>
      <c r="X1171" s="206">
        <f t="shared" si="57"/>
        <v>0</v>
      </c>
      <c r="Y1171" s="206" t="str">
        <f>VLOOKUP(P1171,NIVEAUXADMIN!A:B,2,FALSE)</f>
        <v>HT08</v>
      </c>
      <c r="Z1171" s="206" t="str">
        <f>VLOOKUP(Q1171,NIVEAUXADMIN!E:F,2,FALSE)</f>
        <v>HT08831</v>
      </c>
      <c r="AA1171" s="206" t="e">
        <f>VLOOKUP(R1171,NIVEAUXADMIN!I:J,2,FALSE)</f>
        <v>#N/A</v>
      </c>
      <c r="AB1171" s="206">
        <f>IF(SUMPRODUCT(($A$4:$A1171=A1171)*($Q$4:$Q1171=Q1171))&gt;1,0,1)</f>
        <v>0</v>
      </c>
      <c r="AC1171" s="207">
        <f>IF(SUMPRODUCT(($A$4:$A1171=A1171)*($F$4:$F1171=F1171)*($Q$4:$Q1171=Q1171))&gt;1,0,1)</f>
        <v>1</v>
      </c>
      <c r="AD1171" s="206" t="str">
        <f t="shared" si="58"/>
        <v xml:space="preserve">{"Organisation": "Croix Rouge Haitienne", "Indicateur": "Distribution de biens non-alimentaire", "Statut": "Réalisé", "Date de l'activité (passé ou planifiée)
( jj-mm-aaaa)": "10/17/2016", "Département": "Grande Anse", "Commune": "Corail", "Section Communale": ""}, </v>
      </c>
    </row>
    <row r="1172" spans="1:30" s="53" customFormat="1" x14ac:dyDescent="0.25">
      <c r="A1172" s="143" t="s">
        <v>2058</v>
      </c>
      <c r="B1172" s="143"/>
      <c r="C1172" s="143"/>
      <c r="D1172" s="143" t="s">
        <v>15</v>
      </c>
      <c r="E1172" s="132">
        <v>42660</v>
      </c>
      <c r="F1172" s="77" t="s">
        <v>2417</v>
      </c>
      <c r="G1172" s="145" t="s">
        <v>1047</v>
      </c>
      <c r="H1172" s="138" t="str">
        <f>IFERROR(VLOOKUP(G1172,REFERENCES!O:P,2,FALSE),"")</f>
        <v xml:space="preserve">Nombre </v>
      </c>
      <c r="I1172" s="146">
        <v>50</v>
      </c>
      <c r="J1172" s="146"/>
      <c r="K1172" s="146"/>
      <c r="L1172" s="146"/>
      <c r="M1172" s="147">
        <v>125</v>
      </c>
      <c r="N1172" s="146">
        <v>25</v>
      </c>
      <c r="O1172" s="143"/>
      <c r="P1172" s="143" t="s">
        <v>16</v>
      </c>
      <c r="Q1172" s="143" t="s">
        <v>256</v>
      </c>
      <c r="R1172" s="150"/>
      <c r="S1172" s="167"/>
      <c r="T1172" s="143"/>
      <c r="U1172" s="143"/>
      <c r="V1172" s="206"/>
      <c r="W1172" s="206" t="str">
        <f t="shared" si="56"/>
        <v>CRO20161017GRCO</v>
      </c>
      <c r="X1172" s="206">
        <f t="shared" si="57"/>
        <v>0</v>
      </c>
      <c r="Y1172" s="206" t="str">
        <f>VLOOKUP(P1172,NIVEAUXADMIN!A:B,2,FALSE)</f>
        <v>HT08</v>
      </c>
      <c r="Z1172" s="206" t="str">
        <f>VLOOKUP(Q1172,NIVEAUXADMIN!E:F,2,FALSE)</f>
        <v>HT08831</v>
      </c>
      <c r="AA1172" s="206" t="e">
        <f>VLOOKUP(R1172,NIVEAUXADMIN!I:J,2,FALSE)</f>
        <v>#N/A</v>
      </c>
      <c r="AB1172" s="206">
        <f>IF(SUMPRODUCT(($A$4:$A1172=A1172)*($Q$4:$Q1172=Q1172))&gt;1,0,1)</f>
        <v>0</v>
      </c>
      <c r="AC1172" s="207">
        <f>IF(SUMPRODUCT(($A$4:$A1172=A1172)*($F$4:$F1172=F1172)*($Q$4:$Q1172=Q1172))&gt;1,0,1)</f>
        <v>0</v>
      </c>
      <c r="AD1172" s="206" t="str">
        <f t="shared" si="58"/>
        <v xml:space="preserve">{"Organisation": "Croix Rouge Haitienne", "Indicateur": "Distribution de biens non-alimentaire", "Statut": "Réalisé", "Date de l'activité (passé ou planifiée)
( jj-mm-aaaa)": "10/17/2016", "Département": "Grande Anse", "Commune": "Corail", "Section Communale": ""}, </v>
      </c>
    </row>
    <row r="1173" spans="1:30" s="53" customFormat="1" x14ac:dyDescent="0.25">
      <c r="A1173" s="143" t="s">
        <v>2058</v>
      </c>
      <c r="B1173" s="143"/>
      <c r="C1173" s="143"/>
      <c r="D1173" s="143" t="s">
        <v>15</v>
      </c>
      <c r="E1173" s="132">
        <v>42660</v>
      </c>
      <c r="F1173" s="77" t="s">
        <v>2417</v>
      </c>
      <c r="G1173" s="145" t="s">
        <v>1050</v>
      </c>
      <c r="H1173" s="138" t="str">
        <f>IFERROR(VLOOKUP(G1173,REFERENCES!O:P,2,FALSE),"")</f>
        <v xml:space="preserve">Nombre </v>
      </c>
      <c r="I1173" s="207">
        <v>50</v>
      </c>
      <c r="J1173" s="146"/>
      <c r="K1173" s="146"/>
      <c r="L1173" s="146"/>
      <c r="M1173" s="147">
        <v>125</v>
      </c>
      <c r="N1173" s="146">
        <v>25</v>
      </c>
      <c r="O1173" s="206"/>
      <c r="P1173" s="143" t="s">
        <v>16</v>
      </c>
      <c r="Q1173" s="143" t="s">
        <v>256</v>
      </c>
      <c r="R1173" s="150"/>
      <c r="S1173" s="167"/>
      <c r="T1173" s="143"/>
      <c r="U1173" s="143"/>
      <c r="V1173" s="206"/>
      <c r="W1173" s="206" t="str">
        <f t="shared" si="56"/>
        <v>CRO20161017GRCO</v>
      </c>
      <c r="X1173" s="206">
        <f t="shared" si="57"/>
        <v>0</v>
      </c>
      <c r="Y1173" s="206" t="str">
        <f>VLOOKUP(P1173,NIVEAUXADMIN!A:B,2,FALSE)</f>
        <v>HT08</v>
      </c>
      <c r="Z1173" s="206" t="str">
        <f>VLOOKUP(Q1173,NIVEAUXADMIN!E:F,2,FALSE)</f>
        <v>HT08831</v>
      </c>
      <c r="AA1173" s="206" t="e">
        <f>VLOOKUP(R1173,NIVEAUXADMIN!I:J,2,FALSE)</f>
        <v>#N/A</v>
      </c>
      <c r="AB1173" s="206">
        <f>IF(SUMPRODUCT(($A$4:$A1173=A1173)*($Q$4:$Q1173=Q1173))&gt;1,0,1)</f>
        <v>0</v>
      </c>
      <c r="AC1173" s="207">
        <f>IF(SUMPRODUCT(($A$4:$A1173=A1173)*($F$4:$F1173=F1173)*($Q$4:$Q1173=Q1173))&gt;1,0,1)</f>
        <v>0</v>
      </c>
      <c r="AD1173" s="206" t="str">
        <f t="shared" si="58"/>
        <v xml:space="preserve">{"Organisation": "Croix Rouge Haitienne", "Indicateur": "Distribution de biens non-alimentaire", "Statut": "Réalisé", "Date de l'activité (passé ou planifiée)
( jj-mm-aaaa)": "10/17/2016", "Département": "Grande Anse", "Commune": "Corail", "Section Communale": ""}, </v>
      </c>
    </row>
    <row r="1174" spans="1:30" s="53" customFormat="1" x14ac:dyDescent="0.25">
      <c r="A1174" s="53" t="s">
        <v>2058</v>
      </c>
      <c r="D1174" s="53" t="s">
        <v>15</v>
      </c>
      <c r="E1174" s="132">
        <v>42660</v>
      </c>
      <c r="F1174" s="77" t="s">
        <v>2420</v>
      </c>
      <c r="G1174" s="145" t="s">
        <v>2410</v>
      </c>
      <c r="H1174" s="138" t="str">
        <f>IFERROR(VLOOKUP(G1174,REFERENCES!O:P,2,FALSE),"")</f>
        <v xml:space="preserve">Nombre </v>
      </c>
      <c r="I1174" s="207">
        <v>25</v>
      </c>
      <c r="J1174" s="73"/>
      <c r="K1174" s="73"/>
      <c r="L1174" s="73"/>
      <c r="M1174" s="74">
        <v>125</v>
      </c>
      <c r="N1174" s="17">
        <v>25</v>
      </c>
      <c r="O1174" s="206"/>
      <c r="P1174" s="53" t="s">
        <v>16</v>
      </c>
      <c r="Q1174" s="53" t="s">
        <v>273</v>
      </c>
      <c r="R1174" s="78"/>
      <c r="S1174" s="167"/>
      <c r="V1174" s="206"/>
      <c r="W1174" s="206" t="str">
        <f t="shared" si="56"/>
        <v>CRO20161017GRRO</v>
      </c>
      <c r="X1174" s="206">
        <f t="shared" si="57"/>
        <v>0</v>
      </c>
      <c r="Y1174" s="206" t="str">
        <f>VLOOKUP(P1174,NIVEAUXADMIN!A:B,2,FALSE)</f>
        <v>HT08</v>
      </c>
      <c r="Z1174" s="206" t="str">
        <f>VLOOKUP(Q1174,NIVEAUXADMIN!E:F,2,FALSE)</f>
        <v>HT08832</v>
      </c>
      <c r="AA1174" s="206" t="e">
        <f>VLOOKUP(R1174,NIVEAUXADMIN!I:J,2,FALSE)</f>
        <v>#N/A</v>
      </c>
      <c r="AB1174" s="206">
        <f>IF(SUMPRODUCT(($A$4:$A1174=A1174)*($Q$4:$Q1174=Q1174))&gt;1,0,1)</f>
        <v>1</v>
      </c>
      <c r="AC1174" s="207">
        <f>IF(SUMPRODUCT(($A$4:$A1174=A1174)*($F$4:$F1174=F1174)*($Q$4:$Q1174=Q1174))&gt;1,0,1)</f>
        <v>1</v>
      </c>
      <c r="AD1174" s="206" t="str">
        <f t="shared" si="58"/>
        <v xml:space="preserve">{"Organisation": "Croix Rouge Haitienne", "Indicateur": "Distribution de materiel d'abris d'urgence", "Statut": "Réalisé", "Date de l'activité (passé ou planifiée)
( jj-mm-aaaa)": "10/17/2016", "Département": "Grande Anse", "Commune": "Roseaux", "Section Communale": ""}, </v>
      </c>
    </row>
    <row r="1175" spans="1:30" s="53" customFormat="1" x14ac:dyDescent="0.25">
      <c r="A1175" s="53" t="s">
        <v>2058</v>
      </c>
      <c r="D1175" s="53" t="s">
        <v>15</v>
      </c>
      <c r="E1175" s="132">
        <v>42660</v>
      </c>
      <c r="F1175" s="77" t="s">
        <v>2417</v>
      </c>
      <c r="G1175" s="145" t="s">
        <v>1056</v>
      </c>
      <c r="H1175" s="138" t="str">
        <f>IFERROR(VLOOKUP(G1175,REFERENCES!O:P,2,FALSE),"")</f>
        <v xml:space="preserve">Nombre </v>
      </c>
      <c r="I1175" s="73">
        <v>25</v>
      </c>
      <c r="J1175" s="73"/>
      <c r="K1175" s="73"/>
      <c r="L1175" s="73"/>
      <c r="M1175" s="74">
        <v>125</v>
      </c>
      <c r="N1175" s="17">
        <v>25</v>
      </c>
      <c r="O1175" s="206"/>
      <c r="P1175" s="53" t="s">
        <v>16</v>
      </c>
      <c r="Q1175" s="53" t="s">
        <v>273</v>
      </c>
      <c r="R1175" s="78"/>
      <c r="S1175" s="167"/>
      <c r="V1175" s="206"/>
      <c r="W1175" s="206" t="str">
        <f t="shared" si="56"/>
        <v>CRO20161017GRRO</v>
      </c>
      <c r="X1175" s="206">
        <f t="shared" si="57"/>
        <v>0</v>
      </c>
      <c r="Y1175" s="206" t="str">
        <f>VLOOKUP(P1175,NIVEAUXADMIN!A:B,2,FALSE)</f>
        <v>HT08</v>
      </c>
      <c r="Z1175" s="206" t="str">
        <f>VLOOKUP(Q1175,NIVEAUXADMIN!E:F,2,FALSE)</f>
        <v>HT08832</v>
      </c>
      <c r="AA1175" s="206" t="e">
        <f>VLOOKUP(R1175,NIVEAUXADMIN!I:J,2,FALSE)</f>
        <v>#N/A</v>
      </c>
      <c r="AB1175" s="206">
        <f>IF(SUMPRODUCT(($A$4:$A1175=A1175)*($Q$4:$Q1175=Q1175))&gt;1,0,1)</f>
        <v>0</v>
      </c>
      <c r="AC1175" s="207">
        <f>IF(SUMPRODUCT(($A$4:$A1175=A1175)*($F$4:$F1175=F1175)*($Q$4:$Q1175=Q1175))&gt;1,0,1)</f>
        <v>1</v>
      </c>
      <c r="AD1175" s="206" t="str">
        <f t="shared" si="58"/>
        <v xml:space="preserve">{"Organisation": "Croix Rouge Haitienne", "Indicateur": "Distribution de biens non-alimentaire", "Statut": "Réalisé", "Date de l'activité (passé ou planifiée)
( jj-mm-aaaa)": "10/17/2016", "Département": "Grande Anse", "Commune": "Roseaux", "Section Communale": ""}, </v>
      </c>
    </row>
    <row r="1176" spans="1:30" s="53" customFormat="1" x14ac:dyDescent="0.25">
      <c r="A1176" s="53" t="s">
        <v>2058</v>
      </c>
      <c r="D1176" s="53" t="s">
        <v>15</v>
      </c>
      <c r="E1176" s="132">
        <v>42660</v>
      </c>
      <c r="F1176" s="77" t="s">
        <v>2417</v>
      </c>
      <c r="G1176" s="145" t="s">
        <v>1047</v>
      </c>
      <c r="H1176" s="138" t="str">
        <f>IFERROR(VLOOKUP(G1176,REFERENCES!O:P,2,FALSE),"")</f>
        <v xml:space="preserve">Nombre </v>
      </c>
      <c r="I1176" s="73">
        <v>50</v>
      </c>
      <c r="J1176" s="73"/>
      <c r="K1176" s="73"/>
      <c r="L1176" s="73"/>
      <c r="M1176" s="74">
        <v>125</v>
      </c>
      <c r="N1176" s="17">
        <v>25</v>
      </c>
      <c r="O1176" s="206"/>
      <c r="P1176" s="53" t="s">
        <v>16</v>
      </c>
      <c r="Q1176" s="53" t="s">
        <v>273</v>
      </c>
      <c r="R1176" s="78"/>
      <c r="S1176" s="167"/>
      <c r="V1176" s="206"/>
      <c r="W1176" s="206" t="str">
        <f t="shared" si="56"/>
        <v>CRO20161017GRRO</v>
      </c>
      <c r="X1176" s="206">
        <f t="shared" si="57"/>
        <v>0</v>
      </c>
      <c r="Y1176" s="206" t="str">
        <f>VLOOKUP(P1176,NIVEAUXADMIN!A:B,2,FALSE)</f>
        <v>HT08</v>
      </c>
      <c r="Z1176" s="206" t="str">
        <f>VLOOKUP(Q1176,NIVEAUXADMIN!E:F,2,FALSE)</f>
        <v>HT08832</v>
      </c>
      <c r="AA1176" s="206" t="e">
        <f>VLOOKUP(R1176,NIVEAUXADMIN!I:J,2,FALSE)</f>
        <v>#N/A</v>
      </c>
      <c r="AB1176" s="206">
        <f>IF(SUMPRODUCT(($A$4:$A1176=A1176)*($Q$4:$Q1176=Q1176))&gt;1,0,1)</f>
        <v>0</v>
      </c>
      <c r="AC1176" s="207">
        <f>IF(SUMPRODUCT(($A$4:$A1176=A1176)*($F$4:$F1176=F1176)*($Q$4:$Q1176=Q1176))&gt;1,0,1)</f>
        <v>0</v>
      </c>
      <c r="AD1176" s="206" t="str">
        <f t="shared" si="58"/>
        <v xml:space="preserve">{"Organisation": "Croix Rouge Haitienne", "Indicateur": "Distribution de biens non-alimentaire", "Statut": "Réalisé", "Date de l'activité (passé ou planifiée)
( jj-mm-aaaa)": "10/17/2016", "Département": "Grande Anse", "Commune": "Roseaux", "Section Communale": ""}, </v>
      </c>
    </row>
    <row r="1177" spans="1:30" s="53" customFormat="1" x14ac:dyDescent="0.25">
      <c r="A1177" s="53" t="s">
        <v>2058</v>
      </c>
      <c r="D1177" s="53" t="s">
        <v>15</v>
      </c>
      <c r="E1177" s="132">
        <v>42660</v>
      </c>
      <c r="F1177" s="77" t="s">
        <v>2417</v>
      </c>
      <c r="G1177" s="145" t="s">
        <v>1050</v>
      </c>
      <c r="H1177" s="138" t="str">
        <f>IFERROR(VLOOKUP(G1177,REFERENCES!O:P,2,FALSE),"")</f>
        <v xml:space="preserve">Nombre </v>
      </c>
      <c r="I1177" s="207">
        <v>50</v>
      </c>
      <c r="J1177" s="207"/>
      <c r="K1177" s="207"/>
      <c r="L1177" s="207"/>
      <c r="M1177" s="74">
        <v>125</v>
      </c>
      <c r="N1177" s="17">
        <v>25</v>
      </c>
      <c r="O1177" s="206"/>
      <c r="P1177" s="53" t="s">
        <v>16</v>
      </c>
      <c r="Q1177" s="53" t="s">
        <v>273</v>
      </c>
      <c r="R1177" s="150"/>
      <c r="S1177" s="167"/>
      <c r="T1177" s="206"/>
      <c r="U1177" s="206"/>
      <c r="V1177" s="206"/>
      <c r="W1177" s="206" t="str">
        <f t="shared" si="56"/>
        <v>CRO20161017GRRO</v>
      </c>
      <c r="X1177" s="206">
        <f t="shared" si="57"/>
        <v>0</v>
      </c>
      <c r="Y1177" s="206" t="str">
        <f>VLOOKUP(P1177,NIVEAUXADMIN!A:B,2,FALSE)</f>
        <v>HT08</v>
      </c>
      <c r="Z1177" s="206" t="str">
        <f>VLOOKUP(Q1177,NIVEAUXADMIN!E:F,2,FALSE)</f>
        <v>HT08832</v>
      </c>
      <c r="AA1177" s="206" t="e">
        <f>VLOOKUP(R1177,NIVEAUXADMIN!I:J,2,FALSE)</f>
        <v>#N/A</v>
      </c>
      <c r="AB1177" s="206">
        <f>IF(SUMPRODUCT(($A$4:$A1177=A1177)*($Q$4:$Q1177=Q1177))&gt;1,0,1)</f>
        <v>0</v>
      </c>
      <c r="AC1177" s="207">
        <f>IF(SUMPRODUCT(($A$4:$A1177=A1177)*($F$4:$F1177=F1177)*($Q$4:$Q1177=Q1177))&gt;1,0,1)</f>
        <v>0</v>
      </c>
      <c r="AD1177" s="206" t="str">
        <f t="shared" si="58"/>
        <v xml:space="preserve">{"Organisation": "Croix Rouge Haitienne", "Indicateur": "Distribution de biens non-alimentaire", "Statut": "Réalisé", "Date de l'activité (passé ou planifiée)
( jj-mm-aaaa)": "10/17/2016", "Département": "Grande Anse", "Commune": "Roseaux", "Section Communale": ""}, </v>
      </c>
    </row>
    <row r="1178" spans="1:30" s="53" customFormat="1" x14ac:dyDescent="0.25">
      <c r="A1178" s="53" t="s">
        <v>2058</v>
      </c>
      <c r="D1178" s="53" t="s">
        <v>15</v>
      </c>
      <c r="E1178" s="132">
        <v>42660</v>
      </c>
      <c r="F1178" s="77" t="s">
        <v>2420</v>
      </c>
      <c r="G1178" s="145" t="s">
        <v>2410</v>
      </c>
      <c r="H1178" s="138" t="str">
        <f>IFERROR(VLOOKUP(G1178,REFERENCES!O:P,2,FALSE),"")</f>
        <v xml:space="preserve">Nombre </v>
      </c>
      <c r="I1178" s="207">
        <v>25</v>
      </c>
      <c r="J1178" s="207"/>
      <c r="K1178" s="207"/>
      <c r="L1178" s="207"/>
      <c r="M1178" s="74">
        <v>375</v>
      </c>
      <c r="N1178" s="73">
        <v>75</v>
      </c>
      <c r="O1178" s="206"/>
      <c r="P1178" s="53" t="s">
        <v>16</v>
      </c>
      <c r="Q1178" s="53" t="s">
        <v>17</v>
      </c>
      <c r="R1178" s="150"/>
      <c r="S1178" s="167"/>
      <c r="T1178" s="206"/>
      <c r="U1178" s="206"/>
      <c r="V1178" s="143"/>
      <c r="W1178" s="206" t="str">
        <f t="shared" si="56"/>
        <v>CRO20161017GRJE</v>
      </c>
      <c r="X1178" s="206">
        <f t="shared" si="57"/>
        <v>0</v>
      </c>
      <c r="Y1178" s="206" t="str">
        <f>VLOOKUP(P1178,NIVEAUXADMIN!A:B,2,FALSE)</f>
        <v>HT08</v>
      </c>
      <c r="Z1178" s="206" t="str">
        <f>VLOOKUP(Q1178,NIVEAUXADMIN!E:F,2,FALSE)</f>
        <v>HT08811</v>
      </c>
      <c r="AA1178" s="206" t="e">
        <f>VLOOKUP(R1178,NIVEAUXADMIN!I:J,2,FALSE)</f>
        <v>#N/A</v>
      </c>
      <c r="AB1178" s="206">
        <f>IF(SUMPRODUCT(($A$4:$A1178=A1178)*($Q$4:$Q1178=Q1178))&gt;1,0,1)</f>
        <v>1</v>
      </c>
      <c r="AC1178" s="207">
        <f>IF(SUMPRODUCT(($A$4:$A1178=A1178)*($F$4:$F1178=F1178)*($Q$4:$Q1178=Q1178))&gt;1,0,1)</f>
        <v>1</v>
      </c>
      <c r="AD1178" s="206" t="str">
        <f t="shared" si="58"/>
        <v xml:space="preserve">{"Organisation": "Croix Rouge Haitienne", "Indicateur": "Distribution de materiel d'abris d'urgence", "Statut": "Réalisé", "Date de l'activité (passé ou planifiée)
( jj-mm-aaaa)": "10/17/2016", "Département": "Grande Anse", "Commune": "Jeremie", "Section Communale": ""}, </v>
      </c>
    </row>
    <row r="1179" spans="1:30" s="53" customFormat="1" x14ac:dyDescent="0.25">
      <c r="A1179" s="53" t="s">
        <v>2058</v>
      </c>
      <c r="D1179" s="53" t="s">
        <v>15</v>
      </c>
      <c r="E1179" s="132">
        <v>42660</v>
      </c>
      <c r="F1179" s="77" t="s">
        <v>2417</v>
      </c>
      <c r="G1179" s="145" t="s">
        <v>1056</v>
      </c>
      <c r="H1179" s="138" t="str">
        <f>IFERROR(VLOOKUP(G1179,REFERENCES!O:P,2,FALSE),"")</f>
        <v xml:space="preserve">Nombre </v>
      </c>
      <c r="I1179" s="207">
        <v>75</v>
      </c>
      <c r="J1179" s="207"/>
      <c r="K1179" s="207"/>
      <c r="L1179" s="207"/>
      <c r="M1179" s="74">
        <v>375</v>
      </c>
      <c r="N1179" s="73">
        <v>75</v>
      </c>
      <c r="O1179" s="206"/>
      <c r="P1179" s="53" t="s">
        <v>16</v>
      </c>
      <c r="Q1179" s="53" t="s">
        <v>17</v>
      </c>
      <c r="R1179" s="150"/>
      <c r="S1179" s="167"/>
      <c r="T1179" s="206"/>
      <c r="U1179" s="206"/>
      <c r="V1179" s="206"/>
      <c r="W1179" s="206" t="str">
        <f t="shared" si="56"/>
        <v>CRO20161017GRJE</v>
      </c>
      <c r="X1179" s="206">
        <f t="shared" si="57"/>
        <v>0</v>
      </c>
      <c r="Y1179" s="206" t="str">
        <f>VLOOKUP(P1179,NIVEAUXADMIN!A:B,2,FALSE)</f>
        <v>HT08</v>
      </c>
      <c r="Z1179" s="206" t="str">
        <f>VLOOKUP(Q1179,NIVEAUXADMIN!E:F,2,FALSE)</f>
        <v>HT08811</v>
      </c>
      <c r="AA1179" s="206" t="e">
        <f>VLOOKUP(R1179,NIVEAUXADMIN!I:J,2,FALSE)</f>
        <v>#N/A</v>
      </c>
      <c r="AB1179" s="206">
        <f>IF(SUMPRODUCT(($A$4:$A1179=A1179)*($Q$4:$Q1179=Q1179))&gt;1,0,1)</f>
        <v>0</v>
      </c>
      <c r="AC1179" s="207">
        <f>IF(SUMPRODUCT(($A$4:$A1179=A1179)*($F$4:$F1179=F1179)*($Q$4:$Q1179=Q1179))&gt;1,0,1)</f>
        <v>1</v>
      </c>
      <c r="AD1179" s="206" t="str">
        <f t="shared" si="58"/>
        <v xml:space="preserve">{"Organisation": "Croix Rouge Haitienne", "Indicateur": "Distribution de biens non-alimentaire", "Statut": "Réalisé", "Date de l'activité (passé ou planifiée)
( jj-mm-aaaa)": "10/17/2016", "Département": "Grande Anse", "Commune": "Jeremie", "Section Communale": ""}, </v>
      </c>
    </row>
    <row r="1180" spans="1:30" s="53" customFormat="1" x14ac:dyDescent="0.25">
      <c r="A1180" s="53" t="s">
        <v>2058</v>
      </c>
      <c r="D1180" s="53" t="s">
        <v>15</v>
      </c>
      <c r="E1180" s="132">
        <v>42660</v>
      </c>
      <c r="F1180" s="77" t="s">
        <v>2417</v>
      </c>
      <c r="G1180" s="145" t="s">
        <v>1047</v>
      </c>
      <c r="H1180" s="138" t="str">
        <f>IFERROR(VLOOKUP(G1180,REFERENCES!O:P,2,FALSE),"")</f>
        <v xml:space="preserve">Nombre </v>
      </c>
      <c r="I1180" s="207">
        <v>150</v>
      </c>
      <c r="J1180" s="207"/>
      <c r="K1180" s="207"/>
      <c r="L1180" s="207"/>
      <c r="M1180" s="20">
        <v>375</v>
      </c>
      <c r="N1180" s="73">
        <v>75</v>
      </c>
      <c r="O1180" s="206"/>
      <c r="P1180" s="53" t="s">
        <v>16</v>
      </c>
      <c r="Q1180" s="53" t="s">
        <v>17</v>
      </c>
      <c r="R1180" s="150"/>
      <c r="S1180" s="167"/>
      <c r="T1180" s="206"/>
      <c r="U1180" s="206"/>
      <c r="V1180" s="206"/>
      <c r="W1180" s="206" t="str">
        <f t="shared" si="56"/>
        <v>CRO20161017GRJE</v>
      </c>
      <c r="X1180" s="206">
        <f t="shared" si="57"/>
        <v>0</v>
      </c>
      <c r="Y1180" s="206" t="str">
        <f>VLOOKUP(P1180,NIVEAUXADMIN!A:B,2,FALSE)</f>
        <v>HT08</v>
      </c>
      <c r="Z1180" s="206" t="str">
        <f>VLOOKUP(Q1180,NIVEAUXADMIN!E:F,2,FALSE)</f>
        <v>HT08811</v>
      </c>
      <c r="AA1180" s="206" t="e">
        <f>VLOOKUP(R1180,NIVEAUXADMIN!I:J,2,FALSE)</f>
        <v>#N/A</v>
      </c>
      <c r="AB1180" s="206">
        <f>IF(SUMPRODUCT(($A$4:$A1180=A1180)*($Q$4:$Q1180=Q1180))&gt;1,0,1)</f>
        <v>0</v>
      </c>
      <c r="AC1180" s="207">
        <f>IF(SUMPRODUCT(($A$4:$A1180=A1180)*($F$4:$F1180=F1180)*($Q$4:$Q1180=Q1180))&gt;1,0,1)</f>
        <v>0</v>
      </c>
      <c r="AD1180" s="206" t="str">
        <f t="shared" si="58"/>
        <v xml:space="preserve">{"Organisation": "Croix Rouge Haitienne", "Indicateur": "Distribution de biens non-alimentaire", "Statut": "Réalisé", "Date de l'activité (passé ou planifiée)
( jj-mm-aaaa)": "10/17/2016", "Département": "Grande Anse", "Commune": "Jeremie", "Section Communale": ""}, </v>
      </c>
    </row>
    <row r="1181" spans="1:30" s="53" customFormat="1" x14ac:dyDescent="0.25">
      <c r="A1181" s="53" t="s">
        <v>2058</v>
      </c>
      <c r="D1181" s="53" t="s">
        <v>15</v>
      </c>
      <c r="E1181" s="132">
        <v>42660</v>
      </c>
      <c r="F1181" s="77" t="s">
        <v>2417</v>
      </c>
      <c r="G1181" s="145" t="s">
        <v>1050</v>
      </c>
      <c r="H1181" s="138" t="str">
        <f>IFERROR(VLOOKUP(G1181,REFERENCES!O:P,2,FALSE),"")</f>
        <v xml:space="preserve">Nombre </v>
      </c>
      <c r="I1181" s="207">
        <v>50</v>
      </c>
      <c r="J1181" s="207"/>
      <c r="K1181" s="207"/>
      <c r="L1181" s="207"/>
      <c r="M1181" s="20">
        <v>375</v>
      </c>
      <c r="N1181" s="17">
        <v>75</v>
      </c>
      <c r="O1181" s="206"/>
      <c r="P1181" s="206" t="s">
        <v>16</v>
      </c>
      <c r="Q1181" s="206" t="s">
        <v>17</v>
      </c>
      <c r="R1181" s="150"/>
      <c r="S1181" s="167"/>
      <c r="T1181" s="206"/>
      <c r="U1181" s="206"/>
      <c r="V1181" s="206"/>
      <c r="W1181" s="206" t="str">
        <f t="shared" si="56"/>
        <v>CRO20161017GRJE</v>
      </c>
      <c r="X1181" s="206">
        <f t="shared" si="57"/>
        <v>0</v>
      </c>
      <c r="Y1181" s="206" t="str">
        <f>VLOOKUP(P1181,NIVEAUXADMIN!A:B,2,FALSE)</f>
        <v>HT08</v>
      </c>
      <c r="Z1181" s="206" t="str">
        <f>VLOOKUP(Q1181,NIVEAUXADMIN!E:F,2,FALSE)</f>
        <v>HT08811</v>
      </c>
      <c r="AA1181" s="206" t="e">
        <f>VLOOKUP(R1181,NIVEAUXADMIN!I:J,2,FALSE)</f>
        <v>#N/A</v>
      </c>
      <c r="AB1181" s="206">
        <f>IF(SUMPRODUCT(($A$4:$A1181=A1181)*($Q$4:$Q1181=Q1181))&gt;1,0,1)</f>
        <v>0</v>
      </c>
      <c r="AC1181" s="207">
        <f>IF(SUMPRODUCT(($A$4:$A1181=A1181)*($F$4:$F1181=F1181)*($Q$4:$Q1181=Q1181))&gt;1,0,1)</f>
        <v>0</v>
      </c>
      <c r="AD1181" s="206" t="str">
        <f t="shared" si="58"/>
        <v xml:space="preserve">{"Organisation": "Croix Rouge Haitienne", "Indicateur": "Distribution de biens non-alimentaire", "Statut": "Réalisé", "Date de l'activité (passé ou planifiée)
( jj-mm-aaaa)": "10/17/2016", "Département": "Grande Anse", "Commune": "Jeremie", "Section Communale": ""}, </v>
      </c>
    </row>
    <row r="1182" spans="1:30" s="53" customFormat="1" x14ac:dyDescent="0.25">
      <c r="A1182" s="53" t="s">
        <v>2058</v>
      </c>
      <c r="D1182" s="53" t="s">
        <v>15</v>
      </c>
      <c r="E1182" s="132">
        <v>42660</v>
      </c>
      <c r="F1182" s="77" t="s">
        <v>2420</v>
      </c>
      <c r="G1182" s="145" t="s">
        <v>2410</v>
      </c>
      <c r="H1182" s="138" t="str">
        <f>IFERROR(VLOOKUP(G1182,REFERENCES!O:P,2,FALSE),"")</f>
        <v xml:space="preserve">Nombre </v>
      </c>
      <c r="I1182" s="207">
        <v>25</v>
      </c>
      <c r="J1182" s="207"/>
      <c r="K1182" s="207"/>
      <c r="L1182" s="207"/>
      <c r="M1182" s="20">
        <v>125</v>
      </c>
      <c r="N1182" s="17">
        <v>25</v>
      </c>
      <c r="O1182" s="206"/>
      <c r="P1182" s="53" t="s">
        <v>16</v>
      </c>
      <c r="Q1182" s="53" t="s">
        <v>270</v>
      </c>
      <c r="R1182" s="150"/>
      <c r="S1182" s="167"/>
      <c r="T1182" s="206"/>
      <c r="U1182" s="206"/>
      <c r="V1182" s="206"/>
      <c r="W1182" s="206" t="str">
        <f t="shared" si="56"/>
        <v>CRO20161017GRPE</v>
      </c>
      <c r="X1182" s="206">
        <f t="shared" si="57"/>
        <v>0</v>
      </c>
      <c r="Y1182" s="206" t="str">
        <f>VLOOKUP(P1182,NIVEAUXADMIN!A:B,2,FALSE)</f>
        <v>HT08</v>
      </c>
      <c r="Z1182" s="206" t="str">
        <f>VLOOKUP(Q1182,NIVEAUXADMIN!E:F,2,FALSE)</f>
        <v>HT08834</v>
      </c>
      <c r="AA1182" s="206" t="e">
        <f>VLOOKUP(R1182,NIVEAUXADMIN!I:J,2,FALSE)</f>
        <v>#N/A</v>
      </c>
      <c r="AB1182" s="206">
        <f>IF(SUMPRODUCT(($A$4:$A1182=A1182)*($Q$4:$Q1182=Q1182))&gt;1,0,1)</f>
        <v>1</v>
      </c>
      <c r="AC1182" s="207">
        <f>IF(SUMPRODUCT(($A$4:$A1182=A1182)*($F$4:$F1182=F1182)*($Q$4:$Q1182=Q1182))&gt;1,0,1)</f>
        <v>1</v>
      </c>
      <c r="AD1182" s="206" t="str">
        <f t="shared" si="58"/>
        <v xml:space="preserve">{"Organisation": "Croix Rouge Haitienne", "Indicateur": "Distribution de materiel d'abris d'urgence", "Statut": "Réalisé", "Date de l'activité (passé ou planifiée)
( jj-mm-aaaa)": "10/17/2016", "Département": "Grande Anse", "Commune": "Pestel", "Section Communale": ""}, </v>
      </c>
    </row>
    <row r="1183" spans="1:30" s="53" customFormat="1" x14ac:dyDescent="0.25">
      <c r="A1183" s="53" t="s">
        <v>2058</v>
      </c>
      <c r="D1183" s="53" t="s">
        <v>15</v>
      </c>
      <c r="E1183" s="132">
        <v>42660</v>
      </c>
      <c r="F1183" s="77" t="s">
        <v>2417</v>
      </c>
      <c r="G1183" s="145" t="s">
        <v>1056</v>
      </c>
      <c r="H1183" s="138" t="str">
        <f>IFERROR(VLOOKUP(G1183,REFERENCES!O:P,2,FALSE),"")</f>
        <v xml:space="preserve">Nombre </v>
      </c>
      <c r="I1183" s="73">
        <v>25</v>
      </c>
      <c r="J1183" s="17"/>
      <c r="K1183" s="17"/>
      <c r="L1183" s="17"/>
      <c r="M1183" s="20">
        <v>125</v>
      </c>
      <c r="N1183" s="17">
        <v>25</v>
      </c>
      <c r="O1183" s="206"/>
      <c r="P1183" s="53" t="s">
        <v>16</v>
      </c>
      <c r="Q1183" s="53" t="s">
        <v>270</v>
      </c>
      <c r="R1183" s="150"/>
      <c r="S1183" s="167"/>
      <c r="V1183" s="206"/>
      <c r="W1183" s="206" t="str">
        <f t="shared" si="56"/>
        <v>CRO20161017GRPE</v>
      </c>
      <c r="X1183" s="206">
        <f t="shared" si="57"/>
        <v>0</v>
      </c>
      <c r="Y1183" s="206" t="str">
        <f>VLOOKUP(P1183,NIVEAUXADMIN!A:B,2,FALSE)</f>
        <v>HT08</v>
      </c>
      <c r="Z1183" s="206" t="str">
        <f>VLOOKUP(Q1183,NIVEAUXADMIN!E:F,2,FALSE)</f>
        <v>HT08834</v>
      </c>
      <c r="AA1183" s="206" t="e">
        <f>VLOOKUP(R1183,NIVEAUXADMIN!I:J,2,FALSE)</f>
        <v>#N/A</v>
      </c>
      <c r="AB1183" s="206">
        <f>IF(SUMPRODUCT(($A$4:$A1183=A1183)*($Q$4:$Q1183=Q1183))&gt;1,0,1)</f>
        <v>0</v>
      </c>
      <c r="AC1183" s="207">
        <f>IF(SUMPRODUCT(($A$4:$A1183=A1183)*($F$4:$F1183=F1183)*($Q$4:$Q1183=Q1183))&gt;1,0,1)</f>
        <v>1</v>
      </c>
      <c r="AD1183" s="206" t="str">
        <f t="shared" si="58"/>
        <v xml:space="preserve">{"Organisation": "Croix Rouge Haitienne", "Indicateur": "Distribution de biens non-alimentaire", "Statut": "Réalisé", "Date de l'activité (passé ou planifiée)
( jj-mm-aaaa)": "10/17/2016", "Département": "Grande Anse", "Commune": "Pestel", "Section Communale": ""}, </v>
      </c>
    </row>
    <row r="1184" spans="1:30" s="53" customFormat="1" x14ac:dyDescent="0.25">
      <c r="A1184" s="53" t="s">
        <v>2058</v>
      </c>
      <c r="D1184" s="53" t="s">
        <v>15</v>
      </c>
      <c r="E1184" s="132">
        <v>42660</v>
      </c>
      <c r="F1184" s="77" t="s">
        <v>2417</v>
      </c>
      <c r="G1184" s="145" t="s">
        <v>1047</v>
      </c>
      <c r="H1184" s="138" t="str">
        <f>IFERROR(VLOOKUP(G1184,REFERENCES!O:P,2,FALSE),"")</f>
        <v xml:space="preserve">Nombre </v>
      </c>
      <c r="I1184" s="73">
        <v>50</v>
      </c>
      <c r="J1184" s="17"/>
      <c r="K1184" s="17"/>
      <c r="L1184" s="17"/>
      <c r="M1184" s="20">
        <v>125</v>
      </c>
      <c r="N1184" s="17">
        <v>25</v>
      </c>
      <c r="O1184" s="206"/>
      <c r="P1184" s="53" t="s">
        <v>16</v>
      </c>
      <c r="Q1184" s="53" t="s">
        <v>270</v>
      </c>
      <c r="R1184" s="150"/>
      <c r="S1184" s="167"/>
      <c r="V1184" s="206"/>
      <c r="W1184" s="206" t="str">
        <f t="shared" si="56"/>
        <v>CRO20161017GRPE</v>
      </c>
      <c r="X1184" s="206">
        <f t="shared" si="57"/>
        <v>0</v>
      </c>
      <c r="Y1184" s="206" t="str">
        <f>VLOOKUP(P1184,NIVEAUXADMIN!A:B,2,FALSE)</f>
        <v>HT08</v>
      </c>
      <c r="Z1184" s="206" t="str">
        <f>VLOOKUP(Q1184,NIVEAUXADMIN!E:F,2,FALSE)</f>
        <v>HT08834</v>
      </c>
      <c r="AA1184" s="206" t="e">
        <f>VLOOKUP(R1184,NIVEAUXADMIN!I:J,2,FALSE)</f>
        <v>#N/A</v>
      </c>
      <c r="AB1184" s="206">
        <f>IF(SUMPRODUCT(($A$4:$A1184=A1184)*($Q$4:$Q1184=Q1184))&gt;1,0,1)</f>
        <v>0</v>
      </c>
      <c r="AC1184" s="207">
        <f>IF(SUMPRODUCT(($A$4:$A1184=A1184)*($F$4:$F1184=F1184)*($Q$4:$Q1184=Q1184))&gt;1,0,1)</f>
        <v>0</v>
      </c>
      <c r="AD1184" s="206" t="str">
        <f t="shared" si="58"/>
        <v xml:space="preserve">{"Organisation": "Croix Rouge Haitienne", "Indicateur": "Distribution de biens non-alimentaire", "Statut": "Réalisé", "Date de l'activité (passé ou planifiée)
( jj-mm-aaaa)": "10/17/2016", "Département": "Grande Anse", "Commune": "Pestel", "Section Communale": ""}, </v>
      </c>
    </row>
    <row r="1185" spans="1:30" s="53" customFormat="1" x14ac:dyDescent="0.25">
      <c r="A1185" s="53" t="s">
        <v>2058</v>
      </c>
      <c r="D1185" s="53" t="s">
        <v>15</v>
      </c>
      <c r="E1185" s="132">
        <v>42660</v>
      </c>
      <c r="F1185" s="77" t="s">
        <v>2417</v>
      </c>
      <c r="G1185" s="145" t="s">
        <v>1050</v>
      </c>
      <c r="H1185" s="138" t="str">
        <f>IFERROR(VLOOKUP(G1185,REFERENCES!O:P,2,FALSE),"")</f>
        <v xml:space="preserve">Nombre </v>
      </c>
      <c r="I1185" s="73">
        <v>50</v>
      </c>
      <c r="J1185" s="17"/>
      <c r="K1185" s="17"/>
      <c r="L1185" s="17"/>
      <c r="M1185" s="20">
        <v>125</v>
      </c>
      <c r="N1185" s="17">
        <v>25</v>
      </c>
      <c r="O1185" s="71"/>
      <c r="P1185" s="53" t="s">
        <v>16</v>
      </c>
      <c r="Q1185" s="53" t="s">
        <v>270</v>
      </c>
      <c r="R1185" s="78"/>
      <c r="S1185" s="167"/>
      <c r="V1185" s="206"/>
      <c r="W1185" s="206" t="str">
        <f t="shared" si="56"/>
        <v>CRO20161017GRPE</v>
      </c>
      <c r="X1185" s="206">
        <f t="shared" si="57"/>
        <v>0</v>
      </c>
      <c r="Y1185" s="206" t="str">
        <f>VLOOKUP(P1185,NIVEAUXADMIN!A:B,2,FALSE)</f>
        <v>HT08</v>
      </c>
      <c r="Z1185" s="206" t="str">
        <f>VLOOKUP(Q1185,NIVEAUXADMIN!E:F,2,FALSE)</f>
        <v>HT08834</v>
      </c>
      <c r="AA1185" s="206" t="e">
        <f>VLOOKUP(R1185,NIVEAUXADMIN!I:J,2,FALSE)</f>
        <v>#N/A</v>
      </c>
      <c r="AB1185" s="206">
        <f>IF(SUMPRODUCT(($A$4:$A1185=A1185)*($Q$4:$Q1185=Q1185))&gt;1,0,1)</f>
        <v>0</v>
      </c>
      <c r="AC1185" s="207">
        <f>IF(SUMPRODUCT(($A$4:$A1185=A1185)*($F$4:$F1185=F1185)*($Q$4:$Q1185=Q1185))&gt;1,0,1)</f>
        <v>0</v>
      </c>
      <c r="AD1185" s="206" t="str">
        <f t="shared" si="58"/>
        <v xml:space="preserve">{"Organisation": "Croix Rouge Haitienne", "Indicateur": "Distribution de biens non-alimentaire", "Statut": "Réalisé", "Date de l'activité (passé ou planifiée)
( jj-mm-aaaa)": "10/17/2016", "Département": "Grande Anse", "Commune": "Pestel", "Section Communale": ""}, </v>
      </c>
    </row>
    <row r="1186" spans="1:30" s="53" customFormat="1" x14ac:dyDescent="0.25">
      <c r="A1186" s="53" t="s">
        <v>2058</v>
      </c>
      <c r="D1186" s="53" t="s">
        <v>15</v>
      </c>
      <c r="E1186" s="132">
        <v>42660</v>
      </c>
      <c r="F1186" s="77" t="s">
        <v>2420</v>
      </c>
      <c r="G1186" s="145" t="s">
        <v>2410</v>
      </c>
      <c r="H1186" s="138" t="str">
        <f>IFERROR(VLOOKUP(G1186,REFERENCES!O:P,2,FALSE),"")</f>
        <v xml:space="preserve">Nombre </v>
      </c>
      <c r="I1186" s="73">
        <v>25</v>
      </c>
      <c r="J1186" s="17"/>
      <c r="K1186" s="17"/>
      <c r="L1186" s="17"/>
      <c r="M1186" s="20">
        <v>125</v>
      </c>
      <c r="N1186" s="17">
        <v>25</v>
      </c>
      <c r="O1186" s="206"/>
      <c r="P1186" s="53" t="s">
        <v>16</v>
      </c>
      <c r="Q1186" s="53" t="s">
        <v>246</v>
      </c>
      <c r="R1186" s="78"/>
      <c r="S1186" s="167"/>
      <c r="V1186" s="206"/>
      <c r="W1186" s="206" t="str">
        <f t="shared" si="56"/>
        <v>CRO20161017GRBE</v>
      </c>
      <c r="X1186" s="206">
        <f t="shared" si="57"/>
        <v>0</v>
      </c>
      <c r="Y1186" s="206" t="str">
        <f>VLOOKUP(P1186,NIVEAUXADMIN!A:B,2,FALSE)</f>
        <v>HT08</v>
      </c>
      <c r="Z1186" s="206" t="str">
        <f>VLOOKUP(Q1186,NIVEAUXADMIN!E:F,2,FALSE)</f>
        <v>HT08833</v>
      </c>
      <c r="AA1186" s="206" t="e">
        <f>VLOOKUP(R1186,NIVEAUXADMIN!I:J,2,FALSE)</f>
        <v>#N/A</v>
      </c>
      <c r="AB1186" s="206">
        <f>IF(SUMPRODUCT(($A$4:$A1186=A1186)*($Q$4:$Q1186=Q1186))&gt;1,0,1)</f>
        <v>1</v>
      </c>
      <c r="AC1186" s="207">
        <f>IF(SUMPRODUCT(($A$4:$A1186=A1186)*($F$4:$F1186=F1186)*($Q$4:$Q1186=Q1186))&gt;1,0,1)</f>
        <v>1</v>
      </c>
      <c r="AD1186" s="206" t="str">
        <f t="shared" si="58"/>
        <v xml:space="preserve">{"Organisation": "Croix Rouge Haitienne", "Indicateur": "Distribution de materiel d'abris d'urgence", "Statut": "Réalisé", "Date de l'activité (passé ou planifiée)
( jj-mm-aaaa)": "10/17/2016", "Département": "Grande Anse", "Commune": "Beaumont", "Section Communale": ""}, </v>
      </c>
    </row>
    <row r="1187" spans="1:30" s="53" customFormat="1" x14ac:dyDescent="0.25">
      <c r="A1187" s="53" t="s">
        <v>2058</v>
      </c>
      <c r="D1187" s="53" t="s">
        <v>15</v>
      </c>
      <c r="E1187" s="132">
        <v>42660</v>
      </c>
      <c r="F1187" s="77" t="s">
        <v>2417</v>
      </c>
      <c r="G1187" s="145" t="s">
        <v>1056</v>
      </c>
      <c r="H1187" s="138" t="str">
        <f>IFERROR(VLOOKUP(G1187,REFERENCES!O:P,2,FALSE),"")</f>
        <v xml:space="preserve">Nombre </v>
      </c>
      <c r="I1187" s="73">
        <v>25</v>
      </c>
      <c r="J1187" s="17"/>
      <c r="K1187" s="17"/>
      <c r="L1187" s="17"/>
      <c r="M1187" s="20">
        <v>125</v>
      </c>
      <c r="N1187" s="17">
        <v>25</v>
      </c>
      <c r="O1187" s="206"/>
      <c r="P1187" s="53" t="s">
        <v>16</v>
      </c>
      <c r="Q1187" s="53" t="s">
        <v>246</v>
      </c>
      <c r="R1187" s="78"/>
      <c r="S1187" s="167"/>
      <c r="V1187" s="143"/>
      <c r="W1187" s="206" t="str">
        <f t="shared" si="56"/>
        <v>CRO20161017GRBE</v>
      </c>
      <c r="X1187" s="206">
        <f t="shared" si="57"/>
        <v>0</v>
      </c>
      <c r="Y1187" s="206" t="str">
        <f>VLOOKUP(P1187,NIVEAUXADMIN!A:B,2,FALSE)</f>
        <v>HT08</v>
      </c>
      <c r="Z1187" s="206" t="str">
        <f>VLOOKUP(Q1187,NIVEAUXADMIN!E:F,2,FALSE)</f>
        <v>HT08833</v>
      </c>
      <c r="AA1187" s="206" t="e">
        <f>VLOOKUP(R1187,NIVEAUXADMIN!I:J,2,FALSE)</f>
        <v>#N/A</v>
      </c>
      <c r="AB1187" s="206">
        <f>IF(SUMPRODUCT(($A$4:$A1187=A1187)*($Q$4:$Q1187=Q1187))&gt;1,0,1)</f>
        <v>0</v>
      </c>
      <c r="AC1187" s="207">
        <f>IF(SUMPRODUCT(($A$4:$A1187=A1187)*($F$4:$F1187=F1187)*($Q$4:$Q1187=Q1187))&gt;1,0,1)</f>
        <v>1</v>
      </c>
      <c r="AD1187" s="206" t="str">
        <f t="shared" si="58"/>
        <v xml:space="preserve">{"Organisation": "Croix Rouge Haitienne", "Indicateur": "Distribution de biens non-alimentaire", "Statut": "Réalisé", "Date de l'activité (passé ou planifiée)
( jj-mm-aaaa)": "10/17/2016", "Département": "Grande Anse", "Commune": "Beaumont", "Section Communale": ""}, </v>
      </c>
    </row>
    <row r="1188" spans="1:30" s="53" customFormat="1" x14ac:dyDescent="0.25">
      <c r="A1188" s="53" t="s">
        <v>2058</v>
      </c>
      <c r="D1188" s="53" t="s">
        <v>15</v>
      </c>
      <c r="E1188" s="132">
        <v>42660</v>
      </c>
      <c r="F1188" s="77" t="s">
        <v>2417</v>
      </c>
      <c r="G1188" s="145" t="s">
        <v>1047</v>
      </c>
      <c r="H1188" s="138" t="str">
        <f>IFERROR(VLOOKUP(G1188,REFERENCES!O:P,2,FALSE),"")</f>
        <v xml:space="preserve">Nombre </v>
      </c>
      <c r="I1188" s="73">
        <v>50</v>
      </c>
      <c r="J1188" s="17"/>
      <c r="K1188" s="17"/>
      <c r="L1188" s="17"/>
      <c r="M1188" s="20">
        <v>125</v>
      </c>
      <c r="N1188" s="17">
        <v>25</v>
      </c>
      <c r="O1188" s="206"/>
      <c r="P1188" s="53" t="s">
        <v>16</v>
      </c>
      <c r="Q1188" s="53" t="s">
        <v>246</v>
      </c>
      <c r="R1188" s="78"/>
      <c r="S1188" s="167"/>
      <c r="V1188" s="206"/>
      <c r="W1188" s="206" t="str">
        <f t="shared" si="56"/>
        <v>CRO20161017GRBE</v>
      </c>
      <c r="X1188" s="206">
        <f t="shared" si="57"/>
        <v>0</v>
      </c>
      <c r="Y1188" s="206" t="str">
        <f>VLOOKUP(P1188,NIVEAUXADMIN!A:B,2,FALSE)</f>
        <v>HT08</v>
      </c>
      <c r="Z1188" s="206" t="str">
        <f>VLOOKUP(Q1188,NIVEAUXADMIN!E:F,2,FALSE)</f>
        <v>HT08833</v>
      </c>
      <c r="AA1188" s="206" t="e">
        <f>VLOOKUP(R1188,NIVEAUXADMIN!I:J,2,FALSE)</f>
        <v>#N/A</v>
      </c>
      <c r="AB1188" s="206">
        <f>IF(SUMPRODUCT(($A$4:$A1188=A1188)*($Q$4:$Q1188=Q1188))&gt;1,0,1)</f>
        <v>0</v>
      </c>
      <c r="AC1188" s="207">
        <f>IF(SUMPRODUCT(($A$4:$A1188=A1188)*($F$4:$F1188=F1188)*($Q$4:$Q1188=Q1188))&gt;1,0,1)</f>
        <v>0</v>
      </c>
      <c r="AD1188" s="206" t="str">
        <f t="shared" si="58"/>
        <v xml:space="preserve">{"Organisation": "Croix Rouge Haitienne", "Indicateur": "Distribution de biens non-alimentaire", "Statut": "Réalisé", "Date de l'activité (passé ou planifiée)
( jj-mm-aaaa)": "10/17/2016", "Département": "Grande Anse", "Commune": "Beaumont", "Section Communale": ""}, </v>
      </c>
    </row>
    <row r="1189" spans="1:30" s="53" customFormat="1" x14ac:dyDescent="0.25">
      <c r="A1189" s="53" t="s">
        <v>2058</v>
      </c>
      <c r="D1189" s="53" t="s">
        <v>15</v>
      </c>
      <c r="E1189" s="132">
        <v>42660</v>
      </c>
      <c r="F1189" s="77" t="s">
        <v>2417</v>
      </c>
      <c r="G1189" s="145" t="s">
        <v>1050</v>
      </c>
      <c r="H1189" s="138" t="str">
        <f>IFERROR(VLOOKUP(G1189,REFERENCES!O:P,2,FALSE),"")</f>
        <v xml:space="preserve">Nombre </v>
      </c>
      <c r="I1189" s="73">
        <v>50</v>
      </c>
      <c r="J1189" s="17"/>
      <c r="K1189" s="17"/>
      <c r="L1189" s="17"/>
      <c r="M1189" s="20">
        <v>125</v>
      </c>
      <c r="N1189" s="73">
        <v>25</v>
      </c>
      <c r="O1189" s="206"/>
      <c r="P1189" s="53" t="s">
        <v>16</v>
      </c>
      <c r="Q1189" s="53" t="s">
        <v>246</v>
      </c>
      <c r="R1189" s="78"/>
      <c r="S1189" s="167"/>
      <c r="V1189" s="206"/>
      <c r="W1189" s="206" t="str">
        <f t="shared" si="56"/>
        <v>CRO20161017GRBE</v>
      </c>
      <c r="X1189" s="206">
        <f t="shared" si="57"/>
        <v>0</v>
      </c>
      <c r="Y1189" s="206" t="str">
        <f>VLOOKUP(P1189,NIVEAUXADMIN!A:B,2,FALSE)</f>
        <v>HT08</v>
      </c>
      <c r="Z1189" s="206" t="str">
        <f>VLOOKUP(Q1189,NIVEAUXADMIN!E:F,2,FALSE)</f>
        <v>HT08833</v>
      </c>
      <c r="AA1189" s="206" t="e">
        <f>VLOOKUP(R1189,NIVEAUXADMIN!I:J,2,FALSE)</f>
        <v>#N/A</v>
      </c>
      <c r="AB1189" s="206">
        <f>IF(SUMPRODUCT(($A$4:$A1189=A1189)*($Q$4:$Q1189=Q1189))&gt;1,0,1)</f>
        <v>0</v>
      </c>
      <c r="AC1189" s="207">
        <f>IF(SUMPRODUCT(($A$4:$A1189=A1189)*($F$4:$F1189=F1189)*($Q$4:$Q1189=Q1189))&gt;1,0,1)</f>
        <v>0</v>
      </c>
      <c r="AD1189" s="206" t="str">
        <f t="shared" si="58"/>
        <v xml:space="preserve">{"Organisation": "Croix Rouge Haitienne", "Indicateur": "Distribution de biens non-alimentaire", "Statut": "Réalisé", "Date de l'activité (passé ou planifiée)
( jj-mm-aaaa)": "10/17/2016", "Département": "Grande Anse", "Commune": "Beaumont", "Section Communale": ""}, </v>
      </c>
    </row>
    <row r="1190" spans="1:30" s="53" customFormat="1" x14ac:dyDescent="0.25">
      <c r="A1190" s="53" t="s">
        <v>2058</v>
      </c>
      <c r="D1190" s="53" t="s">
        <v>15</v>
      </c>
      <c r="E1190" s="132">
        <v>42660</v>
      </c>
      <c r="F1190" s="77" t="s">
        <v>2420</v>
      </c>
      <c r="G1190" s="145" t="s">
        <v>2410</v>
      </c>
      <c r="H1190" s="138" t="str">
        <f>IFERROR(VLOOKUP(G1190,REFERENCES!O:P,2,FALSE),"")</f>
        <v xml:space="preserve">Nombre </v>
      </c>
      <c r="I1190" s="73">
        <v>25</v>
      </c>
      <c r="J1190" s="17"/>
      <c r="K1190" s="17"/>
      <c r="L1190" s="17"/>
      <c r="M1190" s="74">
        <v>125</v>
      </c>
      <c r="N1190" s="73">
        <v>25</v>
      </c>
      <c r="O1190" s="206"/>
      <c r="P1190" s="53" t="s">
        <v>16</v>
      </c>
      <c r="Q1190" s="53" t="s">
        <v>253</v>
      </c>
      <c r="R1190" s="26"/>
      <c r="S1190" s="167"/>
      <c r="V1190" s="206"/>
      <c r="W1190" s="206" t="str">
        <f t="shared" si="56"/>
        <v>CRO20161017GRCH</v>
      </c>
      <c r="X1190" s="206">
        <f t="shared" si="57"/>
        <v>0</v>
      </c>
      <c r="Y1190" s="206" t="str">
        <f>VLOOKUP(P1190,NIVEAUXADMIN!A:B,2,FALSE)</f>
        <v>HT08</v>
      </c>
      <c r="Z1190" s="206" t="str">
        <f>VLOOKUP(Q1190,NIVEAUXADMIN!E:F,2,FALSE)</f>
        <v>HT08815</v>
      </c>
      <c r="AA1190" s="206" t="e">
        <f>VLOOKUP(R1190,NIVEAUXADMIN!I:J,2,FALSE)</f>
        <v>#N/A</v>
      </c>
      <c r="AB1190" s="206">
        <f>IF(SUMPRODUCT(($A$4:$A1190=A1190)*($Q$4:$Q1190=Q1190))&gt;1,0,1)</f>
        <v>1</v>
      </c>
      <c r="AC1190" s="207">
        <f>IF(SUMPRODUCT(($A$4:$A1190=A1190)*($F$4:$F1190=F1190)*($Q$4:$Q1190=Q1190))&gt;1,0,1)</f>
        <v>1</v>
      </c>
      <c r="AD1190" s="206" t="str">
        <f t="shared" si="58"/>
        <v xml:space="preserve">{"Organisation": "Croix Rouge Haitienne", "Indicateur": "Distribution de materiel d'abris d'urgence", "Statut": "Réalisé", "Date de l'activité (passé ou planifiée)
( jj-mm-aaaa)": "10/17/2016", "Département": "Grande Anse", "Commune": "Chambellan", "Section Communale": ""}, </v>
      </c>
    </row>
    <row r="1191" spans="1:30" s="53" customFormat="1" x14ac:dyDescent="0.25">
      <c r="A1191" s="53" t="s">
        <v>2058</v>
      </c>
      <c r="D1191" s="53" t="s">
        <v>15</v>
      </c>
      <c r="E1191" s="132">
        <v>42660</v>
      </c>
      <c r="F1191" s="77" t="s">
        <v>2417</v>
      </c>
      <c r="G1191" s="145" t="s">
        <v>1056</v>
      </c>
      <c r="H1191" s="138" t="str">
        <f>IFERROR(VLOOKUP(G1191,REFERENCES!O:P,2,FALSE),"")</f>
        <v xml:space="preserve">Nombre </v>
      </c>
      <c r="I1191" s="73">
        <v>25</v>
      </c>
      <c r="J1191" s="17"/>
      <c r="K1191" s="17"/>
      <c r="L1191" s="17"/>
      <c r="M1191" s="74">
        <v>125</v>
      </c>
      <c r="N1191" s="73">
        <v>25</v>
      </c>
      <c r="O1191" s="206"/>
      <c r="P1191" s="53" t="s">
        <v>16</v>
      </c>
      <c r="Q1191" s="53" t="s">
        <v>253</v>
      </c>
      <c r="R1191" s="26"/>
      <c r="S1191" s="167"/>
      <c r="V1191" s="143"/>
      <c r="W1191" s="206" t="str">
        <f t="shared" si="56"/>
        <v>CRO20161017GRCH</v>
      </c>
      <c r="X1191" s="206">
        <f t="shared" si="57"/>
        <v>0</v>
      </c>
      <c r="Y1191" s="206" t="str">
        <f>VLOOKUP(P1191,NIVEAUXADMIN!A:B,2,FALSE)</f>
        <v>HT08</v>
      </c>
      <c r="Z1191" s="206" t="str">
        <f>VLOOKUP(Q1191,NIVEAUXADMIN!E:F,2,FALSE)</f>
        <v>HT08815</v>
      </c>
      <c r="AA1191" s="206" t="e">
        <f>VLOOKUP(R1191,NIVEAUXADMIN!I:J,2,FALSE)</f>
        <v>#N/A</v>
      </c>
      <c r="AB1191" s="206">
        <f>IF(SUMPRODUCT(($A$4:$A1191=A1191)*($Q$4:$Q1191=Q1191))&gt;1,0,1)</f>
        <v>0</v>
      </c>
      <c r="AC1191" s="207">
        <f>IF(SUMPRODUCT(($A$4:$A1191=A1191)*($F$4:$F1191=F1191)*($Q$4:$Q1191=Q1191))&gt;1,0,1)</f>
        <v>1</v>
      </c>
      <c r="AD1191" s="206" t="str">
        <f t="shared" si="58"/>
        <v xml:space="preserve">{"Organisation": "Croix Rouge Haitienne", "Indicateur": "Distribution de biens non-alimentaire", "Statut": "Réalisé", "Date de l'activité (passé ou planifiée)
( jj-mm-aaaa)": "10/17/2016", "Département": "Grande Anse", "Commune": "Chambellan", "Section Communale": ""}, </v>
      </c>
    </row>
    <row r="1192" spans="1:30" s="53" customFormat="1" x14ac:dyDescent="0.25">
      <c r="A1192" s="53" t="s">
        <v>2058</v>
      </c>
      <c r="D1192" s="53" t="s">
        <v>15</v>
      </c>
      <c r="E1192" s="132">
        <v>42660</v>
      </c>
      <c r="F1192" s="77" t="s">
        <v>2417</v>
      </c>
      <c r="G1192" s="145" t="s">
        <v>1047</v>
      </c>
      <c r="H1192" s="138" t="str">
        <f>IFERROR(VLOOKUP(G1192,REFERENCES!O:P,2,FALSE),"")</f>
        <v xml:space="preserve">Nombre </v>
      </c>
      <c r="I1192" s="73">
        <v>50</v>
      </c>
      <c r="J1192" s="17"/>
      <c r="K1192" s="17"/>
      <c r="L1192" s="17"/>
      <c r="M1192" s="74">
        <v>125</v>
      </c>
      <c r="N1192" s="17">
        <v>25</v>
      </c>
      <c r="O1192" s="206"/>
      <c r="P1192" s="53" t="s">
        <v>16</v>
      </c>
      <c r="Q1192" s="53" t="s">
        <v>253</v>
      </c>
      <c r="R1192" s="78"/>
      <c r="S1192" s="167"/>
      <c r="V1192" s="206"/>
      <c r="W1192" s="206" t="str">
        <f t="shared" si="56"/>
        <v>CRO20161017GRCH</v>
      </c>
      <c r="X1192" s="206">
        <f t="shared" si="57"/>
        <v>0</v>
      </c>
      <c r="Y1192" s="206" t="str">
        <f>VLOOKUP(P1192,NIVEAUXADMIN!A:B,2,FALSE)</f>
        <v>HT08</v>
      </c>
      <c r="Z1192" s="206" t="str">
        <f>VLOOKUP(Q1192,NIVEAUXADMIN!E:F,2,FALSE)</f>
        <v>HT08815</v>
      </c>
      <c r="AA1192" s="206" t="e">
        <f>VLOOKUP(R1192,NIVEAUXADMIN!I:J,2,FALSE)</f>
        <v>#N/A</v>
      </c>
      <c r="AB1192" s="206">
        <f>IF(SUMPRODUCT(($A$4:$A1192=A1192)*($Q$4:$Q1192=Q1192))&gt;1,0,1)</f>
        <v>0</v>
      </c>
      <c r="AC1192" s="207">
        <f>IF(SUMPRODUCT(($A$4:$A1192=A1192)*($F$4:$F1192=F1192)*($Q$4:$Q1192=Q1192))&gt;1,0,1)</f>
        <v>0</v>
      </c>
      <c r="AD1192" s="206" t="str">
        <f t="shared" si="58"/>
        <v xml:space="preserve">{"Organisation": "Croix Rouge Haitienne", "Indicateur": "Distribution de biens non-alimentaire", "Statut": "Réalisé", "Date de l'activité (passé ou planifiée)
( jj-mm-aaaa)": "10/17/2016", "Département": "Grande Anse", "Commune": "Chambellan", "Section Communale": ""}, </v>
      </c>
    </row>
    <row r="1193" spans="1:30" s="53" customFormat="1" x14ac:dyDescent="0.25">
      <c r="A1193" s="53" t="s">
        <v>2058</v>
      </c>
      <c r="D1193" s="53" t="s">
        <v>15</v>
      </c>
      <c r="E1193" s="132">
        <v>42660</v>
      </c>
      <c r="F1193" s="77" t="s">
        <v>2417</v>
      </c>
      <c r="G1193" s="145" t="s">
        <v>1050</v>
      </c>
      <c r="H1193" s="138" t="str">
        <f>IFERROR(VLOOKUP(G1193,REFERENCES!O:P,2,FALSE),"")</f>
        <v xml:space="preserve">Nombre </v>
      </c>
      <c r="I1193" s="146">
        <v>50</v>
      </c>
      <c r="J1193" s="17"/>
      <c r="K1193" s="17"/>
      <c r="L1193" s="17"/>
      <c r="M1193" s="74">
        <v>125</v>
      </c>
      <c r="N1193" s="17">
        <v>25</v>
      </c>
      <c r="O1193" s="206"/>
      <c r="P1193" s="53" t="s">
        <v>16</v>
      </c>
      <c r="Q1193" s="53" t="s">
        <v>253</v>
      </c>
      <c r="R1193" s="78"/>
      <c r="S1193" s="167"/>
      <c r="V1193" s="206"/>
      <c r="W1193" s="206" t="str">
        <f t="shared" si="56"/>
        <v>CRO20161017GRCH</v>
      </c>
      <c r="X1193" s="206">
        <f t="shared" si="57"/>
        <v>0</v>
      </c>
      <c r="Y1193" s="206" t="str">
        <f>VLOOKUP(P1193,NIVEAUXADMIN!A:B,2,FALSE)</f>
        <v>HT08</v>
      </c>
      <c r="Z1193" s="206" t="str">
        <f>VLOOKUP(Q1193,NIVEAUXADMIN!E:F,2,FALSE)</f>
        <v>HT08815</v>
      </c>
      <c r="AA1193" s="206" t="e">
        <f>VLOOKUP(R1193,NIVEAUXADMIN!I:J,2,FALSE)</f>
        <v>#N/A</v>
      </c>
      <c r="AB1193" s="206">
        <f>IF(SUMPRODUCT(($A$4:$A1193=A1193)*($Q$4:$Q1193=Q1193))&gt;1,0,1)</f>
        <v>0</v>
      </c>
      <c r="AC1193" s="207">
        <f>IF(SUMPRODUCT(($A$4:$A1193=A1193)*($F$4:$F1193=F1193)*($Q$4:$Q1193=Q1193))&gt;1,0,1)</f>
        <v>0</v>
      </c>
      <c r="AD1193" s="206" t="str">
        <f t="shared" si="58"/>
        <v xml:space="preserve">{"Organisation": "Croix Rouge Haitienne", "Indicateur": "Distribution de biens non-alimentaire", "Statut": "Réalisé", "Date de l'activité (passé ou planifiée)
( jj-mm-aaaa)": "10/17/2016", "Département": "Grande Anse", "Commune": "Chambellan", "Section Communale": ""}, </v>
      </c>
    </row>
    <row r="1194" spans="1:30" s="53" customFormat="1" x14ac:dyDescent="0.25">
      <c r="A1194" s="53" t="s">
        <v>2058</v>
      </c>
      <c r="D1194" s="53" t="s">
        <v>15</v>
      </c>
      <c r="E1194" s="132">
        <v>42660</v>
      </c>
      <c r="F1194" s="77" t="s">
        <v>2420</v>
      </c>
      <c r="G1194" s="145" t="s">
        <v>2410</v>
      </c>
      <c r="H1194" s="138" t="str">
        <f>IFERROR(VLOOKUP(G1194,REFERENCES!O:P,2,FALSE),"")</f>
        <v xml:space="preserve">Nombre </v>
      </c>
      <c r="I1194" s="146">
        <v>25</v>
      </c>
      <c r="J1194" s="17"/>
      <c r="K1194" s="17"/>
      <c r="L1194" s="17"/>
      <c r="M1194" s="74">
        <v>125</v>
      </c>
      <c r="N1194" s="17">
        <v>25</v>
      </c>
      <c r="O1194" s="206"/>
      <c r="P1194" s="53" t="s">
        <v>16</v>
      </c>
      <c r="Q1194" s="53" t="s">
        <v>259</v>
      </c>
      <c r="R1194" s="78"/>
      <c r="S1194" s="167"/>
      <c r="V1194" s="206"/>
      <c r="W1194" s="206" t="str">
        <f t="shared" si="56"/>
        <v>CRO20161017GRDA</v>
      </c>
      <c r="X1194" s="206">
        <f t="shared" si="57"/>
        <v>0</v>
      </c>
      <c r="Y1194" s="206" t="str">
        <f>VLOOKUP(P1194,NIVEAUXADMIN!A:B,2,FALSE)</f>
        <v>HT08</v>
      </c>
      <c r="Z1194" s="206" t="str">
        <f>VLOOKUP(Q1194,NIVEAUXADMIN!E:F,2,FALSE)</f>
        <v>HT08822</v>
      </c>
      <c r="AA1194" s="206" t="e">
        <f>VLOOKUP(R1194,NIVEAUXADMIN!I:J,2,FALSE)</f>
        <v>#N/A</v>
      </c>
      <c r="AB1194" s="206">
        <f>IF(SUMPRODUCT(($A$4:$A1194=A1194)*($Q$4:$Q1194=Q1194))&gt;1,0,1)</f>
        <v>1</v>
      </c>
      <c r="AC1194" s="207">
        <f>IF(SUMPRODUCT(($A$4:$A1194=A1194)*($F$4:$F1194=F1194)*($Q$4:$Q1194=Q1194))&gt;1,0,1)</f>
        <v>1</v>
      </c>
      <c r="AD1194" s="206" t="str">
        <f t="shared" si="58"/>
        <v xml:space="preserve">{"Organisation": "Croix Rouge Haitienne", "Indicateur": "Distribution de materiel d'abris d'urgence", "Statut": "Réalisé", "Date de l'activité (passé ou planifiée)
( jj-mm-aaaa)": "10/17/2016", "Département": "Grande Anse", "Commune": "Dame-Marie", "Section Communale": ""}, </v>
      </c>
    </row>
    <row r="1195" spans="1:30" s="53" customFormat="1" x14ac:dyDescent="0.25">
      <c r="A1195" s="53" t="s">
        <v>2058</v>
      </c>
      <c r="D1195" s="53" t="s">
        <v>15</v>
      </c>
      <c r="E1195" s="132">
        <v>42660</v>
      </c>
      <c r="F1195" s="77" t="s">
        <v>2417</v>
      </c>
      <c r="G1195" s="145" t="s">
        <v>1056</v>
      </c>
      <c r="H1195" s="138" t="str">
        <f>IFERROR(VLOOKUP(G1195,REFERENCES!O:P,2,FALSE),"")</f>
        <v xml:space="preserve">Nombre </v>
      </c>
      <c r="I1195" s="207">
        <v>25</v>
      </c>
      <c r="J1195" s="17"/>
      <c r="K1195" s="17"/>
      <c r="L1195" s="17"/>
      <c r="M1195" s="74">
        <v>125</v>
      </c>
      <c r="N1195" s="17">
        <v>25</v>
      </c>
      <c r="O1195" s="206"/>
      <c r="P1195" s="53" t="s">
        <v>16</v>
      </c>
      <c r="Q1195" s="53" t="s">
        <v>259</v>
      </c>
      <c r="R1195" s="78"/>
      <c r="S1195" s="167"/>
      <c r="V1195" s="206"/>
      <c r="W1195" s="206" t="str">
        <f t="shared" si="56"/>
        <v>CRO20161017GRDA</v>
      </c>
      <c r="X1195" s="206">
        <f t="shared" si="57"/>
        <v>0</v>
      </c>
      <c r="Y1195" s="206" t="str">
        <f>VLOOKUP(P1195,NIVEAUXADMIN!A:B,2,FALSE)</f>
        <v>HT08</v>
      </c>
      <c r="Z1195" s="206" t="str">
        <f>VLOOKUP(Q1195,NIVEAUXADMIN!E:F,2,FALSE)</f>
        <v>HT08822</v>
      </c>
      <c r="AA1195" s="206" t="e">
        <f>VLOOKUP(R1195,NIVEAUXADMIN!I:J,2,FALSE)</f>
        <v>#N/A</v>
      </c>
      <c r="AB1195" s="206">
        <f>IF(SUMPRODUCT(($A$4:$A1195=A1195)*($Q$4:$Q1195=Q1195))&gt;1,0,1)</f>
        <v>0</v>
      </c>
      <c r="AC1195" s="207">
        <f>IF(SUMPRODUCT(($A$4:$A1195=A1195)*($F$4:$F1195=F1195)*($Q$4:$Q1195=Q1195))&gt;1,0,1)</f>
        <v>1</v>
      </c>
      <c r="AD1195" s="206" t="str">
        <f t="shared" si="58"/>
        <v xml:space="preserve">{"Organisation": "Croix Rouge Haitienne", "Indicateur": "Distribution de biens non-alimentaire", "Statut": "Réalisé", "Date de l'activité (passé ou planifiée)
( jj-mm-aaaa)": "10/17/2016", "Département": "Grande Anse", "Commune": "Dame-Marie", "Section Communale": ""}, </v>
      </c>
    </row>
    <row r="1196" spans="1:30" s="53" customFormat="1" x14ac:dyDescent="0.25">
      <c r="A1196" s="53" t="s">
        <v>2058</v>
      </c>
      <c r="D1196" s="53" t="s">
        <v>15</v>
      </c>
      <c r="E1196" s="132">
        <v>42660</v>
      </c>
      <c r="F1196" s="77" t="s">
        <v>2417</v>
      </c>
      <c r="G1196" s="145" t="s">
        <v>1047</v>
      </c>
      <c r="H1196" s="138" t="str">
        <f>IFERROR(VLOOKUP(G1196,REFERENCES!O:P,2,FALSE),"")</f>
        <v xml:space="preserve">Nombre </v>
      </c>
      <c r="I1196" s="207">
        <v>50</v>
      </c>
      <c r="J1196" s="17"/>
      <c r="K1196" s="17"/>
      <c r="L1196" s="17"/>
      <c r="M1196" s="74">
        <v>125</v>
      </c>
      <c r="N1196" s="17">
        <v>25</v>
      </c>
      <c r="O1196" s="206"/>
      <c r="P1196" s="53" t="s">
        <v>16</v>
      </c>
      <c r="Q1196" s="53" t="s">
        <v>259</v>
      </c>
      <c r="R1196" s="26"/>
      <c r="S1196" s="167"/>
      <c r="V1196" s="206"/>
      <c r="W1196" s="206" t="str">
        <f t="shared" si="56"/>
        <v>CRO20161017GRDA</v>
      </c>
      <c r="X1196" s="206">
        <f t="shared" si="57"/>
        <v>0</v>
      </c>
      <c r="Y1196" s="206" t="str">
        <f>VLOOKUP(P1196,NIVEAUXADMIN!A:B,2,FALSE)</f>
        <v>HT08</v>
      </c>
      <c r="Z1196" s="206" t="str">
        <f>VLOOKUP(Q1196,NIVEAUXADMIN!E:F,2,FALSE)</f>
        <v>HT08822</v>
      </c>
      <c r="AA1196" s="206" t="e">
        <f>VLOOKUP(R1196,NIVEAUXADMIN!I:J,2,FALSE)</f>
        <v>#N/A</v>
      </c>
      <c r="AB1196" s="206">
        <f>IF(SUMPRODUCT(($A$4:$A1196=A1196)*($Q$4:$Q1196=Q1196))&gt;1,0,1)</f>
        <v>0</v>
      </c>
      <c r="AC1196" s="207">
        <f>IF(SUMPRODUCT(($A$4:$A1196=A1196)*($F$4:$F1196=F1196)*($Q$4:$Q1196=Q1196))&gt;1,0,1)</f>
        <v>0</v>
      </c>
      <c r="AD1196" s="206" t="str">
        <f t="shared" si="58"/>
        <v xml:space="preserve">{"Organisation": "Croix Rouge Haitienne", "Indicateur": "Distribution de biens non-alimentaire", "Statut": "Réalisé", "Date de l'activité (passé ou planifiée)
( jj-mm-aaaa)": "10/17/2016", "Département": "Grande Anse", "Commune": "Dame-Marie", "Section Communale": ""}, </v>
      </c>
    </row>
    <row r="1197" spans="1:30" s="53" customFormat="1" x14ac:dyDescent="0.25">
      <c r="A1197" s="53" t="s">
        <v>2058</v>
      </c>
      <c r="D1197" s="53" t="s">
        <v>15</v>
      </c>
      <c r="E1197" s="132">
        <v>42660</v>
      </c>
      <c r="F1197" s="77" t="s">
        <v>2417</v>
      </c>
      <c r="G1197" s="145" t="s">
        <v>1050</v>
      </c>
      <c r="H1197" s="138" t="str">
        <f>IFERROR(VLOOKUP(G1197,REFERENCES!O:P,2,FALSE),"")</f>
        <v xml:space="preserve">Nombre </v>
      </c>
      <c r="I1197" s="207">
        <v>50</v>
      </c>
      <c r="J1197" s="17"/>
      <c r="K1197" s="17"/>
      <c r="L1197" s="17"/>
      <c r="M1197" s="74">
        <v>125</v>
      </c>
      <c r="N1197" s="17">
        <v>25</v>
      </c>
      <c r="O1197" s="206"/>
      <c r="P1197" s="53" t="s">
        <v>16</v>
      </c>
      <c r="Q1197" s="53" t="s">
        <v>259</v>
      </c>
      <c r="R1197" s="26"/>
      <c r="S1197" s="167"/>
      <c r="V1197" s="206"/>
      <c r="W1197" s="206" t="str">
        <f t="shared" si="56"/>
        <v>CRO20161017GRDA</v>
      </c>
      <c r="X1197" s="206">
        <f t="shared" si="57"/>
        <v>0</v>
      </c>
      <c r="Y1197" s="206" t="str">
        <f>VLOOKUP(P1197,NIVEAUXADMIN!A:B,2,FALSE)</f>
        <v>HT08</v>
      </c>
      <c r="Z1197" s="206" t="str">
        <f>VLOOKUP(Q1197,NIVEAUXADMIN!E:F,2,FALSE)</f>
        <v>HT08822</v>
      </c>
      <c r="AA1197" s="206" t="e">
        <f>VLOOKUP(R1197,NIVEAUXADMIN!I:J,2,FALSE)</f>
        <v>#N/A</v>
      </c>
      <c r="AB1197" s="206">
        <f>IF(SUMPRODUCT(($A$4:$A1197=A1197)*($Q$4:$Q1197=Q1197))&gt;1,0,1)</f>
        <v>0</v>
      </c>
      <c r="AC1197" s="207">
        <f>IF(SUMPRODUCT(($A$4:$A1197=A1197)*($F$4:$F1197=F1197)*($Q$4:$Q1197=Q1197))&gt;1,0,1)</f>
        <v>0</v>
      </c>
      <c r="AD1197" s="206" t="str">
        <f t="shared" si="58"/>
        <v xml:space="preserve">{"Organisation": "Croix Rouge Haitienne", "Indicateur": "Distribution de biens non-alimentaire", "Statut": "Réalisé", "Date de l'activité (passé ou planifiée)
( jj-mm-aaaa)": "10/17/2016", "Département": "Grande Anse", "Commune": "Dame-Marie", "Section Communale": ""}, </v>
      </c>
    </row>
    <row r="1198" spans="1:30" s="53" customFormat="1" x14ac:dyDescent="0.25">
      <c r="A1198" s="53" t="s">
        <v>2058</v>
      </c>
      <c r="D1198" s="53" t="s">
        <v>15</v>
      </c>
      <c r="E1198" s="132">
        <v>42660</v>
      </c>
      <c r="F1198" s="77" t="s">
        <v>2420</v>
      </c>
      <c r="G1198" s="145" t="s">
        <v>2410</v>
      </c>
      <c r="H1198" s="138" t="str">
        <f>IFERROR(VLOOKUP(G1198,REFERENCES!O:P,2,FALSE),"")</f>
        <v xml:space="preserve">Nombre </v>
      </c>
      <c r="I1198" s="207">
        <v>25</v>
      </c>
      <c r="J1198" s="17"/>
      <c r="K1198" s="17"/>
      <c r="L1198" s="17"/>
      <c r="M1198" s="20">
        <v>125</v>
      </c>
      <c r="N1198" s="17">
        <v>25</v>
      </c>
      <c r="O1198" s="206"/>
      <c r="P1198" s="53" t="s">
        <v>16</v>
      </c>
      <c r="Q1198" s="53" t="s">
        <v>234</v>
      </c>
      <c r="R1198" s="78"/>
      <c r="S1198" s="167"/>
      <c r="V1198" s="206"/>
      <c r="W1198" s="206" t="str">
        <f t="shared" si="56"/>
        <v>CRO20161017GRAN</v>
      </c>
      <c r="X1198" s="206">
        <f t="shared" si="57"/>
        <v>0</v>
      </c>
      <c r="Y1198" s="206" t="str">
        <f>VLOOKUP(P1198,NIVEAUXADMIN!A:B,2,FALSE)</f>
        <v>HT08</v>
      </c>
      <c r="Z1198" s="206" t="str">
        <f>VLOOKUP(Q1198,NIVEAUXADMIN!E:F,2,FALSE)</f>
        <v>HT08821</v>
      </c>
      <c r="AA1198" s="206" t="e">
        <f>VLOOKUP(R1198,NIVEAUXADMIN!I:J,2,FALSE)</f>
        <v>#N/A</v>
      </c>
      <c r="AB1198" s="206">
        <f>IF(SUMPRODUCT(($A$4:$A1198=A1198)*($Q$4:$Q1198=Q1198))&gt;1,0,1)</f>
        <v>1</v>
      </c>
      <c r="AC1198" s="207">
        <f>IF(SUMPRODUCT(($A$4:$A1198=A1198)*($F$4:$F1198=F1198)*($Q$4:$Q1198=Q1198))&gt;1,0,1)</f>
        <v>1</v>
      </c>
      <c r="AD1198" s="206" t="str">
        <f t="shared" si="58"/>
        <v xml:space="preserve">{"Organisation": "Croix Rouge Haitienne", "Indicateur": "Distribution de materiel d'abris d'urgence", "Statut": "Réalisé", "Date de l'activité (passé ou planifiée)
( jj-mm-aaaa)": "10/17/2016", "Département": "Grande Anse", "Commune": "Anse d'Hainault", "Section Communale": ""}, </v>
      </c>
    </row>
    <row r="1199" spans="1:30" s="53" customFormat="1" x14ac:dyDescent="0.25">
      <c r="A1199" s="53" t="s">
        <v>2058</v>
      </c>
      <c r="D1199" s="53" t="s">
        <v>15</v>
      </c>
      <c r="E1199" s="132">
        <v>42660</v>
      </c>
      <c r="F1199" s="77" t="s">
        <v>2417</v>
      </c>
      <c r="G1199" s="145" t="s">
        <v>1056</v>
      </c>
      <c r="H1199" s="138" t="str">
        <f>IFERROR(VLOOKUP(G1199,REFERENCES!O:P,2,FALSE),"")</f>
        <v xml:space="preserve">Nombre </v>
      </c>
      <c r="I1199" s="207">
        <v>25</v>
      </c>
      <c r="J1199" s="146"/>
      <c r="K1199" s="146"/>
      <c r="L1199" s="146"/>
      <c r="M1199" s="74">
        <v>125</v>
      </c>
      <c r="N1199" s="17">
        <v>25</v>
      </c>
      <c r="O1199" s="206"/>
      <c r="P1199" s="53" t="s">
        <v>16</v>
      </c>
      <c r="Q1199" s="53" t="s">
        <v>234</v>
      </c>
      <c r="R1199" s="78"/>
      <c r="S1199" s="167"/>
      <c r="V1199" s="206"/>
      <c r="W1199" s="206" t="str">
        <f t="shared" si="56"/>
        <v>CRO20161017GRAN</v>
      </c>
      <c r="X1199" s="206">
        <f t="shared" si="57"/>
        <v>0</v>
      </c>
      <c r="Y1199" s="206" t="str">
        <f>VLOOKUP(P1199,NIVEAUXADMIN!A:B,2,FALSE)</f>
        <v>HT08</v>
      </c>
      <c r="Z1199" s="206" t="str">
        <f>VLOOKUP(Q1199,NIVEAUXADMIN!E:F,2,FALSE)</f>
        <v>HT08821</v>
      </c>
      <c r="AA1199" s="206" t="e">
        <f>VLOOKUP(R1199,NIVEAUXADMIN!I:J,2,FALSE)</f>
        <v>#N/A</v>
      </c>
      <c r="AB1199" s="206">
        <f>IF(SUMPRODUCT(($A$4:$A1199=A1199)*($Q$4:$Q1199=Q1199))&gt;1,0,1)</f>
        <v>0</v>
      </c>
      <c r="AC1199" s="207">
        <f>IF(SUMPRODUCT(($A$4:$A1199=A1199)*($F$4:$F1199=F1199)*($Q$4:$Q1199=Q1199))&gt;1,0,1)</f>
        <v>1</v>
      </c>
      <c r="AD1199" s="206" t="str">
        <f t="shared" si="58"/>
        <v xml:space="preserve">{"Organisation": "Croix Rouge Haitienne", "Indicateur": "Distribution de biens non-alimentaire", "Statut": "Réalisé", "Date de l'activité (passé ou planifiée)
( jj-mm-aaaa)": "10/17/2016", "Département": "Grande Anse", "Commune": "Anse d'Hainault", "Section Communale": ""}, </v>
      </c>
    </row>
    <row r="1200" spans="1:30" s="53" customFormat="1" x14ac:dyDescent="0.25">
      <c r="A1200" s="53" t="s">
        <v>2058</v>
      </c>
      <c r="D1200" s="53" t="s">
        <v>15</v>
      </c>
      <c r="E1200" s="132">
        <v>42660</v>
      </c>
      <c r="F1200" s="77" t="s">
        <v>2417</v>
      </c>
      <c r="G1200" s="145" t="s">
        <v>1047</v>
      </c>
      <c r="H1200" s="138" t="str">
        <f>IFERROR(VLOOKUP(G1200,REFERENCES!O:P,2,FALSE),"")</f>
        <v xml:space="preserve">Nombre </v>
      </c>
      <c r="I1200" s="207">
        <v>50</v>
      </c>
      <c r="J1200" s="17"/>
      <c r="K1200" s="17"/>
      <c r="L1200" s="17"/>
      <c r="M1200" s="74">
        <v>125</v>
      </c>
      <c r="N1200" s="17">
        <v>25</v>
      </c>
      <c r="O1200" s="206"/>
      <c r="P1200" s="53" t="s">
        <v>16</v>
      </c>
      <c r="Q1200" s="53" t="s">
        <v>234</v>
      </c>
      <c r="R1200" s="78"/>
      <c r="S1200" s="167"/>
      <c r="V1200" s="206"/>
      <c r="W1200" s="206" t="str">
        <f t="shared" si="56"/>
        <v>CRO20161017GRAN</v>
      </c>
      <c r="X1200" s="206">
        <f t="shared" si="57"/>
        <v>0</v>
      </c>
      <c r="Y1200" s="206" t="str">
        <f>VLOOKUP(P1200,NIVEAUXADMIN!A:B,2,FALSE)</f>
        <v>HT08</v>
      </c>
      <c r="Z1200" s="206" t="str">
        <f>VLOOKUP(Q1200,NIVEAUXADMIN!E:F,2,FALSE)</f>
        <v>HT08821</v>
      </c>
      <c r="AA1200" s="206" t="e">
        <f>VLOOKUP(R1200,NIVEAUXADMIN!I:J,2,FALSE)</f>
        <v>#N/A</v>
      </c>
      <c r="AB1200" s="206">
        <f>IF(SUMPRODUCT(($A$4:$A1200=A1200)*($Q$4:$Q1200=Q1200))&gt;1,0,1)</f>
        <v>0</v>
      </c>
      <c r="AC1200" s="207">
        <f>IF(SUMPRODUCT(($A$4:$A1200=A1200)*($F$4:$F1200=F1200)*($Q$4:$Q1200=Q1200))&gt;1,0,1)</f>
        <v>0</v>
      </c>
      <c r="AD1200" s="206" t="str">
        <f t="shared" si="58"/>
        <v xml:space="preserve">{"Organisation": "Croix Rouge Haitienne", "Indicateur": "Distribution de biens non-alimentaire", "Statut": "Réalisé", "Date de l'activité (passé ou planifiée)
( jj-mm-aaaa)": "10/17/2016", "Département": "Grande Anse", "Commune": "Anse d'Hainault", "Section Communale": ""}, </v>
      </c>
    </row>
    <row r="1201" spans="1:30" s="53" customFormat="1" x14ac:dyDescent="0.25">
      <c r="A1201" s="53" t="s">
        <v>2058</v>
      </c>
      <c r="D1201" s="53" t="s">
        <v>15</v>
      </c>
      <c r="E1201" s="132">
        <v>42660</v>
      </c>
      <c r="F1201" s="77" t="s">
        <v>2417</v>
      </c>
      <c r="G1201" s="145" t="s">
        <v>1050</v>
      </c>
      <c r="H1201" s="138" t="str">
        <f>IFERROR(VLOOKUP(G1201,REFERENCES!O:P,2,FALSE),"")</f>
        <v xml:space="preserve">Nombre </v>
      </c>
      <c r="I1201" s="207">
        <v>50</v>
      </c>
      <c r="J1201" s="17"/>
      <c r="K1201" s="17"/>
      <c r="L1201" s="17"/>
      <c r="M1201" s="74">
        <v>125</v>
      </c>
      <c r="N1201" s="17">
        <v>25</v>
      </c>
      <c r="O1201" s="206"/>
      <c r="P1201" s="53" t="s">
        <v>16</v>
      </c>
      <c r="Q1201" s="53" t="s">
        <v>234</v>
      </c>
      <c r="R1201" s="150"/>
      <c r="S1201" s="167"/>
      <c r="V1201" s="206"/>
      <c r="W1201" s="206" t="str">
        <f t="shared" si="56"/>
        <v>CRO20161017GRAN</v>
      </c>
      <c r="X1201" s="206">
        <f t="shared" si="57"/>
        <v>0</v>
      </c>
      <c r="Y1201" s="206" t="str">
        <f>VLOOKUP(P1201,NIVEAUXADMIN!A:B,2,FALSE)</f>
        <v>HT08</v>
      </c>
      <c r="Z1201" s="206" t="str">
        <f>VLOOKUP(Q1201,NIVEAUXADMIN!E:F,2,FALSE)</f>
        <v>HT08821</v>
      </c>
      <c r="AA1201" s="206" t="e">
        <f>VLOOKUP(R1201,NIVEAUXADMIN!I:J,2,FALSE)</f>
        <v>#N/A</v>
      </c>
      <c r="AB1201" s="206">
        <f>IF(SUMPRODUCT(($A$4:$A1201=A1201)*($Q$4:$Q1201=Q1201))&gt;1,0,1)</f>
        <v>0</v>
      </c>
      <c r="AC1201" s="207">
        <f>IF(SUMPRODUCT(($A$4:$A1201=A1201)*($F$4:$F1201=F1201)*($Q$4:$Q1201=Q1201))&gt;1,0,1)</f>
        <v>0</v>
      </c>
      <c r="AD1201" s="206" t="str">
        <f t="shared" si="58"/>
        <v xml:space="preserve">{"Organisation": "Croix Rouge Haitienne", "Indicateur": "Distribution de biens non-alimentaire", "Statut": "Réalisé", "Date de l'activité (passé ou planifiée)
( jj-mm-aaaa)": "10/17/2016", "Département": "Grande Anse", "Commune": "Anse d'Hainault", "Section Communale": ""}, </v>
      </c>
    </row>
    <row r="1202" spans="1:30" s="53" customFormat="1" x14ac:dyDescent="0.25">
      <c r="A1202" s="53" t="s">
        <v>2058</v>
      </c>
      <c r="D1202" s="53" t="s">
        <v>15</v>
      </c>
      <c r="E1202" s="132">
        <v>42660</v>
      </c>
      <c r="F1202" s="77" t="s">
        <v>2420</v>
      </c>
      <c r="G1202" s="145" t="s">
        <v>2410</v>
      </c>
      <c r="H1202" s="138" t="str">
        <f>IFERROR(VLOOKUP(G1202,REFERENCES!O:P,2,FALSE),"")</f>
        <v xml:space="preserve">Nombre </v>
      </c>
      <c r="I1202" s="207">
        <v>25</v>
      </c>
      <c r="J1202" s="17"/>
      <c r="K1202" s="17"/>
      <c r="L1202" s="17"/>
      <c r="M1202" s="74">
        <v>125</v>
      </c>
      <c r="N1202" s="17">
        <v>25</v>
      </c>
      <c r="O1202" s="206"/>
      <c r="P1202" s="53" t="s">
        <v>16</v>
      </c>
      <c r="Q1202" s="53" t="s">
        <v>264</v>
      </c>
      <c r="R1202" s="150"/>
      <c r="S1202" s="167"/>
      <c r="V1202" s="206"/>
      <c r="W1202" s="206" t="str">
        <f t="shared" si="56"/>
        <v>CRO20161017GRLE</v>
      </c>
      <c r="X1202" s="206">
        <f t="shared" si="57"/>
        <v>0</v>
      </c>
      <c r="Y1202" s="206" t="str">
        <f>VLOOKUP(P1202,NIVEAUXADMIN!A:B,2,FALSE)</f>
        <v>HT08</v>
      </c>
      <c r="Z1202" s="206" t="str">
        <f>VLOOKUP(Q1202,NIVEAUXADMIN!E:F,2,FALSE)</f>
        <v>HT08823</v>
      </c>
      <c r="AA1202" s="206" t="e">
        <f>VLOOKUP(R1202,NIVEAUXADMIN!I:J,2,FALSE)</f>
        <v>#N/A</v>
      </c>
      <c r="AB1202" s="206">
        <f>IF(SUMPRODUCT(($A$4:$A1202=A1202)*($Q$4:$Q1202=Q1202))&gt;1,0,1)</f>
        <v>1</v>
      </c>
      <c r="AC1202" s="207">
        <f>IF(SUMPRODUCT(($A$4:$A1202=A1202)*($F$4:$F1202=F1202)*($Q$4:$Q1202=Q1202))&gt;1,0,1)</f>
        <v>1</v>
      </c>
      <c r="AD1202" s="206" t="str">
        <f t="shared" si="58"/>
        <v xml:space="preserve">{"Organisation": "Croix Rouge Haitienne", "Indicateur": "Distribution de materiel d'abris d'urgence", "Statut": "Réalisé", "Date de l'activité (passé ou planifiée)
( jj-mm-aaaa)": "10/17/2016", "Département": "Grande Anse", "Commune": "Les Irois", "Section Communale": ""}, </v>
      </c>
    </row>
    <row r="1203" spans="1:30" s="53" customFormat="1" x14ac:dyDescent="0.25">
      <c r="A1203" s="53" t="s">
        <v>2058</v>
      </c>
      <c r="D1203" s="53" t="s">
        <v>15</v>
      </c>
      <c r="E1203" s="132">
        <v>42660</v>
      </c>
      <c r="F1203" s="77" t="s">
        <v>2417</v>
      </c>
      <c r="G1203" s="145" t="s">
        <v>1056</v>
      </c>
      <c r="H1203" s="138" t="str">
        <f>IFERROR(VLOOKUP(G1203,REFERENCES!O:P,2,FALSE),"")</f>
        <v xml:space="preserve">Nombre </v>
      </c>
      <c r="I1203" s="207">
        <v>25</v>
      </c>
      <c r="J1203" s="17"/>
      <c r="K1203" s="17"/>
      <c r="L1203" s="17"/>
      <c r="M1203" s="74">
        <v>125</v>
      </c>
      <c r="N1203" s="17">
        <v>25</v>
      </c>
      <c r="O1203" s="206"/>
      <c r="P1203" s="53" t="s">
        <v>16</v>
      </c>
      <c r="Q1203" s="53" t="s">
        <v>264</v>
      </c>
      <c r="R1203" s="150"/>
      <c r="S1203" s="167"/>
      <c r="V1203" s="206"/>
      <c r="W1203" s="206" t="str">
        <f t="shared" si="56"/>
        <v>CRO20161017GRLE</v>
      </c>
      <c r="X1203" s="206">
        <f t="shared" si="57"/>
        <v>0</v>
      </c>
      <c r="Y1203" s="206" t="str">
        <f>VLOOKUP(P1203,NIVEAUXADMIN!A:B,2,FALSE)</f>
        <v>HT08</v>
      </c>
      <c r="Z1203" s="206" t="str">
        <f>VLOOKUP(Q1203,NIVEAUXADMIN!E:F,2,FALSE)</f>
        <v>HT08823</v>
      </c>
      <c r="AA1203" s="206" t="e">
        <f>VLOOKUP(R1203,NIVEAUXADMIN!I:J,2,FALSE)</f>
        <v>#N/A</v>
      </c>
      <c r="AB1203" s="206">
        <f>IF(SUMPRODUCT(($A$4:$A1203=A1203)*($Q$4:$Q1203=Q1203))&gt;1,0,1)</f>
        <v>0</v>
      </c>
      <c r="AC1203" s="207">
        <f>IF(SUMPRODUCT(($A$4:$A1203=A1203)*($F$4:$F1203=F1203)*($Q$4:$Q1203=Q1203))&gt;1,0,1)</f>
        <v>1</v>
      </c>
      <c r="AD1203" s="206" t="str">
        <f t="shared" si="58"/>
        <v xml:space="preserve">{"Organisation": "Croix Rouge Haitienne", "Indicateur": "Distribution de biens non-alimentaire", "Statut": "Réalisé", "Date de l'activité (passé ou planifiée)
( jj-mm-aaaa)": "10/17/2016", "Département": "Grande Anse", "Commune": "Les Irois", "Section Communale": ""}, </v>
      </c>
    </row>
    <row r="1204" spans="1:30" s="53" customFormat="1" x14ac:dyDescent="0.25">
      <c r="A1204" s="53" t="s">
        <v>2058</v>
      </c>
      <c r="D1204" s="53" t="s">
        <v>15</v>
      </c>
      <c r="E1204" s="132">
        <v>42660</v>
      </c>
      <c r="F1204" s="77" t="s">
        <v>2417</v>
      </c>
      <c r="G1204" s="145" t="s">
        <v>1047</v>
      </c>
      <c r="H1204" s="138" t="str">
        <f>IFERROR(VLOOKUP(G1204,REFERENCES!O:P,2,FALSE),"")</f>
        <v xml:space="preserve">Nombre </v>
      </c>
      <c r="I1204" s="207">
        <v>50</v>
      </c>
      <c r="J1204" s="17"/>
      <c r="K1204" s="17"/>
      <c r="L1204" s="17"/>
      <c r="M1204" s="74">
        <v>125</v>
      </c>
      <c r="N1204" s="17">
        <v>25</v>
      </c>
      <c r="O1204" s="206"/>
      <c r="P1204" s="53" t="s">
        <v>16</v>
      </c>
      <c r="Q1204" s="53" t="s">
        <v>264</v>
      </c>
      <c r="R1204" s="78"/>
      <c r="S1204" s="167"/>
      <c r="V1204" s="206"/>
      <c r="W1204" s="206" t="str">
        <f t="shared" si="56"/>
        <v>CRO20161017GRLE</v>
      </c>
      <c r="X1204" s="206">
        <f t="shared" si="57"/>
        <v>0</v>
      </c>
      <c r="Y1204" s="206" t="str">
        <f>VLOOKUP(P1204,NIVEAUXADMIN!A:B,2,FALSE)</f>
        <v>HT08</v>
      </c>
      <c r="Z1204" s="206" t="str">
        <f>VLOOKUP(Q1204,NIVEAUXADMIN!E:F,2,FALSE)</f>
        <v>HT08823</v>
      </c>
      <c r="AA1204" s="206" t="e">
        <f>VLOOKUP(R1204,NIVEAUXADMIN!I:J,2,FALSE)</f>
        <v>#N/A</v>
      </c>
      <c r="AB1204" s="206">
        <f>IF(SUMPRODUCT(($A$4:$A1204=A1204)*($Q$4:$Q1204=Q1204))&gt;1,0,1)</f>
        <v>0</v>
      </c>
      <c r="AC1204" s="207">
        <f>IF(SUMPRODUCT(($A$4:$A1204=A1204)*($F$4:$F1204=F1204)*($Q$4:$Q1204=Q1204))&gt;1,0,1)</f>
        <v>0</v>
      </c>
      <c r="AD1204" s="206" t="str">
        <f t="shared" si="58"/>
        <v xml:space="preserve">{"Organisation": "Croix Rouge Haitienne", "Indicateur": "Distribution de biens non-alimentaire", "Statut": "Réalisé", "Date de l'activité (passé ou planifiée)
( jj-mm-aaaa)": "10/17/2016", "Département": "Grande Anse", "Commune": "Les Irois", "Section Communale": ""}, </v>
      </c>
    </row>
    <row r="1205" spans="1:30" s="53" customFormat="1" x14ac:dyDescent="0.25">
      <c r="A1205" s="53" t="s">
        <v>2058</v>
      </c>
      <c r="D1205" s="53" t="s">
        <v>15</v>
      </c>
      <c r="E1205" s="132">
        <v>42660</v>
      </c>
      <c r="F1205" s="77" t="s">
        <v>2417</v>
      </c>
      <c r="G1205" s="145" t="s">
        <v>1050</v>
      </c>
      <c r="H1205" s="138" t="str">
        <f>IFERROR(VLOOKUP(G1205,REFERENCES!O:P,2,FALSE),"")</f>
        <v xml:space="preserve">Nombre </v>
      </c>
      <c r="I1205" s="207">
        <v>50</v>
      </c>
      <c r="J1205" s="17"/>
      <c r="K1205" s="17"/>
      <c r="L1205" s="17"/>
      <c r="M1205" s="74">
        <v>125</v>
      </c>
      <c r="N1205" s="17">
        <v>25</v>
      </c>
      <c r="O1205" s="206"/>
      <c r="P1205" s="53" t="s">
        <v>16</v>
      </c>
      <c r="Q1205" s="53" t="s">
        <v>264</v>
      </c>
      <c r="R1205" s="78"/>
      <c r="S1205" s="167"/>
      <c r="V1205" s="206"/>
      <c r="W1205" s="206" t="str">
        <f t="shared" si="56"/>
        <v>CRO20161017GRLE</v>
      </c>
      <c r="X1205" s="206">
        <f t="shared" si="57"/>
        <v>0</v>
      </c>
      <c r="Y1205" s="206" t="str">
        <f>VLOOKUP(P1205,NIVEAUXADMIN!A:B,2,FALSE)</f>
        <v>HT08</v>
      </c>
      <c r="Z1205" s="206" t="str">
        <f>VLOOKUP(Q1205,NIVEAUXADMIN!E:F,2,FALSE)</f>
        <v>HT08823</v>
      </c>
      <c r="AA1205" s="206" t="e">
        <f>VLOOKUP(R1205,NIVEAUXADMIN!I:J,2,FALSE)</f>
        <v>#N/A</v>
      </c>
      <c r="AB1205" s="206">
        <f>IF(SUMPRODUCT(($A$4:$A1205=A1205)*($Q$4:$Q1205=Q1205))&gt;1,0,1)</f>
        <v>0</v>
      </c>
      <c r="AC1205" s="207">
        <f>IF(SUMPRODUCT(($A$4:$A1205=A1205)*($F$4:$F1205=F1205)*($Q$4:$Q1205=Q1205))&gt;1,0,1)</f>
        <v>0</v>
      </c>
      <c r="AD1205" s="206" t="str">
        <f t="shared" si="58"/>
        <v xml:space="preserve">{"Organisation": "Croix Rouge Haitienne", "Indicateur": "Distribution de biens non-alimentaire", "Statut": "Réalisé", "Date de l'activité (passé ou planifiée)
( jj-mm-aaaa)": "10/17/2016", "Département": "Grande Anse", "Commune": "Les Irois", "Section Communale": ""}, </v>
      </c>
    </row>
    <row r="1206" spans="1:30" s="53" customFormat="1" x14ac:dyDescent="0.25">
      <c r="A1206" s="53" t="s">
        <v>2058</v>
      </c>
      <c r="D1206" s="53" t="s">
        <v>15</v>
      </c>
      <c r="E1206" s="132">
        <v>42660</v>
      </c>
      <c r="F1206" s="77" t="s">
        <v>2420</v>
      </c>
      <c r="G1206" s="145" t="s">
        <v>2410</v>
      </c>
      <c r="H1206" s="138" t="str">
        <f>IFERROR(VLOOKUP(G1206,REFERENCES!O:P,2,FALSE),"")</f>
        <v xml:space="preserve">Nombre </v>
      </c>
      <c r="I1206" s="207">
        <v>25</v>
      </c>
      <c r="J1206" s="17"/>
      <c r="K1206" s="17"/>
      <c r="L1206" s="17"/>
      <c r="M1206" s="74">
        <v>125</v>
      </c>
      <c r="N1206" s="17">
        <v>25</v>
      </c>
      <c r="O1206" s="206"/>
      <c r="P1206" s="53" t="s">
        <v>16</v>
      </c>
      <c r="Q1206" s="53" t="s">
        <v>267</v>
      </c>
      <c r="R1206" s="78"/>
      <c r="S1206" s="167"/>
      <c r="V1206" s="206"/>
      <c r="W1206" s="206" t="str">
        <f t="shared" si="56"/>
        <v>CRO20161017GRMO</v>
      </c>
      <c r="X1206" s="206">
        <f t="shared" si="57"/>
        <v>0</v>
      </c>
      <c r="Y1206" s="206" t="str">
        <f>VLOOKUP(P1206,NIVEAUXADMIN!A:B,2,FALSE)</f>
        <v>HT08</v>
      </c>
      <c r="Z1206" s="206" t="str">
        <f>VLOOKUP(Q1206,NIVEAUXADMIN!E:F,2,FALSE)</f>
        <v>HT08814</v>
      </c>
      <c r="AA1206" s="206" t="e">
        <f>VLOOKUP(R1206,NIVEAUXADMIN!I:J,2,FALSE)</f>
        <v>#N/A</v>
      </c>
      <c r="AB1206" s="206">
        <f>IF(SUMPRODUCT(($A$4:$A1206=A1206)*($Q$4:$Q1206=Q1206))&gt;1,0,1)</f>
        <v>1</v>
      </c>
      <c r="AC1206" s="207">
        <f>IF(SUMPRODUCT(($A$4:$A1206=A1206)*($F$4:$F1206=F1206)*($Q$4:$Q1206=Q1206))&gt;1,0,1)</f>
        <v>1</v>
      </c>
      <c r="AD1206" s="206" t="str">
        <f t="shared" si="58"/>
        <v xml:space="preserve">{"Organisation": "Croix Rouge Haitienne", "Indicateur": "Distribution de materiel d'abris d'urgence", "Statut": "Réalisé", "Date de l'activité (passé ou planifiée)
( jj-mm-aaaa)": "10/17/2016", "Département": "Grande Anse", "Commune": "Moron", "Section Communale": ""}, </v>
      </c>
    </row>
    <row r="1207" spans="1:30" s="53" customFormat="1" x14ac:dyDescent="0.25">
      <c r="A1207" s="53" t="s">
        <v>2058</v>
      </c>
      <c r="D1207" s="53" t="s">
        <v>15</v>
      </c>
      <c r="E1207" s="132">
        <v>42660</v>
      </c>
      <c r="F1207" s="77" t="s">
        <v>2417</v>
      </c>
      <c r="G1207" s="145" t="s">
        <v>1056</v>
      </c>
      <c r="H1207" s="138" t="str">
        <f>IFERROR(VLOOKUP(G1207,REFERENCES!O:P,2,FALSE),"")</f>
        <v xml:space="preserve">Nombre </v>
      </c>
      <c r="I1207" s="207">
        <v>25</v>
      </c>
      <c r="J1207" s="17"/>
      <c r="K1207" s="17"/>
      <c r="L1207" s="17"/>
      <c r="M1207" s="20">
        <v>125</v>
      </c>
      <c r="N1207" s="17">
        <v>25</v>
      </c>
      <c r="O1207" s="206"/>
      <c r="P1207" s="53" t="s">
        <v>16</v>
      </c>
      <c r="Q1207" s="53" t="s">
        <v>267</v>
      </c>
      <c r="R1207" s="78"/>
      <c r="S1207" s="167"/>
      <c r="V1207" s="206"/>
      <c r="W1207" s="206" t="str">
        <f t="shared" si="56"/>
        <v>CRO20161017GRMO</v>
      </c>
      <c r="X1207" s="206">
        <f t="shared" si="57"/>
        <v>0</v>
      </c>
      <c r="Y1207" s="206" t="str">
        <f>VLOOKUP(P1207,NIVEAUXADMIN!A:B,2,FALSE)</f>
        <v>HT08</v>
      </c>
      <c r="Z1207" s="206" t="str">
        <f>VLOOKUP(Q1207,NIVEAUXADMIN!E:F,2,FALSE)</f>
        <v>HT08814</v>
      </c>
      <c r="AA1207" s="206" t="e">
        <f>VLOOKUP(R1207,NIVEAUXADMIN!I:J,2,FALSE)</f>
        <v>#N/A</v>
      </c>
      <c r="AB1207" s="206">
        <f>IF(SUMPRODUCT(($A$4:$A1207=A1207)*($Q$4:$Q1207=Q1207))&gt;1,0,1)</f>
        <v>0</v>
      </c>
      <c r="AC1207" s="207">
        <f>IF(SUMPRODUCT(($A$4:$A1207=A1207)*($F$4:$F1207=F1207)*($Q$4:$Q1207=Q1207))&gt;1,0,1)</f>
        <v>1</v>
      </c>
      <c r="AD1207" s="206" t="str">
        <f t="shared" si="58"/>
        <v xml:space="preserve">{"Organisation": "Croix Rouge Haitienne", "Indicateur": "Distribution de biens non-alimentaire", "Statut": "Réalisé", "Date de l'activité (passé ou planifiée)
( jj-mm-aaaa)": "10/17/2016", "Département": "Grande Anse", "Commune": "Moron", "Section Communale": ""}, </v>
      </c>
    </row>
    <row r="1208" spans="1:30" s="53" customFormat="1" x14ac:dyDescent="0.25">
      <c r="A1208" s="53" t="s">
        <v>2058</v>
      </c>
      <c r="D1208" s="53" t="s">
        <v>15</v>
      </c>
      <c r="E1208" s="132">
        <v>42660</v>
      </c>
      <c r="F1208" s="77" t="s">
        <v>2417</v>
      </c>
      <c r="G1208" s="145" t="s">
        <v>1047</v>
      </c>
      <c r="H1208" s="138" t="str">
        <f>IFERROR(VLOOKUP(G1208,REFERENCES!O:P,2,FALSE),"")</f>
        <v xml:space="preserve">Nombre </v>
      </c>
      <c r="I1208" s="207">
        <v>25</v>
      </c>
      <c r="J1208" s="17"/>
      <c r="K1208" s="17"/>
      <c r="L1208" s="17"/>
      <c r="M1208" s="20">
        <v>125</v>
      </c>
      <c r="N1208" s="17">
        <v>25</v>
      </c>
      <c r="O1208" s="206"/>
      <c r="P1208" s="53" t="s">
        <v>16</v>
      </c>
      <c r="Q1208" s="53" t="s">
        <v>267</v>
      </c>
      <c r="R1208" s="78"/>
      <c r="S1208" s="167"/>
      <c r="V1208" s="206"/>
      <c r="W1208" s="206" t="str">
        <f t="shared" si="56"/>
        <v>CRO20161017GRMO</v>
      </c>
      <c r="X1208" s="206">
        <f t="shared" si="57"/>
        <v>0</v>
      </c>
      <c r="Y1208" s="206" t="str">
        <f>VLOOKUP(P1208,NIVEAUXADMIN!A:B,2,FALSE)</f>
        <v>HT08</v>
      </c>
      <c r="Z1208" s="206" t="str">
        <f>VLOOKUP(Q1208,NIVEAUXADMIN!E:F,2,FALSE)</f>
        <v>HT08814</v>
      </c>
      <c r="AA1208" s="206" t="e">
        <f>VLOOKUP(R1208,NIVEAUXADMIN!I:J,2,FALSE)</f>
        <v>#N/A</v>
      </c>
      <c r="AB1208" s="206">
        <f>IF(SUMPRODUCT(($A$4:$A1208=A1208)*($Q$4:$Q1208=Q1208))&gt;1,0,1)</f>
        <v>0</v>
      </c>
      <c r="AC1208" s="207">
        <f>IF(SUMPRODUCT(($A$4:$A1208=A1208)*($F$4:$F1208=F1208)*($Q$4:$Q1208=Q1208))&gt;1,0,1)</f>
        <v>0</v>
      </c>
      <c r="AD1208" s="206" t="str">
        <f t="shared" si="58"/>
        <v xml:space="preserve">{"Organisation": "Croix Rouge Haitienne", "Indicateur": "Distribution de biens non-alimentaire", "Statut": "Réalisé", "Date de l'activité (passé ou planifiée)
( jj-mm-aaaa)": "10/17/2016", "Département": "Grande Anse", "Commune": "Moron", "Section Communale": ""}, </v>
      </c>
    </row>
    <row r="1209" spans="1:30" s="53" customFormat="1" x14ac:dyDescent="0.25">
      <c r="A1209" s="53" t="s">
        <v>2058</v>
      </c>
      <c r="D1209" s="53" t="s">
        <v>15</v>
      </c>
      <c r="E1209" s="132">
        <v>42660</v>
      </c>
      <c r="F1209" s="77" t="s">
        <v>2417</v>
      </c>
      <c r="G1209" s="145" t="s">
        <v>1050</v>
      </c>
      <c r="H1209" s="138" t="str">
        <f>IFERROR(VLOOKUP(G1209,REFERENCES!O:P,2,FALSE),"")</f>
        <v xml:space="preserve">Nombre </v>
      </c>
      <c r="I1209" s="207">
        <v>50</v>
      </c>
      <c r="J1209" s="17"/>
      <c r="K1209" s="17"/>
      <c r="L1209" s="17"/>
      <c r="M1209" s="20">
        <v>125</v>
      </c>
      <c r="N1209" s="17">
        <v>25</v>
      </c>
      <c r="O1209" s="206"/>
      <c r="P1209" s="53" t="s">
        <v>16</v>
      </c>
      <c r="Q1209" s="53" t="s">
        <v>267</v>
      </c>
      <c r="R1209" s="78"/>
      <c r="S1209" s="167"/>
      <c r="V1209" s="206"/>
      <c r="W1209" s="206" t="str">
        <f t="shared" si="56"/>
        <v>CRO20161017GRMO</v>
      </c>
      <c r="X1209" s="206">
        <f t="shared" si="57"/>
        <v>0</v>
      </c>
      <c r="Y1209" s="206" t="str">
        <f>VLOOKUP(P1209,NIVEAUXADMIN!A:B,2,FALSE)</f>
        <v>HT08</v>
      </c>
      <c r="Z1209" s="206" t="str">
        <f>VLOOKUP(Q1209,NIVEAUXADMIN!E:F,2,FALSE)</f>
        <v>HT08814</v>
      </c>
      <c r="AA1209" s="206" t="e">
        <f>VLOOKUP(R1209,NIVEAUXADMIN!I:J,2,FALSE)</f>
        <v>#N/A</v>
      </c>
      <c r="AB1209" s="206">
        <f>IF(SUMPRODUCT(($A$4:$A1209=A1209)*($Q$4:$Q1209=Q1209))&gt;1,0,1)</f>
        <v>0</v>
      </c>
      <c r="AC1209" s="207">
        <f>IF(SUMPRODUCT(($A$4:$A1209=A1209)*($F$4:$F1209=F1209)*($Q$4:$Q1209=Q1209))&gt;1,0,1)</f>
        <v>0</v>
      </c>
      <c r="AD1209" s="206" t="str">
        <f t="shared" si="58"/>
        <v xml:space="preserve">{"Organisation": "Croix Rouge Haitienne", "Indicateur": "Distribution de biens non-alimentaire", "Statut": "Réalisé", "Date de l'activité (passé ou planifiée)
( jj-mm-aaaa)": "10/17/2016", "Département": "Grande Anse", "Commune": "Moron", "Section Communale": ""}, </v>
      </c>
    </row>
    <row r="1210" spans="1:30" s="53" customFormat="1" x14ac:dyDescent="0.25">
      <c r="A1210" s="53" t="s">
        <v>2061</v>
      </c>
      <c r="B1210" s="53" t="s">
        <v>2058</v>
      </c>
      <c r="D1210" s="53" t="s">
        <v>15</v>
      </c>
      <c r="E1210" s="132">
        <v>42657</v>
      </c>
      <c r="F1210" s="77" t="s">
        <v>2417</v>
      </c>
      <c r="G1210" s="145" t="s">
        <v>1052</v>
      </c>
      <c r="H1210" s="138" t="str">
        <f>IFERROR(VLOOKUP(G1210,REFERENCES!O:P,2,FALSE),"")</f>
        <v xml:space="preserve">Nombre </v>
      </c>
      <c r="I1210" s="207">
        <v>7000</v>
      </c>
      <c r="J1210" s="17"/>
      <c r="K1210" s="17"/>
      <c r="L1210" s="17"/>
      <c r="M1210" s="74">
        <v>500</v>
      </c>
      <c r="N1210" s="17">
        <v>100</v>
      </c>
      <c r="O1210" s="206"/>
      <c r="P1210" s="53" t="s">
        <v>172</v>
      </c>
      <c r="Q1210" s="53" t="s">
        <v>462</v>
      </c>
      <c r="R1210" s="78"/>
      <c r="S1210" s="167"/>
      <c r="V1210" s="206"/>
      <c r="W1210" s="206" t="str">
        <f t="shared" si="56"/>
        <v>CRO20161014OUCR</v>
      </c>
      <c r="X1210" s="206">
        <f t="shared" si="57"/>
        <v>0</v>
      </c>
      <c r="Y1210" s="206" t="str">
        <f>VLOOKUP(P1210,NIVEAUXADMIN!A:B,2,FALSE)</f>
        <v>HT01</v>
      </c>
      <c r="Z1210" s="206" t="str">
        <f>VLOOKUP(Q1210,NIVEAUXADMIN!E:F,2,FALSE)</f>
        <v>HT01131</v>
      </c>
      <c r="AA1210" s="206" t="e">
        <f>VLOOKUP(R1210,NIVEAUXADMIN!I:J,2,FALSE)</f>
        <v>#N/A</v>
      </c>
      <c r="AB1210" s="206">
        <f>IF(SUMPRODUCT(($A$4:$A1210=A1210)*($Q$4:$Q1210=Q1210))&gt;1,0,1)</f>
        <v>1</v>
      </c>
      <c r="AC1210" s="207">
        <f>IF(SUMPRODUCT(($A$4:$A1210=A1210)*($F$4:$F1210=F1210)*($Q$4:$Q1210=Q1210))&gt;1,0,1)</f>
        <v>1</v>
      </c>
      <c r="AD1210" s="206" t="str">
        <f t="shared" si="58"/>
        <v xml:space="preserve">{"Organisation": "Croix Rouge Italienne", "Indicateur": "Distribution de biens non-alimentaire", "Statut": "Réalisé", "Date de l'activité (passé ou planifiée)
( jj-mm-aaaa)": "10/14/2016", "Département": "Ouest", "Commune": "Croix-Des-Bouquets", "Section Communale": ""}, </v>
      </c>
    </row>
    <row r="1211" spans="1:30" s="53" customFormat="1" x14ac:dyDescent="0.25">
      <c r="A1211" s="53" t="s">
        <v>2061</v>
      </c>
      <c r="B1211" s="53" t="s">
        <v>2058</v>
      </c>
      <c r="D1211" s="53" t="s">
        <v>15</v>
      </c>
      <c r="E1211" s="132">
        <v>42658</v>
      </c>
      <c r="F1211" s="77" t="s">
        <v>2417</v>
      </c>
      <c r="G1211" s="145" t="s">
        <v>1052</v>
      </c>
      <c r="H1211" s="138" t="str">
        <f>IFERROR(VLOOKUP(G1211,REFERENCES!O:P,2,FALSE),"")</f>
        <v xml:space="preserve">Nombre </v>
      </c>
      <c r="I1211" s="207">
        <v>3000</v>
      </c>
      <c r="J1211" s="17"/>
      <c r="K1211" s="17"/>
      <c r="L1211" s="17"/>
      <c r="M1211" s="74">
        <v>385</v>
      </c>
      <c r="N1211" s="17">
        <v>77</v>
      </c>
      <c r="O1211" s="206"/>
      <c r="P1211" s="53" t="s">
        <v>172</v>
      </c>
      <c r="Q1211" s="53" t="s">
        <v>462</v>
      </c>
      <c r="R1211" s="78"/>
      <c r="S1211" s="167"/>
      <c r="V1211" s="206"/>
      <c r="W1211" s="206" t="str">
        <f t="shared" si="56"/>
        <v>CRO20161015OUCR</v>
      </c>
      <c r="X1211" s="206">
        <f t="shared" si="57"/>
        <v>0</v>
      </c>
      <c r="Y1211" s="206" t="str">
        <f>VLOOKUP(P1211,NIVEAUXADMIN!A:B,2,FALSE)</f>
        <v>HT01</v>
      </c>
      <c r="Z1211" s="206" t="str">
        <f>VLOOKUP(Q1211,NIVEAUXADMIN!E:F,2,FALSE)</f>
        <v>HT01131</v>
      </c>
      <c r="AA1211" s="206" t="e">
        <f>VLOOKUP(R1211,NIVEAUXADMIN!I:J,2,FALSE)</f>
        <v>#N/A</v>
      </c>
      <c r="AB1211" s="206">
        <f>IF(SUMPRODUCT(($A$4:$A1211=A1211)*($Q$4:$Q1211=Q1211))&gt;1,0,1)</f>
        <v>0</v>
      </c>
      <c r="AC1211" s="207">
        <f>IF(SUMPRODUCT(($A$4:$A1211=A1211)*($F$4:$F1211=F1211)*($Q$4:$Q1211=Q1211))&gt;1,0,1)</f>
        <v>0</v>
      </c>
      <c r="AD1211" s="206" t="str">
        <f t="shared" si="58"/>
        <v xml:space="preserve">{"Organisation": "Croix Rouge Italienne", "Indicateur": "Distribution de biens non-alimentaire", "Statut": "Réalisé", "Date de l'activité (passé ou planifiée)
( jj-mm-aaaa)": "10/15/2016", "Département": "Ouest", "Commune": "Croix-Des-Bouquets", "Section Communale": ""}, </v>
      </c>
    </row>
    <row r="1212" spans="1:30" s="53" customFormat="1" x14ac:dyDescent="0.25">
      <c r="A1212" s="53" t="s">
        <v>2061</v>
      </c>
      <c r="B1212" s="53" t="s">
        <v>2058</v>
      </c>
      <c r="D1212" s="53" t="s">
        <v>15</v>
      </c>
      <c r="E1212" s="132">
        <v>42715</v>
      </c>
      <c r="F1212" s="77" t="s">
        <v>2417</v>
      </c>
      <c r="G1212" s="145" t="s">
        <v>1052</v>
      </c>
      <c r="H1212" s="138" t="str">
        <f>IFERROR(VLOOKUP(G1212,REFERENCES!O:P,2,FALSE),"")</f>
        <v xml:space="preserve">Nombre </v>
      </c>
      <c r="I1212" s="207">
        <v>950</v>
      </c>
      <c r="J1212" s="17"/>
      <c r="K1212" s="17"/>
      <c r="L1212" s="17"/>
      <c r="M1212" s="74">
        <v>365</v>
      </c>
      <c r="N1212" s="17">
        <v>73</v>
      </c>
      <c r="O1212" s="206"/>
      <c r="P1212" s="53" t="s">
        <v>172</v>
      </c>
      <c r="Q1212" s="53" t="s">
        <v>462</v>
      </c>
      <c r="R1212" s="78" t="s">
        <v>1253</v>
      </c>
      <c r="S1212" s="167" t="s">
        <v>2165</v>
      </c>
      <c r="T1212" s="53" t="s">
        <v>1033</v>
      </c>
      <c r="U1212" s="53" t="s">
        <v>1062</v>
      </c>
      <c r="V1212" s="206"/>
      <c r="W1212" s="206" t="str">
        <f t="shared" si="56"/>
        <v>CRO20161211OUCR1È</v>
      </c>
      <c r="X1212" s="206">
        <f t="shared" si="57"/>
        <v>0</v>
      </c>
      <c r="Y1212" s="206" t="str">
        <f>VLOOKUP(P1212,NIVEAUXADMIN!A:B,2,FALSE)</f>
        <v>HT01</v>
      </c>
      <c r="Z1212" s="206" t="str">
        <f>VLOOKUP(Q1212,NIVEAUXADMIN!E:F,2,FALSE)</f>
        <v>HT01131</v>
      </c>
      <c r="AA1212" s="206" t="str">
        <f>VLOOKUP(R1212,NIVEAUXADMIN!I:J,2,FALSE)</f>
        <v>HT01131-06</v>
      </c>
      <c r="AB1212" s="206">
        <f>IF(SUMPRODUCT(($A$4:$A1212=A1212)*($Q$4:$Q1212=Q1212))&gt;1,0,1)</f>
        <v>0</v>
      </c>
      <c r="AC1212" s="207">
        <f>IF(SUMPRODUCT(($A$4:$A1212=A1212)*($F$4:$F1212=F1212)*($Q$4:$Q1212=Q1212))&gt;1,0,1)</f>
        <v>0</v>
      </c>
      <c r="AD1212" s="206" t="str">
        <f t="shared" si="58"/>
        <v xml:space="preserve">{"Organisation": "Croix Rouge Italienne", "Indicateur": "Distribution de biens non-alimentaire", "Statut": "Réalisé", "Date de l'activité (passé ou planifiée)
( jj-mm-aaaa)": "12/11/2016", "Département": "Ouest", "Commune": "Croix-Des-Bouquets", "Section Communale": "1ère Belle Fontaine"}, </v>
      </c>
    </row>
    <row r="1213" spans="1:30" s="53" customFormat="1" ht="30" x14ac:dyDescent="0.25">
      <c r="A1213" s="53" t="s">
        <v>2334</v>
      </c>
      <c r="C1213" s="53" t="s">
        <v>2335</v>
      </c>
      <c r="D1213" s="53" t="s">
        <v>15</v>
      </c>
      <c r="E1213" s="132">
        <v>42460</v>
      </c>
      <c r="F1213" s="77" t="s">
        <v>2416</v>
      </c>
      <c r="G1213" s="145" t="s">
        <v>2372</v>
      </c>
      <c r="H1213" s="138" t="str">
        <f>IFERROR(VLOOKUP(G1213,REFERENCES!O:P,2,FALSE),"")</f>
        <v>Nombre de formations organisees</v>
      </c>
      <c r="I1213" s="207">
        <v>20</v>
      </c>
      <c r="J1213" s="17"/>
      <c r="K1213" s="17"/>
      <c r="L1213" s="17"/>
      <c r="M1213" s="74"/>
      <c r="N1213" s="17">
        <v>20</v>
      </c>
      <c r="O1213" s="149" t="s">
        <v>1038</v>
      </c>
      <c r="P1213" s="53" t="s">
        <v>16</v>
      </c>
      <c r="Q1213" s="53" t="s">
        <v>256</v>
      </c>
      <c r="R1213" s="150" t="s">
        <v>1287</v>
      </c>
      <c r="S1213" s="206"/>
      <c r="T1213" s="53" t="s">
        <v>1033</v>
      </c>
      <c r="U1213" s="206" t="s">
        <v>1062</v>
      </c>
      <c r="V1213" s="206"/>
      <c r="W1213" s="206" t="str">
        <f t="shared" si="56"/>
        <v>CRO2016331GRCO1E</v>
      </c>
      <c r="X1213" s="206">
        <f t="shared" si="57"/>
        <v>0</v>
      </c>
      <c r="Y1213" s="206" t="str">
        <f>VLOOKUP(P1213,NIVEAUXADMIN!A:B,2,FALSE)</f>
        <v>HT08</v>
      </c>
      <c r="Z1213" s="206" t="str">
        <f>VLOOKUP(Q1213,NIVEAUXADMIN!E:F,2,FALSE)</f>
        <v>HT08831</v>
      </c>
      <c r="AA1213" s="206" t="str">
        <f>VLOOKUP(R1213,NIVEAUXADMIN!I:J,2,FALSE)</f>
        <v>HT08831-01</v>
      </c>
      <c r="AB1213" s="206">
        <f>IF(SUMPRODUCT(($A$4:$A1213=A1213)*($Q$4:$Q1213=Q1213))&gt;1,0,1)</f>
        <v>1</v>
      </c>
      <c r="AC1213" s="207">
        <f>IF(SUMPRODUCT(($A$4:$A1213=A1213)*($F$4:$F1213=F1213)*($Q$4:$Q1213=Q1213))&gt;1,0,1)</f>
        <v>1</v>
      </c>
      <c r="AD1213" s="206" t="str">
        <f t="shared" si="58"/>
        <v xml:space="preserve">{"Organisation": "Croix-Rouge Suisse", "Indicateur": "Formation technique", "Statut": "Réalisé", "Date de l'activité (passé ou planifiée)
( jj-mm-aaaa)": "3/31/2016", "Département": "Grande Anse", "Commune": "Corail", "Section Communale": "1ere Duquillon"}, </v>
      </c>
    </row>
    <row r="1214" spans="1:30" s="53" customFormat="1" ht="30" x14ac:dyDescent="0.25">
      <c r="A1214" s="53" t="s">
        <v>2334</v>
      </c>
      <c r="C1214" s="53" t="s">
        <v>2335</v>
      </c>
      <c r="D1214" s="53" t="s">
        <v>15</v>
      </c>
      <c r="E1214" s="132">
        <v>42460</v>
      </c>
      <c r="F1214" s="77" t="s">
        <v>2416</v>
      </c>
      <c r="G1214" s="145" t="s">
        <v>2372</v>
      </c>
      <c r="H1214" s="138" t="str">
        <f>IFERROR(VLOOKUP(G1214,REFERENCES!O:P,2,FALSE),"")</f>
        <v>Nombre de formations organisees</v>
      </c>
      <c r="I1214" s="207">
        <v>24</v>
      </c>
      <c r="J1214" s="17"/>
      <c r="K1214" s="17"/>
      <c r="L1214" s="17"/>
      <c r="M1214" s="74"/>
      <c r="N1214" s="207">
        <v>24</v>
      </c>
      <c r="O1214" s="149" t="s">
        <v>1038</v>
      </c>
      <c r="P1214" s="53" t="s">
        <v>16</v>
      </c>
      <c r="Q1214" s="53" t="s">
        <v>256</v>
      </c>
      <c r="R1214" s="150" t="s">
        <v>1363</v>
      </c>
      <c r="S1214" s="206"/>
      <c r="T1214" s="53" t="s">
        <v>1033</v>
      </c>
      <c r="U1214" s="206" t="s">
        <v>1062</v>
      </c>
      <c r="V1214" s="206"/>
      <c r="W1214" s="206" t="str">
        <f t="shared" si="56"/>
        <v>CRO2016331GRCO2E</v>
      </c>
      <c r="X1214" s="206">
        <f t="shared" si="57"/>
        <v>0</v>
      </c>
      <c r="Y1214" s="206" t="str">
        <f>VLOOKUP(P1214,NIVEAUXADMIN!A:B,2,FALSE)</f>
        <v>HT08</v>
      </c>
      <c r="Z1214" s="206" t="str">
        <f>VLOOKUP(Q1214,NIVEAUXADMIN!E:F,2,FALSE)</f>
        <v>HT08831</v>
      </c>
      <c r="AA1214" s="206" t="str">
        <f>VLOOKUP(R1214,NIVEAUXADMIN!I:J,2,FALSE)</f>
        <v>HT08831-02</v>
      </c>
      <c r="AB1214" s="206">
        <f>IF(SUMPRODUCT(($A$4:$A1214=A1214)*($Q$4:$Q1214=Q1214))&gt;1,0,1)</f>
        <v>0</v>
      </c>
      <c r="AC1214" s="207">
        <f>IF(SUMPRODUCT(($A$4:$A1214=A1214)*($F$4:$F1214=F1214)*($Q$4:$Q1214=Q1214))&gt;1,0,1)</f>
        <v>0</v>
      </c>
      <c r="AD1214" s="206" t="str">
        <f t="shared" si="58"/>
        <v xml:space="preserve">{"Organisation": "Croix-Rouge Suisse", "Indicateur": "Formation technique", "Statut": "Réalisé", "Date de l'activité (passé ou planifiée)
( jj-mm-aaaa)": "3/31/2016", "Département": "Grande Anse", "Commune": "Corail", "Section Communale": "2e Fonds d' Icaque"}, </v>
      </c>
    </row>
    <row r="1215" spans="1:30" s="53" customFormat="1" ht="30" x14ac:dyDescent="0.25">
      <c r="A1215" s="53" t="s">
        <v>2334</v>
      </c>
      <c r="C1215" s="53" t="s">
        <v>2335</v>
      </c>
      <c r="D1215" s="53" t="s">
        <v>15</v>
      </c>
      <c r="E1215" s="132">
        <v>42460</v>
      </c>
      <c r="F1215" s="77" t="s">
        <v>2416</v>
      </c>
      <c r="G1215" s="145" t="s">
        <v>2372</v>
      </c>
      <c r="H1215" s="138" t="str">
        <f>IFERROR(VLOOKUP(G1215,REFERENCES!O:P,2,FALSE),"")</f>
        <v>Nombre de formations organisees</v>
      </c>
      <c r="I1215" s="207">
        <v>24</v>
      </c>
      <c r="J1215" s="17"/>
      <c r="K1215" s="17"/>
      <c r="L1215" s="17"/>
      <c r="M1215" s="74"/>
      <c r="N1215" s="207">
        <v>24</v>
      </c>
      <c r="O1215" s="149" t="s">
        <v>1038</v>
      </c>
      <c r="P1215" s="53" t="s">
        <v>16</v>
      </c>
      <c r="Q1215" s="53" t="s">
        <v>256</v>
      </c>
      <c r="R1215" s="150" t="s">
        <v>1472</v>
      </c>
      <c r="S1215" s="206"/>
      <c r="T1215" s="53" t="s">
        <v>1033</v>
      </c>
      <c r="U1215" s="206" t="s">
        <v>1062</v>
      </c>
      <c r="V1215" s="206"/>
      <c r="W1215" s="206" t="str">
        <f t="shared" si="56"/>
        <v>CRO2016331GRCO3E</v>
      </c>
      <c r="X1215" s="206">
        <f t="shared" si="57"/>
        <v>0</v>
      </c>
      <c r="Y1215" s="206" t="str">
        <f>VLOOKUP(P1215,NIVEAUXADMIN!A:B,2,FALSE)</f>
        <v>HT08</v>
      </c>
      <c r="Z1215" s="206" t="str">
        <f>VLOOKUP(Q1215,NIVEAUXADMIN!E:F,2,FALSE)</f>
        <v>HT08831</v>
      </c>
      <c r="AA1215" s="206" t="str">
        <f>VLOOKUP(R1215,NIVEAUXADMIN!I:J,2,FALSE)</f>
        <v>HT08831-03</v>
      </c>
      <c r="AB1215" s="206">
        <f>IF(SUMPRODUCT(($A$4:$A1215=A1215)*($Q$4:$Q1215=Q1215))&gt;1,0,1)</f>
        <v>0</v>
      </c>
      <c r="AC1215" s="207">
        <f>IF(SUMPRODUCT(($A$4:$A1215=A1215)*($F$4:$F1215=F1215)*($Q$4:$Q1215=Q1215))&gt;1,0,1)</f>
        <v>0</v>
      </c>
      <c r="AD1215" s="206" t="str">
        <f t="shared" si="58"/>
        <v xml:space="preserve">{"Organisation": "Croix-Rouge Suisse", "Indicateur": "Formation technique", "Statut": "Réalisé", "Date de l'activité (passé ou planifiée)
( jj-mm-aaaa)": "3/31/2016", "Département": "Grande Anse", "Commune": "Corail", "Section Communale": "3e Champy"}, </v>
      </c>
    </row>
    <row r="1216" spans="1:30" s="53" customFormat="1" x14ac:dyDescent="0.25">
      <c r="A1216" s="53" t="s">
        <v>2334</v>
      </c>
      <c r="B1216" s="53" t="s">
        <v>2058</v>
      </c>
      <c r="C1216" s="53" t="s">
        <v>2335</v>
      </c>
      <c r="D1216" s="53" t="s">
        <v>15</v>
      </c>
      <c r="E1216" s="132">
        <v>42699</v>
      </c>
      <c r="F1216" s="77" t="s">
        <v>2420</v>
      </c>
      <c r="G1216" s="145" t="s">
        <v>2409</v>
      </c>
      <c r="H1216" s="138" t="str">
        <f>IFERROR(VLOOKUP(G1216,REFERENCES!O:P,2,FALSE),"")</f>
        <v xml:space="preserve">Nombre </v>
      </c>
      <c r="I1216" s="207">
        <v>386</v>
      </c>
      <c r="J1216" s="17"/>
      <c r="K1216" s="17"/>
      <c r="L1216" s="17"/>
      <c r="M1216" s="147"/>
      <c r="N1216" s="17">
        <v>386</v>
      </c>
      <c r="O1216" s="149" t="s">
        <v>1038</v>
      </c>
      <c r="P1216" s="53" t="s">
        <v>16</v>
      </c>
      <c r="Q1216" s="53" t="s">
        <v>256</v>
      </c>
      <c r="R1216" s="78" t="s">
        <v>1287</v>
      </c>
      <c r="T1216" s="53" t="s">
        <v>1033</v>
      </c>
      <c r="U1216" s="53" t="s">
        <v>1062</v>
      </c>
      <c r="V1216" s="206"/>
      <c r="W1216" s="206" t="str">
        <f t="shared" si="56"/>
        <v>CRO20161125GRCO1E</v>
      </c>
      <c r="X1216" s="206">
        <f t="shared" si="57"/>
        <v>0</v>
      </c>
      <c r="Y1216" s="206" t="str">
        <f>VLOOKUP(P1216,NIVEAUXADMIN!A:B,2,FALSE)</f>
        <v>HT08</v>
      </c>
      <c r="Z1216" s="206" t="str">
        <f>VLOOKUP(Q1216,NIVEAUXADMIN!E:F,2,FALSE)</f>
        <v>HT08831</v>
      </c>
      <c r="AA1216" s="206" t="str">
        <f>VLOOKUP(R1216,NIVEAUXADMIN!I:J,2,FALSE)</f>
        <v>HT08831-01</v>
      </c>
      <c r="AB1216" s="206">
        <f>IF(SUMPRODUCT(($A$4:$A1216=A1216)*($Q$4:$Q1216=Q1216))&gt;1,0,1)</f>
        <v>0</v>
      </c>
      <c r="AC1216" s="207">
        <f>IF(SUMPRODUCT(($A$4:$A1216=A1216)*($F$4:$F1216=F1216)*($Q$4:$Q1216=Q1216))&gt;1,0,1)</f>
        <v>1</v>
      </c>
      <c r="AD1216" s="206" t="str">
        <f t="shared" si="58"/>
        <v xml:space="preserve">{"Organisation": "Croix-Rouge Suisse", "Indicateur": "Distribution de materiel d'abris d'urgence", "Statut": "Réalisé", "Date de l'activité (passé ou planifiée)
( jj-mm-aaaa)": "11/25/2016", "Département": "Grande Anse", "Commune": "Corail", "Section Communale": "1ere Duquillon"}, </v>
      </c>
    </row>
    <row r="1217" spans="1:30" s="53" customFormat="1" x14ac:dyDescent="0.25">
      <c r="A1217" s="53" t="s">
        <v>2334</v>
      </c>
      <c r="B1217" s="53" t="s">
        <v>2058</v>
      </c>
      <c r="C1217" s="53" t="s">
        <v>2335</v>
      </c>
      <c r="D1217" s="53" t="s">
        <v>15</v>
      </c>
      <c r="E1217" s="132">
        <v>42699</v>
      </c>
      <c r="F1217" s="77" t="s">
        <v>2420</v>
      </c>
      <c r="G1217" s="145" t="s">
        <v>2409</v>
      </c>
      <c r="H1217" s="138" t="str">
        <f>IFERROR(VLOOKUP(G1217,REFERENCES!O:P,2,FALSE),"")</f>
        <v xml:space="preserve">Nombre </v>
      </c>
      <c r="I1217" s="207">
        <v>424</v>
      </c>
      <c r="J1217" s="17"/>
      <c r="K1217" s="17"/>
      <c r="L1217" s="17"/>
      <c r="M1217" s="147"/>
      <c r="N1217" s="17">
        <v>424</v>
      </c>
      <c r="O1217" s="149" t="s">
        <v>1038</v>
      </c>
      <c r="P1217" s="53" t="s">
        <v>16</v>
      </c>
      <c r="Q1217" s="143" t="s">
        <v>256</v>
      </c>
      <c r="R1217" s="150" t="s">
        <v>1363</v>
      </c>
      <c r="S1217" s="143"/>
      <c r="T1217" s="53" t="s">
        <v>1033</v>
      </c>
      <c r="U1217" s="53" t="s">
        <v>1062</v>
      </c>
      <c r="V1217" s="206"/>
      <c r="W1217" s="206" t="str">
        <f t="shared" si="56"/>
        <v>CRO20161125GRCO2E</v>
      </c>
      <c r="X1217" s="206">
        <f t="shared" si="57"/>
        <v>0</v>
      </c>
      <c r="Y1217" s="206" t="str">
        <f>VLOOKUP(P1217,NIVEAUXADMIN!A:B,2,FALSE)</f>
        <v>HT08</v>
      </c>
      <c r="Z1217" s="206" t="str">
        <f>VLOOKUP(Q1217,NIVEAUXADMIN!E:F,2,FALSE)</f>
        <v>HT08831</v>
      </c>
      <c r="AA1217" s="206" t="str">
        <f>VLOOKUP(R1217,NIVEAUXADMIN!I:J,2,FALSE)</f>
        <v>HT08831-02</v>
      </c>
      <c r="AB1217" s="206">
        <f>IF(SUMPRODUCT(($A$4:$A1217=A1217)*($Q$4:$Q1217=Q1217))&gt;1,0,1)</f>
        <v>0</v>
      </c>
      <c r="AC1217" s="207">
        <f>IF(SUMPRODUCT(($A$4:$A1217=A1217)*($F$4:$F1217=F1217)*($Q$4:$Q1217=Q1217))&gt;1,0,1)</f>
        <v>0</v>
      </c>
      <c r="AD1217" s="206" t="str">
        <f t="shared" si="58"/>
        <v xml:space="preserve">{"Organisation": "Croix-Rouge Suisse", "Indicateur": "Distribution de materiel d'abris d'urgence", "Statut": "Réalisé", "Date de l'activité (passé ou planifiée)
( jj-mm-aaaa)": "11/25/2016", "Département": "Grande Anse", "Commune": "Corail", "Section Communale": "2e Fonds d' Icaque"}, </v>
      </c>
    </row>
    <row r="1218" spans="1:30" s="53" customFormat="1" x14ac:dyDescent="0.25">
      <c r="A1218" s="53" t="s">
        <v>2334</v>
      </c>
      <c r="B1218" s="53" t="s">
        <v>2058</v>
      </c>
      <c r="C1218" s="53" t="s">
        <v>2335</v>
      </c>
      <c r="D1218" s="53" t="s">
        <v>15</v>
      </c>
      <c r="E1218" s="132">
        <v>42699</v>
      </c>
      <c r="F1218" s="77" t="s">
        <v>2420</v>
      </c>
      <c r="G1218" s="145" t="s">
        <v>2409</v>
      </c>
      <c r="H1218" s="138" t="str">
        <f>IFERROR(VLOOKUP(G1218,REFERENCES!O:P,2,FALSE),"")</f>
        <v xml:space="preserve">Nombre </v>
      </c>
      <c r="I1218" s="207">
        <v>222</v>
      </c>
      <c r="J1218" s="146"/>
      <c r="K1218" s="146"/>
      <c r="L1218" s="146"/>
      <c r="M1218" s="20"/>
      <c r="N1218" s="17">
        <v>222</v>
      </c>
      <c r="O1218" s="149" t="s">
        <v>1038</v>
      </c>
      <c r="P1218" s="53" t="s">
        <v>16</v>
      </c>
      <c r="Q1218" s="143" t="s">
        <v>256</v>
      </c>
      <c r="R1218" s="150" t="s">
        <v>1472</v>
      </c>
      <c r="T1218" s="143" t="s">
        <v>1033</v>
      </c>
      <c r="U1218" s="53" t="s">
        <v>1062</v>
      </c>
      <c r="V1218" s="206"/>
      <c r="W1218" s="206" t="str">
        <f t="shared" si="56"/>
        <v>CRO20161125GRCO3E</v>
      </c>
      <c r="X1218" s="206">
        <f t="shared" si="57"/>
        <v>0</v>
      </c>
      <c r="Y1218" s="206" t="str">
        <f>VLOOKUP(P1218,NIVEAUXADMIN!A:B,2,FALSE)</f>
        <v>HT08</v>
      </c>
      <c r="Z1218" s="206" t="str">
        <f>VLOOKUP(Q1218,NIVEAUXADMIN!E:F,2,FALSE)</f>
        <v>HT08831</v>
      </c>
      <c r="AA1218" s="206" t="str">
        <f>VLOOKUP(R1218,NIVEAUXADMIN!I:J,2,FALSE)</f>
        <v>HT08831-03</v>
      </c>
      <c r="AB1218" s="206">
        <f>IF(SUMPRODUCT(($A$4:$A1218=A1218)*($Q$4:$Q1218=Q1218))&gt;1,0,1)</f>
        <v>0</v>
      </c>
      <c r="AC1218" s="207">
        <f>IF(SUMPRODUCT(($A$4:$A1218=A1218)*($F$4:$F1218=F1218)*($Q$4:$Q1218=Q1218))&gt;1,0,1)</f>
        <v>0</v>
      </c>
      <c r="AD1218" s="206" t="str">
        <f t="shared" si="58"/>
        <v xml:space="preserve">{"Organisation": "Croix-Rouge Suisse", "Indicateur": "Distribution de materiel d'abris d'urgence", "Statut": "Réalisé", "Date de l'activité (passé ou planifiée)
( jj-mm-aaaa)": "11/25/2016", "Département": "Grande Anse", "Commune": "Corail", "Section Communale": "3e Champy"}, </v>
      </c>
    </row>
    <row r="1219" spans="1:30" s="53" customFormat="1" x14ac:dyDescent="0.25">
      <c r="A1219" s="53" t="s">
        <v>2334</v>
      </c>
      <c r="C1219" s="53" t="s">
        <v>2335</v>
      </c>
      <c r="D1219" s="53" t="s">
        <v>31</v>
      </c>
      <c r="E1219" s="132">
        <v>43039</v>
      </c>
      <c r="F1219" s="77" t="s">
        <v>2394</v>
      </c>
      <c r="G1219" s="145" t="s">
        <v>2397</v>
      </c>
      <c r="H1219" s="138" t="str">
        <f>IFERROR(VLOOKUP(G1219,REFERENCES!O:P,2,FALSE),"")</f>
        <v>Nombre de maison</v>
      </c>
      <c r="I1219" s="207">
        <v>150</v>
      </c>
      <c r="J1219" s="146"/>
      <c r="K1219" s="146"/>
      <c r="L1219" s="146"/>
      <c r="M1219" s="20"/>
      <c r="N1219" s="146">
        <v>150</v>
      </c>
      <c r="O1219" s="149" t="s">
        <v>1038</v>
      </c>
      <c r="P1219" s="53" t="s">
        <v>16</v>
      </c>
      <c r="Q1219" s="143" t="s">
        <v>256</v>
      </c>
      <c r="R1219" s="150" t="s">
        <v>1287</v>
      </c>
      <c r="T1219" s="143" t="s">
        <v>1033</v>
      </c>
      <c r="U1219" s="53" t="s">
        <v>1062</v>
      </c>
      <c r="V1219" s="206"/>
      <c r="W1219" s="206" t="str">
        <f t="shared" si="56"/>
        <v>CRO20171031GRCO1E</v>
      </c>
      <c r="X1219" s="206">
        <f t="shared" si="57"/>
        <v>0</v>
      </c>
      <c r="Y1219" s="206" t="str">
        <f>VLOOKUP(P1219,NIVEAUXADMIN!A:B,2,FALSE)</f>
        <v>HT08</v>
      </c>
      <c r="Z1219" s="206" t="str">
        <f>VLOOKUP(Q1219,NIVEAUXADMIN!E:F,2,FALSE)</f>
        <v>HT08831</v>
      </c>
      <c r="AA1219" s="206" t="str">
        <f>VLOOKUP(R1219,NIVEAUXADMIN!I:J,2,FALSE)</f>
        <v>HT08831-01</v>
      </c>
      <c r="AB1219" s="206">
        <f>IF(SUMPRODUCT(($A$4:$A1219=A1219)*($Q$4:$Q1219=Q1219))&gt;1,0,1)</f>
        <v>0</v>
      </c>
      <c r="AC1219" s="207">
        <f>IF(SUMPRODUCT(($A$4:$A1219=A1219)*($F$4:$F1219=F1219)*($Q$4:$Q1219=Q1219))&gt;1,0,1)</f>
        <v>1</v>
      </c>
      <c r="AD1219" s="206" t="str">
        <f t="shared" si="58"/>
        <v xml:space="preserve">{"Organisation": "Croix-Rouge Suisse", "Indicateur": "Réparation et renforcement", "Statut": "En cours", "Date de l'activité (passé ou planifiée)
( jj-mm-aaaa)": "10/31/2017", "Département": "Grande Anse", "Commune": "Corail", "Section Communale": "1ere Duquillon"}, </v>
      </c>
    </row>
    <row r="1220" spans="1:30" s="53" customFormat="1" x14ac:dyDescent="0.25">
      <c r="A1220" s="53" t="s">
        <v>2334</v>
      </c>
      <c r="C1220" s="53" t="s">
        <v>2335</v>
      </c>
      <c r="D1220" s="53" t="s">
        <v>31</v>
      </c>
      <c r="E1220" s="132">
        <v>43039</v>
      </c>
      <c r="F1220" s="77" t="s">
        <v>2394</v>
      </c>
      <c r="G1220" s="145" t="s">
        <v>2397</v>
      </c>
      <c r="H1220" s="138" t="str">
        <f>IFERROR(VLOOKUP(G1220,REFERENCES!O:P,2,FALSE),"")</f>
        <v>Nombre de maison</v>
      </c>
      <c r="I1220" s="207">
        <v>100</v>
      </c>
      <c r="J1220" s="146"/>
      <c r="K1220" s="146"/>
      <c r="L1220" s="146"/>
      <c r="M1220" s="20"/>
      <c r="N1220" s="146">
        <v>100</v>
      </c>
      <c r="O1220" s="149" t="s">
        <v>1038</v>
      </c>
      <c r="P1220" s="53" t="s">
        <v>16</v>
      </c>
      <c r="Q1220" s="143" t="s">
        <v>256</v>
      </c>
      <c r="R1220" s="150" t="s">
        <v>1363</v>
      </c>
      <c r="S1220" s="71"/>
      <c r="T1220" s="143" t="s">
        <v>1033</v>
      </c>
      <c r="U1220" s="53" t="s">
        <v>1062</v>
      </c>
      <c r="V1220" s="206"/>
      <c r="W1220" s="206" t="str">
        <f t="shared" si="56"/>
        <v>CRO20171031GRCO2E</v>
      </c>
      <c r="X1220" s="206">
        <f t="shared" si="57"/>
        <v>0</v>
      </c>
      <c r="Y1220" s="206" t="str">
        <f>VLOOKUP(P1220,NIVEAUXADMIN!A:B,2,FALSE)</f>
        <v>HT08</v>
      </c>
      <c r="Z1220" s="206" t="str">
        <f>VLOOKUP(Q1220,NIVEAUXADMIN!E:F,2,FALSE)</f>
        <v>HT08831</v>
      </c>
      <c r="AA1220" s="206" t="str">
        <f>VLOOKUP(R1220,NIVEAUXADMIN!I:J,2,FALSE)</f>
        <v>HT08831-02</v>
      </c>
      <c r="AB1220" s="206">
        <f>IF(SUMPRODUCT(($A$4:$A1220=A1220)*($Q$4:$Q1220=Q1220))&gt;1,0,1)</f>
        <v>0</v>
      </c>
      <c r="AC1220" s="207">
        <f>IF(SUMPRODUCT(($A$4:$A1220=A1220)*($F$4:$F1220=F1220)*($Q$4:$Q1220=Q1220))&gt;1,0,1)</f>
        <v>0</v>
      </c>
      <c r="AD1220" s="206" t="str">
        <f t="shared" si="58"/>
        <v xml:space="preserve">{"Organisation": "Croix-Rouge Suisse", "Indicateur": "Réparation et renforcement", "Statut": "En cours", "Date de l'activité (passé ou planifiée)
( jj-mm-aaaa)": "10/31/2017", "Département": "Grande Anse", "Commune": "Corail", "Section Communale": "2e Fonds d' Icaque"}, </v>
      </c>
    </row>
    <row r="1221" spans="1:30" s="53" customFormat="1" x14ac:dyDescent="0.25">
      <c r="A1221" s="53" t="s">
        <v>2334</v>
      </c>
      <c r="B1221" s="143"/>
      <c r="C1221" s="143" t="s">
        <v>2335</v>
      </c>
      <c r="D1221" s="143" t="s">
        <v>31</v>
      </c>
      <c r="E1221" s="132">
        <v>43039</v>
      </c>
      <c r="F1221" s="77" t="s">
        <v>2394</v>
      </c>
      <c r="G1221" s="145" t="s">
        <v>2397</v>
      </c>
      <c r="H1221" s="138" t="str">
        <f>IFERROR(VLOOKUP(G1221,REFERENCES!O:P,2,FALSE),"")</f>
        <v>Nombre de maison</v>
      </c>
      <c r="I1221" s="207">
        <v>70</v>
      </c>
      <c r="J1221" s="146"/>
      <c r="K1221" s="146"/>
      <c r="L1221" s="146"/>
      <c r="M1221" s="147"/>
      <c r="N1221" s="146">
        <v>70</v>
      </c>
      <c r="O1221" s="149" t="s">
        <v>1038</v>
      </c>
      <c r="P1221" s="143" t="s">
        <v>16</v>
      </c>
      <c r="Q1221" s="143" t="s">
        <v>256</v>
      </c>
      <c r="R1221" s="150" t="s">
        <v>1472</v>
      </c>
      <c r="S1221" s="143"/>
      <c r="T1221" s="143" t="s">
        <v>1033</v>
      </c>
      <c r="U1221" s="143" t="s">
        <v>1062</v>
      </c>
      <c r="V1221" s="206"/>
      <c r="W1221" s="206" t="str">
        <f t="shared" ref="W1221:W1284" si="59">UPPER(LEFT(A1221,3)&amp;YEAR(E1221)&amp;MONTH(E1221)&amp;DAY((E1221))&amp;LEFT(P1221,2)&amp;LEFT(Q1221,2)&amp;LEFT(R1221,2))</f>
        <v>CRO20171031GRCO3E</v>
      </c>
      <c r="X1221" s="206">
        <f t="shared" ref="X1221:X1284" si="60">COUNTIF($W$4:$W$128,W1221)</f>
        <v>0</v>
      </c>
      <c r="Y1221" s="206" t="str">
        <f>VLOOKUP(P1221,NIVEAUXADMIN!A:B,2,FALSE)</f>
        <v>HT08</v>
      </c>
      <c r="Z1221" s="206" t="str">
        <f>VLOOKUP(Q1221,NIVEAUXADMIN!E:F,2,FALSE)</f>
        <v>HT08831</v>
      </c>
      <c r="AA1221" s="206" t="str">
        <f>VLOOKUP(R1221,NIVEAUXADMIN!I:J,2,FALSE)</f>
        <v>HT08831-03</v>
      </c>
      <c r="AB1221" s="206">
        <f>IF(SUMPRODUCT(($A$4:$A1221=A1221)*($Q$4:$Q1221=Q1221))&gt;1,0,1)</f>
        <v>0</v>
      </c>
      <c r="AC1221" s="207">
        <f>IF(SUMPRODUCT(($A$4:$A1221=A1221)*($F$4:$F1221=F1221)*($Q$4:$Q1221=Q1221))&gt;1,0,1)</f>
        <v>0</v>
      </c>
      <c r="AD1221" s="206" t="str">
        <f t="shared" ref="AD1221:AD1284" si="61">"{"""&amp;$A$3 &amp;""": """ &amp; TRIM(A1221)  &amp; """, """&amp; $F$3 &amp; """: """ &amp;  IFERROR(MID(F1221,5,LEN(F1221)-2),"")&amp; """, """ &amp;$D$3 &amp;""": """ &amp; D1221 &amp; """, """&amp;$E$3 &amp;""": """ &amp; IFERROR(TEXT(E1221,"m/d/yyyy"),"") &amp; """, """&amp; $P$3&amp; """: """ &amp; P1221&amp; """, """&amp; $Q$3&amp; """: """ &amp; Q1221&amp; """, """&amp; $R$3&amp; """: """ &amp; R1221&amp; """}, "</f>
        <v xml:space="preserve">{"Organisation": "Croix-Rouge Suisse", "Indicateur": "Réparation et renforcement", "Statut": "En cours", "Date de l'activité (passé ou planifiée)
( jj-mm-aaaa)": "10/31/2017", "Département": "Grande Anse", "Commune": "Corail", "Section Communale": "3e Champy"}, </v>
      </c>
    </row>
    <row r="1222" spans="1:30" s="53" customFormat="1" ht="45" x14ac:dyDescent="0.25">
      <c r="A1222" s="53" t="s">
        <v>64</v>
      </c>
      <c r="B1222" s="53" t="s">
        <v>42</v>
      </c>
      <c r="C1222" s="53" t="s">
        <v>64</v>
      </c>
      <c r="D1222" s="53" t="s">
        <v>15</v>
      </c>
      <c r="E1222" s="132">
        <v>42651</v>
      </c>
      <c r="F1222" s="77" t="s">
        <v>2417</v>
      </c>
      <c r="G1222" s="145" t="s">
        <v>1055</v>
      </c>
      <c r="H1222" s="138" t="str">
        <f>IFERROR(VLOOKUP(G1222,REFERENCES!O:P,2,FALSE),"")</f>
        <v xml:space="preserve">Nombre </v>
      </c>
      <c r="I1222" s="185">
        <v>80</v>
      </c>
      <c r="J1222" s="17"/>
      <c r="K1222" s="17"/>
      <c r="L1222" s="17"/>
      <c r="M1222" s="20">
        <v>400</v>
      </c>
      <c r="N1222" s="17">
        <v>80</v>
      </c>
      <c r="O1222" s="149" t="s">
        <v>1038</v>
      </c>
      <c r="P1222" s="53" t="s">
        <v>181</v>
      </c>
      <c r="Q1222" s="53" t="s">
        <v>339</v>
      </c>
      <c r="R1222" s="150" t="s">
        <v>1528</v>
      </c>
      <c r="S1222" s="143"/>
      <c r="T1222" s="53" t="s">
        <v>1033</v>
      </c>
      <c r="U1222" s="53" t="s">
        <v>1062</v>
      </c>
      <c r="V1222" s="15" t="s">
        <v>1830</v>
      </c>
      <c r="W1222" s="206" t="str">
        <f t="shared" si="59"/>
        <v>DIA2016108SUBA3È</v>
      </c>
      <c r="X1222" s="206">
        <f t="shared" si="60"/>
        <v>0</v>
      </c>
      <c r="Y1222" s="206" t="str">
        <f>VLOOKUP(P1222,NIVEAUXADMIN!A:B,2,FALSE)</f>
        <v>HT02</v>
      </c>
      <c r="Z1222" s="206" t="str">
        <f>VLOOKUP(Q1222,NIVEAUXADMIN!E:F,2,FALSE)</f>
        <v>HT02221</v>
      </c>
      <c r="AA1222" s="206" t="str">
        <f>VLOOKUP(R1222,NIVEAUXADMIN!I:J,2,FALSE)</f>
        <v>HT02221-03</v>
      </c>
      <c r="AB1222" s="206">
        <f>IF(SUMPRODUCT(($A$4:$A1222=A1222)*($Q$4:$Q1222=Q1222))&gt;1,0,1)</f>
        <v>1</v>
      </c>
      <c r="AC1222" s="207">
        <f>IF(SUMPRODUCT(($A$4:$A1222=A1222)*($F$4:$F1222=F1222)*($Q$4:$Q1222=Q1222))&gt;1,0,1)</f>
        <v>1</v>
      </c>
      <c r="AD1222" s="206" t="str">
        <f t="shared" si="61"/>
        <v xml:space="preserve">{"Organisation": "Diakonie Katastrophenhilfe", "Indicateur": "Distribution de biens non-alimentaire", "Statut": "Réalisé", "Date de l'activité (passé ou planifiée)
( jj-mm-aaaa)": "10/8/2016", "Département": "Sud-Est", "Commune": "Bainet", "Section Communale": "3ème La Vallée"}, </v>
      </c>
    </row>
    <row r="1223" spans="1:30" s="53" customFormat="1" ht="45" x14ac:dyDescent="0.25">
      <c r="A1223" s="53" t="s">
        <v>64</v>
      </c>
      <c r="B1223" s="53" t="s">
        <v>42</v>
      </c>
      <c r="C1223" s="53" t="s">
        <v>64</v>
      </c>
      <c r="D1223" s="53" t="s">
        <v>15</v>
      </c>
      <c r="E1223" s="132">
        <v>42652</v>
      </c>
      <c r="F1223" s="77" t="s">
        <v>2417</v>
      </c>
      <c r="G1223" s="145" t="s">
        <v>1055</v>
      </c>
      <c r="H1223" s="138" t="str">
        <f>IFERROR(VLOOKUP(G1223,REFERENCES!O:P,2,FALSE),"")</f>
        <v xml:space="preserve">Nombre </v>
      </c>
      <c r="I1223" s="185">
        <v>43</v>
      </c>
      <c r="J1223" s="17"/>
      <c r="K1223" s="17"/>
      <c r="L1223" s="17"/>
      <c r="M1223" s="20">
        <v>215</v>
      </c>
      <c r="N1223" s="17">
        <v>43</v>
      </c>
      <c r="O1223" s="149" t="s">
        <v>1038</v>
      </c>
      <c r="P1223" s="53" t="s">
        <v>181</v>
      </c>
      <c r="Q1223" s="53" t="s">
        <v>339</v>
      </c>
      <c r="R1223" s="150" t="s">
        <v>1267</v>
      </c>
      <c r="S1223" s="143"/>
      <c r="T1223" s="53" t="s">
        <v>1033</v>
      </c>
      <c r="U1223" s="53" t="s">
        <v>1062</v>
      </c>
      <c r="V1223" s="145" t="s">
        <v>1830</v>
      </c>
      <c r="W1223" s="206" t="str">
        <f t="shared" si="59"/>
        <v>DIA2016109SUBA1È</v>
      </c>
      <c r="X1223" s="206">
        <f t="shared" si="60"/>
        <v>0</v>
      </c>
      <c r="Y1223" s="206" t="str">
        <f>VLOOKUP(P1223,NIVEAUXADMIN!A:B,2,FALSE)</f>
        <v>HT02</v>
      </c>
      <c r="Z1223" s="206" t="str">
        <f>VLOOKUP(Q1223,NIVEAUXADMIN!E:F,2,FALSE)</f>
        <v>HT02221</v>
      </c>
      <c r="AA1223" s="206" t="str">
        <f>VLOOKUP(R1223,NIVEAUXADMIN!I:J,2,FALSE)</f>
        <v>HT02221-01</v>
      </c>
      <c r="AB1223" s="206">
        <f>IF(SUMPRODUCT(($A$4:$A1223=A1223)*($Q$4:$Q1223=Q1223))&gt;1,0,1)</f>
        <v>0</v>
      </c>
      <c r="AC1223" s="207">
        <f>IF(SUMPRODUCT(($A$4:$A1223=A1223)*($F$4:$F1223=F1223)*($Q$4:$Q1223=Q1223))&gt;1,0,1)</f>
        <v>0</v>
      </c>
      <c r="AD1223" s="206" t="str">
        <f t="shared" si="61"/>
        <v xml:space="preserve">{"Organisation": "Diakonie Katastrophenhilfe", "Indicateur": "Distribution de biens non-alimentaire", "Statut": "Réalisé", "Date de l'activité (passé ou planifiée)
( jj-mm-aaaa)": "10/9/2016", "Département": "Sud-Est", "Commune": "Bainet", "Section Communale": "1ère Brésilienne"}, </v>
      </c>
    </row>
    <row r="1224" spans="1:30" s="53" customFormat="1" ht="45" x14ac:dyDescent="0.25">
      <c r="A1224" s="53" t="s">
        <v>64</v>
      </c>
      <c r="B1224" s="53" t="s">
        <v>42</v>
      </c>
      <c r="C1224" s="53" t="s">
        <v>64</v>
      </c>
      <c r="D1224" s="53" t="s">
        <v>15</v>
      </c>
      <c r="E1224" s="132">
        <v>42652</v>
      </c>
      <c r="F1224" s="77" t="s">
        <v>2417</v>
      </c>
      <c r="G1224" s="145" t="s">
        <v>1055</v>
      </c>
      <c r="H1224" s="138" t="str">
        <f>IFERROR(VLOOKUP(G1224,REFERENCES!O:P,2,FALSE),"")</f>
        <v xml:space="preserve">Nombre </v>
      </c>
      <c r="I1224" s="185">
        <v>67</v>
      </c>
      <c r="J1224" s="17"/>
      <c r="K1224" s="17"/>
      <c r="L1224" s="17"/>
      <c r="M1224" s="20">
        <v>335</v>
      </c>
      <c r="N1224" s="17">
        <v>67</v>
      </c>
      <c r="O1224" s="149" t="s">
        <v>1038</v>
      </c>
      <c r="P1224" s="53" t="s">
        <v>181</v>
      </c>
      <c r="Q1224" s="53" t="s">
        <v>339</v>
      </c>
      <c r="R1224" s="150" t="s">
        <v>1470</v>
      </c>
      <c r="S1224" s="143"/>
      <c r="T1224" s="53" t="s">
        <v>1033</v>
      </c>
      <c r="U1224" s="53" t="s">
        <v>1062</v>
      </c>
      <c r="V1224" s="72" t="s">
        <v>1830</v>
      </c>
      <c r="W1224" s="206" t="str">
        <f t="shared" si="59"/>
        <v>DIA2016109SUBA2È</v>
      </c>
      <c r="X1224" s="206">
        <f t="shared" si="60"/>
        <v>0</v>
      </c>
      <c r="Y1224" s="206" t="str">
        <f>VLOOKUP(P1224,NIVEAUXADMIN!A:B,2,FALSE)</f>
        <v>HT02</v>
      </c>
      <c r="Z1224" s="206" t="str">
        <f>VLOOKUP(Q1224,NIVEAUXADMIN!E:F,2,FALSE)</f>
        <v>HT02221</v>
      </c>
      <c r="AA1224" s="206" t="str">
        <f>VLOOKUP(R1224,NIVEAUXADMIN!I:J,2,FALSE)</f>
        <v>HT02221-02</v>
      </c>
      <c r="AB1224" s="206">
        <f>IF(SUMPRODUCT(($A$4:$A1224=A1224)*($Q$4:$Q1224=Q1224))&gt;1,0,1)</f>
        <v>0</v>
      </c>
      <c r="AC1224" s="207">
        <f>IF(SUMPRODUCT(($A$4:$A1224=A1224)*($F$4:$F1224=F1224)*($Q$4:$Q1224=Q1224))&gt;1,0,1)</f>
        <v>0</v>
      </c>
      <c r="AD1224" s="206" t="str">
        <f t="shared" si="61"/>
        <v xml:space="preserve">{"Organisation": "Diakonie Katastrophenhilfe", "Indicateur": "Distribution de biens non-alimentaire", "Statut": "Réalisé", "Date de l'activité (passé ou planifiée)
( jj-mm-aaaa)": "10/9/2016", "Département": "Sud-Est", "Commune": "Bainet", "Section Communale": "2ème Trou Mahot"}, </v>
      </c>
    </row>
    <row r="1225" spans="1:30" s="53" customFormat="1" x14ac:dyDescent="0.25">
      <c r="A1225" s="53" t="s">
        <v>64</v>
      </c>
      <c r="B1225" s="53" t="s">
        <v>86</v>
      </c>
      <c r="C1225" s="53" t="s">
        <v>1167</v>
      </c>
      <c r="D1225" s="53" t="s">
        <v>15</v>
      </c>
      <c r="E1225" s="132">
        <v>42652</v>
      </c>
      <c r="F1225" s="77" t="s">
        <v>2420</v>
      </c>
      <c r="G1225" s="145" t="s">
        <v>2410</v>
      </c>
      <c r="H1225" s="138" t="str">
        <f>IFERROR(VLOOKUP(G1225,REFERENCES!O:P,2,FALSE),"")</f>
        <v xml:space="preserve">Nombre </v>
      </c>
      <c r="I1225" s="185">
        <v>50</v>
      </c>
      <c r="J1225" s="17"/>
      <c r="K1225" s="17"/>
      <c r="L1225" s="17"/>
      <c r="M1225" s="20">
        <v>250</v>
      </c>
      <c r="N1225" s="17">
        <v>50</v>
      </c>
      <c r="O1225" s="149" t="s">
        <v>1038</v>
      </c>
      <c r="P1225" s="53" t="s">
        <v>19</v>
      </c>
      <c r="Q1225" s="53" t="s">
        <v>515</v>
      </c>
      <c r="R1225" s="150" t="s">
        <v>1497</v>
      </c>
      <c r="S1225" s="143"/>
      <c r="T1225" s="53" t="s">
        <v>1033</v>
      </c>
      <c r="U1225" s="53" t="s">
        <v>1062</v>
      </c>
      <c r="V1225" s="72" t="s">
        <v>1837</v>
      </c>
      <c r="W1225" s="206" t="str">
        <f t="shared" si="59"/>
        <v>DIA2016109SUCH3È</v>
      </c>
      <c r="X1225" s="206">
        <f t="shared" si="60"/>
        <v>0</v>
      </c>
      <c r="Y1225" s="206" t="str">
        <f>VLOOKUP(P1225,NIVEAUXADMIN!A:B,2,FALSE)</f>
        <v>HT07</v>
      </c>
      <c r="Z1225" s="206" t="str">
        <f>VLOOKUP(Q1225,NIVEAUXADMIN!E:F,2,FALSE)</f>
        <v>HT07713</v>
      </c>
      <c r="AA1225" s="206" t="str">
        <f>VLOOKUP(R1225,NIVEAUXADMIN!I:J,2,FALSE)</f>
        <v>HT07713-03</v>
      </c>
      <c r="AB1225" s="206">
        <f>IF(SUMPRODUCT(($A$4:$A1225=A1225)*($Q$4:$Q1225=Q1225))&gt;1,0,1)</f>
        <v>1</v>
      </c>
      <c r="AC1225" s="207">
        <f>IF(SUMPRODUCT(($A$4:$A1225=A1225)*($F$4:$F1225=F1225)*($Q$4:$Q1225=Q1225))&gt;1,0,1)</f>
        <v>1</v>
      </c>
      <c r="AD1225" s="206" t="str">
        <f t="shared" si="61"/>
        <v xml:space="preserve">{"Organisation": "Diakonie Katastrophenhilfe", "Indicateur": "Distribution de materiel d'abris d'urgence", "Statut": "Réalisé", "Date de l'activité (passé ou planifiée)
( jj-mm-aaaa)": "10/9/2016", "Département": "Sud", "Commune": "Chantal", "Section Communale": "3ème Carrefour Canon"}, </v>
      </c>
    </row>
    <row r="1226" spans="1:30" s="53" customFormat="1" ht="45" x14ac:dyDescent="0.25">
      <c r="A1226" s="53" t="s">
        <v>64</v>
      </c>
      <c r="B1226" s="53" t="s">
        <v>86</v>
      </c>
      <c r="C1226" s="53" t="s">
        <v>1167</v>
      </c>
      <c r="D1226" s="53" t="s">
        <v>15</v>
      </c>
      <c r="E1226" s="132">
        <v>42652</v>
      </c>
      <c r="F1226" s="77" t="s">
        <v>2417</v>
      </c>
      <c r="G1226" s="145" t="s">
        <v>1055</v>
      </c>
      <c r="H1226" s="138" t="str">
        <f>IFERROR(VLOOKUP(G1226,REFERENCES!O:P,2,FALSE),"")</f>
        <v xml:space="preserve">Nombre </v>
      </c>
      <c r="I1226" s="185">
        <v>50</v>
      </c>
      <c r="J1226" s="17"/>
      <c r="K1226" s="17"/>
      <c r="L1226" s="17"/>
      <c r="M1226" s="20">
        <v>250</v>
      </c>
      <c r="N1226" s="17">
        <v>50</v>
      </c>
      <c r="O1226" s="149" t="s">
        <v>1038</v>
      </c>
      <c r="P1226" s="53" t="s">
        <v>19</v>
      </c>
      <c r="Q1226" s="53" t="s">
        <v>515</v>
      </c>
      <c r="R1226" s="150" t="s">
        <v>1497</v>
      </c>
      <c r="S1226" s="143"/>
      <c r="T1226" s="53" t="s">
        <v>1033</v>
      </c>
      <c r="U1226" s="53" t="s">
        <v>1062</v>
      </c>
      <c r="V1226" s="15" t="s">
        <v>1830</v>
      </c>
      <c r="W1226" s="206" t="str">
        <f t="shared" si="59"/>
        <v>DIA2016109SUCH3È</v>
      </c>
      <c r="X1226" s="206">
        <f t="shared" si="60"/>
        <v>0</v>
      </c>
      <c r="Y1226" s="206" t="str">
        <f>VLOOKUP(P1226,NIVEAUXADMIN!A:B,2,FALSE)</f>
        <v>HT07</v>
      </c>
      <c r="Z1226" s="206" t="str">
        <f>VLOOKUP(Q1226,NIVEAUXADMIN!E:F,2,FALSE)</f>
        <v>HT07713</v>
      </c>
      <c r="AA1226" s="206" t="str">
        <f>VLOOKUP(R1226,NIVEAUXADMIN!I:J,2,FALSE)</f>
        <v>HT07713-03</v>
      </c>
      <c r="AB1226" s="206">
        <f>IF(SUMPRODUCT(($A$4:$A1226=A1226)*($Q$4:$Q1226=Q1226))&gt;1,0,1)</f>
        <v>0</v>
      </c>
      <c r="AC1226" s="207">
        <f>IF(SUMPRODUCT(($A$4:$A1226=A1226)*($F$4:$F1226=F1226)*($Q$4:$Q1226=Q1226))&gt;1,0,1)</f>
        <v>1</v>
      </c>
      <c r="AD1226" s="206" t="str">
        <f t="shared" si="61"/>
        <v xml:space="preserve">{"Organisation": "Diakonie Katastrophenhilfe", "Indicateur": "Distribution de biens non-alimentaire", "Statut": "Réalisé", "Date de l'activité (passé ou planifiée)
( jj-mm-aaaa)": "10/9/2016", "Département": "Sud", "Commune": "Chantal", "Section Communale": "3ème Carrefour Canon"}, </v>
      </c>
    </row>
    <row r="1227" spans="1:30" s="53" customFormat="1" x14ac:dyDescent="0.25">
      <c r="A1227" s="53" t="s">
        <v>64</v>
      </c>
      <c r="B1227" s="53" t="s">
        <v>86</v>
      </c>
      <c r="C1227" s="53" t="s">
        <v>1167</v>
      </c>
      <c r="D1227" s="53" t="s">
        <v>15</v>
      </c>
      <c r="E1227" s="132">
        <v>42652</v>
      </c>
      <c r="F1227" s="77" t="s">
        <v>2420</v>
      </c>
      <c r="G1227" s="145" t="s">
        <v>2410</v>
      </c>
      <c r="H1227" s="138" t="str">
        <f>IFERROR(VLOOKUP(G1227,REFERENCES!O:P,2,FALSE),"")</f>
        <v xml:space="preserve">Nombre </v>
      </c>
      <c r="I1227" s="185">
        <v>250</v>
      </c>
      <c r="J1227" s="17"/>
      <c r="K1227" s="17"/>
      <c r="L1227" s="17"/>
      <c r="M1227" s="20">
        <v>1250</v>
      </c>
      <c r="N1227" s="17">
        <v>250</v>
      </c>
      <c r="O1227" s="149" t="s">
        <v>1038</v>
      </c>
      <c r="P1227" s="53" t="s">
        <v>19</v>
      </c>
      <c r="Q1227" s="53" t="s">
        <v>20</v>
      </c>
      <c r="R1227" s="150" t="s">
        <v>1264</v>
      </c>
      <c r="S1227" s="143" t="s">
        <v>1836</v>
      </c>
      <c r="T1227" s="53" t="s">
        <v>1033</v>
      </c>
      <c r="U1227" s="53" t="s">
        <v>1062</v>
      </c>
      <c r="V1227" s="145" t="s">
        <v>1837</v>
      </c>
      <c r="W1227" s="206" t="str">
        <f t="shared" si="59"/>
        <v>DIA2016109SULE1È</v>
      </c>
      <c r="X1227" s="206">
        <f t="shared" si="60"/>
        <v>0</v>
      </c>
      <c r="Y1227" s="206" t="str">
        <f>VLOOKUP(P1227,NIVEAUXADMIN!A:B,2,FALSE)</f>
        <v>HT07</v>
      </c>
      <c r="Z1227" s="206" t="str">
        <f>VLOOKUP(Q1227,NIVEAUXADMIN!E:F,2,FALSE)</f>
        <v>HT07711</v>
      </c>
      <c r="AA1227" s="206" t="str">
        <f>VLOOKUP(R1227,NIVEAUXADMIN!I:J,2,FALSE)</f>
        <v>HT07711-01</v>
      </c>
      <c r="AB1227" s="206">
        <f>IF(SUMPRODUCT(($A$4:$A1227=A1227)*($Q$4:$Q1227=Q1227))&gt;1,0,1)</f>
        <v>1</v>
      </c>
      <c r="AC1227" s="207">
        <f>IF(SUMPRODUCT(($A$4:$A1227=A1227)*($F$4:$F1227=F1227)*($Q$4:$Q1227=Q1227))&gt;1,0,1)</f>
        <v>1</v>
      </c>
      <c r="AD1227" s="206" t="str">
        <f t="shared" si="61"/>
        <v xml:space="preserve">{"Organisation": "Diakonie Katastrophenhilfe", "Indicateur": "Distribution de materiel d'abris d'urgence", "Statut": "Réalisé", "Date de l'activité (passé ou planifiée)
( jj-mm-aaaa)": "10/9/2016", "Département": "Sud", "Commune": "Les Cayes", "Section Communale": "1ère Bourdet"}, </v>
      </c>
    </row>
    <row r="1228" spans="1:30" s="53" customFormat="1" ht="45" x14ac:dyDescent="0.25">
      <c r="A1228" s="53" t="s">
        <v>64</v>
      </c>
      <c r="B1228" s="53" t="s">
        <v>86</v>
      </c>
      <c r="C1228" s="53" t="s">
        <v>1167</v>
      </c>
      <c r="D1228" s="53" t="s">
        <v>15</v>
      </c>
      <c r="E1228" s="132">
        <v>42652</v>
      </c>
      <c r="F1228" s="77" t="s">
        <v>2417</v>
      </c>
      <c r="G1228" s="145" t="s">
        <v>1055</v>
      </c>
      <c r="H1228" s="138" t="str">
        <f>IFERROR(VLOOKUP(G1228,REFERENCES!O:P,2,FALSE),"")</f>
        <v xml:space="preserve">Nombre </v>
      </c>
      <c r="I1228" s="185">
        <v>250</v>
      </c>
      <c r="J1228" s="17"/>
      <c r="K1228" s="17"/>
      <c r="L1228" s="17"/>
      <c r="M1228" s="74">
        <v>1250</v>
      </c>
      <c r="N1228" s="17">
        <v>250</v>
      </c>
      <c r="O1228" s="149" t="s">
        <v>1038</v>
      </c>
      <c r="P1228" s="53" t="s">
        <v>19</v>
      </c>
      <c r="Q1228" s="71" t="s">
        <v>20</v>
      </c>
      <c r="R1228" s="150" t="s">
        <v>1264</v>
      </c>
      <c r="S1228" s="143" t="s">
        <v>1836</v>
      </c>
      <c r="T1228" s="53" t="s">
        <v>1033</v>
      </c>
      <c r="U1228" s="53" t="s">
        <v>1062</v>
      </c>
      <c r="V1228" s="15" t="s">
        <v>1830</v>
      </c>
      <c r="W1228" s="206" t="str">
        <f t="shared" si="59"/>
        <v>DIA2016109SULE1È</v>
      </c>
      <c r="X1228" s="206">
        <f t="shared" si="60"/>
        <v>0</v>
      </c>
      <c r="Y1228" s="206" t="str">
        <f>VLOOKUP(P1228,NIVEAUXADMIN!A:B,2,FALSE)</f>
        <v>HT07</v>
      </c>
      <c r="Z1228" s="206" t="str">
        <f>VLOOKUP(Q1228,NIVEAUXADMIN!E:F,2,FALSE)</f>
        <v>HT07711</v>
      </c>
      <c r="AA1228" s="206" t="str">
        <f>VLOOKUP(R1228,NIVEAUXADMIN!I:J,2,FALSE)</f>
        <v>HT07711-01</v>
      </c>
      <c r="AB1228" s="206">
        <f>IF(SUMPRODUCT(($A$4:$A1228=A1228)*($Q$4:$Q1228=Q1228))&gt;1,0,1)</f>
        <v>0</v>
      </c>
      <c r="AC1228" s="207">
        <f>IF(SUMPRODUCT(($A$4:$A1228=A1228)*($F$4:$F1228=F1228)*($Q$4:$Q1228=Q1228))&gt;1,0,1)</f>
        <v>1</v>
      </c>
      <c r="AD1228" s="206" t="str">
        <f t="shared" si="61"/>
        <v xml:space="preserve">{"Organisation": "Diakonie Katastrophenhilfe", "Indicateur": "Distribution de biens non-alimentaire", "Statut": "Réalisé", "Date de l'activité (passé ou planifiée)
( jj-mm-aaaa)": "10/9/2016", "Département": "Sud", "Commune": "Les Cayes", "Section Communale": "1ère Bourdet"}, </v>
      </c>
    </row>
    <row r="1229" spans="1:30" s="53" customFormat="1" x14ac:dyDescent="0.25">
      <c r="A1229" s="53" t="s">
        <v>64</v>
      </c>
      <c r="B1229" s="53" t="s">
        <v>86</v>
      </c>
      <c r="C1229" s="53" t="s">
        <v>1167</v>
      </c>
      <c r="D1229" s="53" t="s">
        <v>15</v>
      </c>
      <c r="E1229" s="132">
        <v>42653</v>
      </c>
      <c r="F1229" s="77" t="s">
        <v>2420</v>
      </c>
      <c r="G1229" s="145" t="s">
        <v>2410</v>
      </c>
      <c r="H1229" s="138" t="str">
        <f>IFERROR(VLOOKUP(G1229,REFERENCES!O:P,2,FALSE),"")</f>
        <v xml:space="preserve">Nombre </v>
      </c>
      <c r="I1229" s="185">
        <v>252</v>
      </c>
      <c r="J1229" s="207"/>
      <c r="K1229" s="207"/>
      <c r="L1229" s="207"/>
      <c r="M1229" s="74">
        <v>1260</v>
      </c>
      <c r="N1229" s="17">
        <v>252</v>
      </c>
      <c r="O1229" s="149" t="s">
        <v>1038</v>
      </c>
      <c r="P1229" s="53" t="s">
        <v>19</v>
      </c>
      <c r="Q1229" s="53" t="s">
        <v>251</v>
      </c>
      <c r="R1229" s="150" t="s">
        <v>1495</v>
      </c>
      <c r="S1229" s="143" t="s">
        <v>1120</v>
      </c>
      <c r="T1229" s="206" t="s">
        <v>1033</v>
      </c>
      <c r="U1229" s="206" t="s">
        <v>1062</v>
      </c>
      <c r="V1229" s="15" t="s">
        <v>1837</v>
      </c>
      <c r="W1229" s="206" t="str">
        <f t="shared" si="59"/>
        <v>DIA20161010SUAQ3È</v>
      </c>
      <c r="X1229" s="206">
        <f t="shared" si="60"/>
        <v>0</v>
      </c>
      <c r="Y1229" s="206" t="str">
        <f>VLOOKUP(P1229,NIVEAUXADMIN!A:B,2,FALSE)</f>
        <v>HT07</v>
      </c>
      <c r="Z1229" s="206" t="str">
        <f>VLOOKUP(Q1229,NIVEAUXADMIN!E:F,2,FALSE)</f>
        <v>HT07731</v>
      </c>
      <c r="AA1229" s="206" t="str">
        <f>VLOOKUP(R1229,NIVEAUXADMIN!I:J,2,FALSE)</f>
        <v>HT07731-03</v>
      </c>
      <c r="AB1229" s="206">
        <f>IF(SUMPRODUCT(($A$4:$A1229=A1229)*($Q$4:$Q1229=Q1229))&gt;1,0,1)</f>
        <v>1</v>
      </c>
      <c r="AC1229" s="207">
        <f>IF(SUMPRODUCT(($A$4:$A1229=A1229)*($F$4:$F1229=F1229)*($Q$4:$Q1229=Q1229))&gt;1,0,1)</f>
        <v>1</v>
      </c>
      <c r="AD1229" s="206" t="str">
        <f t="shared" si="61"/>
        <v xml:space="preserve">{"Organisation": "Diakonie Katastrophenhilfe", "Indicateur": "Distribution de materiel d'abris d'urgence", "Statut": "Réalisé", "Date de l'activité (passé ou planifiée)
( jj-mm-aaaa)": "10/10/2016", "Département": "Sud", "Commune": "Aquin", "Section Communale": "3ème Brodequin"}, </v>
      </c>
    </row>
    <row r="1230" spans="1:30" s="53" customFormat="1" ht="45" x14ac:dyDescent="0.25">
      <c r="A1230" s="53" t="s">
        <v>64</v>
      </c>
      <c r="B1230" s="53" t="s">
        <v>42</v>
      </c>
      <c r="C1230" s="53" t="s">
        <v>64</v>
      </c>
      <c r="D1230" s="53" t="s">
        <v>15</v>
      </c>
      <c r="E1230" s="132">
        <v>42653</v>
      </c>
      <c r="F1230" s="77" t="s">
        <v>2417</v>
      </c>
      <c r="G1230" s="145" t="s">
        <v>1055</v>
      </c>
      <c r="H1230" s="138" t="str">
        <f>IFERROR(VLOOKUP(G1230,REFERENCES!O:P,2,FALSE),"")</f>
        <v xml:space="preserve">Nombre </v>
      </c>
      <c r="I1230" s="185">
        <v>252</v>
      </c>
      <c r="J1230" s="17"/>
      <c r="K1230" s="17"/>
      <c r="L1230" s="17"/>
      <c r="M1230" s="74">
        <v>640</v>
      </c>
      <c r="N1230" s="17">
        <v>128</v>
      </c>
      <c r="O1230" s="149" t="s">
        <v>1038</v>
      </c>
      <c r="P1230" s="53" t="s">
        <v>181</v>
      </c>
      <c r="Q1230" s="53" t="s">
        <v>339</v>
      </c>
      <c r="R1230" s="78" t="s">
        <v>1598</v>
      </c>
      <c r="S1230" s="143"/>
      <c r="T1230" s="53" t="s">
        <v>1033</v>
      </c>
      <c r="U1230" s="53" t="s">
        <v>1062</v>
      </c>
      <c r="V1230" s="72" t="s">
        <v>1830</v>
      </c>
      <c r="W1230" s="206" t="str">
        <f t="shared" si="59"/>
        <v>DIA20161010SUBA4È</v>
      </c>
      <c r="X1230" s="206">
        <f t="shared" si="60"/>
        <v>0</v>
      </c>
      <c r="Y1230" s="206" t="str">
        <f>VLOOKUP(P1230,NIVEAUXADMIN!A:B,2,FALSE)</f>
        <v>HT02</v>
      </c>
      <c r="Z1230" s="206" t="str">
        <f>VLOOKUP(Q1230,NIVEAUXADMIN!E:F,2,FALSE)</f>
        <v>HT02221</v>
      </c>
      <c r="AA1230" s="206" t="str">
        <f>VLOOKUP(R1230,NIVEAUXADMIN!I:J,2,FALSE)</f>
        <v>HT02221-04</v>
      </c>
      <c r="AB1230" s="206">
        <f>IF(SUMPRODUCT(($A$4:$A1230=A1230)*($Q$4:$Q1230=Q1230))&gt;1,0,1)</f>
        <v>0</v>
      </c>
      <c r="AC1230" s="207">
        <f>IF(SUMPRODUCT(($A$4:$A1230=A1230)*($F$4:$F1230=F1230)*($Q$4:$Q1230=Q1230))&gt;1,0,1)</f>
        <v>0</v>
      </c>
      <c r="AD1230" s="206" t="str">
        <f t="shared" si="61"/>
        <v xml:space="preserve">{"Organisation": "Diakonie Katastrophenhilfe", "Indicateur": "Distribution de biens non-alimentaire", "Statut": "Réalisé", "Date de l'activité (passé ou planifiée)
( jj-mm-aaaa)": "10/10/2016", "Département": "Sud-Est", "Commune": "Bainet", "Section Communale": "4ème Haut Grandou"}, </v>
      </c>
    </row>
    <row r="1231" spans="1:30" s="53" customFormat="1" ht="45" x14ac:dyDescent="0.25">
      <c r="A1231" s="53" t="s">
        <v>64</v>
      </c>
      <c r="B1231" s="53" t="s">
        <v>86</v>
      </c>
      <c r="C1231" s="53" t="s">
        <v>1167</v>
      </c>
      <c r="D1231" s="53" t="s">
        <v>15</v>
      </c>
      <c r="E1231" s="132">
        <v>42653</v>
      </c>
      <c r="F1231" s="77" t="s">
        <v>2417</v>
      </c>
      <c r="G1231" s="145" t="s">
        <v>1055</v>
      </c>
      <c r="H1231" s="138" t="str">
        <f>IFERROR(VLOOKUP(G1231,REFERENCES!O:P,2,FALSE),"")</f>
        <v xml:space="preserve">Nombre </v>
      </c>
      <c r="I1231" s="185">
        <v>128</v>
      </c>
      <c r="J1231" s="17"/>
      <c r="K1231" s="17"/>
      <c r="L1231" s="17"/>
      <c r="M1231" s="74">
        <v>1260</v>
      </c>
      <c r="N1231" s="17">
        <v>252</v>
      </c>
      <c r="O1231" s="149" t="s">
        <v>1038</v>
      </c>
      <c r="P1231" s="53" t="s">
        <v>19</v>
      </c>
      <c r="Q1231" s="53" t="s">
        <v>251</v>
      </c>
      <c r="R1231" s="150" t="s">
        <v>1495</v>
      </c>
      <c r="S1231" s="206" t="s">
        <v>1120</v>
      </c>
      <c r="T1231" s="53" t="s">
        <v>1033</v>
      </c>
      <c r="U1231" s="206" t="s">
        <v>1062</v>
      </c>
      <c r="V1231" s="145" t="s">
        <v>1830</v>
      </c>
      <c r="W1231" s="206" t="str">
        <f t="shared" si="59"/>
        <v>DIA20161010SUAQ3È</v>
      </c>
      <c r="X1231" s="206">
        <f t="shared" si="60"/>
        <v>0</v>
      </c>
      <c r="Y1231" s="206" t="str">
        <f>VLOOKUP(P1231,NIVEAUXADMIN!A:B,2,FALSE)</f>
        <v>HT07</v>
      </c>
      <c r="Z1231" s="206" t="str">
        <f>VLOOKUP(Q1231,NIVEAUXADMIN!E:F,2,FALSE)</f>
        <v>HT07731</v>
      </c>
      <c r="AA1231" s="206" t="str">
        <f>VLOOKUP(R1231,NIVEAUXADMIN!I:J,2,FALSE)</f>
        <v>HT07731-03</v>
      </c>
      <c r="AB1231" s="206">
        <f>IF(SUMPRODUCT(($A$4:$A1231=A1231)*($Q$4:$Q1231=Q1231))&gt;1,0,1)</f>
        <v>0</v>
      </c>
      <c r="AC1231" s="207">
        <f>IF(SUMPRODUCT(($A$4:$A1231=A1231)*($F$4:$F1231=F1231)*($Q$4:$Q1231=Q1231))&gt;1,0,1)</f>
        <v>1</v>
      </c>
      <c r="AD1231" s="206" t="str">
        <f t="shared" si="61"/>
        <v xml:space="preserve">{"Organisation": "Diakonie Katastrophenhilfe", "Indicateur": "Distribution de biens non-alimentaire", "Statut": "Réalisé", "Date de l'activité (passé ou planifiée)
( jj-mm-aaaa)": "10/10/2016", "Département": "Sud", "Commune": "Aquin", "Section Communale": "3ème Brodequin"}, </v>
      </c>
    </row>
    <row r="1232" spans="1:30" s="53" customFormat="1" ht="45" x14ac:dyDescent="0.25">
      <c r="A1232" s="53" t="s">
        <v>64</v>
      </c>
      <c r="B1232" s="53" t="s">
        <v>42</v>
      </c>
      <c r="C1232" s="53" t="s">
        <v>64</v>
      </c>
      <c r="D1232" s="53" t="s">
        <v>15</v>
      </c>
      <c r="E1232" s="132">
        <v>42656</v>
      </c>
      <c r="F1232" s="77" t="s">
        <v>2417</v>
      </c>
      <c r="G1232" s="145" t="s">
        <v>1055</v>
      </c>
      <c r="H1232" s="138" t="str">
        <f>IFERROR(VLOOKUP(G1232,REFERENCES!O:P,2,FALSE),"")</f>
        <v xml:space="preserve">Nombre </v>
      </c>
      <c r="I1232" s="185">
        <v>57</v>
      </c>
      <c r="J1232" s="17"/>
      <c r="K1232" s="17"/>
      <c r="L1232" s="17"/>
      <c r="M1232" s="74">
        <v>285</v>
      </c>
      <c r="N1232" s="207">
        <v>57</v>
      </c>
      <c r="O1232" s="149" t="s">
        <v>1038</v>
      </c>
      <c r="P1232" s="53" t="s">
        <v>181</v>
      </c>
      <c r="Q1232" s="53" t="s">
        <v>339</v>
      </c>
      <c r="R1232" s="150" t="s">
        <v>1745</v>
      </c>
      <c r="S1232" s="206"/>
      <c r="T1232" s="53" t="s">
        <v>1033</v>
      </c>
      <c r="U1232" s="206" t="s">
        <v>1062</v>
      </c>
      <c r="V1232" s="145" t="s">
        <v>1830</v>
      </c>
      <c r="W1232" s="206" t="str">
        <f t="shared" si="59"/>
        <v>DIA20161013SUBA8È</v>
      </c>
      <c r="X1232" s="206">
        <f t="shared" si="60"/>
        <v>0</v>
      </c>
      <c r="Y1232" s="206" t="str">
        <f>VLOOKUP(P1232,NIVEAUXADMIN!A:B,2,FALSE)</f>
        <v>HT02</v>
      </c>
      <c r="Z1232" s="206" t="str">
        <f>VLOOKUP(Q1232,NIVEAUXADMIN!E:F,2,FALSE)</f>
        <v>HT02221</v>
      </c>
      <c r="AA1232" s="206" t="str">
        <f>VLOOKUP(R1232,NIVEAUXADMIN!I:J,2,FALSE)</f>
        <v>HT02221-08</v>
      </c>
      <c r="AB1232" s="206">
        <f>IF(SUMPRODUCT(($A$4:$A1232=A1232)*($Q$4:$Q1232=Q1232))&gt;1,0,1)</f>
        <v>0</v>
      </c>
      <c r="AC1232" s="207">
        <f>IF(SUMPRODUCT(($A$4:$A1232=A1232)*($F$4:$F1232=F1232)*($Q$4:$Q1232=Q1232))&gt;1,0,1)</f>
        <v>0</v>
      </c>
      <c r="AD1232" s="206" t="str">
        <f t="shared" si="61"/>
        <v xml:space="preserve">{"Organisation": "Diakonie Katastrophenhilfe", "Indicateur": "Distribution de biens non-alimentaire", "Statut": "Réalisé", "Date de l'activité (passé ou planifiée)
( jj-mm-aaaa)": "10/13/2016", "Département": "Sud-Est", "Commune": "Bainet", "Section Communale": "8ème Oranger"}, </v>
      </c>
    </row>
    <row r="1233" spans="1:30" s="53" customFormat="1" x14ac:dyDescent="0.25">
      <c r="A1233" s="53" t="s">
        <v>64</v>
      </c>
      <c r="B1233" s="53" t="s">
        <v>86</v>
      </c>
      <c r="C1233" s="53" t="s">
        <v>1167</v>
      </c>
      <c r="D1233" s="53" t="s">
        <v>15</v>
      </c>
      <c r="E1233" s="132">
        <v>42657</v>
      </c>
      <c r="F1233" s="77" t="s">
        <v>2420</v>
      </c>
      <c r="G1233" s="145" t="s">
        <v>2410</v>
      </c>
      <c r="H1233" s="138" t="str">
        <f>IFERROR(VLOOKUP(G1233,REFERENCES!O:P,2,FALSE),"")</f>
        <v xml:space="preserve">Nombre </v>
      </c>
      <c r="I1233" s="185">
        <v>176</v>
      </c>
      <c r="J1233" s="17"/>
      <c r="K1233" s="17"/>
      <c r="L1233" s="17"/>
      <c r="M1233" s="74">
        <v>880</v>
      </c>
      <c r="N1233" s="207">
        <v>176</v>
      </c>
      <c r="O1233" s="149" t="s">
        <v>1038</v>
      </c>
      <c r="P1233" s="53" t="s">
        <v>19</v>
      </c>
      <c r="Q1233" s="53" t="s">
        <v>497</v>
      </c>
      <c r="R1233" s="150" t="s">
        <v>1404</v>
      </c>
      <c r="S1233" s="206" t="s">
        <v>1838</v>
      </c>
      <c r="T1233" s="53" t="s">
        <v>1033</v>
      </c>
      <c r="U1233" s="206" t="s">
        <v>1062</v>
      </c>
      <c r="V1233" s="145" t="s">
        <v>1837</v>
      </c>
      <c r="W1233" s="206" t="str">
        <f t="shared" si="59"/>
        <v>DIA20161014SUCA2È</v>
      </c>
      <c r="X1233" s="206">
        <f t="shared" si="60"/>
        <v>0</v>
      </c>
      <c r="Y1233" s="206" t="str">
        <f>VLOOKUP(P1233,NIVEAUXADMIN!A:B,2,FALSE)</f>
        <v>HT07</v>
      </c>
      <c r="Z1233" s="206" t="str">
        <f>VLOOKUP(Q1233,NIVEAUXADMIN!E:F,2,FALSE)</f>
        <v>HT07714</v>
      </c>
      <c r="AA1233" s="206" t="str">
        <f>VLOOKUP(R1233,NIVEAUXADMIN!I:J,2,FALSE)</f>
        <v>HT07714-02</v>
      </c>
      <c r="AB1233" s="206">
        <f>IF(SUMPRODUCT(($A$4:$A1233=A1233)*($Q$4:$Q1233=Q1233))&gt;1,0,1)</f>
        <v>1</v>
      </c>
      <c r="AC1233" s="207">
        <f>IF(SUMPRODUCT(($A$4:$A1233=A1233)*($F$4:$F1233=F1233)*($Q$4:$Q1233=Q1233))&gt;1,0,1)</f>
        <v>1</v>
      </c>
      <c r="AD1233" s="206" t="str">
        <f t="shared" si="61"/>
        <v xml:space="preserve">{"Organisation": "Diakonie Katastrophenhilfe", "Indicateur": "Distribution de materiel d'abris d'urgence", "Statut": "Réalisé", "Date de l'activité (passé ou planifiée)
( jj-mm-aaaa)": "10/14/2016", "Département": "Sud", "Commune": "Camp Perrin", "Section Communale": "2ème Champlois"}, </v>
      </c>
    </row>
    <row r="1234" spans="1:30" s="53" customFormat="1" ht="45" x14ac:dyDescent="0.25">
      <c r="A1234" s="53" t="s">
        <v>64</v>
      </c>
      <c r="B1234" s="53" t="s">
        <v>86</v>
      </c>
      <c r="C1234" s="53" t="s">
        <v>1167</v>
      </c>
      <c r="D1234" s="53" t="s">
        <v>15</v>
      </c>
      <c r="E1234" s="132">
        <v>42657</v>
      </c>
      <c r="F1234" s="77" t="s">
        <v>2417</v>
      </c>
      <c r="G1234" s="145" t="s">
        <v>1055</v>
      </c>
      <c r="H1234" s="138" t="str">
        <f>IFERROR(VLOOKUP(G1234,REFERENCES!O:P,2,FALSE),"")</f>
        <v xml:space="preserve">Nombre </v>
      </c>
      <c r="I1234" s="185">
        <v>176</v>
      </c>
      <c r="J1234" s="17"/>
      <c r="K1234" s="17"/>
      <c r="L1234" s="17"/>
      <c r="M1234" s="147">
        <v>880</v>
      </c>
      <c r="N1234" s="17">
        <v>176</v>
      </c>
      <c r="O1234" s="149" t="s">
        <v>1038</v>
      </c>
      <c r="P1234" s="53" t="s">
        <v>19</v>
      </c>
      <c r="Q1234" s="53" t="s">
        <v>497</v>
      </c>
      <c r="R1234" s="78" t="s">
        <v>1404</v>
      </c>
      <c r="S1234" s="71" t="s">
        <v>1838</v>
      </c>
      <c r="T1234" s="53" t="s">
        <v>1033</v>
      </c>
      <c r="U1234" s="53" t="s">
        <v>1062</v>
      </c>
      <c r="V1234" s="145" t="s">
        <v>1830</v>
      </c>
      <c r="W1234" s="206" t="str">
        <f t="shared" si="59"/>
        <v>DIA20161014SUCA2È</v>
      </c>
      <c r="X1234" s="206">
        <f t="shared" si="60"/>
        <v>0</v>
      </c>
      <c r="Y1234" s="206" t="str">
        <f>VLOOKUP(P1234,NIVEAUXADMIN!A:B,2,FALSE)</f>
        <v>HT07</v>
      </c>
      <c r="Z1234" s="206" t="str">
        <f>VLOOKUP(Q1234,NIVEAUXADMIN!E:F,2,FALSE)</f>
        <v>HT07714</v>
      </c>
      <c r="AA1234" s="206" t="str">
        <f>VLOOKUP(R1234,NIVEAUXADMIN!I:J,2,FALSE)</f>
        <v>HT07714-02</v>
      </c>
      <c r="AB1234" s="206">
        <f>IF(SUMPRODUCT(($A$4:$A1234=A1234)*($Q$4:$Q1234=Q1234))&gt;1,0,1)</f>
        <v>0</v>
      </c>
      <c r="AC1234" s="207">
        <f>IF(SUMPRODUCT(($A$4:$A1234=A1234)*($F$4:$F1234=F1234)*($Q$4:$Q1234=Q1234))&gt;1,0,1)</f>
        <v>1</v>
      </c>
      <c r="AD1234" s="206" t="str">
        <f t="shared" si="61"/>
        <v xml:space="preserve">{"Organisation": "Diakonie Katastrophenhilfe", "Indicateur": "Distribution de biens non-alimentaire", "Statut": "Réalisé", "Date de l'activité (passé ou planifiée)
( jj-mm-aaaa)": "10/14/2016", "Département": "Sud", "Commune": "Camp Perrin", "Section Communale": "2ème Champlois"}, </v>
      </c>
    </row>
    <row r="1235" spans="1:30" s="53" customFormat="1" x14ac:dyDescent="0.25">
      <c r="A1235" s="53" t="s">
        <v>64</v>
      </c>
      <c r="B1235" s="53" t="s">
        <v>86</v>
      </c>
      <c r="C1235" s="53" t="s">
        <v>1167</v>
      </c>
      <c r="D1235" s="53" t="s">
        <v>15</v>
      </c>
      <c r="E1235" s="132">
        <v>42660</v>
      </c>
      <c r="F1235" s="77" t="s">
        <v>2420</v>
      </c>
      <c r="G1235" s="145" t="s">
        <v>2410</v>
      </c>
      <c r="H1235" s="138" t="str">
        <f>IFERROR(VLOOKUP(G1235,REFERENCES!O:P,2,FALSE),"")</f>
        <v xml:space="preserve">Nombre </v>
      </c>
      <c r="I1235" s="185">
        <v>125</v>
      </c>
      <c r="J1235" s="17"/>
      <c r="K1235" s="17"/>
      <c r="L1235" s="17"/>
      <c r="M1235" s="74">
        <v>625</v>
      </c>
      <c r="N1235" s="17">
        <v>125</v>
      </c>
      <c r="O1235" s="149" t="s">
        <v>1038</v>
      </c>
      <c r="P1235" s="53" t="s">
        <v>19</v>
      </c>
      <c r="Q1235" s="53" t="s">
        <v>552</v>
      </c>
      <c r="R1235" s="150" t="s">
        <v>1385</v>
      </c>
      <c r="S1235" s="71"/>
      <c r="T1235" s="53" t="s">
        <v>1033</v>
      </c>
      <c r="U1235" s="53" t="s">
        <v>1062</v>
      </c>
      <c r="V1235" s="145" t="s">
        <v>1837</v>
      </c>
      <c r="W1235" s="206" t="str">
        <f t="shared" si="59"/>
        <v>DIA20161017SUTO2È</v>
      </c>
      <c r="X1235" s="206">
        <f t="shared" si="60"/>
        <v>0</v>
      </c>
      <c r="Y1235" s="206" t="str">
        <f>VLOOKUP(P1235,NIVEAUXADMIN!A:B,2,FALSE)</f>
        <v>HT07</v>
      </c>
      <c r="Z1235" s="206" t="str">
        <f>VLOOKUP(Q1235,NIVEAUXADMIN!E:F,2,FALSE)</f>
        <v>HT07712</v>
      </c>
      <c r="AA1235" s="206" t="str">
        <f>VLOOKUP(R1235,NIVEAUXADMIN!I:J,2,FALSE)</f>
        <v>HT07712-02</v>
      </c>
      <c r="AB1235" s="206">
        <f>IF(SUMPRODUCT(($A$4:$A1235=A1235)*($Q$4:$Q1235=Q1235))&gt;1,0,1)</f>
        <v>1</v>
      </c>
      <c r="AC1235" s="207">
        <f>IF(SUMPRODUCT(($A$4:$A1235=A1235)*($F$4:$F1235=F1235)*($Q$4:$Q1235=Q1235))&gt;1,0,1)</f>
        <v>1</v>
      </c>
      <c r="AD1235" s="206" t="str">
        <f t="shared" si="61"/>
        <v xml:space="preserve">{"Organisation": "Diakonie Katastrophenhilfe", "Indicateur": "Distribution de materiel d'abris d'urgence", "Statut": "Réalisé", "Date de l'activité (passé ou planifiée)
( jj-mm-aaaa)": "10/17/2016", "Département": "Sud", "Commune": "Torbeck", "Section Communale": "2ème Bérault"}, </v>
      </c>
    </row>
    <row r="1236" spans="1:30" s="53" customFormat="1" ht="45" x14ac:dyDescent="0.25">
      <c r="A1236" s="53" t="s">
        <v>64</v>
      </c>
      <c r="B1236" s="53" t="s">
        <v>86</v>
      </c>
      <c r="C1236" s="53" t="s">
        <v>1167</v>
      </c>
      <c r="D1236" s="53" t="s">
        <v>15</v>
      </c>
      <c r="E1236" s="132">
        <v>42660</v>
      </c>
      <c r="F1236" s="77" t="s">
        <v>2417</v>
      </c>
      <c r="G1236" s="145" t="s">
        <v>1055</v>
      </c>
      <c r="H1236" s="138" t="str">
        <f>IFERROR(VLOOKUP(G1236,REFERENCES!O:P,2,FALSE),"")</f>
        <v xml:space="preserve">Nombre </v>
      </c>
      <c r="I1236" s="185">
        <v>125</v>
      </c>
      <c r="J1236" s="17"/>
      <c r="K1236" s="17"/>
      <c r="L1236" s="17"/>
      <c r="M1236" s="74">
        <v>625</v>
      </c>
      <c r="N1236" s="17">
        <v>125</v>
      </c>
      <c r="O1236" s="149" t="s">
        <v>1038</v>
      </c>
      <c r="P1236" s="53" t="s">
        <v>19</v>
      </c>
      <c r="Q1236" s="53" t="s">
        <v>552</v>
      </c>
      <c r="R1236" s="150" t="s">
        <v>1385</v>
      </c>
      <c r="S1236" s="206"/>
      <c r="T1236" s="206" t="s">
        <v>1033</v>
      </c>
      <c r="U1236" s="206" t="s">
        <v>1062</v>
      </c>
      <c r="V1236" s="15" t="s">
        <v>1830</v>
      </c>
      <c r="W1236" s="206" t="str">
        <f t="shared" si="59"/>
        <v>DIA20161017SUTO2È</v>
      </c>
      <c r="X1236" s="206">
        <f t="shared" si="60"/>
        <v>0</v>
      </c>
      <c r="Y1236" s="206" t="str">
        <f>VLOOKUP(P1236,NIVEAUXADMIN!A:B,2,FALSE)</f>
        <v>HT07</v>
      </c>
      <c r="Z1236" s="206" t="str">
        <f>VLOOKUP(Q1236,NIVEAUXADMIN!E:F,2,FALSE)</f>
        <v>HT07712</v>
      </c>
      <c r="AA1236" s="206" t="str">
        <f>VLOOKUP(R1236,NIVEAUXADMIN!I:J,2,FALSE)</f>
        <v>HT07712-02</v>
      </c>
      <c r="AB1236" s="206">
        <f>IF(SUMPRODUCT(($A$4:$A1236=A1236)*($Q$4:$Q1236=Q1236))&gt;1,0,1)</f>
        <v>0</v>
      </c>
      <c r="AC1236" s="207">
        <f>IF(SUMPRODUCT(($A$4:$A1236=A1236)*($F$4:$F1236=F1236)*($Q$4:$Q1236=Q1236))&gt;1,0,1)</f>
        <v>1</v>
      </c>
      <c r="AD1236" s="206" t="str">
        <f t="shared" si="61"/>
        <v xml:space="preserve">{"Organisation": "Diakonie Katastrophenhilfe", "Indicateur": "Distribution de biens non-alimentaire", "Statut": "Réalisé", "Date de l'activité (passé ou planifiée)
( jj-mm-aaaa)": "10/17/2016", "Département": "Sud", "Commune": "Torbeck", "Section Communale": "2ème Bérault"}, </v>
      </c>
    </row>
    <row r="1237" spans="1:30" s="53" customFormat="1" x14ac:dyDescent="0.25">
      <c r="A1237" s="53" t="s">
        <v>64</v>
      </c>
      <c r="B1237" s="53" t="s">
        <v>86</v>
      </c>
      <c r="C1237" s="53" t="s">
        <v>1167</v>
      </c>
      <c r="D1237" s="53" t="s">
        <v>15</v>
      </c>
      <c r="E1237" s="132">
        <v>42660</v>
      </c>
      <c r="F1237" s="77" t="s">
        <v>2420</v>
      </c>
      <c r="G1237" s="145" t="s">
        <v>2410</v>
      </c>
      <c r="H1237" s="138" t="str">
        <f>IFERROR(VLOOKUP(G1237,REFERENCES!O:P,2,FALSE),"")</f>
        <v xml:space="preserve">Nombre </v>
      </c>
      <c r="I1237" s="185">
        <v>97</v>
      </c>
      <c r="J1237" s="17"/>
      <c r="K1237" s="17"/>
      <c r="L1237" s="17"/>
      <c r="M1237" s="74">
        <v>485</v>
      </c>
      <c r="N1237" s="17">
        <v>97</v>
      </c>
      <c r="O1237" s="149" t="s">
        <v>1038</v>
      </c>
      <c r="P1237" s="53" t="s">
        <v>19</v>
      </c>
      <c r="Q1237" s="53" t="s">
        <v>552</v>
      </c>
      <c r="R1237" s="150" t="s">
        <v>1555</v>
      </c>
      <c r="S1237" s="206"/>
      <c r="T1237" s="206" t="s">
        <v>1033</v>
      </c>
      <c r="U1237" s="206" t="s">
        <v>1062</v>
      </c>
      <c r="V1237" s="72" t="s">
        <v>1837</v>
      </c>
      <c r="W1237" s="206" t="str">
        <f t="shared" si="59"/>
        <v>DIA20161017SUTO3È</v>
      </c>
      <c r="X1237" s="206">
        <f t="shared" si="60"/>
        <v>0</v>
      </c>
      <c r="Y1237" s="206" t="str">
        <f>VLOOKUP(P1237,NIVEAUXADMIN!A:B,2,FALSE)</f>
        <v>HT07</v>
      </c>
      <c r="Z1237" s="206" t="str">
        <f>VLOOKUP(Q1237,NIVEAUXADMIN!E:F,2,FALSE)</f>
        <v>HT07712</v>
      </c>
      <c r="AA1237" s="206" t="str">
        <f>VLOOKUP(R1237,NIVEAUXADMIN!I:J,2,FALSE)</f>
        <v>HT07712-03</v>
      </c>
      <c r="AB1237" s="206">
        <f>IF(SUMPRODUCT(($A$4:$A1237=A1237)*($Q$4:$Q1237=Q1237))&gt;1,0,1)</f>
        <v>0</v>
      </c>
      <c r="AC1237" s="207">
        <f>IF(SUMPRODUCT(($A$4:$A1237=A1237)*($F$4:$F1237=F1237)*($Q$4:$Q1237=Q1237))&gt;1,0,1)</f>
        <v>0</v>
      </c>
      <c r="AD1237" s="206" t="str">
        <f t="shared" si="61"/>
        <v xml:space="preserve">{"Organisation": "Diakonie Katastrophenhilfe", "Indicateur": "Distribution de materiel d'abris d'urgence", "Statut": "Réalisé", "Date de l'activité (passé ou planifiée)
( jj-mm-aaaa)": "10/17/2016", "Département": "Sud", "Commune": "Torbeck", "Section Communale": "3ème Solon"}, </v>
      </c>
    </row>
    <row r="1238" spans="1:30" s="53" customFormat="1" ht="45" x14ac:dyDescent="0.25">
      <c r="A1238" s="53" t="s">
        <v>64</v>
      </c>
      <c r="B1238" s="53" t="s">
        <v>86</v>
      </c>
      <c r="C1238" s="53" t="s">
        <v>1167</v>
      </c>
      <c r="D1238" s="53" t="s">
        <v>15</v>
      </c>
      <c r="E1238" s="132">
        <v>42660</v>
      </c>
      <c r="F1238" s="77" t="s">
        <v>2417</v>
      </c>
      <c r="G1238" s="145" t="s">
        <v>1055</v>
      </c>
      <c r="H1238" s="138" t="str">
        <f>IFERROR(VLOOKUP(G1238,REFERENCES!O:P,2,FALSE),"")</f>
        <v xml:space="preserve">Nombre </v>
      </c>
      <c r="I1238" s="185">
        <v>97</v>
      </c>
      <c r="J1238" s="17"/>
      <c r="K1238" s="17"/>
      <c r="L1238" s="17"/>
      <c r="M1238" s="74">
        <v>485</v>
      </c>
      <c r="N1238" s="17">
        <v>97</v>
      </c>
      <c r="O1238" s="149" t="s">
        <v>1038</v>
      </c>
      <c r="P1238" s="53" t="s">
        <v>19</v>
      </c>
      <c r="Q1238" s="53" t="s">
        <v>552</v>
      </c>
      <c r="R1238" s="150" t="s">
        <v>1555</v>
      </c>
      <c r="S1238" s="206"/>
      <c r="T1238" s="206" t="s">
        <v>1033</v>
      </c>
      <c r="U1238" s="206" t="s">
        <v>1062</v>
      </c>
      <c r="V1238" s="145" t="s">
        <v>1830</v>
      </c>
      <c r="W1238" s="206" t="str">
        <f t="shared" si="59"/>
        <v>DIA20161017SUTO3È</v>
      </c>
      <c r="X1238" s="206">
        <f t="shared" si="60"/>
        <v>0</v>
      </c>
      <c r="Y1238" s="206" t="str">
        <f>VLOOKUP(P1238,NIVEAUXADMIN!A:B,2,FALSE)</f>
        <v>HT07</v>
      </c>
      <c r="Z1238" s="206" t="str">
        <f>VLOOKUP(Q1238,NIVEAUXADMIN!E:F,2,FALSE)</f>
        <v>HT07712</v>
      </c>
      <c r="AA1238" s="206" t="str">
        <f>VLOOKUP(R1238,NIVEAUXADMIN!I:J,2,FALSE)</f>
        <v>HT07712-03</v>
      </c>
      <c r="AB1238" s="206">
        <f>IF(SUMPRODUCT(($A$4:$A1238=A1238)*($Q$4:$Q1238=Q1238))&gt;1,0,1)</f>
        <v>0</v>
      </c>
      <c r="AC1238" s="207">
        <f>IF(SUMPRODUCT(($A$4:$A1238=A1238)*($F$4:$F1238=F1238)*($Q$4:$Q1238=Q1238))&gt;1,0,1)</f>
        <v>0</v>
      </c>
      <c r="AD1238" s="206" t="str">
        <f t="shared" si="61"/>
        <v xml:space="preserve">{"Organisation": "Diakonie Katastrophenhilfe", "Indicateur": "Distribution de biens non-alimentaire", "Statut": "Réalisé", "Date de l'activité (passé ou planifiée)
( jj-mm-aaaa)": "10/17/2016", "Département": "Sud", "Commune": "Torbeck", "Section Communale": "3ème Solon"}, </v>
      </c>
    </row>
    <row r="1239" spans="1:30" s="53" customFormat="1" x14ac:dyDescent="0.25">
      <c r="A1239" s="53" t="s">
        <v>64</v>
      </c>
      <c r="B1239" s="53" t="s">
        <v>86</v>
      </c>
      <c r="C1239" s="53" t="s">
        <v>1167</v>
      </c>
      <c r="D1239" s="53" t="s">
        <v>15</v>
      </c>
      <c r="E1239" s="132">
        <v>42663</v>
      </c>
      <c r="F1239" s="77" t="s">
        <v>2420</v>
      </c>
      <c r="G1239" s="145" t="s">
        <v>2410</v>
      </c>
      <c r="H1239" s="138" t="str">
        <f>IFERROR(VLOOKUP(G1239,REFERENCES!O:P,2,FALSE),"")</f>
        <v xml:space="preserve">Nombre </v>
      </c>
      <c r="I1239" s="185">
        <v>85</v>
      </c>
      <c r="J1239" s="17"/>
      <c r="K1239" s="17"/>
      <c r="L1239" s="17"/>
      <c r="M1239" s="74">
        <v>425</v>
      </c>
      <c r="N1239" s="17">
        <v>85</v>
      </c>
      <c r="O1239" s="149" t="s">
        <v>1038</v>
      </c>
      <c r="P1239" s="53" t="s">
        <v>19</v>
      </c>
      <c r="Q1239" s="53" t="s">
        <v>251</v>
      </c>
      <c r="R1239" s="150" t="s">
        <v>1315</v>
      </c>
      <c r="S1239" s="206" t="s">
        <v>1839</v>
      </c>
      <c r="T1239" s="206" t="s">
        <v>1033</v>
      </c>
      <c r="U1239" s="206" t="s">
        <v>1062</v>
      </c>
      <c r="V1239" s="145" t="s">
        <v>1837</v>
      </c>
      <c r="W1239" s="206" t="str">
        <f t="shared" si="59"/>
        <v>DIA20161020SUAQ1È</v>
      </c>
      <c r="X1239" s="206">
        <f t="shared" si="60"/>
        <v>0</v>
      </c>
      <c r="Y1239" s="206" t="str">
        <f>VLOOKUP(P1239,NIVEAUXADMIN!A:B,2,FALSE)</f>
        <v>HT07</v>
      </c>
      <c r="Z1239" s="206" t="str">
        <f>VLOOKUP(Q1239,NIVEAUXADMIN!E:F,2,FALSE)</f>
        <v>HT07731</v>
      </c>
      <c r="AA1239" s="206" t="str">
        <f>VLOOKUP(R1239,NIVEAUXADMIN!I:J,2,FALSE)</f>
        <v>HT07731-01</v>
      </c>
      <c r="AB1239" s="206">
        <f>IF(SUMPRODUCT(($A$4:$A1239=A1239)*($Q$4:$Q1239=Q1239))&gt;1,0,1)</f>
        <v>0</v>
      </c>
      <c r="AC1239" s="207">
        <f>IF(SUMPRODUCT(($A$4:$A1239=A1239)*($F$4:$F1239=F1239)*($Q$4:$Q1239=Q1239))&gt;1,0,1)</f>
        <v>0</v>
      </c>
      <c r="AD1239" s="206" t="str">
        <f t="shared" si="61"/>
        <v xml:space="preserve">{"Organisation": "Diakonie Katastrophenhilfe", "Indicateur": "Distribution de materiel d'abris d'urgence", "Statut": "Réalisé", "Date de l'activité (passé ou planifiée)
( jj-mm-aaaa)": "10/20/2016", "Département": "Sud", "Commune": "Aquin", "Section Communale": "1ère Macéan"}, </v>
      </c>
    </row>
    <row r="1240" spans="1:30" s="53" customFormat="1" ht="45" x14ac:dyDescent="0.25">
      <c r="A1240" s="53" t="s">
        <v>64</v>
      </c>
      <c r="B1240" s="53" t="s">
        <v>86</v>
      </c>
      <c r="C1240" s="53" t="s">
        <v>1167</v>
      </c>
      <c r="D1240" s="53" t="s">
        <v>15</v>
      </c>
      <c r="E1240" s="132">
        <v>42663</v>
      </c>
      <c r="F1240" s="77" t="s">
        <v>2417</v>
      </c>
      <c r="G1240" s="145" t="s">
        <v>1055</v>
      </c>
      <c r="H1240" s="138" t="str">
        <f>IFERROR(VLOOKUP(G1240,REFERENCES!O:P,2,FALSE),"")</f>
        <v xml:space="preserve">Nombre </v>
      </c>
      <c r="I1240" s="185">
        <v>85</v>
      </c>
      <c r="J1240" s="207"/>
      <c r="K1240" s="207"/>
      <c r="L1240" s="207"/>
      <c r="M1240" s="74">
        <v>425</v>
      </c>
      <c r="N1240" s="17">
        <v>85</v>
      </c>
      <c r="O1240" s="149" t="s">
        <v>1038</v>
      </c>
      <c r="P1240" s="53" t="s">
        <v>19</v>
      </c>
      <c r="Q1240" s="53" t="s">
        <v>251</v>
      </c>
      <c r="R1240" s="150" t="s">
        <v>1315</v>
      </c>
      <c r="S1240" s="206" t="s">
        <v>1839</v>
      </c>
      <c r="T1240" s="206" t="s">
        <v>1033</v>
      </c>
      <c r="U1240" s="206" t="s">
        <v>1062</v>
      </c>
      <c r="V1240" s="15" t="s">
        <v>1830</v>
      </c>
      <c r="W1240" s="206" t="str">
        <f t="shared" si="59"/>
        <v>DIA20161020SUAQ1È</v>
      </c>
      <c r="X1240" s="206">
        <f t="shared" si="60"/>
        <v>0</v>
      </c>
      <c r="Y1240" s="206" t="str">
        <f>VLOOKUP(P1240,NIVEAUXADMIN!A:B,2,FALSE)</f>
        <v>HT07</v>
      </c>
      <c r="Z1240" s="206" t="str">
        <f>VLOOKUP(Q1240,NIVEAUXADMIN!E:F,2,FALSE)</f>
        <v>HT07731</v>
      </c>
      <c r="AA1240" s="206" t="str">
        <f>VLOOKUP(R1240,NIVEAUXADMIN!I:J,2,FALSE)</f>
        <v>HT07731-01</v>
      </c>
      <c r="AB1240" s="206">
        <f>IF(SUMPRODUCT(($A$4:$A1240=A1240)*($Q$4:$Q1240=Q1240))&gt;1,0,1)</f>
        <v>0</v>
      </c>
      <c r="AC1240" s="207">
        <f>IF(SUMPRODUCT(($A$4:$A1240=A1240)*($F$4:$F1240=F1240)*($Q$4:$Q1240=Q1240))&gt;1,0,1)</f>
        <v>0</v>
      </c>
      <c r="AD1240" s="206" t="str">
        <f t="shared" si="61"/>
        <v xml:space="preserve">{"Organisation": "Diakonie Katastrophenhilfe", "Indicateur": "Distribution de biens non-alimentaire", "Statut": "Réalisé", "Date de l'activité (passé ou planifiée)
( jj-mm-aaaa)": "10/20/2016", "Département": "Sud", "Commune": "Aquin", "Section Communale": "1ère Macéan"}, </v>
      </c>
    </row>
    <row r="1241" spans="1:30" s="53" customFormat="1" x14ac:dyDescent="0.25">
      <c r="A1241" s="53" t="s">
        <v>64</v>
      </c>
      <c r="B1241" s="53" t="s">
        <v>86</v>
      </c>
      <c r="C1241" s="53" t="s">
        <v>1167</v>
      </c>
      <c r="D1241" s="53" t="s">
        <v>15</v>
      </c>
      <c r="E1241" s="132">
        <v>42663</v>
      </c>
      <c r="F1241" s="77" t="s">
        <v>2420</v>
      </c>
      <c r="G1241" s="145" t="s">
        <v>2410</v>
      </c>
      <c r="H1241" s="138" t="str">
        <f>IFERROR(VLOOKUP(G1241,REFERENCES!O:P,2,FALSE),"")</f>
        <v xml:space="preserve">Nombre </v>
      </c>
      <c r="I1241" s="185">
        <v>95</v>
      </c>
      <c r="J1241" s="17"/>
      <c r="K1241" s="17"/>
      <c r="L1241" s="17"/>
      <c r="M1241" s="74">
        <v>475</v>
      </c>
      <c r="N1241" s="17">
        <v>95</v>
      </c>
      <c r="O1241" s="149" t="s">
        <v>1038</v>
      </c>
      <c r="P1241" s="53" t="s">
        <v>19</v>
      </c>
      <c r="Q1241" s="71" t="s">
        <v>515</v>
      </c>
      <c r="R1241" s="150" t="s">
        <v>1289</v>
      </c>
      <c r="S1241" s="206"/>
      <c r="T1241" s="206" t="s">
        <v>1033</v>
      </c>
      <c r="U1241" s="206" t="s">
        <v>1062</v>
      </c>
      <c r="V1241" s="15" t="s">
        <v>1837</v>
      </c>
      <c r="W1241" s="206" t="str">
        <f t="shared" si="59"/>
        <v>DIA20161020SUCH1È</v>
      </c>
      <c r="X1241" s="206">
        <f t="shared" si="60"/>
        <v>0</v>
      </c>
      <c r="Y1241" s="206" t="str">
        <f>VLOOKUP(P1241,NIVEAUXADMIN!A:B,2,FALSE)</f>
        <v>HT07</v>
      </c>
      <c r="Z1241" s="206" t="str">
        <f>VLOOKUP(Q1241,NIVEAUXADMIN!E:F,2,FALSE)</f>
        <v>HT07713</v>
      </c>
      <c r="AA1241" s="206" t="str">
        <f>VLOOKUP(R1241,NIVEAUXADMIN!I:J,2,FALSE)</f>
        <v>HT07713-01</v>
      </c>
      <c r="AB1241" s="206">
        <f>IF(SUMPRODUCT(($A$4:$A1241=A1241)*($Q$4:$Q1241=Q1241))&gt;1,0,1)</f>
        <v>0</v>
      </c>
      <c r="AC1241" s="207">
        <f>IF(SUMPRODUCT(($A$4:$A1241=A1241)*($F$4:$F1241=F1241)*($Q$4:$Q1241=Q1241))&gt;1,0,1)</f>
        <v>0</v>
      </c>
      <c r="AD1241" s="206" t="str">
        <f t="shared" si="61"/>
        <v xml:space="preserve">{"Organisation": "Diakonie Katastrophenhilfe", "Indicateur": "Distribution de materiel d'abris d'urgence", "Statut": "Réalisé", "Date de l'activité (passé ou planifiée)
( jj-mm-aaaa)": "10/20/2016", "Département": "Sud", "Commune": "Chantal", "Section Communale": "1ère Fond Palmiste"}, </v>
      </c>
    </row>
    <row r="1242" spans="1:30" s="53" customFormat="1" ht="45" x14ac:dyDescent="0.25">
      <c r="A1242" s="53" t="s">
        <v>64</v>
      </c>
      <c r="B1242" s="53" t="s">
        <v>86</v>
      </c>
      <c r="C1242" s="53" t="s">
        <v>1167</v>
      </c>
      <c r="D1242" s="53" t="s">
        <v>15</v>
      </c>
      <c r="E1242" s="132">
        <v>42663</v>
      </c>
      <c r="F1242" s="77" t="s">
        <v>2417</v>
      </c>
      <c r="G1242" s="145" t="s">
        <v>1055</v>
      </c>
      <c r="H1242" s="138" t="str">
        <f>IFERROR(VLOOKUP(G1242,REFERENCES!O:P,2,FALSE),"")</f>
        <v xml:space="preserve">Nombre </v>
      </c>
      <c r="I1242" s="185">
        <v>95</v>
      </c>
      <c r="J1242" s="17"/>
      <c r="K1242" s="17"/>
      <c r="L1242" s="17"/>
      <c r="M1242" s="147">
        <v>475</v>
      </c>
      <c r="N1242" s="17">
        <v>95</v>
      </c>
      <c r="O1242" s="149" t="s">
        <v>1038</v>
      </c>
      <c r="P1242" s="53" t="s">
        <v>19</v>
      </c>
      <c r="Q1242" s="53" t="s">
        <v>515</v>
      </c>
      <c r="R1242" s="150" t="s">
        <v>1289</v>
      </c>
      <c r="S1242" s="206"/>
      <c r="T1242" s="206" t="s">
        <v>1033</v>
      </c>
      <c r="U1242" s="206" t="s">
        <v>1062</v>
      </c>
      <c r="V1242" s="72" t="s">
        <v>1830</v>
      </c>
      <c r="W1242" s="206" t="str">
        <f t="shared" si="59"/>
        <v>DIA20161020SUCH1È</v>
      </c>
      <c r="X1242" s="206">
        <f t="shared" si="60"/>
        <v>0</v>
      </c>
      <c r="Y1242" s="206" t="str">
        <f>VLOOKUP(P1242,NIVEAUXADMIN!A:B,2,FALSE)</f>
        <v>HT07</v>
      </c>
      <c r="Z1242" s="206" t="str">
        <f>VLOOKUP(Q1242,NIVEAUXADMIN!E:F,2,FALSE)</f>
        <v>HT07713</v>
      </c>
      <c r="AA1242" s="206" t="str">
        <f>VLOOKUP(R1242,NIVEAUXADMIN!I:J,2,FALSE)</f>
        <v>HT07713-01</v>
      </c>
      <c r="AB1242" s="206">
        <f>IF(SUMPRODUCT(($A$4:$A1242=A1242)*($Q$4:$Q1242=Q1242))&gt;1,0,1)</f>
        <v>0</v>
      </c>
      <c r="AC1242" s="207">
        <f>IF(SUMPRODUCT(($A$4:$A1242=A1242)*($F$4:$F1242=F1242)*($Q$4:$Q1242=Q1242))&gt;1,0,1)</f>
        <v>0</v>
      </c>
      <c r="AD1242" s="206" t="str">
        <f t="shared" si="61"/>
        <v xml:space="preserve">{"Organisation": "Diakonie Katastrophenhilfe", "Indicateur": "Distribution de biens non-alimentaire", "Statut": "Réalisé", "Date de l'activité (passé ou planifiée)
( jj-mm-aaaa)": "10/20/2016", "Département": "Sud", "Commune": "Chantal", "Section Communale": "1ère Fond Palmiste"}, </v>
      </c>
    </row>
    <row r="1243" spans="1:30" s="53" customFormat="1" x14ac:dyDescent="0.25">
      <c r="A1243" s="53" t="s">
        <v>64</v>
      </c>
      <c r="B1243" s="53" t="s">
        <v>86</v>
      </c>
      <c r="C1243" s="53" t="s">
        <v>1167</v>
      </c>
      <c r="D1243" s="53" t="s">
        <v>15</v>
      </c>
      <c r="E1243" s="132">
        <v>42666</v>
      </c>
      <c r="F1243" s="77" t="s">
        <v>2420</v>
      </c>
      <c r="G1243" s="145" t="s">
        <v>2410</v>
      </c>
      <c r="H1243" s="138" t="str">
        <f>IFERROR(VLOOKUP(G1243,REFERENCES!O:P,2,FALSE),"")</f>
        <v xml:space="preserve">Nombre </v>
      </c>
      <c r="I1243" s="185">
        <v>50</v>
      </c>
      <c r="J1243" s="17"/>
      <c r="K1243" s="17"/>
      <c r="L1243" s="17"/>
      <c r="M1243" s="147">
        <v>250</v>
      </c>
      <c r="N1243" s="17">
        <v>50</v>
      </c>
      <c r="O1243" s="149" t="s">
        <v>1038</v>
      </c>
      <c r="P1243" s="53" t="s">
        <v>19</v>
      </c>
      <c r="Q1243" s="53" t="s">
        <v>497</v>
      </c>
      <c r="R1243" s="150" t="s">
        <v>1559</v>
      </c>
      <c r="S1243" s="206" t="s">
        <v>1123</v>
      </c>
      <c r="T1243" s="206" t="s">
        <v>1033</v>
      </c>
      <c r="U1243" s="206" t="s">
        <v>1062</v>
      </c>
      <c r="V1243" s="145" t="s">
        <v>1837</v>
      </c>
      <c r="W1243" s="206" t="str">
        <f t="shared" si="59"/>
        <v>DIA20161023SUCA3È</v>
      </c>
      <c r="X1243" s="206">
        <f t="shared" si="60"/>
        <v>0</v>
      </c>
      <c r="Y1243" s="206" t="str">
        <f>VLOOKUP(P1243,NIVEAUXADMIN!A:B,2,FALSE)</f>
        <v>HT07</v>
      </c>
      <c r="Z1243" s="206" t="str">
        <f>VLOOKUP(Q1243,NIVEAUXADMIN!E:F,2,FALSE)</f>
        <v>HT07714</v>
      </c>
      <c r="AA1243" s="206" t="str">
        <f>VLOOKUP(R1243,NIVEAUXADMIN!I:J,2,FALSE)</f>
        <v>HT07714-03</v>
      </c>
      <c r="AB1243" s="206">
        <f>IF(SUMPRODUCT(($A$4:$A1243=A1243)*($Q$4:$Q1243=Q1243))&gt;1,0,1)</f>
        <v>0</v>
      </c>
      <c r="AC1243" s="207">
        <f>IF(SUMPRODUCT(($A$4:$A1243=A1243)*($F$4:$F1243=F1243)*($Q$4:$Q1243=Q1243))&gt;1,0,1)</f>
        <v>0</v>
      </c>
      <c r="AD1243" s="206" t="str">
        <f t="shared" si="61"/>
        <v xml:space="preserve">{"Organisation": "Diakonie Katastrophenhilfe", "Indicateur": "Distribution de materiel d'abris d'urgence", "Statut": "Réalisé", "Date de l'activité (passé ou planifiée)
( jj-mm-aaaa)": "10/23/2016", "Département": "Sud", "Commune": "Camp Perrin", "Section Communale": "3ème Tibi Davezac"}, </v>
      </c>
    </row>
    <row r="1244" spans="1:30" s="53" customFormat="1" ht="45" x14ac:dyDescent="0.25">
      <c r="A1244" s="53" t="s">
        <v>64</v>
      </c>
      <c r="B1244" s="53" t="s">
        <v>86</v>
      </c>
      <c r="C1244" s="53" t="s">
        <v>1167</v>
      </c>
      <c r="D1244" s="53" t="s">
        <v>15</v>
      </c>
      <c r="E1244" s="132">
        <v>42666</v>
      </c>
      <c r="F1244" s="77" t="s">
        <v>2417</v>
      </c>
      <c r="G1244" s="145" t="s">
        <v>1055</v>
      </c>
      <c r="H1244" s="138" t="str">
        <f>IFERROR(VLOOKUP(G1244,REFERENCES!O:P,2,FALSE),"")</f>
        <v xml:space="preserve">Nombre </v>
      </c>
      <c r="I1244" s="185">
        <v>50</v>
      </c>
      <c r="J1244" s="17"/>
      <c r="K1244" s="17"/>
      <c r="L1244" s="17"/>
      <c r="M1244" s="147">
        <v>250</v>
      </c>
      <c r="N1244" s="17">
        <v>50</v>
      </c>
      <c r="O1244" s="149" t="s">
        <v>1038</v>
      </c>
      <c r="P1244" s="53" t="s">
        <v>19</v>
      </c>
      <c r="Q1244" s="53" t="s">
        <v>497</v>
      </c>
      <c r="R1244" s="150" t="s">
        <v>1559</v>
      </c>
      <c r="S1244" s="206" t="s">
        <v>1123</v>
      </c>
      <c r="T1244" s="206" t="s">
        <v>1033</v>
      </c>
      <c r="U1244" s="206" t="s">
        <v>1062</v>
      </c>
      <c r="V1244" s="15" t="s">
        <v>1830</v>
      </c>
      <c r="W1244" s="206" t="str">
        <f t="shared" si="59"/>
        <v>DIA20161023SUCA3È</v>
      </c>
      <c r="X1244" s="206">
        <f t="shared" si="60"/>
        <v>0</v>
      </c>
      <c r="Y1244" s="206" t="str">
        <f>VLOOKUP(P1244,NIVEAUXADMIN!A:B,2,FALSE)</f>
        <v>HT07</v>
      </c>
      <c r="Z1244" s="206" t="str">
        <f>VLOOKUP(Q1244,NIVEAUXADMIN!E:F,2,FALSE)</f>
        <v>HT07714</v>
      </c>
      <c r="AA1244" s="206" t="str">
        <f>VLOOKUP(R1244,NIVEAUXADMIN!I:J,2,FALSE)</f>
        <v>HT07714-03</v>
      </c>
      <c r="AB1244" s="206">
        <f>IF(SUMPRODUCT(($A$4:$A1244=A1244)*($Q$4:$Q1244=Q1244))&gt;1,0,1)</f>
        <v>0</v>
      </c>
      <c r="AC1244" s="207">
        <f>IF(SUMPRODUCT(($A$4:$A1244=A1244)*($F$4:$F1244=F1244)*($Q$4:$Q1244=Q1244))&gt;1,0,1)</f>
        <v>0</v>
      </c>
      <c r="AD1244" s="206" t="str">
        <f t="shared" si="61"/>
        <v xml:space="preserve">{"Organisation": "Diakonie Katastrophenhilfe", "Indicateur": "Distribution de biens non-alimentaire", "Statut": "Réalisé", "Date de l'activité (passé ou planifiée)
( jj-mm-aaaa)": "10/23/2016", "Département": "Sud", "Commune": "Camp Perrin", "Section Communale": "3ème Tibi Davezac"}, </v>
      </c>
    </row>
    <row r="1245" spans="1:30" s="53" customFormat="1" x14ac:dyDescent="0.25">
      <c r="A1245" s="53" t="s">
        <v>64</v>
      </c>
      <c r="B1245" s="53" t="s">
        <v>86</v>
      </c>
      <c r="C1245" s="53" t="s">
        <v>1167</v>
      </c>
      <c r="D1245" s="53" t="s">
        <v>15</v>
      </c>
      <c r="E1245" s="132">
        <v>42668</v>
      </c>
      <c r="F1245" s="77" t="s">
        <v>2420</v>
      </c>
      <c r="G1245" s="145" t="s">
        <v>2410</v>
      </c>
      <c r="H1245" s="138" t="str">
        <f>IFERROR(VLOOKUP(G1245,REFERENCES!O:P,2,FALSE),"")</f>
        <v xml:space="preserve">Nombre </v>
      </c>
      <c r="I1245" s="185">
        <v>40</v>
      </c>
      <c r="J1245" s="17"/>
      <c r="K1245" s="17"/>
      <c r="L1245" s="17"/>
      <c r="M1245" s="147">
        <v>200</v>
      </c>
      <c r="N1245" s="17">
        <v>40</v>
      </c>
      <c r="O1245" s="149" t="s">
        <v>1038</v>
      </c>
      <c r="P1245" s="53" t="s">
        <v>19</v>
      </c>
      <c r="Q1245" s="53" t="s">
        <v>546</v>
      </c>
      <c r="R1245" s="150" t="s">
        <v>1623</v>
      </c>
      <c r="S1245" s="206" t="s">
        <v>1841</v>
      </c>
      <c r="T1245" s="206" t="s">
        <v>1033</v>
      </c>
      <c r="U1245" s="206" t="s">
        <v>1062</v>
      </c>
      <c r="V1245" s="15" t="s">
        <v>1837</v>
      </c>
      <c r="W1245" s="206" t="str">
        <f t="shared" si="59"/>
        <v>DIA20161025SUST4È</v>
      </c>
      <c r="X1245" s="206">
        <f t="shared" si="60"/>
        <v>0</v>
      </c>
      <c r="Y1245" s="206" t="str">
        <f>VLOOKUP(P1245,NIVEAUXADMIN!A:B,2,FALSE)</f>
        <v>HT07</v>
      </c>
      <c r="Z1245" s="206" t="str">
        <f>VLOOKUP(Q1245,NIVEAUXADMIN!E:F,2,FALSE)</f>
        <v>HT07732</v>
      </c>
      <c r="AA1245" s="206" t="str">
        <f>VLOOKUP(R1245,NIVEAUXADMIN!I:J,2,FALSE)</f>
        <v>HT07732-04</v>
      </c>
      <c r="AB1245" s="206">
        <f>IF(SUMPRODUCT(($A$4:$A1245=A1245)*($Q$4:$Q1245=Q1245))&gt;1,0,1)</f>
        <v>1</v>
      </c>
      <c r="AC1245" s="207">
        <f>IF(SUMPRODUCT(($A$4:$A1245=A1245)*($F$4:$F1245=F1245)*($Q$4:$Q1245=Q1245))&gt;1,0,1)</f>
        <v>1</v>
      </c>
      <c r="AD1245" s="206" t="str">
        <f t="shared" si="61"/>
        <v xml:space="preserve">{"Organisation": "Diakonie Katastrophenhilfe", "Indicateur": "Distribution de materiel d'abris d'urgence", "Statut": "Réalisé", "Date de l'activité (passé ou planifiée)
( jj-mm-aaaa)": "10/25/2016", "Département": "Sud", "Commune": "St. Louis du Sud", "Section Communale": "4ème Zanglais"}, </v>
      </c>
    </row>
    <row r="1246" spans="1:30" s="53" customFormat="1" x14ac:dyDescent="0.25">
      <c r="A1246" s="53" t="s">
        <v>64</v>
      </c>
      <c r="B1246" s="53" t="s">
        <v>86</v>
      </c>
      <c r="C1246" s="53" t="s">
        <v>1167</v>
      </c>
      <c r="D1246" s="53" t="s">
        <v>15</v>
      </c>
      <c r="E1246" s="132">
        <v>42668</v>
      </c>
      <c r="F1246" s="77" t="s">
        <v>2420</v>
      </c>
      <c r="G1246" s="145" t="s">
        <v>2410</v>
      </c>
      <c r="H1246" s="138" t="str">
        <f>IFERROR(VLOOKUP(G1246,REFERENCES!O:P,2,FALSE),"")</f>
        <v xml:space="preserve">Nombre </v>
      </c>
      <c r="I1246" s="185">
        <v>70</v>
      </c>
      <c r="J1246" s="17"/>
      <c r="K1246" s="17"/>
      <c r="L1246" s="17"/>
      <c r="M1246" s="147">
        <v>350</v>
      </c>
      <c r="N1246" s="17">
        <v>70</v>
      </c>
      <c r="O1246" s="149" t="s">
        <v>1038</v>
      </c>
      <c r="P1246" s="53" t="s">
        <v>19</v>
      </c>
      <c r="Q1246" s="53" t="s">
        <v>546</v>
      </c>
      <c r="R1246" s="150" t="s">
        <v>1623</v>
      </c>
      <c r="S1246" s="206" t="s">
        <v>1842</v>
      </c>
      <c r="T1246" s="206" t="s">
        <v>1033</v>
      </c>
      <c r="U1246" s="206" t="s">
        <v>1062</v>
      </c>
      <c r="V1246" s="15" t="s">
        <v>1837</v>
      </c>
      <c r="W1246" s="206" t="str">
        <f t="shared" si="59"/>
        <v>DIA20161025SUST4È</v>
      </c>
      <c r="X1246" s="206">
        <f t="shared" si="60"/>
        <v>0</v>
      </c>
      <c r="Y1246" s="206" t="str">
        <f>VLOOKUP(P1246,NIVEAUXADMIN!A:B,2,FALSE)</f>
        <v>HT07</v>
      </c>
      <c r="Z1246" s="206" t="str">
        <f>VLOOKUP(Q1246,NIVEAUXADMIN!E:F,2,FALSE)</f>
        <v>HT07732</v>
      </c>
      <c r="AA1246" s="206" t="str">
        <f>VLOOKUP(R1246,NIVEAUXADMIN!I:J,2,FALSE)</f>
        <v>HT07732-04</v>
      </c>
      <c r="AB1246" s="206">
        <f>IF(SUMPRODUCT(($A$4:$A1246=A1246)*($Q$4:$Q1246=Q1246))&gt;1,0,1)</f>
        <v>0</v>
      </c>
      <c r="AC1246" s="207">
        <f>IF(SUMPRODUCT(($A$4:$A1246=A1246)*($F$4:$F1246=F1246)*($Q$4:$Q1246=Q1246))&gt;1,0,1)</f>
        <v>0</v>
      </c>
      <c r="AD1246" s="206" t="str">
        <f t="shared" si="61"/>
        <v xml:space="preserve">{"Organisation": "Diakonie Katastrophenhilfe", "Indicateur": "Distribution de materiel d'abris d'urgence", "Statut": "Réalisé", "Date de l'activité (passé ou planifiée)
( jj-mm-aaaa)": "10/25/2016", "Département": "Sud", "Commune": "St. Louis du Sud", "Section Communale": "4ème Zanglais"}, </v>
      </c>
    </row>
    <row r="1247" spans="1:30" s="53" customFormat="1" ht="45" x14ac:dyDescent="0.25">
      <c r="A1247" s="53" t="s">
        <v>64</v>
      </c>
      <c r="B1247" s="53" t="s">
        <v>86</v>
      </c>
      <c r="C1247" s="53" t="s">
        <v>1167</v>
      </c>
      <c r="D1247" s="53" t="s">
        <v>15</v>
      </c>
      <c r="E1247" s="132">
        <v>42668</v>
      </c>
      <c r="F1247" s="77" t="s">
        <v>2417</v>
      </c>
      <c r="G1247" s="145" t="s">
        <v>1055</v>
      </c>
      <c r="H1247" s="138" t="str">
        <f>IFERROR(VLOOKUP(G1247,REFERENCES!O:P,2,FALSE),"")</f>
        <v xml:space="preserve">Nombre </v>
      </c>
      <c r="I1247" s="185">
        <v>40</v>
      </c>
      <c r="J1247" s="17"/>
      <c r="K1247" s="17"/>
      <c r="L1247" s="17"/>
      <c r="M1247" s="147">
        <v>200</v>
      </c>
      <c r="N1247" s="17">
        <v>40</v>
      </c>
      <c r="O1247" s="149" t="s">
        <v>1038</v>
      </c>
      <c r="P1247" s="53" t="s">
        <v>19</v>
      </c>
      <c r="Q1247" s="53" t="s">
        <v>546</v>
      </c>
      <c r="R1247" s="150" t="s">
        <v>1623</v>
      </c>
      <c r="S1247" s="206" t="s">
        <v>1841</v>
      </c>
      <c r="T1247" s="206" t="s">
        <v>1033</v>
      </c>
      <c r="U1247" s="206" t="s">
        <v>1062</v>
      </c>
      <c r="V1247" s="15" t="s">
        <v>1830</v>
      </c>
      <c r="W1247" s="206" t="str">
        <f t="shared" si="59"/>
        <v>DIA20161025SUST4È</v>
      </c>
      <c r="X1247" s="206">
        <f t="shared" si="60"/>
        <v>0</v>
      </c>
      <c r="Y1247" s="206" t="str">
        <f>VLOOKUP(P1247,NIVEAUXADMIN!A:B,2,FALSE)</f>
        <v>HT07</v>
      </c>
      <c r="Z1247" s="206" t="str">
        <f>VLOOKUP(Q1247,NIVEAUXADMIN!E:F,2,FALSE)</f>
        <v>HT07732</v>
      </c>
      <c r="AA1247" s="206" t="str">
        <f>VLOOKUP(R1247,NIVEAUXADMIN!I:J,2,FALSE)</f>
        <v>HT07732-04</v>
      </c>
      <c r="AB1247" s="206">
        <f>IF(SUMPRODUCT(($A$4:$A1247=A1247)*($Q$4:$Q1247=Q1247))&gt;1,0,1)</f>
        <v>0</v>
      </c>
      <c r="AC1247" s="207">
        <f>IF(SUMPRODUCT(($A$4:$A1247=A1247)*($F$4:$F1247=F1247)*($Q$4:$Q1247=Q1247))&gt;1,0,1)</f>
        <v>1</v>
      </c>
      <c r="AD1247" s="206" t="str">
        <f t="shared" si="61"/>
        <v xml:space="preserve">{"Organisation": "Diakonie Katastrophenhilfe", "Indicateur": "Distribution de biens non-alimentaire", "Statut": "Réalisé", "Date de l'activité (passé ou planifiée)
( jj-mm-aaaa)": "10/25/2016", "Département": "Sud", "Commune": "St. Louis du Sud", "Section Communale": "4ème Zanglais"}, </v>
      </c>
    </row>
    <row r="1248" spans="1:30" s="53" customFormat="1" ht="45" x14ac:dyDescent="0.25">
      <c r="A1248" s="53" t="s">
        <v>64</v>
      </c>
      <c r="B1248" s="53" t="s">
        <v>86</v>
      </c>
      <c r="C1248" s="53" t="s">
        <v>1167</v>
      </c>
      <c r="D1248" s="53" t="s">
        <v>15</v>
      </c>
      <c r="E1248" s="132">
        <v>42668</v>
      </c>
      <c r="F1248" s="77" t="s">
        <v>2417</v>
      </c>
      <c r="G1248" s="145" t="s">
        <v>1055</v>
      </c>
      <c r="H1248" s="138" t="str">
        <f>IFERROR(VLOOKUP(G1248,REFERENCES!O:P,2,FALSE),"")</f>
        <v xml:space="preserve">Nombre </v>
      </c>
      <c r="I1248" s="185">
        <v>70</v>
      </c>
      <c r="J1248" s="17"/>
      <c r="K1248" s="17"/>
      <c r="L1248" s="17"/>
      <c r="M1248" s="147">
        <v>350</v>
      </c>
      <c r="N1248" s="17">
        <v>70</v>
      </c>
      <c r="O1248" s="149" t="s">
        <v>1038</v>
      </c>
      <c r="P1248" s="53" t="s">
        <v>19</v>
      </c>
      <c r="Q1248" s="53" t="s">
        <v>546</v>
      </c>
      <c r="R1248" s="150" t="s">
        <v>1623</v>
      </c>
      <c r="S1248" s="206" t="s">
        <v>1842</v>
      </c>
      <c r="T1248" s="206" t="s">
        <v>1033</v>
      </c>
      <c r="U1248" s="206" t="s">
        <v>1062</v>
      </c>
      <c r="V1248" s="72" t="s">
        <v>1830</v>
      </c>
      <c r="W1248" s="206" t="str">
        <f t="shared" si="59"/>
        <v>DIA20161025SUST4È</v>
      </c>
      <c r="X1248" s="206">
        <f t="shared" si="60"/>
        <v>0</v>
      </c>
      <c r="Y1248" s="206" t="str">
        <f>VLOOKUP(P1248,NIVEAUXADMIN!A:B,2,FALSE)</f>
        <v>HT07</v>
      </c>
      <c r="Z1248" s="206" t="str">
        <f>VLOOKUP(Q1248,NIVEAUXADMIN!E:F,2,FALSE)</f>
        <v>HT07732</v>
      </c>
      <c r="AA1248" s="206" t="str">
        <f>VLOOKUP(R1248,NIVEAUXADMIN!I:J,2,FALSE)</f>
        <v>HT07732-04</v>
      </c>
      <c r="AB1248" s="206">
        <f>IF(SUMPRODUCT(($A$4:$A1248=A1248)*($Q$4:$Q1248=Q1248))&gt;1,0,1)</f>
        <v>0</v>
      </c>
      <c r="AC1248" s="207">
        <f>IF(SUMPRODUCT(($A$4:$A1248=A1248)*($F$4:$F1248=F1248)*($Q$4:$Q1248=Q1248))&gt;1,0,1)</f>
        <v>0</v>
      </c>
      <c r="AD1248" s="206" t="str">
        <f t="shared" si="61"/>
        <v xml:space="preserve">{"Organisation": "Diakonie Katastrophenhilfe", "Indicateur": "Distribution de biens non-alimentaire", "Statut": "Réalisé", "Date de l'activité (passé ou planifiée)
( jj-mm-aaaa)": "10/25/2016", "Département": "Sud", "Commune": "St. Louis du Sud", "Section Communale": "4ème Zanglais"}, </v>
      </c>
    </row>
    <row r="1249" spans="1:30" s="53" customFormat="1" x14ac:dyDescent="0.25">
      <c r="A1249" s="53" t="s">
        <v>64</v>
      </c>
      <c r="B1249" s="53" t="s">
        <v>86</v>
      </c>
      <c r="C1249" s="53" t="s">
        <v>1167</v>
      </c>
      <c r="D1249" s="53" t="s">
        <v>15</v>
      </c>
      <c r="E1249" s="132">
        <v>42670</v>
      </c>
      <c r="F1249" s="77" t="s">
        <v>2420</v>
      </c>
      <c r="G1249" s="145" t="s">
        <v>2410</v>
      </c>
      <c r="H1249" s="138" t="str">
        <f>IFERROR(VLOOKUP(G1249,REFERENCES!O:P,2,FALSE),"")</f>
        <v xml:space="preserve">Nombre </v>
      </c>
      <c r="I1249" s="185">
        <v>50</v>
      </c>
      <c r="J1249" s="146"/>
      <c r="K1249" s="146"/>
      <c r="L1249" s="146"/>
      <c r="M1249" s="147">
        <v>250</v>
      </c>
      <c r="N1249" s="17">
        <v>50</v>
      </c>
      <c r="O1249" s="149" t="s">
        <v>1038</v>
      </c>
      <c r="P1249" s="53" t="s">
        <v>19</v>
      </c>
      <c r="Q1249" s="53" t="s">
        <v>546</v>
      </c>
      <c r="R1249" s="150" t="s">
        <v>1623</v>
      </c>
      <c r="S1249" s="206" t="s">
        <v>1843</v>
      </c>
      <c r="T1249" s="206" t="s">
        <v>1033</v>
      </c>
      <c r="U1249" s="206" t="s">
        <v>1062</v>
      </c>
      <c r="V1249" s="72" t="s">
        <v>1837</v>
      </c>
      <c r="W1249" s="206" t="str">
        <f t="shared" si="59"/>
        <v>DIA20161027SUST4È</v>
      </c>
      <c r="X1249" s="206">
        <f t="shared" si="60"/>
        <v>0</v>
      </c>
      <c r="Y1249" s="206" t="str">
        <f>VLOOKUP(P1249,NIVEAUXADMIN!A:B,2,FALSE)</f>
        <v>HT07</v>
      </c>
      <c r="Z1249" s="206" t="str">
        <f>VLOOKUP(Q1249,NIVEAUXADMIN!E:F,2,FALSE)</f>
        <v>HT07732</v>
      </c>
      <c r="AA1249" s="206" t="str">
        <f>VLOOKUP(R1249,NIVEAUXADMIN!I:J,2,FALSE)</f>
        <v>HT07732-04</v>
      </c>
      <c r="AB1249" s="206">
        <f>IF(SUMPRODUCT(($A$4:$A1249=A1249)*($Q$4:$Q1249=Q1249))&gt;1,0,1)</f>
        <v>0</v>
      </c>
      <c r="AC1249" s="207">
        <f>IF(SUMPRODUCT(($A$4:$A1249=A1249)*($F$4:$F1249=F1249)*($Q$4:$Q1249=Q1249))&gt;1,0,1)</f>
        <v>0</v>
      </c>
      <c r="AD1249" s="206" t="str">
        <f t="shared" si="61"/>
        <v xml:space="preserve">{"Organisation": "Diakonie Katastrophenhilfe", "Indicateur": "Distribution de materiel d'abris d'urgence", "Statut": "Réalisé", "Date de l'activité (passé ou planifiée)
( jj-mm-aaaa)": "10/27/2016", "Département": "Sud", "Commune": "St. Louis du Sud", "Section Communale": "4ème Zanglais"}, </v>
      </c>
    </row>
    <row r="1250" spans="1:30" s="53" customFormat="1" ht="45" x14ac:dyDescent="0.25">
      <c r="A1250" s="53" t="s">
        <v>64</v>
      </c>
      <c r="B1250" s="53" t="s">
        <v>86</v>
      </c>
      <c r="C1250" s="53" t="s">
        <v>1167</v>
      </c>
      <c r="D1250" s="53" t="s">
        <v>15</v>
      </c>
      <c r="E1250" s="132">
        <v>42670</v>
      </c>
      <c r="F1250" s="77" t="s">
        <v>2417</v>
      </c>
      <c r="G1250" s="145" t="s">
        <v>1055</v>
      </c>
      <c r="H1250" s="138" t="str">
        <f>IFERROR(VLOOKUP(G1250,REFERENCES!O:P,2,FALSE),"")</f>
        <v xml:space="preserve">Nombre </v>
      </c>
      <c r="I1250" s="185">
        <v>50</v>
      </c>
      <c r="J1250" s="17"/>
      <c r="K1250" s="17"/>
      <c r="L1250" s="17"/>
      <c r="M1250" s="147">
        <v>250</v>
      </c>
      <c r="N1250" s="17">
        <v>50</v>
      </c>
      <c r="O1250" s="149" t="s">
        <v>1038</v>
      </c>
      <c r="P1250" s="53" t="s">
        <v>19</v>
      </c>
      <c r="Q1250" s="53" t="s">
        <v>546</v>
      </c>
      <c r="R1250" s="150" t="s">
        <v>1623</v>
      </c>
      <c r="S1250" s="71" t="s">
        <v>1843</v>
      </c>
      <c r="T1250" s="53" t="s">
        <v>1033</v>
      </c>
      <c r="U1250" s="53" t="s">
        <v>1062</v>
      </c>
      <c r="V1250" s="72" t="s">
        <v>1830</v>
      </c>
      <c r="W1250" s="206" t="str">
        <f t="shared" si="59"/>
        <v>DIA20161027SUST4È</v>
      </c>
      <c r="X1250" s="206">
        <f t="shared" si="60"/>
        <v>0</v>
      </c>
      <c r="Y1250" s="206" t="str">
        <f>VLOOKUP(P1250,NIVEAUXADMIN!A:B,2,FALSE)</f>
        <v>HT07</v>
      </c>
      <c r="Z1250" s="206" t="str">
        <f>VLOOKUP(Q1250,NIVEAUXADMIN!E:F,2,FALSE)</f>
        <v>HT07732</v>
      </c>
      <c r="AA1250" s="206" t="str">
        <f>VLOOKUP(R1250,NIVEAUXADMIN!I:J,2,FALSE)</f>
        <v>HT07732-04</v>
      </c>
      <c r="AB1250" s="206">
        <f>IF(SUMPRODUCT(($A$4:$A1250=A1250)*($Q$4:$Q1250=Q1250))&gt;1,0,1)</f>
        <v>0</v>
      </c>
      <c r="AC1250" s="207">
        <f>IF(SUMPRODUCT(($A$4:$A1250=A1250)*($F$4:$F1250=F1250)*($Q$4:$Q1250=Q1250))&gt;1,0,1)</f>
        <v>0</v>
      </c>
      <c r="AD1250" s="206" t="str">
        <f t="shared" si="61"/>
        <v xml:space="preserve">{"Organisation": "Diakonie Katastrophenhilfe", "Indicateur": "Distribution de biens non-alimentaire", "Statut": "Réalisé", "Date de l'activité (passé ou planifiée)
( jj-mm-aaaa)": "10/27/2016", "Département": "Sud", "Commune": "St. Louis du Sud", "Section Communale": "4ème Zanglais"}, </v>
      </c>
    </row>
    <row r="1251" spans="1:30" s="53" customFormat="1" x14ac:dyDescent="0.25">
      <c r="A1251" s="53" t="s">
        <v>64</v>
      </c>
      <c r="B1251" s="53" t="s">
        <v>86</v>
      </c>
      <c r="C1251" s="53" t="s">
        <v>1167</v>
      </c>
      <c r="D1251" s="53" t="s">
        <v>15</v>
      </c>
      <c r="E1251" s="132">
        <v>42671</v>
      </c>
      <c r="F1251" s="77" t="s">
        <v>2420</v>
      </c>
      <c r="G1251" s="145" t="s">
        <v>2410</v>
      </c>
      <c r="H1251" s="138" t="str">
        <f>IFERROR(VLOOKUP(G1251,REFERENCES!O:P,2,FALSE),"")</f>
        <v xml:space="preserve">Nombre </v>
      </c>
      <c r="I1251" s="185">
        <v>18</v>
      </c>
      <c r="J1251" s="17"/>
      <c r="K1251" s="17"/>
      <c r="L1251" s="17"/>
      <c r="M1251" s="147">
        <v>90</v>
      </c>
      <c r="N1251" s="17">
        <v>18</v>
      </c>
      <c r="O1251" s="149" t="s">
        <v>1038</v>
      </c>
      <c r="P1251" s="53" t="s">
        <v>19</v>
      </c>
      <c r="Q1251" s="53" t="s">
        <v>515</v>
      </c>
      <c r="R1251" s="150" t="s">
        <v>1497</v>
      </c>
      <c r="S1251" s="71" t="s">
        <v>1840</v>
      </c>
      <c r="T1251" s="53" t="s">
        <v>1033</v>
      </c>
      <c r="U1251" s="53" t="s">
        <v>1062</v>
      </c>
      <c r="V1251" s="145" t="s">
        <v>1837</v>
      </c>
      <c r="W1251" s="206" t="str">
        <f t="shared" si="59"/>
        <v>DIA20161028SUCH3È</v>
      </c>
      <c r="X1251" s="206">
        <f t="shared" si="60"/>
        <v>0</v>
      </c>
      <c r="Y1251" s="206" t="str">
        <f>VLOOKUP(P1251,NIVEAUXADMIN!A:B,2,FALSE)</f>
        <v>HT07</v>
      </c>
      <c r="Z1251" s="206" t="str">
        <f>VLOOKUP(Q1251,NIVEAUXADMIN!E:F,2,FALSE)</f>
        <v>HT07713</v>
      </c>
      <c r="AA1251" s="206" t="str">
        <f>VLOOKUP(R1251,NIVEAUXADMIN!I:J,2,FALSE)</f>
        <v>HT07713-03</v>
      </c>
      <c r="AB1251" s="206">
        <f>IF(SUMPRODUCT(($A$4:$A1251=A1251)*($Q$4:$Q1251=Q1251))&gt;1,0,1)</f>
        <v>0</v>
      </c>
      <c r="AC1251" s="207">
        <f>IF(SUMPRODUCT(($A$4:$A1251=A1251)*($F$4:$F1251=F1251)*($Q$4:$Q1251=Q1251))&gt;1,0,1)</f>
        <v>0</v>
      </c>
      <c r="AD1251" s="206" t="str">
        <f t="shared" si="61"/>
        <v xml:space="preserve">{"Organisation": "Diakonie Katastrophenhilfe", "Indicateur": "Distribution de materiel d'abris d'urgence", "Statut": "Réalisé", "Date de l'activité (passé ou planifiée)
( jj-mm-aaaa)": "10/28/2016", "Département": "Sud", "Commune": "Chantal", "Section Communale": "3ème Carrefour Canon"}, </v>
      </c>
    </row>
    <row r="1252" spans="1:30" s="53" customFormat="1" ht="45" x14ac:dyDescent="0.25">
      <c r="A1252" s="53" t="s">
        <v>64</v>
      </c>
      <c r="B1252" s="53" t="s">
        <v>86</v>
      </c>
      <c r="C1252" s="53" t="s">
        <v>1167</v>
      </c>
      <c r="D1252" s="53" t="s">
        <v>15</v>
      </c>
      <c r="E1252" s="132">
        <v>42671</v>
      </c>
      <c r="F1252" s="77" t="s">
        <v>2417</v>
      </c>
      <c r="G1252" s="145" t="s">
        <v>1055</v>
      </c>
      <c r="H1252" s="138" t="str">
        <f>IFERROR(VLOOKUP(G1252,REFERENCES!O:P,2,FALSE),"")</f>
        <v xml:space="preserve">Nombre </v>
      </c>
      <c r="I1252" s="185">
        <v>18</v>
      </c>
      <c r="J1252" s="17"/>
      <c r="K1252" s="17"/>
      <c r="L1252" s="17"/>
      <c r="M1252" s="147">
        <v>90</v>
      </c>
      <c r="N1252" s="17">
        <v>18</v>
      </c>
      <c r="O1252" s="149" t="s">
        <v>1038</v>
      </c>
      <c r="P1252" s="53" t="s">
        <v>19</v>
      </c>
      <c r="Q1252" s="53" t="s">
        <v>515</v>
      </c>
      <c r="R1252" s="150" t="s">
        <v>1497</v>
      </c>
      <c r="S1252" s="71" t="s">
        <v>1840</v>
      </c>
      <c r="T1252" s="53" t="s">
        <v>1033</v>
      </c>
      <c r="U1252" s="53" t="s">
        <v>1062</v>
      </c>
      <c r="V1252" s="15" t="s">
        <v>1830</v>
      </c>
      <c r="W1252" s="206" t="str">
        <f t="shared" si="59"/>
        <v>DIA20161028SUCH3È</v>
      </c>
      <c r="X1252" s="206">
        <f t="shared" si="60"/>
        <v>0</v>
      </c>
      <c r="Y1252" s="206" t="str">
        <f>VLOOKUP(P1252,NIVEAUXADMIN!A:B,2,FALSE)</f>
        <v>HT07</v>
      </c>
      <c r="Z1252" s="206" t="str">
        <f>VLOOKUP(Q1252,NIVEAUXADMIN!E:F,2,FALSE)</f>
        <v>HT07713</v>
      </c>
      <c r="AA1252" s="206" t="str">
        <f>VLOOKUP(R1252,NIVEAUXADMIN!I:J,2,FALSE)</f>
        <v>HT07713-03</v>
      </c>
      <c r="AB1252" s="206">
        <f>IF(SUMPRODUCT(($A$4:$A1252=A1252)*($Q$4:$Q1252=Q1252))&gt;1,0,1)</f>
        <v>0</v>
      </c>
      <c r="AC1252" s="207">
        <f>IF(SUMPRODUCT(($A$4:$A1252=A1252)*($F$4:$F1252=F1252)*($Q$4:$Q1252=Q1252))&gt;1,0,1)</f>
        <v>0</v>
      </c>
      <c r="AD1252" s="206" t="str">
        <f t="shared" si="61"/>
        <v xml:space="preserve">{"Organisation": "Diakonie Katastrophenhilfe", "Indicateur": "Distribution de biens non-alimentaire", "Statut": "Réalisé", "Date de l'activité (passé ou planifiée)
( jj-mm-aaaa)": "10/28/2016", "Département": "Sud", "Commune": "Chantal", "Section Communale": "3ème Carrefour Canon"}, </v>
      </c>
    </row>
    <row r="1253" spans="1:30" s="53" customFormat="1" x14ac:dyDescent="0.25">
      <c r="A1253" s="53" t="s">
        <v>64</v>
      </c>
      <c r="B1253" s="53" t="s">
        <v>1118</v>
      </c>
      <c r="C1253" s="53" t="s">
        <v>64</v>
      </c>
      <c r="D1253" s="53" t="s">
        <v>15</v>
      </c>
      <c r="E1253" s="132">
        <v>42678</v>
      </c>
      <c r="F1253" s="77" t="s">
        <v>2420</v>
      </c>
      <c r="G1253" s="145" t="s">
        <v>2410</v>
      </c>
      <c r="H1253" s="138" t="str">
        <f>IFERROR(VLOOKUP(G1253,REFERENCES!O:P,2,FALSE),"")</f>
        <v xml:space="preserve">Nombre </v>
      </c>
      <c r="I1253" s="185">
        <v>100</v>
      </c>
      <c r="J1253" s="17"/>
      <c r="K1253" s="17"/>
      <c r="L1253" s="17"/>
      <c r="M1253" s="147">
        <v>500</v>
      </c>
      <c r="N1253" s="17">
        <v>100</v>
      </c>
      <c r="O1253" s="149" t="s">
        <v>1038</v>
      </c>
      <c r="P1253" s="53" t="s">
        <v>16</v>
      </c>
      <c r="Q1253" s="53" t="s">
        <v>17</v>
      </c>
      <c r="R1253" s="150" t="s">
        <v>1431</v>
      </c>
      <c r="S1253" s="71" t="s">
        <v>1833</v>
      </c>
      <c r="T1253" s="53" t="s">
        <v>1033</v>
      </c>
      <c r="U1253" s="53" t="s">
        <v>1062</v>
      </c>
      <c r="V1253" s="15" t="s">
        <v>1831</v>
      </c>
      <c r="W1253" s="206" t="str">
        <f t="shared" si="59"/>
        <v>DIA2016114GRJE2È</v>
      </c>
      <c r="X1253" s="206">
        <f t="shared" si="60"/>
        <v>0</v>
      </c>
      <c r="Y1253" s="206" t="str">
        <f>VLOOKUP(P1253,NIVEAUXADMIN!A:B,2,FALSE)</f>
        <v>HT08</v>
      </c>
      <c r="Z1253" s="206" t="str">
        <f>VLOOKUP(Q1253,NIVEAUXADMIN!E:F,2,FALSE)</f>
        <v>HT08811</v>
      </c>
      <c r="AA1253" s="206" t="str">
        <f>VLOOKUP(R1253,NIVEAUXADMIN!I:J,2,FALSE)</f>
        <v>HT08811-02</v>
      </c>
      <c r="AB1253" s="206">
        <f>IF(SUMPRODUCT(($A$4:$A1253=A1253)*($Q$4:$Q1253=Q1253))&gt;1,0,1)</f>
        <v>1</v>
      </c>
      <c r="AC1253" s="207">
        <f>IF(SUMPRODUCT(($A$4:$A1253=A1253)*($F$4:$F1253=F1253)*($Q$4:$Q1253=Q1253))&gt;1,0,1)</f>
        <v>1</v>
      </c>
      <c r="AD1253" s="206" t="str">
        <f t="shared" si="61"/>
        <v xml:space="preserve">{"Organisation": "Diakonie Katastrophenhilfe", "Indicateur": "Distribution de materiel d'abris d'urgence", "Statut": "Réalisé", "Date de l'activité (passé ou planifiée)
( jj-mm-aaaa)": "11/4/2016", "Département": "Grande Anse", "Commune": "Jeremie", "Section Communale": "2ème Haute Voldrogue"}, </v>
      </c>
    </row>
    <row r="1254" spans="1:30" s="53" customFormat="1" x14ac:dyDescent="0.25">
      <c r="A1254" s="53" t="s">
        <v>64</v>
      </c>
      <c r="B1254" s="53" t="s">
        <v>1118</v>
      </c>
      <c r="C1254" s="53" t="s">
        <v>64</v>
      </c>
      <c r="D1254" s="53" t="s">
        <v>15</v>
      </c>
      <c r="E1254" s="132">
        <v>42683</v>
      </c>
      <c r="F1254" s="77" t="s">
        <v>2420</v>
      </c>
      <c r="G1254" s="145" t="s">
        <v>2410</v>
      </c>
      <c r="H1254" s="138" t="str">
        <f>IFERROR(VLOOKUP(G1254,REFERENCES!O:P,2,FALSE),"")</f>
        <v xml:space="preserve">Nombre </v>
      </c>
      <c r="I1254" s="185">
        <v>200</v>
      </c>
      <c r="J1254" s="17"/>
      <c r="K1254" s="17"/>
      <c r="L1254" s="17"/>
      <c r="M1254" s="147">
        <v>1000</v>
      </c>
      <c r="N1254" s="17">
        <v>200</v>
      </c>
      <c r="O1254" s="149" t="s">
        <v>1038</v>
      </c>
      <c r="P1254" s="53" t="s">
        <v>16</v>
      </c>
      <c r="Q1254" s="53" t="s">
        <v>17</v>
      </c>
      <c r="R1254" s="150" t="s">
        <v>1431</v>
      </c>
      <c r="S1254" s="71" t="s">
        <v>1832</v>
      </c>
      <c r="T1254" s="53" t="s">
        <v>1033</v>
      </c>
      <c r="U1254" s="53" t="s">
        <v>1062</v>
      </c>
      <c r="V1254" s="72" t="s">
        <v>1831</v>
      </c>
      <c r="W1254" s="206" t="str">
        <f t="shared" si="59"/>
        <v>DIA2016119GRJE2È</v>
      </c>
      <c r="X1254" s="206">
        <f t="shared" si="60"/>
        <v>0</v>
      </c>
      <c r="Y1254" s="206" t="str">
        <f>VLOOKUP(P1254,NIVEAUXADMIN!A:B,2,FALSE)</f>
        <v>HT08</v>
      </c>
      <c r="Z1254" s="206" t="str">
        <f>VLOOKUP(Q1254,NIVEAUXADMIN!E:F,2,FALSE)</f>
        <v>HT08811</v>
      </c>
      <c r="AA1254" s="206" t="str">
        <f>VLOOKUP(R1254,NIVEAUXADMIN!I:J,2,FALSE)</f>
        <v>HT08811-02</v>
      </c>
      <c r="AB1254" s="206">
        <f>IF(SUMPRODUCT(($A$4:$A1254=A1254)*($Q$4:$Q1254=Q1254))&gt;1,0,1)</f>
        <v>0</v>
      </c>
      <c r="AC1254" s="207">
        <f>IF(SUMPRODUCT(($A$4:$A1254=A1254)*($F$4:$F1254=F1254)*($Q$4:$Q1254=Q1254))&gt;1,0,1)</f>
        <v>0</v>
      </c>
      <c r="AD1254" s="206" t="str">
        <f t="shared" si="61"/>
        <v xml:space="preserve">{"Organisation": "Diakonie Katastrophenhilfe", "Indicateur": "Distribution de materiel d'abris d'urgence", "Statut": "Réalisé", "Date de l'activité (passé ou planifiée)
( jj-mm-aaaa)": "11/9/2016", "Département": "Grande Anse", "Commune": "Jeremie", "Section Communale": "2ème Haute Voldrogue"}, </v>
      </c>
    </row>
    <row r="1255" spans="1:30" s="71" customFormat="1" ht="45" x14ac:dyDescent="0.25">
      <c r="A1255" s="71" t="s">
        <v>64</v>
      </c>
      <c r="B1255" s="71" t="s">
        <v>42</v>
      </c>
      <c r="C1255" s="71" t="s">
        <v>64</v>
      </c>
      <c r="D1255" s="71" t="s">
        <v>15</v>
      </c>
      <c r="E1255" s="132">
        <v>42685</v>
      </c>
      <c r="F1255" s="77" t="s">
        <v>2417</v>
      </c>
      <c r="G1255" s="145" t="s">
        <v>1055</v>
      </c>
      <c r="H1255" s="138" t="str">
        <f>IFERROR(VLOOKUP(G1255,REFERENCES!O:P,2,FALSE),"")</f>
        <v xml:space="preserve">Nombre </v>
      </c>
      <c r="I1255" s="185">
        <v>113</v>
      </c>
      <c r="J1255" s="73"/>
      <c r="K1255" s="73"/>
      <c r="L1255" s="73"/>
      <c r="M1255" s="74">
        <v>565</v>
      </c>
      <c r="N1255" s="73">
        <v>113</v>
      </c>
      <c r="O1255" s="149" t="s">
        <v>1038</v>
      </c>
      <c r="P1255" s="71" t="s">
        <v>181</v>
      </c>
      <c r="Q1255" s="71" t="s">
        <v>339</v>
      </c>
      <c r="R1255" s="150" t="s">
        <v>1629</v>
      </c>
      <c r="T1255" s="71" t="s">
        <v>1033</v>
      </c>
      <c r="U1255" s="71" t="s">
        <v>1062</v>
      </c>
      <c r="V1255" s="145" t="s">
        <v>1830</v>
      </c>
      <c r="W1255" s="206" t="str">
        <f t="shared" si="59"/>
        <v>DIA20161111SUBA5È</v>
      </c>
      <c r="X1255" s="206">
        <f t="shared" si="60"/>
        <v>0</v>
      </c>
      <c r="Y1255" s="206" t="str">
        <f>VLOOKUP(P1255,NIVEAUXADMIN!A:B,2,FALSE)</f>
        <v>HT02</v>
      </c>
      <c r="Z1255" s="206" t="str">
        <f>VLOOKUP(Q1255,NIVEAUXADMIN!E:F,2,FALSE)</f>
        <v>HT02221</v>
      </c>
      <c r="AA1255" s="206" t="str">
        <f>VLOOKUP(R1255,NIVEAUXADMIN!I:J,2,FALSE)</f>
        <v>HT02221-05</v>
      </c>
      <c r="AB1255" s="206">
        <f>IF(SUMPRODUCT(($A$4:$A1255=A1255)*($Q$4:$Q1255=Q1255))&gt;1,0,1)</f>
        <v>0</v>
      </c>
      <c r="AC1255" s="207">
        <f>IF(SUMPRODUCT(($A$4:$A1255=A1255)*($F$4:$F1255=F1255)*($Q$4:$Q1255=Q1255))&gt;1,0,1)</f>
        <v>0</v>
      </c>
      <c r="AD1255" s="206" t="str">
        <f t="shared" si="61"/>
        <v xml:space="preserve">{"Organisation": "Diakonie Katastrophenhilfe", "Indicateur": "Distribution de biens non-alimentaire", "Statut": "Réalisé", "Date de l'activité (passé ou planifiée)
( jj-mm-aaaa)": "11/11/2016", "Département": "Sud-Est", "Commune": "Bainet", "Section Communale": "5ème Bas de Grandou"}, </v>
      </c>
    </row>
    <row r="1256" spans="1:30" s="71" customFormat="1" ht="45" x14ac:dyDescent="0.25">
      <c r="A1256" s="71" t="s">
        <v>64</v>
      </c>
      <c r="B1256" s="71" t="s">
        <v>42</v>
      </c>
      <c r="C1256" s="71" t="s">
        <v>64</v>
      </c>
      <c r="D1256" s="71" t="s">
        <v>15</v>
      </c>
      <c r="E1256" s="132">
        <v>42685</v>
      </c>
      <c r="F1256" s="77" t="s">
        <v>2417</v>
      </c>
      <c r="G1256" s="145" t="s">
        <v>1055</v>
      </c>
      <c r="H1256" s="138" t="str">
        <f>IFERROR(VLOOKUP(G1256,REFERENCES!O:P,2,FALSE),"")</f>
        <v xml:space="preserve">Nombre </v>
      </c>
      <c r="I1256" s="185">
        <v>40</v>
      </c>
      <c r="J1256" s="207"/>
      <c r="K1256" s="207"/>
      <c r="L1256" s="207"/>
      <c r="M1256" s="74">
        <v>200</v>
      </c>
      <c r="N1256" s="73">
        <v>40</v>
      </c>
      <c r="O1256" s="149" t="s">
        <v>1038</v>
      </c>
      <c r="P1256" s="71" t="s">
        <v>181</v>
      </c>
      <c r="Q1256" s="71" t="s">
        <v>339</v>
      </c>
      <c r="R1256" s="150" t="s">
        <v>1669</v>
      </c>
      <c r="S1256" s="206"/>
      <c r="T1256" s="206" t="s">
        <v>1033</v>
      </c>
      <c r="U1256" s="206" t="s">
        <v>1062</v>
      </c>
      <c r="V1256" s="72" t="s">
        <v>1830</v>
      </c>
      <c r="W1256" s="206" t="str">
        <f t="shared" si="59"/>
        <v>DIA20161111SUBA6È</v>
      </c>
      <c r="X1256" s="206">
        <f t="shared" si="60"/>
        <v>0</v>
      </c>
      <c r="Y1256" s="206" t="str">
        <f>VLOOKUP(P1256,NIVEAUXADMIN!A:B,2,FALSE)</f>
        <v>HT02</v>
      </c>
      <c r="Z1256" s="206" t="str">
        <f>VLOOKUP(Q1256,NIVEAUXADMIN!E:F,2,FALSE)</f>
        <v>HT02221</v>
      </c>
      <c r="AA1256" s="206" t="str">
        <f>VLOOKUP(R1256,NIVEAUXADMIN!I:J,2,FALSE)</f>
        <v>HT02221-06</v>
      </c>
      <c r="AB1256" s="206">
        <f>IF(SUMPRODUCT(($A$4:$A1256=A1256)*($Q$4:$Q1256=Q1256))&gt;1,0,1)</f>
        <v>0</v>
      </c>
      <c r="AC1256" s="207">
        <f>IF(SUMPRODUCT(($A$4:$A1256=A1256)*($F$4:$F1256=F1256)*($Q$4:$Q1256=Q1256))&gt;1,0,1)</f>
        <v>0</v>
      </c>
      <c r="AD1256" s="206" t="str">
        <f t="shared" si="61"/>
        <v xml:space="preserve">{"Organisation": "Diakonie Katastrophenhilfe", "Indicateur": "Distribution de biens non-alimentaire", "Statut": "Réalisé", "Date de l'activité (passé ou planifiée)
( jj-mm-aaaa)": "11/11/2016", "Département": "Sud-Est", "Commune": "Bainet", "Section Communale": "6ème Bas de Lacroix"}, </v>
      </c>
    </row>
    <row r="1257" spans="1:30" s="71" customFormat="1" ht="45" x14ac:dyDescent="0.25">
      <c r="A1257" s="71" t="s">
        <v>64</v>
      </c>
      <c r="B1257" s="71" t="s">
        <v>42</v>
      </c>
      <c r="C1257" s="71" t="s">
        <v>64</v>
      </c>
      <c r="D1257" s="71" t="s">
        <v>15</v>
      </c>
      <c r="E1257" s="132">
        <v>42685</v>
      </c>
      <c r="F1257" s="77" t="s">
        <v>2417</v>
      </c>
      <c r="G1257" s="145" t="s">
        <v>1055</v>
      </c>
      <c r="H1257" s="138" t="str">
        <f>IFERROR(VLOOKUP(G1257,REFERENCES!O:P,2,FALSE),"")</f>
        <v xml:space="preserve">Nombre </v>
      </c>
      <c r="I1257" s="185">
        <v>63</v>
      </c>
      <c r="J1257" s="207"/>
      <c r="K1257" s="207"/>
      <c r="L1257" s="207"/>
      <c r="M1257" s="74">
        <v>315</v>
      </c>
      <c r="N1257" s="146">
        <v>63</v>
      </c>
      <c r="O1257" s="149" t="s">
        <v>1038</v>
      </c>
      <c r="P1257" s="71" t="s">
        <v>181</v>
      </c>
      <c r="Q1257" s="71" t="s">
        <v>339</v>
      </c>
      <c r="R1257" s="150" t="s">
        <v>1710</v>
      </c>
      <c r="S1257" s="206"/>
      <c r="T1257" s="206" t="s">
        <v>1033</v>
      </c>
      <c r="U1257" s="206" t="s">
        <v>1062</v>
      </c>
      <c r="V1257" s="145" t="s">
        <v>1830</v>
      </c>
      <c r="W1257" s="206" t="str">
        <f t="shared" si="59"/>
        <v>DIA20161111SUBA7È</v>
      </c>
      <c r="X1257" s="206">
        <f t="shared" si="60"/>
        <v>0</v>
      </c>
      <c r="Y1257" s="206" t="str">
        <f>VLOOKUP(P1257,NIVEAUXADMIN!A:B,2,FALSE)</f>
        <v>HT02</v>
      </c>
      <c r="Z1257" s="206" t="str">
        <f>VLOOKUP(Q1257,NIVEAUXADMIN!E:F,2,FALSE)</f>
        <v>HT02221</v>
      </c>
      <c r="AA1257" s="206" t="str">
        <f>VLOOKUP(R1257,NIVEAUXADMIN!I:J,2,FALSE)</f>
        <v>HT02221-07</v>
      </c>
      <c r="AB1257" s="206">
        <f>IF(SUMPRODUCT(($A$4:$A1257=A1257)*($Q$4:$Q1257=Q1257))&gt;1,0,1)</f>
        <v>0</v>
      </c>
      <c r="AC1257" s="207">
        <f>IF(SUMPRODUCT(($A$4:$A1257=A1257)*($F$4:$F1257=F1257)*($Q$4:$Q1257=Q1257))&gt;1,0,1)</f>
        <v>0</v>
      </c>
      <c r="AD1257" s="206" t="str">
        <f t="shared" si="61"/>
        <v xml:space="preserve">{"Organisation": "Diakonie Katastrophenhilfe", "Indicateur": "Distribution de biens non-alimentaire", "Statut": "Réalisé", "Date de l'activité (passé ou planifiée)
( jj-mm-aaaa)": "11/11/2016", "Département": "Sud-Est", "Commune": "Bainet", "Section Communale": "7ème Bras Gauche"}, </v>
      </c>
    </row>
    <row r="1258" spans="1:30" s="53" customFormat="1" ht="45" x14ac:dyDescent="0.25">
      <c r="A1258" s="53" t="s">
        <v>64</v>
      </c>
      <c r="B1258" s="53" t="s">
        <v>42</v>
      </c>
      <c r="C1258" s="53" t="s">
        <v>64</v>
      </c>
      <c r="D1258" s="53" t="s">
        <v>15</v>
      </c>
      <c r="E1258" s="132">
        <v>42714</v>
      </c>
      <c r="F1258" s="77" t="s">
        <v>2417</v>
      </c>
      <c r="G1258" s="145" t="s">
        <v>1055</v>
      </c>
      <c r="H1258" s="138" t="str">
        <f>IFERROR(VLOOKUP(G1258,REFERENCES!O:P,2,FALSE),"")</f>
        <v xml:space="preserve">Nombre </v>
      </c>
      <c r="I1258" s="185">
        <v>57</v>
      </c>
      <c r="J1258" s="207"/>
      <c r="K1258" s="207"/>
      <c r="L1258" s="207"/>
      <c r="M1258" s="20">
        <v>285</v>
      </c>
      <c r="N1258" s="146">
        <v>57</v>
      </c>
      <c r="O1258" s="149" t="s">
        <v>1038</v>
      </c>
      <c r="P1258" s="53" t="s">
        <v>181</v>
      </c>
      <c r="Q1258" s="53" t="s">
        <v>339</v>
      </c>
      <c r="R1258" s="150" t="s">
        <v>1749</v>
      </c>
      <c r="S1258" s="206"/>
      <c r="T1258" s="206" t="s">
        <v>1033</v>
      </c>
      <c r="U1258" s="206" t="s">
        <v>1062</v>
      </c>
      <c r="V1258" s="145" t="s">
        <v>1830</v>
      </c>
      <c r="W1258" s="206" t="str">
        <f t="shared" si="59"/>
        <v>DIA20161210SUBA9È</v>
      </c>
      <c r="X1258" s="206">
        <f t="shared" si="60"/>
        <v>0</v>
      </c>
      <c r="Y1258" s="206" t="str">
        <f>VLOOKUP(P1258,NIVEAUXADMIN!A:B,2,FALSE)</f>
        <v>HT02</v>
      </c>
      <c r="Z1258" s="206" t="str">
        <f>VLOOKUP(Q1258,NIVEAUXADMIN!E:F,2,FALSE)</f>
        <v>HT02221</v>
      </c>
      <c r="AA1258" s="206" t="str">
        <f>VLOOKUP(R1258,NIVEAUXADMIN!I:J,2,FALSE)</f>
        <v>HT02221-09</v>
      </c>
      <c r="AB1258" s="206">
        <f>IF(SUMPRODUCT(($A$4:$A1258=A1258)*($Q$4:$Q1258=Q1258))&gt;1,0,1)</f>
        <v>0</v>
      </c>
      <c r="AC1258" s="207">
        <f>IF(SUMPRODUCT(($A$4:$A1258=A1258)*($F$4:$F1258=F1258)*($Q$4:$Q1258=Q1258))&gt;1,0,1)</f>
        <v>0</v>
      </c>
      <c r="AD1258" s="206" t="str">
        <f t="shared" si="61"/>
        <v xml:space="preserve">{"Organisation": "Diakonie Katastrophenhilfe", "Indicateur": "Distribution de biens non-alimentaire", "Statut": "Réalisé", "Date de l'activité (passé ou planifiée)
( jj-mm-aaaa)": "12/10/2016", "Département": "Sud-Est", "Commune": "Bainet", "Section Communale": "9ème Bas de Gris-gris"}, </v>
      </c>
    </row>
    <row r="1259" spans="1:30" s="53" customFormat="1" x14ac:dyDescent="0.25">
      <c r="A1259" s="53" t="s">
        <v>64</v>
      </c>
      <c r="B1259" s="53" t="s">
        <v>1118</v>
      </c>
      <c r="C1259" s="53" t="s">
        <v>64</v>
      </c>
      <c r="D1259" s="53" t="s">
        <v>15</v>
      </c>
      <c r="E1259" s="132">
        <v>42715</v>
      </c>
      <c r="F1259" s="77" t="s">
        <v>2420</v>
      </c>
      <c r="G1259" s="145" t="s">
        <v>2410</v>
      </c>
      <c r="H1259" s="138" t="str">
        <f>IFERROR(VLOOKUP(G1259,REFERENCES!O:P,2,FALSE),"")</f>
        <v xml:space="preserve">Nombre </v>
      </c>
      <c r="I1259" s="185">
        <v>125</v>
      </c>
      <c r="J1259" s="207"/>
      <c r="K1259" s="207"/>
      <c r="L1259" s="207"/>
      <c r="M1259" s="20">
        <v>625</v>
      </c>
      <c r="N1259" s="146">
        <v>125</v>
      </c>
      <c r="O1259" s="149" t="s">
        <v>1038</v>
      </c>
      <c r="P1259" s="53" t="s">
        <v>16</v>
      </c>
      <c r="Q1259" s="53" t="s">
        <v>273</v>
      </c>
      <c r="R1259" s="150" t="s">
        <v>1362</v>
      </c>
      <c r="S1259" s="206" t="s">
        <v>1834</v>
      </c>
      <c r="T1259" s="206" t="s">
        <v>1033</v>
      </c>
      <c r="U1259" s="206" t="s">
        <v>1062</v>
      </c>
      <c r="V1259" s="145" t="s">
        <v>1831</v>
      </c>
      <c r="W1259" s="206" t="str">
        <f t="shared" si="59"/>
        <v>DIA20161211GRRO2E</v>
      </c>
      <c r="X1259" s="206">
        <f t="shared" si="60"/>
        <v>0</v>
      </c>
      <c r="Y1259" s="206" t="str">
        <f>VLOOKUP(P1259,NIVEAUXADMIN!A:B,2,FALSE)</f>
        <v>HT08</v>
      </c>
      <c r="Z1259" s="206" t="str">
        <f>VLOOKUP(Q1259,NIVEAUXADMIN!E:F,2,FALSE)</f>
        <v>HT08832</v>
      </c>
      <c r="AA1259" s="206" t="str">
        <f>VLOOKUP(R1259,NIVEAUXADMIN!I:J,2,FALSE)</f>
        <v>HT08832-02</v>
      </c>
      <c r="AB1259" s="206">
        <f>IF(SUMPRODUCT(($A$4:$A1259=A1259)*($Q$4:$Q1259=Q1259))&gt;1,0,1)</f>
        <v>1</v>
      </c>
      <c r="AC1259" s="207">
        <f>IF(SUMPRODUCT(($A$4:$A1259=A1259)*($F$4:$F1259=F1259)*($Q$4:$Q1259=Q1259))&gt;1,0,1)</f>
        <v>1</v>
      </c>
      <c r="AD1259" s="206" t="str">
        <f t="shared" si="61"/>
        <v xml:space="preserve">{"Organisation": "Diakonie Katastrophenhilfe", "Indicateur": "Distribution de materiel d'abris d'urgence", "Statut": "Réalisé", "Date de l'activité (passé ou planifiée)
( jj-mm-aaaa)": "12/11/2016", "Département": "Grande Anse", "Commune": "Roseaux", "Section Communale": "2e Fonds Cochon"}, </v>
      </c>
    </row>
    <row r="1260" spans="1:30" s="53" customFormat="1" x14ac:dyDescent="0.25">
      <c r="A1260" s="53" t="s">
        <v>64</v>
      </c>
      <c r="B1260" s="53" t="s">
        <v>1118</v>
      </c>
      <c r="C1260" s="53" t="s">
        <v>64</v>
      </c>
      <c r="D1260" s="53" t="s">
        <v>15</v>
      </c>
      <c r="E1260" s="132">
        <v>42715</v>
      </c>
      <c r="F1260" s="77" t="s">
        <v>2420</v>
      </c>
      <c r="G1260" s="145" t="s">
        <v>2410</v>
      </c>
      <c r="H1260" s="138" t="str">
        <f>IFERROR(VLOOKUP(G1260,REFERENCES!O:P,2,FALSE),"")</f>
        <v xml:space="preserve">Nombre </v>
      </c>
      <c r="I1260" s="185">
        <v>75</v>
      </c>
      <c r="J1260" s="207"/>
      <c r="K1260" s="207"/>
      <c r="L1260" s="207"/>
      <c r="M1260" s="20">
        <v>375</v>
      </c>
      <c r="N1260" s="146">
        <v>75</v>
      </c>
      <c r="O1260" s="149" t="s">
        <v>1038</v>
      </c>
      <c r="P1260" s="53" t="s">
        <v>16</v>
      </c>
      <c r="Q1260" s="53" t="s">
        <v>273</v>
      </c>
      <c r="R1260" s="150" t="s">
        <v>1362</v>
      </c>
      <c r="S1260" s="206" t="s">
        <v>1835</v>
      </c>
      <c r="T1260" s="206" t="s">
        <v>1033</v>
      </c>
      <c r="U1260" s="206" t="s">
        <v>1062</v>
      </c>
      <c r="V1260" s="145" t="s">
        <v>1831</v>
      </c>
      <c r="W1260" s="206" t="str">
        <f t="shared" si="59"/>
        <v>DIA20161211GRRO2E</v>
      </c>
      <c r="X1260" s="206">
        <f t="shared" si="60"/>
        <v>0</v>
      </c>
      <c r="Y1260" s="206" t="str">
        <f>VLOOKUP(P1260,NIVEAUXADMIN!A:B,2,FALSE)</f>
        <v>HT08</v>
      </c>
      <c r="Z1260" s="206" t="str">
        <f>VLOOKUP(Q1260,NIVEAUXADMIN!E:F,2,FALSE)</f>
        <v>HT08832</v>
      </c>
      <c r="AA1260" s="206" t="str">
        <f>VLOOKUP(R1260,NIVEAUXADMIN!I:J,2,FALSE)</f>
        <v>HT08832-02</v>
      </c>
      <c r="AB1260" s="206">
        <f>IF(SUMPRODUCT(($A$4:$A1260=A1260)*($Q$4:$Q1260=Q1260))&gt;1,0,1)</f>
        <v>0</v>
      </c>
      <c r="AC1260" s="207">
        <f>IF(SUMPRODUCT(($A$4:$A1260=A1260)*($F$4:$F1260=F1260)*($Q$4:$Q1260=Q1260))&gt;1,0,1)</f>
        <v>0</v>
      </c>
      <c r="AD1260" s="206" t="str">
        <f t="shared" si="61"/>
        <v xml:space="preserve">{"Organisation": "Diakonie Katastrophenhilfe", "Indicateur": "Distribution de materiel d'abris d'urgence", "Statut": "Réalisé", "Date de l'activité (passé ou planifiée)
( jj-mm-aaaa)": "12/11/2016", "Département": "Grande Anse", "Commune": "Roseaux", "Section Communale": "2e Fonds Cochon"}, </v>
      </c>
    </row>
    <row r="1261" spans="1:30" s="53" customFormat="1" x14ac:dyDescent="0.25">
      <c r="A1261" s="53" t="s">
        <v>64</v>
      </c>
      <c r="B1261" s="53" t="s">
        <v>86</v>
      </c>
      <c r="C1261" s="53" t="s">
        <v>1167</v>
      </c>
      <c r="D1261" s="53" t="s">
        <v>15</v>
      </c>
      <c r="E1261" s="132">
        <v>42726</v>
      </c>
      <c r="F1261" s="77" t="s">
        <v>2420</v>
      </c>
      <c r="G1261" s="145" t="s">
        <v>2410</v>
      </c>
      <c r="H1261" s="138" t="str">
        <f>IFERROR(VLOOKUP(G1261,REFERENCES!O:P,2,FALSE),"")</f>
        <v xml:space="preserve">Nombre </v>
      </c>
      <c r="I1261" s="185">
        <v>142</v>
      </c>
      <c r="J1261" s="207"/>
      <c r="K1261" s="207"/>
      <c r="L1261" s="207"/>
      <c r="M1261" s="20">
        <v>710</v>
      </c>
      <c r="N1261" s="146">
        <v>142</v>
      </c>
      <c r="O1261" s="149" t="s">
        <v>1038</v>
      </c>
      <c r="P1261" s="53" t="s">
        <v>19</v>
      </c>
      <c r="Q1261" s="53" t="s">
        <v>515</v>
      </c>
      <c r="R1261" s="150" t="s">
        <v>1497</v>
      </c>
      <c r="S1261" s="206" t="s">
        <v>1840</v>
      </c>
      <c r="T1261" s="206" t="s">
        <v>1033</v>
      </c>
      <c r="U1261" s="206" t="s">
        <v>1062</v>
      </c>
      <c r="V1261" s="145" t="s">
        <v>1837</v>
      </c>
      <c r="W1261" s="206" t="str">
        <f t="shared" si="59"/>
        <v>DIA20161222SUCH3È</v>
      </c>
      <c r="X1261" s="206">
        <f t="shared" si="60"/>
        <v>0</v>
      </c>
      <c r="Y1261" s="206" t="str">
        <f>VLOOKUP(P1261,NIVEAUXADMIN!A:B,2,FALSE)</f>
        <v>HT07</v>
      </c>
      <c r="Z1261" s="206" t="str">
        <f>VLOOKUP(Q1261,NIVEAUXADMIN!E:F,2,FALSE)</f>
        <v>HT07713</v>
      </c>
      <c r="AA1261" s="206" t="str">
        <f>VLOOKUP(R1261,NIVEAUXADMIN!I:J,2,FALSE)</f>
        <v>HT07713-03</v>
      </c>
      <c r="AB1261" s="206">
        <f>IF(SUMPRODUCT(($A$4:$A1261=A1261)*($Q$4:$Q1261=Q1261))&gt;1,0,1)</f>
        <v>0</v>
      </c>
      <c r="AC1261" s="207">
        <f>IF(SUMPRODUCT(($A$4:$A1261=A1261)*($F$4:$F1261=F1261)*($Q$4:$Q1261=Q1261))&gt;1,0,1)</f>
        <v>0</v>
      </c>
      <c r="AD1261" s="206" t="str">
        <f t="shared" si="61"/>
        <v xml:space="preserve">{"Organisation": "Diakonie Katastrophenhilfe", "Indicateur": "Distribution de materiel d'abris d'urgence", "Statut": "Réalisé", "Date de l'activité (passé ou planifiée)
( jj-mm-aaaa)": "12/22/2016", "Département": "Sud", "Commune": "Chantal", "Section Communale": "3ème Carrefour Canon"}, </v>
      </c>
    </row>
    <row r="1262" spans="1:30" s="53" customFormat="1" ht="45" x14ac:dyDescent="0.25">
      <c r="A1262" s="53" t="s">
        <v>64</v>
      </c>
      <c r="B1262" s="53" t="s">
        <v>86</v>
      </c>
      <c r="C1262" s="53" t="s">
        <v>1167</v>
      </c>
      <c r="D1262" s="53" t="s">
        <v>15</v>
      </c>
      <c r="E1262" s="132">
        <v>42726</v>
      </c>
      <c r="F1262" s="77" t="s">
        <v>2417</v>
      </c>
      <c r="G1262" s="145" t="s">
        <v>1055</v>
      </c>
      <c r="H1262" s="138" t="str">
        <f>IFERROR(VLOOKUP(G1262,REFERENCES!O:P,2,FALSE),"")</f>
        <v xml:space="preserve">Nombre </v>
      </c>
      <c r="I1262" s="185">
        <v>142</v>
      </c>
      <c r="J1262" s="17"/>
      <c r="K1262" s="17"/>
      <c r="L1262" s="17"/>
      <c r="M1262" s="20">
        <v>710</v>
      </c>
      <c r="N1262" s="146">
        <v>142</v>
      </c>
      <c r="O1262" s="149" t="s">
        <v>1038</v>
      </c>
      <c r="P1262" s="53" t="s">
        <v>19</v>
      </c>
      <c r="Q1262" s="53" t="s">
        <v>515</v>
      </c>
      <c r="R1262" s="150" t="s">
        <v>1497</v>
      </c>
      <c r="S1262" s="206" t="s">
        <v>1840</v>
      </c>
      <c r="T1262" s="206" t="s">
        <v>1033</v>
      </c>
      <c r="U1262" s="206" t="s">
        <v>1062</v>
      </c>
      <c r="V1262" s="145" t="s">
        <v>1830</v>
      </c>
      <c r="W1262" s="206" t="str">
        <f t="shared" si="59"/>
        <v>DIA20161222SUCH3È</v>
      </c>
      <c r="X1262" s="206">
        <f t="shared" si="60"/>
        <v>0</v>
      </c>
      <c r="Y1262" s="206" t="str">
        <f>VLOOKUP(P1262,NIVEAUXADMIN!A:B,2,FALSE)</f>
        <v>HT07</v>
      </c>
      <c r="Z1262" s="206" t="str">
        <f>VLOOKUP(Q1262,NIVEAUXADMIN!E:F,2,FALSE)</f>
        <v>HT07713</v>
      </c>
      <c r="AA1262" s="206" t="str">
        <f>VLOOKUP(R1262,NIVEAUXADMIN!I:J,2,FALSE)</f>
        <v>HT07713-03</v>
      </c>
      <c r="AB1262" s="206">
        <f>IF(SUMPRODUCT(($A$4:$A1262=A1262)*($Q$4:$Q1262=Q1262))&gt;1,0,1)</f>
        <v>0</v>
      </c>
      <c r="AC1262" s="207">
        <f>IF(SUMPRODUCT(($A$4:$A1262=A1262)*($F$4:$F1262=F1262)*($Q$4:$Q1262=Q1262))&gt;1,0,1)</f>
        <v>0</v>
      </c>
      <c r="AD1262" s="206" t="str">
        <f t="shared" si="61"/>
        <v xml:space="preserve">{"Organisation": "Diakonie Katastrophenhilfe", "Indicateur": "Distribution de biens non-alimentaire", "Statut": "Réalisé", "Date de l'activité (passé ou planifiée)
( jj-mm-aaaa)": "12/22/2016", "Département": "Sud", "Commune": "Chantal", "Section Communale": "3ème Carrefour Canon"}, </v>
      </c>
    </row>
    <row r="1263" spans="1:30" s="53" customFormat="1" ht="45" x14ac:dyDescent="0.25">
      <c r="A1263" s="53" t="s">
        <v>64</v>
      </c>
      <c r="B1263" s="53" t="s">
        <v>1118</v>
      </c>
      <c r="C1263" s="53" t="s">
        <v>64</v>
      </c>
      <c r="D1263" s="143" t="s">
        <v>15</v>
      </c>
      <c r="E1263" s="132">
        <v>42773</v>
      </c>
      <c r="F1263" s="77" t="s">
        <v>2417</v>
      </c>
      <c r="G1263" s="145" t="s">
        <v>1055</v>
      </c>
      <c r="H1263" s="138" t="str">
        <f>IFERROR(VLOOKUP(G1263,REFERENCES!O:P,2,FALSE),"")</f>
        <v xml:space="preserve">Nombre </v>
      </c>
      <c r="I1263" s="73">
        <v>220</v>
      </c>
      <c r="J1263" s="17"/>
      <c r="K1263" s="17"/>
      <c r="L1263" s="17"/>
      <c r="M1263" s="20">
        <v>1100</v>
      </c>
      <c r="N1263" s="146">
        <v>220</v>
      </c>
      <c r="O1263" s="149" t="s">
        <v>1038</v>
      </c>
      <c r="P1263" s="53" t="s">
        <v>16</v>
      </c>
      <c r="Q1263" s="53" t="s">
        <v>17</v>
      </c>
      <c r="R1263" s="176" t="s">
        <v>1476</v>
      </c>
      <c r="S1263" s="209"/>
      <c r="T1263" s="176" t="s">
        <v>1033</v>
      </c>
      <c r="U1263" s="180" t="s">
        <v>1062</v>
      </c>
      <c r="V1263" s="145" t="s">
        <v>1830</v>
      </c>
      <c r="W1263" s="206" t="str">
        <f t="shared" si="59"/>
        <v>DIA201727GRJE3E</v>
      </c>
      <c r="X1263" s="206">
        <f t="shared" si="60"/>
        <v>0</v>
      </c>
      <c r="Y1263" s="206" t="str">
        <f>VLOOKUP(P1263,NIVEAUXADMIN!A:B,2,FALSE)</f>
        <v>HT08</v>
      </c>
      <c r="Z1263" s="206" t="str">
        <f>VLOOKUP(Q1263,NIVEAUXADMIN!E:F,2,FALSE)</f>
        <v>HT08811</v>
      </c>
      <c r="AA1263" s="206" t="str">
        <f>VLOOKUP(R1263,NIVEAUXADMIN!I:J,2,FALSE)</f>
        <v>HT08811-03</v>
      </c>
      <c r="AB1263" s="206">
        <f>IF(SUMPRODUCT(($A$4:$A1263=A1263)*($Q$4:$Q1263=Q1263))&gt;1,0,1)</f>
        <v>0</v>
      </c>
      <c r="AC1263" s="207">
        <f>IF(SUMPRODUCT(($A$4:$A1263=A1263)*($F$4:$F1263=F1263)*($Q$4:$Q1263=Q1263))&gt;1,0,1)</f>
        <v>1</v>
      </c>
      <c r="AD1263" s="206" t="str">
        <f t="shared" si="61"/>
        <v xml:space="preserve">{"Organisation": "Diakonie Katastrophenhilfe", "Indicateur": "Distribution de biens non-alimentaire", "Statut": "Réalisé", "Date de l'activité (passé ou planifiée)
( jj-mm-aaaa)": "2/7/2017", "Département": "Grande Anse", "Commune": "Jeremie", "Section Communale": "3e Haute Guinaudée"}, </v>
      </c>
    </row>
    <row r="1264" spans="1:30" s="53" customFormat="1" ht="45" x14ac:dyDescent="0.25">
      <c r="A1264" s="53" t="s">
        <v>64</v>
      </c>
      <c r="B1264" s="53" t="s">
        <v>1118</v>
      </c>
      <c r="C1264" s="53" t="s">
        <v>64</v>
      </c>
      <c r="D1264" s="143" t="s">
        <v>15</v>
      </c>
      <c r="E1264" s="132">
        <v>42773</v>
      </c>
      <c r="F1264" s="77" t="s">
        <v>2417</v>
      </c>
      <c r="G1264" s="145" t="s">
        <v>1055</v>
      </c>
      <c r="H1264" s="138" t="str">
        <f>IFERROR(VLOOKUP(G1264,REFERENCES!O:P,2,FALSE),"")</f>
        <v xml:space="preserve">Nombre </v>
      </c>
      <c r="I1264" s="73">
        <v>109</v>
      </c>
      <c r="J1264" s="73"/>
      <c r="K1264" s="73"/>
      <c r="L1264" s="73"/>
      <c r="M1264" s="20">
        <v>545</v>
      </c>
      <c r="N1264" s="146">
        <v>109</v>
      </c>
      <c r="O1264" s="149" t="s">
        <v>1038</v>
      </c>
      <c r="P1264" s="53" t="s">
        <v>16</v>
      </c>
      <c r="Q1264" s="71" t="s">
        <v>17</v>
      </c>
      <c r="R1264" s="176" t="s">
        <v>1250</v>
      </c>
      <c r="S1264" s="209"/>
      <c r="T1264" s="176" t="s">
        <v>1033</v>
      </c>
      <c r="U1264" s="180" t="s">
        <v>1062</v>
      </c>
      <c r="V1264" s="145" t="s">
        <v>1830</v>
      </c>
      <c r="W1264" s="206" t="str">
        <f t="shared" si="59"/>
        <v>DIA201727GRJE1È</v>
      </c>
      <c r="X1264" s="206">
        <f t="shared" si="60"/>
        <v>0</v>
      </c>
      <c r="Y1264" s="206" t="str">
        <f>VLOOKUP(P1264,NIVEAUXADMIN!A:B,2,FALSE)</f>
        <v>HT08</v>
      </c>
      <c r="Z1264" s="206" t="str">
        <f>VLOOKUP(Q1264,NIVEAUXADMIN!E:F,2,FALSE)</f>
        <v>HT08811</v>
      </c>
      <c r="AA1264" s="206" t="str">
        <f>VLOOKUP(R1264,NIVEAUXADMIN!I:J,2,FALSE)</f>
        <v>HT08811-01</v>
      </c>
      <c r="AB1264" s="206">
        <f>IF(SUMPRODUCT(($A$4:$A1264=A1264)*($Q$4:$Q1264=Q1264))&gt;1,0,1)</f>
        <v>0</v>
      </c>
      <c r="AC1264" s="207">
        <f>IF(SUMPRODUCT(($A$4:$A1264=A1264)*($F$4:$F1264=F1264)*($Q$4:$Q1264=Q1264))&gt;1,0,1)</f>
        <v>0</v>
      </c>
      <c r="AD1264" s="206" t="str">
        <f t="shared" si="61"/>
        <v xml:space="preserve">{"Organisation": "Diakonie Katastrophenhilfe", "Indicateur": "Distribution de biens non-alimentaire", "Statut": "Réalisé", "Date de l'activité (passé ou planifiée)
( jj-mm-aaaa)": "2/7/2017", "Département": "Grande Anse", "Commune": "Jeremie", "Section Communale": "1ère Basse Voldrogue"}, </v>
      </c>
    </row>
    <row r="1265" spans="1:30" s="53" customFormat="1" x14ac:dyDescent="0.25">
      <c r="A1265" s="53" t="s">
        <v>64</v>
      </c>
      <c r="B1265" s="53" t="s">
        <v>1118</v>
      </c>
      <c r="C1265" s="53" t="s">
        <v>2081</v>
      </c>
      <c r="D1265" s="143" t="s">
        <v>15</v>
      </c>
      <c r="E1265" s="132">
        <v>42773</v>
      </c>
      <c r="F1265" s="77" t="s">
        <v>2420</v>
      </c>
      <c r="G1265" s="145" t="s">
        <v>2410</v>
      </c>
      <c r="H1265" s="138" t="str">
        <f>IFERROR(VLOOKUP(G1265,REFERENCES!O:P,2,FALSE),"")</f>
        <v xml:space="preserve">Nombre </v>
      </c>
      <c r="I1265" s="146">
        <v>220</v>
      </c>
      <c r="J1265" s="17"/>
      <c r="K1265" s="17"/>
      <c r="L1265" s="17"/>
      <c r="M1265" s="20">
        <v>1100</v>
      </c>
      <c r="N1265" s="146">
        <v>220</v>
      </c>
      <c r="O1265" s="149" t="s">
        <v>1038</v>
      </c>
      <c r="P1265" s="53" t="s">
        <v>16</v>
      </c>
      <c r="Q1265" s="53" t="s">
        <v>17</v>
      </c>
      <c r="R1265" s="176" t="s">
        <v>1476</v>
      </c>
      <c r="S1265" s="209"/>
      <c r="T1265" s="176" t="s">
        <v>1033</v>
      </c>
      <c r="U1265" s="180" t="s">
        <v>1062</v>
      </c>
      <c r="V1265" s="145" t="s">
        <v>1831</v>
      </c>
      <c r="W1265" s="206" t="str">
        <f t="shared" si="59"/>
        <v>DIA201727GRJE3E</v>
      </c>
      <c r="X1265" s="206">
        <f t="shared" si="60"/>
        <v>0</v>
      </c>
      <c r="Y1265" s="206" t="str">
        <f>VLOOKUP(P1265,NIVEAUXADMIN!A:B,2,FALSE)</f>
        <v>HT08</v>
      </c>
      <c r="Z1265" s="206" t="str">
        <f>VLOOKUP(Q1265,NIVEAUXADMIN!E:F,2,FALSE)</f>
        <v>HT08811</v>
      </c>
      <c r="AA1265" s="206" t="str">
        <f>VLOOKUP(R1265,NIVEAUXADMIN!I:J,2,FALSE)</f>
        <v>HT08811-03</v>
      </c>
      <c r="AB1265" s="206">
        <f>IF(SUMPRODUCT(($A$4:$A1265=A1265)*($Q$4:$Q1265=Q1265))&gt;1,0,1)</f>
        <v>0</v>
      </c>
      <c r="AC1265" s="207">
        <f>IF(SUMPRODUCT(($A$4:$A1265=A1265)*($F$4:$F1265=F1265)*($Q$4:$Q1265=Q1265))&gt;1,0,1)</f>
        <v>0</v>
      </c>
      <c r="AD1265" s="206" t="str">
        <f t="shared" si="61"/>
        <v xml:space="preserve">{"Organisation": "Diakonie Katastrophenhilfe", "Indicateur": "Distribution de materiel d'abris d'urgence", "Statut": "Réalisé", "Date de l'activité (passé ou planifiée)
( jj-mm-aaaa)": "2/7/2017", "Département": "Grande Anse", "Commune": "Jeremie", "Section Communale": "3e Haute Guinaudée"}, </v>
      </c>
    </row>
    <row r="1266" spans="1:30" s="53" customFormat="1" x14ac:dyDescent="0.25">
      <c r="A1266" s="53" t="s">
        <v>64</v>
      </c>
      <c r="B1266" s="53" t="s">
        <v>1118</v>
      </c>
      <c r="C1266" s="53" t="s">
        <v>2081</v>
      </c>
      <c r="D1266" s="53" t="s">
        <v>15</v>
      </c>
      <c r="E1266" s="132">
        <v>42773</v>
      </c>
      <c r="F1266" s="77" t="s">
        <v>2420</v>
      </c>
      <c r="G1266" s="145" t="s">
        <v>2410</v>
      </c>
      <c r="H1266" s="138" t="str">
        <f>IFERROR(VLOOKUP(G1266,REFERENCES!O:P,2,FALSE),"")</f>
        <v xml:space="preserve">Nombre </v>
      </c>
      <c r="I1266" s="146">
        <v>109</v>
      </c>
      <c r="J1266" s="17"/>
      <c r="K1266" s="17"/>
      <c r="L1266" s="17"/>
      <c r="M1266" s="20">
        <v>545</v>
      </c>
      <c r="N1266" s="146">
        <v>109</v>
      </c>
      <c r="O1266" s="149" t="s">
        <v>1038</v>
      </c>
      <c r="P1266" s="53" t="s">
        <v>16</v>
      </c>
      <c r="Q1266" s="53" t="s">
        <v>17</v>
      </c>
      <c r="R1266" s="176" t="s">
        <v>1250</v>
      </c>
      <c r="S1266" s="209"/>
      <c r="T1266" s="176" t="s">
        <v>1033</v>
      </c>
      <c r="U1266" s="180" t="s">
        <v>1062</v>
      </c>
      <c r="V1266" s="145" t="s">
        <v>1831</v>
      </c>
      <c r="W1266" s="206" t="str">
        <f t="shared" si="59"/>
        <v>DIA201727GRJE1È</v>
      </c>
      <c r="X1266" s="206">
        <f t="shared" si="60"/>
        <v>0</v>
      </c>
      <c r="Y1266" s="206" t="str">
        <f>VLOOKUP(P1266,NIVEAUXADMIN!A:B,2,FALSE)</f>
        <v>HT08</v>
      </c>
      <c r="Z1266" s="206" t="str">
        <f>VLOOKUP(Q1266,NIVEAUXADMIN!E:F,2,FALSE)</f>
        <v>HT08811</v>
      </c>
      <c r="AA1266" s="206" t="str">
        <f>VLOOKUP(R1266,NIVEAUXADMIN!I:J,2,FALSE)</f>
        <v>HT08811-01</v>
      </c>
      <c r="AB1266" s="206">
        <f>IF(SUMPRODUCT(($A$4:$A1266=A1266)*($Q$4:$Q1266=Q1266))&gt;1,0,1)</f>
        <v>0</v>
      </c>
      <c r="AC1266" s="207">
        <f>IF(SUMPRODUCT(($A$4:$A1266=A1266)*($F$4:$F1266=F1266)*($Q$4:$Q1266=Q1266))&gt;1,0,1)</f>
        <v>0</v>
      </c>
      <c r="AD1266" s="206" t="str">
        <f t="shared" si="61"/>
        <v xml:space="preserve">{"Organisation": "Diakonie Katastrophenhilfe", "Indicateur": "Distribution de materiel d'abris d'urgence", "Statut": "Réalisé", "Date de l'activité (passé ou planifiée)
( jj-mm-aaaa)": "2/7/2017", "Département": "Grande Anse", "Commune": "Jeremie", "Section Communale": "1ère Basse Voldrogue"}, </v>
      </c>
    </row>
    <row r="1267" spans="1:30" s="53" customFormat="1" ht="45" x14ac:dyDescent="0.25">
      <c r="A1267" s="53" t="s">
        <v>64</v>
      </c>
      <c r="B1267" s="53" t="s">
        <v>1118</v>
      </c>
      <c r="C1267" s="53" t="s">
        <v>64</v>
      </c>
      <c r="D1267" s="53" t="s">
        <v>15</v>
      </c>
      <c r="E1267" s="132">
        <v>42774</v>
      </c>
      <c r="F1267" s="77" t="s">
        <v>2417</v>
      </c>
      <c r="G1267" s="145" t="s">
        <v>1055</v>
      </c>
      <c r="H1267" s="138" t="str">
        <f>IFERROR(VLOOKUP(G1267,REFERENCES!O:P,2,FALSE),"")</f>
        <v xml:space="preserve">Nombre </v>
      </c>
      <c r="I1267" s="146">
        <v>100</v>
      </c>
      <c r="J1267" s="17"/>
      <c r="K1267" s="17"/>
      <c r="L1267" s="17"/>
      <c r="M1267" s="20">
        <v>500</v>
      </c>
      <c r="N1267" s="146">
        <v>100</v>
      </c>
      <c r="O1267" s="149" t="s">
        <v>1038</v>
      </c>
      <c r="P1267" s="53" t="s">
        <v>16</v>
      </c>
      <c r="Q1267" s="53" t="s">
        <v>273</v>
      </c>
      <c r="R1267" s="176" t="s">
        <v>1362</v>
      </c>
      <c r="S1267" s="209"/>
      <c r="T1267" s="176" t="s">
        <v>1033</v>
      </c>
      <c r="U1267" s="180" t="s">
        <v>1062</v>
      </c>
      <c r="V1267" s="145" t="s">
        <v>1830</v>
      </c>
      <c r="W1267" s="206" t="str">
        <f t="shared" si="59"/>
        <v>DIA201728GRRO2E</v>
      </c>
      <c r="X1267" s="206">
        <f t="shared" si="60"/>
        <v>0</v>
      </c>
      <c r="Y1267" s="206" t="str">
        <f>VLOOKUP(P1267,NIVEAUXADMIN!A:B,2,FALSE)</f>
        <v>HT08</v>
      </c>
      <c r="Z1267" s="206" t="str">
        <f>VLOOKUP(Q1267,NIVEAUXADMIN!E:F,2,FALSE)</f>
        <v>HT08832</v>
      </c>
      <c r="AA1267" s="206" t="str">
        <f>VLOOKUP(R1267,NIVEAUXADMIN!I:J,2,FALSE)</f>
        <v>HT08832-02</v>
      </c>
      <c r="AB1267" s="206">
        <f>IF(SUMPRODUCT(($A$4:$A1267=A1267)*($Q$4:$Q1267=Q1267))&gt;1,0,1)</f>
        <v>0</v>
      </c>
      <c r="AC1267" s="207">
        <f>IF(SUMPRODUCT(($A$4:$A1267=A1267)*($F$4:$F1267=F1267)*($Q$4:$Q1267=Q1267))&gt;1,0,1)</f>
        <v>1</v>
      </c>
      <c r="AD1267" s="206" t="str">
        <f t="shared" si="61"/>
        <v xml:space="preserve">{"Organisation": "Diakonie Katastrophenhilfe", "Indicateur": "Distribution de biens non-alimentaire", "Statut": "Réalisé", "Date de l'activité (passé ou planifiée)
( jj-mm-aaaa)": "2/8/2017", "Département": "Grande Anse", "Commune": "Roseaux", "Section Communale": "2e Fonds Cochon"}, </v>
      </c>
    </row>
    <row r="1268" spans="1:30" s="53" customFormat="1" ht="45" x14ac:dyDescent="0.25">
      <c r="A1268" s="53" t="s">
        <v>64</v>
      </c>
      <c r="B1268" s="53" t="s">
        <v>1118</v>
      </c>
      <c r="C1268" s="53" t="s">
        <v>64</v>
      </c>
      <c r="D1268" s="53" t="s">
        <v>15</v>
      </c>
      <c r="E1268" s="132">
        <v>42774</v>
      </c>
      <c r="F1268" s="77" t="s">
        <v>2417</v>
      </c>
      <c r="G1268" s="145" t="s">
        <v>1055</v>
      </c>
      <c r="H1268" s="138" t="str">
        <f>IFERROR(VLOOKUP(G1268,REFERENCES!O:P,2,FALSE),"")</f>
        <v xml:space="preserve">Nombre </v>
      </c>
      <c r="I1268" s="146">
        <v>200</v>
      </c>
      <c r="J1268" s="17"/>
      <c r="K1268" s="17"/>
      <c r="L1268" s="17"/>
      <c r="M1268" s="20">
        <v>1000</v>
      </c>
      <c r="N1268" s="146">
        <v>200</v>
      </c>
      <c r="O1268" s="149" t="s">
        <v>1038</v>
      </c>
      <c r="P1268" s="53" t="s">
        <v>16</v>
      </c>
      <c r="Q1268" s="53" t="s">
        <v>17</v>
      </c>
      <c r="R1268" s="176" t="s">
        <v>1707</v>
      </c>
      <c r="S1268" s="209"/>
      <c r="T1268" s="176" t="s">
        <v>1033</v>
      </c>
      <c r="U1268" s="180" t="s">
        <v>1062</v>
      </c>
      <c r="V1268" s="145" t="s">
        <v>1830</v>
      </c>
      <c r="W1268" s="206" t="str">
        <f t="shared" si="59"/>
        <v>DIA201728GRJE7E</v>
      </c>
      <c r="X1268" s="206">
        <f t="shared" si="60"/>
        <v>0</v>
      </c>
      <c r="Y1268" s="206" t="str">
        <f>VLOOKUP(P1268,NIVEAUXADMIN!A:B,2,FALSE)</f>
        <v>HT08</v>
      </c>
      <c r="Z1268" s="206" t="str">
        <f>VLOOKUP(Q1268,NIVEAUXADMIN!E:F,2,FALSE)</f>
        <v>HT08811</v>
      </c>
      <c r="AA1268" s="206" t="str">
        <f>VLOOKUP(R1268,NIVEAUXADMIN!I:J,2,FALSE)</f>
        <v>HT08811-07</v>
      </c>
      <c r="AB1268" s="206">
        <f>IF(SUMPRODUCT(($A$4:$A1268=A1268)*($Q$4:$Q1268=Q1268))&gt;1,0,1)</f>
        <v>0</v>
      </c>
      <c r="AC1268" s="207">
        <f>IF(SUMPRODUCT(($A$4:$A1268=A1268)*($F$4:$F1268=F1268)*($Q$4:$Q1268=Q1268))&gt;1,0,1)</f>
        <v>0</v>
      </c>
      <c r="AD1268" s="206" t="str">
        <f t="shared" si="61"/>
        <v xml:space="preserve">{"Organisation": "Diakonie Katastrophenhilfe", "Indicateur": "Distribution de biens non-alimentaire", "Statut": "Réalisé", "Date de l'activité (passé ou planifiée)
( jj-mm-aaaa)": "2/8/2017", "Département": "Grande Anse", "Commune": "Jeremie", "Section Communale": "7e Marfranc"}, </v>
      </c>
    </row>
    <row r="1269" spans="1:30" s="53" customFormat="1" ht="45" x14ac:dyDescent="0.25">
      <c r="A1269" s="53" t="s">
        <v>64</v>
      </c>
      <c r="B1269" s="53" t="s">
        <v>1118</v>
      </c>
      <c r="C1269" s="53" t="s">
        <v>64</v>
      </c>
      <c r="D1269" s="53" t="s">
        <v>15</v>
      </c>
      <c r="E1269" s="132">
        <v>42774</v>
      </c>
      <c r="F1269" s="77" t="s">
        <v>2417</v>
      </c>
      <c r="G1269" s="145" t="s">
        <v>1055</v>
      </c>
      <c r="H1269" s="138" t="str">
        <f>IFERROR(VLOOKUP(G1269,REFERENCES!O:P,2,FALSE),"")</f>
        <v xml:space="preserve">Nombre </v>
      </c>
      <c r="I1269" s="146">
        <v>371</v>
      </c>
      <c r="J1269" s="17"/>
      <c r="K1269" s="17"/>
      <c r="L1269" s="17"/>
      <c r="M1269" s="74">
        <v>1855</v>
      </c>
      <c r="N1269" s="17">
        <v>371</v>
      </c>
      <c r="O1269" s="149" t="s">
        <v>1038</v>
      </c>
      <c r="P1269" s="53" t="s">
        <v>16</v>
      </c>
      <c r="Q1269" s="53" t="s">
        <v>17</v>
      </c>
      <c r="R1269" s="176" t="s">
        <v>1431</v>
      </c>
      <c r="S1269" s="209"/>
      <c r="T1269" s="176" t="s">
        <v>1033</v>
      </c>
      <c r="U1269" s="180" t="s">
        <v>1062</v>
      </c>
      <c r="V1269" s="145" t="s">
        <v>1830</v>
      </c>
      <c r="W1269" s="206" t="str">
        <f t="shared" si="59"/>
        <v>DIA201728GRJE2È</v>
      </c>
      <c r="X1269" s="206">
        <f t="shared" si="60"/>
        <v>0</v>
      </c>
      <c r="Y1269" s="206" t="str">
        <f>VLOOKUP(P1269,NIVEAUXADMIN!A:B,2,FALSE)</f>
        <v>HT08</v>
      </c>
      <c r="Z1269" s="206" t="str">
        <f>VLOOKUP(Q1269,NIVEAUXADMIN!E:F,2,FALSE)</f>
        <v>HT08811</v>
      </c>
      <c r="AA1269" s="206" t="str">
        <f>VLOOKUP(R1269,NIVEAUXADMIN!I:J,2,FALSE)</f>
        <v>HT08811-02</v>
      </c>
      <c r="AB1269" s="206">
        <f>IF(SUMPRODUCT(($A$4:$A1269=A1269)*($Q$4:$Q1269=Q1269))&gt;1,0,1)</f>
        <v>0</v>
      </c>
      <c r="AC1269" s="207">
        <f>IF(SUMPRODUCT(($A$4:$A1269=A1269)*($F$4:$F1269=F1269)*($Q$4:$Q1269=Q1269))&gt;1,0,1)</f>
        <v>0</v>
      </c>
      <c r="AD1269" s="206" t="str">
        <f t="shared" si="61"/>
        <v xml:space="preserve">{"Organisation": "Diakonie Katastrophenhilfe", "Indicateur": "Distribution de biens non-alimentaire", "Statut": "Réalisé", "Date de l'activité (passé ou planifiée)
( jj-mm-aaaa)": "2/8/2017", "Département": "Grande Anse", "Commune": "Jeremie", "Section Communale": "2ème Haute Voldrogue"}, </v>
      </c>
    </row>
    <row r="1270" spans="1:30" s="53" customFormat="1" x14ac:dyDescent="0.25">
      <c r="A1270" s="53" t="s">
        <v>64</v>
      </c>
      <c r="B1270" s="53" t="s">
        <v>1118</v>
      </c>
      <c r="C1270" s="53" t="s">
        <v>2081</v>
      </c>
      <c r="D1270" s="53" t="s">
        <v>15</v>
      </c>
      <c r="E1270" s="132">
        <v>42774</v>
      </c>
      <c r="F1270" s="77" t="s">
        <v>2420</v>
      </c>
      <c r="G1270" s="145" t="s">
        <v>2410</v>
      </c>
      <c r="H1270" s="138" t="str">
        <f>IFERROR(VLOOKUP(G1270,REFERENCES!O:P,2,FALSE),"")</f>
        <v xml:space="preserve">Nombre </v>
      </c>
      <c r="I1270" s="146">
        <v>100</v>
      </c>
      <c r="J1270" s="73"/>
      <c r="K1270" s="17"/>
      <c r="L1270" s="17"/>
      <c r="M1270" s="74">
        <v>500</v>
      </c>
      <c r="N1270" s="73">
        <v>100</v>
      </c>
      <c r="O1270" s="149" t="s">
        <v>1038</v>
      </c>
      <c r="P1270" s="53" t="s">
        <v>16</v>
      </c>
      <c r="Q1270" s="53" t="s">
        <v>273</v>
      </c>
      <c r="R1270" s="176" t="s">
        <v>1362</v>
      </c>
      <c r="S1270" s="209"/>
      <c r="T1270" s="176" t="s">
        <v>1033</v>
      </c>
      <c r="U1270" s="180" t="s">
        <v>1062</v>
      </c>
      <c r="V1270" s="145" t="s">
        <v>1831</v>
      </c>
      <c r="W1270" s="206" t="str">
        <f t="shared" si="59"/>
        <v>DIA201728GRRO2E</v>
      </c>
      <c r="X1270" s="206">
        <f t="shared" si="60"/>
        <v>0</v>
      </c>
      <c r="Y1270" s="206" t="str">
        <f>VLOOKUP(P1270,NIVEAUXADMIN!A:B,2,FALSE)</f>
        <v>HT08</v>
      </c>
      <c r="Z1270" s="206" t="str">
        <f>VLOOKUP(Q1270,NIVEAUXADMIN!E:F,2,FALSE)</f>
        <v>HT08832</v>
      </c>
      <c r="AA1270" s="206" t="str">
        <f>VLOOKUP(R1270,NIVEAUXADMIN!I:J,2,FALSE)</f>
        <v>HT08832-02</v>
      </c>
      <c r="AB1270" s="206">
        <f>IF(SUMPRODUCT(($A$4:$A1270=A1270)*($Q$4:$Q1270=Q1270))&gt;1,0,1)</f>
        <v>0</v>
      </c>
      <c r="AC1270" s="207">
        <f>IF(SUMPRODUCT(($A$4:$A1270=A1270)*($F$4:$F1270=F1270)*($Q$4:$Q1270=Q1270))&gt;1,0,1)</f>
        <v>0</v>
      </c>
      <c r="AD1270" s="206" t="str">
        <f t="shared" si="61"/>
        <v xml:space="preserve">{"Organisation": "Diakonie Katastrophenhilfe", "Indicateur": "Distribution de materiel d'abris d'urgence", "Statut": "Réalisé", "Date de l'activité (passé ou planifiée)
( jj-mm-aaaa)": "2/8/2017", "Département": "Grande Anse", "Commune": "Roseaux", "Section Communale": "2e Fonds Cochon"}, </v>
      </c>
    </row>
    <row r="1271" spans="1:30" s="53" customFormat="1" x14ac:dyDescent="0.25">
      <c r="A1271" s="53" t="s">
        <v>64</v>
      </c>
      <c r="B1271" s="53" t="s">
        <v>1118</v>
      </c>
      <c r="C1271" s="53" t="s">
        <v>2081</v>
      </c>
      <c r="D1271" s="53" t="s">
        <v>15</v>
      </c>
      <c r="E1271" s="132">
        <v>42774</v>
      </c>
      <c r="F1271" s="77" t="s">
        <v>2420</v>
      </c>
      <c r="G1271" s="145" t="s">
        <v>2410</v>
      </c>
      <c r="H1271" s="138" t="str">
        <f>IFERROR(VLOOKUP(G1271,REFERENCES!O:P,2,FALSE),"")</f>
        <v xml:space="preserve">Nombre </v>
      </c>
      <c r="I1271" s="146">
        <v>200</v>
      </c>
      <c r="J1271" s="17"/>
      <c r="K1271" s="17"/>
      <c r="L1271" s="17"/>
      <c r="M1271" s="74">
        <v>1000</v>
      </c>
      <c r="N1271" s="17">
        <v>200</v>
      </c>
      <c r="O1271" s="149" t="s">
        <v>1038</v>
      </c>
      <c r="P1271" s="53" t="s">
        <v>16</v>
      </c>
      <c r="Q1271" s="53" t="s">
        <v>17</v>
      </c>
      <c r="R1271" s="176" t="s">
        <v>1707</v>
      </c>
      <c r="S1271" s="209"/>
      <c r="T1271" s="176" t="s">
        <v>1033</v>
      </c>
      <c r="U1271" s="180" t="s">
        <v>1062</v>
      </c>
      <c r="V1271" s="145" t="s">
        <v>1831</v>
      </c>
      <c r="W1271" s="206" t="str">
        <f t="shared" si="59"/>
        <v>DIA201728GRJE7E</v>
      </c>
      <c r="X1271" s="206">
        <f t="shared" si="60"/>
        <v>0</v>
      </c>
      <c r="Y1271" s="206" t="str">
        <f>VLOOKUP(P1271,NIVEAUXADMIN!A:B,2,FALSE)</f>
        <v>HT08</v>
      </c>
      <c r="Z1271" s="206" t="str">
        <f>VLOOKUP(Q1271,NIVEAUXADMIN!E:F,2,FALSE)</f>
        <v>HT08811</v>
      </c>
      <c r="AA1271" s="206" t="str">
        <f>VLOOKUP(R1271,NIVEAUXADMIN!I:J,2,FALSE)</f>
        <v>HT08811-07</v>
      </c>
      <c r="AB1271" s="206">
        <f>IF(SUMPRODUCT(($A$4:$A1271=A1271)*($Q$4:$Q1271=Q1271))&gt;1,0,1)</f>
        <v>0</v>
      </c>
      <c r="AC1271" s="207">
        <f>IF(SUMPRODUCT(($A$4:$A1271=A1271)*($F$4:$F1271=F1271)*($Q$4:$Q1271=Q1271))&gt;1,0,1)</f>
        <v>0</v>
      </c>
      <c r="AD1271" s="206" t="str">
        <f t="shared" si="61"/>
        <v xml:space="preserve">{"Organisation": "Diakonie Katastrophenhilfe", "Indicateur": "Distribution de materiel d'abris d'urgence", "Statut": "Réalisé", "Date de l'activité (passé ou planifiée)
( jj-mm-aaaa)": "2/8/2017", "Département": "Grande Anse", "Commune": "Jeremie", "Section Communale": "7e Marfranc"}, </v>
      </c>
    </row>
    <row r="1272" spans="1:30" s="53" customFormat="1" x14ac:dyDescent="0.25">
      <c r="A1272" s="53" t="s">
        <v>64</v>
      </c>
      <c r="B1272" s="53" t="s">
        <v>1118</v>
      </c>
      <c r="C1272" s="53" t="s">
        <v>2081</v>
      </c>
      <c r="D1272" s="53" t="s">
        <v>15</v>
      </c>
      <c r="E1272" s="132">
        <v>42774</v>
      </c>
      <c r="F1272" s="77" t="s">
        <v>2420</v>
      </c>
      <c r="G1272" s="145" t="s">
        <v>2410</v>
      </c>
      <c r="H1272" s="138" t="str">
        <f>IFERROR(VLOOKUP(G1272,REFERENCES!O:P,2,FALSE),"")</f>
        <v xml:space="preserve">Nombre </v>
      </c>
      <c r="I1272" s="146">
        <v>371</v>
      </c>
      <c r="J1272" s="146"/>
      <c r="K1272" s="146"/>
      <c r="L1272" s="146"/>
      <c r="M1272" s="74">
        <v>1855</v>
      </c>
      <c r="N1272" s="146">
        <v>371</v>
      </c>
      <c r="O1272" s="149" t="s">
        <v>1038</v>
      </c>
      <c r="P1272" s="143" t="s">
        <v>16</v>
      </c>
      <c r="Q1272" s="143" t="s">
        <v>17</v>
      </c>
      <c r="R1272" s="176" t="s">
        <v>1431</v>
      </c>
      <c r="S1272" s="209"/>
      <c r="T1272" s="176" t="s">
        <v>1033</v>
      </c>
      <c r="U1272" s="180" t="s">
        <v>1062</v>
      </c>
      <c r="V1272" s="72" t="s">
        <v>1831</v>
      </c>
      <c r="W1272" s="206" t="str">
        <f t="shared" si="59"/>
        <v>DIA201728GRJE2È</v>
      </c>
      <c r="X1272" s="206">
        <f t="shared" si="60"/>
        <v>0</v>
      </c>
      <c r="Y1272" s="206" t="str">
        <f>VLOOKUP(P1272,NIVEAUXADMIN!A:B,2,FALSE)</f>
        <v>HT08</v>
      </c>
      <c r="Z1272" s="206" t="str">
        <f>VLOOKUP(Q1272,NIVEAUXADMIN!E:F,2,FALSE)</f>
        <v>HT08811</v>
      </c>
      <c r="AA1272" s="206" t="str">
        <f>VLOOKUP(R1272,NIVEAUXADMIN!I:J,2,FALSE)</f>
        <v>HT08811-02</v>
      </c>
      <c r="AB1272" s="206">
        <f>IF(SUMPRODUCT(($A$4:$A1272=A1272)*($Q$4:$Q1272=Q1272))&gt;1,0,1)</f>
        <v>0</v>
      </c>
      <c r="AC1272" s="207">
        <f>IF(SUMPRODUCT(($A$4:$A1272=A1272)*($F$4:$F1272=F1272)*($Q$4:$Q1272=Q1272))&gt;1,0,1)</f>
        <v>0</v>
      </c>
      <c r="AD1272" s="206" t="str">
        <f t="shared" si="61"/>
        <v xml:space="preserve">{"Organisation": "Diakonie Katastrophenhilfe", "Indicateur": "Distribution de materiel d'abris d'urgence", "Statut": "Réalisé", "Date de l'activité (passé ou planifiée)
( jj-mm-aaaa)": "2/8/2017", "Département": "Grande Anse", "Commune": "Jeremie", "Section Communale": "2ème Haute Voldrogue"}, </v>
      </c>
    </row>
    <row r="1273" spans="1:30" s="53" customFormat="1" x14ac:dyDescent="0.25">
      <c r="A1273" s="53" t="s">
        <v>1973</v>
      </c>
      <c r="D1273" s="53" t="s">
        <v>15</v>
      </c>
      <c r="E1273" s="132">
        <v>42724</v>
      </c>
      <c r="F1273" s="77" t="s">
        <v>2417</v>
      </c>
      <c r="G1273" s="145" t="s">
        <v>1047</v>
      </c>
      <c r="H1273" s="138" t="str">
        <f>IFERROR(VLOOKUP(G1273,REFERENCES!O:P,2,FALSE),"")</f>
        <v xml:space="preserve">Nombre </v>
      </c>
      <c r="I1273" s="146">
        <v>500</v>
      </c>
      <c r="J1273" s="73"/>
      <c r="K1273" s="73"/>
      <c r="L1273" s="73"/>
      <c r="M1273" s="20"/>
      <c r="N1273" s="73">
        <v>500</v>
      </c>
      <c r="O1273" s="143"/>
      <c r="P1273" s="53" t="s">
        <v>19</v>
      </c>
      <c r="Q1273" s="143" t="s">
        <v>524</v>
      </c>
      <c r="R1273" s="150" t="s">
        <v>1759</v>
      </c>
      <c r="S1273" s="206" t="s">
        <v>1974</v>
      </c>
      <c r="T1273" s="71"/>
      <c r="U1273" s="71"/>
      <c r="V1273" s="145"/>
      <c r="W1273" s="206" t="str">
        <f t="shared" si="59"/>
        <v>EDE20161220SUILIL</v>
      </c>
      <c r="X1273" s="206">
        <f t="shared" si="60"/>
        <v>0</v>
      </c>
      <c r="Y1273" s="206" t="str">
        <f>VLOOKUP(P1273,NIVEAUXADMIN!A:B,2,FALSE)</f>
        <v>HT07</v>
      </c>
      <c r="Z1273" s="206" t="str">
        <f>VLOOKUP(Q1273,NIVEAUXADMIN!E:F,2,FALSE)</f>
        <v>HT07716</v>
      </c>
      <c r="AA1273" s="206" t="str">
        <f>VLOOKUP(R1273,NIVEAUXADMIN!I:J,2,FALSE)</f>
        <v>HT07716-01</v>
      </c>
      <c r="AB1273" s="206">
        <f>IF(SUMPRODUCT(($A$4:$A1273=A1273)*($Q$4:$Q1273=Q1273))&gt;1,0,1)</f>
        <v>1</v>
      </c>
      <c r="AC1273" s="207">
        <f>IF(SUMPRODUCT(($A$4:$A1273=A1273)*($F$4:$F1273=F1273)*($Q$4:$Q1273=Q1273))&gt;1,0,1)</f>
        <v>1</v>
      </c>
      <c r="AD1273" s="206" t="str">
        <f t="shared" si="61"/>
        <v xml:space="preserve">{"Organisation": "EDEM Foundation", "Indicateur": "Distribution de biens non-alimentaire", "Statut": "Réalisé", "Date de l'activité (passé ou planifiée)
( jj-mm-aaaa)": "12/20/2016", "Département": "Sud", "Commune": "Ile A Vache", "Section Communale": "Ile à Vache"}, </v>
      </c>
    </row>
    <row r="1274" spans="1:30" s="53" customFormat="1" x14ac:dyDescent="0.25">
      <c r="A1274" s="53" t="s">
        <v>1973</v>
      </c>
      <c r="D1274" s="53" t="s">
        <v>15</v>
      </c>
      <c r="E1274" s="132">
        <v>42724</v>
      </c>
      <c r="F1274" s="148" t="s">
        <v>2417</v>
      </c>
      <c r="G1274" s="145" t="s">
        <v>1050</v>
      </c>
      <c r="H1274" s="138" t="str">
        <f>IFERROR(VLOOKUP(G1274,REFERENCES!O:P,2,FALSE),"")</f>
        <v xml:space="preserve">Nombre </v>
      </c>
      <c r="I1274" s="146">
        <v>500</v>
      </c>
      <c r="J1274" s="17"/>
      <c r="K1274" s="17"/>
      <c r="L1274" s="17"/>
      <c r="M1274" s="20"/>
      <c r="N1274" s="17">
        <v>500</v>
      </c>
      <c r="O1274" s="143"/>
      <c r="P1274" s="53" t="s">
        <v>19</v>
      </c>
      <c r="Q1274" s="143" t="s">
        <v>524</v>
      </c>
      <c r="R1274" s="150" t="s">
        <v>1759</v>
      </c>
      <c r="S1274" s="206" t="s">
        <v>1974</v>
      </c>
      <c r="V1274" s="145"/>
      <c r="W1274" s="206" t="str">
        <f t="shared" si="59"/>
        <v>EDE20161220SUILIL</v>
      </c>
      <c r="X1274" s="206">
        <f t="shared" si="60"/>
        <v>0</v>
      </c>
      <c r="Y1274" s="206" t="str">
        <f>VLOOKUP(P1274,NIVEAUXADMIN!A:B,2,FALSE)</f>
        <v>HT07</v>
      </c>
      <c r="Z1274" s="206" t="str">
        <f>VLOOKUP(Q1274,NIVEAUXADMIN!E:F,2,FALSE)</f>
        <v>HT07716</v>
      </c>
      <c r="AA1274" s="206" t="str">
        <f>VLOOKUP(R1274,NIVEAUXADMIN!I:J,2,FALSE)</f>
        <v>HT07716-01</v>
      </c>
      <c r="AB1274" s="206">
        <f>IF(SUMPRODUCT(($A$4:$A1274=A1274)*($Q$4:$Q1274=Q1274))&gt;1,0,1)</f>
        <v>0</v>
      </c>
      <c r="AC1274" s="207">
        <f>IF(SUMPRODUCT(($A$4:$A1274=A1274)*($F$4:$F1274=F1274)*($Q$4:$Q1274=Q1274))&gt;1,0,1)</f>
        <v>0</v>
      </c>
      <c r="AD1274" s="206" t="str">
        <f t="shared" si="61"/>
        <v xml:space="preserve">{"Organisation": "EDEM Foundation", "Indicateur": "Distribution de biens non-alimentaire", "Statut": "Réalisé", "Date de l'activité (passé ou planifiée)
( jj-mm-aaaa)": "12/20/2016", "Département": "Sud", "Commune": "Ile A Vache", "Section Communale": "Ile à Vache"}, </v>
      </c>
    </row>
    <row r="1275" spans="1:30" s="53" customFormat="1" x14ac:dyDescent="0.25">
      <c r="A1275" s="53" t="s">
        <v>1973</v>
      </c>
      <c r="D1275" s="53" t="s">
        <v>15</v>
      </c>
      <c r="E1275" s="132">
        <v>42724</v>
      </c>
      <c r="F1275" s="77" t="s">
        <v>2417</v>
      </c>
      <c r="G1275" s="145" t="s">
        <v>1055</v>
      </c>
      <c r="H1275" s="138" t="str">
        <f>IFERROR(VLOOKUP(G1275,REFERENCES!O:P,2,FALSE),"")</f>
        <v xml:space="preserve">Nombre </v>
      </c>
      <c r="I1275" s="146">
        <v>500</v>
      </c>
      <c r="J1275" s="146"/>
      <c r="K1275" s="146"/>
      <c r="L1275" s="146"/>
      <c r="M1275" s="20"/>
      <c r="N1275" s="146">
        <v>500</v>
      </c>
      <c r="O1275" s="143"/>
      <c r="P1275" s="53" t="s">
        <v>19</v>
      </c>
      <c r="Q1275" s="143" t="s">
        <v>524</v>
      </c>
      <c r="R1275" s="150" t="s">
        <v>1759</v>
      </c>
      <c r="S1275" s="206" t="s">
        <v>1974</v>
      </c>
      <c r="T1275" s="143"/>
      <c r="V1275" s="145"/>
      <c r="W1275" s="206" t="str">
        <f t="shared" si="59"/>
        <v>EDE20161220SUILIL</v>
      </c>
      <c r="X1275" s="206">
        <f t="shared" si="60"/>
        <v>0</v>
      </c>
      <c r="Y1275" s="206" t="str">
        <f>VLOOKUP(P1275,NIVEAUXADMIN!A:B,2,FALSE)</f>
        <v>HT07</v>
      </c>
      <c r="Z1275" s="206" t="str">
        <f>VLOOKUP(Q1275,NIVEAUXADMIN!E:F,2,FALSE)</f>
        <v>HT07716</v>
      </c>
      <c r="AA1275" s="206" t="str">
        <f>VLOOKUP(R1275,NIVEAUXADMIN!I:J,2,FALSE)</f>
        <v>HT07716-01</v>
      </c>
      <c r="AB1275" s="206">
        <f>IF(SUMPRODUCT(($A$4:$A1275=A1275)*($Q$4:$Q1275=Q1275))&gt;1,0,1)</f>
        <v>0</v>
      </c>
      <c r="AC1275" s="207">
        <f>IF(SUMPRODUCT(($A$4:$A1275=A1275)*($F$4:$F1275=F1275)*($Q$4:$Q1275=Q1275))&gt;1,0,1)</f>
        <v>0</v>
      </c>
      <c r="AD1275" s="206" t="str">
        <f t="shared" si="61"/>
        <v xml:space="preserve">{"Organisation": "EDEM Foundation", "Indicateur": "Distribution de biens non-alimentaire", "Statut": "Réalisé", "Date de l'activité (passé ou planifiée)
( jj-mm-aaaa)": "12/20/2016", "Département": "Sud", "Commune": "Ile A Vache", "Section Communale": "Ile à Vache"}, </v>
      </c>
    </row>
    <row r="1276" spans="1:30" s="53" customFormat="1" x14ac:dyDescent="0.25">
      <c r="A1276" s="53" t="s">
        <v>1973</v>
      </c>
      <c r="D1276" s="53" t="s">
        <v>15</v>
      </c>
      <c r="E1276" s="132">
        <v>42724</v>
      </c>
      <c r="F1276" s="77" t="s">
        <v>2420</v>
      </c>
      <c r="G1276" s="145" t="s">
        <v>2409</v>
      </c>
      <c r="H1276" s="138" t="str">
        <f>IFERROR(VLOOKUP(G1276,REFERENCES!O:P,2,FALSE),"")</f>
        <v xml:space="preserve">Nombre </v>
      </c>
      <c r="I1276" s="146">
        <v>500</v>
      </c>
      <c r="J1276" s="73"/>
      <c r="K1276" s="17"/>
      <c r="L1276" s="17"/>
      <c r="M1276" s="20"/>
      <c r="N1276" s="73">
        <v>500</v>
      </c>
      <c r="O1276" s="143"/>
      <c r="P1276" s="143" t="s">
        <v>19</v>
      </c>
      <c r="Q1276" s="143" t="s">
        <v>524</v>
      </c>
      <c r="R1276" s="150" t="s">
        <v>1759</v>
      </c>
      <c r="S1276" s="206" t="s">
        <v>1974</v>
      </c>
      <c r="V1276" s="72"/>
      <c r="W1276" s="206" t="str">
        <f t="shared" si="59"/>
        <v>EDE20161220SUILIL</v>
      </c>
      <c r="X1276" s="206">
        <f t="shared" si="60"/>
        <v>0</v>
      </c>
      <c r="Y1276" s="206" t="str">
        <f>VLOOKUP(P1276,NIVEAUXADMIN!A:B,2,FALSE)</f>
        <v>HT07</v>
      </c>
      <c r="Z1276" s="206" t="str">
        <f>VLOOKUP(Q1276,NIVEAUXADMIN!E:F,2,FALSE)</f>
        <v>HT07716</v>
      </c>
      <c r="AA1276" s="206" t="str">
        <f>VLOOKUP(R1276,NIVEAUXADMIN!I:J,2,FALSE)</f>
        <v>HT07716-01</v>
      </c>
      <c r="AB1276" s="206">
        <f>IF(SUMPRODUCT(($A$4:$A1276=A1276)*($Q$4:$Q1276=Q1276))&gt;1,0,1)</f>
        <v>0</v>
      </c>
      <c r="AC1276" s="207">
        <f>IF(SUMPRODUCT(($A$4:$A1276=A1276)*($F$4:$F1276=F1276)*($Q$4:$Q1276=Q1276))&gt;1,0,1)</f>
        <v>1</v>
      </c>
      <c r="AD1276" s="206" t="str">
        <f t="shared" si="61"/>
        <v xml:space="preserve">{"Organisation": "EDEM Foundation", "Indicateur": "Distribution de materiel d'abris d'urgence", "Statut": "Réalisé", "Date de l'activité (passé ou planifiée)
( jj-mm-aaaa)": "12/20/2016", "Département": "Sud", "Commune": "Ile A Vache", "Section Communale": "Ile à Vache"}, </v>
      </c>
    </row>
    <row r="1277" spans="1:30" s="53" customFormat="1" ht="60" x14ac:dyDescent="0.25">
      <c r="A1277" s="53" t="s">
        <v>1090</v>
      </c>
      <c r="B1277" s="53" t="s">
        <v>67</v>
      </c>
      <c r="C1277" s="53" t="s">
        <v>47</v>
      </c>
      <c r="D1277" s="53" t="s">
        <v>15</v>
      </c>
      <c r="E1277" s="132">
        <v>42654</v>
      </c>
      <c r="F1277" s="77" t="s">
        <v>2417</v>
      </c>
      <c r="G1277" s="145" t="s">
        <v>1056</v>
      </c>
      <c r="H1277" s="138" t="str">
        <f>IFERROR(VLOOKUP(G1277,REFERENCES!O:P,2,FALSE),"")</f>
        <v xml:space="preserve">Nombre </v>
      </c>
      <c r="I1277" s="146">
        <v>355</v>
      </c>
      <c r="J1277" s="146"/>
      <c r="K1277" s="146"/>
      <c r="L1277" s="146"/>
      <c r="M1277" s="74"/>
      <c r="N1277" s="146">
        <v>355</v>
      </c>
      <c r="O1277" s="206"/>
      <c r="P1277" s="53" t="s">
        <v>19</v>
      </c>
      <c r="Q1277" s="143" t="s">
        <v>512</v>
      </c>
      <c r="R1277" s="150" t="s">
        <v>1257</v>
      </c>
      <c r="S1277" s="71"/>
      <c r="T1277" s="143"/>
      <c r="V1277" s="72" t="s">
        <v>1902</v>
      </c>
      <c r="W1277" s="206" t="str">
        <f t="shared" si="59"/>
        <v>FON20161011SUCA1È</v>
      </c>
      <c r="X1277" s="206">
        <f t="shared" si="60"/>
        <v>0</v>
      </c>
      <c r="Y1277" s="206" t="str">
        <f>VLOOKUP(P1277,NIVEAUXADMIN!A:B,2,FALSE)</f>
        <v>HT07</v>
      </c>
      <c r="Z1277" s="206" t="str">
        <f>VLOOKUP(Q1277,NIVEAUXADMIN!E:F,2,FALSE)</f>
        <v>HT07733</v>
      </c>
      <c r="AA1277" s="206" t="str">
        <f>VLOOKUP(R1277,NIVEAUXADMIN!I:J,2,FALSE)</f>
        <v>HT07733-01</v>
      </c>
      <c r="AB1277" s="206">
        <f>IF(SUMPRODUCT(($A$4:$A1277=A1277)*($Q$4:$Q1277=Q1277))&gt;1,0,1)</f>
        <v>1</v>
      </c>
      <c r="AC1277" s="207">
        <f>IF(SUMPRODUCT(($A$4:$A1277=A1277)*($F$4:$F1277=F1277)*($Q$4:$Q1277=Q1277))&gt;1,0,1)</f>
        <v>1</v>
      </c>
      <c r="AD1277" s="206" t="str">
        <f t="shared" si="61"/>
        <v xml:space="preserve">{"Organisation": "Fondation Digicel", "Indicateur": "Distribution de biens non-alimentaire", "Statut": "Réalisé", "Date de l'activité (passé ou planifiée)
( jj-mm-aaaa)": "10/11/2016", "Département": "Sud", "Commune": "Cavaillon", "Section Communale": "1ère Boileau"}, </v>
      </c>
    </row>
    <row r="1278" spans="1:30" s="53" customFormat="1" x14ac:dyDescent="0.25">
      <c r="A1278" s="53" t="s">
        <v>1090</v>
      </c>
      <c r="B1278" s="53" t="s">
        <v>67</v>
      </c>
      <c r="C1278" s="53" t="s">
        <v>47</v>
      </c>
      <c r="D1278" s="53" t="s">
        <v>15</v>
      </c>
      <c r="E1278" s="132">
        <v>42654</v>
      </c>
      <c r="F1278" s="77" t="s">
        <v>2417</v>
      </c>
      <c r="G1278" s="145" t="s">
        <v>1058</v>
      </c>
      <c r="H1278" s="138" t="str">
        <f>IFERROR(VLOOKUP(G1278,REFERENCES!O:P,2,FALSE),"")</f>
        <v xml:space="preserve">Nombre </v>
      </c>
      <c r="I1278" s="146">
        <v>355</v>
      </c>
      <c r="J1278" s="17"/>
      <c r="K1278" s="17"/>
      <c r="L1278" s="17"/>
      <c r="M1278" s="74"/>
      <c r="N1278" s="17">
        <v>355</v>
      </c>
      <c r="O1278" s="206"/>
      <c r="P1278" s="53" t="s">
        <v>19</v>
      </c>
      <c r="Q1278" s="53" t="s">
        <v>521</v>
      </c>
      <c r="R1278" s="150" t="s">
        <v>1583</v>
      </c>
      <c r="S1278" s="143"/>
      <c r="V1278" s="206" t="s">
        <v>1049</v>
      </c>
      <c r="W1278" s="206" t="str">
        <f t="shared" si="59"/>
        <v>FON20161011SUCO4È</v>
      </c>
      <c r="X1278" s="206">
        <f t="shared" si="60"/>
        <v>0</v>
      </c>
      <c r="Y1278" s="206" t="str">
        <f>VLOOKUP(P1278,NIVEAUXADMIN!A:B,2,FALSE)</f>
        <v>HT07</v>
      </c>
      <c r="Z1278" s="206" t="str">
        <f>VLOOKUP(Q1278,NIVEAUXADMIN!E:F,2,FALSE)</f>
        <v>HT07741</v>
      </c>
      <c r="AA1278" s="206" t="str">
        <f>VLOOKUP(R1278,NIVEAUXADMIN!I:J,2,FALSE)</f>
        <v>HT07741-01</v>
      </c>
      <c r="AB1278" s="206">
        <f>IF(SUMPRODUCT(($A$4:$A1278=A1278)*($Q$4:$Q1278=Q1278))&gt;1,0,1)</f>
        <v>1</v>
      </c>
      <c r="AC1278" s="207">
        <f>IF(SUMPRODUCT(($A$4:$A1278=A1278)*($F$4:$F1278=F1278)*($Q$4:$Q1278=Q1278))&gt;1,0,1)</f>
        <v>1</v>
      </c>
      <c r="AD1278" s="206" t="str">
        <f t="shared" si="61"/>
        <v xml:space="preserve">{"Organisation": "Fondation Digicel", "Indicateur": "Distribution de biens non-alimentaire", "Statut": "Réalisé", "Date de l'activité (passé ou planifiée)
( jj-mm-aaaa)": "10/11/2016", "Département": "Sud", "Commune": "Coteaux", "Section Communale": "4ème Condé"}, </v>
      </c>
    </row>
    <row r="1279" spans="1:30" s="53" customFormat="1" x14ac:dyDescent="0.25">
      <c r="A1279" s="143" t="s">
        <v>1090</v>
      </c>
      <c r="B1279" s="143" t="s">
        <v>67</v>
      </c>
      <c r="C1279" s="143" t="s">
        <v>47</v>
      </c>
      <c r="D1279" s="143" t="s">
        <v>15</v>
      </c>
      <c r="E1279" s="132">
        <v>42654</v>
      </c>
      <c r="F1279" s="77" t="s">
        <v>2417</v>
      </c>
      <c r="G1279" s="145" t="s">
        <v>1047</v>
      </c>
      <c r="H1279" s="138" t="str">
        <f>IFERROR(VLOOKUP(G1279,REFERENCES!O:P,2,FALSE),"")</f>
        <v xml:space="preserve">Nombre </v>
      </c>
      <c r="I1279" s="207">
        <v>355</v>
      </c>
      <c r="J1279" s="207"/>
      <c r="K1279" s="207"/>
      <c r="L1279" s="207"/>
      <c r="M1279" s="147"/>
      <c r="N1279" s="207">
        <v>355</v>
      </c>
      <c r="O1279" s="206"/>
      <c r="P1279" s="206" t="s">
        <v>19</v>
      </c>
      <c r="Q1279" s="206"/>
      <c r="R1279" s="150"/>
      <c r="S1279" s="206"/>
      <c r="T1279" s="206"/>
      <c r="U1279" s="206"/>
      <c r="V1279" s="145"/>
      <c r="W1279" s="206" t="str">
        <f t="shared" si="59"/>
        <v>FON20161011SU</v>
      </c>
      <c r="X1279" s="206">
        <f t="shared" si="60"/>
        <v>0</v>
      </c>
      <c r="Y1279" s="206" t="str">
        <f>VLOOKUP(P1279,NIVEAUXADMIN!A:B,2,FALSE)</f>
        <v>HT07</v>
      </c>
      <c r="Z1279" s="206" t="e">
        <f>VLOOKUP(Q1279,NIVEAUXADMIN!E:F,2,FALSE)</f>
        <v>#N/A</v>
      </c>
      <c r="AA1279" s="206" t="e">
        <f>VLOOKUP(R1279,NIVEAUXADMIN!I:J,2,FALSE)</f>
        <v>#N/A</v>
      </c>
      <c r="AB1279" s="206">
        <f>IF(SUMPRODUCT(($A$4:$A1279=A1279)*($Q$4:$Q1279=Q1279))&gt;1,0,1)</f>
        <v>1</v>
      </c>
      <c r="AC1279" s="207">
        <f>IF(SUMPRODUCT(($A$4:$A1279=A1279)*($F$4:$F1279=F1279)*($Q$4:$Q1279=Q1279))&gt;1,0,1)</f>
        <v>1</v>
      </c>
      <c r="AD1279" s="206" t="str">
        <f t="shared" si="61"/>
        <v xml:space="preserve">{"Organisation": "Fondation Digicel", "Indicateur": "Distribution de biens non-alimentaire", "Statut": "Réalisé", "Date de l'activité (passé ou planifiée)
( jj-mm-aaaa)": "10/11/2016", "Département": "Sud", "Commune": "", "Section Communale": ""}, </v>
      </c>
    </row>
    <row r="1280" spans="1:30" s="53" customFormat="1" x14ac:dyDescent="0.25">
      <c r="A1280" s="143" t="s">
        <v>1090</v>
      </c>
      <c r="B1280" s="143" t="s">
        <v>67</v>
      </c>
      <c r="C1280" s="143" t="s">
        <v>47</v>
      </c>
      <c r="D1280" s="143" t="s">
        <v>15</v>
      </c>
      <c r="E1280" s="132">
        <v>42661</v>
      </c>
      <c r="F1280" s="77" t="s">
        <v>2417</v>
      </c>
      <c r="G1280" s="145" t="s">
        <v>1056</v>
      </c>
      <c r="H1280" s="138" t="str">
        <f>IFERROR(VLOOKUP(G1280,REFERENCES!O:P,2,FALSE),"")</f>
        <v xml:space="preserve">Nombre </v>
      </c>
      <c r="I1280" s="207">
        <v>80</v>
      </c>
      <c r="J1280" s="207"/>
      <c r="K1280" s="207"/>
      <c r="L1280" s="207"/>
      <c r="M1280" s="147"/>
      <c r="N1280" s="207">
        <v>80</v>
      </c>
      <c r="O1280" s="206"/>
      <c r="P1280" s="206" t="s">
        <v>16</v>
      </c>
      <c r="Q1280" s="206" t="s">
        <v>234</v>
      </c>
      <c r="R1280" s="150" t="s">
        <v>1237</v>
      </c>
      <c r="S1280" s="206"/>
      <c r="T1280" s="206"/>
      <c r="U1280" s="206"/>
      <c r="V1280" s="145"/>
      <c r="W1280" s="206" t="str">
        <f t="shared" si="59"/>
        <v>FON20161018GRAN1E</v>
      </c>
      <c r="X1280" s="206">
        <f t="shared" si="60"/>
        <v>0</v>
      </c>
      <c r="Y1280" s="206" t="str">
        <f>VLOOKUP(P1280,NIVEAUXADMIN!A:B,2,FALSE)</f>
        <v>HT08</v>
      </c>
      <c r="Z1280" s="206" t="str">
        <f>VLOOKUP(Q1280,NIVEAUXADMIN!E:F,2,FALSE)</f>
        <v>HT08821</v>
      </c>
      <c r="AA1280" s="206" t="str">
        <f>VLOOKUP(R1280,NIVEAUXADMIN!I:J,2,FALSE)</f>
        <v>HT08821-01</v>
      </c>
      <c r="AB1280" s="206">
        <f>IF(SUMPRODUCT(($A$4:$A1280=A1280)*($Q$4:$Q1280=Q1280))&gt;1,0,1)</f>
        <v>1</v>
      </c>
      <c r="AC1280" s="207">
        <f>IF(SUMPRODUCT(($A$4:$A1280=A1280)*($F$4:$F1280=F1280)*($Q$4:$Q1280=Q1280))&gt;1,0,1)</f>
        <v>1</v>
      </c>
      <c r="AD1280" s="206" t="str">
        <f t="shared" si="61"/>
        <v xml:space="preserve">{"Organisation": "Fondation Digicel", "Indicateur": "Distribution de biens non-alimentaire", "Statut": "Réalisé", "Date de l'activité (passé ou planifiée)
( jj-mm-aaaa)": "10/18/2016", "Département": "Grande Anse", "Commune": "Anse d'Hainault", "Section Communale": "1e Grandoit"}, </v>
      </c>
    </row>
    <row r="1281" spans="1:30" s="53" customFormat="1" x14ac:dyDescent="0.25">
      <c r="A1281" s="143" t="s">
        <v>1090</v>
      </c>
      <c r="B1281" s="143" t="s">
        <v>67</v>
      </c>
      <c r="C1281" s="143" t="s">
        <v>47</v>
      </c>
      <c r="D1281" s="143" t="s">
        <v>15</v>
      </c>
      <c r="E1281" s="132">
        <v>42661</v>
      </c>
      <c r="F1281" s="77" t="s">
        <v>2417</v>
      </c>
      <c r="G1281" s="145" t="s">
        <v>1050</v>
      </c>
      <c r="H1281" s="138" t="str">
        <f>IFERROR(VLOOKUP(G1281,REFERENCES!O:P,2,FALSE),"")</f>
        <v xml:space="preserve">Nombre </v>
      </c>
      <c r="I1281" s="207">
        <v>104</v>
      </c>
      <c r="J1281" s="207"/>
      <c r="K1281" s="207"/>
      <c r="L1281" s="207"/>
      <c r="M1281" s="147"/>
      <c r="N1281" s="207">
        <v>104</v>
      </c>
      <c r="O1281" s="206"/>
      <c r="P1281" s="206" t="s">
        <v>16</v>
      </c>
      <c r="Q1281" s="206" t="s">
        <v>256</v>
      </c>
      <c r="R1281" s="150" t="s">
        <v>1287</v>
      </c>
      <c r="S1281" s="206"/>
      <c r="T1281" s="206"/>
      <c r="U1281" s="206"/>
      <c r="V1281" s="145"/>
      <c r="W1281" s="206" t="str">
        <f t="shared" si="59"/>
        <v>FON20161018GRCO1E</v>
      </c>
      <c r="X1281" s="206">
        <f t="shared" si="60"/>
        <v>0</v>
      </c>
      <c r="Y1281" s="206" t="str">
        <f>VLOOKUP(P1281,NIVEAUXADMIN!A:B,2,FALSE)</f>
        <v>HT08</v>
      </c>
      <c r="Z1281" s="206" t="str">
        <f>VLOOKUP(Q1281,NIVEAUXADMIN!E:F,2,FALSE)</f>
        <v>HT08831</v>
      </c>
      <c r="AA1281" s="206" t="str">
        <f>VLOOKUP(R1281,NIVEAUXADMIN!I:J,2,FALSE)</f>
        <v>HT08831-01</v>
      </c>
      <c r="AB1281" s="206">
        <f>IF(SUMPRODUCT(($A$4:$A1281=A1281)*($Q$4:$Q1281=Q1281))&gt;1,0,1)</f>
        <v>1</v>
      </c>
      <c r="AC1281" s="207">
        <f>IF(SUMPRODUCT(($A$4:$A1281=A1281)*($F$4:$F1281=F1281)*($Q$4:$Q1281=Q1281))&gt;1,0,1)</f>
        <v>1</v>
      </c>
      <c r="AD1281" s="206" t="str">
        <f t="shared" si="61"/>
        <v xml:space="preserve">{"Organisation": "Fondation Digicel", "Indicateur": "Distribution de biens non-alimentaire", "Statut": "Réalisé", "Date de l'activité (passé ou planifiée)
( jj-mm-aaaa)": "10/18/2016", "Département": "Grande Anse", "Commune": "Corail", "Section Communale": "1ere Duquillon"}, </v>
      </c>
    </row>
    <row r="1282" spans="1:30" s="53" customFormat="1" x14ac:dyDescent="0.25">
      <c r="A1282" s="143" t="s">
        <v>1090</v>
      </c>
      <c r="B1282" s="143" t="s">
        <v>67</v>
      </c>
      <c r="C1282" s="143" t="s">
        <v>47</v>
      </c>
      <c r="D1282" s="143" t="s">
        <v>15</v>
      </c>
      <c r="E1282" s="132">
        <v>42661</v>
      </c>
      <c r="F1282" s="77" t="s">
        <v>2417</v>
      </c>
      <c r="G1282" s="145" t="s">
        <v>1055</v>
      </c>
      <c r="H1282" s="138" t="str">
        <f>IFERROR(VLOOKUP(G1282,REFERENCES!O:P,2,FALSE),"")</f>
        <v xml:space="preserve">Nombre </v>
      </c>
      <c r="I1282" s="207">
        <v>104</v>
      </c>
      <c r="J1282" s="207"/>
      <c r="K1282" s="207"/>
      <c r="L1282" s="207"/>
      <c r="M1282" s="147"/>
      <c r="N1282" s="207">
        <v>104</v>
      </c>
      <c r="O1282" s="206"/>
      <c r="P1282" s="206" t="s">
        <v>16</v>
      </c>
      <c r="Q1282" s="206" t="s">
        <v>256</v>
      </c>
      <c r="R1282" s="150" t="s">
        <v>1287</v>
      </c>
      <c r="S1282" s="206"/>
      <c r="T1282" s="206"/>
      <c r="U1282" s="206"/>
      <c r="V1282" s="145"/>
      <c r="W1282" s="206" t="str">
        <f t="shared" si="59"/>
        <v>FON20161018GRCO1E</v>
      </c>
      <c r="X1282" s="206">
        <f t="shared" si="60"/>
        <v>0</v>
      </c>
      <c r="Y1282" s="206" t="str">
        <f>VLOOKUP(P1282,NIVEAUXADMIN!A:B,2,FALSE)</f>
        <v>HT08</v>
      </c>
      <c r="Z1282" s="206" t="str">
        <f>VLOOKUP(Q1282,NIVEAUXADMIN!E:F,2,FALSE)</f>
        <v>HT08831</v>
      </c>
      <c r="AA1282" s="206" t="str">
        <f>VLOOKUP(R1282,NIVEAUXADMIN!I:J,2,FALSE)</f>
        <v>HT08831-01</v>
      </c>
      <c r="AB1282" s="206">
        <f>IF(SUMPRODUCT(($A$4:$A1282=A1282)*($Q$4:$Q1282=Q1282))&gt;1,0,1)</f>
        <v>0</v>
      </c>
      <c r="AC1282" s="207">
        <f>IF(SUMPRODUCT(($A$4:$A1282=A1282)*($F$4:$F1282=F1282)*($Q$4:$Q1282=Q1282))&gt;1,0,1)</f>
        <v>0</v>
      </c>
      <c r="AD1282" s="206" t="str">
        <f t="shared" si="61"/>
        <v xml:space="preserve">{"Organisation": "Fondation Digicel", "Indicateur": "Distribution de biens non-alimentaire", "Statut": "Réalisé", "Date de l'activité (passé ou planifiée)
( jj-mm-aaaa)": "10/18/2016", "Département": "Grande Anse", "Commune": "Corail", "Section Communale": "1ere Duquillon"}, </v>
      </c>
    </row>
    <row r="1283" spans="1:30" s="53" customFormat="1" x14ac:dyDescent="0.25">
      <c r="A1283" s="143" t="s">
        <v>1090</v>
      </c>
      <c r="B1283" s="143" t="s">
        <v>67</v>
      </c>
      <c r="C1283" s="143" t="s">
        <v>47</v>
      </c>
      <c r="D1283" s="143" t="s">
        <v>15</v>
      </c>
      <c r="E1283" s="132">
        <v>42661</v>
      </c>
      <c r="F1283" s="77" t="s">
        <v>2417</v>
      </c>
      <c r="G1283" s="145" t="s">
        <v>1056</v>
      </c>
      <c r="H1283" s="138" t="str">
        <f>IFERROR(VLOOKUP(G1283,REFERENCES!O:P,2,FALSE),"")</f>
        <v xml:space="preserve">Nombre </v>
      </c>
      <c r="I1283" s="207">
        <v>104</v>
      </c>
      <c r="J1283" s="207"/>
      <c r="K1283" s="207"/>
      <c r="L1283" s="207"/>
      <c r="M1283" s="147"/>
      <c r="N1283" s="207">
        <v>104</v>
      </c>
      <c r="O1283" s="206"/>
      <c r="P1283" s="206" t="s">
        <v>16</v>
      </c>
      <c r="Q1283" s="206" t="s">
        <v>256</v>
      </c>
      <c r="R1283" s="150" t="s">
        <v>1287</v>
      </c>
      <c r="S1283" s="206"/>
      <c r="T1283" s="206"/>
      <c r="U1283" s="206"/>
      <c r="V1283" s="145"/>
      <c r="W1283" s="206" t="str">
        <f t="shared" si="59"/>
        <v>FON20161018GRCO1E</v>
      </c>
      <c r="X1283" s="206">
        <f t="shared" si="60"/>
        <v>0</v>
      </c>
      <c r="Y1283" s="206" t="str">
        <f>VLOOKUP(P1283,NIVEAUXADMIN!A:B,2,FALSE)</f>
        <v>HT08</v>
      </c>
      <c r="Z1283" s="206" t="str">
        <f>VLOOKUP(Q1283,NIVEAUXADMIN!E:F,2,FALSE)</f>
        <v>HT08831</v>
      </c>
      <c r="AA1283" s="206" t="str">
        <f>VLOOKUP(R1283,NIVEAUXADMIN!I:J,2,FALSE)</f>
        <v>HT08831-01</v>
      </c>
      <c r="AB1283" s="206">
        <f>IF(SUMPRODUCT(($A$4:$A1283=A1283)*($Q$4:$Q1283=Q1283))&gt;1,0,1)</f>
        <v>0</v>
      </c>
      <c r="AC1283" s="207">
        <f>IF(SUMPRODUCT(($A$4:$A1283=A1283)*($F$4:$F1283=F1283)*($Q$4:$Q1283=Q1283))&gt;1,0,1)</f>
        <v>0</v>
      </c>
      <c r="AD1283" s="206" t="str">
        <f t="shared" si="61"/>
        <v xml:space="preserve">{"Organisation": "Fondation Digicel", "Indicateur": "Distribution de biens non-alimentaire", "Statut": "Réalisé", "Date de l'activité (passé ou planifiée)
( jj-mm-aaaa)": "10/18/2016", "Département": "Grande Anse", "Commune": "Corail", "Section Communale": "1ere Duquillon"}, </v>
      </c>
    </row>
    <row r="1284" spans="1:30" s="53" customFormat="1" x14ac:dyDescent="0.25">
      <c r="A1284" s="143" t="s">
        <v>1090</v>
      </c>
      <c r="B1284" s="143" t="s">
        <v>67</v>
      </c>
      <c r="C1284" s="143" t="s">
        <v>47</v>
      </c>
      <c r="D1284" s="143" t="s">
        <v>15</v>
      </c>
      <c r="E1284" s="132">
        <v>42661</v>
      </c>
      <c r="F1284" s="77" t="s">
        <v>2417</v>
      </c>
      <c r="G1284" s="145" t="s">
        <v>1050</v>
      </c>
      <c r="H1284" s="138" t="str">
        <f>IFERROR(VLOOKUP(G1284,REFERENCES!O:P,2,FALSE),"")</f>
        <v xml:space="preserve">Nombre </v>
      </c>
      <c r="I1284" s="207">
        <v>130</v>
      </c>
      <c r="J1284" s="207"/>
      <c r="K1284" s="207"/>
      <c r="L1284" s="207"/>
      <c r="M1284" s="147"/>
      <c r="N1284" s="207">
        <v>130</v>
      </c>
      <c r="O1284" s="206"/>
      <c r="P1284" s="206" t="s">
        <v>16</v>
      </c>
      <c r="Q1284" s="206" t="s">
        <v>246</v>
      </c>
      <c r="R1284" s="150" t="s">
        <v>1575</v>
      </c>
      <c r="S1284" s="206"/>
      <c r="T1284" s="206"/>
      <c r="U1284" s="206"/>
      <c r="V1284" s="145"/>
      <c r="W1284" s="206" t="str">
        <f t="shared" si="59"/>
        <v>FON20161018GRBE4È</v>
      </c>
      <c r="X1284" s="206">
        <f t="shared" si="60"/>
        <v>0</v>
      </c>
      <c r="Y1284" s="206" t="str">
        <f>VLOOKUP(P1284,NIVEAUXADMIN!A:B,2,FALSE)</f>
        <v>HT08</v>
      </c>
      <c r="Z1284" s="206" t="str">
        <f>VLOOKUP(Q1284,NIVEAUXADMIN!E:F,2,FALSE)</f>
        <v>HT08833</v>
      </c>
      <c r="AA1284" s="206" t="str">
        <f>VLOOKUP(R1284,NIVEAUXADMIN!I:J,2,FALSE)</f>
        <v>HT08833-01</v>
      </c>
      <c r="AB1284" s="206">
        <f>IF(SUMPRODUCT(($A$4:$A1284=A1284)*($Q$4:$Q1284=Q1284))&gt;1,0,1)</f>
        <v>1</v>
      </c>
      <c r="AC1284" s="207">
        <f>IF(SUMPRODUCT(($A$4:$A1284=A1284)*($F$4:$F1284=F1284)*($Q$4:$Q1284=Q1284))&gt;1,0,1)</f>
        <v>1</v>
      </c>
      <c r="AD1284" s="206" t="str">
        <f t="shared" si="61"/>
        <v xml:space="preserve">{"Organisation": "Fondation Digicel", "Indicateur": "Distribution de biens non-alimentaire", "Statut": "Réalisé", "Date de l'activité (passé ou planifiée)
( jj-mm-aaaa)": "10/18/2016", "Département": "Grande Anse", "Commune": "Beaumont", "Section Communale": "4ème Beaumont"}, </v>
      </c>
    </row>
    <row r="1285" spans="1:30" s="53" customFormat="1" x14ac:dyDescent="0.25">
      <c r="A1285" s="143" t="s">
        <v>1090</v>
      </c>
      <c r="B1285" s="143" t="s">
        <v>67</v>
      </c>
      <c r="C1285" s="143" t="s">
        <v>47</v>
      </c>
      <c r="D1285" s="143" t="s">
        <v>15</v>
      </c>
      <c r="E1285" s="132">
        <v>42661</v>
      </c>
      <c r="F1285" s="77" t="s">
        <v>2417</v>
      </c>
      <c r="G1285" s="145" t="s">
        <v>1055</v>
      </c>
      <c r="H1285" s="138" t="str">
        <f>IFERROR(VLOOKUP(G1285,REFERENCES!O:P,2,FALSE),"")</f>
        <v xml:space="preserve">Nombre </v>
      </c>
      <c r="I1285" s="207">
        <v>130</v>
      </c>
      <c r="J1285" s="207"/>
      <c r="K1285" s="207"/>
      <c r="L1285" s="207"/>
      <c r="M1285" s="147"/>
      <c r="N1285" s="207">
        <v>130</v>
      </c>
      <c r="O1285" s="206"/>
      <c r="P1285" s="206" t="s">
        <v>16</v>
      </c>
      <c r="Q1285" s="206" t="s">
        <v>246</v>
      </c>
      <c r="R1285" s="150" t="s">
        <v>1575</v>
      </c>
      <c r="S1285" s="206"/>
      <c r="T1285" s="206"/>
      <c r="U1285" s="206"/>
      <c r="V1285" s="145"/>
      <c r="W1285" s="206" t="str">
        <f t="shared" ref="W1285:W1348" si="62">UPPER(LEFT(A1285,3)&amp;YEAR(E1285)&amp;MONTH(E1285)&amp;DAY((E1285))&amp;LEFT(P1285,2)&amp;LEFT(Q1285,2)&amp;LEFT(R1285,2))</f>
        <v>FON20161018GRBE4È</v>
      </c>
      <c r="X1285" s="206">
        <f t="shared" ref="X1285:X1348" si="63">COUNTIF($W$4:$W$128,W1285)</f>
        <v>0</v>
      </c>
      <c r="Y1285" s="206" t="str">
        <f>VLOOKUP(P1285,NIVEAUXADMIN!A:B,2,FALSE)</f>
        <v>HT08</v>
      </c>
      <c r="Z1285" s="206" t="str">
        <f>VLOOKUP(Q1285,NIVEAUXADMIN!E:F,2,FALSE)</f>
        <v>HT08833</v>
      </c>
      <c r="AA1285" s="206" t="str">
        <f>VLOOKUP(R1285,NIVEAUXADMIN!I:J,2,FALSE)</f>
        <v>HT08833-01</v>
      </c>
      <c r="AB1285" s="206">
        <f>IF(SUMPRODUCT(($A$4:$A1285=A1285)*($Q$4:$Q1285=Q1285))&gt;1,0,1)</f>
        <v>0</v>
      </c>
      <c r="AC1285" s="207">
        <f>IF(SUMPRODUCT(($A$4:$A1285=A1285)*($F$4:$F1285=F1285)*($Q$4:$Q1285=Q1285))&gt;1,0,1)</f>
        <v>0</v>
      </c>
      <c r="AD1285" s="206" t="str">
        <f t="shared" ref="AD1285:AD1348" si="64">"{"""&amp;$A$3 &amp;""": """ &amp; TRIM(A1285)  &amp; """, """&amp; $F$3 &amp; """: """ &amp;  IFERROR(MID(F1285,5,LEN(F1285)-2),"")&amp; """, """ &amp;$D$3 &amp;""": """ &amp; D1285 &amp; """, """&amp;$E$3 &amp;""": """ &amp; IFERROR(TEXT(E1285,"m/d/yyyy"),"") &amp; """, """&amp; $P$3&amp; """: """ &amp; P1285&amp; """, """&amp; $Q$3&amp; """: """ &amp; Q1285&amp; """, """&amp; $R$3&amp; """: """ &amp; R1285&amp; """}, "</f>
        <v xml:space="preserve">{"Organisation": "Fondation Digicel", "Indicateur": "Distribution de biens non-alimentaire", "Statut": "Réalisé", "Date de l'activité (passé ou planifiée)
( jj-mm-aaaa)": "10/18/2016", "Département": "Grande Anse", "Commune": "Beaumont", "Section Communale": "4ème Beaumont"}, </v>
      </c>
    </row>
    <row r="1286" spans="1:30" s="53" customFormat="1" x14ac:dyDescent="0.25">
      <c r="A1286" s="143" t="s">
        <v>1090</v>
      </c>
      <c r="B1286" s="143" t="s">
        <v>67</v>
      </c>
      <c r="C1286" s="143" t="s">
        <v>47</v>
      </c>
      <c r="D1286" s="143" t="s">
        <v>15</v>
      </c>
      <c r="E1286" s="132">
        <v>42661</v>
      </c>
      <c r="F1286" s="77" t="s">
        <v>2417</v>
      </c>
      <c r="G1286" s="145" t="s">
        <v>1056</v>
      </c>
      <c r="H1286" s="138" t="str">
        <f>IFERROR(VLOOKUP(G1286,REFERENCES!O:P,2,FALSE),"")</f>
        <v xml:space="preserve">Nombre </v>
      </c>
      <c r="I1286" s="207">
        <v>130</v>
      </c>
      <c r="J1286" s="207"/>
      <c r="K1286" s="207"/>
      <c r="L1286" s="207"/>
      <c r="M1286" s="147"/>
      <c r="N1286" s="207">
        <v>130</v>
      </c>
      <c r="O1286" s="206"/>
      <c r="P1286" s="206" t="s">
        <v>16</v>
      </c>
      <c r="Q1286" s="206" t="s">
        <v>246</v>
      </c>
      <c r="R1286" s="150" t="s">
        <v>1575</v>
      </c>
      <c r="S1286" s="206"/>
      <c r="T1286" s="206"/>
      <c r="U1286" s="206"/>
      <c r="V1286" s="145"/>
      <c r="W1286" s="206" t="str">
        <f t="shared" si="62"/>
        <v>FON20161018GRBE4È</v>
      </c>
      <c r="X1286" s="206">
        <f t="shared" si="63"/>
        <v>0</v>
      </c>
      <c r="Y1286" s="206" t="str">
        <f>VLOOKUP(P1286,NIVEAUXADMIN!A:B,2,FALSE)</f>
        <v>HT08</v>
      </c>
      <c r="Z1286" s="206" t="str">
        <f>VLOOKUP(Q1286,NIVEAUXADMIN!E:F,2,FALSE)</f>
        <v>HT08833</v>
      </c>
      <c r="AA1286" s="206" t="str">
        <f>VLOOKUP(R1286,NIVEAUXADMIN!I:J,2,FALSE)</f>
        <v>HT08833-01</v>
      </c>
      <c r="AB1286" s="206">
        <f>IF(SUMPRODUCT(($A$4:$A1286=A1286)*($Q$4:$Q1286=Q1286))&gt;1,0,1)</f>
        <v>0</v>
      </c>
      <c r="AC1286" s="207">
        <f>IF(SUMPRODUCT(($A$4:$A1286=A1286)*($F$4:$F1286=F1286)*($Q$4:$Q1286=Q1286))&gt;1,0,1)</f>
        <v>0</v>
      </c>
      <c r="AD1286" s="206" t="str">
        <f t="shared" si="64"/>
        <v xml:space="preserve">{"Organisation": "Fondation Digicel", "Indicateur": "Distribution de biens non-alimentaire", "Statut": "Réalisé", "Date de l'activité (passé ou planifiée)
( jj-mm-aaaa)": "10/18/2016", "Département": "Grande Anse", "Commune": "Beaumont", "Section Communale": "4ème Beaumont"}, </v>
      </c>
    </row>
    <row r="1287" spans="1:30" s="53" customFormat="1" ht="60" x14ac:dyDescent="0.25">
      <c r="A1287" s="143" t="s">
        <v>1090</v>
      </c>
      <c r="B1287" s="143" t="s">
        <v>67</v>
      </c>
      <c r="C1287" s="143" t="s">
        <v>47</v>
      </c>
      <c r="D1287" s="143" t="s">
        <v>15</v>
      </c>
      <c r="E1287" s="132">
        <v>42661</v>
      </c>
      <c r="F1287" s="77" t="s">
        <v>2417</v>
      </c>
      <c r="G1287" s="145" t="s">
        <v>1056</v>
      </c>
      <c r="H1287" s="138" t="str">
        <f>IFERROR(VLOOKUP(G1287,REFERENCES!O:P,2,FALSE),"")</f>
        <v xml:space="preserve">Nombre </v>
      </c>
      <c r="I1287" s="207">
        <v>75</v>
      </c>
      <c r="J1287" s="207"/>
      <c r="K1287" s="207"/>
      <c r="L1287" s="207"/>
      <c r="M1287" s="147"/>
      <c r="N1287" s="207">
        <v>75</v>
      </c>
      <c r="O1287" s="206"/>
      <c r="P1287" s="206" t="s">
        <v>16</v>
      </c>
      <c r="Q1287" s="206" t="s">
        <v>259</v>
      </c>
      <c r="R1287" s="150"/>
      <c r="S1287" s="206" t="s">
        <v>1918</v>
      </c>
      <c r="T1287" s="206"/>
      <c r="U1287" s="206"/>
      <c r="V1287" s="145" t="s">
        <v>1902</v>
      </c>
      <c r="W1287" s="206" t="str">
        <f t="shared" si="62"/>
        <v>FON20161018GRDA</v>
      </c>
      <c r="X1287" s="206">
        <f t="shared" si="63"/>
        <v>0</v>
      </c>
      <c r="Y1287" s="206" t="str">
        <f>VLOOKUP(P1287,NIVEAUXADMIN!A:B,2,FALSE)</f>
        <v>HT08</v>
      </c>
      <c r="Z1287" s="206" t="str">
        <f>VLOOKUP(Q1287,NIVEAUXADMIN!E:F,2,FALSE)</f>
        <v>HT08822</v>
      </c>
      <c r="AA1287" s="206" t="e">
        <f>VLOOKUP(R1287,NIVEAUXADMIN!I:J,2,FALSE)</f>
        <v>#N/A</v>
      </c>
      <c r="AB1287" s="206">
        <f>IF(SUMPRODUCT(($A$4:$A1287=A1287)*($Q$4:$Q1287=Q1287))&gt;1,0,1)</f>
        <v>1</v>
      </c>
      <c r="AC1287" s="207">
        <f>IF(SUMPRODUCT(($A$4:$A1287=A1287)*($F$4:$F1287=F1287)*($Q$4:$Q1287=Q1287))&gt;1,0,1)</f>
        <v>1</v>
      </c>
      <c r="AD1287" s="206" t="str">
        <f t="shared" si="64"/>
        <v xml:space="preserve">{"Organisation": "Fondation Digicel", "Indicateur": "Distribution de biens non-alimentaire", "Statut": "Réalisé", "Date de l'activité (passé ou planifiée)
( jj-mm-aaaa)": "10/18/2016", "Département": "Grande Anse", "Commune": "Dame-Marie", "Section Communale": ""}, </v>
      </c>
    </row>
    <row r="1288" spans="1:30" s="53" customFormat="1" x14ac:dyDescent="0.25">
      <c r="A1288" s="143" t="s">
        <v>1090</v>
      </c>
      <c r="B1288" s="143" t="s">
        <v>67</v>
      </c>
      <c r="C1288" s="143" t="s">
        <v>47</v>
      </c>
      <c r="D1288" s="143" t="s">
        <v>15</v>
      </c>
      <c r="E1288" s="132">
        <v>42661</v>
      </c>
      <c r="F1288" s="77" t="s">
        <v>2417</v>
      </c>
      <c r="G1288" s="145" t="s">
        <v>1058</v>
      </c>
      <c r="H1288" s="138" t="str">
        <f>IFERROR(VLOOKUP(G1288,REFERENCES!O:P,2,FALSE),"")</f>
        <v xml:space="preserve">Nombre </v>
      </c>
      <c r="I1288" s="207">
        <v>75</v>
      </c>
      <c r="J1288" s="207"/>
      <c r="K1288" s="207"/>
      <c r="L1288" s="207"/>
      <c r="M1288" s="147"/>
      <c r="N1288" s="207">
        <v>75</v>
      </c>
      <c r="O1288" s="206"/>
      <c r="P1288" s="206" t="s">
        <v>16</v>
      </c>
      <c r="Q1288" s="206" t="s">
        <v>259</v>
      </c>
      <c r="R1288" s="150"/>
      <c r="S1288" s="206" t="s">
        <v>1918</v>
      </c>
      <c r="T1288" s="206"/>
      <c r="U1288" s="206"/>
      <c r="V1288" s="206" t="s">
        <v>1049</v>
      </c>
      <c r="W1288" s="206" t="str">
        <f t="shared" si="62"/>
        <v>FON20161018GRDA</v>
      </c>
      <c r="X1288" s="206">
        <f t="shared" si="63"/>
        <v>0</v>
      </c>
      <c r="Y1288" s="206" t="str">
        <f>VLOOKUP(P1288,NIVEAUXADMIN!A:B,2,FALSE)</f>
        <v>HT08</v>
      </c>
      <c r="Z1288" s="206" t="str">
        <f>VLOOKUP(Q1288,NIVEAUXADMIN!E:F,2,FALSE)</f>
        <v>HT08822</v>
      </c>
      <c r="AA1288" s="206" t="e">
        <f>VLOOKUP(R1288,NIVEAUXADMIN!I:J,2,FALSE)</f>
        <v>#N/A</v>
      </c>
      <c r="AB1288" s="206">
        <f>IF(SUMPRODUCT(($A$4:$A1288=A1288)*($Q$4:$Q1288=Q1288))&gt;1,0,1)</f>
        <v>0</v>
      </c>
      <c r="AC1288" s="207">
        <f>IF(SUMPRODUCT(($A$4:$A1288=A1288)*($F$4:$F1288=F1288)*($Q$4:$Q1288=Q1288))&gt;1,0,1)</f>
        <v>0</v>
      </c>
      <c r="AD1288" s="206" t="str">
        <f t="shared" si="64"/>
        <v xml:space="preserve">{"Organisation": "Fondation Digicel", "Indicateur": "Distribution de biens non-alimentaire", "Statut": "Réalisé", "Date de l'activité (passé ou planifiée)
( jj-mm-aaaa)": "10/18/2016", "Département": "Grande Anse", "Commune": "Dame-Marie", "Section Communale": ""}, </v>
      </c>
    </row>
    <row r="1289" spans="1:30" s="53" customFormat="1" x14ac:dyDescent="0.25">
      <c r="A1289" s="143" t="s">
        <v>1090</v>
      </c>
      <c r="B1289" s="143" t="s">
        <v>67</v>
      </c>
      <c r="C1289" s="143" t="s">
        <v>47</v>
      </c>
      <c r="D1289" s="143" t="s">
        <v>15</v>
      </c>
      <c r="E1289" s="132">
        <v>42661</v>
      </c>
      <c r="F1289" s="77" t="s">
        <v>2417</v>
      </c>
      <c r="G1289" s="145" t="s">
        <v>1055</v>
      </c>
      <c r="H1289" s="138" t="str">
        <f>IFERROR(VLOOKUP(G1289,REFERENCES!O:P,2,FALSE),"")</f>
        <v xml:space="preserve">Nombre </v>
      </c>
      <c r="I1289" s="207">
        <v>75</v>
      </c>
      <c r="J1289" s="207"/>
      <c r="K1289" s="207"/>
      <c r="L1289" s="207"/>
      <c r="M1289" s="147"/>
      <c r="N1289" s="207">
        <v>75</v>
      </c>
      <c r="O1289" s="206"/>
      <c r="P1289" s="206" t="s">
        <v>16</v>
      </c>
      <c r="Q1289" s="206" t="s">
        <v>259</v>
      </c>
      <c r="R1289" s="150"/>
      <c r="S1289" s="206" t="s">
        <v>1918</v>
      </c>
      <c r="T1289" s="206"/>
      <c r="U1289" s="206"/>
      <c r="V1289" s="145"/>
      <c r="W1289" s="206" t="str">
        <f t="shared" si="62"/>
        <v>FON20161018GRDA</v>
      </c>
      <c r="X1289" s="206">
        <f t="shared" si="63"/>
        <v>0</v>
      </c>
      <c r="Y1289" s="206" t="str">
        <f>VLOOKUP(P1289,NIVEAUXADMIN!A:B,2,FALSE)</f>
        <v>HT08</v>
      </c>
      <c r="Z1289" s="206" t="str">
        <f>VLOOKUP(Q1289,NIVEAUXADMIN!E:F,2,FALSE)</f>
        <v>HT08822</v>
      </c>
      <c r="AA1289" s="206" t="e">
        <f>VLOOKUP(R1289,NIVEAUXADMIN!I:J,2,FALSE)</f>
        <v>#N/A</v>
      </c>
      <c r="AB1289" s="206">
        <f>IF(SUMPRODUCT(($A$4:$A1289=A1289)*($Q$4:$Q1289=Q1289))&gt;1,0,1)</f>
        <v>0</v>
      </c>
      <c r="AC1289" s="207">
        <f>IF(SUMPRODUCT(($A$4:$A1289=A1289)*($F$4:$F1289=F1289)*($Q$4:$Q1289=Q1289))&gt;1,0,1)</f>
        <v>0</v>
      </c>
      <c r="AD1289" s="206" t="str">
        <f t="shared" si="64"/>
        <v xml:space="preserve">{"Organisation": "Fondation Digicel", "Indicateur": "Distribution de biens non-alimentaire", "Statut": "Réalisé", "Date de l'activité (passé ou planifiée)
( jj-mm-aaaa)": "10/18/2016", "Département": "Grande Anse", "Commune": "Dame-Marie", "Section Communale": ""}, </v>
      </c>
    </row>
    <row r="1290" spans="1:30" s="53" customFormat="1" x14ac:dyDescent="0.25">
      <c r="A1290" s="143" t="s">
        <v>1090</v>
      </c>
      <c r="B1290" s="143"/>
      <c r="C1290" s="143"/>
      <c r="D1290" s="143" t="s">
        <v>15</v>
      </c>
      <c r="E1290" s="132">
        <v>42684</v>
      </c>
      <c r="F1290" s="77" t="s">
        <v>2417</v>
      </c>
      <c r="G1290" s="145" t="s">
        <v>1055</v>
      </c>
      <c r="H1290" s="138" t="str">
        <f>IFERROR(VLOOKUP(G1290,REFERENCES!O:P,2,FALSE),"")</f>
        <v xml:space="preserve">Nombre </v>
      </c>
      <c r="I1290" s="207">
        <v>110</v>
      </c>
      <c r="J1290" s="207"/>
      <c r="K1290" s="207"/>
      <c r="L1290" s="207"/>
      <c r="M1290" s="147"/>
      <c r="N1290" s="207">
        <v>110</v>
      </c>
      <c r="O1290" s="206"/>
      <c r="P1290" s="206" t="s">
        <v>16</v>
      </c>
      <c r="Q1290" s="206" t="s">
        <v>17</v>
      </c>
      <c r="R1290" s="150" t="s">
        <v>1707</v>
      </c>
      <c r="S1290" s="206" t="s">
        <v>2102</v>
      </c>
      <c r="T1290" s="206"/>
      <c r="U1290" s="206"/>
      <c r="V1290" s="145"/>
      <c r="W1290" s="206" t="str">
        <f t="shared" si="62"/>
        <v>FON20161110GRJE7E</v>
      </c>
      <c r="X1290" s="206">
        <f t="shared" si="63"/>
        <v>0</v>
      </c>
      <c r="Y1290" s="206" t="str">
        <f>VLOOKUP(P1290,NIVEAUXADMIN!A:B,2,FALSE)</f>
        <v>HT08</v>
      </c>
      <c r="Z1290" s="206" t="str">
        <f>VLOOKUP(Q1290,NIVEAUXADMIN!E:F,2,FALSE)</f>
        <v>HT08811</v>
      </c>
      <c r="AA1290" s="206" t="str">
        <f>VLOOKUP(R1290,NIVEAUXADMIN!I:J,2,FALSE)</f>
        <v>HT08811-07</v>
      </c>
      <c r="AB1290" s="206">
        <f>IF(SUMPRODUCT(($A$4:$A1290=A1290)*($Q$4:$Q1290=Q1290))&gt;1,0,1)</f>
        <v>1</v>
      </c>
      <c r="AC1290" s="207">
        <f>IF(SUMPRODUCT(($A$4:$A1290=A1290)*($F$4:$F1290=F1290)*($Q$4:$Q1290=Q1290))&gt;1,0,1)</f>
        <v>1</v>
      </c>
      <c r="AD1290" s="206" t="str">
        <f t="shared" si="64"/>
        <v xml:space="preserve">{"Organisation": "Fondation Digicel", "Indicateur": "Distribution de biens non-alimentaire", "Statut": "Réalisé", "Date de l'activité (passé ou planifiée)
( jj-mm-aaaa)": "11/10/2016", "Département": "Grande Anse", "Commune": "Jeremie", "Section Communale": "7e Marfranc"}, </v>
      </c>
    </row>
    <row r="1291" spans="1:30" s="53" customFormat="1" x14ac:dyDescent="0.25">
      <c r="A1291" s="143" t="s">
        <v>1090</v>
      </c>
      <c r="B1291" s="143"/>
      <c r="C1291" s="143"/>
      <c r="D1291" s="143" t="s">
        <v>15</v>
      </c>
      <c r="E1291" s="132">
        <v>42684</v>
      </c>
      <c r="F1291" s="77" t="s">
        <v>2417</v>
      </c>
      <c r="G1291" s="145" t="s">
        <v>1058</v>
      </c>
      <c r="H1291" s="138" t="str">
        <f>IFERROR(VLOOKUP(G1291,REFERENCES!O:P,2,FALSE),"")</f>
        <v xml:space="preserve">Nombre </v>
      </c>
      <c r="I1291" s="207">
        <v>110</v>
      </c>
      <c r="J1291" s="207"/>
      <c r="K1291" s="207"/>
      <c r="L1291" s="207"/>
      <c r="M1291" s="147"/>
      <c r="N1291" s="207">
        <v>110</v>
      </c>
      <c r="O1291" s="206"/>
      <c r="P1291" s="206" t="s">
        <v>16</v>
      </c>
      <c r="Q1291" s="206" t="s">
        <v>17</v>
      </c>
      <c r="R1291" s="150" t="s">
        <v>1707</v>
      </c>
      <c r="S1291" s="206" t="s">
        <v>2102</v>
      </c>
      <c r="T1291" s="206"/>
      <c r="U1291" s="206"/>
      <c r="V1291" s="206" t="s">
        <v>1049</v>
      </c>
      <c r="W1291" s="206" t="str">
        <f t="shared" si="62"/>
        <v>FON20161110GRJE7E</v>
      </c>
      <c r="X1291" s="206">
        <f t="shared" si="63"/>
        <v>0</v>
      </c>
      <c r="Y1291" s="206" t="str">
        <f>VLOOKUP(P1291,NIVEAUXADMIN!A:B,2,FALSE)</f>
        <v>HT08</v>
      </c>
      <c r="Z1291" s="206" t="str">
        <f>VLOOKUP(Q1291,NIVEAUXADMIN!E:F,2,FALSE)</f>
        <v>HT08811</v>
      </c>
      <c r="AA1291" s="206" t="str">
        <f>VLOOKUP(R1291,NIVEAUXADMIN!I:J,2,FALSE)</f>
        <v>HT08811-07</v>
      </c>
      <c r="AB1291" s="206">
        <f>IF(SUMPRODUCT(($A$4:$A1291=A1291)*($Q$4:$Q1291=Q1291))&gt;1,0,1)</f>
        <v>0</v>
      </c>
      <c r="AC1291" s="207">
        <f>IF(SUMPRODUCT(($A$4:$A1291=A1291)*($F$4:$F1291=F1291)*($Q$4:$Q1291=Q1291))&gt;1,0,1)</f>
        <v>0</v>
      </c>
      <c r="AD1291" s="206" t="str">
        <f t="shared" si="64"/>
        <v xml:space="preserve">{"Organisation": "Fondation Digicel", "Indicateur": "Distribution de biens non-alimentaire", "Statut": "Réalisé", "Date de l'activité (passé ou planifiée)
( jj-mm-aaaa)": "11/10/2016", "Département": "Grande Anse", "Commune": "Jeremie", "Section Communale": "7e Marfranc"}, </v>
      </c>
    </row>
    <row r="1292" spans="1:30" s="53" customFormat="1" x14ac:dyDescent="0.25">
      <c r="A1292" s="53" t="s">
        <v>1090</v>
      </c>
      <c r="D1292" s="53" t="s">
        <v>15</v>
      </c>
      <c r="E1292" s="132">
        <v>42684</v>
      </c>
      <c r="F1292" s="77" t="s">
        <v>2417</v>
      </c>
      <c r="G1292" s="145" t="s">
        <v>1056</v>
      </c>
      <c r="H1292" s="138" t="str">
        <f>IFERROR(VLOOKUP(G1292,REFERENCES!O:P,2,FALSE),"")</f>
        <v xml:space="preserve">Nombre </v>
      </c>
      <c r="I1292" s="207">
        <v>110</v>
      </c>
      <c r="J1292" s="207"/>
      <c r="K1292" s="207"/>
      <c r="L1292" s="207"/>
      <c r="M1292" s="147"/>
      <c r="N1292" s="207">
        <v>110</v>
      </c>
      <c r="O1292" s="206"/>
      <c r="P1292" s="206" t="s">
        <v>16</v>
      </c>
      <c r="Q1292" s="206" t="s">
        <v>17</v>
      </c>
      <c r="R1292" s="150" t="s">
        <v>1707</v>
      </c>
      <c r="S1292" s="206" t="s">
        <v>2102</v>
      </c>
      <c r="T1292" s="206"/>
      <c r="U1292" s="206"/>
      <c r="V1292" s="145"/>
      <c r="W1292" s="206" t="str">
        <f t="shared" si="62"/>
        <v>FON20161110GRJE7E</v>
      </c>
      <c r="X1292" s="206">
        <f t="shared" si="63"/>
        <v>0</v>
      </c>
      <c r="Y1292" s="206" t="str">
        <f>VLOOKUP(P1292,NIVEAUXADMIN!A:B,2,FALSE)</f>
        <v>HT08</v>
      </c>
      <c r="Z1292" s="206" t="str">
        <f>VLOOKUP(Q1292,NIVEAUXADMIN!E:F,2,FALSE)</f>
        <v>HT08811</v>
      </c>
      <c r="AA1292" s="206" t="str">
        <f>VLOOKUP(R1292,NIVEAUXADMIN!I:J,2,FALSE)</f>
        <v>HT08811-07</v>
      </c>
      <c r="AB1292" s="206">
        <f>IF(SUMPRODUCT(($A$4:$A1292=A1292)*($Q$4:$Q1292=Q1292))&gt;1,0,1)</f>
        <v>0</v>
      </c>
      <c r="AC1292" s="207">
        <f>IF(SUMPRODUCT(($A$4:$A1292=A1292)*($F$4:$F1292=F1292)*($Q$4:$Q1292=Q1292))&gt;1,0,1)</f>
        <v>0</v>
      </c>
      <c r="AD1292" s="206" t="str">
        <f t="shared" si="64"/>
        <v xml:space="preserve">{"Organisation": "Fondation Digicel", "Indicateur": "Distribution de biens non-alimentaire", "Statut": "Réalisé", "Date de l'activité (passé ou planifiée)
( jj-mm-aaaa)": "11/10/2016", "Département": "Grande Anse", "Commune": "Jeremie", "Section Communale": "7e Marfranc"}, </v>
      </c>
    </row>
    <row r="1293" spans="1:30" s="53" customFormat="1" x14ac:dyDescent="0.25">
      <c r="A1293" s="53" t="s">
        <v>1090</v>
      </c>
      <c r="B1293" s="53" t="s">
        <v>67</v>
      </c>
      <c r="C1293" s="53" t="s">
        <v>47</v>
      </c>
      <c r="D1293" s="53" t="s">
        <v>15</v>
      </c>
      <c r="E1293" s="132">
        <v>42684</v>
      </c>
      <c r="F1293" s="77" t="s">
        <v>2417</v>
      </c>
      <c r="G1293" s="145" t="s">
        <v>1050</v>
      </c>
      <c r="H1293" s="138" t="str">
        <f>IFERROR(VLOOKUP(G1293,REFERENCES!O:P,2,FALSE),"")</f>
        <v xml:space="preserve">Nombre </v>
      </c>
      <c r="I1293" s="207">
        <v>256</v>
      </c>
      <c r="J1293" s="207"/>
      <c r="K1293" s="207"/>
      <c r="L1293" s="207"/>
      <c r="M1293" s="147"/>
      <c r="N1293" s="207">
        <v>256</v>
      </c>
      <c r="O1293" s="206"/>
      <c r="P1293" s="206" t="s">
        <v>16</v>
      </c>
      <c r="Q1293" s="206" t="s">
        <v>270</v>
      </c>
      <c r="R1293" s="150" t="s">
        <v>1570</v>
      </c>
      <c r="S1293" s="206" t="s">
        <v>1833</v>
      </c>
      <c r="T1293" s="206"/>
      <c r="U1293" s="206"/>
      <c r="V1293" s="145"/>
      <c r="W1293" s="206" t="str">
        <f t="shared" si="62"/>
        <v>FON20161110GRPE4E</v>
      </c>
      <c r="X1293" s="206">
        <f t="shared" si="63"/>
        <v>0</v>
      </c>
      <c r="Y1293" s="206" t="str">
        <f>VLOOKUP(P1293,NIVEAUXADMIN!A:B,2,FALSE)</f>
        <v>HT08</v>
      </c>
      <c r="Z1293" s="206" t="str">
        <f>VLOOKUP(Q1293,NIVEAUXADMIN!E:F,2,FALSE)</f>
        <v>HT08834</v>
      </c>
      <c r="AA1293" s="206" t="str">
        <f>VLOOKUP(R1293,NIVEAUXADMIN!I:J,2,FALSE)</f>
        <v>HT08834-04</v>
      </c>
      <c r="AB1293" s="206">
        <f>IF(SUMPRODUCT(($A$4:$A1293=A1293)*($Q$4:$Q1293=Q1293))&gt;1,0,1)</f>
        <v>1</v>
      </c>
      <c r="AC1293" s="207">
        <f>IF(SUMPRODUCT(($A$4:$A1293=A1293)*($F$4:$F1293=F1293)*($Q$4:$Q1293=Q1293))&gt;1,0,1)</f>
        <v>1</v>
      </c>
      <c r="AD1293" s="206" t="str">
        <f t="shared" si="64"/>
        <v xml:space="preserve">{"Organisation": "Fondation Digicel", "Indicateur": "Distribution de biens non-alimentaire", "Statut": "Réalisé", "Date de l'activité (passé ou planifiée)
( jj-mm-aaaa)": "11/10/2016", "Département": "Grande Anse", "Commune": "Pestel", "Section Communale": "4e Tozia"}, </v>
      </c>
    </row>
    <row r="1294" spans="1:30" s="53" customFormat="1" x14ac:dyDescent="0.25">
      <c r="A1294" s="71" t="s">
        <v>1090</v>
      </c>
      <c r="B1294" s="71" t="s">
        <v>67</v>
      </c>
      <c r="C1294" s="71" t="s">
        <v>47</v>
      </c>
      <c r="D1294" s="71" t="s">
        <v>15</v>
      </c>
      <c r="E1294" s="132">
        <v>42684</v>
      </c>
      <c r="F1294" s="77" t="s">
        <v>2417</v>
      </c>
      <c r="G1294" s="145" t="s">
        <v>1055</v>
      </c>
      <c r="H1294" s="138" t="str">
        <f>IFERROR(VLOOKUP(G1294,REFERENCES!O:P,2,FALSE),"")</f>
        <v xml:space="preserve">Nombre </v>
      </c>
      <c r="I1294" s="207">
        <v>256</v>
      </c>
      <c r="J1294" s="207"/>
      <c r="K1294" s="207"/>
      <c r="L1294" s="207"/>
      <c r="M1294" s="147"/>
      <c r="N1294" s="207">
        <v>256</v>
      </c>
      <c r="O1294" s="206"/>
      <c r="P1294" s="206" t="s">
        <v>16</v>
      </c>
      <c r="Q1294" s="206" t="s">
        <v>270</v>
      </c>
      <c r="R1294" s="150" t="s">
        <v>1570</v>
      </c>
      <c r="S1294" s="206" t="s">
        <v>1833</v>
      </c>
      <c r="T1294" s="206"/>
      <c r="U1294" s="206"/>
      <c r="V1294" s="145"/>
      <c r="W1294" s="206" t="str">
        <f t="shared" si="62"/>
        <v>FON20161110GRPE4E</v>
      </c>
      <c r="X1294" s="206">
        <f t="shared" si="63"/>
        <v>0</v>
      </c>
      <c r="Y1294" s="206" t="str">
        <f>VLOOKUP(P1294,NIVEAUXADMIN!A:B,2,FALSE)</f>
        <v>HT08</v>
      </c>
      <c r="Z1294" s="206" t="str">
        <f>VLOOKUP(Q1294,NIVEAUXADMIN!E:F,2,FALSE)</f>
        <v>HT08834</v>
      </c>
      <c r="AA1294" s="206" t="str">
        <f>VLOOKUP(R1294,NIVEAUXADMIN!I:J,2,FALSE)</f>
        <v>HT08834-04</v>
      </c>
      <c r="AB1294" s="206">
        <f>IF(SUMPRODUCT(($A$4:$A1294=A1294)*($Q$4:$Q1294=Q1294))&gt;1,0,1)</f>
        <v>0</v>
      </c>
      <c r="AC1294" s="207">
        <f>IF(SUMPRODUCT(($A$4:$A1294=A1294)*($F$4:$F1294=F1294)*($Q$4:$Q1294=Q1294))&gt;1,0,1)</f>
        <v>0</v>
      </c>
      <c r="AD1294" s="206" t="str">
        <f t="shared" si="64"/>
        <v xml:space="preserve">{"Organisation": "Fondation Digicel", "Indicateur": "Distribution de biens non-alimentaire", "Statut": "Réalisé", "Date de l'activité (passé ou planifiée)
( jj-mm-aaaa)": "11/10/2016", "Département": "Grande Anse", "Commune": "Pestel", "Section Communale": "4e Tozia"}, </v>
      </c>
    </row>
    <row r="1295" spans="1:30" s="53" customFormat="1" x14ac:dyDescent="0.25">
      <c r="A1295" s="53" t="s">
        <v>1090</v>
      </c>
      <c r="B1295" s="53" t="s">
        <v>67</v>
      </c>
      <c r="C1295" s="53" t="s">
        <v>47</v>
      </c>
      <c r="D1295" s="53" t="s">
        <v>15</v>
      </c>
      <c r="E1295" s="132">
        <v>42684</v>
      </c>
      <c r="F1295" s="77" t="s">
        <v>2417</v>
      </c>
      <c r="G1295" s="145" t="s">
        <v>1056</v>
      </c>
      <c r="H1295" s="138" t="str">
        <f>IFERROR(VLOOKUP(G1295,REFERENCES!O:P,2,FALSE),"")</f>
        <v xml:space="preserve">Nombre </v>
      </c>
      <c r="I1295" s="207">
        <v>256</v>
      </c>
      <c r="J1295" s="207"/>
      <c r="K1295" s="207"/>
      <c r="L1295" s="207"/>
      <c r="M1295" s="147"/>
      <c r="N1295" s="207">
        <v>256</v>
      </c>
      <c r="O1295" s="206"/>
      <c r="P1295" s="206" t="s">
        <v>16</v>
      </c>
      <c r="Q1295" s="206" t="s">
        <v>270</v>
      </c>
      <c r="R1295" s="150" t="s">
        <v>1570</v>
      </c>
      <c r="S1295" s="206" t="s">
        <v>1833</v>
      </c>
      <c r="T1295" s="206"/>
      <c r="U1295" s="206"/>
      <c r="V1295" s="145"/>
      <c r="W1295" s="206" t="str">
        <f t="shared" si="62"/>
        <v>FON20161110GRPE4E</v>
      </c>
      <c r="X1295" s="206">
        <f t="shared" si="63"/>
        <v>0</v>
      </c>
      <c r="Y1295" s="206" t="str">
        <f>VLOOKUP(P1295,NIVEAUXADMIN!A:B,2,FALSE)</f>
        <v>HT08</v>
      </c>
      <c r="Z1295" s="206" t="str">
        <f>VLOOKUP(Q1295,NIVEAUXADMIN!E:F,2,FALSE)</f>
        <v>HT08834</v>
      </c>
      <c r="AA1295" s="206" t="str">
        <f>VLOOKUP(R1295,NIVEAUXADMIN!I:J,2,FALSE)</f>
        <v>HT08834-04</v>
      </c>
      <c r="AB1295" s="206">
        <f>IF(SUMPRODUCT(($A$4:$A1295=A1295)*($Q$4:$Q1295=Q1295))&gt;1,0,1)</f>
        <v>0</v>
      </c>
      <c r="AC1295" s="207">
        <f>IF(SUMPRODUCT(($A$4:$A1295=A1295)*($F$4:$F1295=F1295)*($Q$4:$Q1295=Q1295))&gt;1,0,1)</f>
        <v>0</v>
      </c>
      <c r="AD1295" s="206" t="str">
        <f t="shared" si="64"/>
        <v xml:space="preserve">{"Organisation": "Fondation Digicel", "Indicateur": "Distribution de biens non-alimentaire", "Statut": "Réalisé", "Date de l'activité (passé ou planifiée)
( jj-mm-aaaa)": "11/10/2016", "Département": "Grande Anse", "Commune": "Pestel", "Section Communale": "4e Tozia"}, </v>
      </c>
    </row>
    <row r="1296" spans="1:30" s="53" customFormat="1" x14ac:dyDescent="0.25">
      <c r="A1296" s="53" t="s">
        <v>1976</v>
      </c>
      <c r="D1296" s="53" t="s">
        <v>15</v>
      </c>
      <c r="E1296" s="132">
        <v>42708</v>
      </c>
      <c r="F1296" s="77" t="s">
        <v>2420</v>
      </c>
      <c r="G1296" s="145" t="s">
        <v>2409</v>
      </c>
      <c r="H1296" s="138" t="str">
        <f>IFERROR(VLOOKUP(G1296,REFERENCES!O:P,2,FALSE),"")</f>
        <v xml:space="preserve">Nombre </v>
      </c>
      <c r="I1296" s="146">
        <v>1000</v>
      </c>
      <c r="J1296" s="146"/>
      <c r="K1296" s="146"/>
      <c r="L1296" s="146"/>
      <c r="M1296" s="20"/>
      <c r="N1296" s="17">
        <v>1000</v>
      </c>
      <c r="O1296" s="143"/>
      <c r="P1296" s="53" t="s">
        <v>16</v>
      </c>
      <c r="Q1296" s="143"/>
      <c r="R1296" s="150"/>
      <c r="S1296" s="206"/>
      <c r="V1296" s="145"/>
      <c r="W1296" s="206" t="str">
        <f t="shared" si="62"/>
        <v>FON2016124GR</v>
      </c>
      <c r="X1296" s="206">
        <f t="shared" si="63"/>
        <v>0</v>
      </c>
      <c r="Y1296" s="206" t="str">
        <f>VLOOKUP(P1296,NIVEAUXADMIN!A:B,2,FALSE)</f>
        <v>HT08</v>
      </c>
      <c r="Z1296" s="206" t="e">
        <f>VLOOKUP(Q1296,NIVEAUXADMIN!E:F,2,FALSE)</f>
        <v>#N/A</v>
      </c>
      <c r="AA1296" s="206" t="e">
        <f>VLOOKUP(R1296,NIVEAUXADMIN!I:J,2,FALSE)</f>
        <v>#N/A</v>
      </c>
      <c r="AB1296" s="206">
        <f>IF(SUMPRODUCT(($A$4:$A1296=A1296)*($Q$4:$Q1296=Q1296))&gt;1,0,1)</f>
        <v>1</v>
      </c>
      <c r="AC1296" s="207">
        <f>IF(SUMPRODUCT(($A$4:$A1296=A1296)*($F$4:$F1296=F1296)*($Q$4:$Q1296=Q1296))&gt;1,0,1)</f>
        <v>1</v>
      </c>
      <c r="AD1296" s="206" t="str">
        <f t="shared" si="64"/>
        <v xml:space="preserve">{"Organisation": "Fondation Grand'Anse", "Indicateur": "Distribution de materiel d'abris d'urgence", "Statut": "Réalisé", "Date de l'activité (passé ou planifiée)
( jj-mm-aaaa)": "12/4/2016", "Département": "Grande Anse", "Commune": "", "Section Communale": ""}, </v>
      </c>
    </row>
    <row r="1297" spans="1:30" s="53" customFormat="1" x14ac:dyDescent="0.25">
      <c r="A1297" s="53" t="s">
        <v>1976</v>
      </c>
      <c r="D1297" s="53" t="s">
        <v>15</v>
      </c>
      <c r="E1297" s="132">
        <v>42708</v>
      </c>
      <c r="F1297" s="77" t="s">
        <v>2417</v>
      </c>
      <c r="G1297" s="145" t="s">
        <v>1047</v>
      </c>
      <c r="H1297" s="138" t="str">
        <f>IFERROR(VLOOKUP(G1297,REFERENCES!O:P,2,FALSE),"")</f>
        <v xml:space="preserve">Nombre </v>
      </c>
      <c r="I1297" s="146">
        <v>400</v>
      </c>
      <c r="J1297" s="146"/>
      <c r="K1297" s="146"/>
      <c r="L1297" s="146"/>
      <c r="M1297" s="20"/>
      <c r="N1297" s="146">
        <v>1000</v>
      </c>
      <c r="O1297" s="143"/>
      <c r="P1297" s="53" t="s">
        <v>16</v>
      </c>
      <c r="Q1297" s="143"/>
      <c r="R1297" s="150"/>
      <c r="S1297" s="206"/>
      <c r="T1297" s="143"/>
      <c r="V1297" s="145"/>
      <c r="W1297" s="206" t="str">
        <f t="shared" si="62"/>
        <v>FON2016124GR</v>
      </c>
      <c r="X1297" s="206">
        <f t="shared" si="63"/>
        <v>0</v>
      </c>
      <c r="Y1297" s="206" t="str">
        <f>VLOOKUP(P1297,NIVEAUXADMIN!A:B,2,FALSE)</f>
        <v>HT08</v>
      </c>
      <c r="Z1297" s="206" t="e">
        <f>VLOOKUP(Q1297,NIVEAUXADMIN!E:F,2,FALSE)</f>
        <v>#N/A</v>
      </c>
      <c r="AA1297" s="206" t="e">
        <f>VLOOKUP(R1297,NIVEAUXADMIN!I:J,2,FALSE)</f>
        <v>#N/A</v>
      </c>
      <c r="AB1297" s="206">
        <f>IF(SUMPRODUCT(($A$4:$A1297=A1297)*($Q$4:$Q1297=Q1297))&gt;1,0,1)</f>
        <v>0</v>
      </c>
      <c r="AC1297" s="207">
        <f>IF(SUMPRODUCT(($A$4:$A1297=A1297)*($F$4:$F1297=F1297)*($Q$4:$Q1297=Q1297))&gt;1,0,1)</f>
        <v>1</v>
      </c>
      <c r="AD1297" s="206" t="str">
        <f t="shared" si="64"/>
        <v xml:space="preserve">{"Organisation": "Fondation Grand'Anse", "Indicateur": "Distribution de biens non-alimentaire", "Statut": "Réalisé", "Date de l'activité (passé ou planifiée)
( jj-mm-aaaa)": "12/4/2016", "Département": "Grande Anse", "Commune": "", "Section Communale": ""}, </v>
      </c>
    </row>
    <row r="1298" spans="1:30" s="53" customFormat="1" x14ac:dyDescent="0.25">
      <c r="A1298" s="53" t="s">
        <v>1976</v>
      </c>
      <c r="D1298" s="53" t="s">
        <v>15</v>
      </c>
      <c r="E1298" s="132">
        <v>42708</v>
      </c>
      <c r="F1298" s="77" t="s">
        <v>2417</v>
      </c>
      <c r="G1298" s="145" t="s">
        <v>1058</v>
      </c>
      <c r="H1298" s="138" t="str">
        <f>IFERROR(VLOOKUP(G1298,REFERENCES!O:P,2,FALSE),"")</f>
        <v xml:space="preserve">Nombre </v>
      </c>
      <c r="I1298" s="146">
        <v>700</v>
      </c>
      <c r="J1298" s="146"/>
      <c r="K1298" s="146"/>
      <c r="L1298" s="146"/>
      <c r="M1298" s="20"/>
      <c r="N1298" s="146">
        <v>1000</v>
      </c>
      <c r="O1298" s="143"/>
      <c r="P1298" s="143" t="s">
        <v>16</v>
      </c>
      <c r="Q1298" s="143"/>
      <c r="R1298" s="150"/>
      <c r="S1298" s="206"/>
      <c r="T1298" s="143"/>
      <c r="V1298" s="206" t="s">
        <v>1049</v>
      </c>
      <c r="W1298" s="206" t="str">
        <f t="shared" si="62"/>
        <v>FON2016124GR</v>
      </c>
      <c r="X1298" s="206">
        <f t="shared" si="63"/>
        <v>0</v>
      </c>
      <c r="Y1298" s="206" t="str">
        <f>VLOOKUP(P1298,NIVEAUXADMIN!A:B,2,FALSE)</f>
        <v>HT08</v>
      </c>
      <c r="Z1298" s="206" t="e">
        <f>VLOOKUP(Q1298,NIVEAUXADMIN!E:F,2,FALSE)</f>
        <v>#N/A</v>
      </c>
      <c r="AA1298" s="206" t="e">
        <f>VLOOKUP(R1298,NIVEAUXADMIN!I:J,2,FALSE)</f>
        <v>#N/A</v>
      </c>
      <c r="AB1298" s="206">
        <f>IF(SUMPRODUCT(($A$4:$A1298=A1298)*($Q$4:$Q1298=Q1298))&gt;1,0,1)</f>
        <v>0</v>
      </c>
      <c r="AC1298" s="207">
        <f>IF(SUMPRODUCT(($A$4:$A1298=A1298)*($F$4:$F1298=F1298)*($Q$4:$Q1298=Q1298))&gt;1,0,1)</f>
        <v>0</v>
      </c>
      <c r="AD1298" s="206" t="str">
        <f t="shared" si="64"/>
        <v xml:space="preserve">{"Organisation": "Fondation Grand'Anse", "Indicateur": "Distribution de biens non-alimentaire", "Statut": "Réalisé", "Date de l'activité (passé ou planifiée)
( jj-mm-aaaa)": "12/4/2016", "Département": "Grande Anse", "Commune": "", "Section Communale": ""}, </v>
      </c>
    </row>
    <row r="1299" spans="1:30" s="53" customFormat="1" x14ac:dyDescent="0.25">
      <c r="A1299" s="53" t="s">
        <v>1976</v>
      </c>
      <c r="D1299" s="53" t="s">
        <v>15</v>
      </c>
      <c r="E1299" s="132">
        <v>42708</v>
      </c>
      <c r="F1299" s="77" t="s">
        <v>2417</v>
      </c>
      <c r="G1299" s="145" t="s">
        <v>1056</v>
      </c>
      <c r="H1299" s="138" t="str">
        <f>IFERROR(VLOOKUP(G1299,REFERENCES!O:P,2,FALSE),"")</f>
        <v xml:space="preserve">Nombre </v>
      </c>
      <c r="I1299" s="207">
        <v>1000</v>
      </c>
      <c r="J1299" s="207"/>
      <c r="K1299" s="207"/>
      <c r="L1299" s="207"/>
      <c r="M1299" s="147"/>
      <c r="N1299" s="207">
        <v>1000</v>
      </c>
      <c r="O1299" s="206"/>
      <c r="P1299" s="206" t="s">
        <v>16</v>
      </c>
      <c r="Q1299" s="206"/>
      <c r="R1299" s="150"/>
      <c r="S1299" s="206"/>
      <c r="T1299" s="206"/>
      <c r="U1299" s="206"/>
      <c r="V1299" s="145"/>
      <c r="W1299" s="206" t="str">
        <f t="shared" si="62"/>
        <v>FON2016124GR</v>
      </c>
      <c r="X1299" s="206">
        <f t="shared" si="63"/>
        <v>0</v>
      </c>
      <c r="Y1299" s="206" t="str">
        <f>VLOOKUP(P1299,NIVEAUXADMIN!A:B,2,FALSE)</f>
        <v>HT08</v>
      </c>
      <c r="Z1299" s="206" t="e">
        <f>VLOOKUP(Q1299,NIVEAUXADMIN!E:F,2,FALSE)</f>
        <v>#N/A</v>
      </c>
      <c r="AA1299" s="206" t="e">
        <f>VLOOKUP(R1299,NIVEAUXADMIN!I:J,2,FALSE)</f>
        <v>#N/A</v>
      </c>
      <c r="AB1299" s="206">
        <f>IF(SUMPRODUCT(($A$4:$A1299=A1299)*($Q$4:$Q1299=Q1299))&gt;1,0,1)</f>
        <v>0</v>
      </c>
      <c r="AC1299" s="207">
        <f>IF(SUMPRODUCT(($A$4:$A1299=A1299)*($F$4:$F1299=F1299)*($Q$4:$Q1299=Q1299))&gt;1,0,1)</f>
        <v>0</v>
      </c>
      <c r="AD1299" s="206" t="str">
        <f t="shared" si="64"/>
        <v xml:space="preserve">{"Organisation": "Fondation Grand'Anse", "Indicateur": "Distribution de biens non-alimentaire", "Statut": "Réalisé", "Date de l'activité (passé ou planifiée)
( jj-mm-aaaa)": "12/4/2016", "Département": "Grande Anse", "Commune": "", "Section Communale": ""}, </v>
      </c>
    </row>
    <row r="1300" spans="1:30" s="53" customFormat="1" x14ac:dyDescent="0.25">
      <c r="A1300" s="71" t="s">
        <v>2052</v>
      </c>
      <c r="B1300" s="71" t="s">
        <v>67</v>
      </c>
      <c r="C1300" s="71" t="s">
        <v>47</v>
      </c>
      <c r="D1300" s="71" t="s">
        <v>15</v>
      </c>
      <c r="E1300" s="132">
        <v>42668</v>
      </c>
      <c r="F1300" s="77" t="s">
        <v>2420</v>
      </c>
      <c r="G1300" s="145" t="s">
        <v>2409</v>
      </c>
      <c r="H1300" s="138" t="str">
        <f>IFERROR(VLOOKUP(G1300,REFERENCES!O:P,2,FALSE),"")</f>
        <v xml:space="preserve">Nombre </v>
      </c>
      <c r="I1300" s="207">
        <v>49</v>
      </c>
      <c r="J1300" s="207"/>
      <c r="K1300" s="207"/>
      <c r="L1300" s="207"/>
      <c r="M1300" s="147"/>
      <c r="N1300" s="207">
        <v>49</v>
      </c>
      <c r="O1300" s="206"/>
      <c r="P1300" s="206" t="s">
        <v>16</v>
      </c>
      <c r="Q1300" s="206" t="s">
        <v>17</v>
      </c>
      <c r="R1300" s="150" t="s">
        <v>1565</v>
      </c>
      <c r="S1300" s="206" t="s">
        <v>1975</v>
      </c>
      <c r="T1300" s="206"/>
      <c r="U1300" s="206"/>
      <c r="V1300" s="145"/>
      <c r="W1300" s="206" t="str">
        <f t="shared" si="62"/>
        <v>FON20161025GRJE4E</v>
      </c>
      <c r="X1300" s="206">
        <f t="shared" si="63"/>
        <v>0</v>
      </c>
      <c r="Y1300" s="206" t="str">
        <f>VLOOKUP(P1300,NIVEAUXADMIN!A:B,2,FALSE)</f>
        <v>HT08</v>
      </c>
      <c r="Z1300" s="206" t="str">
        <f>VLOOKUP(Q1300,NIVEAUXADMIN!E:F,2,FALSE)</f>
        <v>HT08811</v>
      </c>
      <c r="AA1300" s="206" t="str">
        <f>VLOOKUP(R1300,NIVEAUXADMIN!I:J,2,FALSE)</f>
        <v>HT08811-04</v>
      </c>
      <c r="AB1300" s="206">
        <f>IF(SUMPRODUCT(($A$4:$A1300=A1300)*($Q$4:$Q1300=Q1300))&gt;1,0,1)</f>
        <v>1</v>
      </c>
      <c r="AC1300" s="207">
        <f>IF(SUMPRODUCT(($A$4:$A1300=A1300)*($F$4:$F1300=F1300)*($Q$4:$Q1300=Q1300))&gt;1,0,1)</f>
        <v>1</v>
      </c>
      <c r="AD1300" s="206" t="str">
        <f t="shared" si="64"/>
        <v xml:space="preserve">{"Organisation": "Fondation Le Berger", "Indicateur": "Distribution de materiel d'abris d'urgence", "Statut": "Réalisé", "Date de l'activité (passé ou planifiée)
( jj-mm-aaaa)": "10/25/2016", "Département": "Grande Anse", "Commune": "Jeremie", "Section Communale": "4e Basse Guinaudée"}, </v>
      </c>
    </row>
    <row r="1301" spans="1:30" s="53" customFormat="1" ht="75" x14ac:dyDescent="0.25">
      <c r="A1301" s="53" t="s">
        <v>2052</v>
      </c>
      <c r="B1301" s="53" t="s">
        <v>67</v>
      </c>
      <c r="C1301" s="53" t="s">
        <v>47</v>
      </c>
      <c r="D1301" s="53" t="s">
        <v>15</v>
      </c>
      <c r="E1301" s="132">
        <v>42668</v>
      </c>
      <c r="F1301" s="77" t="s">
        <v>2417</v>
      </c>
      <c r="G1301" s="145" t="s">
        <v>1055</v>
      </c>
      <c r="H1301" s="138" t="str">
        <f>IFERROR(VLOOKUP(G1301,REFERENCES!O:P,2,FALSE),"")</f>
        <v xml:space="preserve">Nombre </v>
      </c>
      <c r="I1301" s="207">
        <v>49</v>
      </c>
      <c r="J1301" s="207"/>
      <c r="K1301" s="207"/>
      <c r="L1301" s="207"/>
      <c r="M1301" s="147"/>
      <c r="N1301" s="207">
        <v>49</v>
      </c>
      <c r="O1301" s="206"/>
      <c r="P1301" s="206" t="s">
        <v>16</v>
      </c>
      <c r="Q1301" s="206" t="s">
        <v>17</v>
      </c>
      <c r="R1301" s="150" t="s">
        <v>1565</v>
      </c>
      <c r="S1301" s="206" t="s">
        <v>1975</v>
      </c>
      <c r="T1301" s="206"/>
      <c r="U1301" s="206"/>
      <c r="V1301" s="145" t="s">
        <v>1900</v>
      </c>
      <c r="W1301" s="206" t="str">
        <f t="shared" si="62"/>
        <v>FON20161025GRJE4E</v>
      </c>
      <c r="X1301" s="206">
        <f t="shared" si="63"/>
        <v>0</v>
      </c>
      <c r="Y1301" s="206" t="str">
        <f>VLOOKUP(P1301,NIVEAUXADMIN!A:B,2,FALSE)</f>
        <v>HT08</v>
      </c>
      <c r="Z1301" s="206" t="str">
        <f>VLOOKUP(Q1301,NIVEAUXADMIN!E:F,2,FALSE)</f>
        <v>HT08811</v>
      </c>
      <c r="AA1301" s="206" t="str">
        <f>VLOOKUP(R1301,NIVEAUXADMIN!I:J,2,FALSE)</f>
        <v>HT08811-04</v>
      </c>
      <c r="AB1301" s="206">
        <f>IF(SUMPRODUCT(($A$4:$A1301=A1301)*($Q$4:$Q1301=Q1301))&gt;1,0,1)</f>
        <v>0</v>
      </c>
      <c r="AC1301" s="207">
        <f>IF(SUMPRODUCT(($A$4:$A1301=A1301)*($F$4:$F1301=F1301)*($Q$4:$Q1301=Q1301))&gt;1,0,1)</f>
        <v>1</v>
      </c>
      <c r="AD1301" s="206" t="str">
        <f t="shared" si="64"/>
        <v xml:space="preserve">{"Organisation": "Fondation Le Berger", "Indicateur": "Distribution de biens non-alimentaire", "Statut": "Réalisé", "Date de l'activité (passé ou planifiée)
( jj-mm-aaaa)": "10/25/2016", "Département": "Grande Anse", "Commune": "Jeremie", "Section Communale": "4e Basse Guinaudée"}, </v>
      </c>
    </row>
    <row r="1302" spans="1:30" s="53" customFormat="1" x14ac:dyDescent="0.25">
      <c r="A1302" s="53" t="s">
        <v>2052</v>
      </c>
      <c r="D1302" s="53" t="s">
        <v>15</v>
      </c>
      <c r="E1302" s="132">
        <v>42779</v>
      </c>
      <c r="F1302" s="77" t="s">
        <v>2417</v>
      </c>
      <c r="G1302" s="145" t="s">
        <v>1054</v>
      </c>
      <c r="H1302" s="138" t="str">
        <f>IFERROR(VLOOKUP(G1302,REFERENCES!O:P,2,FALSE),"")</f>
        <v xml:space="preserve">Nombre </v>
      </c>
      <c r="I1302" s="207">
        <v>25</v>
      </c>
      <c r="J1302" s="207"/>
      <c r="K1302" s="207"/>
      <c r="L1302" s="207"/>
      <c r="M1302" s="147"/>
      <c r="N1302" s="207">
        <v>25</v>
      </c>
      <c r="O1302" s="206"/>
      <c r="P1302" s="206" t="s">
        <v>16</v>
      </c>
      <c r="Q1302" s="206" t="s">
        <v>17</v>
      </c>
      <c r="R1302" s="150" t="s">
        <v>1565</v>
      </c>
      <c r="S1302" s="206" t="s">
        <v>2028</v>
      </c>
      <c r="T1302" s="206"/>
      <c r="U1302" s="206"/>
      <c r="V1302" s="145" t="s">
        <v>2027</v>
      </c>
      <c r="W1302" s="206" t="str">
        <f t="shared" si="62"/>
        <v>FON2017213GRJE4E</v>
      </c>
      <c r="X1302" s="206">
        <f t="shared" si="63"/>
        <v>0</v>
      </c>
      <c r="Y1302" s="206" t="str">
        <f>VLOOKUP(P1302,NIVEAUXADMIN!A:B,2,FALSE)</f>
        <v>HT08</v>
      </c>
      <c r="Z1302" s="206" t="str">
        <f>VLOOKUP(Q1302,NIVEAUXADMIN!E:F,2,FALSE)</f>
        <v>HT08811</v>
      </c>
      <c r="AA1302" s="206" t="str">
        <f>VLOOKUP(R1302,NIVEAUXADMIN!I:J,2,FALSE)</f>
        <v>HT08811-04</v>
      </c>
      <c r="AB1302" s="206">
        <f>IF(SUMPRODUCT(($A$4:$A1302=A1302)*($Q$4:$Q1302=Q1302))&gt;1,0,1)</f>
        <v>0</v>
      </c>
      <c r="AC1302" s="207">
        <f>IF(SUMPRODUCT(($A$4:$A1302=A1302)*($F$4:$F1302=F1302)*($Q$4:$Q1302=Q1302))&gt;1,0,1)</f>
        <v>0</v>
      </c>
      <c r="AD1302" s="206" t="str">
        <f t="shared" si="64"/>
        <v xml:space="preserve">{"Organisation": "Fondation Le Berger", "Indicateur": "Distribution de biens non-alimentaire", "Statut": "Réalisé", "Date de l'activité (passé ou planifiée)
( jj-mm-aaaa)": "2/13/2017", "Département": "Grande Anse", "Commune": "Jeremie", "Section Communale": "4e Basse Guinaudée"}, </v>
      </c>
    </row>
    <row r="1303" spans="1:30" s="53" customFormat="1" x14ac:dyDescent="0.25">
      <c r="A1303" s="53" t="s">
        <v>1917</v>
      </c>
      <c r="B1303" s="53" t="s">
        <v>67</v>
      </c>
      <c r="C1303" s="53" t="s">
        <v>47</v>
      </c>
      <c r="D1303" s="53" t="s">
        <v>15</v>
      </c>
      <c r="E1303" s="132">
        <v>42710</v>
      </c>
      <c r="F1303" s="77" t="s">
        <v>2420</v>
      </c>
      <c r="G1303" s="145" t="s">
        <v>2409</v>
      </c>
      <c r="H1303" s="138" t="str">
        <f>IFERROR(VLOOKUP(G1303,REFERENCES!O:P,2,FALSE),"")</f>
        <v xml:space="preserve">Nombre </v>
      </c>
      <c r="I1303" s="207">
        <v>2026</v>
      </c>
      <c r="J1303" s="207"/>
      <c r="K1303" s="207"/>
      <c r="L1303" s="207"/>
      <c r="M1303" s="147"/>
      <c r="N1303" s="207">
        <v>2026</v>
      </c>
      <c r="O1303" s="206"/>
      <c r="P1303" s="206" t="s">
        <v>16</v>
      </c>
      <c r="Q1303" s="206" t="s">
        <v>140</v>
      </c>
      <c r="R1303" s="150"/>
      <c r="S1303" s="206" t="s">
        <v>2080</v>
      </c>
      <c r="T1303" s="206"/>
      <c r="U1303" s="206"/>
      <c r="V1303" s="145"/>
      <c r="W1303" s="206" t="str">
        <f t="shared" si="62"/>
        <v>FON2016126GRAB</v>
      </c>
      <c r="X1303" s="206">
        <f t="shared" si="63"/>
        <v>0</v>
      </c>
      <c r="Y1303" s="206" t="str">
        <f>VLOOKUP(P1303,NIVEAUXADMIN!A:B,2,FALSE)</f>
        <v>HT08</v>
      </c>
      <c r="Z1303" s="206" t="str">
        <f>VLOOKUP(Q1303,NIVEAUXADMIN!E:F,2,FALSE)</f>
        <v>HT08812</v>
      </c>
      <c r="AA1303" s="206" t="e">
        <f>VLOOKUP(R1303,NIVEAUXADMIN!I:J,2,FALSE)</f>
        <v>#N/A</v>
      </c>
      <c r="AB1303" s="206">
        <f>IF(SUMPRODUCT(($A$4:$A1303=A1303)*($Q$4:$Q1303=Q1303))&gt;1,0,1)</f>
        <v>1</v>
      </c>
      <c r="AC1303" s="207">
        <f>IF(SUMPRODUCT(($A$4:$A1303=A1303)*($F$4:$F1303=F1303)*($Q$4:$Q1303=Q1303))&gt;1,0,1)</f>
        <v>1</v>
      </c>
      <c r="AD1303" s="206" t="str">
        <f t="shared" si="64"/>
        <v xml:space="preserve">{"Organisation": "Fondation Paradis des Indiens", "Indicateur": "Distribution de materiel d'abris d'urgence", "Statut": "Réalisé", "Date de l'activité (passé ou planifiée)
( jj-mm-aaaa)": "12/6/2016", "Département": "Grande Anse", "Commune": "Abricots", "Section Communale": ""}, </v>
      </c>
    </row>
    <row r="1304" spans="1:30" s="53" customFormat="1" x14ac:dyDescent="0.25">
      <c r="A1304" s="53" t="s">
        <v>1917</v>
      </c>
      <c r="D1304" s="53" t="s">
        <v>15</v>
      </c>
      <c r="E1304" s="132" t="s">
        <v>2249</v>
      </c>
      <c r="F1304" s="77" t="s">
        <v>2417</v>
      </c>
      <c r="G1304" s="145" t="s">
        <v>1047</v>
      </c>
      <c r="H1304" s="138" t="str">
        <f>IFERROR(VLOOKUP(G1304,REFERENCES!O:P,2,FALSE),"")</f>
        <v xml:space="preserve">Nombre </v>
      </c>
      <c r="I1304" s="207">
        <v>600</v>
      </c>
      <c r="J1304" s="207"/>
      <c r="K1304" s="207"/>
      <c r="L1304" s="207"/>
      <c r="M1304" s="147"/>
      <c r="N1304" s="207">
        <v>600</v>
      </c>
      <c r="O1304" s="206"/>
      <c r="P1304" s="206" t="s">
        <v>16</v>
      </c>
      <c r="Q1304" s="206" t="s">
        <v>140</v>
      </c>
      <c r="R1304" s="150"/>
      <c r="S1304" s="206" t="s">
        <v>2080</v>
      </c>
      <c r="T1304" s="206"/>
      <c r="U1304" s="206"/>
      <c r="V1304" s="145"/>
      <c r="W1304" s="206" t="e">
        <f t="shared" si="62"/>
        <v>#VALUE!</v>
      </c>
      <c r="X1304" s="206">
        <f t="shared" si="63"/>
        <v>36</v>
      </c>
      <c r="Y1304" s="206" t="str">
        <f>VLOOKUP(P1304,NIVEAUXADMIN!A:B,2,FALSE)</f>
        <v>HT08</v>
      </c>
      <c r="Z1304" s="206" t="str">
        <f>VLOOKUP(Q1304,NIVEAUXADMIN!E:F,2,FALSE)</f>
        <v>HT08812</v>
      </c>
      <c r="AA1304" s="206" t="e">
        <f>VLOOKUP(R1304,NIVEAUXADMIN!I:J,2,FALSE)</f>
        <v>#N/A</v>
      </c>
      <c r="AB1304" s="206">
        <f>IF(SUMPRODUCT(($A$4:$A1304=A1304)*($Q$4:$Q1304=Q1304))&gt;1,0,1)</f>
        <v>0</v>
      </c>
      <c r="AC1304" s="207">
        <f>IF(SUMPRODUCT(($A$4:$A1304=A1304)*($F$4:$F1304=F1304)*($Q$4:$Q1304=Q1304))&gt;1,0,1)</f>
        <v>1</v>
      </c>
      <c r="AD1304" s="206" t="str">
        <f t="shared" si="64"/>
        <v xml:space="preserve">{"Organisation": "Fondation Paradis des Indiens", "Indicateur": "Distribution de biens non-alimentaire", "Statut": "Réalisé", "Date de l'activité (passé ou planifiée)
( jj-mm-aaaa)": "Non renseigné", "Département": "Grande Anse", "Commune": "Abricots", "Section Communale": ""}, </v>
      </c>
    </row>
    <row r="1305" spans="1:30" s="53" customFormat="1" x14ac:dyDescent="0.25">
      <c r="A1305" s="53" t="s">
        <v>1917</v>
      </c>
      <c r="D1305" s="53" t="s">
        <v>15</v>
      </c>
      <c r="E1305" s="132" t="s">
        <v>2249</v>
      </c>
      <c r="F1305" s="77" t="s">
        <v>2420</v>
      </c>
      <c r="G1305" s="145" t="s">
        <v>2409</v>
      </c>
      <c r="H1305" s="138" t="str">
        <f>IFERROR(VLOOKUP(G1305,REFERENCES!O:P,2,FALSE),"")</f>
        <v xml:space="preserve">Nombre </v>
      </c>
      <c r="I1305" s="207">
        <v>500</v>
      </c>
      <c r="J1305" s="207"/>
      <c r="K1305" s="207"/>
      <c r="L1305" s="207"/>
      <c r="M1305" s="147"/>
      <c r="N1305" s="207">
        <v>500</v>
      </c>
      <c r="O1305" s="206"/>
      <c r="P1305" s="206" t="s">
        <v>16</v>
      </c>
      <c r="Q1305" s="206" t="s">
        <v>140</v>
      </c>
      <c r="R1305" s="150" t="s">
        <v>1236</v>
      </c>
      <c r="S1305" s="206"/>
      <c r="T1305" s="206"/>
      <c r="U1305" s="206"/>
      <c r="V1305" s="145"/>
      <c r="W1305" s="206" t="e">
        <f t="shared" si="62"/>
        <v>#VALUE!</v>
      </c>
      <c r="X1305" s="206">
        <f t="shared" si="63"/>
        <v>36</v>
      </c>
      <c r="Y1305" s="206" t="str">
        <f>VLOOKUP(P1305,NIVEAUXADMIN!A:B,2,FALSE)</f>
        <v>HT08</v>
      </c>
      <c r="Z1305" s="206" t="str">
        <f>VLOOKUP(Q1305,NIVEAUXADMIN!E:F,2,FALSE)</f>
        <v>HT08812</v>
      </c>
      <c r="AA1305" s="206" t="str">
        <f>VLOOKUP(R1305,NIVEAUXADMIN!I:J,2,FALSE)</f>
        <v>HT08812-01</v>
      </c>
      <c r="AB1305" s="206">
        <f>IF(SUMPRODUCT(($A$4:$A1305=A1305)*($Q$4:$Q1305=Q1305))&gt;1,0,1)</f>
        <v>0</v>
      </c>
      <c r="AC1305" s="207">
        <f>IF(SUMPRODUCT(($A$4:$A1305=A1305)*($F$4:$F1305=F1305)*($Q$4:$Q1305=Q1305))&gt;1,0,1)</f>
        <v>0</v>
      </c>
      <c r="AD1305" s="206" t="str">
        <f t="shared" si="64"/>
        <v xml:space="preserve">{"Organisation": "Fondation Paradis des Indiens", "Indicateur": "Distribution de materiel d'abris d'urgence", "Statut": "Réalisé", "Date de l'activité (passé ou planifiée)
( jj-mm-aaaa)": "Non renseigné", "Département": "Grande Anse", "Commune": "Abricots", "Section Communale": "1e Anse du Clerc"}, </v>
      </c>
    </row>
    <row r="1306" spans="1:30" s="53" customFormat="1" ht="30" x14ac:dyDescent="0.25">
      <c r="A1306" s="71" t="s">
        <v>2275</v>
      </c>
      <c r="B1306" s="71"/>
      <c r="C1306" s="71"/>
      <c r="D1306" s="71" t="s">
        <v>15</v>
      </c>
      <c r="E1306" s="132">
        <v>42793</v>
      </c>
      <c r="F1306" s="77" t="s">
        <v>2419</v>
      </c>
      <c r="G1306" s="145" t="s">
        <v>2388</v>
      </c>
      <c r="H1306" s="138" t="str">
        <f>IFERROR(VLOOKUP(G1306,REFERENCES!O:P,2,FALSE),"")</f>
        <v xml:space="preserve">Nombre de maison </v>
      </c>
      <c r="I1306" s="159">
        <v>35</v>
      </c>
      <c r="J1306" s="159"/>
      <c r="K1306" s="159"/>
      <c r="L1306" s="159"/>
      <c r="M1306" s="160"/>
      <c r="N1306" s="159">
        <v>35</v>
      </c>
      <c r="O1306" s="157"/>
      <c r="P1306" s="157" t="s">
        <v>151</v>
      </c>
      <c r="Q1306" s="157" t="s">
        <v>291</v>
      </c>
      <c r="R1306" s="161" t="s">
        <v>1611</v>
      </c>
      <c r="S1306" s="157" t="s">
        <v>2276</v>
      </c>
      <c r="T1306" s="157"/>
      <c r="U1306" s="157"/>
      <c r="V1306" s="158"/>
      <c r="W1306" s="206" t="str">
        <f t="shared" si="62"/>
        <v>FOO2017227NIL'4È</v>
      </c>
      <c r="X1306" s="206">
        <f t="shared" si="63"/>
        <v>0</v>
      </c>
      <c r="Y1306" s="206" t="str">
        <f>VLOOKUP(P1306,NIVEAUXADMIN!A:B,2,FALSE)</f>
        <v>HT10</v>
      </c>
      <c r="Z1306" s="206" t="str">
        <f>VLOOKUP(Q1306,NIVEAUXADMIN!E:F,2,FALSE)</f>
        <v>HT101023</v>
      </c>
      <c r="AA1306" s="206" t="str">
        <f>VLOOKUP(R1306,NIVEAUXADMIN!I:J,2,FALSE)</f>
        <v>HT101023-04</v>
      </c>
      <c r="AB1306" s="206">
        <f>IF(SUMPRODUCT(($A$4:$A1306=A1306)*($Q$4:$Q1306=Q1306))&gt;1,0,1)</f>
        <v>1</v>
      </c>
      <c r="AC1306" s="207">
        <f>IF(SUMPRODUCT(($A$4:$A1306=A1306)*($F$4:$F1306=F1306)*($Q$4:$Q1306=Q1306))&gt;1,0,1)</f>
        <v>1</v>
      </c>
      <c r="AD1306" s="206" t="str">
        <f t="shared" si="64"/>
        <v xml:space="preserve">{"Organisation": "Food for the poor", "Indicateur": "Construction de maisons", "Statut": "Réalisé", "Date de l'activité (passé ou planifiée)
( jj-mm-aaaa)": "2/27/2017", "Département": "Nippes", "Commune": "L'Asile", "Section Communale": "4ème Morisseau"}, </v>
      </c>
    </row>
    <row r="1307" spans="1:30" s="53" customFormat="1" ht="30" x14ac:dyDescent="0.25">
      <c r="A1307" s="53" t="s">
        <v>2275</v>
      </c>
      <c r="D1307" s="53" t="s">
        <v>15</v>
      </c>
      <c r="E1307" s="132">
        <v>42793</v>
      </c>
      <c r="F1307" s="77" t="s">
        <v>2419</v>
      </c>
      <c r="G1307" s="145" t="s">
        <v>2388</v>
      </c>
      <c r="H1307" s="138" t="str">
        <f>IFERROR(VLOOKUP(G1307,REFERENCES!O:P,2,FALSE),"")</f>
        <v xml:space="preserve">Nombre de maison </v>
      </c>
      <c r="I1307" s="159">
        <v>21</v>
      </c>
      <c r="J1307" s="159"/>
      <c r="K1307" s="159"/>
      <c r="L1307" s="159"/>
      <c r="M1307" s="160"/>
      <c r="N1307" s="159">
        <v>21</v>
      </c>
      <c r="O1307" s="157"/>
      <c r="P1307" s="157" t="s">
        <v>151</v>
      </c>
      <c r="Q1307" s="157" t="s">
        <v>291</v>
      </c>
      <c r="R1307" s="161" t="s">
        <v>1310</v>
      </c>
      <c r="S1307" s="157"/>
      <c r="T1307" s="157"/>
      <c r="U1307" s="157"/>
      <c r="V1307" s="158"/>
      <c r="W1307" s="206" t="str">
        <f t="shared" si="62"/>
        <v>FOO2017227NIL'1È</v>
      </c>
      <c r="X1307" s="206">
        <f t="shared" si="63"/>
        <v>0</v>
      </c>
      <c r="Y1307" s="206" t="str">
        <f>VLOOKUP(P1307,NIVEAUXADMIN!A:B,2,FALSE)</f>
        <v>HT10</v>
      </c>
      <c r="Z1307" s="206" t="str">
        <f>VLOOKUP(Q1307,NIVEAUXADMIN!E:F,2,FALSE)</f>
        <v>HT101023</v>
      </c>
      <c r="AA1307" s="206" t="str">
        <f>VLOOKUP(R1307,NIVEAUXADMIN!I:J,2,FALSE)</f>
        <v>HT101023-01</v>
      </c>
      <c r="AB1307" s="206">
        <f>IF(SUMPRODUCT(($A$4:$A1307=A1307)*($Q$4:$Q1307=Q1307))&gt;1,0,1)</f>
        <v>0</v>
      </c>
      <c r="AC1307" s="207">
        <f>IF(SUMPRODUCT(($A$4:$A1307=A1307)*($F$4:$F1307=F1307)*($Q$4:$Q1307=Q1307))&gt;1,0,1)</f>
        <v>0</v>
      </c>
      <c r="AD1307" s="206" t="str">
        <f t="shared" si="64"/>
        <v xml:space="preserve">{"Organisation": "Food for the poor", "Indicateur": "Construction de maisons", "Statut": "Réalisé", "Date de l'activité (passé ou planifiée)
( jj-mm-aaaa)": "2/27/2017", "Département": "Nippes", "Commune": "L'Asile", "Section Communale": "1ère l'Asile"}, </v>
      </c>
    </row>
    <row r="1308" spans="1:30" s="53" customFormat="1" ht="30" x14ac:dyDescent="0.25">
      <c r="A1308" s="53" t="s">
        <v>2275</v>
      </c>
      <c r="D1308" s="53" t="s">
        <v>15</v>
      </c>
      <c r="E1308" s="132">
        <v>42793</v>
      </c>
      <c r="F1308" s="77" t="s">
        <v>2419</v>
      </c>
      <c r="G1308" s="145" t="s">
        <v>2388</v>
      </c>
      <c r="H1308" s="138" t="str">
        <f>IFERROR(VLOOKUP(G1308,REFERENCES!O:P,2,FALSE),"")</f>
        <v xml:space="preserve">Nombre de maison </v>
      </c>
      <c r="I1308" s="164">
        <v>10</v>
      </c>
      <c r="J1308" s="164"/>
      <c r="K1308" s="164"/>
      <c r="L1308" s="164"/>
      <c r="M1308" s="165"/>
      <c r="N1308" s="164">
        <v>10</v>
      </c>
      <c r="O1308" s="162"/>
      <c r="P1308" s="162" t="s">
        <v>151</v>
      </c>
      <c r="Q1308" s="162" t="s">
        <v>297</v>
      </c>
      <c r="R1308" s="156"/>
      <c r="S1308" s="162"/>
      <c r="T1308" s="162"/>
      <c r="U1308" s="162"/>
      <c r="V1308" s="163"/>
      <c r="W1308" s="206" t="str">
        <f t="shared" si="62"/>
        <v>FOO2017227NIPA</v>
      </c>
      <c r="X1308" s="206">
        <f t="shared" si="63"/>
        <v>0</v>
      </c>
      <c r="Y1308" s="206" t="str">
        <f>VLOOKUP(P1308,NIVEAUXADMIN!A:B,2,FALSE)</f>
        <v>HT10</v>
      </c>
      <c r="Z1308" s="206" t="str">
        <f>VLOOKUP(Q1308,NIVEAUXADMIN!E:F,2,FALSE)</f>
        <v>HT101014</v>
      </c>
      <c r="AA1308" s="206" t="e">
        <f>VLOOKUP(R1308,NIVEAUXADMIN!I:J,2,FALSE)</f>
        <v>#N/A</v>
      </c>
      <c r="AB1308" s="206">
        <f>IF(SUMPRODUCT(($A$4:$A1308=A1308)*($Q$4:$Q1308=Q1308))&gt;1,0,1)</f>
        <v>1</v>
      </c>
      <c r="AC1308" s="207">
        <f>IF(SUMPRODUCT(($A$4:$A1308=A1308)*($F$4:$F1308=F1308)*($Q$4:$Q1308=Q1308))&gt;1,0,1)</f>
        <v>1</v>
      </c>
      <c r="AD1308" s="206" t="str">
        <f t="shared" si="64"/>
        <v xml:space="preserve">{"Organisation": "Food for the poor", "Indicateur": "Construction de maisons", "Statut": "Réalisé", "Date de l'activité (passé ou planifiée)
( jj-mm-aaaa)": "2/27/2017", "Département": "Nippes", "Commune": "Paillant", "Section Communale": ""}, </v>
      </c>
    </row>
    <row r="1309" spans="1:30" s="53" customFormat="1" ht="30" x14ac:dyDescent="0.25">
      <c r="A1309" s="53" t="s">
        <v>2275</v>
      </c>
      <c r="D1309" s="53" t="s">
        <v>15</v>
      </c>
      <c r="E1309" s="132">
        <v>42793</v>
      </c>
      <c r="F1309" s="77" t="s">
        <v>2419</v>
      </c>
      <c r="G1309" s="145" t="s">
        <v>2388</v>
      </c>
      <c r="H1309" s="138" t="str">
        <f>IFERROR(VLOOKUP(G1309,REFERENCES!O:P,2,FALSE),"")</f>
        <v xml:space="preserve">Nombre de maison </v>
      </c>
      <c r="I1309" s="164">
        <v>20</v>
      </c>
      <c r="J1309" s="164"/>
      <c r="K1309" s="164"/>
      <c r="L1309" s="164"/>
      <c r="M1309" s="165"/>
      <c r="N1309" s="164">
        <v>30</v>
      </c>
      <c r="O1309" s="162"/>
      <c r="P1309" s="162" t="s">
        <v>19</v>
      </c>
      <c r="Q1309" s="162"/>
      <c r="R1309" s="156"/>
      <c r="S1309" s="162" t="s">
        <v>2277</v>
      </c>
      <c r="T1309" s="162"/>
      <c r="U1309" s="162"/>
      <c r="V1309" s="163"/>
      <c r="W1309" s="206" t="str">
        <f t="shared" si="62"/>
        <v>FOO2017227SU</v>
      </c>
      <c r="X1309" s="206">
        <f t="shared" si="63"/>
        <v>0</v>
      </c>
      <c r="Y1309" s="206" t="str">
        <f>VLOOKUP(P1309,NIVEAUXADMIN!A:B,2,FALSE)</f>
        <v>HT07</v>
      </c>
      <c r="Z1309" s="206" t="e">
        <f>VLOOKUP(Q1309,NIVEAUXADMIN!E:F,2,FALSE)</f>
        <v>#N/A</v>
      </c>
      <c r="AA1309" s="206" t="e">
        <f>VLOOKUP(R1309,NIVEAUXADMIN!I:J,2,FALSE)</f>
        <v>#N/A</v>
      </c>
      <c r="AB1309" s="206">
        <f>IF(SUMPRODUCT(($A$4:$A1309=A1309)*($Q$4:$Q1309=Q1309))&gt;1,0,1)</f>
        <v>1</v>
      </c>
      <c r="AC1309" s="207">
        <f>IF(SUMPRODUCT(($A$4:$A1309=A1309)*($F$4:$F1309=F1309)*($Q$4:$Q1309=Q1309))&gt;1,0,1)</f>
        <v>1</v>
      </c>
      <c r="AD1309" s="206" t="str">
        <f t="shared" si="64"/>
        <v xml:space="preserve">{"Organisation": "Food for the poor", "Indicateur": "Construction de maisons", "Statut": "Réalisé", "Date de l'activité (passé ou planifiée)
( jj-mm-aaaa)": "2/27/2017", "Département": "Sud", "Commune": "", "Section Communale": ""}, </v>
      </c>
    </row>
    <row r="1310" spans="1:30" s="53" customFormat="1" ht="30" x14ac:dyDescent="0.25">
      <c r="A1310" s="53" t="s">
        <v>2275</v>
      </c>
      <c r="D1310" s="53" t="s">
        <v>15</v>
      </c>
      <c r="E1310" s="132">
        <v>42793</v>
      </c>
      <c r="F1310" s="77" t="s">
        <v>2419</v>
      </c>
      <c r="G1310" s="145" t="s">
        <v>2388</v>
      </c>
      <c r="H1310" s="138" t="str">
        <f>IFERROR(VLOOKUP(G1310,REFERENCES!O:P,2,FALSE),"")</f>
        <v xml:space="preserve">Nombre de maison </v>
      </c>
      <c r="I1310" s="164">
        <v>20</v>
      </c>
      <c r="J1310" s="164"/>
      <c r="K1310" s="164"/>
      <c r="L1310" s="164"/>
      <c r="M1310" s="165"/>
      <c r="N1310" s="164">
        <v>20</v>
      </c>
      <c r="O1310" s="162"/>
      <c r="P1310" s="162" t="s">
        <v>19</v>
      </c>
      <c r="Q1310" s="162"/>
      <c r="R1310" s="156"/>
      <c r="S1310" s="162"/>
      <c r="T1310" s="162"/>
      <c r="U1310" s="162"/>
      <c r="V1310" s="163"/>
      <c r="W1310" s="206" t="str">
        <f t="shared" si="62"/>
        <v>FOO2017227SU</v>
      </c>
      <c r="X1310" s="206">
        <f t="shared" si="63"/>
        <v>0</v>
      </c>
      <c r="Y1310" s="206" t="str">
        <f>VLOOKUP(P1310,NIVEAUXADMIN!A:B,2,FALSE)</f>
        <v>HT07</v>
      </c>
      <c r="Z1310" s="206" t="e">
        <f>VLOOKUP(Q1310,NIVEAUXADMIN!E:F,2,FALSE)</f>
        <v>#N/A</v>
      </c>
      <c r="AA1310" s="206" t="e">
        <f>VLOOKUP(R1310,NIVEAUXADMIN!I:J,2,FALSE)</f>
        <v>#N/A</v>
      </c>
      <c r="AB1310" s="206">
        <f>IF(SUMPRODUCT(($A$4:$A1310=A1310)*($Q$4:$Q1310=Q1310))&gt;1,0,1)</f>
        <v>0</v>
      </c>
      <c r="AC1310" s="207">
        <f>IF(SUMPRODUCT(($A$4:$A1310=A1310)*($F$4:$F1310=F1310)*($Q$4:$Q1310=Q1310))&gt;1,0,1)</f>
        <v>0</v>
      </c>
      <c r="AD1310" s="206" t="str">
        <f t="shared" si="64"/>
        <v xml:space="preserve">{"Organisation": "Food for the poor", "Indicateur": "Construction de maisons", "Statut": "Réalisé", "Date de l'activité (passé ou planifiée)
( jj-mm-aaaa)": "2/27/2017", "Département": "Sud", "Commune": "", "Section Communale": ""}, </v>
      </c>
    </row>
    <row r="1311" spans="1:30" s="53" customFormat="1" ht="30" x14ac:dyDescent="0.25">
      <c r="A1311" s="71" t="s">
        <v>2275</v>
      </c>
      <c r="C1311" s="71"/>
      <c r="D1311" s="71" t="s">
        <v>15</v>
      </c>
      <c r="E1311" s="132">
        <v>42793</v>
      </c>
      <c r="F1311" s="77" t="s">
        <v>2419</v>
      </c>
      <c r="G1311" s="145" t="s">
        <v>2388</v>
      </c>
      <c r="H1311" s="138" t="str">
        <f>IFERROR(VLOOKUP(G1311,REFERENCES!O:P,2,FALSE),"")</f>
        <v xml:space="preserve">Nombre de maison </v>
      </c>
      <c r="I1311" s="159">
        <v>30</v>
      </c>
      <c r="J1311" s="159"/>
      <c r="K1311" s="159"/>
      <c r="L1311" s="159"/>
      <c r="M1311" s="160"/>
      <c r="N1311" s="159">
        <v>30</v>
      </c>
      <c r="O1311" s="157"/>
      <c r="P1311" s="157" t="s">
        <v>19</v>
      </c>
      <c r="Q1311" s="157" t="s">
        <v>21</v>
      </c>
      <c r="R1311" s="161" t="s">
        <v>1316</v>
      </c>
      <c r="S1311" s="206"/>
      <c r="T1311" s="206"/>
      <c r="U1311" s="206"/>
      <c r="V1311" s="158"/>
      <c r="W1311" s="206" t="str">
        <f t="shared" si="62"/>
        <v>FOO2017227SUMA1È</v>
      </c>
      <c r="X1311" s="206">
        <f t="shared" si="63"/>
        <v>0</v>
      </c>
      <c r="Y1311" s="206" t="str">
        <f>VLOOKUP(P1311,NIVEAUXADMIN!A:B,2,FALSE)</f>
        <v>HT07</v>
      </c>
      <c r="Z1311" s="206" t="str">
        <f>VLOOKUP(Q1311,NIVEAUXADMIN!E:F,2,FALSE)</f>
        <v>HT07715</v>
      </c>
      <c r="AA1311" s="206" t="str">
        <f>VLOOKUP(R1311,NIVEAUXADMIN!I:J,2,FALSE)</f>
        <v>HT07715-01</v>
      </c>
      <c r="AB1311" s="206">
        <f>IF(SUMPRODUCT(($A$4:$A1311=A1311)*($Q$4:$Q1311=Q1311))&gt;1,0,1)</f>
        <v>1</v>
      </c>
      <c r="AC1311" s="207">
        <f>IF(SUMPRODUCT(($A$4:$A1311=A1311)*($F$4:$F1311=F1311)*($Q$4:$Q1311=Q1311))&gt;1,0,1)</f>
        <v>1</v>
      </c>
      <c r="AD1311" s="206" t="str">
        <f t="shared" si="64"/>
        <v xml:space="preserve">{"Organisation": "Food for the poor", "Indicateur": "Construction de maisons", "Statut": "Réalisé", "Date de l'activité (passé ou planifiée)
( jj-mm-aaaa)": "2/27/2017", "Département": "Sud", "Commune": "Maniche", "Section Communale": "1ère Maniche"}, </v>
      </c>
    </row>
    <row r="1312" spans="1:30" s="53" customFormat="1" ht="30" x14ac:dyDescent="0.25">
      <c r="A1312" s="71" t="s">
        <v>2275</v>
      </c>
      <c r="B1312" s="71"/>
      <c r="C1312" s="71"/>
      <c r="D1312" s="71" t="s">
        <v>15</v>
      </c>
      <c r="E1312" s="132">
        <v>42793</v>
      </c>
      <c r="F1312" s="77" t="s">
        <v>2419</v>
      </c>
      <c r="G1312" s="145" t="s">
        <v>2388</v>
      </c>
      <c r="H1312" s="138" t="str">
        <f>IFERROR(VLOOKUP(G1312,REFERENCES!O:P,2,FALSE),"")</f>
        <v xml:space="preserve">Nombre de maison </v>
      </c>
      <c r="I1312" s="164">
        <v>20</v>
      </c>
      <c r="J1312" s="164"/>
      <c r="K1312" s="164"/>
      <c r="L1312" s="164"/>
      <c r="M1312" s="165"/>
      <c r="N1312" s="164">
        <v>20</v>
      </c>
      <c r="O1312" s="162"/>
      <c r="P1312" s="162" t="s">
        <v>19</v>
      </c>
      <c r="Q1312" s="162" t="s">
        <v>512</v>
      </c>
      <c r="R1312" s="156"/>
      <c r="S1312" s="162" t="s">
        <v>2278</v>
      </c>
      <c r="T1312" s="162"/>
      <c r="U1312" s="162"/>
      <c r="V1312" s="163"/>
      <c r="W1312" s="206" t="str">
        <f t="shared" si="62"/>
        <v>FOO2017227SUCA</v>
      </c>
      <c r="X1312" s="206">
        <f t="shared" si="63"/>
        <v>0</v>
      </c>
      <c r="Y1312" s="206" t="str">
        <f>VLOOKUP(P1312,NIVEAUXADMIN!A:B,2,FALSE)</f>
        <v>HT07</v>
      </c>
      <c r="Z1312" s="206" t="str">
        <f>VLOOKUP(Q1312,NIVEAUXADMIN!E:F,2,FALSE)</f>
        <v>HT07733</v>
      </c>
      <c r="AA1312" s="206" t="e">
        <f>VLOOKUP(R1312,NIVEAUXADMIN!I:J,2,FALSE)</f>
        <v>#N/A</v>
      </c>
      <c r="AB1312" s="206">
        <f>IF(SUMPRODUCT(($A$4:$A1312=A1312)*($Q$4:$Q1312=Q1312))&gt;1,0,1)</f>
        <v>1</v>
      </c>
      <c r="AC1312" s="207">
        <f>IF(SUMPRODUCT(($A$4:$A1312=A1312)*($F$4:$F1312=F1312)*($Q$4:$Q1312=Q1312))&gt;1,0,1)</f>
        <v>1</v>
      </c>
      <c r="AD1312" s="206" t="str">
        <f t="shared" si="64"/>
        <v xml:space="preserve">{"Organisation": "Food for the poor", "Indicateur": "Construction de maisons", "Statut": "Réalisé", "Date de l'activité (passé ou planifiée)
( jj-mm-aaaa)": "2/27/2017", "Département": "Sud", "Commune": "Cavaillon", "Section Communale": ""}, </v>
      </c>
    </row>
    <row r="1313" spans="1:30" s="53" customFormat="1" ht="30" x14ac:dyDescent="0.25">
      <c r="A1313" s="71" t="s">
        <v>2275</v>
      </c>
      <c r="C1313" s="71"/>
      <c r="D1313" s="71" t="s">
        <v>15</v>
      </c>
      <c r="E1313" s="132">
        <v>42793</v>
      </c>
      <c r="F1313" s="77" t="s">
        <v>2419</v>
      </c>
      <c r="G1313" s="145" t="s">
        <v>2388</v>
      </c>
      <c r="H1313" s="138" t="str">
        <f>IFERROR(VLOOKUP(G1313,REFERENCES!O:P,2,FALSE),"")</f>
        <v xml:space="preserve">Nombre de maison </v>
      </c>
      <c r="I1313" s="164">
        <v>13</v>
      </c>
      <c r="J1313" s="164"/>
      <c r="K1313" s="164"/>
      <c r="L1313" s="164"/>
      <c r="M1313" s="165"/>
      <c r="N1313" s="164">
        <v>13</v>
      </c>
      <c r="O1313" s="162"/>
      <c r="P1313" s="162" t="s">
        <v>19</v>
      </c>
      <c r="Q1313" s="162" t="s">
        <v>512</v>
      </c>
      <c r="R1313" s="156"/>
      <c r="S1313" s="162"/>
      <c r="T1313" s="162"/>
      <c r="U1313" s="162"/>
      <c r="V1313" s="163"/>
      <c r="W1313" s="206" t="str">
        <f t="shared" si="62"/>
        <v>FOO2017227SUCA</v>
      </c>
      <c r="X1313" s="206">
        <f t="shared" si="63"/>
        <v>0</v>
      </c>
      <c r="Y1313" s="206" t="str">
        <f>VLOOKUP(P1313,NIVEAUXADMIN!A:B,2,FALSE)</f>
        <v>HT07</v>
      </c>
      <c r="Z1313" s="206" t="str">
        <f>VLOOKUP(Q1313,NIVEAUXADMIN!E:F,2,FALSE)</f>
        <v>HT07733</v>
      </c>
      <c r="AA1313" s="206" t="e">
        <f>VLOOKUP(R1313,NIVEAUXADMIN!I:J,2,FALSE)</f>
        <v>#N/A</v>
      </c>
      <c r="AB1313" s="206">
        <f>IF(SUMPRODUCT(($A$4:$A1313=A1313)*($Q$4:$Q1313=Q1313))&gt;1,0,1)</f>
        <v>0</v>
      </c>
      <c r="AC1313" s="207">
        <f>IF(SUMPRODUCT(($A$4:$A1313=A1313)*($F$4:$F1313=F1313)*($Q$4:$Q1313=Q1313))&gt;1,0,1)</f>
        <v>0</v>
      </c>
      <c r="AD1313" s="206" t="str">
        <f t="shared" si="64"/>
        <v xml:space="preserve">{"Organisation": "Food for the poor", "Indicateur": "Construction de maisons", "Statut": "Réalisé", "Date de l'activité (passé ou planifiée)
( jj-mm-aaaa)": "2/27/2017", "Département": "Sud", "Commune": "Cavaillon", "Section Communale": ""}, </v>
      </c>
    </row>
    <row r="1314" spans="1:30" s="53" customFormat="1" ht="30" x14ac:dyDescent="0.25">
      <c r="A1314" s="71" t="s">
        <v>2275</v>
      </c>
      <c r="C1314" s="71"/>
      <c r="D1314" s="71" t="s">
        <v>15</v>
      </c>
      <c r="E1314" s="132">
        <v>42793</v>
      </c>
      <c r="F1314" s="77" t="s">
        <v>2419</v>
      </c>
      <c r="G1314" s="145" t="s">
        <v>2388</v>
      </c>
      <c r="H1314" s="138" t="str">
        <f>IFERROR(VLOOKUP(G1314,REFERENCES!O:P,2,FALSE),"")</f>
        <v xml:space="preserve">Nombre de maison </v>
      </c>
      <c r="I1314" s="164">
        <v>10</v>
      </c>
      <c r="J1314" s="164"/>
      <c r="K1314" s="164"/>
      <c r="L1314" s="164"/>
      <c r="M1314" s="165"/>
      <c r="N1314" s="164">
        <v>10</v>
      </c>
      <c r="O1314" s="162"/>
      <c r="P1314" s="162" t="s">
        <v>19</v>
      </c>
      <c r="Q1314" s="162" t="s">
        <v>20</v>
      </c>
      <c r="R1314" s="156"/>
      <c r="S1314" s="162" t="s">
        <v>2279</v>
      </c>
      <c r="T1314" s="162"/>
      <c r="U1314" s="162"/>
      <c r="V1314" s="163"/>
      <c r="W1314" s="206" t="str">
        <f t="shared" si="62"/>
        <v>FOO2017227SULE</v>
      </c>
      <c r="X1314" s="206">
        <f t="shared" si="63"/>
        <v>0</v>
      </c>
      <c r="Y1314" s="206" t="str">
        <f>VLOOKUP(P1314,NIVEAUXADMIN!A:B,2,FALSE)</f>
        <v>HT07</v>
      </c>
      <c r="Z1314" s="206" t="str">
        <f>VLOOKUP(Q1314,NIVEAUXADMIN!E:F,2,FALSE)</f>
        <v>HT07711</v>
      </c>
      <c r="AA1314" s="206" t="e">
        <f>VLOOKUP(R1314,NIVEAUXADMIN!I:J,2,FALSE)</f>
        <v>#N/A</v>
      </c>
      <c r="AB1314" s="206">
        <f>IF(SUMPRODUCT(($A$4:$A1314=A1314)*($Q$4:$Q1314=Q1314))&gt;1,0,1)</f>
        <v>1</v>
      </c>
      <c r="AC1314" s="207">
        <f>IF(SUMPRODUCT(($A$4:$A1314=A1314)*($F$4:$F1314=F1314)*($Q$4:$Q1314=Q1314))&gt;1,0,1)</f>
        <v>1</v>
      </c>
      <c r="AD1314" s="206" t="str">
        <f t="shared" si="64"/>
        <v xml:space="preserve">{"Organisation": "Food for the poor", "Indicateur": "Construction de maisons", "Statut": "Réalisé", "Date de l'activité (passé ou planifiée)
( jj-mm-aaaa)": "2/27/2017", "Département": "Sud", "Commune": "Les Cayes", "Section Communale": ""}, </v>
      </c>
    </row>
    <row r="1315" spans="1:30" s="53" customFormat="1" ht="30" x14ac:dyDescent="0.25">
      <c r="A1315" s="71" t="s">
        <v>2275</v>
      </c>
      <c r="C1315" s="71"/>
      <c r="D1315" s="71" t="s">
        <v>15</v>
      </c>
      <c r="E1315" s="132">
        <v>42793</v>
      </c>
      <c r="F1315" s="77" t="s">
        <v>2419</v>
      </c>
      <c r="G1315" s="145" t="s">
        <v>2388</v>
      </c>
      <c r="H1315" s="138" t="str">
        <f>IFERROR(VLOOKUP(G1315,REFERENCES!O:P,2,FALSE),"")</f>
        <v xml:space="preserve">Nombre de maison </v>
      </c>
      <c r="I1315" s="164">
        <v>20</v>
      </c>
      <c r="J1315" s="164"/>
      <c r="K1315" s="164"/>
      <c r="L1315" s="164"/>
      <c r="M1315" s="165"/>
      <c r="N1315" s="164">
        <v>20</v>
      </c>
      <c r="O1315" s="162"/>
      <c r="P1315" s="162" t="s">
        <v>19</v>
      </c>
      <c r="Q1315" s="162" t="s">
        <v>515</v>
      </c>
      <c r="R1315" s="156"/>
      <c r="S1315" s="162"/>
      <c r="T1315" s="162"/>
      <c r="U1315" s="162"/>
      <c r="V1315" s="163"/>
      <c r="W1315" s="206" t="str">
        <f t="shared" si="62"/>
        <v>FOO2017227SUCH</v>
      </c>
      <c r="X1315" s="206">
        <f t="shared" si="63"/>
        <v>0</v>
      </c>
      <c r="Y1315" s="206" t="str">
        <f>VLOOKUP(P1315,NIVEAUXADMIN!A:B,2,FALSE)</f>
        <v>HT07</v>
      </c>
      <c r="Z1315" s="206" t="str">
        <f>VLOOKUP(Q1315,NIVEAUXADMIN!E:F,2,FALSE)</f>
        <v>HT07713</v>
      </c>
      <c r="AA1315" s="206" t="e">
        <f>VLOOKUP(R1315,NIVEAUXADMIN!I:J,2,FALSE)</f>
        <v>#N/A</v>
      </c>
      <c r="AB1315" s="206">
        <f>IF(SUMPRODUCT(($A$4:$A1315=A1315)*($Q$4:$Q1315=Q1315))&gt;1,0,1)</f>
        <v>1</v>
      </c>
      <c r="AC1315" s="207">
        <f>IF(SUMPRODUCT(($A$4:$A1315=A1315)*($F$4:$F1315=F1315)*($Q$4:$Q1315=Q1315))&gt;1,0,1)</f>
        <v>1</v>
      </c>
      <c r="AD1315" s="206" t="str">
        <f t="shared" si="64"/>
        <v xml:space="preserve">{"Organisation": "Food for the poor", "Indicateur": "Construction de maisons", "Statut": "Réalisé", "Date de l'activité (passé ou planifiée)
( jj-mm-aaaa)": "2/27/2017", "Département": "Sud", "Commune": "Chantal", "Section Communale": ""}, </v>
      </c>
    </row>
    <row r="1316" spans="1:30" s="53" customFormat="1" ht="30" x14ac:dyDescent="0.25">
      <c r="A1316" s="71" t="s">
        <v>2275</v>
      </c>
      <c r="C1316" s="71"/>
      <c r="D1316" s="71" t="s">
        <v>15</v>
      </c>
      <c r="E1316" s="132">
        <v>42793</v>
      </c>
      <c r="F1316" s="77" t="s">
        <v>2419</v>
      </c>
      <c r="G1316" s="145" t="s">
        <v>2388</v>
      </c>
      <c r="H1316" s="138" t="str">
        <f>IFERROR(VLOOKUP(G1316,REFERENCES!O:P,2,FALSE),"")</f>
        <v xml:space="preserve">Nombre de maison </v>
      </c>
      <c r="I1316" s="164">
        <v>10</v>
      </c>
      <c r="J1316" s="164"/>
      <c r="K1316" s="164"/>
      <c r="L1316" s="164"/>
      <c r="M1316" s="165"/>
      <c r="N1316" s="164">
        <v>10</v>
      </c>
      <c r="O1316" s="162"/>
      <c r="P1316" s="162" t="s">
        <v>19</v>
      </c>
      <c r="Q1316" s="162"/>
      <c r="R1316" s="156"/>
      <c r="S1316" s="162" t="s">
        <v>2280</v>
      </c>
      <c r="T1316" s="162"/>
      <c r="U1316" s="162"/>
      <c r="V1316" s="163"/>
      <c r="W1316" s="206" t="str">
        <f t="shared" si="62"/>
        <v>FOO2017227SU</v>
      </c>
      <c r="X1316" s="206">
        <f t="shared" si="63"/>
        <v>0</v>
      </c>
      <c r="Y1316" s="206" t="str">
        <f>VLOOKUP(P1316,NIVEAUXADMIN!A:B,2,FALSE)</f>
        <v>HT07</v>
      </c>
      <c r="Z1316" s="206" t="e">
        <f>VLOOKUP(Q1316,NIVEAUXADMIN!E:F,2,FALSE)</f>
        <v>#N/A</v>
      </c>
      <c r="AA1316" s="206" t="e">
        <f>VLOOKUP(R1316,NIVEAUXADMIN!I:J,2,FALSE)</f>
        <v>#N/A</v>
      </c>
      <c r="AB1316" s="206">
        <f>IF(SUMPRODUCT(($A$4:$A1316=A1316)*($Q$4:$Q1316=Q1316))&gt;1,0,1)</f>
        <v>0</v>
      </c>
      <c r="AC1316" s="207">
        <f>IF(SUMPRODUCT(($A$4:$A1316=A1316)*($F$4:$F1316=F1316)*($Q$4:$Q1316=Q1316))&gt;1,0,1)</f>
        <v>0</v>
      </c>
      <c r="AD1316" s="206" t="str">
        <f t="shared" si="64"/>
        <v xml:space="preserve">{"Organisation": "Food for the poor", "Indicateur": "Construction de maisons", "Statut": "Réalisé", "Date de l'activité (passé ou planifiée)
( jj-mm-aaaa)": "2/27/2017", "Département": "Sud", "Commune": "", "Section Communale": ""}, </v>
      </c>
    </row>
    <row r="1317" spans="1:30" s="53" customFormat="1" ht="30" x14ac:dyDescent="0.25">
      <c r="A1317" s="53" t="s">
        <v>2275</v>
      </c>
      <c r="D1317" s="53" t="s">
        <v>15</v>
      </c>
      <c r="E1317" s="132">
        <v>42793</v>
      </c>
      <c r="F1317" s="77" t="s">
        <v>2419</v>
      </c>
      <c r="G1317" s="145" t="s">
        <v>2388</v>
      </c>
      <c r="H1317" s="138" t="str">
        <f>IFERROR(VLOOKUP(G1317,REFERENCES!O:P,2,FALSE),"")</f>
        <v xml:space="preserve">Nombre de maison </v>
      </c>
      <c r="I1317" s="164">
        <v>13</v>
      </c>
      <c r="J1317" s="164"/>
      <c r="K1317" s="164"/>
      <c r="L1317" s="164"/>
      <c r="M1317" s="165"/>
      <c r="N1317" s="164">
        <v>13</v>
      </c>
      <c r="O1317" s="162"/>
      <c r="P1317" s="162" t="s">
        <v>19</v>
      </c>
      <c r="Q1317" s="162"/>
      <c r="R1317" s="156"/>
      <c r="S1317" s="162" t="s">
        <v>2281</v>
      </c>
      <c r="T1317" s="162"/>
      <c r="U1317" s="162"/>
      <c r="V1317" s="163"/>
      <c r="W1317" s="206" t="str">
        <f t="shared" si="62"/>
        <v>FOO2017227SU</v>
      </c>
      <c r="X1317" s="206">
        <f t="shared" si="63"/>
        <v>0</v>
      </c>
      <c r="Y1317" s="206" t="str">
        <f>VLOOKUP(P1317,NIVEAUXADMIN!A:B,2,FALSE)</f>
        <v>HT07</v>
      </c>
      <c r="Z1317" s="206" t="e">
        <f>VLOOKUP(Q1317,NIVEAUXADMIN!E:F,2,FALSE)</f>
        <v>#N/A</v>
      </c>
      <c r="AA1317" s="206" t="e">
        <f>VLOOKUP(R1317,NIVEAUXADMIN!I:J,2,FALSE)</f>
        <v>#N/A</v>
      </c>
      <c r="AB1317" s="206">
        <f>IF(SUMPRODUCT(($A$4:$A1317=A1317)*($Q$4:$Q1317=Q1317))&gt;1,0,1)</f>
        <v>0</v>
      </c>
      <c r="AC1317" s="207">
        <f>IF(SUMPRODUCT(($A$4:$A1317=A1317)*($F$4:$F1317=F1317)*($Q$4:$Q1317=Q1317))&gt;1,0,1)</f>
        <v>0</v>
      </c>
      <c r="AD1317" s="206" t="str">
        <f t="shared" si="64"/>
        <v xml:space="preserve">{"Organisation": "Food for the poor", "Indicateur": "Construction de maisons", "Statut": "Réalisé", "Date de l'activité (passé ou planifiée)
( jj-mm-aaaa)": "2/27/2017", "Département": "Sud", "Commune": "", "Section Communale": ""}, </v>
      </c>
    </row>
    <row r="1318" spans="1:30" s="53" customFormat="1" ht="30" x14ac:dyDescent="0.25">
      <c r="A1318" s="71" t="s">
        <v>2275</v>
      </c>
      <c r="B1318" s="71"/>
      <c r="C1318" s="71"/>
      <c r="D1318" s="71" t="s">
        <v>15</v>
      </c>
      <c r="E1318" s="132">
        <v>42793</v>
      </c>
      <c r="F1318" s="77" t="s">
        <v>2419</v>
      </c>
      <c r="G1318" s="145" t="s">
        <v>2388</v>
      </c>
      <c r="H1318" s="138" t="str">
        <f>IFERROR(VLOOKUP(G1318,REFERENCES!O:P,2,FALSE),"")</f>
        <v xml:space="preserve">Nombre de maison </v>
      </c>
      <c r="I1318" s="164">
        <v>20</v>
      </c>
      <c r="J1318" s="164"/>
      <c r="K1318" s="164"/>
      <c r="L1318" s="164"/>
      <c r="M1318" s="165"/>
      <c r="N1318" s="164">
        <v>20</v>
      </c>
      <c r="O1318" s="162"/>
      <c r="P1318" s="162" t="s">
        <v>16</v>
      </c>
      <c r="Q1318" s="162" t="s">
        <v>17</v>
      </c>
      <c r="R1318" s="156"/>
      <c r="S1318" s="162" t="s">
        <v>2282</v>
      </c>
      <c r="T1318" s="162"/>
      <c r="U1318" s="162"/>
      <c r="V1318" s="163"/>
      <c r="W1318" s="206" t="str">
        <f t="shared" si="62"/>
        <v>FOO2017227GRJE</v>
      </c>
      <c r="X1318" s="206">
        <f t="shared" si="63"/>
        <v>0</v>
      </c>
      <c r="Y1318" s="206" t="str">
        <f>VLOOKUP(P1318,NIVEAUXADMIN!A:B,2,FALSE)</f>
        <v>HT08</v>
      </c>
      <c r="Z1318" s="206" t="str">
        <f>VLOOKUP(Q1318,NIVEAUXADMIN!E:F,2,FALSE)</f>
        <v>HT08811</v>
      </c>
      <c r="AA1318" s="206" t="e">
        <f>VLOOKUP(R1318,NIVEAUXADMIN!I:J,2,FALSE)</f>
        <v>#N/A</v>
      </c>
      <c r="AB1318" s="206">
        <f>IF(SUMPRODUCT(($A$4:$A1318=A1318)*($Q$4:$Q1318=Q1318))&gt;1,0,1)</f>
        <v>1</v>
      </c>
      <c r="AC1318" s="207">
        <f>IF(SUMPRODUCT(($A$4:$A1318=A1318)*($F$4:$F1318=F1318)*($Q$4:$Q1318=Q1318))&gt;1,0,1)</f>
        <v>1</v>
      </c>
      <c r="AD1318" s="206" t="str">
        <f t="shared" si="64"/>
        <v xml:space="preserve">{"Organisation": "Food for the poor", "Indicateur": "Construction de maisons", "Statut": "Réalisé", "Date de l'activité (passé ou planifiée)
( jj-mm-aaaa)": "2/27/2017", "Département": "Grande Anse", "Commune": "Jeremie", "Section Communale": ""}, </v>
      </c>
    </row>
    <row r="1319" spans="1:30" s="53" customFormat="1" x14ac:dyDescent="0.25">
      <c r="A1319" s="53" t="s">
        <v>2103</v>
      </c>
      <c r="D1319" s="53" t="s">
        <v>15</v>
      </c>
      <c r="E1319" s="132">
        <v>42790</v>
      </c>
      <c r="F1319" s="77" t="s">
        <v>2417</v>
      </c>
      <c r="G1319" s="145" t="s">
        <v>1056</v>
      </c>
      <c r="H1319" s="138" t="str">
        <f>IFERROR(VLOOKUP(G1319,REFERENCES!O:P,2,FALSE),"")</f>
        <v xml:space="preserve">Nombre </v>
      </c>
      <c r="I1319" s="146">
        <v>93</v>
      </c>
      <c r="J1319" s="17"/>
      <c r="K1319" s="17"/>
      <c r="L1319" s="17"/>
      <c r="M1319" s="74"/>
      <c r="N1319" s="73">
        <v>93</v>
      </c>
      <c r="O1319" s="206"/>
      <c r="P1319" s="53" t="s">
        <v>16</v>
      </c>
      <c r="Q1319" s="53" t="s">
        <v>17</v>
      </c>
      <c r="R1319" s="150" t="s">
        <v>1565</v>
      </c>
      <c r="S1319" s="209" t="s">
        <v>2202</v>
      </c>
      <c r="V1319" s="145"/>
      <c r="W1319" s="206" t="str">
        <f t="shared" si="62"/>
        <v>FRI2017224GRJE4E</v>
      </c>
      <c r="X1319" s="206">
        <f t="shared" si="63"/>
        <v>0</v>
      </c>
      <c r="Y1319" s="206" t="str">
        <f>VLOOKUP(P1319,NIVEAUXADMIN!A:B,2,FALSE)</f>
        <v>HT08</v>
      </c>
      <c r="Z1319" s="206" t="str">
        <f>VLOOKUP(Q1319,NIVEAUXADMIN!E:F,2,FALSE)</f>
        <v>HT08811</v>
      </c>
      <c r="AA1319" s="206" t="str">
        <f>VLOOKUP(R1319,NIVEAUXADMIN!I:J,2,FALSE)</f>
        <v>HT08811-04</v>
      </c>
      <c r="AB1319" s="206">
        <f>IF(SUMPRODUCT(($A$4:$A1319=A1319)*($Q$4:$Q1319=Q1319))&gt;1,0,1)</f>
        <v>1</v>
      </c>
      <c r="AC1319" s="207">
        <f>IF(SUMPRODUCT(($A$4:$A1319=A1319)*($F$4:$F1319=F1319)*($Q$4:$Q1319=Q1319))&gt;1,0,1)</f>
        <v>1</v>
      </c>
      <c r="AD1319"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0" spans="1:30" s="53" customFormat="1" x14ac:dyDescent="0.25">
      <c r="A1320" s="53" t="s">
        <v>2103</v>
      </c>
      <c r="D1320" s="53" t="s">
        <v>15</v>
      </c>
      <c r="E1320" s="132">
        <v>42790</v>
      </c>
      <c r="F1320" s="77" t="s">
        <v>2417</v>
      </c>
      <c r="G1320" s="145" t="s">
        <v>1047</v>
      </c>
      <c r="H1320" s="138" t="str">
        <f>IFERROR(VLOOKUP(G1320,REFERENCES!O:P,2,FALSE),"")</f>
        <v xml:space="preserve">Nombre </v>
      </c>
      <c r="I1320" s="146">
        <v>93</v>
      </c>
      <c r="J1320" s="17"/>
      <c r="K1320" s="17"/>
      <c r="L1320" s="17"/>
      <c r="M1320" s="74"/>
      <c r="N1320" s="73">
        <v>93</v>
      </c>
      <c r="O1320" s="206"/>
      <c r="P1320" s="53" t="s">
        <v>16</v>
      </c>
      <c r="Q1320" s="53" t="s">
        <v>17</v>
      </c>
      <c r="R1320" s="150" t="s">
        <v>1565</v>
      </c>
      <c r="S1320" s="209" t="s">
        <v>2202</v>
      </c>
      <c r="V1320" s="145"/>
      <c r="W1320" s="206" t="str">
        <f t="shared" si="62"/>
        <v>FRI2017224GRJE4E</v>
      </c>
      <c r="X1320" s="206">
        <f t="shared" si="63"/>
        <v>0</v>
      </c>
      <c r="Y1320" s="206" t="str">
        <f>VLOOKUP(P1320,NIVEAUXADMIN!A:B,2,FALSE)</f>
        <v>HT08</v>
      </c>
      <c r="Z1320" s="206" t="str">
        <f>VLOOKUP(Q1320,NIVEAUXADMIN!E:F,2,FALSE)</f>
        <v>HT08811</v>
      </c>
      <c r="AA1320" s="206" t="str">
        <f>VLOOKUP(R1320,NIVEAUXADMIN!I:J,2,FALSE)</f>
        <v>HT08811-04</v>
      </c>
      <c r="AB1320" s="206">
        <f>IF(SUMPRODUCT(($A$4:$A1320=A1320)*($Q$4:$Q1320=Q1320))&gt;1,0,1)</f>
        <v>0</v>
      </c>
      <c r="AC1320" s="207">
        <f>IF(SUMPRODUCT(($A$4:$A1320=A1320)*($F$4:$F1320=F1320)*($Q$4:$Q1320=Q1320))&gt;1,0,1)</f>
        <v>0</v>
      </c>
      <c r="AD1320"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1" spans="1:30" s="53" customFormat="1" x14ac:dyDescent="0.25">
      <c r="A1321" s="53" t="s">
        <v>2103</v>
      </c>
      <c r="D1321" s="53" t="s">
        <v>15</v>
      </c>
      <c r="E1321" s="132">
        <v>42790</v>
      </c>
      <c r="F1321" s="77" t="s">
        <v>2417</v>
      </c>
      <c r="G1321" s="145" t="s">
        <v>1058</v>
      </c>
      <c r="H1321" s="138" t="str">
        <f>IFERROR(VLOOKUP(G1321,REFERENCES!O:P,2,FALSE),"")</f>
        <v xml:space="preserve">Nombre </v>
      </c>
      <c r="I1321" s="146">
        <v>93</v>
      </c>
      <c r="J1321" s="17"/>
      <c r="K1321" s="17"/>
      <c r="L1321" s="17"/>
      <c r="M1321" s="74"/>
      <c r="N1321" s="73">
        <v>93</v>
      </c>
      <c r="O1321" s="206"/>
      <c r="P1321" s="53" t="s">
        <v>16</v>
      </c>
      <c r="Q1321" s="53" t="s">
        <v>17</v>
      </c>
      <c r="R1321" s="150" t="s">
        <v>1565</v>
      </c>
      <c r="S1321" s="209" t="s">
        <v>2202</v>
      </c>
      <c r="V1321" s="206" t="s">
        <v>1049</v>
      </c>
      <c r="W1321" s="206" t="str">
        <f t="shared" si="62"/>
        <v>FRI2017224GRJE4E</v>
      </c>
      <c r="X1321" s="206">
        <f t="shared" si="63"/>
        <v>0</v>
      </c>
      <c r="Y1321" s="206" t="str">
        <f>VLOOKUP(P1321,NIVEAUXADMIN!A:B,2,FALSE)</f>
        <v>HT08</v>
      </c>
      <c r="Z1321" s="206" t="str">
        <f>VLOOKUP(Q1321,NIVEAUXADMIN!E:F,2,FALSE)</f>
        <v>HT08811</v>
      </c>
      <c r="AA1321" s="206" t="str">
        <f>VLOOKUP(R1321,NIVEAUXADMIN!I:J,2,FALSE)</f>
        <v>HT08811-04</v>
      </c>
      <c r="AB1321" s="206">
        <f>IF(SUMPRODUCT(($A$4:$A1321=A1321)*($Q$4:$Q1321=Q1321))&gt;1,0,1)</f>
        <v>0</v>
      </c>
      <c r="AC1321" s="207">
        <f>IF(SUMPRODUCT(($A$4:$A1321=A1321)*($F$4:$F1321=F1321)*($Q$4:$Q1321=Q1321))&gt;1,0,1)</f>
        <v>0</v>
      </c>
      <c r="AD1321"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2" spans="1:30" s="53" customFormat="1" x14ac:dyDescent="0.25">
      <c r="A1322" s="53" t="s">
        <v>2103</v>
      </c>
      <c r="D1322" s="53" t="s">
        <v>15</v>
      </c>
      <c r="E1322" s="132">
        <v>42790</v>
      </c>
      <c r="F1322" s="77" t="s">
        <v>2417</v>
      </c>
      <c r="G1322" s="145" t="s">
        <v>1056</v>
      </c>
      <c r="H1322" s="138" t="str">
        <f>IFERROR(VLOOKUP(G1322,REFERENCES!O:P,2,FALSE),"")</f>
        <v xml:space="preserve">Nombre </v>
      </c>
      <c r="I1322" s="207">
        <v>57</v>
      </c>
      <c r="J1322" s="146"/>
      <c r="K1322" s="146"/>
      <c r="L1322" s="146"/>
      <c r="M1322" s="74"/>
      <c r="N1322" s="146">
        <v>57</v>
      </c>
      <c r="O1322" s="206"/>
      <c r="P1322" s="53" t="s">
        <v>16</v>
      </c>
      <c r="Q1322" s="53" t="s">
        <v>17</v>
      </c>
      <c r="R1322" s="150" t="s">
        <v>1565</v>
      </c>
      <c r="S1322" s="209" t="s">
        <v>2104</v>
      </c>
      <c r="V1322" s="15"/>
      <c r="W1322" s="206" t="str">
        <f t="shared" si="62"/>
        <v>FRI2017224GRJE4E</v>
      </c>
      <c r="X1322" s="206">
        <f t="shared" si="63"/>
        <v>0</v>
      </c>
      <c r="Y1322" s="206" t="str">
        <f>VLOOKUP(P1322,NIVEAUXADMIN!A:B,2,FALSE)</f>
        <v>HT08</v>
      </c>
      <c r="Z1322" s="206" t="str">
        <f>VLOOKUP(Q1322,NIVEAUXADMIN!E:F,2,FALSE)</f>
        <v>HT08811</v>
      </c>
      <c r="AA1322" s="206" t="str">
        <f>VLOOKUP(R1322,NIVEAUXADMIN!I:J,2,FALSE)</f>
        <v>HT08811-04</v>
      </c>
      <c r="AB1322" s="206">
        <f>IF(SUMPRODUCT(($A$4:$A1322=A1322)*($Q$4:$Q1322=Q1322))&gt;1,0,1)</f>
        <v>0</v>
      </c>
      <c r="AC1322" s="207">
        <f>IF(SUMPRODUCT(($A$4:$A1322=A1322)*($F$4:$F1322=F1322)*($Q$4:$Q1322=Q1322))&gt;1,0,1)</f>
        <v>0</v>
      </c>
      <c r="AD1322"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3" spans="1:30" s="53" customFormat="1" x14ac:dyDescent="0.25">
      <c r="A1323" s="53" t="s">
        <v>2103</v>
      </c>
      <c r="D1323" s="53" t="s">
        <v>15</v>
      </c>
      <c r="E1323" s="132">
        <v>42790</v>
      </c>
      <c r="F1323" s="77" t="s">
        <v>2417</v>
      </c>
      <c r="G1323" s="145" t="s">
        <v>1047</v>
      </c>
      <c r="H1323" s="138" t="str">
        <f>IFERROR(VLOOKUP(G1323,REFERENCES!O:P,2,FALSE),"")</f>
        <v xml:space="preserve">Nombre </v>
      </c>
      <c r="I1323" s="207">
        <v>57</v>
      </c>
      <c r="J1323" s="17"/>
      <c r="K1323" s="17"/>
      <c r="L1323" s="17"/>
      <c r="M1323" s="74"/>
      <c r="N1323" s="73">
        <v>57</v>
      </c>
      <c r="O1323" s="206"/>
      <c r="P1323" s="53" t="s">
        <v>16</v>
      </c>
      <c r="Q1323" s="53" t="s">
        <v>17</v>
      </c>
      <c r="R1323" s="150" t="s">
        <v>1565</v>
      </c>
      <c r="S1323" s="209" t="s">
        <v>2104</v>
      </c>
      <c r="V1323" s="145"/>
      <c r="W1323" s="206" t="str">
        <f t="shared" si="62"/>
        <v>FRI2017224GRJE4E</v>
      </c>
      <c r="X1323" s="206">
        <f t="shared" si="63"/>
        <v>0</v>
      </c>
      <c r="Y1323" s="206" t="str">
        <f>VLOOKUP(P1323,NIVEAUXADMIN!A:B,2,FALSE)</f>
        <v>HT08</v>
      </c>
      <c r="Z1323" s="206" t="str">
        <f>VLOOKUP(Q1323,NIVEAUXADMIN!E:F,2,FALSE)</f>
        <v>HT08811</v>
      </c>
      <c r="AA1323" s="206" t="str">
        <f>VLOOKUP(R1323,NIVEAUXADMIN!I:J,2,FALSE)</f>
        <v>HT08811-04</v>
      </c>
      <c r="AB1323" s="206">
        <f>IF(SUMPRODUCT(($A$4:$A1323=A1323)*($Q$4:$Q1323=Q1323))&gt;1,0,1)</f>
        <v>0</v>
      </c>
      <c r="AC1323" s="207">
        <f>IF(SUMPRODUCT(($A$4:$A1323=A1323)*($F$4:$F1323=F1323)*($Q$4:$Q1323=Q1323))&gt;1,0,1)</f>
        <v>0</v>
      </c>
      <c r="AD1323"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4" spans="1:30" s="53" customFormat="1" x14ac:dyDescent="0.25">
      <c r="A1324" s="53" t="s">
        <v>2103</v>
      </c>
      <c r="D1324" s="53" t="s">
        <v>15</v>
      </c>
      <c r="E1324" s="132">
        <v>42790</v>
      </c>
      <c r="F1324" s="77" t="s">
        <v>2417</v>
      </c>
      <c r="G1324" s="145" t="s">
        <v>1058</v>
      </c>
      <c r="H1324" s="138" t="str">
        <f>IFERROR(VLOOKUP(G1324,REFERENCES!O:P,2,FALSE),"")</f>
        <v xml:space="preserve">Nombre </v>
      </c>
      <c r="I1324" s="207">
        <v>57</v>
      </c>
      <c r="J1324" s="17"/>
      <c r="K1324" s="17"/>
      <c r="L1324" s="17"/>
      <c r="M1324" s="74"/>
      <c r="N1324" s="207">
        <v>57</v>
      </c>
      <c r="O1324" s="206"/>
      <c r="P1324" s="53" t="s">
        <v>16</v>
      </c>
      <c r="Q1324" s="53" t="s">
        <v>17</v>
      </c>
      <c r="R1324" s="150" t="s">
        <v>1565</v>
      </c>
      <c r="S1324" s="209" t="s">
        <v>2104</v>
      </c>
      <c r="V1324" s="206" t="s">
        <v>1049</v>
      </c>
      <c r="W1324" s="206" t="str">
        <f t="shared" si="62"/>
        <v>FRI2017224GRJE4E</v>
      </c>
      <c r="X1324" s="206">
        <f t="shared" si="63"/>
        <v>0</v>
      </c>
      <c r="Y1324" s="206" t="str">
        <f>VLOOKUP(P1324,NIVEAUXADMIN!A:B,2,FALSE)</f>
        <v>HT08</v>
      </c>
      <c r="Z1324" s="206" t="str">
        <f>VLOOKUP(Q1324,NIVEAUXADMIN!E:F,2,FALSE)</f>
        <v>HT08811</v>
      </c>
      <c r="AA1324" s="206" t="str">
        <f>VLOOKUP(R1324,NIVEAUXADMIN!I:J,2,FALSE)</f>
        <v>HT08811-04</v>
      </c>
      <c r="AB1324" s="206">
        <f>IF(SUMPRODUCT(($A$4:$A1324=A1324)*($Q$4:$Q1324=Q1324))&gt;1,0,1)</f>
        <v>0</v>
      </c>
      <c r="AC1324" s="207">
        <f>IF(SUMPRODUCT(($A$4:$A1324=A1324)*($F$4:$F1324=F1324)*($Q$4:$Q1324=Q1324))&gt;1,0,1)</f>
        <v>0</v>
      </c>
      <c r="AD1324"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5" spans="1:30" s="53" customFormat="1" x14ac:dyDescent="0.25">
      <c r="A1325" s="53" t="s">
        <v>2103</v>
      </c>
      <c r="D1325" s="53" t="s">
        <v>15</v>
      </c>
      <c r="E1325" s="132">
        <v>42790</v>
      </c>
      <c r="F1325" s="77" t="s">
        <v>2417</v>
      </c>
      <c r="G1325" s="145" t="s">
        <v>1056</v>
      </c>
      <c r="H1325" s="138" t="str">
        <f>IFERROR(VLOOKUP(G1325,REFERENCES!O:P,2,FALSE),"")</f>
        <v xml:space="preserve">Nombre </v>
      </c>
      <c r="I1325" s="207">
        <v>47</v>
      </c>
      <c r="J1325" s="17"/>
      <c r="K1325" s="17"/>
      <c r="L1325" s="17"/>
      <c r="M1325" s="74"/>
      <c r="N1325" s="207">
        <v>47</v>
      </c>
      <c r="O1325" s="206"/>
      <c r="P1325" s="53" t="s">
        <v>16</v>
      </c>
      <c r="Q1325" s="53" t="s">
        <v>17</v>
      </c>
      <c r="R1325" s="150" t="s">
        <v>1565</v>
      </c>
      <c r="S1325" s="209" t="s">
        <v>2203</v>
      </c>
      <c r="V1325" s="72"/>
      <c r="W1325" s="206" t="str">
        <f t="shared" si="62"/>
        <v>FRI2017224GRJE4E</v>
      </c>
      <c r="X1325" s="206">
        <f t="shared" si="63"/>
        <v>0</v>
      </c>
      <c r="Y1325" s="206" t="str">
        <f>VLOOKUP(P1325,NIVEAUXADMIN!A:B,2,FALSE)</f>
        <v>HT08</v>
      </c>
      <c r="Z1325" s="206" t="str">
        <f>VLOOKUP(Q1325,NIVEAUXADMIN!E:F,2,FALSE)</f>
        <v>HT08811</v>
      </c>
      <c r="AA1325" s="206" t="str">
        <f>VLOOKUP(R1325,NIVEAUXADMIN!I:J,2,FALSE)</f>
        <v>HT08811-04</v>
      </c>
      <c r="AB1325" s="206">
        <f>IF(SUMPRODUCT(($A$4:$A1325=A1325)*($Q$4:$Q1325=Q1325))&gt;1,0,1)</f>
        <v>0</v>
      </c>
      <c r="AC1325" s="207">
        <f>IF(SUMPRODUCT(($A$4:$A1325=A1325)*($F$4:$F1325=F1325)*($Q$4:$Q1325=Q1325))&gt;1,0,1)</f>
        <v>0</v>
      </c>
      <c r="AD1325"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6" spans="1:30" s="53" customFormat="1" x14ac:dyDescent="0.25">
      <c r="A1326" s="53" t="s">
        <v>2103</v>
      </c>
      <c r="D1326" s="53" t="s">
        <v>15</v>
      </c>
      <c r="E1326" s="132">
        <v>42790</v>
      </c>
      <c r="F1326" s="77" t="s">
        <v>2417</v>
      </c>
      <c r="G1326" s="145" t="s">
        <v>1047</v>
      </c>
      <c r="H1326" s="138" t="str">
        <f>IFERROR(VLOOKUP(G1326,REFERENCES!O:P,2,FALSE),"")</f>
        <v xml:space="preserve">Nombre </v>
      </c>
      <c r="I1326" s="207">
        <v>47</v>
      </c>
      <c r="J1326" s="73"/>
      <c r="K1326" s="73"/>
      <c r="L1326" s="73"/>
      <c r="M1326" s="74"/>
      <c r="N1326" s="207">
        <v>47</v>
      </c>
      <c r="O1326" s="206"/>
      <c r="P1326" s="53" t="s">
        <v>16</v>
      </c>
      <c r="Q1326" s="71" t="s">
        <v>17</v>
      </c>
      <c r="R1326" s="150" t="s">
        <v>1565</v>
      </c>
      <c r="S1326" s="209" t="s">
        <v>2203</v>
      </c>
      <c r="T1326" s="71"/>
      <c r="V1326" s="145"/>
      <c r="W1326" s="206" t="str">
        <f t="shared" si="62"/>
        <v>FRI2017224GRJE4E</v>
      </c>
      <c r="X1326" s="206">
        <f t="shared" si="63"/>
        <v>0</v>
      </c>
      <c r="Y1326" s="206" t="str">
        <f>VLOOKUP(P1326,NIVEAUXADMIN!A:B,2,FALSE)</f>
        <v>HT08</v>
      </c>
      <c r="Z1326" s="206" t="str">
        <f>VLOOKUP(Q1326,NIVEAUXADMIN!E:F,2,FALSE)</f>
        <v>HT08811</v>
      </c>
      <c r="AA1326" s="206" t="str">
        <f>VLOOKUP(R1326,NIVEAUXADMIN!I:J,2,FALSE)</f>
        <v>HT08811-04</v>
      </c>
      <c r="AB1326" s="206">
        <f>IF(SUMPRODUCT(($A$4:$A1326=A1326)*($Q$4:$Q1326=Q1326))&gt;1,0,1)</f>
        <v>0</v>
      </c>
      <c r="AC1326" s="207">
        <f>IF(SUMPRODUCT(($A$4:$A1326=A1326)*($F$4:$F1326=F1326)*($Q$4:$Q1326=Q1326))&gt;1,0,1)</f>
        <v>0</v>
      </c>
      <c r="AD1326"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7" spans="1:30" s="53" customFormat="1" x14ac:dyDescent="0.25">
      <c r="A1327" s="53" t="s">
        <v>2103</v>
      </c>
      <c r="D1327" s="53" t="s">
        <v>15</v>
      </c>
      <c r="E1327" s="132">
        <v>42790</v>
      </c>
      <c r="F1327" s="77" t="s">
        <v>2417</v>
      </c>
      <c r="G1327" s="145" t="s">
        <v>1058</v>
      </c>
      <c r="H1327" s="138" t="str">
        <f>IFERROR(VLOOKUP(G1327,REFERENCES!O:P,2,FALSE),"")</f>
        <v xml:space="preserve">Nombre </v>
      </c>
      <c r="I1327" s="207">
        <v>47</v>
      </c>
      <c r="J1327" s="146"/>
      <c r="K1327" s="17"/>
      <c r="L1327" s="17"/>
      <c r="M1327" s="74"/>
      <c r="N1327" s="207">
        <v>47</v>
      </c>
      <c r="O1327" s="206"/>
      <c r="P1327" s="53" t="s">
        <v>16</v>
      </c>
      <c r="Q1327" s="53" t="s">
        <v>17</v>
      </c>
      <c r="R1327" s="150" t="s">
        <v>1565</v>
      </c>
      <c r="S1327" s="209" t="s">
        <v>2203</v>
      </c>
      <c r="V1327" s="206" t="s">
        <v>1049</v>
      </c>
      <c r="W1327" s="206" t="str">
        <f t="shared" si="62"/>
        <v>FRI2017224GRJE4E</v>
      </c>
      <c r="X1327" s="206">
        <f t="shared" si="63"/>
        <v>0</v>
      </c>
      <c r="Y1327" s="206" t="str">
        <f>VLOOKUP(P1327,NIVEAUXADMIN!A:B,2,FALSE)</f>
        <v>HT08</v>
      </c>
      <c r="Z1327" s="206" t="str">
        <f>VLOOKUP(Q1327,NIVEAUXADMIN!E:F,2,FALSE)</f>
        <v>HT08811</v>
      </c>
      <c r="AA1327" s="206" t="str">
        <f>VLOOKUP(R1327,NIVEAUXADMIN!I:J,2,FALSE)</f>
        <v>HT08811-04</v>
      </c>
      <c r="AB1327" s="206">
        <f>IF(SUMPRODUCT(($A$4:$A1327=A1327)*($Q$4:$Q1327=Q1327))&gt;1,0,1)</f>
        <v>0</v>
      </c>
      <c r="AC1327" s="207">
        <f>IF(SUMPRODUCT(($A$4:$A1327=A1327)*($F$4:$F1327=F1327)*($Q$4:$Q1327=Q1327))&gt;1,0,1)</f>
        <v>0</v>
      </c>
      <c r="AD1327"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8" spans="1:30" s="53" customFormat="1" x14ac:dyDescent="0.25">
      <c r="A1328" s="53" t="s">
        <v>2103</v>
      </c>
      <c r="D1328" s="53" t="s">
        <v>15</v>
      </c>
      <c r="E1328" s="132">
        <v>42790</v>
      </c>
      <c r="F1328" s="77" t="s">
        <v>2417</v>
      </c>
      <c r="G1328" s="145" t="s">
        <v>1056</v>
      </c>
      <c r="H1328" s="138" t="str">
        <f>IFERROR(VLOOKUP(G1328,REFERENCES!O:P,2,FALSE),"")</f>
        <v xml:space="preserve">Nombre </v>
      </c>
      <c r="I1328" s="207">
        <v>28</v>
      </c>
      <c r="J1328" s="146"/>
      <c r="K1328" s="17"/>
      <c r="L1328" s="17"/>
      <c r="M1328" s="74"/>
      <c r="N1328" s="207">
        <v>28</v>
      </c>
      <c r="O1328" s="206"/>
      <c r="P1328" s="53" t="s">
        <v>16</v>
      </c>
      <c r="Q1328" s="53" t="s">
        <v>17</v>
      </c>
      <c r="R1328" s="150" t="s">
        <v>1565</v>
      </c>
      <c r="S1328" s="209" t="s">
        <v>2204</v>
      </c>
      <c r="V1328" s="145"/>
      <c r="W1328" s="206" t="str">
        <f t="shared" si="62"/>
        <v>FRI2017224GRJE4E</v>
      </c>
      <c r="X1328" s="206">
        <f t="shared" si="63"/>
        <v>0</v>
      </c>
      <c r="Y1328" s="206" t="str">
        <f>VLOOKUP(P1328,NIVEAUXADMIN!A:B,2,FALSE)</f>
        <v>HT08</v>
      </c>
      <c r="Z1328" s="206" t="str">
        <f>VLOOKUP(Q1328,NIVEAUXADMIN!E:F,2,FALSE)</f>
        <v>HT08811</v>
      </c>
      <c r="AA1328" s="206" t="str">
        <f>VLOOKUP(R1328,NIVEAUXADMIN!I:J,2,FALSE)</f>
        <v>HT08811-04</v>
      </c>
      <c r="AB1328" s="206">
        <f>IF(SUMPRODUCT(($A$4:$A1328=A1328)*($Q$4:$Q1328=Q1328))&gt;1,0,1)</f>
        <v>0</v>
      </c>
      <c r="AC1328" s="207">
        <f>IF(SUMPRODUCT(($A$4:$A1328=A1328)*($F$4:$F1328=F1328)*($Q$4:$Q1328=Q1328))&gt;1,0,1)</f>
        <v>0</v>
      </c>
      <c r="AD1328"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29" spans="1:30" s="53" customFormat="1" x14ac:dyDescent="0.25">
      <c r="A1329" s="71" t="s">
        <v>2103</v>
      </c>
      <c r="B1329" s="71"/>
      <c r="C1329" s="71"/>
      <c r="D1329" s="71" t="s">
        <v>15</v>
      </c>
      <c r="E1329" s="132">
        <v>42790</v>
      </c>
      <c r="F1329" s="77" t="s">
        <v>2417</v>
      </c>
      <c r="G1329" s="145" t="s">
        <v>1047</v>
      </c>
      <c r="H1329" s="138" t="str">
        <f>IFERROR(VLOOKUP(G1329,REFERENCES!O:P,2,FALSE),"")</f>
        <v xml:space="preserve">Nombre </v>
      </c>
      <c r="I1329" s="207">
        <v>28</v>
      </c>
      <c r="J1329" s="146"/>
      <c r="K1329" s="73"/>
      <c r="L1329" s="73"/>
      <c r="M1329" s="74"/>
      <c r="N1329" s="207">
        <v>28</v>
      </c>
      <c r="O1329" s="206"/>
      <c r="P1329" s="71" t="s">
        <v>16</v>
      </c>
      <c r="Q1329" s="71" t="s">
        <v>17</v>
      </c>
      <c r="R1329" s="150" t="s">
        <v>1565</v>
      </c>
      <c r="S1329" s="209" t="s">
        <v>2204</v>
      </c>
      <c r="V1329" s="145"/>
      <c r="W1329" s="206" t="str">
        <f t="shared" si="62"/>
        <v>FRI2017224GRJE4E</v>
      </c>
      <c r="X1329" s="206">
        <f t="shared" si="63"/>
        <v>0</v>
      </c>
      <c r="Y1329" s="206" t="str">
        <f>VLOOKUP(P1329,NIVEAUXADMIN!A:B,2,FALSE)</f>
        <v>HT08</v>
      </c>
      <c r="Z1329" s="206" t="str">
        <f>VLOOKUP(Q1329,NIVEAUXADMIN!E:F,2,FALSE)</f>
        <v>HT08811</v>
      </c>
      <c r="AA1329" s="206" t="str">
        <f>VLOOKUP(R1329,NIVEAUXADMIN!I:J,2,FALSE)</f>
        <v>HT08811-04</v>
      </c>
      <c r="AB1329" s="206">
        <f>IF(SUMPRODUCT(($A$4:$A1329=A1329)*($Q$4:$Q1329=Q1329))&gt;1,0,1)</f>
        <v>0</v>
      </c>
      <c r="AC1329" s="207">
        <f>IF(SUMPRODUCT(($A$4:$A1329=A1329)*($F$4:$F1329=F1329)*($Q$4:$Q1329=Q1329))&gt;1,0,1)</f>
        <v>0</v>
      </c>
      <c r="AD1329"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0" spans="1:30" s="53" customFormat="1" x14ac:dyDescent="0.25">
      <c r="A1330" s="53" t="s">
        <v>2103</v>
      </c>
      <c r="D1330" s="53" t="s">
        <v>15</v>
      </c>
      <c r="E1330" s="132">
        <v>42790</v>
      </c>
      <c r="F1330" s="77" t="s">
        <v>2417</v>
      </c>
      <c r="G1330" s="145" t="s">
        <v>1058</v>
      </c>
      <c r="H1330" s="138" t="str">
        <f>IFERROR(VLOOKUP(G1330,REFERENCES!O:P,2,FALSE),"")</f>
        <v xml:space="preserve">Nombre </v>
      </c>
      <c r="I1330" s="207">
        <v>28</v>
      </c>
      <c r="J1330" s="146"/>
      <c r="K1330" s="17"/>
      <c r="L1330" s="17"/>
      <c r="M1330" s="20"/>
      <c r="N1330" s="207">
        <v>28</v>
      </c>
      <c r="O1330" s="206"/>
      <c r="P1330" s="53" t="s">
        <v>16</v>
      </c>
      <c r="Q1330" s="53" t="s">
        <v>17</v>
      </c>
      <c r="R1330" s="150" t="s">
        <v>1565</v>
      </c>
      <c r="S1330" s="209" t="s">
        <v>2204</v>
      </c>
      <c r="V1330" s="206" t="s">
        <v>1049</v>
      </c>
      <c r="W1330" s="206" t="str">
        <f t="shared" si="62"/>
        <v>FRI2017224GRJE4E</v>
      </c>
      <c r="X1330" s="206">
        <f t="shared" si="63"/>
        <v>0</v>
      </c>
      <c r="Y1330" s="206" t="str">
        <f>VLOOKUP(P1330,NIVEAUXADMIN!A:B,2,FALSE)</f>
        <v>HT08</v>
      </c>
      <c r="Z1330" s="206" t="str">
        <f>VLOOKUP(Q1330,NIVEAUXADMIN!E:F,2,FALSE)</f>
        <v>HT08811</v>
      </c>
      <c r="AA1330" s="206" t="str">
        <f>VLOOKUP(R1330,NIVEAUXADMIN!I:J,2,FALSE)</f>
        <v>HT08811-04</v>
      </c>
      <c r="AB1330" s="206">
        <f>IF(SUMPRODUCT(($A$4:$A1330=A1330)*($Q$4:$Q1330=Q1330))&gt;1,0,1)</f>
        <v>0</v>
      </c>
      <c r="AC1330" s="207">
        <f>IF(SUMPRODUCT(($A$4:$A1330=A1330)*($F$4:$F1330=F1330)*($Q$4:$Q1330=Q1330))&gt;1,0,1)</f>
        <v>0</v>
      </c>
      <c r="AD1330"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1" spans="1:30" s="53" customFormat="1" x14ac:dyDescent="0.25">
      <c r="A1331" s="53" t="s">
        <v>2103</v>
      </c>
      <c r="D1331" s="53" t="s">
        <v>15</v>
      </c>
      <c r="E1331" s="132">
        <v>42790</v>
      </c>
      <c r="F1331" s="77" t="s">
        <v>2417</v>
      </c>
      <c r="G1331" s="145" t="s">
        <v>1056</v>
      </c>
      <c r="H1331" s="138" t="str">
        <f>IFERROR(VLOOKUP(G1331,REFERENCES!O:P,2,FALSE),"")</f>
        <v xml:space="preserve">Nombre </v>
      </c>
      <c r="I1331" s="207">
        <v>10</v>
      </c>
      <c r="J1331" s="17"/>
      <c r="K1331" s="17"/>
      <c r="L1331" s="17"/>
      <c r="M1331" s="20"/>
      <c r="N1331" s="207">
        <v>10</v>
      </c>
      <c r="O1331" s="206"/>
      <c r="P1331" s="53" t="s">
        <v>16</v>
      </c>
      <c r="Q1331" s="53" t="s">
        <v>17</v>
      </c>
      <c r="R1331" s="150" t="s">
        <v>1565</v>
      </c>
      <c r="S1331" s="209" t="s">
        <v>2205</v>
      </c>
      <c r="V1331" s="145"/>
      <c r="W1331" s="206" t="str">
        <f t="shared" si="62"/>
        <v>FRI2017224GRJE4E</v>
      </c>
      <c r="X1331" s="206">
        <f t="shared" si="63"/>
        <v>0</v>
      </c>
      <c r="Y1331" s="206" t="str">
        <f>VLOOKUP(P1331,NIVEAUXADMIN!A:B,2,FALSE)</f>
        <v>HT08</v>
      </c>
      <c r="Z1331" s="206" t="str">
        <f>VLOOKUP(Q1331,NIVEAUXADMIN!E:F,2,FALSE)</f>
        <v>HT08811</v>
      </c>
      <c r="AA1331" s="206" t="str">
        <f>VLOOKUP(R1331,NIVEAUXADMIN!I:J,2,FALSE)</f>
        <v>HT08811-04</v>
      </c>
      <c r="AB1331" s="206">
        <f>IF(SUMPRODUCT(($A$4:$A1331=A1331)*($Q$4:$Q1331=Q1331))&gt;1,0,1)</f>
        <v>0</v>
      </c>
      <c r="AC1331" s="207">
        <f>IF(SUMPRODUCT(($A$4:$A1331=A1331)*($F$4:$F1331=F1331)*($Q$4:$Q1331=Q1331))&gt;1,0,1)</f>
        <v>0</v>
      </c>
      <c r="AD1331"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2" spans="1:30" s="53" customFormat="1" x14ac:dyDescent="0.25">
      <c r="A1332" s="53" t="s">
        <v>2103</v>
      </c>
      <c r="D1332" s="53" t="s">
        <v>15</v>
      </c>
      <c r="E1332" s="132">
        <v>42790</v>
      </c>
      <c r="F1332" s="77" t="s">
        <v>2417</v>
      </c>
      <c r="G1332" s="145" t="s">
        <v>1047</v>
      </c>
      <c r="H1332" s="138" t="str">
        <f>IFERROR(VLOOKUP(G1332,REFERENCES!O:P,2,FALSE),"")</f>
        <v xml:space="preserve">Nombre </v>
      </c>
      <c r="I1332" s="207">
        <v>10</v>
      </c>
      <c r="J1332" s="17"/>
      <c r="K1332" s="17"/>
      <c r="L1332" s="17"/>
      <c r="M1332" s="20"/>
      <c r="N1332" s="207">
        <v>10</v>
      </c>
      <c r="O1332" s="206"/>
      <c r="P1332" s="53" t="s">
        <v>16</v>
      </c>
      <c r="Q1332" s="53" t="s">
        <v>17</v>
      </c>
      <c r="R1332" s="150" t="s">
        <v>1565</v>
      </c>
      <c r="S1332" s="209" t="s">
        <v>2205</v>
      </c>
      <c r="V1332" s="145"/>
      <c r="W1332" s="206" t="str">
        <f t="shared" si="62"/>
        <v>FRI2017224GRJE4E</v>
      </c>
      <c r="X1332" s="206">
        <f t="shared" si="63"/>
        <v>0</v>
      </c>
      <c r="Y1332" s="206" t="str">
        <f>VLOOKUP(P1332,NIVEAUXADMIN!A:B,2,FALSE)</f>
        <v>HT08</v>
      </c>
      <c r="Z1332" s="206" t="str">
        <f>VLOOKUP(Q1332,NIVEAUXADMIN!E:F,2,FALSE)</f>
        <v>HT08811</v>
      </c>
      <c r="AA1332" s="206" t="str">
        <f>VLOOKUP(R1332,NIVEAUXADMIN!I:J,2,FALSE)</f>
        <v>HT08811-04</v>
      </c>
      <c r="AB1332" s="206">
        <f>IF(SUMPRODUCT(($A$4:$A1332=A1332)*($Q$4:$Q1332=Q1332))&gt;1,0,1)</f>
        <v>0</v>
      </c>
      <c r="AC1332" s="207">
        <f>IF(SUMPRODUCT(($A$4:$A1332=A1332)*($F$4:$F1332=F1332)*($Q$4:$Q1332=Q1332))&gt;1,0,1)</f>
        <v>0</v>
      </c>
      <c r="AD1332"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3" spans="1:30" s="53" customFormat="1" x14ac:dyDescent="0.25">
      <c r="A1333" s="53" t="s">
        <v>2103</v>
      </c>
      <c r="D1333" s="53" t="s">
        <v>15</v>
      </c>
      <c r="E1333" s="132">
        <v>42790</v>
      </c>
      <c r="F1333" s="77" t="s">
        <v>2417</v>
      </c>
      <c r="G1333" s="145" t="s">
        <v>1058</v>
      </c>
      <c r="H1333" s="138" t="str">
        <f>IFERROR(VLOOKUP(G1333,REFERENCES!O:P,2,FALSE),"")</f>
        <v xml:space="preserve">Nombre </v>
      </c>
      <c r="I1333" s="207">
        <v>10</v>
      </c>
      <c r="J1333" s="17"/>
      <c r="K1333" s="17"/>
      <c r="L1333" s="17"/>
      <c r="M1333" s="20"/>
      <c r="N1333" s="207">
        <v>10</v>
      </c>
      <c r="O1333" s="206"/>
      <c r="P1333" s="53" t="s">
        <v>16</v>
      </c>
      <c r="Q1333" s="53" t="s">
        <v>17</v>
      </c>
      <c r="R1333" s="150" t="s">
        <v>1565</v>
      </c>
      <c r="S1333" s="209" t="s">
        <v>2205</v>
      </c>
      <c r="U1333" s="71"/>
      <c r="V1333" s="206" t="s">
        <v>1049</v>
      </c>
      <c r="W1333" s="206" t="str">
        <f t="shared" si="62"/>
        <v>FRI2017224GRJE4E</v>
      </c>
      <c r="X1333" s="206">
        <f t="shared" si="63"/>
        <v>0</v>
      </c>
      <c r="Y1333" s="206" t="str">
        <f>VLOOKUP(P1333,NIVEAUXADMIN!A:B,2,FALSE)</f>
        <v>HT08</v>
      </c>
      <c r="Z1333" s="206" t="str">
        <f>VLOOKUP(Q1333,NIVEAUXADMIN!E:F,2,FALSE)</f>
        <v>HT08811</v>
      </c>
      <c r="AA1333" s="206" t="str">
        <f>VLOOKUP(R1333,NIVEAUXADMIN!I:J,2,FALSE)</f>
        <v>HT08811-04</v>
      </c>
      <c r="AB1333" s="206">
        <f>IF(SUMPRODUCT(($A$4:$A1333=A1333)*($Q$4:$Q1333=Q1333))&gt;1,0,1)</f>
        <v>0</v>
      </c>
      <c r="AC1333" s="207">
        <f>IF(SUMPRODUCT(($A$4:$A1333=A1333)*($F$4:$F1333=F1333)*($Q$4:$Q1333=Q1333))&gt;1,0,1)</f>
        <v>0</v>
      </c>
      <c r="AD1333"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4" spans="1:30" s="53" customFormat="1" x14ac:dyDescent="0.25">
      <c r="A1334" s="53" t="s">
        <v>2103</v>
      </c>
      <c r="D1334" s="53" t="s">
        <v>15</v>
      </c>
      <c r="E1334" s="132">
        <v>42790</v>
      </c>
      <c r="F1334" s="77" t="s">
        <v>2417</v>
      </c>
      <c r="G1334" s="145" t="s">
        <v>1056</v>
      </c>
      <c r="H1334" s="138" t="str">
        <f>IFERROR(VLOOKUP(G1334,REFERENCES!O:P,2,FALSE),"")</f>
        <v xml:space="preserve">Nombre </v>
      </c>
      <c r="I1334" s="207">
        <v>25</v>
      </c>
      <c r="J1334" s="17"/>
      <c r="K1334" s="17"/>
      <c r="L1334" s="17"/>
      <c r="M1334" s="20"/>
      <c r="N1334" s="207">
        <v>25</v>
      </c>
      <c r="O1334" s="143"/>
      <c r="P1334" s="53" t="s">
        <v>16</v>
      </c>
      <c r="Q1334" s="53" t="s">
        <v>17</v>
      </c>
      <c r="R1334" s="150" t="s">
        <v>1565</v>
      </c>
      <c r="S1334" s="209" t="s">
        <v>2206</v>
      </c>
      <c r="V1334" s="72"/>
      <c r="W1334" s="206" t="str">
        <f t="shared" si="62"/>
        <v>FRI2017224GRJE4E</v>
      </c>
      <c r="X1334" s="206">
        <f t="shared" si="63"/>
        <v>0</v>
      </c>
      <c r="Y1334" s="206" t="str">
        <f>VLOOKUP(P1334,NIVEAUXADMIN!A:B,2,FALSE)</f>
        <v>HT08</v>
      </c>
      <c r="Z1334" s="206" t="str">
        <f>VLOOKUP(Q1334,NIVEAUXADMIN!E:F,2,FALSE)</f>
        <v>HT08811</v>
      </c>
      <c r="AA1334" s="206" t="str">
        <f>VLOOKUP(R1334,NIVEAUXADMIN!I:J,2,FALSE)</f>
        <v>HT08811-04</v>
      </c>
      <c r="AB1334" s="206">
        <f>IF(SUMPRODUCT(($A$4:$A1334=A1334)*($Q$4:$Q1334=Q1334))&gt;1,0,1)</f>
        <v>0</v>
      </c>
      <c r="AC1334" s="207">
        <f>IF(SUMPRODUCT(($A$4:$A1334=A1334)*($F$4:$F1334=F1334)*($Q$4:$Q1334=Q1334))&gt;1,0,1)</f>
        <v>0</v>
      </c>
      <c r="AD1334"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5" spans="1:30" s="53" customFormat="1" x14ac:dyDescent="0.25">
      <c r="A1335" s="71" t="s">
        <v>2103</v>
      </c>
      <c r="B1335" s="71"/>
      <c r="C1335" s="71"/>
      <c r="D1335" s="71" t="s">
        <v>15</v>
      </c>
      <c r="E1335" s="132">
        <v>42790</v>
      </c>
      <c r="F1335" s="77" t="s">
        <v>2417</v>
      </c>
      <c r="G1335" s="145" t="s">
        <v>1047</v>
      </c>
      <c r="H1335" s="138" t="str">
        <f>IFERROR(VLOOKUP(G1335,REFERENCES!O:P,2,FALSE),"")</f>
        <v xml:space="preserve">Nombre </v>
      </c>
      <c r="I1335" s="207">
        <v>25</v>
      </c>
      <c r="J1335" s="73"/>
      <c r="K1335" s="73"/>
      <c r="L1335" s="73"/>
      <c r="M1335" s="74"/>
      <c r="N1335" s="207">
        <v>25</v>
      </c>
      <c r="O1335" s="143"/>
      <c r="P1335" s="71" t="s">
        <v>16</v>
      </c>
      <c r="Q1335" s="71" t="s">
        <v>17</v>
      </c>
      <c r="R1335" s="150" t="s">
        <v>1565</v>
      </c>
      <c r="S1335" s="209" t="s">
        <v>2206</v>
      </c>
      <c r="T1335" s="71"/>
      <c r="U1335" s="71"/>
      <c r="V1335" s="145"/>
      <c r="W1335" s="206" t="str">
        <f t="shared" si="62"/>
        <v>FRI2017224GRJE4E</v>
      </c>
      <c r="X1335" s="206">
        <f t="shared" si="63"/>
        <v>0</v>
      </c>
      <c r="Y1335" s="206" t="str">
        <f>VLOOKUP(P1335,NIVEAUXADMIN!A:B,2,FALSE)</f>
        <v>HT08</v>
      </c>
      <c r="Z1335" s="206" t="str">
        <f>VLOOKUP(Q1335,NIVEAUXADMIN!E:F,2,FALSE)</f>
        <v>HT08811</v>
      </c>
      <c r="AA1335" s="206" t="str">
        <f>VLOOKUP(R1335,NIVEAUXADMIN!I:J,2,FALSE)</f>
        <v>HT08811-04</v>
      </c>
      <c r="AB1335" s="206">
        <f>IF(SUMPRODUCT(($A$4:$A1335=A1335)*($Q$4:$Q1335=Q1335))&gt;1,0,1)</f>
        <v>0</v>
      </c>
      <c r="AC1335" s="207">
        <f>IF(SUMPRODUCT(($A$4:$A1335=A1335)*($F$4:$F1335=F1335)*($Q$4:$Q1335=Q1335))&gt;1,0,1)</f>
        <v>0</v>
      </c>
      <c r="AD1335"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6" spans="1:30" s="53" customFormat="1" x14ac:dyDescent="0.25">
      <c r="A1336" s="53" t="s">
        <v>2103</v>
      </c>
      <c r="D1336" s="53" t="s">
        <v>15</v>
      </c>
      <c r="E1336" s="132">
        <v>42790</v>
      </c>
      <c r="F1336" s="77" t="s">
        <v>2417</v>
      </c>
      <c r="G1336" s="145" t="s">
        <v>1058</v>
      </c>
      <c r="H1336" s="138" t="str">
        <f>IFERROR(VLOOKUP(G1336,REFERENCES!O:P,2,FALSE),"")</f>
        <v xml:space="preserve">Nombre </v>
      </c>
      <c r="I1336" s="207">
        <v>25</v>
      </c>
      <c r="J1336" s="17"/>
      <c r="K1336" s="17"/>
      <c r="L1336" s="17"/>
      <c r="M1336" s="20"/>
      <c r="N1336" s="207">
        <v>25</v>
      </c>
      <c r="O1336" s="143"/>
      <c r="P1336" s="53" t="s">
        <v>16</v>
      </c>
      <c r="Q1336" s="53" t="s">
        <v>17</v>
      </c>
      <c r="R1336" s="150" t="s">
        <v>1565</v>
      </c>
      <c r="S1336" s="209" t="s">
        <v>2206</v>
      </c>
      <c r="U1336" s="71"/>
      <c r="V1336" s="206" t="s">
        <v>1049</v>
      </c>
      <c r="W1336" s="206" t="str">
        <f t="shared" si="62"/>
        <v>FRI2017224GRJE4E</v>
      </c>
      <c r="X1336" s="206">
        <f t="shared" si="63"/>
        <v>0</v>
      </c>
      <c r="Y1336" s="206" t="str">
        <f>VLOOKUP(P1336,NIVEAUXADMIN!A:B,2,FALSE)</f>
        <v>HT08</v>
      </c>
      <c r="Z1336" s="206" t="str">
        <f>VLOOKUP(Q1336,NIVEAUXADMIN!E:F,2,FALSE)</f>
        <v>HT08811</v>
      </c>
      <c r="AA1336" s="206" t="str">
        <f>VLOOKUP(R1336,NIVEAUXADMIN!I:J,2,FALSE)</f>
        <v>HT08811-04</v>
      </c>
      <c r="AB1336" s="206">
        <f>IF(SUMPRODUCT(($A$4:$A1336=A1336)*($Q$4:$Q1336=Q1336))&gt;1,0,1)</f>
        <v>0</v>
      </c>
      <c r="AC1336" s="207">
        <f>IF(SUMPRODUCT(($A$4:$A1336=A1336)*($F$4:$F1336=F1336)*($Q$4:$Q1336=Q1336))&gt;1,0,1)</f>
        <v>0</v>
      </c>
      <c r="AD1336"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7" spans="1:30" s="53" customFormat="1" x14ac:dyDescent="0.25">
      <c r="A1337" s="53" t="s">
        <v>2103</v>
      </c>
      <c r="D1337" s="53" t="s">
        <v>15</v>
      </c>
      <c r="E1337" s="132">
        <v>42790</v>
      </c>
      <c r="F1337" s="77" t="s">
        <v>2417</v>
      </c>
      <c r="G1337" s="145" t="s">
        <v>1056</v>
      </c>
      <c r="H1337" s="138" t="str">
        <f>IFERROR(VLOOKUP(G1337,REFERENCES!O:P,2,FALSE),"")</f>
        <v xml:space="preserve">Nombre </v>
      </c>
      <c r="I1337" s="207">
        <v>73</v>
      </c>
      <c r="J1337" s="17"/>
      <c r="K1337" s="17"/>
      <c r="L1337" s="17"/>
      <c r="M1337" s="20"/>
      <c r="N1337" s="207">
        <v>73</v>
      </c>
      <c r="O1337" s="143"/>
      <c r="P1337" s="53" t="s">
        <v>16</v>
      </c>
      <c r="Q1337" s="53" t="s">
        <v>17</v>
      </c>
      <c r="R1337" s="150" t="s">
        <v>1565</v>
      </c>
      <c r="S1337" s="209" t="s">
        <v>2208</v>
      </c>
      <c r="V1337" s="145"/>
      <c r="W1337" s="206" t="str">
        <f t="shared" si="62"/>
        <v>FRI2017224GRJE4E</v>
      </c>
      <c r="X1337" s="206">
        <f t="shared" si="63"/>
        <v>0</v>
      </c>
      <c r="Y1337" s="206" t="str">
        <f>VLOOKUP(P1337,NIVEAUXADMIN!A:B,2,FALSE)</f>
        <v>HT08</v>
      </c>
      <c r="Z1337" s="206" t="str">
        <f>VLOOKUP(Q1337,NIVEAUXADMIN!E:F,2,FALSE)</f>
        <v>HT08811</v>
      </c>
      <c r="AA1337" s="206" t="str">
        <f>VLOOKUP(R1337,NIVEAUXADMIN!I:J,2,FALSE)</f>
        <v>HT08811-04</v>
      </c>
      <c r="AB1337" s="206">
        <f>IF(SUMPRODUCT(($A$4:$A1337=A1337)*($Q$4:$Q1337=Q1337))&gt;1,0,1)</f>
        <v>0</v>
      </c>
      <c r="AC1337" s="207">
        <f>IF(SUMPRODUCT(($A$4:$A1337=A1337)*($F$4:$F1337=F1337)*($Q$4:$Q1337=Q1337))&gt;1,0,1)</f>
        <v>0</v>
      </c>
      <c r="AD1337"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8" spans="1:30" s="53" customFormat="1" x14ac:dyDescent="0.25">
      <c r="A1338" s="53" t="s">
        <v>2103</v>
      </c>
      <c r="D1338" s="53" t="s">
        <v>15</v>
      </c>
      <c r="E1338" s="132">
        <v>42790</v>
      </c>
      <c r="F1338" s="77" t="s">
        <v>2417</v>
      </c>
      <c r="G1338" s="145" t="s">
        <v>1047</v>
      </c>
      <c r="H1338" s="138" t="str">
        <f>IFERROR(VLOOKUP(G1338,REFERENCES!O:P,2,FALSE),"")</f>
        <v xml:space="preserve">Nombre </v>
      </c>
      <c r="I1338" s="146">
        <v>73</v>
      </c>
      <c r="J1338" s="17"/>
      <c r="K1338" s="17"/>
      <c r="L1338" s="17"/>
      <c r="M1338" s="20"/>
      <c r="N1338" s="73">
        <v>73</v>
      </c>
      <c r="O1338" s="143"/>
      <c r="P1338" s="53" t="s">
        <v>16</v>
      </c>
      <c r="Q1338" s="53" t="s">
        <v>17</v>
      </c>
      <c r="R1338" s="150" t="s">
        <v>1565</v>
      </c>
      <c r="S1338" s="209" t="s">
        <v>2208</v>
      </c>
      <c r="V1338" s="145"/>
      <c r="W1338" s="206" t="str">
        <f t="shared" si="62"/>
        <v>FRI2017224GRJE4E</v>
      </c>
      <c r="X1338" s="206">
        <f t="shared" si="63"/>
        <v>0</v>
      </c>
      <c r="Y1338" s="206" t="str">
        <f>VLOOKUP(P1338,NIVEAUXADMIN!A:B,2,FALSE)</f>
        <v>HT08</v>
      </c>
      <c r="Z1338" s="206" t="str">
        <f>VLOOKUP(Q1338,NIVEAUXADMIN!E:F,2,FALSE)</f>
        <v>HT08811</v>
      </c>
      <c r="AA1338" s="206" t="str">
        <f>VLOOKUP(R1338,NIVEAUXADMIN!I:J,2,FALSE)</f>
        <v>HT08811-04</v>
      </c>
      <c r="AB1338" s="206">
        <f>IF(SUMPRODUCT(($A$4:$A1338=A1338)*($Q$4:$Q1338=Q1338))&gt;1,0,1)</f>
        <v>0</v>
      </c>
      <c r="AC1338" s="207">
        <f>IF(SUMPRODUCT(($A$4:$A1338=A1338)*($F$4:$F1338=F1338)*($Q$4:$Q1338=Q1338))&gt;1,0,1)</f>
        <v>0</v>
      </c>
      <c r="AD1338"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39" spans="1:30" s="53" customFormat="1" x14ac:dyDescent="0.25">
      <c r="A1339" s="53" t="s">
        <v>2103</v>
      </c>
      <c r="D1339" s="53" t="s">
        <v>15</v>
      </c>
      <c r="E1339" s="132">
        <v>42790</v>
      </c>
      <c r="F1339" s="77" t="s">
        <v>2417</v>
      </c>
      <c r="G1339" s="145" t="s">
        <v>1058</v>
      </c>
      <c r="H1339" s="138" t="str">
        <f>IFERROR(VLOOKUP(G1339,REFERENCES!O:P,2,FALSE),"")</f>
        <v xml:space="preserve">Nombre </v>
      </c>
      <c r="I1339" s="146">
        <v>73</v>
      </c>
      <c r="J1339" s="17"/>
      <c r="K1339" s="17"/>
      <c r="L1339" s="17"/>
      <c r="M1339" s="20"/>
      <c r="N1339" s="73">
        <v>73</v>
      </c>
      <c r="O1339" s="143"/>
      <c r="P1339" s="53" t="s">
        <v>16</v>
      </c>
      <c r="Q1339" s="53" t="s">
        <v>17</v>
      </c>
      <c r="R1339" s="150" t="s">
        <v>1565</v>
      </c>
      <c r="S1339" s="209" t="s">
        <v>2208</v>
      </c>
      <c r="V1339" s="206" t="s">
        <v>1049</v>
      </c>
      <c r="W1339" s="206" t="str">
        <f t="shared" si="62"/>
        <v>FRI2017224GRJE4E</v>
      </c>
      <c r="X1339" s="206">
        <f t="shared" si="63"/>
        <v>0</v>
      </c>
      <c r="Y1339" s="206" t="str">
        <f>VLOOKUP(P1339,NIVEAUXADMIN!A:B,2,FALSE)</f>
        <v>HT08</v>
      </c>
      <c r="Z1339" s="206" t="str">
        <f>VLOOKUP(Q1339,NIVEAUXADMIN!E:F,2,FALSE)</f>
        <v>HT08811</v>
      </c>
      <c r="AA1339" s="206" t="str">
        <f>VLOOKUP(R1339,NIVEAUXADMIN!I:J,2,FALSE)</f>
        <v>HT08811-04</v>
      </c>
      <c r="AB1339" s="206">
        <f>IF(SUMPRODUCT(($A$4:$A1339=A1339)*($Q$4:$Q1339=Q1339))&gt;1,0,1)</f>
        <v>0</v>
      </c>
      <c r="AC1339" s="207">
        <f>IF(SUMPRODUCT(($A$4:$A1339=A1339)*($F$4:$F1339=F1339)*($Q$4:$Q1339=Q1339))&gt;1,0,1)</f>
        <v>0</v>
      </c>
      <c r="AD1339"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40" spans="1:30" s="53" customFormat="1" x14ac:dyDescent="0.25">
      <c r="A1340" s="53" t="s">
        <v>2103</v>
      </c>
      <c r="D1340" s="53" t="s">
        <v>15</v>
      </c>
      <c r="E1340" s="132">
        <v>42790</v>
      </c>
      <c r="F1340" s="77" t="s">
        <v>2417</v>
      </c>
      <c r="G1340" s="145" t="s">
        <v>1056</v>
      </c>
      <c r="H1340" s="138" t="str">
        <f>IFERROR(VLOOKUP(G1340,REFERENCES!O:P,2,FALSE),"")</f>
        <v xml:space="preserve">Nombre </v>
      </c>
      <c r="I1340" s="146">
        <v>67</v>
      </c>
      <c r="J1340" s="17"/>
      <c r="K1340" s="17"/>
      <c r="L1340" s="17"/>
      <c r="M1340" s="20"/>
      <c r="N1340" s="73">
        <v>67</v>
      </c>
      <c r="O1340" s="143"/>
      <c r="P1340" s="53" t="s">
        <v>16</v>
      </c>
      <c r="Q1340" s="53" t="s">
        <v>17</v>
      </c>
      <c r="R1340" s="150" t="s">
        <v>1565</v>
      </c>
      <c r="S1340" s="209" t="s">
        <v>2207</v>
      </c>
      <c r="V1340" s="145"/>
      <c r="W1340" s="206" t="str">
        <f t="shared" si="62"/>
        <v>FRI2017224GRJE4E</v>
      </c>
      <c r="X1340" s="206">
        <f t="shared" si="63"/>
        <v>0</v>
      </c>
      <c r="Y1340" s="206" t="str">
        <f>VLOOKUP(P1340,NIVEAUXADMIN!A:B,2,FALSE)</f>
        <v>HT08</v>
      </c>
      <c r="Z1340" s="206" t="str">
        <f>VLOOKUP(Q1340,NIVEAUXADMIN!E:F,2,FALSE)</f>
        <v>HT08811</v>
      </c>
      <c r="AA1340" s="206" t="str">
        <f>VLOOKUP(R1340,NIVEAUXADMIN!I:J,2,FALSE)</f>
        <v>HT08811-04</v>
      </c>
      <c r="AB1340" s="206">
        <f>IF(SUMPRODUCT(($A$4:$A1340=A1340)*($Q$4:$Q1340=Q1340))&gt;1,0,1)</f>
        <v>0</v>
      </c>
      <c r="AC1340" s="207">
        <f>IF(SUMPRODUCT(($A$4:$A1340=A1340)*($F$4:$F1340=F1340)*($Q$4:$Q1340=Q1340))&gt;1,0,1)</f>
        <v>0</v>
      </c>
      <c r="AD1340"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41" spans="1:30" s="53" customFormat="1" x14ac:dyDescent="0.25">
      <c r="A1341" s="71" t="s">
        <v>2103</v>
      </c>
      <c r="B1341" s="71"/>
      <c r="C1341" s="71"/>
      <c r="D1341" s="71" t="s">
        <v>15</v>
      </c>
      <c r="E1341" s="132">
        <v>42790</v>
      </c>
      <c r="F1341" s="77" t="s">
        <v>2417</v>
      </c>
      <c r="G1341" s="145" t="s">
        <v>1047</v>
      </c>
      <c r="H1341" s="138" t="str">
        <f>IFERROR(VLOOKUP(G1341,REFERENCES!O:P,2,FALSE),"")</f>
        <v xml:space="preserve">Nombre </v>
      </c>
      <c r="I1341" s="146">
        <v>67</v>
      </c>
      <c r="J1341" s="73"/>
      <c r="K1341" s="73"/>
      <c r="L1341" s="73"/>
      <c r="M1341" s="74"/>
      <c r="N1341" s="73">
        <v>67</v>
      </c>
      <c r="O1341" s="143"/>
      <c r="P1341" s="71" t="s">
        <v>16</v>
      </c>
      <c r="Q1341" s="71" t="s">
        <v>17</v>
      </c>
      <c r="R1341" s="150" t="s">
        <v>1565</v>
      </c>
      <c r="S1341" s="209" t="s">
        <v>2207</v>
      </c>
      <c r="T1341" s="71"/>
      <c r="U1341" s="71"/>
      <c r="V1341" s="145"/>
      <c r="W1341" s="206" t="str">
        <f t="shared" si="62"/>
        <v>FRI2017224GRJE4E</v>
      </c>
      <c r="X1341" s="206">
        <f t="shared" si="63"/>
        <v>0</v>
      </c>
      <c r="Y1341" s="206" t="str">
        <f>VLOOKUP(P1341,NIVEAUXADMIN!A:B,2,FALSE)</f>
        <v>HT08</v>
      </c>
      <c r="Z1341" s="206" t="str">
        <f>VLOOKUP(Q1341,NIVEAUXADMIN!E:F,2,FALSE)</f>
        <v>HT08811</v>
      </c>
      <c r="AA1341" s="206" t="str">
        <f>VLOOKUP(R1341,NIVEAUXADMIN!I:J,2,FALSE)</f>
        <v>HT08811-04</v>
      </c>
      <c r="AB1341" s="206">
        <f>IF(SUMPRODUCT(($A$4:$A1341=A1341)*($Q$4:$Q1341=Q1341))&gt;1,0,1)</f>
        <v>0</v>
      </c>
      <c r="AC1341" s="207">
        <f>IF(SUMPRODUCT(($A$4:$A1341=A1341)*($F$4:$F1341=F1341)*($Q$4:$Q1341=Q1341))&gt;1,0,1)</f>
        <v>0</v>
      </c>
      <c r="AD1341"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42" spans="1:30" s="53" customFormat="1" x14ac:dyDescent="0.25">
      <c r="A1342" s="53" t="s">
        <v>2103</v>
      </c>
      <c r="D1342" s="53" t="s">
        <v>15</v>
      </c>
      <c r="E1342" s="132">
        <v>42790</v>
      </c>
      <c r="F1342" s="77" t="s">
        <v>2417</v>
      </c>
      <c r="G1342" s="145" t="s">
        <v>1058</v>
      </c>
      <c r="H1342" s="138" t="str">
        <f>IFERROR(VLOOKUP(G1342,REFERENCES!O:P,2,FALSE),"")</f>
        <v xml:space="preserve">Nombre </v>
      </c>
      <c r="I1342" s="207">
        <v>67</v>
      </c>
      <c r="J1342" s="17"/>
      <c r="K1342" s="17"/>
      <c r="L1342" s="17"/>
      <c r="M1342" s="20"/>
      <c r="N1342" s="73">
        <v>67</v>
      </c>
      <c r="O1342" s="143"/>
      <c r="P1342" s="53" t="s">
        <v>16</v>
      </c>
      <c r="Q1342" s="53" t="s">
        <v>17</v>
      </c>
      <c r="R1342" s="150" t="s">
        <v>1565</v>
      </c>
      <c r="S1342" s="209" t="s">
        <v>2207</v>
      </c>
      <c r="V1342" s="206" t="s">
        <v>1049</v>
      </c>
      <c r="W1342" s="206" t="str">
        <f t="shared" si="62"/>
        <v>FRI2017224GRJE4E</v>
      </c>
      <c r="X1342" s="206">
        <f t="shared" si="63"/>
        <v>0</v>
      </c>
      <c r="Y1342" s="206" t="str">
        <f>VLOOKUP(P1342,NIVEAUXADMIN!A:B,2,FALSE)</f>
        <v>HT08</v>
      </c>
      <c r="Z1342" s="206" t="str">
        <f>VLOOKUP(Q1342,NIVEAUXADMIN!E:F,2,FALSE)</f>
        <v>HT08811</v>
      </c>
      <c r="AA1342" s="206" t="str">
        <f>VLOOKUP(R1342,NIVEAUXADMIN!I:J,2,FALSE)</f>
        <v>HT08811-04</v>
      </c>
      <c r="AB1342" s="206">
        <f>IF(SUMPRODUCT(($A$4:$A1342=A1342)*($Q$4:$Q1342=Q1342))&gt;1,0,1)</f>
        <v>0</v>
      </c>
      <c r="AC1342" s="207">
        <f>IF(SUMPRODUCT(($A$4:$A1342=A1342)*($F$4:$F1342=F1342)*($Q$4:$Q1342=Q1342))&gt;1,0,1)</f>
        <v>0</v>
      </c>
      <c r="AD1342" s="206" t="str">
        <f t="shared" si="64"/>
        <v xml:space="preserve">{"Organisation": "Friends for Health in Haiti", "Indicateur": "Distribution de biens non-alimentaire", "Statut": "Réalisé", "Date de l'activité (passé ou planifiée)
( jj-mm-aaaa)": "2/24/2017", "Département": "Grande Anse", "Commune": "Jeremie", "Section Communale": "4e Basse Guinaudée"}, </v>
      </c>
    </row>
    <row r="1343" spans="1:30" s="53" customFormat="1" x14ac:dyDescent="0.25">
      <c r="A1343" s="53" t="s">
        <v>2103</v>
      </c>
      <c r="D1343" s="53" t="s">
        <v>31</v>
      </c>
      <c r="E1343" s="132" t="s">
        <v>2249</v>
      </c>
      <c r="F1343" s="77" t="s">
        <v>2417</v>
      </c>
      <c r="G1343" s="145" t="s">
        <v>1047</v>
      </c>
      <c r="H1343" s="138" t="str">
        <f>IFERROR(VLOOKUP(G1343,REFERENCES!O:P,2,FALSE),"")</f>
        <v xml:space="preserve">Nombre </v>
      </c>
      <c r="I1343" s="207">
        <v>1500</v>
      </c>
      <c r="J1343" s="73"/>
      <c r="K1343" s="73"/>
      <c r="L1343" s="73"/>
      <c r="M1343" s="20"/>
      <c r="N1343" s="73">
        <v>1500</v>
      </c>
      <c r="O1343" s="143"/>
      <c r="P1343" s="53" t="s">
        <v>16</v>
      </c>
      <c r="Q1343" s="71"/>
      <c r="R1343" s="150"/>
      <c r="S1343" s="143" t="s">
        <v>2104</v>
      </c>
      <c r="T1343" s="71"/>
      <c r="V1343" s="145"/>
      <c r="W1343" s="206" t="e">
        <f t="shared" si="62"/>
        <v>#VALUE!</v>
      </c>
      <c r="X1343" s="206">
        <f t="shared" si="63"/>
        <v>36</v>
      </c>
      <c r="Y1343" s="206" t="str">
        <f>VLOOKUP(P1343,NIVEAUXADMIN!A:B,2,FALSE)</f>
        <v>HT08</v>
      </c>
      <c r="Z1343" s="206" t="e">
        <f>VLOOKUP(Q1343,NIVEAUXADMIN!E:F,2,FALSE)</f>
        <v>#N/A</v>
      </c>
      <c r="AA1343" s="206" t="e">
        <f>VLOOKUP(R1343,NIVEAUXADMIN!I:J,2,FALSE)</f>
        <v>#N/A</v>
      </c>
      <c r="AB1343" s="206">
        <f>IF(SUMPRODUCT(($A$4:$A1343=A1343)*($Q$4:$Q1343=Q1343))&gt;1,0,1)</f>
        <v>1</v>
      </c>
      <c r="AC1343" s="207">
        <f>IF(SUMPRODUCT(($A$4:$A1343=A1343)*($F$4:$F1343=F1343)*($Q$4:$Q1343=Q1343))&gt;1,0,1)</f>
        <v>1</v>
      </c>
      <c r="AD1343" s="206" t="str">
        <f t="shared" si="64"/>
        <v xml:space="preserve">{"Organisation": "Friends for Health in Haiti", "Indicateur": "Distribution de biens non-alimentaire", "Statut": "En cours", "Date de l'activité (passé ou planifiée)
( jj-mm-aaaa)": "Non renseigné", "Département": "Grande Anse", "Commune": "", "Section Communale": ""}, </v>
      </c>
    </row>
    <row r="1344" spans="1:30" s="53" customFormat="1" x14ac:dyDescent="0.25">
      <c r="A1344" s="53" t="s">
        <v>2103</v>
      </c>
      <c r="D1344" s="53" t="s">
        <v>31</v>
      </c>
      <c r="E1344" s="132" t="s">
        <v>2249</v>
      </c>
      <c r="F1344" s="77" t="s">
        <v>2417</v>
      </c>
      <c r="G1344" s="145" t="s">
        <v>1058</v>
      </c>
      <c r="H1344" s="138" t="str">
        <f>IFERROR(VLOOKUP(G1344,REFERENCES!O:P,2,FALSE),"")</f>
        <v xml:space="preserve">Nombre </v>
      </c>
      <c r="I1344" s="207">
        <v>400</v>
      </c>
      <c r="J1344" s="73"/>
      <c r="K1344" s="73"/>
      <c r="L1344" s="73"/>
      <c r="M1344" s="20"/>
      <c r="N1344" s="207">
        <v>400</v>
      </c>
      <c r="O1344" s="143"/>
      <c r="P1344" s="53" t="s">
        <v>16</v>
      </c>
      <c r="Q1344" s="71"/>
      <c r="R1344" s="150"/>
      <c r="S1344" s="143" t="s">
        <v>2104</v>
      </c>
      <c r="T1344" s="71"/>
      <c r="V1344" s="206" t="s">
        <v>1049</v>
      </c>
      <c r="W1344" s="206" t="e">
        <f t="shared" si="62"/>
        <v>#VALUE!</v>
      </c>
      <c r="X1344" s="206">
        <f t="shared" si="63"/>
        <v>36</v>
      </c>
      <c r="Y1344" s="206" t="str">
        <f>VLOOKUP(P1344,NIVEAUXADMIN!A:B,2,FALSE)</f>
        <v>HT08</v>
      </c>
      <c r="Z1344" s="206" t="e">
        <f>VLOOKUP(Q1344,NIVEAUXADMIN!E:F,2,FALSE)</f>
        <v>#N/A</v>
      </c>
      <c r="AA1344" s="206" t="e">
        <f>VLOOKUP(R1344,NIVEAUXADMIN!I:J,2,FALSE)</f>
        <v>#N/A</v>
      </c>
      <c r="AB1344" s="206">
        <f>IF(SUMPRODUCT(($A$4:$A1344=A1344)*($Q$4:$Q1344=Q1344))&gt;1,0,1)</f>
        <v>0</v>
      </c>
      <c r="AC1344" s="207">
        <f>IF(SUMPRODUCT(($A$4:$A1344=A1344)*($F$4:$F1344=F1344)*($Q$4:$Q1344=Q1344))&gt;1,0,1)</f>
        <v>0</v>
      </c>
      <c r="AD1344" s="206" t="str">
        <f t="shared" si="64"/>
        <v xml:space="preserve">{"Organisation": "Friends for Health in Haiti", "Indicateur": "Distribution de biens non-alimentaire", "Statut": "En cours", "Date de l'activité (passé ou planifiée)
( jj-mm-aaaa)": "Non renseigné", "Département": "Grande Anse", "Commune": "", "Section Communale": ""}, </v>
      </c>
    </row>
    <row r="1345" spans="1:30" s="53" customFormat="1" x14ac:dyDescent="0.25">
      <c r="A1345" s="53" t="s">
        <v>2103</v>
      </c>
      <c r="D1345" s="53" t="s">
        <v>31</v>
      </c>
      <c r="E1345" s="132" t="s">
        <v>2249</v>
      </c>
      <c r="F1345" s="77" t="s">
        <v>2417</v>
      </c>
      <c r="G1345" s="145" t="s">
        <v>1056</v>
      </c>
      <c r="H1345" s="138" t="str">
        <f>IFERROR(VLOOKUP(G1345,REFERENCES!O:P,2,FALSE),"")</f>
        <v xml:space="preserve">Nombre </v>
      </c>
      <c r="I1345" s="207">
        <v>500</v>
      </c>
      <c r="J1345" s="17"/>
      <c r="K1345" s="17"/>
      <c r="L1345" s="17"/>
      <c r="M1345" s="20"/>
      <c r="N1345" s="207">
        <v>500</v>
      </c>
      <c r="O1345" s="143"/>
      <c r="P1345" s="53" t="s">
        <v>16</v>
      </c>
      <c r="R1345" s="150"/>
      <c r="S1345" s="143" t="s">
        <v>2104</v>
      </c>
      <c r="U1345" s="71"/>
      <c r="V1345" s="145"/>
      <c r="W1345" s="206" t="e">
        <f t="shared" si="62"/>
        <v>#VALUE!</v>
      </c>
      <c r="X1345" s="206">
        <f t="shared" si="63"/>
        <v>36</v>
      </c>
      <c r="Y1345" s="206" t="str">
        <f>VLOOKUP(P1345,NIVEAUXADMIN!A:B,2,FALSE)</f>
        <v>HT08</v>
      </c>
      <c r="Z1345" s="206" t="e">
        <f>VLOOKUP(Q1345,NIVEAUXADMIN!E:F,2,FALSE)</f>
        <v>#N/A</v>
      </c>
      <c r="AA1345" s="206" t="e">
        <f>VLOOKUP(R1345,NIVEAUXADMIN!I:J,2,FALSE)</f>
        <v>#N/A</v>
      </c>
      <c r="AB1345" s="206">
        <f>IF(SUMPRODUCT(($A$4:$A1345=A1345)*($Q$4:$Q1345=Q1345))&gt;1,0,1)</f>
        <v>0</v>
      </c>
      <c r="AC1345" s="207">
        <f>IF(SUMPRODUCT(($A$4:$A1345=A1345)*($F$4:$F1345=F1345)*($Q$4:$Q1345=Q1345))&gt;1,0,1)</f>
        <v>0</v>
      </c>
      <c r="AD1345" s="206" t="str">
        <f t="shared" si="64"/>
        <v xml:space="preserve">{"Organisation": "Friends for Health in Haiti", "Indicateur": "Distribution de biens non-alimentaire", "Statut": "En cours", "Date de l'activité (passé ou planifiée)
( jj-mm-aaaa)": "Non renseigné", "Département": "Grande Anse", "Commune": "", "Section Communale": ""}, </v>
      </c>
    </row>
    <row r="1346" spans="1:30" s="53" customFormat="1" x14ac:dyDescent="0.25">
      <c r="A1346" s="53" t="s">
        <v>2090</v>
      </c>
      <c r="D1346" s="53" t="s">
        <v>15</v>
      </c>
      <c r="E1346" s="132" t="s">
        <v>2254</v>
      </c>
      <c r="F1346" s="77" t="s">
        <v>2417</v>
      </c>
      <c r="G1346" s="145" t="s">
        <v>1056</v>
      </c>
      <c r="H1346" s="138" t="str">
        <f>IFERROR(VLOOKUP(G1346,REFERENCES!O:P,2,FALSE),"")</f>
        <v xml:space="preserve">Nombre </v>
      </c>
      <c r="I1346" s="207">
        <v>621</v>
      </c>
      <c r="J1346" s="73"/>
      <c r="K1346" s="73"/>
      <c r="L1346" s="73"/>
      <c r="M1346" s="20"/>
      <c r="N1346" s="207">
        <v>621</v>
      </c>
      <c r="O1346" s="143"/>
      <c r="P1346" s="53" t="s">
        <v>19</v>
      </c>
      <c r="Q1346" s="71" t="s">
        <v>552</v>
      </c>
      <c r="R1346" s="176"/>
      <c r="S1346" s="143"/>
      <c r="T1346" s="71"/>
      <c r="V1346" s="145"/>
      <c r="W1346" s="206" t="e">
        <f t="shared" si="62"/>
        <v>#VALUE!</v>
      </c>
      <c r="X1346" s="206">
        <f t="shared" si="63"/>
        <v>36</v>
      </c>
      <c r="Y1346" s="206" t="str">
        <f>VLOOKUP(P1346,NIVEAUXADMIN!A:B,2,FALSE)</f>
        <v>HT07</v>
      </c>
      <c r="Z1346" s="206" t="str">
        <f>VLOOKUP(Q1346,NIVEAUXADMIN!E:F,2,FALSE)</f>
        <v>HT07712</v>
      </c>
      <c r="AA1346" s="206" t="e">
        <f>VLOOKUP(R1346,NIVEAUXADMIN!I:J,2,FALSE)</f>
        <v>#N/A</v>
      </c>
      <c r="AB1346" s="206">
        <f>IF(SUMPRODUCT(($A$4:$A1346=A1346)*($Q$4:$Q1346=Q1346))&gt;1,0,1)</f>
        <v>1</v>
      </c>
      <c r="AC1346" s="207">
        <f>IF(SUMPRODUCT(($A$4:$A1346=A1346)*($F$4:$F1346=F1346)*($Q$4:$Q1346=Q1346))&gt;1,0,1)</f>
        <v>1</v>
      </c>
      <c r="AD1346" s="206" t="str">
        <f t="shared" si="64"/>
        <v xml:space="preserve">{"Organisation": "Global Birthing Home Foundation", "Indicateur": "Distribution de biens non-alimentaire", "Statut": "Réalisé", "Date de l'activité (passé ou planifiée)
( jj-mm-aaaa)": "du 25-Nov-16 au 7-dec-2016", "Département": "Sud", "Commune": "Torbeck", "Section Communale": ""}, </v>
      </c>
    </row>
    <row r="1347" spans="1:30" s="53" customFormat="1" x14ac:dyDescent="0.25">
      <c r="A1347" s="71" t="s">
        <v>2090</v>
      </c>
      <c r="B1347" s="71"/>
      <c r="C1347" s="71"/>
      <c r="D1347" s="71" t="s">
        <v>15</v>
      </c>
      <c r="E1347" s="132" t="s">
        <v>2254</v>
      </c>
      <c r="F1347" s="77" t="s">
        <v>2417</v>
      </c>
      <c r="G1347" s="145" t="s">
        <v>1047</v>
      </c>
      <c r="H1347" s="138" t="str">
        <f>IFERROR(VLOOKUP(G1347,REFERENCES!O:P,2,FALSE),"")</f>
        <v xml:space="preserve">Nombre </v>
      </c>
      <c r="I1347" s="207">
        <v>621</v>
      </c>
      <c r="J1347" s="73"/>
      <c r="K1347" s="73"/>
      <c r="L1347" s="73"/>
      <c r="M1347" s="74"/>
      <c r="N1347" s="207">
        <v>621</v>
      </c>
      <c r="O1347" s="143"/>
      <c r="P1347" s="71" t="s">
        <v>19</v>
      </c>
      <c r="Q1347" s="71" t="s">
        <v>552</v>
      </c>
      <c r="R1347" s="176"/>
      <c r="S1347" s="143"/>
      <c r="T1347" s="71"/>
      <c r="U1347" s="71"/>
      <c r="V1347" s="145"/>
      <c r="W1347" s="206" t="e">
        <f t="shared" si="62"/>
        <v>#VALUE!</v>
      </c>
      <c r="X1347" s="206">
        <f t="shared" si="63"/>
        <v>36</v>
      </c>
      <c r="Y1347" s="206" t="str">
        <f>VLOOKUP(P1347,NIVEAUXADMIN!A:B,2,FALSE)</f>
        <v>HT07</v>
      </c>
      <c r="Z1347" s="206" t="str">
        <f>VLOOKUP(Q1347,NIVEAUXADMIN!E:F,2,FALSE)</f>
        <v>HT07712</v>
      </c>
      <c r="AA1347" s="206" t="e">
        <f>VLOOKUP(R1347,NIVEAUXADMIN!I:J,2,FALSE)</f>
        <v>#N/A</v>
      </c>
      <c r="AB1347" s="206">
        <f>IF(SUMPRODUCT(($A$4:$A1347=A1347)*($Q$4:$Q1347=Q1347))&gt;1,0,1)</f>
        <v>0</v>
      </c>
      <c r="AC1347" s="207">
        <f>IF(SUMPRODUCT(($A$4:$A1347=A1347)*($F$4:$F1347=F1347)*($Q$4:$Q1347=Q1347))&gt;1,0,1)</f>
        <v>0</v>
      </c>
      <c r="AD1347" s="206" t="str">
        <f t="shared" si="64"/>
        <v xml:space="preserve">{"Organisation": "Global Birthing Home Foundation", "Indicateur": "Distribution de biens non-alimentaire", "Statut": "Réalisé", "Date de l'activité (passé ou planifiée)
( jj-mm-aaaa)": "du 25-Nov-16 au 7-dec-2016", "Département": "Sud", "Commune": "Torbeck", "Section Communale": ""}, </v>
      </c>
    </row>
    <row r="1348" spans="1:30" s="53" customFormat="1" x14ac:dyDescent="0.25">
      <c r="A1348" s="53" t="s">
        <v>2090</v>
      </c>
      <c r="D1348" s="53" t="s">
        <v>15</v>
      </c>
      <c r="E1348" s="132" t="s">
        <v>2254</v>
      </c>
      <c r="F1348" s="77" t="s">
        <v>2417</v>
      </c>
      <c r="G1348" s="145" t="s">
        <v>1055</v>
      </c>
      <c r="H1348" s="138" t="str">
        <f>IFERROR(VLOOKUP(G1348,REFERENCES!O:P,2,FALSE),"")</f>
        <v xml:space="preserve">Nombre </v>
      </c>
      <c r="I1348" s="207">
        <v>621</v>
      </c>
      <c r="J1348" s="17"/>
      <c r="K1348" s="17"/>
      <c r="L1348" s="17"/>
      <c r="M1348" s="20"/>
      <c r="N1348" s="207">
        <v>621</v>
      </c>
      <c r="O1348" s="143"/>
      <c r="P1348" s="53" t="s">
        <v>19</v>
      </c>
      <c r="Q1348" s="53" t="s">
        <v>552</v>
      </c>
      <c r="R1348" s="176"/>
      <c r="S1348" s="143"/>
      <c r="U1348" s="71"/>
      <c r="V1348" s="72"/>
      <c r="W1348" s="206" t="e">
        <f t="shared" si="62"/>
        <v>#VALUE!</v>
      </c>
      <c r="X1348" s="206">
        <f t="shared" si="63"/>
        <v>36</v>
      </c>
      <c r="Y1348" s="206" t="str">
        <f>VLOOKUP(P1348,NIVEAUXADMIN!A:B,2,FALSE)</f>
        <v>HT07</v>
      </c>
      <c r="Z1348" s="206" t="str">
        <f>VLOOKUP(Q1348,NIVEAUXADMIN!E:F,2,FALSE)</f>
        <v>HT07712</v>
      </c>
      <c r="AA1348" s="206" t="e">
        <f>VLOOKUP(R1348,NIVEAUXADMIN!I:J,2,FALSE)</f>
        <v>#N/A</v>
      </c>
      <c r="AB1348" s="206">
        <f>IF(SUMPRODUCT(($A$4:$A1348=A1348)*($Q$4:$Q1348=Q1348))&gt;1,0,1)</f>
        <v>0</v>
      </c>
      <c r="AC1348" s="207">
        <f>IF(SUMPRODUCT(($A$4:$A1348=A1348)*($F$4:$F1348=F1348)*($Q$4:$Q1348=Q1348))&gt;1,0,1)</f>
        <v>0</v>
      </c>
      <c r="AD1348" s="206" t="str">
        <f t="shared" si="64"/>
        <v xml:space="preserve">{"Organisation": "Global Birthing Home Foundation", "Indicateur": "Distribution de biens non-alimentaire", "Statut": "Réalisé", "Date de l'activité (passé ou planifiée)
( jj-mm-aaaa)": "du 25-Nov-16 au 7-dec-2016", "Département": "Sud", "Commune": "Torbeck", "Section Communale": ""}, </v>
      </c>
    </row>
    <row r="1349" spans="1:30" s="53" customFormat="1" x14ac:dyDescent="0.25">
      <c r="A1349" s="53" t="s">
        <v>2055</v>
      </c>
      <c r="D1349" s="53" t="s">
        <v>15</v>
      </c>
      <c r="E1349" s="132">
        <v>42658</v>
      </c>
      <c r="F1349" s="77" t="s">
        <v>2417</v>
      </c>
      <c r="G1349" s="145" t="s">
        <v>1056</v>
      </c>
      <c r="H1349" s="138" t="str">
        <f>IFERROR(VLOOKUP(G1349,REFERENCES!O:P,2,FALSE),"")</f>
        <v xml:space="preserve">Nombre </v>
      </c>
      <c r="I1349" s="185">
        <v>393</v>
      </c>
      <c r="J1349" s="17"/>
      <c r="K1349" s="17"/>
      <c r="L1349" s="17"/>
      <c r="M1349" s="20" t="s">
        <v>1818</v>
      </c>
      <c r="N1349" s="207">
        <v>393</v>
      </c>
      <c r="O1349" s="143"/>
      <c r="P1349" s="53" t="s">
        <v>172</v>
      </c>
      <c r="Q1349" s="53" t="s">
        <v>483</v>
      </c>
      <c r="R1349" s="150" t="s">
        <v>1213</v>
      </c>
      <c r="S1349" s="143" t="s">
        <v>1977</v>
      </c>
      <c r="V1349" s="145"/>
      <c r="W1349" s="206" t="str">
        <f t="shared" ref="W1349:W1412" si="65">UPPER(LEFT(A1349,3)&amp;YEAR(E1349)&amp;MONTH(E1349)&amp;DAY((E1349))&amp;LEFT(P1349,2)&amp;LEFT(Q1349,2)&amp;LEFT(R1349,2))</f>
        <v>GOA20161015OULE11</v>
      </c>
      <c r="X1349" s="206">
        <f t="shared" ref="X1349:X1412" si="66">COUNTIF($W$4:$W$128,W1349)</f>
        <v>0</v>
      </c>
      <c r="Y1349" s="206" t="str">
        <f>VLOOKUP(P1349,NIVEAUXADMIN!A:B,2,FALSE)</f>
        <v>HT01</v>
      </c>
      <c r="Z1349" s="206" t="str">
        <f>VLOOKUP(Q1349,NIVEAUXADMIN!E:F,2,FALSE)</f>
        <v>HT01121</v>
      </c>
      <c r="AA1349" s="206" t="str">
        <f>VLOOKUP(R1349,NIVEAUXADMIN!I:J,2,FALSE)</f>
        <v>HT01121-11</v>
      </c>
      <c r="AB1349" s="206">
        <f>IF(SUMPRODUCT(($A$4:$A1349=A1349)*($Q$4:$Q1349=Q1349))&gt;1,0,1)</f>
        <v>1</v>
      </c>
      <c r="AC1349" s="207">
        <f>IF(SUMPRODUCT(($A$4:$A1349=A1349)*($F$4:$F1349=F1349)*($Q$4:$Q1349=Q1349))&gt;1,0,1)</f>
        <v>1</v>
      </c>
      <c r="AD1349" s="206" t="str">
        <f t="shared" ref="AD1349:AD1412" si="67">"{"""&amp;$A$3 &amp;""": """ &amp; TRIM(A1349)  &amp; """, """&amp; $F$3 &amp; """: """ &amp;  IFERROR(MID(F1349,5,LEN(F1349)-2),"")&amp; """, """ &amp;$D$3 &amp;""": """ &amp; D1349 &amp; """, """&amp;$E$3 &amp;""": """ &amp; IFERROR(TEXT(E1349,"m/d/yyyy"),"") &amp; """, """&amp; $P$3&amp; """: """ &amp; P1349&amp; """, """&amp; $Q$3&amp; """: """ &amp; Q1349&amp; """, """&amp; $R$3&amp; """: """ &amp; R1349&amp; """}, "</f>
        <v xml:space="preserve">{"Organisation": "Goal", "Indicateur": "Distribution de biens non-alimentaire", "Statut": "Réalisé", "Date de l'activité (passé ou planifiée)
( jj-mm-aaaa)": "10/15/2016", "Département": "Ouest", "Commune": "Leogane", "Section Communale": "11ème Gros Morne"}, </v>
      </c>
    </row>
    <row r="1350" spans="1:30" s="53" customFormat="1" x14ac:dyDescent="0.25">
      <c r="A1350" s="53" t="s">
        <v>2055</v>
      </c>
      <c r="D1350" s="53" t="s">
        <v>15</v>
      </c>
      <c r="E1350" s="132">
        <v>42658</v>
      </c>
      <c r="F1350" s="77" t="s">
        <v>2417</v>
      </c>
      <c r="G1350" s="145" t="s">
        <v>1055</v>
      </c>
      <c r="H1350" s="138" t="str">
        <f>IFERROR(VLOOKUP(G1350,REFERENCES!O:P,2,FALSE),"")</f>
        <v xml:space="preserve">Nombre </v>
      </c>
      <c r="I1350" s="185">
        <v>393</v>
      </c>
      <c r="J1350" s="17"/>
      <c r="K1350" s="17"/>
      <c r="L1350" s="17"/>
      <c r="M1350" s="20" t="s">
        <v>1818</v>
      </c>
      <c r="N1350" s="207">
        <v>393</v>
      </c>
      <c r="O1350" s="143"/>
      <c r="P1350" s="53" t="s">
        <v>172</v>
      </c>
      <c r="Q1350" s="53" t="s">
        <v>483</v>
      </c>
      <c r="R1350" s="150" t="s">
        <v>1213</v>
      </c>
      <c r="S1350" s="143" t="s">
        <v>1977</v>
      </c>
      <c r="U1350" s="71"/>
      <c r="V1350" s="145"/>
      <c r="W1350" s="206" t="str">
        <f t="shared" si="65"/>
        <v>GOA20161015OULE11</v>
      </c>
      <c r="X1350" s="206">
        <f t="shared" si="66"/>
        <v>0</v>
      </c>
      <c r="Y1350" s="206" t="str">
        <f>VLOOKUP(P1350,NIVEAUXADMIN!A:B,2,FALSE)</f>
        <v>HT01</v>
      </c>
      <c r="Z1350" s="206" t="str">
        <f>VLOOKUP(Q1350,NIVEAUXADMIN!E:F,2,FALSE)</f>
        <v>HT01121</v>
      </c>
      <c r="AA1350" s="206" t="str">
        <f>VLOOKUP(R1350,NIVEAUXADMIN!I:J,2,FALSE)</f>
        <v>HT01121-11</v>
      </c>
      <c r="AB1350" s="206">
        <f>IF(SUMPRODUCT(($A$4:$A1350=A1350)*($Q$4:$Q1350=Q1350))&gt;1,0,1)</f>
        <v>0</v>
      </c>
      <c r="AC1350" s="207">
        <f>IF(SUMPRODUCT(($A$4:$A1350=A1350)*($F$4:$F1350=F1350)*($Q$4:$Q1350=Q1350))&gt;1,0,1)</f>
        <v>0</v>
      </c>
      <c r="AD1350" s="206" t="str">
        <f t="shared" si="67"/>
        <v xml:space="preserve">{"Organisation": "Goal", "Indicateur": "Distribution de biens non-alimentaire", "Statut": "Réalisé", "Date de l'activité (passé ou planifiée)
( jj-mm-aaaa)": "10/15/2016", "Département": "Ouest", "Commune": "Leogane", "Section Communale": "11ème Gros Morne"}, </v>
      </c>
    </row>
    <row r="1351" spans="1:30" s="53" customFormat="1" x14ac:dyDescent="0.25">
      <c r="A1351" s="53" t="s">
        <v>2244</v>
      </c>
      <c r="C1351" s="53" t="s">
        <v>47</v>
      </c>
      <c r="D1351" s="53" t="s">
        <v>15</v>
      </c>
      <c r="E1351" s="132">
        <v>42654</v>
      </c>
      <c r="F1351" s="77" t="s">
        <v>2420</v>
      </c>
      <c r="G1351" s="145" t="s">
        <v>2409</v>
      </c>
      <c r="H1351" s="138" t="str">
        <f>IFERROR(VLOOKUP(G1351,REFERENCES!O:P,2,FALSE),"")</f>
        <v xml:space="preserve">Nombre </v>
      </c>
      <c r="I1351" s="185">
        <v>20</v>
      </c>
      <c r="J1351" s="17"/>
      <c r="K1351" s="17"/>
      <c r="L1351" s="17"/>
      <c r="M1351" s="20" t="s">
        <v>1818</v>
      </c>
      <c r="N1351" s="197"/>
      <c r="O1351" s="143"/>
      <c r="P1351" s="53" t="s">
        <v>151</v>
      </c>
      <c r="Q1351" s="53" t="s">
        <v>291</v>
      </c>
      <c r="R1351" s="150" t="s">
        <v>1310</v>
      </c>
      <c r="S1351" s="143"/>
      <c r="U1351" s="71"/>
      <c r="V1351" s="72"/>
      <c r="W1351" s="206" t="str">
        <f t="shared" si="65"/>
        <v>GOV20161011NIL'1È</v>
      </c>
      <c r="X1351" s="206">
        <f t="shared" si="66"/>
        <v>0</v>
      </c>
      <c r="Y1351" s="206" t="str">
        <f>VLOOKUP(P1351,NIVEAUXADMIN!A:B,2,FALSE)</f>
        <v>HT10</v>
      </c>
      <c r="Z1351" s="206" t="str">
        <f>VLOOKUP(Q1351,NIVEAUXADMIN!E:F,2,FALSE)</f>
        <v>HT101023</v>
      </c>
      <c r="AA1351" s="206" t="str">
        <f>VLOOKUP(R1351,NIVEAUXADMIN!I:J,2,FALSE)</f>
        <v>HT101023-01</v>
      </c>
      <c r="AB1351" s="206">
        <f>IF(SUMPRODUCT(($A$4:$A1351=A1351)*($Q$4:$Q1351=Q1351))&gt;1,0,1)</f>
        <v>1</v>
      </c>
      <c r="AC1351" s="207">
        <f>IF(SUMPRODUCT(($A$4:$A1351=A1351)*($F$4:$F1351=F1351)*($Q$4:$Q1351=Q1351))&gt;1,0,1)</f>
        <v>1</v>
      </c>
      <c r="AD1351" s="206" t="str">
        <f t="shared" si="67"/>
        <v xml:space="preserve">{"Organisation": "Government of Haiti - Unite de Construction de Logements et de Batiments Publics", "Indicateur": "Distribution de materiel d'abris d'urgence", "Statut": "Réalisé", "Date de l'activité (passé ou planifiée)
( jj-mm-aaaa)": "10/11/2016", "Département": "Nippes", "Commune": "L'Asile", "Section Communale": "1ère l'Asile"}, </v>
      </c>
    </row>
    <row r="1352" spans="1:30" s="53" customFormat="1" x14ac:dyDescent="0.25">
      <c r="A1352" s="53" t="s">
        <v>2244</v>
      </c>
      <c r="C1352" s="53" t="s">
        <v>47</v>
      </c>
      <c r="D1352" s="53" t="s">
        <v>15</v>
      </c>
      <c r="E1352" s="132">
        <v>42654</v>
      </c>
      <c r="F1352" s="77" t="s">
        <v>2420</v>
      </c>
      <c r="G1352" s="145" t="s">
        <v>2409</v>
      </c>
      <c r="H1352" s="138" t="str">
        <f>IFERROR(VLOOKUP(G1352,REFERENCES!O:P,2,FALSE),"")</f>
        <v xml:space="preserve">Nombre </v>
      </c>
      <c r="I1352" s="185">
        <v>20</v>
      </c>
      <c r="J1352" s="73"/>
      <c r="K1352" s="73"/>
      <c r="L1352" s="73"/>
      <c r="M1352" s="20" t="s">
        <v>1818</v>
      </c>
      <c r="N1352" s="197"/>
      <c r="O1352" s="143"/>
      <c r="P1352" s="53" t="s">
        <v>19</v>
      </c>
      <c r="Q1352" s="53" t="s">
        <v>497</v>
      </c>
      <c r="R1352" s="150"/>
      <c r="S1352" s="143"/>
      <c r="T1352" s="71"/>
      <c r="V1352" s="72"/>
      <c r="W1352" s="206" t="str">
        <f t="shared" si="65"/>
        <v>GOV20161011SUCA</v>
      </c>
      <c r="X1352" s="206">
        <f t="shared" si="66"/>
        <v>0</v>
      </c>
      <c r="Y1352" s="206" t="str">
        <f>VLOOKUP(P1352,NIVEAUXADMIN!A:B,2,FALSE)</f>
        <v>HT07</v>
      </c>
      <c r="Z1352" s="206" t="str">
        <f>VLOOKUP(Q1352,NIVEAUXADMIN!E:F,2,FALSE)</f>
        <v>HT07714</v>
      </c>
      <c r="AA1352" s="206" t="e">
        <f>VLOOKUP(R1352,NIVEAUXADMIN!I:J,2,FALSE)</f>
        <v>#N/A</v>
      </c>
      <c r="AB1352" s="206">
        <f>IF(SUMPRODUCT(($A$4:$A1352=A1352)*($Q$4:$Q1352=Q1352))&gt;1,0,1)</f>
        <v>1</v>
      </c>
      <c r="AC1352" s="207">
        <f>IF(SUMPRODUCT(($A$4:$A1352=A1352)*($F$4:$F1352=F1352)*($Q$4:$Q1352=Q1352))&gt;1,0,1)</f>
        <v>1</v>
      </c>
      <c r="AD1352" s="206" t="str">
        <f t="shared" si="67"/>
        <v xml:space="preserve">{"Organisation": "Government of Haiti - Unite de Construction de Logements et de Batiments Publics", "Indicateur": "Distribution de materiel d'abris d'urgence", "Statut": "Réalisé", "Date de l'activité (passé ou planifiée)
( jj-mm-aaaa)": "10/11/2016", "Département": "Sud", "Commune": "Camp Perrin", "Section Communale": ""}, </v>
      </c>
    </row>
    <row r="1353" spans="1:30" s="53" customFormat="1" x14ac:dyDescent="0.25">
      <c r="A1353" s="53" t="s">
        <v>2244</v>
      </c>
      <c r="C1353" s="53" t="s">
        <v>47</v>
      </c>
      <c r="D1353" s="53" t="s">
        <v>15</v>
      </c>
      <c r="E1353" s="132">
        <v>42654</v>
      </c>
      <c r="F1353" s="77" t="s">
        <v>2417</v>
      </c>
      <c r="G1353" s="145" t="s">
        <v>1058</v>
      </c>
      <c r="H1353" s="138" t="str">
        <f>IFERROR(VLOOKUP(G1353,REFERENCES!O:P,2,FALSE),"")</f>
        <v xml:space="preserve">Nombre </v>
      </c>
      <c r="I1353" s="185">
        <v>20</v>
      </c>
      <c r="J1353" s="73"/>
      <c r="K1353" s="73"/>
      <c r="L1353" s="73"/>
      <c r="M1353" s="20" t="s">
        <v>1818</v>
      </c>
      <c r="N1353" s="197"/>
      <c r="O1353" s="143"/>
      <c r="P1353" s="53" t="s">
        <v>151</v>
      </c>
      <c r="Q1353" s="53" t="s">
        <v>291</v>
      </c>
      <c r="R1353" s="150" t="s">
        <v>1310</v>
      </c>
      <c r="S1353" s="143"/>
      <c r="T1353" s="71"/>
      <c r="U1353" s="71"/>
      <c r="V1353" s="206" t="s">
        <v>1049</v>
      </c>
      <c r="W1353" s="206" t="str">
        <f t="shared" si="65"/>
        <v>GOV20161011NIL'1È</v>
      </c>
      <c r="X1353" s="206">
        <f t="shared" si="66"/>
        <v>0</v>
      </c>
      <c r="Y1353" s="206" t="str">
        <f>VLOOKUP(P1353,NIVEAUXADMIN!A:B,2,FALSE)</f>
        <v>HT10</v>
      </c>
      <c r="Z1353" s="206" t="str">
        <f>VLOOKUP(Q1353,NIVEAUXADMIN!E:F,2,FALSE)</f>
        <v>HT101023</v>
      </c>
      <c r="AA1353" s="206" t="str">
        <f>VLOOKUP(R1353,NIVEAUXADMIN!I:J,2,FALSE)</f>
        <v>HT101023-01</v>
      </c>
      <c r="AB1353" s="206">
        <f>IF(SUMPRODUCT(($A$4:$A1353=A1353)*($Q$4:$Q1353=Q1353))&gt;1,0,1)</f>
        <v>0</v>
      </c>
      <c r="AC1353" s="207">
        <f>IF(SUMPRODUCT(($A$4:$A1353=A1353)*($F$4:$F1353=F1353)*($Q$4:$Q1353=Q1353))&gt;1,0,1)</f>
        <v>1</v>
      </c>
      <c r="AD1353" s="206" t="str">
        <f t="shared" si="67"/>
        <v xml:space="preserve">{"Organisation": "Government of Haiti - Unite de Construction de Logements et de Batiments Publics", "Indicateur": "Distribution de biens non-alimentaire", "Statut": "Réalisé", "Date de l'activité (passé ou planifiée)
( jj-mm-aaaa)": "10/11/2016", "Département": "Nippes", "Commune": "L'Asile", "Section Communale": "1ère l'Asile"}, </v>
      </c>
    </row>
    <row r="1354" spans="1:30" s="53" customFormat="1" x14ac:dyDescent="0.25">
      <c r="A1354" s="53" t="s">
        <v>2244</v>
      </c>
      <c r="C1354" s="53" t="s">
        <v>47</v>
      </c>
      <c r="D1354" s="53" t="s">
        <v>15</v>
      </c>
      <c r="E1354" s="132">
        <v>42654</v>
      </c>
      <c r="F1354" s="77" t="s">
        <v>2417</v>
      </c>
      <c r="G1354" s="145" t="s">
        <v>1058</v>
      </c>
      <c r="H1354" s="138" t="str">
        <f>IFERROR(VLOOKUP(G1354,REFERENCES!O:P,2,FALSE),"")</f>
        <v xml:space="preserve">Nombre </v>
      </c>
      <c r="I1354" s="185">
        <v>20</v>
      </c>
      <c r="J1354" s="17"/>
      <c r="K1354" s="17"/>
      <c r="L1354" s="17"/>
      <c r="M1354" s="20" t="s">
        <v>1818</v>
      </c>
      <c r="N1354" s="197"/>
      <c r="O1354" s="143"/>
      <c r="P1354" s="53" t="s">
        <v>19</v>
      </c>
      <c r="Q1354" s="53" t="s">
        <v>497</v>
      </c>
      <c r="R1354" s="150"/>
      <c r="S1354" s="143"/>
      <c r="V1354" s="206" t="s">
        <v>1049</v>
      </c>
      <c r="W1354" s="206" t="str">
        <f t="shared" si="65"/>
        <v>GOV20161011SUCA</v>
      </c>
      <c r="X1354" s="206">
        <f t="shared" si="66"/>
        <v>0</v>
      </c>
      <c r="Y1354" s="206" t="str">
        <f>VLOOKUP(P1354,NIVEAUXADMIN!A:B,2,FALSE)</f>
        <v>HT07</v>
      </c>
      <c r="Z1354" s="206" t="str">
        <f>VLOOKUP(Q1354,NIVEAUXADMIN!E:F,2,FALSE)</f>
        <v>HT07714</v>
      </c>
      <c r="AA1354" s="206" t="e">
        <f>VLOOKUP(R1354,NIVEAUXADMIN!I:J,2,FALSE)</f>
        <v>#N/A</v>
      </c>
      <c r="AB1354" s="206">
        <f>IF(SUMPRODUCT(($A$4:$A1354=A1354)*($Q$4:$Q1354=Q1354))&gt;1,0,1)</f>
        <v>0</v>
      </c>
      <c r="AC1354" s="207">
        <f>IF(SUMPRODUCT(($A$4:$A1354=A1354)*($F$4:$F1354=F1354)*($Q$4:$Q1354=Q1354))&gt;1,0,1)</f>
        <v>1</v>
      </c>
      <c r="AD1354" s="206" t="str">
        <f t="shared" si="67"/>
        <v xml:space="preserve">{"Organisation": "Government of Haiti - Unite de Construction de Logements et de Batiments Publics", "Indicateur": "Distribution de biens non-alimentaire", "Statut": "Réalisé", "Date de l'activité (passé ou planifiée)
( jj-mm-aaaa)": "10/11/2016", "Département": "Sud", "Commune": "Camp Perrin", "Section Communale": ""}, </v>
      </c>
    </row>
    <row r="1355" spans="1:30" s="53" customFormat="1" x14ac:dyDescent="0.25">
      <c r="A1355" s="53" t="s">
        <v>2244</v>
      </c>
      <c r="C1355" s="53" t="s">
        <v>47</v>
      </c>
      <c r="D1355" s="53" t="s">
        <v>15</v>
      </c>
      <c r="E1355" s="132">
        <v>42654</v>
      </c>
      <c r="F1355" s="77" t="s">
        <v>2417</v>
      </c>
      <c r="G1355" s="145" t="s">
        <v>1047</v>
      </c>
      <c r="H1355" s="138" t="str">
        <f>IFERROR(VLOOKUP(G1355,REFERENCES!O:P,2,FALSE),"")</f>
        <v xml:space="preserve">Nombre </v>
      </c>
      <c r="I1355" s="185">
        <v>20</v>
      </c>
      <c r="J1355" s="73"/>
      <c r="K1355" s="73"/>
      <c r="L1355" s="73"/>
      <c r="M1355" s="20" t="s">
        <v>1818</v>
      </c>
      <c r="N1355" s="197"/>
      <c r="O1355" s="143"/>
      <c r="P1355" s="53" t="s">
        <v>151</v>
      </c>
      <c r="Q1355" s="53" t="s">
        <v>291</v>
      </c>
      <c r="R1355" s="150" t="s">
        <v>1310</v>
      </c>
      <c r="S1355" s="143"/>
      <c r="T1355" s="71"/>
      <c r="V1355" s="145"/>
      <c r="W1355" s="206" t="str">
        <f t="shared" si="65"/>
        <v>GOV20161011NIL'1È</v>
      </c>
      <c r="X1355" s="206">
        <f t="shared" si="66"/>
        <v>0</v>
      </c>
      <c r="Y1355" s="206" t="str">
        <f>VLOOKUP(P1355,NIVEAUXADMIN!A:B,2,FALSE)</f>
        <v>HT10</v>
      </c>
      <c r="Z1355" s="206" t="str">
        <f>VLOOKUP(Q1355,NIVEAUXADMIN!E:F,2,FALSE)</f>
        <v>HT101023</v>
      </c>
      <c r="AA1355" s="206" t="str">
        <f>VLOOKUP(R1355,NIVEAUXADMIN!I:J,2,FALSE)</f>
        <v>HT101023-01</v>
      </c>
      <c r="AB1355" s="206">
        <f>IF(SUMPRODUCT(($A$4:$A1355=A1355)*($Q$4:$Q1355=Q1355))&gt;1,0,1)</f>
        <v>0</v>
      </c>
      <c r="AC1355" s="207">
        <f>IF(SUMPRODUCT(($A$4:$A1355=A1355)*($F$4:$F1355=F1355)*($Q$4:$Q1355=Q1355))&gt;1,0,1)</f>
        <v>0</v>
      </c>
      <c r="AD1355" s="206" t="str">
        <f t="shared" si="67"/>
        <v xml:space="preserve">{"Organisation": "Government of Haiti - Unite de Construction de Logements et de Batiments Publics", "Indicateur": "Distribution de biens non-alimentaire", "Statut": "Réalisé", "Date de l'activité (passé ou planifiée)
( jj-mm-aaaa)": "10/11/2016", "Département": "Nippes", "Commune": "L'Asile", "Section Communale": "1ère l'Asile"}, </v>
      </c>
    </row>
    <row r="1356" spans="1:30" s="53" customFormat="1" x14ac:dyDescent="0.25">
      <c r="A1356" s="53" t="s">
        <v>2244</v>
      </c>
      <c r="C1356" s="53" t="s">
        <v>47</v>
      </c>
      <c r="D1356" s="53" t="s">
        <v>15</v>
      </c>
      <c r="E1356" s="132">
        <v>42654</v>
      </c>
      <c r="F1356" s="77" t="s">
        <v>2417</v>
      </c>
      <c r="G1356" s="145" t="s">
        <v>1047</v>
      </c>
      <c r="H1356" s="138" t="str">
        <f>IFERROR(VLOOKUP(G1356,REFERENCES!O:P,2,FALSE),"")</f>
        <v xml:space="preserve">Nombre </v>
      </c>
      <c r="I1356" s="185">
        <v>20</v>
      </c>
      <c r="J1356" s="73"/>
      <c r="K1356" s="73"/>
      <c r="L1356" s="73"/>
      <c r="M1356" s="20" t="s">
        <v>1818</v>
      </c>
      <c r="N1356" s="197"/>
      <c r="O1356" s="143"/>
      <c r="P1356" s="53" t="s">
        <v>19</v>
      </c>
      <c r="Q1356" s="53" t="s">
        <v>497</v>
      </c>
      <c r="R1356" s="78"/>
      <c r="S1356" s="206"/>
      <c r="T1356" s="71"/>
      <c r="U1356" s="71"/>
      <c r="V1356" s="145"/>
      <c r="W1356" s="206" t="str">
        <f t="shared" si="65"/>
        <v>GOV20161011SUCA</v>
      </c>
      <c r="X1356" s="206">
        <f t="shared" si="66"/>
        <v>0</v>
      </c>
      <c r="Y1356" s="206" t="str">
        <f>VLOOKUP(P1356,NIVEAUXADMIN!A:B,2,FALSE)</f>
        <v>HT07</v>
      </c>
      <c r="Z1356" s="206" t="str">
        <f>VLOOKUP(Q1356,NIVEAUXADMIN!E:F,2,FALSE)</f>
        <v>HT07714</v>
      </c>
      <c r="AA1356" s="206" t="e">
        <f>VLOOKUP(R1356,NIVEAUXADMIN!I:J,2,FALSE)</f>
        <v>#N/A</v>
      </c>
      <c r="AB1356" s="206">
        <f>IF(SUMPRODUCT(($A$4:$A1356=A1356)*($Q$4:$Q1356=Q1356))&gt;1,0,1)</f>
        <v>0</v>
      </c>
      <c r="AC1356" s="207">
        <f>IF(SUMPRODUCT(($A$4:$A1356=A1356)*($F$4:$F1356=F1356)*($Q$4:$Q1356=Q1356))&gt;1,0,1)</f>
        <v>0</v>
      </c>
      <c r="AD1356" s="206" t="str">
        <f t="shared" si="67"/>
        <v xml:space="preserve">{"Organisation": "Government of Haiti - Unite de Construction de Logements et de Batiments Publics", "Indicateur": "Distribution de biens non-alimentaire", "Statut": "Réalisé", "Date de l'activité (passé ou planifiée)
( jj-mm-aaaa)": "10/11/2016", "Département": "Sud", "Commune": "Camp Perrin", "Section Communale": ""}, </v>
      </c>
    </row>
    <row r="1357" spans="1:30" s="53" customFormat="1" x14ac:dyDescent="0.25">
      <c r="A1357" s="53" t="s">
        <v>2244</v>
      </c>
      <c r="C1357" s="53" t="s">
        <v>47</v>
      </c>
      <c r="D1357" s="53" t="s">
        <v>15</v>
      </c>
      <c r="E1357" s="132">
        <v>42654</v>
      </c>
      <c r="F1357" s="77" t="s">
        <v>2417</v>
      </c>
      <c r="G1357" s="145" t="s">
        <v>1056</v>
      </c>
      <c r="H1357" s="138" t="str">
        <f>IFERROR(VLOOKUP(G1357,REFERENCES!O:P,2,FALSE),"")</f>
        <v xml:space="preserve">Nombre </v>
      </c>
      <c r="I1357" s="185">
        <v>20</v>
      </c>
      <c r="J1357" s="73"/>
      <c r="K1357" s="73"/>
      <c r="L1357" s="73"/>
      <c r="M1357" s="20" t="s">
        <v>1818</v>
      </c>
      <c r="N1357" s="197"/>
      <c r="O1357" s="143"/>
      <c r="P1357" s="53" t="s">
        <v>151</v>
      </c>
      <c r="Q1357" s="71" t="s">
        <v>291</v>
      </c>
      <c r="R1357" s="78" t="s">
        <v>1310</v>
      </c>
      <c r="S1357" s="206"/>
      <c r="T1357" s="71"/>
      <c r="V1357" s="145"/>
      <c r="W1357" s="206" t="str">
        <f t="shared" si="65"/>
        <v>GOV20161011NIL'1È</v>
      </c>
      <c r="X1357" s="206">
        <f t="shared" si="66"/>
        <v>0</v>
      </c>
      <c r="Y1357" s="206" t="str">
        <f>VLOOKUP(P1357,NIVEAUXADMIN!A:B,2,FALSE)</f>
        <v>HT10</v>
      </c>
      <c r="Z1357" s="206" t="str">
        <f>VLOOKUP(Q1357,NIVEAUXADMIN!E:F,2,FALSE)</f>
        <v>HT101023</v>
      </c>
      <c r="AA1357" s="206" t="str">
        <f>VLOOKUP(R1357,NIVEAUXADMIN!I:J,2,FALSE)</f>
        <v>HT101023-01</v>
      </c>
      <c r="AB1357" s="206">
        <f>IF(SUMPRODUCT(($A$4:$A1357=A1357)*($Q$4:$Q1357=Q1357))&gt;1,0,1)</f>
        <v>0</v>
      </c>
      <c r="AC1357" s="207">
        <f>IF(SUMPRODUCT(($A$4:$A1357=A1357)*($F$4:$F1357=F1357)*($Q$4:$Q1357=Q1357))&gt;1,0,1)</f>
        <v>0</v>
      </c>
      <c r="AD1357" s="206" t="str">
        <f t="shared" si="67"/>
        <v xml:space="preserve">{"Organisation": "Government of Haiti - Unite de Construction de Logements et de Batiments Publics", "Indicateur": "Distribution de biens non-alimentaire", "Statut": "Réalisé", "Date de l'activité (passé ou planifiée)
( jj-mm-aaaa)": "10/11/2016", "Département": "Nippes", "Commune": "L'Asile", "Section Communale": "1ère l'Asile"}, </v>
      </c>
    </row>
    <row r="1358" spans="1:30" s="53" customFormat="1" x14ac:dyDescent="0.25">
      <c r="A1358" s="53" t="s">
        <v>2244</v>
      </c>
      <c r="C1358" s="53" t="s">
        <v>47</v>
      </c>
      <c r="D1358" s="53" t="s">
        <v>15</v>
      </c>
      <c r="E1358" s="132">
        <v>42654</v>
      </c>
      <c r="F1358" s="77" t="s">
        <v>2417</v>
      </c>
      <c r="G1358" s="145" t="s">
        <v>1056</v>
      </c>
      <c r="H1358" s="138" t="str">
        <f>IFERROR(VLOOKUP(G1358,REFERENCES!O:P,2,FALSE),"")</f>
        <v xml:space="preserve">Nombre </v>
      </c>
      <c r="I1358" s="185">
        <v>20</v>
      </c>
      <c r="J1358" s="17"/>
      <c r="K1358" s="17"/>
      <c r="L1358" s="17"/>
      <c r="M1358" s="20" t="s">
        <v>1818</v>
      </c>
      <c r="N1358" s="197"/>
      <c r="O1358" s="143"/>
      <c r="P1358" s="53" t="s">
        <v>19</v>
      </c>
      <c r="Q1358" s="53" t="s">
        <v>497</v>
      </c>
      <c r="R1358" s="78"/>
      <c r="S1358" s="206"/>
      <c r="V1358" s="145"/>
      <c r="W1358" s="206" t="str">
        <f t="shared" si="65"/>
        <v>GOV20161011SUCA</v>
      </c>
      <c r="X1358" s="206">
        <f t="shared" si="66"/>
        <v>0</v>
      </c>
      <c r="Y1358" s="206" t="str">
        <f>VLOOKUP(P1358,NIVEAUXADMIN!A:B,2,FALSE)</f>
        <v>HT07</v>
      </c>
      <c r="Z1358" s="206" t="str">
        <f>VLOOKUP(Q1358,NIVEAUXADMIN!E:F,2,FALSE)</f>
        <v>HT07714</v>
      </c>
      <c r="AA1358" s="206" t="e">
        <f>VLOOKUP(R1358,NIVEAUXADMIN!I:J,2,FALSE)</f>
        <v>#N/A</v>
      </c>
      <c r="AB1358" s="206">
        <f>IF(SUMPRODUCT(($A$4:$A1358=A1358)*($Q$4:$Q1358=Q1358))&gt;1,0,1)</f>
        <v>0</v>
      </c>
      <c r="AC1358" s="207">
        <f>IF(SUMPRODUCT(($A$4:$A1358=A1358)*($F$4:$F1358=F1358)*($Q$4:$Q1358=Q1358))&gt;1,0,1)</f>
        <v>0</v>
      </c>
      <c r="AD1358" s="206" t="str">
        <f t="shared" si="67"/>
        <v xml:space="preserve">{"Organisation": "Government of Haiti - Unite de Construction de Logements et de Batiments Publics", "Indicateur": "Distribution de biens non-alimentaire", "Statut": "Réalisé", "Date de l'activité (passé ou planifiée)
( jj-mm-aaaa)": "10/11/2016", "Département": "Sud", "Commune": "Camp Perrin", "Section Communale": ""}, </v>
      </c>
    </row>
    <row r="1359" spans="1:30" s="53" customFormat="1" x14ac:dyDescent="0.25">
      <c r="A1359" s="53" t="s">
        <v>2244</v>
      </c>
      <c r="C1359" s="53" t="s">
        <v>47</v>
      </c>
      <c r="D1359" s="53" t="s">
        <v>15</v>
      </c>
      <c r="E1359" s="132">
        <v>42654</v>
      </c>
      <c r="F1359" s="77" t="s">
        <v>2417</v>
      </c>
      <c r="G1359" s="145" t="s">
        <v>1055</v>
      </c>
      <c r="H1359" s="138" t="str">
        <f>IFERROR(VLOOKUP(G1359,REFERENCES!O:P,2,FALSE),"")</f>
        <v xml:space="preserve">Nombre </v>
      </c>
      <c r="I1359" s="185">
        <v>20</v>
      </c>
      <c r="J1359" s="17"/>
      <c r="K1359" s="17"/>
      <c r="L1359" s="17"/>
      <c r="M1359" s="20" t="s">
        <v>1818</v>
      </c>
      <c r="N1359" s="197"/>
      <c r="O1359" s="143"/>
      <c r="P1359" s="53" t="s">
        <v>151</v>
      </c>
      <c r="Q1359" s="53" t="s">
        <v>291</v>
      </c>
      <c r="R1359" s="78" t="s">
        <v>1310</v>
      </c>
      <c r="S1359" s="206"/>
      <c r="U1359" s="71"/>
      <c r="V1359" s="145"/>
      <c r="W1359" s="206" t="str">
        <f t="shared" si="65"/>
        <v>GOV20161011NIL'1È</v>
      </c>
      <c r="X1359" s="206">
        <f t="shared" si="66"/>
        <v>0</v>
      </c>
      <c r="Y1359" s="206" t="str">
        <f>VLOOKUP(P1359,NIVEAUXADMIN!A:B,2,FALSE)</f>
        <v>HT10</v>
      </c>
      <c r="Z1359" s="206" t="str">
        <f>VLOOKUP(Q1359,NIVEAUXADMIN!E:F,2,FALSE)</f>
        <v>HT101023</v>
      </c>
      <c r="AA1359" s="206" t="str">
        <f>VLOOKUP(R1359,NIVEAUXADMIN!I:J,2,FALSE)</f>
        <v>HT101023-01</v>
      </c>
      <c r="AB1359" s="206">
        <f>IF(SUMPRODUCT(($A$4:$A1359=A1359)*($Q$4:$Q1359=Q1359))&gt;1,0,1)</f>
        <v>0</v>
      </c>
      <c r="AC1359" s="207">
        <f>IF(SUMPRODUCT(($A$4:$A1359=A1359)*($F$4:$F1359=F1359)*($Q$4:$Q1359=Q1359))&gt;1,0,1)</f>
        <v>0</v>
      </c>
      <c r="AD1359" s="206" t="str">
        <f t="shared" si="67"/>
        <v xml:space="preserve">{"Organisation": "Government of Haiti - Unite de Construction de Logements et de Batiments Publics", "Indicateur": "Distribution de biens non-alimentaire", "Statut": "Réalisé", "Date de l'activité (passé ou planifiée)
( jj-mm-aaaa)": "10/11/2016", "Département": "Nippes", "Commune": "L'Asile", "Section Communale": "1ère l'Asile"}, </v>
      </c>
    </row>
    <row r="1360" spans="1:30" s="53" customFormat="1" x14ac:dyDescent="0.25">
      <c r="A1360" s="53" t="s">
        <v>2244</v>
      </c>
      <c r="C1360" s="53" t="s">
        <v>47</v>
      </c>
      <c r="D1360" s="53" t="s">
        <v>15</v>
      </c>
      <c r="E1360" s="132">
        <v>42654</v>
      </c>
      <c r="F1360" s="77" t="s">
        <v>2417</v>
      </c>
      <c r="G1360" s="145" t="s">
        <v>1055</v>
      </c>
      <c r="H1360" s="138" t="str">
        <f>IFERROR(VLOOKUP(G1360,REFERENCES!O:P,2,FALSE),"")</f>
        <v xml:space="preserve">Nombre </v>
      </c>
      <c r="I1360" s="185">
        <v>20</v>
      </c>
      <c r="J1360" s="73"/>
      <c r="K1360" s="73"/>
      <c r="L1360" s="73"/>
      <c r="M1360" s="147" t="s">
        <v>1818</v>
      </c>
      <c r="N1360" s="197"/>
      <c r="O1360" s="143"/>
      <c r="P1360" s="53" t="s">
        <v>19</v>
      </c>
      <c r="Q1360" s="53" t="s">
        <v>497</v>
      </c>
      <c r="R1360" s="78"/>
      <c r="S1360" s="206"/>
      <c r="T1360" s="71"/>
      <c r="U1360" s="71"/>
      <c r="V1360" s="72"/>
      <c r="W1360" s="206" t="str">
        <f t="shared" si="65"/>
        <v>GOV20161011SUCA</v>
      </c>
      <c r="X1360" s="206">
        <f t="shared" si="66"/>
        <v>0</v>
      </c>
      <c r="Y1360" s="206" t="str">
        <f>VLOOKUP(P1360,NIVEAUXADMIN!A:B,2,FALSE)</f>
        <v>HT07</v>
      </c>
      <c r="Z1360" s="206" t="str">
        <f>VLOOKUP(Q1360,NIVEAUXADMIN!E:F,2,FALSE)</f>
        <v>HT07714</v>
      </c>
      <c r="AA1360" s="206" t="e">
        <f>VLOOKUP(R1360,NIVEAUXADMIN!I:J,2,FALSE)</f>
        <v>#N/A</v>
      </c>
      <c r="AB1360" s="206">
        <f>IF(SUMPRODUCT(($A$4:$A1360=A1360)*($Q$4:$Q1360=Q1360))&gt;1,0,1)</f>
        <v>0</v>
      </c>
      <c r="AC1360" s="207">
        <f>IF(SUMPRODUCT(($A$4:$A1360=A1360)*($F$4:$F1360=F1360)*($Q$4:$Q1360=Q1360))&gt;1,0,1)</f>
        <v>0</v>
      </c>
      <c r="AD1360" s="206" t="str">
        <f t="shared" si="67"/>
        <v xml:space="preserve">{"Organisation": "Government of Haiti - Unite de Construction de Logements et de Batiments Publics", "Indicateur": "Distribution de biens non-alimentaire", "Statut": "Réalisé", "Date de l'activité (passé ou planifiée)
( jj-mm-aaaa)": "10/11/2016", "Département": "Sud", "Commune": "Camp Perrin", "Section Communale": ""}, </v>
      </c>
    </row>
    <row r="1361" spans="1:30" s="53" customFormat="1" x14ac:dyDescent="0.25">
      <c r="A1361" s="53" t="s">
        <v>2056</v>
      </c>
      <c r="D1361" s="53" t="s">
        <v>15</v>
      </c>
      <c r="E1361" s="132">
        <v>42726</v>
      </c>
      <c r="F1361" s="77" t="s">
        <v>2420</v>
      </c>
      <c r="G1361" s="145" t="s">
        <v>2409</v>
      </c>
      <c r="H1361" s="138" t="str">
        <f>IFERROR(VLOOKUP(G1361,REFERENCES!O:P,2,FALSE),"")</f>
        <v xml:space="preserve">Nombre </v>
      </c>
      <c r="I1361" s="146">
        <v>200</v>
      </c>
      <c r="J1361" s="73"/>
      <c r="K1361" s="73"/>
      <c r="L1361" s="73"/>
      <c r="M1361" s="147"/>
      <c r="N1361" s="207">
        <v>200</v>
      </c>
      <c r="O1361" s="143"/>
      <c r="P1361" s="53" t="s">
        <v>16</v>
      </c>
      <c r="Q1361" s="53" t="s">
        <v>270</v>
      </c>
      <c r="R1361" s="78" t="s">
        <v>1478</v>
      </c>
      <c r="S1361" s="206"/>
      <c r="T1361" s="71" t="s">
        <v>1033</v>
      </c>
      <c r="U1361" s="53" t="s">
        <v>1062</v>
      </c>
      <c r="V1361" s="145"/>
      <c r="W1361" s="206" t="str">
        <f t="shared" si="65"/>
        <v>GRO20161222GRPE3E</v>
      </c>
      <c r="X1361" s="206">
        <f t="shared" si="66"/>
        <v>0</v>
      </c>
      <c r="Y1361" s="206" t="str">
        <f>VLOOKUP(P1361,NIVEAUXADMIN!A:B,2,FALSE)</f>
        <v>HT08</v>
      </c>
      <c r="Z1361" s="206" t="str">
        <f>VLOOKUP(Q1361,NIVEAUXADMIN!E:F,2,FALSE)</f>
        <v>HT08834</v>
      </c>
      <c r="AA1361" s="206" t="str">
        <f>VLOOKUP(R1361,NIVEAUXADMIN!I:J,2,FALSE)</f>
        <v>HT08834-03</v>
      </c>
      <c r="AB1361" s="206">
        <f>IF(SUMPRODUCT(($A$4:$A1361=A1361)*($Q$4:$Q1361=Q1361))&gt;1,0,1)</f>
        <v>1</v>
      </c>
      <c r="AC1361" s="207">
        <f>IF(SUMPRODUCT(($A$4:$A1361=A1361)*($F$4:$F1361=F1361)*($Q$4:$Q1361=Q1361))&gt;1,0,1)</f>
        <v>1</v>
      </c>
      <c r="AD1361" s="206" t="str">
        <f t="shared" si="67"/>
        <v xml:space="preserve">{"Organisation": "Groupe de Réflexion, de Recherches et d’Action pour une Nouvelle Orientation d’Haïti (GRRANOH)", "Indicateur": "Distribution de materiel d'abris d'urgence", "Statut": "Réalisé", "Date de l'activité (passé ou planifiée)
( jj-mm-aaaa)": "12/22/2016", "Département": "Grande Anse", "Commune": "Pestel", "Section Communale": "3e Jn Belune"}, </v>
      </c>
    </row>
    <row r="1362" spans="1:30" s="53" customFormat="1" x14ac:dyDescent="0.25">
      <c r="A1362" s="53" t="s">
        <v>2056</v>
      </c>
      <c r="D1362" s="53" t="s">
        <v>15</v>
      </c>
      <c r="E1362" s="132">
        <v>42726</v>
      </c>
      <c r="F1362" s="77" t="s">
        <v>2417</v>
      </c>
      <c r="G1362" s="145" t="s">
        <v>1047</v>
      </c>
      <c r="H1362" s="138" t="str">
        <f>IFERROR(VLOOKUP(G1362,REFERENCES!O:P,2,FALSE),"")</f>
        <v xml:space="preserve">Nombre </v>
      </c>
      <c r="I1362" s="73">
        <v>200</v>
      </c>
      <c r="J1362" s="17"/>
      <c r="K1362" s="17"/>
      <c r="L1362" s="17"/>
      <c r="M1362" s="147"/>
      <c r="N1362" s="207">
        <v>200</v>
      </c>
      <c r="O1362" s="71"/>
      <c r="P1362" s="53" t="s">
        <v>16</v>
      </c>
      <c r="Q1362" s="53" t="s">
        <v>270</v>
      </c>
      <c r="R1362" s="78" t="s">
        <v>1478</v>
      </c>
      <c r="S1362" s="206"/>
      <c r="T1362" s="53" t="s">
        <v>1033</v>
      </c>
      <c r="U1362" s="53" t="s">
        <v>1062</v>
      </c>
      <c r="V1362" s="145"/>
      <c r="W1362" s="206" t="str">
        <f t="shared" si="65"/>
        <v>GRO20161222GRPE3E</v>
      </c>
      <c r="X1362" s="206">
        <f t="shared" si="66"/>
        <v>0</v>
      </c>
      <c r="Y1362" s="206" t="str">
        <f>VLOOKUP(P1362,NIVEAUXADMIN!A:B,2,FALSE)</f>
        <v>HT08</v>
      </c>
      <c r="Z1362" s="206" t="str">
        <f>VLOOKUP(Q1362,NIVEAUXADMIN!E:F,2,FALSE)</f>
        <v>HT08834</v>
      </c>
      <c r="AA1362" s="206" t="str">
        <f>VLOOKUP(R1362,NIVEAUXADMIN!I:J,2,FALSE)</f>
        <v>HT08834-03</v>
      </c>
      <c r="AB1362" s="206">
        <f>IF(SUMPRODUCT(($A$4:$A1362=A1362)*($Q$4:$Q1362=Q1362))&gt;1,0,1)</f>
        <v>0</v>
      </c>
      <c r="AC1362" s="207">
        <f>IF(SUMPRODUCT(($A$4:$A1362=A1362)*($F$4:$F1362=F1362)*($Q$4:$Q1362=Q1362))&gt;1,0,1)</f>
        <v>1</v>
      </c>
      <c r="AD1362" s="206" t="str">
        <f t="shared" si="67"/>
        <v xml:space="preserve">{"Organisation": "Groupe de Réflexion, de Recherches et d’Action pour une Nouvelle Orientation d’Haïti (GRRANOH)", "Indicateur": "Distribution de biens non-alimentaire", "Statut": "Réalisé", "Date de l'activité (passé ou planifiée)
( jj-mm-aaaa)": "12/22/2016", "Département": "Grande Anse", "Commune": "Pestel", "Section Communale": "3e Jn Belune"}, </v>
      </c>
    </row>
    <row r="1363" spans="1:30" s="53" customFormat="1" x14ac:dyDescent="0.25">
      <c r="A1363" s="53" t="s">
        <v>2056</v>
      </c>
      <c r="D1363" s="53" t="s">
        <v>15</v>
      </c>
      <c r="E1363" s="132">
        <v>42726</v>
      </c>
      <c r="F1363" s="77" t="s">
        <v>2417</v>
      </c>
      <c r="G1363" s="145" t="s">
        <v>1058</v>
      </c>
      <c r="H1363" s="138" t="str">
        <f>IFERROR(VLOOKUP(G1363,REFERENCES!O:P,2,FALSE),"")</f>
        <v xml:space="preserve">Nombre </v>
      </c>
      <c r="I1363" s="73">
        <v>200</v>
      </c>
      <c r="J1363" s="73"/>
      <c r="K1363" s="73"/>
      <c r="L1363" s="73"/>
      <c r="M1363" s="147"/>
      <c r="N1363" s="207">
        <v>200</v>
      </c>
      <c r="O1363" s="71"/>
      <c r="P1363" s="53" t="s">
        <v>16</v>
      </c>
      <c r="Q1363" s="71" t="s">
        <v>270</v>
      </c>
      <c r="R1363" s="78" t="s">
        <v>1478</v>
      </c>
      <c r="S1363" s="206"/>
      <c r="T1363" s="71" t="s">
        <v>1033</v>
      </c>
      <c r="U1363" s="53" t="s">
        <v>1062</v>
      </c>
      <c r="V1363" s="206" t="s">
        <v>1049</v>
      </c>
      <c r="W1363" s="206" t="str">
        <f t="shared" si="65"/>
        <v>GRO20161222GRPE3E</v>
      </c>
      <c r="X1363" s="206">
        <f t="shared" si="66"/>
        <v>0</v>
      </c>
      <c r="Y1363" s="206" t="str">
        <f>VLOOKUP(P1363,NIVEAUXADMIN!A:B,2,FALSE)</f>
        <v>HT08</v>
      </c>
      <c r="Z1363" s="206" t="str">
        <f>VLOOKUP(Q1363,NIVEAUXADMIN!E:F,2,FALSE)</f>
        <v>HT08834</v>
      </c>
      <c r="AA1363" s="206" t="str">
        <f>VLOOKUP(R1363,NIVEAUXADMIN!I:J,2,FALSE)</f>
        <v>HT08834-03</v>
      </c>
      <c r="AB1363" s="206">
        <f>IF(SUMPRODUCT(($A$4:$A1363=A1363)*($Q$4:$Q1363=Q1363))&gt;1,0,1)</f>
        <v>0</v>
      </c>
      <c r="AC1363" s="207">
        <f>IF(SUMPRODUCT(($A$4:$A1363=A1363)*($F$4:$F1363=F1363)*($Q$4:$Q1363=Q1363))&gt;1,0,1)</f>
        <v>0</v>
      </c>
      <c r="AD1363" s="206" t="str">
        <f t="shared" si="67"/>
        <v xml:space="preserve">{"Organisation": "Groupe de Réflexion, de Recherches et d’Action pour une Nouvelle Orientation d’Haïti (GRRANOH)", "Indicateur": "Distribution de biens non-alimentaire", "Statut": "Réalisé", "Date de l'activité (passé ou planifiée)
( jj-mm-aaaa)": "12/22/2016", "Département": "Grande Anse", "Commune": "Pestel", "Section Communale": "3e Jn Belune"}, </v>
      </c>
    </row>
    <row r="1364" spans="1:30" s="53" customFormat="1" x14ac:dyDescent="0.25">
      <c r="A1364" s="53" t="s">
        <v>2056</v>
      </c>
      <c r="D1364" s="53" t="s">
        <v>15</v>
      </c>
      <c r="E1364" s="132">
        <v>42726</v>
      </c>
      <c r="F1364" s="77" t="s">
        <v>2417</v>
      </c>
      <c r="G1364" s="145" t="s">
        <v>1050</v>
      </c>
      <c r="H1364" s="210" t="str">
        <f>IFERROR(VLOOKUP(G1364,REFERENCES!O:P,2,FALSE),"")</f>
        <v xml:space="preserve">Nombre </v>
      </c>
      <c r="I1364" s="146">
        <v>200</v>
      </c>
      <c r="J1364" s="73"/>
      <c r="K1364" s="73"/>
      <c r="L1364" s="73"/>
      <c r="M1364" s="147"/>
      <c r="N1364" s="207">
        <v>200</v>
      </c>
      <c r="O1364" s="143"/>
      <c r="P1364" s="53" t="s">
        <v>16</v>
      </c>
      <c r="Q1364" s="53" t="s">
        <v>270</v>
      </c>
      <c r="R1364" s="78" t="s">
        <v>1478</v>
      </c>
      <c r="S1364" s="206"/>
      <c r="T1364" s="71" t="s">
        <v>1033</v>
      </c>
      <c r="U1364" s="53" t="s">
        <v>1062</v>
      </c>
      <c r="V1364" s="145"/>
      <c r="W1364" s="206" t="str">
        <f t="shared" si="65"/>
        <v>GRO20161222GRPE3E</v>
      </c>
      <c r="X1364" s="206">
        <f t="shared" si="66"/>
        <v>0</v>
      </c>
      <c r="Y1364" s="206" t="str">
        <f>VLOOKUP(P1364,NIVEAUXADMIN!A:B,2,FALSE)</f>
        <v>HT08</v>
      </c>
      <c r="Z1364" s="206" t="str">
        <f>VLOOKUP(Q1364,NIVEAUXADMIN!E:F,2,FALSE)</f>
        <v>HT08834</v>
      </c>
      <c r="AA1364" s="206" t="str">
        <f>VLOOKUP(R1364,NIVEAUXADMIN!I:J,2,FALSE)</f>
        <v>HT08834-03</v>
      </c>
      <c r="AB1364" s="206">
        <f>IF(SUMPRODUCT(($A$4:$A1364=A1364)*($Q$4:$Q1364=Q1364))&gt;1,0,1)</f>
        <v>0</v>
      </c>
      <c r="AC1364" s="207">
        <f>IF(SUMPRODUCT(($A$4:$A1364=A1364)*($F$4:$F1364=F1364)*($Q$4:$Q1364=Q1364))&gt;1,0,1)</f>
        <v>0</v>
      </c>
      <c r="AD1364" s="206" t="str">
        <f t="shared" si="67"/>
        <v xml:space="preserve">{"Organisation": "Groupe de Réflexion, de Recherches et d’Action pour une Nouvelle Orientation d’Haïti (GRRANOH)", "Indicateur": "Distribution de biens non-alimentaire", "Statut": "Réalisé", "Date de l'activité (passé ou planifiée)
( jj-mm-aaaa)": "12/22/2016", "Département": "Grande Anse", "Commune": "Pestel", "Section Communale": "3e Jn Belune"}, </v>
      </c>
    </row>
    <row r="1365" spans="1:30" s="53" customFormat="1" x14ac:dyDescent="0.25">
      <c r="A1365" s="53" t="s">
        <v>2056</v>
      </c>
      <c r="D1365" s="53" t="s">
        <v>15</v>
      </c>
      <c r="E1365" s="132">
        <v>42726</v>
      </c>
      <c r="F1365" s="77" t="s">
        <v>2417</v>
      </c>
      <c r="G1365" s="145" t="s">
        <v>1056</v>
      </c>
      <c r="H1365" s="210" t="str">
        <f>IFERROR(VLOOKUP(G1365,REFERENCES!O:P,2,FALSE),"")</f>
        <v xml:space="preserve">Nombre </v>
      </c>
      <c r="I1365" s="146">
        <v>200</v>
      </c>
      <c r="J1365" s="17"/>
      <c r="K1365" s="17"/>
      <c r="L1365" s="17"/>
      <c r="M1365" s="147"/>
      <c r="N1365" s="207">
        <v>200</v>
      </c>
      <c r="O1365" s="206"/>
      <c r="P1365" s="53" t="s">
        <v>16</v>
      </c>
      <c r="Q1365" s="71" t="s">
        <v>270</v>
      </c>
      <c r="R1365" s="78" t="s">
        <v>1478</v>
      </c>
      <c r="S1365" s="206"/>
      <c r="T1365" s="53" t="s">
        <v>1033</v>
      </c>
      <c r="U1365" s="53" t="s">
        <v>1062</v>
      </c>
      <c r="V1365" s="145"/>
      <c r="W1365" s="206" t="str">
        <f t="shared" si="65"/>
        <v>GRO20161222GRPE3E</v>
      </c>
      <c r="X1365" s="206">
        <f t="shared" si="66"/>
        <v>0</v>
      </c>
      <c r="Y1365" s="206" t="str">
        <f>VLOOKUP(P1365,NIVEAUXADMIN!A:B,2,FALSE)</f>
        <v>HT08</v>
      </c>
      <c r="Z1365" s="206" t="str">
        <f>VLOOKUP(Q1365,NIVEAUXADMIN!E:F,2,FALSE)</f>
        <v>HT08834</v>
      </c>
      <c r="AA1365" s="206" t="str">
        <f>VLOOKUP(R1365,NIVEAUXADMIN!I:J,2,FALSE)</f>
        <v>HT08834-03</v>
      </c>
      <c r="AB1365" s="206">
        <f>IF(SUMPRODUCT(($A$4:$A1365=A1365)*($Q$4:$Q1365=Q1365))&gt;1,0,1)</f>
        <v>0</v>
      </c>
      <c r="AC1365" s="207">
        <f>IF(SUMPRODUCT(($A$4:$A1365=A1365)*($F$4:$F1365=F1365)*($Q$4:$Q1365=Q1365))&gt;1,0,1)</f>
        <v>0</v>
      </c>
      <c r="AD1365" s="206" t="str">
        <f t="shared" si="67"/>
        <v xml:space="preserve">{"Organisation": "Groupe de Réflexion, de Recherches et d’Action pour une Nouvelle Orientation d’Haïti (GRRANOH)", "Indicateur": "Distribution de biens non-alimentaire", "Statut": "Réalisé", "Date de l'activité (passé ou planifiée)
( jj-mm-aaaa)": "12/22/2016", "Département": "Grande Anse", "Commune": "Pestel", "Section Communale": "3e Jn Belune"}, </v>
      </c>
    </row>
    <row r="1366" spans="1:30" s="53" customFormat="1" x14ac:dyDescent="0.25">
      <c r="A1366" s="53" t="s">
        <v>2056</v>
      </c>
      <c r="D1366" s="53" t="s">
        <v>15</v>
      </c>
      <c r="E1366" s="132">
        <v>42726</v>
      </c>
      <c r="F1366" s="77" t="s">
        <v>2417</v>
      </c>
      <c r="G1366" s="145" t="s">
        <v>1055</v>
      </c>
      <c r="H1366" s="210" t="str">
        <f>IFERROR(VLOOKUP(G1366,REFERENCES!O:P,2,FALSE),"")</f>
        <v xml:space="preserve">Nombre </v>
      </c>
      <c r="I1366" s="146">
        <v>200</v>
      </c>
      <c r="J1366" s="73"/>
      <c r="K1366" s="73"/>
      <c r="L1366" s="73"/>
      <c r="M1366" s="147"/>
      <c r="N1366" s="207">
        <v>200</v>
      </c>
      <c r="O1366" s="206"/>
      <c r="P1366" s="53" t="s">
        <v>16</v>
      </c>
      <c r="Q1366" s="71" t="s">
        <v>270</v>
      </c>
      <c r="R1366" s="78" t="s">
        <v>1478</v>
      </c>
      <c r="S1366" s="206"/>
      <c r="T1366" s="71" t="s">
        <v>1033</v>
      </c>
      <c r="U1366" s="53" t="s">
        <v>1062</v>
      </c>
      <c r="V1366" s="145"/>
      <c r="W1366" s="206" t="str">
        <f t="shared" si="65"/>
        <v>GRO20161222GRPE3E</v>
      </c>
      <c r="X1366" s="206">
        <f t="shared" si="66"/>
        <v>0</v>
      </c>
      <c r="Y1366" s="206" t="str">
        <f>VLOOKUP(P1366,NIVEAUXADMIN!A:B,2,FALSE)</f>
        <v>HT08</v>
      </c>
      <c r="Z1366" s="206" t="str">
        <f>VLOOKUP(Q1366,NIVEAUXADMIN!E:F,2,FALSE)</f>
        <v>HT08834</v>
      </c>
      <c r="AA1366" s="206" t="str">
        <f>VLOOKUP(R1366,NIVEAUXADMIN!I:J,2,FALSE)</f>
        <v>HT08834-03</v>
      </c>
      <c r="AB1366" s="206">
        <f>IF(SUMPRODUCT(($A$4:$A1366=A1366)*($Q$4:$Q1366=Q1366))&gt;1,0,1)</f>
        <v>0</v>
      </c>
      <c r="AC1366" s="207">
        <f>IF(SUMPRODUCT(($A$4:$A1366=A1366)*($F$4:$F1366=F1366)*($Q$4:$Q1366=Q1366))&gt;1,0,1)</f>
        <v>0</v>
      </c>
      <c r="AD1366" s="206" t="str">
        <f t="shared" si="67"/>
        <v xml:space="preserve">{"Organisation": "Groupe de Réflexion, de Recherches et d’Action pour une Nouvelle Orientation d’Haïti (GRRANOH)", "Indicateur": "Distribution de biens non-alimentaire", "Statut": "Réalisé", "Date de l'activité (passé ou planifiée)
( jj-mm-aaaa)": "12/22/2016", "Département": "Grande Anse", "Commune": "Pestel", "Section Communale": "3e Jn Belune"}, </v>
      </c>
    </row>
    <row r="1367" spans="1:30" s="53" customFormat="1" x14ac:dyDescent="0.25">
      <c r="A1367" s="53" t="s">
        <v>2056</v>
      </c>
      <c r="D1367" s="53" t="s">
        <v>15</v>
      </c>
      <c r="E1367" s="132">
        <v>42745</v>
      </c>
      <c r="F1367" s="77" t="s">
        <v>2417</v>
      </c>
      <c r="G1367" s="145" t="s">
        <v>1047</v>
      </c>
      <c r="H1367" s="210" t="str">
        <f>IFERROR(VLOOKUP(G1367,REFERENCES!O:P,2,FALSE),"")</f>
        <v xml:space="preserve">Nombre </v>
      </c>
      <c r="I1367" s="146">
        <v>417</v>
      </c>
      <c r="J1367" s="17"/>
      <c r="K1367" s="17">
        <v>218</v>
      </c>
      <c r="L1367" s="17">
        <v>199</v>
      </c>
      <c r="M1367" s="147"/>
      <c r="N1367" s="207">
        <v>417</v>
      </c>
      <c r="O1367" s="206"/>
      <c r="P1367" s="53" t="s">
        <v>19</v>
      </c>
      <c r="Q1367" s="53" t="s">
        <v>512</v>
      </c>
      <c r="R1367" s="78" t="s">
        <v>1257</v>
      </c>
      <c r="S1367" s="206" t="s">
        <v>1945</v>
      </c>
      <c r="T1367" s="53" t="s">
        <v>1033</v>
      </c>
      <c r="U1367" s="71" t="s">
        <v>1062</v>
      </c>
      <c r="V1367" s="72"/>
      <c r="W1367" s="206" t="str">
        <f t="shared" si="65"/>
        <v>GRO2017110SUCA1È</v>
      </c>
      <c r="X1367" s="206">
        <f t="shared" si="66"/>
        <v>0</v>
      </c>
      <c r="Y1367" s="206" t="str">
        <f>VLOOKUP(P1367,NIVEAUXADMIN!A:B,2,FALSE)</f>
        <v>HT07</v>
      </c>
      <c r="Z1367" s="206" t="str">
        <f>VLOOKUP(Q1367,NIVEAUXADMIN!E:F,2,FALSE)</f>
        <v>HT07733</v>
      </c>
      <c r="AA1367" s="206" t="str">
        <f>VLOOKUP(R1367,NIVEAUXADMIN!I:J,2,FALSE)</f>
        <v>HT07733-01</v>
      </c>
      <c r="AB1367" s="206">
        <f>IF(SUMPRODUCT(($A$4:$A1367=A1367)*($Q$4:$Q1367=Q1367))&gt;1,0,1)</f>
        <v>1</v>
      </c>
      <c r="AC1367" s="207">
        <f>IF(SUMPRODUCT(($A$4:$A1367=A1367)*($F$4:$F1367=F1367)*($Q$4:$Q1367=Q1367))&gt;1,0,1)</f>
        <v>1</v>
      </c>
      <c r="AD1367"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68" spans="1:30" s="53" customFormat="1" x14ac:dyDescent="0.25">
      <c r="A1368" s="53" t="s">
        <v>2056</v>
      </c>
      <c r="D1368" s="53" t="s">
        <v>15</v>
      </c>
      <c r="E1368" s="132">
        <v>42745</v>
      </c>
      <c r="F1368" s="77" t="s">
        <v>2417</v>
      </c>
      <c r="G1368" s="145" t="s">
        <v>1058</v>
      </c>
      <c r="H1368" s="210" t="str">
        <f>IFERROR(VLOOKUP(G1368,REFERENCES!O:P,2,FALSE),"")</f>
        <v xml:space="preserve">Nombre </v>
      </c>
      <c r="I1368" s="207">
        <v>417</v>
      </c>
      <c r="J1368" s="17"/>
      <c r="K1368" s="17">
        <v>218</v>
      </c>
      <c r="L1368" s="17">
        <v>199</v>
      </c>
      <c r="M1368" s="147"/>
      <c r="N1368" s="17">
        <v>417</v>
      </c>
      <c r="O1368" s="206"/>
      <c r="P1368" s="53" t="s">
        <v>19</v>
      </c>
      <c r="Q1368" s="53" t="s">
        <v>512</v>
      </c>
      <c r="R1368" s="78" t="s">
        <v>1257</v>
      </c>
      <c r="S1368" s="143" t="s">
        <v>1945</v>
      </c>
      <c r="T1368" s="53" t="s">
        <v>1033</v>
      </c>
      <c r="U1368" s="71" t="s">
        <v>1062</v>
      </c>
      <c r="V1368" s="206" t="s">
        <v>1049</v>
      </c>
      <c r="W1368" s="206" t="str">
        <f t="shared" si="65"/>
        <v>GRO2017110SUCA1È</v>
      </c>
      <c r="X1368" s="206">
        <f t="shared" si="66"/>
        <v>0</v>
      </c>
      <c r="Y1368" s="206" t="str">
        <f>VLOOKUP(P1368,NIVEAUXADMIN!A:B,2,FALSE)</f>
        <v>HT07</v>
      </c>
      <c r="Z1368" s="206" t="str">
        <f>VLOOKUP(Q1368,NIVEAUXADMIN!E:F,2,FALSE)</f>
        <v>HT07733</v>
      </c>
      <c r="AA1368" s="206" t="str">
        <f>VLOOKUP(R1368,NIVEAUXADMIN!I:J,2,FALSE)</f>
        <v>HT07733-01</v>
      </c>
      <c r="AB1368" s="206">
        <f>IF(SUMPRODUCT(($A$4:$A1368=A1368)*($Q$4:$Q1368=Q1368))&gt;1,0,1)</f>
        <v>0</v>
      </c>
      <c r="AC1368" s="207">
        <f>IF(SUMPRODUCT(($A$4:$A1368=A1368)*($F$4:$F1368=F1368)*($Q$4:$Q1368=Q1368))&gt;1,0,1)</f>
        <v>0</v>
      </c>
      <c r="AD1368"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69" spans="1:30" s="53" customFormat="1" x14ac:dyDescent="0.25">
      <c r="A1369" s="53" t="s">
        <v>2056</v>
      </c>
      <c r="D1369" s="53" t="s">
        <v>15</v>
      </c>
      <c r="E1369" s="132">
        <v>42745</v>
      </c>
      <c r="F1369" s="77" t="s">
        <v>2420</v>
      </c>
      <c r="G1369" s="145" t="s">
        <v>2409</v>
      </c>
      <c r="H1369" s="210" t="str">
        <f>IFERROR(VLOOKUP(G1369,REFERENCES!O:P,2,FALSE),"")</f>
        <v xml:space="preserve">Nombre </v>
      </c>
      <c r="I1369" s="207">
        <v>417</v>
      </c>
      <c r="J1369" s="73"/>
      <c r="K1369" s="73">
        <v>218</v>
      </c>
      <c r="L1369" s="73">
        <v>199</v>
      </c>
      <c r="M1369" s="147"/>
      <c r="N1369" s="73">
        <v>417</v>
      </c>
      <c r="O1369" s="206"/>
      <c r="P1369" s="53" t="s">
        <v>19</v>
      </c>
      <c r="Q1369" s="71" t="s">
        <v>512</v>
      </c>
      <c r="R1369" s="78" t="s">
        <v>1257</v>
      </c>
      <c r="S1369" s="143" t="s">
        <v>1945</v>
      </c>
      <c r="T1369" s="71" t="s">
        <v>1033</v>
      </c>
      <c r="U1369" s="53" t="s">
        <v>1062</v>
      </c>
      <c r="V1369" s="145"/>
      <c r="W1369" s="206" t="str">
        <f t="shared" si="65"/>
        <v>GRO2017110SUCA1È</v>
      </c>
      <c r="X1369" s="206">
        <f t="shared" si="66"/>
        <v>0</v>
      </c>
      <c r="Y1369" s="206" t="str">
        <f>VLOOKUP(P1369,NIVEAUXADMIN!A:B,2,FALSE)</f>
        <v>HT07</v>
      </c>
      <c r="Z1369" s="206" t="str">
        <f>VLOOKUP(Q1369,NIVEAUXADMIN!E:F,2,FALSE)</f>
        <v>HT07733</v>
      </c>
      <c r="AA1369" s="206" t="str">
        <f>VLOOKUP(R1369,NIVEAUXADMIN!I:J,2,FALSE)</f>
        <v>HT07733-01</v>
      </c>
      <c r="AB1369" s="206">
        <f>IF(SUMPRODUCT(($A$4:$A1369=A1369)*($Q$4:$Q1369=Q1369))&gt;1,0,1)</f>
        <v>0</v>
      </c>
      <c r="AC1369" s="207">
        <f>IF(SUMPRODUCT(($A$4:$A1369=A1369)*($F$4:$F1369=F1369)*($Q$4:$Q1369=Q1369))&gt;1,0,1)</f>
        <v>1</v>
      </c>
      <c r="AD1369"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0" spans="1:30" s="53" customFormat="1" x14ac:dyDescent="0.25">
      <c r="A1370" s="53" t="s">
        <v>2056</v>
      </c>
      <c r="D1370" s="53" t="s">
        <v>15</v>
      </c>
      <c r="E1370" s="132">
        <v>42745</v>
      </c>
      <c r="F1370" s="77" t="s">
        <v>2420</v>
      </c>
      <c r="G1370" s="145" t="s">
        <v>2410</v>
      </c>
      <c r="H1370" s="210" t="str">
        <f>IFERROR(VLOOKUP(G1370,REFERENCES!O:P,2,FALSE),"")</f>
        <v xml:space="preserve">Nombre </v>
      </c>
      <c r="I1370" s="207">
        <v>417</v>
      </c>
      <c r="J1370" s="17"/>
      <c r="K1370" s="17">
        <v>218</v>
      </c>
      <c r="L1370" s="17">
        <v>199</v>
      </c>
      <c r="M1370" s="147"/>
      <c r="N1370" s="207">
        <v>417</v>
      </c>
      <c r="O1370" s="206"/>
      <c r="P1370" s="53" t="s">
        <v>19</v>
      </c>
      <c r="Q1370" s="53" t="s">
        <v>512</v>
      </c>
      <c r="R1370" s="78" t="s">
        <v>1257</v>
      </c>
      <c r="S1370" s="143" t="s">
        <v>1945</v>
      </c>
      <c r="T1370" s="53" t="s">
        <v>1033</v>
      </c>
      <c r="U1370" s="71" t="s">
        <v>1062</v>
      </c>
      <c r="V1370" s="145" t="s">
        <v>2026</v>
      </c>
      <c r="W1370" s="206" t="str">
        <f t="shared" si="65"/>
        <v>GRO2017110SUCA1È</v>
      </c>
      <c r="X1370" s="206">
        <f t="shared" si="66"/>
        <v>0</v>
      </c>
      <c r="Y1370" s="206" t="str">
        <f>VLOOKUP(P1370,NIVEAUXADMIN!A:B,2,FALSE)</f>
        <v>HT07</v>
      </c>
      <c r="Z1370" s="206" t="str">
        <f>VLOOKUP(Q1370,NIVEAUXADMIN!E:F,2,FALSE)</f>
        <v>HT07733</v>
      </c>
      <c r="AA1370" s="206" t="str">
        <f>VLOOKUP(R1370,NIVEAUXADMIN!I:J,2,FALSE)</f>
        <v>HT07733-01</v>
      </c>
      <c r="AB1370" s="206">
        <f>IF(SUMPRODUCT(($A$4:$A1370=A1370)*($Q$4:$Q1370=Q1370))&gt;1,0,1)</f>
        <v>0</v>
      </c>
      <c r="AC1370" s="207">
        <f>IF(SUMPRODUCT(($A$4:$A1370=A1370)*($F$4:$F1370=F1370)*($Q$4:$Q1370=Q1370))&gt;1,0,1)</f>
        <v>0</v>
      </c>
      <c r="AD1370"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1" spans="1:30" s="53" customFormat="1" x14ac:dyDescent="0.25">
      <c r="A1371" s="53" t="s">
        <v>2056</v>
      </c>
      <c r="D1371" s="53" t="s">
        <v>15</v>
      </c>
      <c r="E1371" s="132">
        <v>42745</v>
      </c>
      <c r="F1371" s="77" t="s">
        <v>2417</v>
      </c>
      <c r="G1371" s="145" t="s">
        <v>1047</v>
      </c>
      <c r="H1371" s="210" t="str">
        <f>IFERROR(VLOOKUP(G1371,REFERENCES!O:P,2,FALSE),"")</f>
        <v xml:space="preserve">Nombre </v>
      </c>
      <c r="I1371" s="207">
        <v>250</v>
      </c>
      <c r="J1371" s="17"/>
      <c r="K1371" s="17">
        <v>145</v>
      </c>
      <c r="L1371" s="17">
        <v>105</v>
      </c>
      <c r="M1371" s="147"/>
      <c r="N1371" s="207">
        <v>250</v>
      </c>
      <c r="O1371" s="206"/>
      <c r="P1371" s="53" t="s">
        <v>19</v>
      </c>
      <c r="Q1371" s="53" t="s">
        <v>512</v>
      </c>
      <c r="R1371" s="78" t="s">
        <v>1257</v>
      </c>
      <c r="S1371" s="143" t="s">
        <v>1946</v>
      </c>
      <c r="T1371" s="53" t="s">
        <v>1033</v>
      </c>
      <c r="U1371" s="71" t="s">
        <v>1062</v>
      </c>
      <c r="V1371" s="145"/>
      <c r="W1371" s="206" t="str">
        <f t="shared" si="65"/>
        <v>GRO2017110SUCA1È</v>
      </c>
      <c r="X1371" s="206">
        <f t="shared" si="66"/>
        <v>0</v>
      </c>
      <c r="Y1371" s="206" t="str">
        <f>VLOOKUP(P1371,NIVEAUXADMIN!A:B,2,FALSE)</f>
        <v>HT07</v>
      </c>
      <c r="Z1371" s="206" t="str">
        <f>VLOOKUP(Q1371,NIVEAUXADMIN!E:F,2,FALSE)</f>
        <v>HT07733</v>
      </c>
      <c r="AA1371" s="206" t="str">
        <f>VLOOKUP(R1371,NIVEAUXADMIN!I:J,2,FALSE)</f>
        <v>HT07733-01</v>
      </c>
      <c r="AB1371" s="206">
        <f>IF(SUMPRODUCT(($A$4:$A1371=A1371)*($Q$4:$Q1371=Q1371))&gt;1,0,1)</f>
        <v>0</v>
      </c>
      <c r="AC1371" s="207">
        <f>IF(SUMPRODUCT(($A$4:$A1371=A1371)*($F$4:$F1371=F1371)*($Q$4:$Q1371=Q1371))&gt;1,0,1)</f>
        <v>0</v>
      </c>
      <c r="AD1371"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72" spans="1:30" s="53" customFormat="1" x14ac:dyDescent="0.25">
      <c r="A1372" s="53" t="s">
        <v>2056</v>
      </c>
      <c r="D1372" s="53" t="s">
        <v>15</v>
      </c>
      <c r="E1372" s="132">
        <v>42745</v>
      </c>
      <c r="F1372" s="77" t="s">
        <v>2417</v>
      </c>
      <c r="G1372" s="145" t="s">
        <v>1058</v>
      </c>
      <c r="H1372" s="210" t="str">
        <f>IFERROR(VLOOKUP(G1372,REFERENCES!O:P,2,FALSE),"")</f>
        <v xml:space="preserve">Nombre </v>
      </c>
      <c r="I1372" s="207">
        <v>250</v>
      </c>
      <c r="J1372" s="17"/>
      <c r="K1372" s="17">
        <v>145</v>
      </c>
      <c r="L1372" s="17">
        <v>105</v>
      </c>
      <c r="M1372" s="147"/>
      <c r="N1372" s="207">
        <v>250</v>
      </c>
      <c r="O1372" s="206"/>
      <c r="P1372" s="53" t="s">
        <v>19</v>
      </c>
      <c r="Q1372" s="53" t="s">
        <v>512</v>
      </c>
      <c r="R1372" s="78" t="s">
        <v>1257</v>
      </c>
      <c r="S1372" s="143" t="s">
        <v>1946</v>
      </c>
      <c r="T1372" s="53" t="s">
        <v>1033</v>
      </c>
      <c r="U1372" s="53" t="s">
        <v>1062</v>
      </c>
      <c r="V1372" s="206" t="s">
        <v>1049</v>
      </c>
      <c r="W1372" s="206" t="str">
        <f t="shared" si="65"/>
        <v>GRO2017110SUCA1È</v>
      </c>
      <c r="X1372" s="206">
        <f t="shared" si="66"/>
        <v>0</v>
      </c>
      <c r="Y1372" s="206" t="str">
        <f>VLOOKUP(P1372,NIVEAUXADMIN!A:B,2,FALSE)</f>
        <v>HT07</v>
      </c>
      <c r="Z1372" s="206" t="str">
        <f>VLOOKUP(Q1372,NIVEAUXADMIN!E:F,2,FALSE)</f>
        <v>HT07733</v>
      </c>
      <c r="AA1372" s="206" t="str">
        <f>VLOOKUP(R1372,NIVEAUXADMIN!I:J,2,FALSE)</f>
        <v>HT07733-01</v>
      </c>
      <c r="AB1372" s="206">
        <f>IF(SUMPRODUCT(($A$4:$A1372=A1372)*($Q$4:$Q1372=Q1372))&gt;1,0,1)</f>
        <v>0</v>
      </c>
      <c r="AC1372" s="207">
        <f>IF(SUMPRODUCT(($A$4:$A1372=A1372)*($F$4:$F1372=F1372)*($Q$4:$Q1372=Q1372))&gt;1,0,1)</f>
        <v>0</v>
      </c>
      <c r="AD1372"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73" spans="1:30" s="53" customFormat="1" x14ac:dyDescent="0.25">
      <c r="A1373" s="53" t="s">
        <v>2056</v>
      </c>
      <c r="D1373" s="53" t="s">
        <v>15</v>
      </c>
      <c r="E1373" s="132">
        <v>42745</v>
      </c>
      <c r="F1373" s="77" t="s">
        <v>2420</v>
      </c>
      <c r="G1373" s="145" t="s">
        <v>2409</v>
      </c>
      <c r="H1373" s="210" t="str">
        <f>IFERROR(VLOOKUP(G1373,REFERENCES!O:P,2,FALSE),"")</f>
        <v xml:space="preserve">Nombre </v>
      </c>
      <c r="I1373" s="207">
        <v>250</v>
      </c>
      <c r="J1373" s="17"/>
      <c r="K1373" s="17">
        <v>145</v>
      </c>
      <c r="L1373" s="17">
        <v>105</v>
      </c>
      <c r="M1373" s="147"/>
      <c r="N1373" s="17">
        <v>250</v>
      </c>
      <c r="O1373" s="206"/>
      <c r="P1373" s="53" t="s">
        <v>19</v>
      </c>
      <c r="Q1373" s="53" t="s">
        <v>512</v>
      </c>
      <c r="R1373" s="78" t="s">
        <v>1257</v>
      </c>
      <c r="S1373" s="143" t="s">
        <v>1946</v>
      </c>
      <c r="T1373" s="53" t="s">
        <v>1033</v>
      </c>
      <c r="U1373" s="53" t="s">
        <v>1062</v>
      </c>
      <c r="V1373" s="145"/>
      <c r="W1373" s="206" t="str">
        <f t="shared" si="65"/>
        <v>GRO2017110SUCA1È</v>
      </c>
      <c r="X1373" s="206">
        <f t="shared" si="66"/>
        <v>0</v>
      </c>
      <c r="Y1373" s="206" t="str">
        <f>VLOOKUP(P1373,NIVEAUXADMIN!A:B,2,FALSE)</f>
        <v>HT07</v>
      </c>
      <c r="Z1373" s="206" t="str">
        <f>VLOOKUP(Q1373,NIVEAUXADMIN!E:F,2,FALSE)</f>
        <v>HT07733</v>
      </c>
      <c r="AA1373" s="206" t="str">
        <f>VLOOKUP(R1373,NIVEAUXADMIN!I:J,2,FALSE)</f>
        <v>HT07733-01</v>
      </c>
      <c r="AB1373" s="206">
        <f>IF(SUMPRODUCT(($A$4:$A1373=A1373)*($Q$4:$Q1373=Q1373))&gt;1,0,1)</f>
        <v>0</v>
      </c>
      <c r="AC1373" s="207">
        <f>IF(SUMPRODUCT(($A$4:$A1373=A1373)*($F$4:$F1373=F1373)*($Q$4:$Q1373=Q1373))&gt;1,0,1)</f>
        <v>0</v>
      </c>
      <c r="AD1373"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4" spans="1:30" s="53" customFormat="1" x14ac:dyDescent="0.25">
      <c r="A1374" s="53" t="s">
        <v>2056</v>
      </c>
      <c r="D1374" s="53" t="s">
        <v>15</v>
      </c>
      <c r="E1374" s="132">
        <v>42745</v>
      </c>
      <c r="F1374" s="77" t="s">
        <v>2420</v>
      </c>
      <c r="G1374" s="145" t="s">
        <v>2410</v>
      </c>
      <c r="H1374" s="210" t="str">
        <f>IFERROR(VLOOKUP(G1374,REFERENCES!O:P,2,FALSE),"")</f>
        <v xml:space="preserve">Nombre </v>
      </c>
      <c r="I1374" s="146">
        <v>250</v>
      </c>
      <c r="J1374" s="207"/>
      <c r="K1374" s="207">
        <v>145</v>
      </c>
      <c r="L1374" s="207">
        <v>105</v>
      </c>
      <c r="M1374" s="147"/>
      <c r="N1374" s="207">
        <v>250</v>
      </c>
      <c r="O1374" s="206"/>
      <c r="P1374" s="53" t="s">
        <v>19</v>
      </c>
      <c r="Q1374" s="206" t="s">
        <v>512</v>
      </c>
      <c r="R1374" s="150" t="s">
        <v>1257</v>
      </c>
      <c r="S1374" s="143" t="s">
        <v>1946</v>
      </c>
      <c r="T1374" s="206" t="s">
        <v>1033</v>
      </c>
      <c r="U1374" s="206" t="s">
        <v>1062</v>
      </c>
      <c r="V1374" s="72" t="s">
        <v>2026</v>
      </c>
      <c r="W1374" s="206" t="str">
        <f t="shared" si="65"/>
        <v>GRO2017110SUCA1È</v>
      </c>
      <c r="X1374" s="206">
        <f t="shared" si="66"/>
        <v>0</v>
      </c>
      <c r="Y1374" s="206" t="str">
        <f>VLOOKUP(P1374,NIVEAUXADMIN!A:B,2,FALSE)</f>
        <v>HT07</v>
      </c>
      <c r="Z1374" s="206" t="str">
        <f>VLOOKUP(Q1374,NIVEAUXADMIN!E:F,2,FALSE)</f>
        <v>HT07733</v>
      </c>
      <c r="AA1374" s="206" t="str">
        <f>VLOOKUP(R1374,NIVEAUXADMIN!I:J,2,FALSE)</f>
        <v>HT07733-01</v>
      </c>
      <c r="AB1374" s="206">
        <f>IF(SUMPRODUCT(($A$4:$A1374=A1374)*($Q$4:$Q1374=Q1374))&gt;1,0,1)</f>
        <v>0</v>
      </c>
      <c r="AC1374" s="207">
        <f>IF(SUMPRODUCT(($A$4:$A1374=A1374)*($F$4:$F1374=F1374)*($Q$4:$Q1374=Q1374))&gt;1,0,1)</f>
        <v>0</v>
      </c>
      <c r="AD1374"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5" spans="1:30" s="53" customFormat="1" x14ac:dyDescent="0.25">
      <c r="A1375" s="53" t="s">
        <v>2056</v>
      </c>
      <c r="D1375" s="53" t="s">
        <v>15</v>
      </c>
      <c r="E1375" s="132">
        <v>42745</v>
      </c>
      <c r="F1375" s="77" t="s">
        <v>2417</v>
      </c>
      <c r="G1375" s="145" t="s">
        <v>1047</v>
      </c>
      <c r="H1375" s="210" t="str">
        <f>IFERROR(VLOOKUP(G1375,REFERENCES!O:P,2,FALSE),"")</f>
        <v xml:space="preserve">Nombre </v>
      </c>
      <c r="I1375" s="73">
        <v>148</v>
      </c>
      <c r="J1375" s="17"/>
      <c r="K1375" s="17">
        <v>85</v>
      </c>
      <c r="L1375" s="17">
        <v>63</v>
      </c>
      <c r="M1375" s="147"/>
      <c r="N1375" s="207">
        <v>148</v>
      </c>
      <c r="O1375" s="143"/>
      <c r="P1375" s="53" t="s">
        <v>19</v>
      </c>
      <c r="Q1375" s="71" t="s">
        <v>512</v>
      </c>
      <c r="R1375" s="150" t="s">
        <v>1257</v>
      </c>
      <c r="S1375" s="206" t="s">
        <v>1947</v>
      </c>
      <c r="T1375" s="53" t="s">
        <v>1033</v>
      </c>
      <c r="U1375" s="53" t="s">
        <v>1062</v>
      </c>
      <c r="V1375" s="145"/>
      <c r="W1375" s="206" t="str">
        <f t="shared" si="65"/>
        <v>GRO2017110SUCA1È</v>
      </c>
      <c r="X1375" s="206">
        <f t="shared" si="66"/>
        <v>0</v>
      </c>
      <c r="Y1375" s="206" t="str">
        <f>VLOOKUP(P1375,NIVEAUXADMIN!A:B,2,FALSE)</f>
        <v>HT07</v>
      </c>
      <c r="Z1375" s="206" t="str">
        <f>VLOOKUP(Q1375,NIVEAUXADMIN!E:F,2,FALSE)</f>
        <v>HT07733</v>
      </c>
      <c r="AA1375" s="206" t="str">
        <f>VLOOKUP(R1375,NIVEAUXADMIN!I:J,2,FALSE)</f>
        <v>HT07733-01</v>
      </c>
      <c r="AB1375" s="206">
        <f>IF(SUMPRODUCT(($A$4:$A1375=A1375)*($Q$4:$Q1375=Q1375))&gt;1,0,1)</f>
        <v>0</v>
      </c>
      <c r="AC1375" s="207">
        <f>IF(SUMPRODUCT(($A$4:$A1375=A1375)*($F$4:$F1375=F1375)*($Q$4:$Q1375=Q1375))&gt;1,0,1)</f>
        <v>0</v>
      </c>
      <c r="AD1375"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76" spans="1:30" s="53" customFormat="1" x14ac:dyDescent="0.25">
      <c r="A1376" s="53" t="s">
        <v>2056</v>
      </c>
      <c r="D1376" s="53" t="s">
        <v>15</v>
      </c>
      <c r="E1376" s="132">
        <v>42745</v>
      </c>
      <c r="F1376" s="77" t="s">
        <v>2417</v>
      </c>
      <c r="G1376" s="145" t="s">
        <v>1058</v>
      </c>
      <c r="H1376" s="210" t="str">
        <f>IFERROR(VLOOKUP(G1376,REFERENCES!O:P,2,FALSE),"")</f>
        <v xml:space="preserve">Nombre </v>
      </c>
      <c r="I1376" s="73">
        <v>148</v>
      </c>
      <c r="J1376" s="17"/>
      <c r="K1376" s="17">
        <v>85</v>
      </c>
      <c r="L1376" s="17">
        <v>63</v>
      </c>
      <c r="M1376" s="147"/>
      <c r="N1376" s="207">
        <v>148</v>
      </c>
      <c r="O1376" s="143"/>
      <c r="P1376" s="53" t="s">
        <v>19</v>
      </c>
      <c r="Q1376" s="71" t="s">
        <v>512</v>
      </c>
      <c r="R1376" s="150" t="s">
        <v>1257</v>
      </c>
      <c r="S1376" s="206" t="s">
        <v>1947</v>
      </c>
      <c r="T1376" s="53" t="s">
        <v>1033</v>
      </c>
      <c r="U1376" s="53" t="s">
        <v>1062</v>
      </c>
      <c r="V1376" s="206" t="s">
        <v>1049</v>
      </c>
      <c r="W1376" s="206" t="str">
        <f t="shared" si="65"/>
        <v>GRO2017110SUCA1È</v>
      </c>
      <c r="X1376" s="206">
        <f t="shared" si="66"/>
        <v>0</v>
      </c>
      <c r="Y1376" s="206" t="str">
        <f>VLOOKUP(P1376,NIVEAUXADMIN!A:B,2,FALSE)</f>
        <v>HT07</v>
      </c>
      <c r="Z1376" s="206" t="str">
        <f>VLOOKUP(Q1376,NIVEAUXADMIN!E:F,2,FALSE)</f>
        <v>HT07733</v>
      </c>
      <c r="AA1376" s="206" t="str">
        <f>VLOOKUP(R1376,NIVEAUXADMIN!I:J,2,FALSE)</f>
        <v>HT07733-01</v>
      </c>
      <c r="AB1376" s="206">
        <f>IF(SUMPRODUCT(($A$4:$A1376=A1376)*($Q$4:$Q1376=Q1376))&gt;1,0,1)</f>
        <v>0</v>
      </c>
      <c r="AC1376" s="207">
        <f>IF(SUMPRODUCT(($A$4:$A1376=A1376)*($F$4:$F1376=F1376)*($Q$4:$Q1376=Q1376))&gt;1,0,1)</f>
        <v>0</v>
      </c>
      <c r="AD1376" s="206" t="str">
        <f t="shared" si="67"/>
        <v xml:space="preserve">{"Organisation": "Groupe de Réflexion, de Recherches et d’Action pour une Nouvelle Orientation d’Haïti (GRRANOH)", "Indicateur": "Distribution de biens non-alimentaire", "Statut": "Réalisé", "Date de l'activité (passé ou planifiée)
( jj-mm-aaaa)": "1/10/2017", "Département": "Sud", "Commune": "Cavaillon", "Section Communale": "1ère Boileau"}, </v>
      </c>
    </row>
    <row r="1377" spans="1:30" s="53" customFormat="1" x14ac:dyDescent="0.25">
      <c r="A1377" s="53" t="s">
        <v>2056</v>
      </c>
      <c r="D1377" s="53" t="s">
        <v>15</v>
      </c>
      <c r="E1377" s="132">
        <v>42745</v>
      </c>
      <c r="F1377" s="77" t="s">
        <v>2420</v>
      </c>
      <c r="G1377" s="145" t="s">
        <v>2409</v>
      </c>
      <c r="H1377" s="210" t="str">
        <f>IFERROR(VLOOKUP(G1377,REFERENCES!O:P,2,FALSE),"")</f>
        <v xml:space="preserve">Nombre </v>
      </c>
      <c r="I1377" s="73">
        <v>148</v>
      </c>
      <c r="J1377" s="73"/>
      <c r="K1377" s="73">
        <v>85</v>
      </c>
      <c r="L1377" s="73">
        <v>63</v>
      </c>
      <c r="M1377" s="147"/>
      <c r="N1377" s="73">
        <v>148</v>
      </c>
      <c r="O1377" s="143"/>
      <c r="P1377" s="53" t="s">
        <v>19</v>
      </c>
      <c r="Q1377" s="71" t="s">
        <v>512</v>
      </c>
      <c r="R1377" s="150" t="s">
        <v>1257</v>
      </c>
      <c r="S1377" s="206" t="s">
        <v>1947</v>
      </c>
      <c r="T1377" s="71" t="s">
        <v>1033</v>
      </c>
      <c r="U1377" s="53" t="s">
        <v>1062</v>
      </c>
      <c r="V1377" s="145"/>
      <c r="W1377" s="206" t="str">
        <f t="shared" si="65"/>
        <v>GRO2017110SUCA1È</v>
      </c>
      <c r="X1377" s="206">
        <f t="shared" si="66"/>
        <v>0</v>
      </c>
      <c r="Y1377" s="206" t="str">
        <f>VLOOKUP(P1377,NIVEAUXADMIN!A:B,2,FALSE)</f>
        <v>HT07</v>
      </c>
      <c r="Z1377" s="206" t="str">
        <f>VLOOKUP(Q1377,NIVEAUXADMIN!E:F,2,FALSE)</f>
        <v>HT07733</v>
      </c>
      <c r="AA1377" s="206" t="str">
        <f>VLOOKUP(R1377,NIVEAUXADMIN!I:J,2,FALSE)</f>
        <v>HT07733-01</v>
      </c>
      <c r="AB1377" s="206">
        <f>IF(SUMPRODUCT(($A$4:$A1377=A1377)*($Q$4:$Q1377=Q1377))&gt;1,0,1)</f>
        <v>0</v>
      </c>
      <c r="AC1377" s="207">
        <f>IF(SUMPRODUCT(($A$4:$A1377=A1377)*($F$4:$F1377=F1377)*($Q$4:$Q1377=Q1377))&gt;1,0,1)</f>
        <v>0</v>
      </c>
      <c r="AD1377"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8" spans="1:30" s="53" customFormat="1" x14ac:dyDescent="0.25">
      <c r="A1378" s="53" t="s">
        <v>2056</v>
      </c>
      <c r="D1378" s="53" t="s">
        <v>15</v>
      </c>
      <c r="E1378" s="132">
        <v>42745</v>
      </c>
      <c r="F1378" s="77" t="s">
        <v>2420</v>
      </c>
      <c r="G1378" s="145" t="s">
        <v>2410</v>
      </c>
      <c r="H1378" s="210" t="str">
        <f>IFERROR(VLOOKUP(G1378,REFERENCES!O:P,2,FALSE),"")</f>
        <v xml:space="preserve">Nombre </v>
      </c>
      <c r="I1378" s="73">
        <v>148</v>
      </c>
      <c r="J1378" s="17"/>
      <c r="K1378" s="17">
        <v>85</v>
      </c>
      <c r="L1378" s="17">
        <v>63</v>
      </c>
      <c r="M1378" s="147"/>
      <c r="N1378" s="17">
        <v>148</v>
      </c>
      <c r="O1378" s="71"/>
      <c r="P1378" s="53" t="s">
        <v>19</v>
      </c>
      <c r="Q1378" s="53" t="s">
        <v>512</v>
      </c>
      <c r="R1378" s="26" t="s">
        <v>1257</v>
      </c>
      <c r="S1378" s="206" t="s">
        <v>1947</v>
      </c>
      <c r="T1378" s="53" t="s">
        <v>1033</v>
      </c>
      <c r="U1378" s="53" t="s">
        <v>1062</v>
      </c>
      <c r="V1378" s="15" t="s">
        <v>2026</v>
      </c>
      <c r="W1378" s="206" t="str">
        <f t="shared" si="65"/>
        <v>GRO2017110SUCA1È</v>
      </c>
      <c r="X1378" s="206">
        <f t="shared" si="66"/>
        <v>0</v>
      </c>
      <c r="Y1378" s="206" t="str">
        <f>VLOOKUP(P1378,NIVEAUXADMIN!A:B,2,FALSE)</f>
        <v>HT07</v>
      </c>
      <c r="Z1378" s="206" t="str">
        <f>VLOOKUP(Q1378,NIVEAUXADMIN!E:F,2,FALSE)</f>
        <v>HT07733</v>
      </c>
      <c r="AA1378" s="206" t="str">
        <f>VLOOKUP(R1378,NIVEAUXADMIN!I:J,2,FALSE)</f>
        <v>HT07733-01</v>
      </c>
      <c r="AB1378" s="206">
        <f>IF(SUMPRODUCT(($A$4:$A1378=A1378)*($Q$4:$Q1378=Q1378))&gt;1,0,1)</f>
        <v>0</v>
      </c>
      <c r="AC1378" s="207">
        <f>IF(SUMPRODUCT(($A$4:$A1378=A1378)*($F$4:$F1378=F1378)*($Q$4:$Q1378=Q1378))&gt;1,0,1)</f>
        <v>0</v>
      </c>
      <c r="AD1378" s="206" t="str">
        <f t="shared" si="67"/>
        <v xml:space="preserve">{"Organisation": "Groupe de Réflexion, de Recherches et d’Action pour une Nouvelle Orientation d’Haïti (GRRANOH)", "Indicateur": "Distribution de materiel d'abris d'urgence", "Statut": "Réalisé", "Date de l'activité (passé ou planifiée)
( jj-mm-aaaa)": "1/10/2017", "Département": "Sud", "Commune": "Cavaillon", "Section Communale": "1ère Boileau"}, </v>
      </c>
    </row>
    <row r="1379" spans="1:30" s="53" customFormat="1" x14ac:dyDescent="0.25">
      <c r="A1379" s="53" t="s">
        <v>2056</v>
      </c>
      <c r="D1379" s="53" t="s">
        <v>15</v>
      </c>
      <c r="E1379" s="132">
        <v>42751</v>
      </c>
      <c r="F1379" s="77" t="s">
        <v>2417</v>
      </c>
      <c r="G1379" s="145" t="s">
        <v>1047</v>
      </c>
      <c r="H1379" s="138" t="str">
        <f>IFERROR(VLOOKUP(G1379,REFERENCES!O:P,2,FALSE),"")</f>
        <v xml:space="preserve">Nombre </v>
      </c>
      <c r="I1379" s="73">
        <v>335</v>
      </c>
      <c r="J1379" s="17"/>
      <c r="K1379" s="17">
        <v>171</v>
      </c>
      <c r="L1379" s="17">
        <v>164</v>
      </c>
      <c r="M1379" s="147"/>
      <c r="N1379" s="17">
        <v>335</v>
      </c>
      <c r="O1379" s="206"/>
      <c r="P1379" s="53" t="s">
        <v>19</v>
      </c>
      <c r="Q1379" s="53" t="s">
        <v>512</v>
      </c>
      <c r="R1379" s="26" t="s">
        <v>1257</v>
      </c>
      <c r="S1379" s="206" t="s">
        <v>1948</v>
      </c>
      <c r="T1379" s="53" t="s">
        <v>1033</v>
      </c>
      <c r="U1379" s="53" t="s">
        <v>1062</v>
      </c>
      <c r="V1379" s="145"/>
      <c r="W1379" s="206" t="str">
        <f t="shared" si="65"/>
        <v>GRO2017116SUCA1È</v>
      </c>
      <c r="X1379" s="206">
        <f t="shared" si="66"/>
        <v>0</v>
      </c>
      <c r="Y1379" s="206" t="str">
        <f>VLOOKUP(P1379,NIVEAUXADMIN!A:B,2,FALSE)</f>
        <v>HT07</v>
      </c>
      <c r="Z1379" s="206" t="str">
        <f>VLOOKUP(Q1379,NIVEAUXADMIN!E:F,2,FALSE)</f>
        <v>HT07733</v>
      </c>
      <c r="AA1379" s="206" t="str">
        <f>VLOOKUP(R1379,NIVEAUXADMIN!I:J,2,FALSE)</f>
        <v>HT07733-01</v>
      </c>
      <c r="AB1379" s="206">
        <f>IF(SUMPRODUCT(($A$4:$A1379=A1379)*($Q$4:$Q1379=Q1379))&gt;1,0,1)</f>
        <v>0</v>
      </c>
      <c r="AC1379" s="207">
        <f>IF(SUMPRODUCT(($A$4:$A1379=A1379)*($F$4:$F1379=F1379)*($Q$4:$Q1379=Q1379))&gt;1,0,1)</f>
        <v>0</v>
      </c>
      <c r="AD1379" s="206" t="str">
        <f t="shared" si="67"/>
        <v xml:space="preserve">{"Organisation": "Groupe de Réflexion, de Recherches et d’Action pour une Nouvelle Orientation d’Haïti (GRRANOH)", "Indicateur": "Distribution de biens non-alimentaire", "Statut": "Réalisé", "Date de l'activité (passé ou planifiée)
( jj-mm-aaaa)": "1/16/2017", "Département": "Sud", "Commune": "Cavaillon", "Section Communale": "1ère Boileau"}, </v>
      </c>
    </row>
    <row r="1380" spans="1:30" s="53" customFormat="1" x14ac:dyDescent="0.25">
      <c r="A1380" s="53" t="s">
        <v>2056</v>
      </c>
      <c r="D1380" s="53" t="s">
        <v>15</v>
      </c>
      <c r="E1380" s="132">
        <v>42751</v>
      </c>
      <c r="F1380" s="77" t="s">
        <v>2417</v>
      </c>
      <c r="G1380" s="145" t="s">
        <v>1058</v>
      </c>
      <c r="H1380" s="138" t="str">
        <f>IFERROR(VLOOKUP(G1380,REFERENCES!O:P,2,FALSE),"")</f>
        <v xml:space="preserve">Nombre </v>
      </c>
      <c r="I1380" s="73">
        <v>335</v>
      </c>
      <c r="J1380" s="17"/>
      <c r="K1380" s="17">
        <v>171</v>
      </c>
      <c r="L1380" s="17">
        <v>164</v>
      </c>
      <c r="M1380" s="147"/>
      <c r="N1380" s="207">
        <v>335</v>
      </c>
      <c r="P1380" s="53" t="s">
        <v>19</v>
      </c>
      <c r="Q1380" s="53" t="s">
        <v>512</v>
      </c>
      <c r="R1380" s="26" t="s">
        <v>1257</v>
      </c>
      <c r="S1380" s="206" t="s">
        <v>1948</v>
      </c>
      <c r="T1380" s="53" t="s">
        <v>1033</v>
      </c>
      <c r="U1380" s="53" t="s">
        <v>1062</v>
      </c>
      <c r="V1380" s="206" t="s">
        <v>1049</v>
      </c>
      <c r="W1380" s="206" t="str">
        <f t="shared" si="65"/>
        <v>GRO2017116SUCA1È</v>
      </c>
      <c r="X1380" s="206">
        <f t="shared" si="66"/>
        <v>0</v>
      </c>
      <c r="Y1380" s="206" t="str">
        <f>VLOOKUP(P1380,NIVEAUXADMIN!A:B,2,FALSE)</f>
        <v>HT07</v>
      </c>
      <c r="Z1380" s="206" t="str">
        <f>VLOOKUP(Q1380,NIVEAUXADMIN!E:F,2,FALSE)</f>
        <v>HT07733</v>
      </c>
      <c r="AA1380" s="206" t="str">
        <f>VLOOKUP(R1380,NIVEAUXADMIN!I:J,2,FALSE)</f>
        <v>HT07733-01</v>
      </c>
      <c r="AB1380" s="206">
        <f>IF(SUMPRODUCT(($A$4:$A1380=A1380)*($Q$4:$Q1380=Q1380))&gt;1,0,1)</f>
        <v>0</v>
      </c>
      <c r="AC1380" s="207">
        <f>IF(SUMPRODUCT(($A$4:$A1380=A1380)*($F$4:$F1380=F1380)*($Q$4:$Q1380=Q1380))&gt;1,0,1)</f>
        <v>0</v>
      </c>
      <c r="AD1380" s="206" t="str">
        <f t="shared" si="67"/>
        <v xml:space="preserve">{"Organisation": "Groupe de Réflexion, de Recherches et d’Action pour une Nouvelle Orientation d’Haïti (GRRANOH)", "Indicateur": "Distribution de biens non-alimentaire", "Statut": "Réalisé", "Date de l'activité (passé ou planifiée)
( jj-mm-aaaa)": "1/16/2017", "Département": "Sud", "Commune": "Cavaillon", "Section Communale": "1ère Boileau"}, </v>
      </c>
    </row>
    <row r="1381" spans="1:30" s="53" customFormat="1" x14ac:dyDescent="0.25">
      <c r="A1381" s="53" t="s">
        <v>2056</v>
      </c>
      <c r="D1381" s="206" t="s">
        <v>15</v>
      </c>
      <c r="E1381" s="132">
        <v>42751</v>
      </c>
      <c r="F1381" s="77" t="s">
        <v>2420</v>
      </c>
      <c r="G1381" s="145" t="s">
        <v>2409</v>
      </c>
      <c r="H1381" s="138" t="str">
        <f>IFERROR(VLOOKUP(G1381,REFERENCES!O:P,2,FALSE),"")</f>
        <v xml:space="preserve">Nombre </v>
      </c>
      <c r="I1381" s="73">
        <v>335</v>
      </c>
      <c r="J1381" s="17"/>
      <c r="K1381" s="17">
        <v>171</v>
      </c>
      <c r="L1381" s="17">
        <v>164</v>
      </c>
      <c r="M1381" s="147"/>
      <c r="N1381" s="207">
        <v>335</v>
      </c>
      <c r="O1381" s="206"/>
      <c r="P1381" s="53" t="s">
        <v>19</v>
      </c>
      <c r="Q1381" s="53" t="s">
        <v>512</v>
      </c>
      <c r="R1381" s="58" t="s">
        <v>1257</v>
      </c>
      <c r="S1381" s="206" t="s">
        <v>1948</v>
      </c>
      <c r="T1381" s="57" t="s">
        <v>1033</v>
      </c>
      <c r="U1381" s="57" t="s">
        <v>1062</v>
      </c>
      <c r="V1381" s="72"/>
      <c r="W1381" s="206" t="str">
        <f t="shared" si="65"/>
        <v>GRO2017116SUCA1È</v>
      </c>
      <c r="X1381" s="206">
        <f t="shared" si="66"/>
        <v>0</v>
      </c>
      <c r="Y1381" s="206" t="str">
        <f>VLOOKUP(P1381,NIVEAUXADMIN!A:B,2,FALSE)</f>
        <v>HT07</v>
      </c>
      <c r="Z1381" s="206" t="str">
        <f>VLOOKUP(Q1381,NIVEAUXADMIN!E:F,2,FALSE)</f>
        <v>HT07733</v>
      </c>
      <c r="AA1381" s="206" t="str">
        <f>VLOOKUP(R1381,NIVEAUXADMIN!I:J,2,FALSE)</f>
        <v>HT07733-01</v>
      </c>
      <c r="AB1381" s="206">
        <f>IF(SUMPRODUCT(($A$4:$A1381=A1381)*($Q$4:$Q1381=Q1381))&gt;1,0,1)</f>
        <v>0</v>
      </c>
      <c r="AC1381" s="207">
        <f>IF(SUMPRODUCT(($A$4:$A1381=A1381)*($F$4:$F1381=F1381)*($Q$4:$Q1381=Q1381))&gt;1,0,1)</f>
        <v>0</v>
      </c>
      <c r="AD1381" s="206" t="str">
        <f t="shared" si="67"/>
        <v xml:space="preserve">{"Organisation": "Groupe de Réflexion, de Recherches et d’Action pour une Nouvelle Orientation d’Haïti (GRRANOH)", "Indicateur": "Distribution de materiel d'abris d'urgence", "Statut": "Réalisé", "Date de l'activité (passé ou planifiée)
( jj-mm-aaaa)": "1/16/2017", "Département": "Sud", "Commune": "Cavaillon", "Section Communale": "1ère Boileau"}, </v>
      </c>
    </row>
    <row r="1382" spans="1:30" s="53" customFormat="1" x14ac:dyDescent="0.25">
      <c r="A1382" s="53" t="s">
        <v>2056</v>
      </c>
      <c r="D1382" s="206" t="s">
        <v>15</v>
      </c>
      <c r="E1382" s="132">
        <v>42751</v>
      </c>
      <c r="F1382" s="77" t="s">
        <v>2420</v>
      </c>
      <c r="G1382" s="145" t="s">
        <v>2410</v>
      </c>
      <c r="H1382" s="138" t="str">
        <f>IFERROR(VLOOKUP(G1382,REFERENCES!O:P,2,FALSE),"")</f>
        <v xml:space="preserve">Nombre </v>
      </c>
      <c r="I1382" s="73">
        <v>335</v>
      </c>
      <c r="J1382" s="17"/>
      <c r="K1382" s="17">
        <v>171</v>
      </c>
      <c r="L1382" s="17">
        <v>164</v>
      </c>
      <c r="M1382" s="147"/>
      <c r="N1382" s="207">
        <v>335</v>
      </c>
      <c r="O1382" s="206"/>
      <c r="P1382" s="53" t="s">
        <v>19</v>
      </c>
      <c r="Q1382" s="53" t="s">
        <v>512</v>
      </c>
      <c r="R1382" s="58" t="s">
        <v>1257</v>
      </c>
      <c r="S1382" s="206" t="s">
        <v>1948</v>
      </c>
      <c r="T1382" s="53" t="s">
        <v>1033</v>
      </c>
      <c r="U1382" s="53" t="s">
        <v>1062</v>
      </c>
      <c r="V1382" s="145" t="s">
        <v>2026</v>
      </c>
      <c r="W1382" s="206" t="str">
        <f t="shared" si="65"/>
        <v>GRO2017116SUCA1È</v>
      </c>
      <c r="X1382" s="206">
        <f t="shared" si="66"/>
        <v>0</v>
      </c>
      <c r="Y1382" s="206" t="str">
        <f>VLOOKUP(P1382,NIVEAUXADMIN!A:B,2,FALSE)</f>
        <v>HT07</v>
      </c>
      <c r="Z1382" s="206" t="str">
        <f>VLOOKUP(Q1382,NIVEAUXADMIN!E:F,2,FALSE)</f>
        <v>HT07733</v>
      </c>
      <c r="AA1382" s="206" t="str">
        <f>VLOOKUP(R1382,NIVEAUXADMIN!I:J,2,FALSE)</f>
        <v>HT07733-01</v>
      </c>
      <c r="AB1382" s="206">
        <f>IF(SUMPRODUCT(($A$4:$A1382=A1382)*($Q$4:$Q1382=Q1382))&gt;1,0,1)</f>
        <v>0</v>
      </c>
      <c r="AC1382" s="207">
        <f>IF(SUMPRODUCT(($A$4:$A1382=A1382)*($F$4:$F1382=F1382)*($Q$4:$Q1382=Q1382))&gt;1,0,1)</f>
        <v>0</v>
      </c>
      <c r="AD1382" s="206" t="str">
        <f t="shared" si="67"/>
        <v xml:space="preserve">{"Organisation": "Groupe de Réflexion, de Recherches et d’Action pour une Nouvelle Orientation d’Haïti (GRRANOH)", "Indicateur": "Distribution de materiel d'abris d'urgence", "Statut": "Réalisé", "Date de l'activité (passé ou planifiée)
( jj-mm-aaaa)": "1/16/2017", "Département": "Sud", "Commune": "Cavaillon", "Section Communale": "1ère Boileau"}, </v>
      </c>
    </row>
    <row r="1383" spans="1:30" s="53" customFormat="1" x14ac:dyDescent="0.25">
      <c r="A1383" s="53" t="s">
        <v>2056</v>
      </c>
      <c r="D1383" s="206" t="s">
        <v>15</v>
      </c>
      <c r="E1383" s="132">
        <v>42751</v>
      </c>
      <c r="F1383" s="77" t="s">
        <v>2417</v>
      </c>
      <c r="G1383" s="145" t="s">
        <v>1047</v>
      </c>
      <c r="H1383" s="138" t="str">
        <f>IFERROR(VLOOKUP(G1383,REFERENCES!O:P,2,FALSE),"")</f>
        <v xml:space="preserve">Nombre </v>
      </c>
      <c r="I1383" s="207">
        <v>515</v>
      </c>
      <c r="J1383" s="17"/>
      <c r="K1383" s="17">
        <v>397</v>
      </c>
      <c r="L1383" s="17">
        <v>119</v>
      </c>
      <c r="M1383" s="147"/>
      <c r="N1383" s="207">
        <v>515</v>
      </c>
      <c r="O1383" s="206"/>
      <c r="P1383" s="53" t="s">
        <v>19</v>
      </c>
      <c r="Q1383" s="53" t="s">
        <v>512</v>
      </c>
      <c r="R1383" s="58" t="s">
        <v>1257</v>
      </c>
      <c r="S1383" s="206" t="s">
        <v>1949</v>
      </c>
      <c r="T1383" s="53" t="s">
        <v>1033</v>
      </c>
      <c r="U1383" s="53" t="s">
        <v>1062</v>
      </c>
      <c r="V1383" s="15"/>
      <c r="W1383" s="206" t="str">
        <f t="shared" si="65"/>
        <v>GRO2017116SUCA1È</v>
      </c>
      <c r="X1383" s="206">
        <f t="shared" si="66"/>
        <v>0</v>
      </c>
      <c r="Y1383" s="206" t="str">
        <f>VLOOKUP(P1383,NIVEAUXADMIN!A:B,2,FALSE)</f>
        <v>HT07</v>
      </c>
      <c r="Z1383" s="206" t="str">
        <f>VLOOKUP(Q1383,NIVEAUXADMIN!E:F,2,FALSE)</f>
        <v>HT07733</v>
      </c>
      <c r="AA1383" s="206" t="str">
        <f>VLOOKUP(R1383,NIVEAUXADMIN!I:J,2,FALSE)</f>
        <v>HT07733-01</v>
      </c>
      <c r="AB1383" s="206">
        <f>IF(SUMPRODUCT(($A$4:$A1383=A1383)*($Q$4:$Q1383=Q1383))&gt;1,0,1)</f>
        <v>0</v>
      </c>
      <c r="AC1383" s="207">
        <f>IF(SUMPRODUCT(($A$4:$A1383=A1383)*($F$4:$F1383=F1383)*($Q$4:$Q1383=Q1383))&gt;1,0,1)</f>
        <v>0</v>
      </c>
      <c r="AD1383" s="206" t="str">
        <f t="shared" si="67"/>
        <v xml:space="preserve">{"Organisation": "Groupe de Réflexion, de Recherches et d’Action pour une Nouvelle Orientation d’Haïti (GRRANOH)", "Indicateur": "Distribution de biens non-alimentaire", "Statut": "Réalisé", "Date de l'activité (passé ou planifiée)
( jj-mm-aaaa)": "1/16/2017", "Département": "Sud", "Commune": "Cavaillon", "Section Communale": "1ère Boileau"}, </v>
      </c>
    </row>
    <row r="1384" spans="1:30" s="53" customFormat="1" x14ac:dyDescent="0.25">
      <c r="A1384" s="53" t="s">
        <v>2056</v>
      </c>
      <c r="D1384" s="53" t="s">
        <v>15</v>
      </c>
      <c r="E1384" s="132">
        <v>42751</v>
      </c>
      <c r="F1384" s="77" t="s">
        <v>2417</v>
      </c>
      <c r="G1384" s="145" t="s">
        <v>1058</v>
      </c>
      <c r="H1384" s="138" t="str">
        <f>IFERROR(VLOOKUP(G1384,REFERENCES!O:P,2,FALSE),"")</f>
        <v xml:space="preserve">Nombre </v>
      </c>
      <c r="I1384" s="207">
        <v>515</v>
      </c>
      <c r="J1384" s="17"/>
      <c r="K1384" s="17">
        <v>397</v>
      </c>
      <c r="L1384" s="17">
        <v>119</v>
      </c>
      <c r="M1384" s="147"/>
      <c r="N1384" s="17">
        <v>515</v>
      </c>
      <c r="O1384" s="206"/>
      <c r="P1384" s="53" t="s">
        <v>19</v>
      </c>
      <c r="Q1384" s="53" t="s">
        <v>512</v>
      </c>
      <c r="R1384" s="58" t="s">
        <v>1257</v>
      </c>
      <c r="S1384" s="206" t="s">
        <v>1949</v>
      </c>
      <c r="T1384" s="53" t="s">
        <v>1033</v>
      </c>
      <c r="U1384" s="53" t="s">
        <v>1062</v>
      </c>
      <c r="V1384" s="206" t="s">
        <v>1049</v>
      </c>
      <c r="W1384" s="206" t="str">
        <f t="shared" si="65"/>
        <v>GRO2017116SUCA1È</v>
      </c>
      <c r="X1384" s="206">
        <f t="shared" si="66"/>
        <v>0</v>
      </c>
      <c r="Y1384" s="206" t="str">
        <f>VLOOKUP(P1384,NIVEAUXADMIN!A:B,2,FALSE)</f>
        <v>HT07</v>
      </c>
      <c r="Z1384" s="206" t="str">
        <f>VLOOKUP(Q1384,NIVEAUXADMIN!E:F,2,FALSE)</f>
        <v>HT07733</v>
      </c>
      <c r="AA1384" s="206" t="str">
        <f>VLOOKUP(R1384,NIVEAUXADMIN!I:J,2,FALSE)</f>
        <v>HT07733-01</v>
      </c>
      <c r="AB1384" s="206">
        <f>IF(SUMPRODUCT(($A$4:$A1384=A1384)*($Q$4:$Q1384=Q1384))&gt;1,0,1)</f>
        <v>0</v>
      </c>
      <c r="AC1384" s="207">
        <f>IF(SUMPRODUCT(($A$4:$A1384=A1384)*($F$4:$F1384=F1384)*($Q$4:$Q1384=Q1384))&gt;1,0,1)</f>
        <v>0</v>
      </c>
      <c r="AD1384" s="206" t="str">
        <f t="shared" si="67"/>
        <v xml:space="preserve">{"Organisation": "Groupe de Réflexion, de Recherches et d’Action pour une Nouvelle Orientation d’Haïti (GRRANOH)", "Indicateur": "Distribution de biens non-alimentaire", "Statut": "Réalisé", "Date de l'activité (passé ou planifiée)
( jj-mm-aaaa)": "1/16/2017", "Département": "Sud", "Commune": "Cavaillon", "Section Communale": "1ère Boileau"}, </v>
      </c>
    </row>
    <row r="1385" spans="1:30" s="53" customFormat="1" x14ac:dyDescent="0.25">
      <c r="A1385" s="53" t="s">
        <v>2056</v>
      </c>
      <c r="D1385" s="206" t="s">
        <v>15</v>
      </c>
      <c r="E1385" s="132">
        <v>42751</v>
      </c>
      <c r="F1385" s="77" t="s">
        <v>2420</v>
      </c>
      <c r="G1385" s="145" t="s">
        <v>2409</v>
      </c>
      <c r="H1385" s="138" t="str">
        <f>IFERROR(VLOOKUP(G1385,REFERENCES!O:P,2,FALSE),"")</f>
        <v xml:space="preserve">Nombre </v>
      </c>
      <c r="I1385" s="207">
        <v>515</v>
      </c>
      <c r="J1385" s="17"/>
      <c r="K1385" s="17">
        <v>397</v>
      </c>
      <c r="L1385" s="17">
        <v>119</v>
      </c>
      <c r="M1385" s="147"/>
      <c r="N1385" s="17">
        <v>515</v>
      </c>
      <c r="O1385" s="206"/>
      <c r="P1385" s="53" t="s">
        <v>19</v>
      </c>
      <c r="Q1385" s="53" t="s">
        <v>512</v>
      </c>
      <c r="R1385" s="58" t="s">
        <v>1257</v>
      </c>
      <c r="S1385" s="206" t="s">
        <v>1949</v>
      </c>
      <c r="T1385" s="53" t="s">
        <v>1033</v>
      </c>
      <c r="U1385" s="53" t="s">
        <v>1062</v>
      </c>
      <c r="V1385" s="145"/>
      <c r="W1385" s="206" t="str">
        <f t="shared" si="65"/>
        <v>GRO2017116SUCA1È</v>
      </c>
      <c r="X1385" s="206">
        <f t="shared" si="66"/>
        <v>0</v>
      </c>
      <c r="Y1385" s="206" t="str">
        <f>VLOOKUP(P1385,NIVEAUXADMIN!A:B,2,FALSE)</f>
        <v>HT07</v>
      </c>
      <c r="Z1385" s="206" t="str">
        <f>VLOOKUP(Q1385,NIVEAUXADMIN!E:F,2,FALSE)</f>
        <v>HT07733</v>
      </c>
      <c r="AA1385" s="206" t="str">
        <f>VLOOKUP(R1385,NIVEAUXADMIN!I:J,2,FALSE)</f>
        <v>HT07733-01</v>
      </c>
      <c r="AB1385" s="206">
        <f>IF(SUMPRODUCT(($A$4:$A1385=A1385)*($Q$4:$Q1385=Q1385))&gt;1,0,1)</f>
        <v>0</v>
      </c>
      <c r="AC1385" s="207">
        <f>IF(SUMPRODUCT(($A$4:$A1385=A1385)*($F$4:$F1385=F1385)*($Q$4:$Q1385=Q1385))&gt;1,0,1)</f>
        <v>0</v>
      </c>
      <c r="AD1385" s="206" t="str">
        <f t="shared" si="67"/>
        <v xml:space="preserve">{"Organisation": "Groupe de Réflexion, de Recherches et d’Action pour une Nouvelle Orientation d’Haïti (GRRANOH)", "Indicateur": "Distribution de materiel d'abris d'urgence", "Statut": "Réalisé", "Date de l'activité (passé ou planifiée)
( jj-mm-aaaa)": "1/16/2017", "Département": "Sud", "Commune": "Cavaillon", "Section Communale": "1ère Boileau"}, </v>
      </c>
    </row>
    <row r="1386" spans="1:30" s="53" customFormat="1" x14ac:dyDescent="0.25">
      <c r="A1386" s="53" t="s">
        <v>2056</v>
      </c>
      <c r="D1386" s="206" t="s">
        <v>15</v>
      </c>
      <c r="E1386" s="132">
        <v>42751</v>
      </c>
      <c r="F1386" s="77" t="s">
        <v>2420</v>
      </c>
      <c r="G1386" s="145" t="s">
        <v>2410</v>
      </c>
      <c r="H1386" s="138" t="str">
        <f>IFERROR(VLOOKUP(G1386,REFERENCES!O:P,2,FALSE),"")</f>
        <v xml:space="preserve">Nombre </v>
      </c>
      <c r="I1386" s="207">
        <v>515</v>
      </c>
      <c r="J1386" s="17"/>
      <c r="K1386" s="17">
        <v>397</v>
      </c>
      <c r="L1386" s="17">
        <v>119</v>
      </c>
      <c r="M1386" s="147"/>
      <c r="N1386" s="17">
        <v>515</v>
      </c>
      <c r="O1386" s="206"/>
      <c r="P1386" s="53" t="s">
        <v>19</v>
      </c>
      <c r="Q1386" s="53" t="s">
        <v>512</v>
      </c>
      <c r="R1386" s="58" t="s">
        <v>1257</v>
      </c>
      <c r="S1386" s="206" t="s">
        <v>1949</v>
      </c>
      <c r="T1386" s="53" t="s">
        <v>1033</v>
      </c>
      <c r="U1386" s="53" t="s">
        <v>1062</v>
      </c>
      <c r="V1386" s="72" t="s">
        <v>2026</v>
      </c>
      <c r="W1386" s="206" t="str">
        <f t="shared" si="65"/>
        <v>GRO2017116SUCA1È</v>
      </c>
      <c r="X1386" s="206">
        <f t="shared" si="66"/>
        <v>0</v>
      </c>
      <c r="Y1386" s="206" t="str">
        <f>VLOOKUP(P1386,NIVEAUXADMIN!A:B,2,FALSE)</f>
        <v>HT07</v>
      </c>
      <c r="Z1386" s="206" t="str">
        <f>VLOOKUP(Q1386,NIVEAUXADMIN!E:F,2,FALSE)</f>
        <v>HT07733</v>
      </c>
      <c r="AA1386" s="206" t="str">
        <f>VLOOKUP(R1386,NIVEAUXADMIN!I:J,2,FALSE)</f>
        <v>HT07733-01</v>
      </c>
      <c r="AB1386" s="206">
        <f>IF(SUMPRODUCT(($A$4:$A1386=A1386)*($Q$4:$Q1386=Q1386))&gt;1,0,1)</f>
        <v>0</v>
      </c>
      <c r="AC1386" s="207">
        <f>IF(SUMPRODUCT(($A$4:$A1386=A1386)*($F$4:$F1386=F1386)*($Q$4:$Q1386=Q1386))&gt;1,0,1)</f>
        <v>0</v>
      </c>
      <c r="AD1386" s="206" t="str">
        <f t="shared" si="67"/>
        <v xml:space="preserve">{"Organisation": "Groupe de Réflexion, de Recherches et d’Action pour une Nouvelle Orientation d’Haïti (GRRANOH)", "Indicateur": "Distribution de materiel d'abris d'urgence", "Statut": "Réalisé", "Date de l'activité (passé ou planifiée)
( jj-mm-aaaa)": "1/16/2017", "Département": "Sud", "Commune": "Cavaillon", "Section Communale": "1ère Boileau"}, </v>
      </c>
    </row>
    <row r="1387" spans="1:30" s="53" customFormat="1" x14ac:dyDescent="0.25">
      <c r="A1387" s="53" t="s">
        <v>2056</v>
      </c>
      <c r="D1387" s="206" t="s">
        <v>15</v>
      </c>
      <c r="E1387" s="222">
        <v>42786</v>
      </c>
      <c r="F1387" s="77" t="s">
        <v>2379</v>
      </c>
      <c r="G1387" s="206" t="s">
        <v>2380</v>
      </c>
      <c r="H1387" s="138" t="str">
        <f>IFERROR(VLOOKUP(G1387,REFERENCES!O:P,2,FALSE),"")</f>
        <v>Nombre de diagnostiques</v>
      </c>
      <c r="I1387" s="207">
        <v>2800</v>
      </c>
      <c r="J1387" s="17" t="s">
        <v>2478</v>
      </c>
      <c r="K1387" s="17" t="e">
        <f>-L1387-L1387-#REF!</f>
        <v>#REF!</v>
      </c>
      <c r="L1387" s="17"/>
      <c r="M1387" s="147">
        <v>2800</v>
      </c>
      <c r="N1387" s="17"/>
      <c r="O1387" s="206" t="s">
        <v>2479</v>
      </c>
      <c r="P1387" s="53" t="s">
        <v>19</v>
      </c>
      <c r="Q1387" s="53" t="s">
        <v>512</v>
      </c>
      <c r="R1387" s="26" t="s">
        <v>1257</v>
      </c>
      <c r="S1387" s="206"/>
      <c r="T1387" s="53" t="s">
        <v>1033</v>
      </c>
      <c r="V1387" s="72"/>
      <c r="W1387" s="206" t="str">
        <f t="shared" si="65"/>
        <v>GRO2017220SUCA1È</v>
      </c>
      <c r="X1387" s="206">
        <f t="shared" si="66"/>
        <v>0</v>
      </c>
      <c r="Y1387" s="206" t="str">
        <f>VLOOKUP(P1387,NIVEAUXADMIN!A:B,2,FALSE)</f>
        <v>HT07</v>
      </c>
      <c r="Z1387" s="206" t="str">
        <f>VLOOKUP(Q1387,NIVEAUXADMIN!E:F,2,FALSE)</f>
        <v>HT07733</v>
      </c>
      <c r="AA1387" s="206" t="str">
        <f>VLOOKUP(R1387,NIVEAUXADMIN!I:J,2,FALSE)</f>
        <v>HT07733-01</v>
      </c>
      <c r="AB1387" s="206">
        <f>IF(SUMPRODUCT(($A$4:$A1387=A1387)*($Q$4:$Q1387=Q1387))&gt;1,0,1)</f>
        <v>0</v>
      </c>
      <c r="AC1387" s="207">
        <f>IF(SUMPRODUCT(($A$4:$A1387=A1387)*($F$4:$F1387=F1387)*($Q$4:$Q1387=Q1387))&gt;1,0,1)</f>
        <v>1</v>
      </c>
      <c r="AD1387" s="206" t="str">
        <f t="shared" si="67"/>
        <v xml:space="preserve">{"Organisation": "Groupe de Réflexion, de Recherches et d’Action pour une Nouvelle Orientation d’Haïti (GRRANOH)", "Indicateur": "Evaluation des dommages et diagnostique", "Statut": "Réalisé", "Date de l'activité (passé ou planifiée)
( jj-mm-aaaa)": "2/20/2017", "Département": "Sud", "Commune": "Cavaillon", "Section Communale": "1ère Boileau"}, </v>
      </c>
    </row>
    <row r="1388" spans="1:30" s="53" customFormat="1" x14ac:dyDescent="0.25">
      <c r="A1388" s="53" t="s">
        <v>2056</v>
      </c>
      <c r="D1388" s="53" t="s">
        <v>15</v>
      </c>
      <c r="E1388" s="222">
        <v>42816</v>
      </c>
      <c r="F1388" s="77" t="s">
        <v>2416</v>
      </c>
      <c r="G1388" s="206" t="s">
        <v>2372</v>
      </c>
      <c r="H1388" s="138" t="str">
        <f>IFERROR(VLOOKUP(G1388,REFERENCES!O:P,2,FALSE),"")</f>
        <v>Nombre de formations organisees</v>
      </c>
      <c r="I1388" s="207">
        <v>1</v>
      </c>
      <c r="J1388" s="17">
        <v>0</v>
      </c>
      <c r="K1388" s="17">
        <v>0</v>
      </c>
      <c r="L1388" s="17">
        <v>37</v>
      </c>
      <c r="M1388" s="147">
        <v>37</v>
      </c>
      <c r="N1388" s="17"/>
      <c r="O1388" s="149"/>
      <c r="P1388" s="53" t="s">
        <v>19</v>
      </c>
      <c r="Q1388" s="53" t="s">
        <v>512</v>
      </c>
      <c r="R1388" s="26" t="s">
        <v>1257</v>
      </c>
      <c r="S1388" s="143" t="s">
        <v>1945</v>
      </c>
      <c r="T1388" s="53" t="s">
        <v>1033</v>
      </c>
      <c r="V1388" s="72"/>
      <c r="W1388" s="206" t="str">
        <f t="shared" si="65"/>
        <v>GRO2017322SUCA1È</v>
      </c>
      <c r="X1388" s="206">
        <f t="shared" si="66"/>
        <v>0</v>
      </c>
      <c r="Y1388" s="206" t="str">
        <f>VLOOKUP(P1388,NIVEAUXADMIN!A:B,2,FALSE)</f>
        <v>HT07</v>
      </c>
      <c r="Z1388" s="206" t="str">
        <f>VLOOKUP(Q1388,NIVEAUXADMIN!E:F,2,FALSE)</f>
        <v>HT07733</v>
      </c>
      <c r="AA1388" s="206" t="str">
        <f>VLOOKUP(R1388,NIVEAUXADMIN!I:J,2,FALSE)</f>
        <v>HT07733-01</v>
      </c>
      <c r="AB1388" s="206">
        <f>IF(SUMPRODUCT(($A$4:$A1388=A1388)*($Q$4:$Q1388=Q1388))&gt;1,0,1)</f>
        <v>0</v>
      </c>
      <c r="AC1388" s="207">
        <f>IF(SUMPRODUCT(($A$4:$A1388=A1388)*($F$4:$F1388=F1388)*($Q$4:$Q1388=Q1388))&gt;1,0,1)</f>
        <v>1</v>
      </c>
      <c r="AD1388" s="206" t="str">
        <f t="shared" si="67"/>
        <v xml:space="preserve">{"Organisation": "Groupe de Réflexion, de Recherches et d’Action pour une Nouvelle Orientation d’Haïti (GRRANOH)", "Indicateur": "Formation technique", "Statut": "Réalisé", "Date de l'activité (passé ou planifiée)
( jj-mm-aaaa)": "3/22/2017", "Département": "Sud", "Commune": "Cavaillon", "Section Communale": "1ère Boileau"}, </v>
      </c>
    </row>
    <row r="1389" spans="1:30" s="53" customFormat="1" x14ac:dyDescent="0.25">
      <c r="A1389" s="53" t="s">
        <v>2056</v>
      </c>
      <c r="D1389" s="53" t="s">
        <v>15</v>
      </c>
      <c r="E1389" s="222">
        <v>42816</v>
      </c>
      <c r="F1389" s="77" t="s">
        <v>2416</v>
      </c>
      <c r="G1389" s="206" t="s">
        <v>2372</v>
      </c>
      <c r="H1389" s="138" t="str">
        <f>IFERROR(VLOOKUP(G1389,REFERENCES!O:P,2,FALSE),"")</f>
        <v>Nombre de formations organisees</v>
      </c>
      <c r="I1389" s="207">
        <v>1</v>
      </c>
      <c r="J1389" s="17">
        <v>0</v>
      </c>
      <c r="K1389" s="17">
        <v>0</v>
      </c>
      <c r="L1389" s="17">
        <v>43</v>
      </c>
      <c r="M1389" s="147">
        <v>43</v>
      </c>
      <c r="N1389" s="17"/>
      <c r="O1389" s="149"/>
      <c r="P1389" s="53" t="s">
        <v>19</v>
      </c>
      <c r="Q1389" s="53" t="s">
        <v>512</v>
      </c>
      <c r="R1389" s="26" t="s">
        <v>1257</v>
      </c>
      <c r="S1389" s="143" t="s">
        <v>1946</v>
      </c>
      <c r="T1389" s="53" t="s">
        <v>1033</v>
      </c>
      <c r="V1389" s="145"/>
      <c r="W1389" s="206" t="str">
        <f t="shared" si="65"/>
        <v>GRO2017322SUCA1È</v>
      </c>
      <c r="X1389" s="206">
        <f t="shared" si="66"/>
        <v>0</v>
      </c>
      <c r="Y1389" s="206" t="str">
        <f>VLOOKUP(P1389,NIVEAUXADMIN!A:B,2,FALSE)</f>
        <v>HT07</v>
      </c>
      <c r="Z1389" s="206" t="str">
        <f>VLOOKUP(Q1389,NIVEAUXADMIN!E:F,2,FALSE)</f>
        <v>HT07733</v>
      </c>
      <c r="AA1389" s="206" t="str">
        <f>VLOOKUP(R1389,NIVEAUXADMIN!I:J,2,FALSE)</f>
        <v>HT07733-01</v>
      </c>
      <c r="AB1389" s="206">
        <f>IF(SUMPRODUCT(($A$4:$A1389=A1389)*($Q$4:$Q1389=Q1389))&gt;1,0,1)</f>
        <v>0</v>
      </c>
      <c r="AC1389" s="207">
        <f>IF(SUMPRODUCT(($A$4:$A1389=A1389)*($F$4:$F1389=F1389)*($Q$4:$Q1389=Q1389))&gt;1,0,1)</f>
        <v>0</v>
      </c>
      <c r="AD1389" s="206" t="str">
        <f t="shared" si="67"/>
        <v xml:space="preserve">{"Organisation": "Groupe de Réflexion, de Recherches et d’Action pour une Nouvelle Orientation d’Haïti (GRRANOH)", "Indicateur": "Formation technique", "Statut": "Réalisé", "Date de l'activité (passé ou planifiée)
( jj-mm-aaaa)": "3/22/2017", "Département": "Sud", "Commune": "Cavaillon", "Section Communale": "1ère Boileau"}, </v>
      </c>
    </row>
    <row r="1390" spans="1:30" s="53" customFormat="1" x14ac:dyDescent="0.25">
      <c r="A1390" s="53" t="s">
        <v>2056</v>
      </c>
      <c r="D1390" s="53" t="s">
        <v>15</v>
      </c>
      <c r="E1390" s="222">
        <v>42816</v>
      </c>
      <c r="F1390" s="77" t="s">
        <v>2416</v>
      </c>
      <c r="G1390" s="206" t="s">
        <v>2372</v>
      </c>
      <c r="H1390" s="138" t="str">
        <f>IFERROR(VLOOKUP(G1390,REFERENCES!O:P,2,FALSE),"")</f>
        <v>Nombre de formations organisees</v>
      </c>
      <c r="I1390" s="207">
        <v>1</v>
      </c>
      <c r="J1390" s="17">
        <v>0</v>
      </c>
      <c r="K1390" s="17">
        <v>0</v>
      </c>
      <c r="L1390" s="17">
        <v>39</v>
      </c>
      <c r="M1390" s="147">
        <v>39</v>
      </c>
      <c r="N1390" s="207"/>
      <c r="O1390" s="149"/>
      <c r="P1390" s="53" t="s">
        <v>19</v>
      </c>
      <c r="Q1390" s="71" t="s">
        <v>512</v>
      </c>
      <c r="R1390" s="78" t="s">
        <v>1257</v>
      </c>
      <c r="S1390" s="143" t="s">
        <v>1947</v>
      </c>
      <c r="T1390" s="53" t="s">
        <v>1033</v>
      </c>
      <c r="V1390" s="145"/>
      <c r="W1390" s="206" t="str">
        <f t="shared" si="65"/>
        <v>GRO2017322SUCA1È</v>
      </c>
      <c r="X1390" s="206">
        <f t="shared" si="66"/>
        <v>0</v>
      </c>
      <c r="Y1390" s="206" t="str">
        <f>VLOOKUP(P1390,NIVEAUXADMIN!A:B,2,FALSE)</f>
        <v>HT07</v>
      </c>
      <c r="Z1390" s="206" t="str">
        <f>VLOOKUP(Q1390,NIVEAUXADMIN!E:F,2,FALSE)</f>
        <v>HT07733</v>
      </c>
      <c r="AA1390" s="206" t="str">
        <f>VLOOKUP(R1390,NIVEAUXADMIN!I:J,2,FALSE)</f>
        <v>HT07733-01</v>
      </c>
      <c r="AB1390" s="206">
        <f>IF(SUMPRODUCT(($A$4:$A1390=A1390)*($Q$4:$Q1390=Q1390))&gt;1,0,1)</f>
        <v>0</v>
      </c>
      <c r="AC1390" s="207">
        <f>IF(SUMPRODUCT(($A$4:$A1390=A1390)*($F$4:$F1390=F1390)*($Q$4:$Q1390=Q1390))&gt;1,0,1)</f>
        <v>0</v>
      </c>
      <c r="AD1390" s="206" t="str">
        <f t="shared" si="67"/>
        <v xml:space="preserve">{"Organisation": "Groupe de Réflexion, de Recherches et d’Action pour une Nouvelle Orientation d’Haïti (GRRANOH)", "Indicateur": "Formation technique", "Statut": "Réalisé", "Date de l'activité (passé ou planifiée)
( jj-mm-aaaa)": "3/22/2017", "Département": "Sud", "Commune": "Cavaillon", "Section Communale": "1ère Boileau"}, </v>
      </c>
    </row>
    <row r="1391" spans="1:30" s="53" customFormat="1" x14ac:dyDescent="0.25">
      <c r="A1391" s="53" t="s">
        <v>2056</v>
      </c>
      <c r="D1391" s="53" t="s">
        <v>31</v>
      </c>
      <c r="E1391" s="222">
        <v>42816</v>
      </c>
      <c r="F1391" s="77" t="s">
        <v>2416</v>
      </c>
      <c r="G1391" s="206" t="s">
        <v>2372</v>
      </c>
      <c r="H1391" s="138" t="str">
        <f>IFERROR(VLOOKUP(G1391,REFERENCES!O:P,2,FALSE),"")</f>
        <v>Nombre de formations organisees</v>
      </c>
      <c r="I1391" s="207">
        <v>1</v>
      </c>
      <c r="J1391" s="17">
        <v>0</v>
      </c>
      <c r="K1391" s="17">
        <v>0</v>
      </c>
      <c r="L1391" s="17">
        <v>18</v>
      </c>
      <c r="M1391" s="147">
        <v>18</v>
      </c>
      <c r="N1391" s="207"/>
      <c r="O1391" s="149" t="s">
        <v>1038</v>
      </c>
      <c r="P1391" s="53" t="s">
        <v>19</v>
      </c>
      <c r="Q1391" s="53" t="s">
        <v>512</v>
      </c>
      <c r="R1391" s="78" t="s">
        <v>1257</v>
      </c>
      <c r="S1391" s="143" t="s">
        <v>1948</v>
      </c>
      <c r="T1391" s="53" t="s">
        <v>1033</v>
      </c>
      <c r="V1391" s="145"/>
      <c r="W1391" s="206" t="str">
        <f t="shared" si="65"/>
        <v>GRO2017322SUCA1È</v>
      </c>
      <c r="X1391" s="206">
        <f t="shared" si="66"/>
        <v>0</v>
      </c>
      <c r="Y1391" s="206" t="str">
        <f>VLOOKUP(P1391,NIVEAUXADMIN!A:B,2,FALSE)</f>
        <v>HT07</v>
      </c>
      <c r="Z1391" s="206" t="str">
        <f>VLOOKUP(Q1391,NIVEAUXADMIN!E:F,2,FALSE)</f>
        <v>HT07733</v>
      </c>
      <c r="AA1391" s="206" t="str">
        <f>VLOOKUP(R1391,NIVEAUXADMIN!I:J,2,FALSE)</f>
        <v>HT07733-01</v>
      </c>
      <c r="AB1391" s="206">
        <f>IF(SUMPRODUCT(($A$4:$A1391=A1391)*($Q$4:$Q1391=Q1391))&gt;1,0,1)</f>
        <v>0</v>
      </c>
      <c r="AC1391" s="207">
        <f>IF(SUMPRODUCT(($A$4:$A1391=A1391)*($F$4:$F1391=F1391)*($Q$4:$Q1391=Q1391))&gt;1,0,1)</f>
        <v>0</v>
      </c>
      <c r="AD1391" s="206" t="str">
        <f t="shared" si="67"/>
        <v xml:space="preserve">{"Organisation": "Groupe de Réflexion, de Recherches et d’Action pour une Nouvelle Orientation d’Haïti (GRRANOH)", "Indicateur": "Formation technique", "Statut": "En cours", "Date de l'activité (passé ou planifiée)
( jj-mm-aaaa)": "3/22/2017", "Département": "Sud", "Commune": "Cavaillon", "Section Communale": "1ère Boileau"}, </v>
      </c>
    </row>
    <row r="1392" spans="1:30" s="53" customFormat="1" x14ac:dyDescent="0.25">
      <c r="A1392" s="53" t="s">
        <v>2056</v>
      </c>
      <c r="D1392" s="53" t="s">
        <v>31</v>
      </c>
      <c r="E1392" s="223">
        <v>42819</v>
      </c>
      <c r="F1392" s="77" t="s">
        <v>2416</v>
      </c>
      <c r="G1392" s="206" t="s">
        <v>2372</v>
      </c>
      <c r="H1392" s="138" t="str">
        <f>IFERROR(VLOOKUP(G1392,REFERENCES!O:P,2,FALSE),"")</f>
        <v>Nombre de formations organisees</v>
      </c>
      <c r="I1392" s="207"/>
      <c r="J1392" s="17">
        <v>0</v>
      </c>
      <c r="K1392" s="17">
        <v>0</v>
      </c>
      <c r="L1392" s="17">
        <v>21</v>
      </c>
      <c r="M1392" s="147">
        <v>21</v>
      </c>
      <c r="N1392" s="207"/>
      <c r="O1392" s="149" t="s">
        <v>1038</v>
      </c>
      <c r="P1392" s="53" t="s">
        <v>19</v>
      </c>
      <c r="Q1392" s="71" t="s">
        <v>512</v>
      </c>
      <c r="R1392" s="78" t="s">
        <v>1257</v>
      </c>
      <c r="S1392" s="143" t="s">
        <v>1948</v>
      </c>
      <c r="T1392" s="53" t="s">
        <v>1033</v>
      </c>
      <c r="V1392" s="72"/>
      <c r="W1392" s="206" t="str">
        <f t="shared" si="65"/>
        <v>GRO2017325SUCA1È</v>
      </c>
      <c r="X1392" s="206">
        <f t="shared" si="66"/>
        <v>0</v>
      </c>
      <c r="Y1392" s="206" t="str">
        <f>VLOOKUP(P1392,NIVEAUXADMIN!A:B,2,FALSE)</f>
        <v>HT07</v>
      </c>
      <c r="Z1392" s="206" t="str">
        <f>VLOOKUP(Q1392,NIVEAUXADMIN!E:F,2,FALSE)</f>
        <v>HT07733</v>
      </c>
      <c r="AA1392" s="206" t="str">
        <f>VLOOKUP(R1392,NIVEAUXADMIN!I:J,2,FALSE)</f>
        <v>HT07733-01</v>
      </c>
      <c r="AB1392" s="206">
        <f>IF(SUMPRODUCT(($A$4:$A1392=A1392)*($Q$4:$Q1392=Q1392))&gt;1,0,1)</f>
        <v>0</v>
      </c>
      <c r="AC1392" s="207">
        <f>IF(SUMPRODUCT(($A$4:$A1392=A1392)*($F$4:$F1392=F1392)*($Q$4:$Q1392=Q1392))&gt;1,0,1)</f>
        <v>0</v>
      </c>
      <c r="AD1392" s="206" t="str">
        <f t="shared" si="67"/>
        <v xml:space="preserve">{"Organisation": "Groupe de Réflexion, de Recherches et d’Action pour une Nouvelle Orientation d’Haïti (GRRANOH)", "Indicateur": "Formation technique", "Statut": "En cours", "Date de l'activité (passé ou planifiée)
( jj-mm-aaaa)": "3/25/2017", "Département": "Sud", "Commune": "Cavaillon", "Section Communale": "1ère Boileau"}, </v>
      </c>
    </row>
    <row r="1393" spans="1:30" s="53" customFormat="1" x14ac:dyDescent="0.25">
      <c r="A1393" s="53" t="s">
        <v>2056</v>
      </c>
      <c r="D1393" s="53" t="s">
        <v>31</v>
      </c>
      <c r="E1393" s="223">
        <v>42819</v>
      </c>
      <c r="F1393" s="77" t="s">
        <v>2416</v>
      </c>
      <c r="G1393" s="206" t="s">
        <v>2372</v>
      </c>
      <c r="H1393" s="138" t="str">
        <f>IFERROR(VLOOKUP(G1393,REFERENCES!O:P,2,FALSE),"")</f>
        <v>Nombre de formations organisees</v>
      </c>
      <c r="I1393" s="207"/>
      <c r="J1393" s="73">
        <v>0</v>
      </c>
      <c r="K1393" s="73">
        <v>0</v>
      </c>
      <c r="L1393" s="73">
        <v>21</v>
      </c>
      <c r="M1393" s="147">
        <v>21</v>
      </c>
      <c r="N1393" s="17"/>
      <c r="O1393" s="149" t="s">
        <v>1038</v>
      </c>
      <c r="P1393" s="53" t="s">
        <v>19</v>
      </c>
      <c r="Q1393" s="53" t="s">
        <v>512</v>
      </c>
      <c r="R1393" s="150" t="s">
        <v>1257</v>
      </c>
      <c r="S1393" s="143" t="s">
        <v>1948</v>
      </c>
      <c r="T1393" s="53" t="s">
        <v>1033</v>
      </c>
      <c r="V1393" s="72"/>
      <c r="W1393" s="206" t="str">
        <f t="shared" si="65"/>
        <v>GRO2017325SUCA1È</v>
      </c>
      <c r="X1393" s="206">
        <f t="shared" si="66"/>
        <v>0</v>
      </c>
      <c r="Y1393" s="206" t="str">
        <f>VLOOKUP(P1393,NIVEAUXADMIN!A:B,2,FALSE)</f>
        <v>HT07</v>
      </c>
      <c r="Z1393" s="206" t="str">
        <f>VLOOKUP(Q1393,NIVEAUXADMIN!E:F,2,FALSE)</f>
        <v>HT07733</v>
      </c>
      <c r="AA1393" s="206" t="str">
        <f>VLOOKUP(R1393,NIVEAUXADMIN!I:J,2,FALSE)</f>
        <v>HT07733-01</v>
      </c>
      <c r="AB1393" s="206">
        <f>IF(SUMPRODUCT(($A$4:$A1393=A1393)*($Q$4:$Q1393=Q1393))&gt;1,0,1)</f>
        <v>0</v>
      </c>
      <c r="AC1393" s="207">
        <f>IF(SUMPRODUCT(($A$4:$A1393=A1393)*($F$4:$F1393=F1393)*($Q$4:$Q1393=Q1393))&gt;1,0,1)</f>
        <v>0</v>
      </c>
      <c r="AD1393" s="206" t="str">
        <f t="shared" si="67"/>
        <v xml:space="preserve">{"Organisation": "Groupe de Réflexion, de Recherches et d’Action pour une Nouvelle Orientation d’Haïti (GRRANOH)", "Indicateur": "Formation technique", "Statut": "En cours", "Date de l'activité (passé ou planifiée)
( jj-mm-aaaa)": "3/25/2017", "Département": "Sud", "Commune": "Cavaillon", "Section Communale": "1ère Boileau"}, </v>
      </c>
    </row>
    <row r="1394" spans="1:30" s="53" customFormat="1" x14ac:dyDescent="0.25">
      <c r="A1394" s="53" t="s">
        <v>2056</v>
      </c>
      <c r="D1394" s="53" t="s">
        <v>31</v>
      </c>
      <c r="E1394" s="223">
        <v>42819</v>
      </c>
      <c r="F1394" s="77" t="s">
        <v>2416</v>
      </c>
      <c r="G1394" s="206" t="s">
        <v>2372</v>
      </c>
      <c r="H1394" s="138" t="str">
        <f>IFERROR(VLOOKUP(G1394,REFERENCES!O:P,2,FALSE),"")</f>
        <v>Nombre de formations organisees</v>
      </c>
      <c r="I1394" s="207"/>
      <c r="J1394" s="73">
        <v>0</v>
      </c>
      <c r="K1394" s="73">
        <v>0</v>
      </c>
      <c r="L1394" s="73">
        <v>21</v>
      </c>
      <c r="M1394" s="147">
        <v>21</v>
      </c>
      <c r="N1394" s="17"/>
      <c r="O1394" s="149" t="s">
        <v>1038</v>
      </c>
      <c r="P1394" s="53" t="s">
        <v>19</v>
      </c>
      <c r="Q1394" s="53" t="s">
        <v>512</v>
      </c>
      <c r="R1394" s="150" t="s">
        <v>1257</v>
      </c>
      <c r="S1394" s="143" t="s">
        <v>1948</v>
      </c>
      <c r="T1394" s="53" t="s">
        <v>1033</v>
      </c>
      <c r="V1394" s="72"/>
      <c r="W1394" s="206" t="str">
        <f t="shared" si="65"/>
        <v>GRO2017325SUCA1È</v>
      </c>
      <c r="X1394" s="206">
        <f t="shared" si="66"/>
        <v>0</v>
      </c>
      <c r="Y1394" s="206" t="str">
        <f>VLOOKUP(P1394,NIVEAUXADMIN!A:B,2,FALSE)</f>
        <v>HT07</v>
      </c>
      <c r="Z1394" s="206" t="str">
        <f>VLOOKUP(Q1394,NIVEAUXADMIN!E:F,2,FALSE)</f>
        <v>HT07733</v>
      </c>
      <c r="AA1394" s="206" t="str">
        <f>VLOOKUP(R1394,NIVEAUXADMIN!I:J,2,FALSE)</f>
        <v>HT07733-01</v>
      </c>
      <c r="AB1394" s="206">
        <f>IF(SUMPRODUCT(($A$4:$A1394=A1394)*($Q$4:$Q1394=Q1394))&gt;1,0,1)</f>
        <v>0</v>
      </c>
      <c r="AC1394" s="207">
        <f>IF(SUMPRODUCT(($A$4:$A1394=A1394)*($F$4:$F1394=F1394)*($Q$4:$Q1394=Q1394))&gt;1,0,1)</f>
        <v>0</v>
      </c>
      <c r="AD1394" s="206" t="str">
        <f t="shared" si="67"/>
        <v xml:space="preserve">{"Organisation": "Groupe de Réflexion, de Recherches et d’Action pour une Nouvelle Orientation d’Haïti (GRRANOH)", "Indicateur": "Formation technique", "Statut": "En cours", "Date de l'activité (passé ou planifiée)
( jj-mm-aaaa)": "3/25/2017", "Département": "Sud", "Commune": "Cavaillon", "Section Communale": "1ère Boileau"}, </v>
      </c>
    </row>
    <row r="1395" spans="1:30" s="53" customFormat="1" x14ac:dyDescent="0.25">
      <c r="A1395" s="53" t="s">
        <v>2056</v>
      </c>
      <c r="D1395" s="53" t="s">
        <v>31</v>
      </c>
      <c r="E1395" s="223">
        <v>42825</v>
      </c>
      <c r="F1395" s="77" t="s">
        <v>2363</v>
      </c>
      <c r="G1395" s="206" t="s">
        <v>2366</v>
      </c>
      <c r="H1395" s="138" t="str">
        <f>IFERROR(VLOOKUP(G1395,REFERENCES!O:P,2,FALSE),"")</f>
        <v>Nombre de sessions organisees</v>
      </c>
      <c r="I1395" s="207"/>
      <c r="J1395" s="17"/>
      <c r="K1395" s="17"/>
      <c r="L1395" s="17"/>
      <c r="M1395" s="147"/>
      <c r="N1395" s="17"/>
      <c r="O1395" s="206"/>
      <c r="P1395" s="53" t="s">
        <v>19</v>
      </c>
      <c r="Q1395" s="53" t="s">
        <v>512</v>
      </c>
      <c r="R1395" s="150" t="s">
        <v>1257</v>
      </c>
      <c r="S1395" s="71"/>
      <c r="T1395" s="53" t="s">
        <v>1033</v>
      </c>
      <c r="U1395" s="53" t="s">
        <v>1062</v>
      </c>
      <c r="V1395" s="145"/>
      <c r="W1395" s="206" t="str">
        <f t="shared" si="65"/>
        <v>GRO2017331SUCA1È</v>
      </c>
      <c r="X1395" s="206">
        <f t="shared" si="66"/>
        <v>0</v>
      </c>
      <c r="Y1395" s="206" t="str">
        <f>VLOOKUP(P1395,NIVEAUXADMIN!A:B,2,FALSE)</f>
        <v>HT07</v>
      </c>
      <c r="Z1395" s="206" t="str">
        <f>VLOOKUP(Q1395,NIVEAUXADMIN!E:F,2,FALSE)</f>
        <v>HT07733</v>
      </c>
      <c r="AA1395" s="206" t="str">
        <f>VLOOKUP(R1395,NIVEAUXADMIN!I:J,2,FALSE)</f>
        <v>HT07733-01</v>
      </c>
      <c r="AB1395" s="206">
        <f>IF(SUMPRODUCT(($A$4:$A1395=A1395)*($Q$4:$Q1395=Q1395))&gt;1,0,1)</f>
        <v>0</v>
      </c>
      <c r="AC1395" s="207">
        <f>IF(SUMPRODUCT(($A$4:$A1395=A1395)*($F$4:$F1395=F1395)*($Q$4:$Q1395=Q1395))&gt;1,0,1)</f>
        <v>1</v>
      </c>
      <c r="AD1395" s="206" t="str">
        <f t="shared" si="67"/>
        <v xml:space="preserve">{"Organisation": "Groupe de Réflexion, de Recherches et d’Action pour une Nouvelle Orientation d’Haïti (GRRANOH)", "Indicateur": "Sensibilisation ", "Statut": "En cours", "Date de l'activité (passé ou planifiée)
( jj-mm-aaaa)": "3/31/2017", "Département": "Sud", "Commune": "Cavaillon", "Section Communale": "1ère Boileau"}, </v>
      </c>
    </row>
    <row r="1396" spans="1:30" s="53" customFormat="1" x14ac:dyDescent="0.25">
      <c r="A1396" s="53" t="s">
        <v>2056</v>
      </c>
      <c r="D1396" s="53" t="s">
        <v>31</v>
      </c>
      <c r="E1396" s="222">
        <v>42878</v>
      </c>
      <c r="F1396" s="77" t="s">
        <v>2416</v>
      </c>
      <c r="G1396" s="206" t="s">
        <v>2372</v>
      </c>
      <c r="H1396" s="138" t="str">
        <f>IFERROR(VLOOKUP(G1396,REFERENCES!O:P,2,FALSE),"")</f>
        <v>Nombre de formations organisees</v>
      </c>
      <c r="I1396" s="207"/>
      <c r="J1396" s="17">
        <v>0</v>
      </c>
      <c r="K1396" s="17">
        <v>0</v>
      </c>
      <c r="L1396" s="17">
        <v>21</v>
      </c>
      <c r="M1396" s="147">
        <v>21</v>
      </c>
      <c r="N1396" s="207"/>
      <c r="O1396" s="149" t="s">
        <v>1038</v>
      </c>
      <c r="P1396" s="53" t="s">
        <v>19</v>
      </c>
      <c r="Q1396" s="53" t="s">
        <v>512</v>
      </c>
      <c r="R1396" s="150" t="s">
        <v>1257</v>
      </c>
      <c r="S1396" s="71" t="s">
        <v>1948</v>
      </c>
      <c r="T1396" s="53" t="s">
        <v>1033</v>
      </c>
      <c r="V1396" s="15"/>
      <c r="W1396" s="206" t="str">
        <f t="shared" si="65"/>
        <v>GRO2017523SUCA1È</v>
      </c>
      <c r="X1396" s="206">
        <f t="shared" si="66"/>
        <v>0</v>
      </c>
      <c r="Y1396" s="206" t="str">
        <f>VLOOKUP(P1396,NIVEAUXADMIN!A:B,2,FALSE)</f>
        <v>HT07</v>
      </c>
      <c r="Z1396" s="206" t="str">
        <f>VLOOKUP(Q1396,NIVEAUXADMIN!E:F,2,FALSE)</f>
        <v>HT07733</v>
      </c>
      <c r="AA1396" s="206" t="str">
        <f>VLOOKUP(R1396,NIVEAUXADMIN!I:J,2,FALSE)</f>
        <v>HT07733-01</v>
      </c>
      <c r="AB1396" s="206">
        <f>IF(SUMPRODUCT(($A$4:$A1396=A1396)*($Q$4:$Q1396=Q1396))&gt;1,0,1)</f>
        <v>0</v>
      </c>
      <c r="AC1396" s="207">
        <f>IF(SUMPRODUCT(($A$4:$A1396=A1396)*($F$4:$F1396=F1396)*($Q$4:$Q1396=Q1396))&gt;1,0,1)</f>
        <v>0</v>
      </c>
      <c r="AD1396" s="206" t="str">
        <f t="shared" si="67"/>
        <v xml:space="preserve">{"Organisation": "Groupe de Réflexion, de Recherches et d’Action pour une Nouvelle Orientation d’Haïti (GRRANOH)", "Indicateur": "Formation technique", "Statut": "En cours", "Date de l'activité (passé ou planifiée)
( jj-mm-aaaa)": "5/23/2017", "Département": "Sud", "Commune": "Cavaillon", "Section Communale": "1ère Boileau"}, </v>
      </c>
    </row>
    <row r="1397" spans="1:30" s="53" customFormat="1" x14ac:dyDescent="0.25">
      <c r="A1397" s="53" t="s">
        <v>2056</v>
      </c>
      <c r="C1397" s="53" t="s">
        <v>2476</v>
      </c>
      <c r="D1397" s="53" t="s">
        <v>18</v>
      </c>
      <c r="E1397" s="223" t="s">
        <v>2477</v>
      </c>
      <c r="F1397" s="77" t="s">
        <v>2420</v>
      </c>
      <c r="G1397" s="206" t="s">
        <v>2409</v>
      </c>
      <c r="H1397" s="138" t="str">
        <f>IFERROR(VLOOKUP(G1397,REFERENCES!O:P,2,FALSE),"")</f>
        <v xml:space="preserve">Nombre </v>
      </c>
      <c r="I1397" s="207">
        <v>100</v>
      </c>
      <c r="J1397" s="17">
        <v>34</v>
      </c>
      <c r="K1397" s="17">
        <v>82</v>
      </c>
      <c r="L1397" s="17">
        <v>49</v>
      </c>
      <c r="M1397" s="147">
        <v>165</v>
      </c>
      <c r="N1397" s="207">
        <v>131</v>
      </c>
      <c r="O1397" s="206" t="s">
        <v>1038</v>
      </c>
      <c r="P1397" s="53" t="s">
        <v>19</v>
      </c>
      <c r="Q1397" s="53" t="s">
        <v>512</v>
      </c>
      <c r="R1397" s="150" t="s">
        <v>1257</v>
      </c>
      <c r="S1397" s="143" t="s">
        <v>1945</v>
      </c>
      <c r="T1397" s="53" t="s">
        <v>1033</v>
      </c>
      <c r="U1397" s="53" t="s">
        <v>1062</v>
      </c>
      <c r="V1397" s="145"/>
      <c r="W1397" s="206" t="e">
        <f t="shared" si="65"/>
        <v>#VALUE!</v>
      </c>
      <c r="X1397" s="206">
        <f t="shared" si="66"/>
        <v>36</v>
      </c>
      <c r="Y1397" s="206" t="str">
        <f>VLOOKUP(P1397,NIVEAUXADMIN!A:B,2,FALSE)</f>
        <v>HT07</v>
      </c>
      <c r="Z1397" s="206" t="str">
        <f>VLOOKUP(Q1397,NIVEAUXADMIN!E:F,2,FALSE)</f>
        <v>HT07733</v>
      </c>
      <c r="AA1397" s="206" t="str">
        <f>VLOOKUP(R1397,NIVEAUXADMIN!I:J,2,FALSE)</f>
        <v>HT07733-01</v>
      </c>
      <c r="AB1397" s="206">
        <f>IF(SUMPRODUCT(($A$4:$A1397=A1397)*($Q$4:$Q1397=Q1397))&gt;1,0,1)</f>
        <v>0</v>
      </c>
      <c r="AC1397" s="207">
        <f>IF(SUMPRODUCT(($A$4:$A1397=A1397)*($F$4:$F1397=F1397)*($Q$4:$Q1397=Q1397))&gt;1,0,1)</f>
        <v>0</v>
      </c>
      <c r="AD1397" s="206" t="str">
        <f t="shared" si="67"/>
        <v xml:space="preserve">{"Organisation": "Groupe de Réflexion, de Recherches et d’Action pour une Nouvelle Orientation d’Haïti (GRRANOH)", "Indicateur": "Distribution de materiel d'abris d'urgence", "Statut": "Planifié (financé)", "Date de l'activité (passé ou planifiée)
( jj-mm-aaaa)": "16-Avr-17", "Département": "Sud", "Commune": "Cavaillon", "Section Communale": "1ère Boileau"}, </v>
      </c>
    </row>
    <row r="1398" spans="1:30" s="53" customFormat="1" x14ac:dyDescent="0.25">
      <c r="A1398" s="53" t="s">
        <v>2056</v>
      </c>
      <c r="C1398" s="53" t="s">
        <v>2476</v>
      </c>
      <c r="D1398" s="53" t="s">
        <v>18</v>
      </c>
      <c r="E1398" s="223" t="s">
        <v>2477</v>
      </c>
      <c r="F1398" s="77" t="s">
        <v>2417</v>
      </c>
      <c r="G1398" s="206" t="s">
        <v>1055</v>
      </c>
      <c r="H1398" s="138" t="str">
        <f>IFERROR(VLOOKUP(G1398,REFERENCES!O:P,2,FALSE),"")</f>
        <v xml:space="preserve">Nombre </v>
      </c>
      <c r="I1398" s="207">
        <v>248</v>
      </c>
      <c r="J1398" s="73">
        <v>25</v>
      </c>
      <c r="K1398" s="73">
        <v>40</v>
      </c>
      <c r="L1398" s="73">
        <v>20</v>
      </c>
      <c r="M1398" s="147">
        <v>85</v>
      </c>
      <c r="N1398" s="207">
        <v>60</v>
      </c>
      <c r="O1398" s="206" t="s">
        <v>1038</v>
      </c>
      <c r="P1398" s="53" t="s">
        <v>19</v>
      </c>
      <c r="Q1398" s="71" t="s">
        <v>512</v>
      </c>
      <c r="R1398" s="150" t="s">
        <v>1257</v>
      </c>
      <c r="S1398" s="206" t="s">
        <v>1946</v>
      </c>
      <c r="T1398" s="71" t="s">
        <v>1033</v>
      </c>
      <c r="U1398" s="59" t="s">
        <v>1062</v>
      </c>
      <c r="V1398" s="145"/>
      <c r="W1398" s="206" t="e">
        <f t="shared" si="65"/>
        <v>#VALUE!</v>
      </c>
      <c r="X1398" s="206">
        <f t="shared" si="66"/>
        <v>36</v>
      </c>
      <c r="Y1398" s="206" t="str">
        <f>VLOOKUP(P1398,NIVEAUXADMIN!A:B,2,FALSE)</f>
        <v>HT07</v>
      </c>
      <c r="Z1398" s="206" t="str">
        <f>VLOOKUP(Q1398,NIVEAUXADMIN!E:F,2,FALSE)</f>
        <v>HT07733</v>
      </c>
      <c r="AA1398" s="206" t="str">
        <f>VLOOKUP(R1398,NIVEAUXADMIN!I:J,2,FALSE)</f>
        <v>HT07733-01</v>
      </c>
      <c r="AB1398" s="206">
        <f>IF(SUMPRODUCT(($A$4:$A1398=A1398)*($Q$4:$Q1398=Q1398))&gt;1,0,1)</f>
        <v>0</v>
      </c>
      <c r="AC1398" s="207">
        <f>IF(SUMPRODUCT(($A$4:$A1398=A1398)*($F$4:$F1398=F1398)*($Q$4:$Q1398=Q1398))&gt;1,0,1)</f>
        <v>0</v>
      </c>
      <c r="AD1398" s="206" t="str">
        <f t="shared" si="67"/>
        <v xml:space="preserve">{"Organisation": "Groupe de Réflexion, de Recherches et d’Action pour une Nouvelle Orientation d’Haïti (GRRANOH)", "Indicateur": "Distribution de biens non-alimentaire", "Statut": "Planifié (financé)", "Date de l'activité (passé ou planifiée)
( jj-mm-aaaa)": "16-Avr-17", "Département": "Sud", "Commune": "Cavaillon", "Section Communale": "1ère Boileau"}, </v>
      </c>
    </row>
    <row r="1399" spans="1:30" s="53" customFormat="1" x14ac:dyDescent="0.25">
      <c r="A1399" s="53" t="s">
        <v>2056</v>
      </c>
      <c r="C1399" s="53" t="s">
        <v>2476</v>
      </c>
      <c r="D1399" s="53" t="s">
        <v>18</v>
      </c>
      <c r="E1399" s="223" t="s">
        <v>2477</v>
      </c>
      <c r="F1399" s="77" t="s">
        <v>2417</v>
      </c>
      <c r="G1399" s="206" t="s">
        <v>1056</v>
      </c>
      <c r="H1399" s="138" t="str">
        <f>IFERROR(VLOOKUP(G1399,REFERENCES!O:P,2,FALSE),"")</f>
        <v xml:space="preserve">Nombre </v>
      </c>
      <c r="I1399" s="207">
        <v>28</v>
      </c>
      <c r="J1399" s="17">
        <v>31</v>
      </c>
      <c r="K1399" s="17">
        <v>83</v>
      </c>
      <c r="L1399" s="17">
        <v>43</v>
      </c>
      <c r="M1399" s="147">
        <v>157</v>
      </c>
      <c r="N1399" s="207">
        <v>64</v>
      </c>
      <c r="O1399" s="206" t="s">
        <v>1038</v>
      </c>
      <c r="P1399" s="53" t="s">
        <v>19</v>
      </c>
      <c r="Q1399" s="53" t="s">
        <v>512</v>
      </c>
      <c r="R1399" s="150" t="s">
        <v>1257</v>
      </c>
      <c r="S1399" s="206" t="s">
        <v>1947</v>
      </c>
      <c r="T1399" s="53" t="s">
        <v>1033</v>
      </c>
      <c r="U1399" s="53" t="s">
        <v>1062</v>
      </c>
      <c r="V1399" s="72"/>
      <c r="W1399" s="206" t="e">
        <f t="shared" si="65"/>
        <v>#VALUE!</v>
      </c>
      <c r="X1399" s="206">
        <f t="shared" si="66"/>
        <v>36</v>
      </c>
      <c r="Y1399" s="206" t="str">
        <f>VLOOKUP(P1399,NIVEAUXADMIN!A:B,2,FALSE)</f>
        <v>HT07</v>
      </c>
      <c r="Z1399" s="206" t="str">
        <f>VLOOKUP(Q1399,NIVEAUXADMIN!E:F,2,FALSE)</f>
        <v>HT07733</v>
      </c>
      <c r="AA1399" s="206" t="str">
        <f>VLOOKUP(R1399,NIVEAUXADMIN!I:J,2,FALSE)</f>
        <v>HT07733-01</v>
      </c>
      <c r="AB1399" s="206">
        <f>IF(SUMPRODUCT(($A$4:$A1399=A1399)*($Q$4:$Q1399=Q1399))&gt;1,0,1)</f>
        <v>0</v>
      </c>
      <c r="AC1399" s="207">
        <f>IF(SUMPRODUCT(($A$4:$A1399=A1399)*($F$4:$F1399=F1399)*($Q$4:$Q1399=Q1399))&gt;1,0,1)</f>
        <v>0</v>
      </c>
      <c r="AD1399" s="206" t="str">
        <f t="shared" si="67"/>
        <v xml:space="preserve">{"Organisation": "Groupe de Réflexion, de Recherches et d’Action pour une Nouvelle Orientation d’Haïti (GRRANOH)", "Indicateur": "Distribution de biens non-alimentaire", "Statut": "Planifié (financé)", "Date de l'activité (passé ou planifiée)
( jj-mm-aaaa)": "16-Avr-17", "Département": "Sud", "Commune": "Cavaillon", "Section Communale": "1ère Boileau"}, </v>
      </c>
    </row>
    <row r="1400" spans="1:30" s="53" customFormat="1" x14ac:dyDescent="0.25">
      <c r="A1400" s="53" t="s">
        <v>2056</v>
      </c>
      <c r="C1400" s="53" t="s">
        <v>2476</v>
      </c>
      <c r="D1400" s="53" t="s">
        <v>18</v>
      </c>
      <c r="E1400" s="223" t="s">
        <v>2477</v>
      </c>
      <c r="F1400" s="77" t="s">
        <v>2417</v>
      </c>
      <c r="G1400" s="206" t="s">
        <v>1050</v>
      </c>
      <c r="H1400" s="138" t="str">
        <f>IFERROR(VLOOKUP(G1400,REFERENCES!O:P,2,FALSE),"")</f>
        <v xml:space="preserve">Nombre </v>
      </c>
      <c r="I1400" s="207">
        <v>3</v>
      </c>
      <c r="J1400" s="17">
        <v>23</v>
      </c>
      <c r="K1400" s="17">
        <v>51</v>
      </c>
      <c r="L1400" s="17">
        <v>65</v>
      </c>
      <c r="M1400" s="147">
        <v>139</v>
      </c>
      <c r="N1400" s="207">
        <v>61</v>
      </c>
      <c r="O1400" s="206" t="s">
        <v>1038</v>
      </c>
      <c r="P1400" s="53" t="s">
        <v>19</v>
      </c>
      <c r="Q1400" s="71" t="s">
        <v>512</v>
      </c>
      <c r="R1400" s="150" t="s">
        <v>1257</v>
      </c>
      <c r="S1400" s="206" t="s">
        <v>1948</v>
      </c>
      <c r="T1400" s="53" t="s">
        <v>1033</v>
      </c>
      <c r="U1400" s="53" t="s">
        <v>1062</v>
      </c>
      <c r="V1400" s="15"/>
      <c r="W1400" s="206" t="e">
        <f t="shared" si="65"/>
        <v>#VALUE!</v>
      </c>
      <c r="X1400" s="206">
        <f t="shared" si="66"/>
        <v>36</v>
      </c>
      <c r="Y1400" s="206" t="str">
        <f>VLOOKUP(P1400,NIVEAUXADMIN!A:B,2,FALSE)</f>
        <v>HT07</v>
      </c>
      <c r="Z1400" s="206" t="str">
        <f>VLOOKUP(Q1400,NIVEAUXADMIN!E:F,2,FALSE)</f>
        <v>HT07733</v>
      </c>
      <c r="AA1400" s="206" t="str">
        <f>VLOOKUP(R1400,NIVEAUXADMIN!I:J,2,FALSE)</f>
        <v>HT07733-01</v>
      </c>
      <c r="AB1400" s="206">
        <f>IF(SUMPRODUCT(($A$4:$A1400=A1400)*($Q$4:$Q1400=Q1400))&gt;1,0,1)</f>
        <v>0</v>
      </c>
      <c r="AC1400" s="207">
        <f>IF(SUMPRODUCT(($A$4:$A1400=A1400)*($F$4:$F1400=F1400)*($Q$4:$Q1400=Q1400))&gt;1,0,1)</f>
        <v>0</v>
      </c>
      <c r="AD1400" s="206" t="str">
        <f t="shared" si="67"/>
        <v xml:space="preserve">{"Organisation": "Groupe de Réflexion, de Recherches et d’Action pour une Nouvelle Orientation d’Haïti (GRRANOH)", "Indicateur": "Distribution de biens non-alimentaire", "Statut": "Planifié (financé)", "Date de l'activité (passé ou planifiée)
( jj-mm-aaaa)": "16-Avr-17", "Département": "Sud", "Commune": "Cavaillon", "Section Communale": "1ère Boileau"}, </v>
      </c>
    </row>
    <row r="1401" spans="1:30" s="53" customFormat="1" x14ac:dyDescent="0.25">
      <c r="A1401" s="53" t="s">
        <v>2056</v>
      </c>
      <c r="C1401" s="53" t="s">
        <v>2476</v>
      </c>
      <c r="D1401" s="206" t="s">
        <v>18</v>
      </c>
      <c r="E1401" s="223" t="s">
        <v>2477</v>
      </c>
      <c r="F1401" s="77" t="s">
        <v>2417</v>
      </c>
      <c r="G1401" s="206" t="s">
        <v>1055</v>
      </c>
      <c r="H1401" s="138" t="str">
        <f>IFERROR(VLOOKUP(G1401,REFERENCES!O:P,2,FALSE),"")</f>
        <v xml:space="preserve">Nombre </v>
      </c>
      <c r="I1401" s="207">
        <v>11</v>
      </c>
      <c r="J1401" s="17">
        <v>18</v>
      </c>
      <c r="K1401" s="17">
        <v>42</v>
      </c>
      <c r="L1401" s="17">
        <v>59</v>
      </c>
      <c r="M1401" s="147">
        <v>119</v>
      </c>
      <c r="N1401" s="207">
        <v>28</v>
      </c>
      <c r="O1401" s="206" t="s">
        <v>1038</v>
      </c>
      <c r="P1401" s="53" t="s">
        <v>19</v>
      </c>
      <c r="Q1401" s="53" t="s">
        <v>512</v>
      </c>
      <c r="R1401" s="150" t="s">
        <v>1257</v>
      </c>
      <c r="S1401" s="206" t="s">
        <v>1949</v>
      </c>
      <c r="T1401" s="53" t="s">
        <v>1033</v>
      </c>
      <c r="U1401" s="53" t="s">
        <v>1062</v>
      </c>
      <c r="V1401" s="145"/>
      <c r="W1401" s="206" t="e">
        <f t="shared" si="65"/>
        <v>#VALUE!</v>
      </c>
      <c r="X1401" s="206">
        <f t="shared" si="66"/>
        <v>36</v>
      </c>
      <c r="Y1401" s="206" t="str">
        <f>VLOOKUP(P1401,NIVEAUXADMIN!A:B,2,FALSE)</f>
        <v>HT07</v>
      </c>
      <c r="Z1401" s="206" t="str">
        <f>VLOOKUP(Q1401,NIVEAUXADMIN!E:F,2,FALSE)</f>
        <v>HT07733</v>
      </c>
      <c r="AA1401" s="206" t="str">
        <f>VLOOKUP(R1401,NIVEAUXADMIN!I:J,2,FALSE)</f>
        <v>HT07733-01</v>
      </c>
      <c r="AB1401" s="206">
        <f>IF(SUMPRODUCT(($A$4:$A1401=A1401)*($Q$4:$Q1401=Q1401))&gt;1,0,1)</f>
        <v>0</v>
      </c>
      <c r="AC1401" s="207">
        <f>IF(SUMPRODUCT(($A$4:$A1401=A1401)*($F$4:$F1401=F1401)*($Q$4:$Q1401=Q1401))&gt;1,0,1)</f>
        <v>0</v>
      </c>
      <c r="AD1401" s="206" t="str">
        <f t="shared" si="67"/>
        <v xml:space="preserve">{"Organisation": "Groupe de Réflexion, de Recherches et d’Action pour une Nouvelle Orientation d’Haïti (GRRANOH)", "Indicateur": "Distribution de biens non-alimentaire", "Statut": "Planifié (financé)", "Date de l'activité (passé ou planifiée)
( jj-mm-aaaa)": "16-Avr-17", "Département": "Sud", "Commune": "Cavaillon", "Section Communale": "1ère Boileau"}, </v>
      </c>
    </row>
    <row r="1402" spans="1:30" s="53" customFormat="1" x14ac:dyDescent="0.25">
      <c r="A1402" s="53" t="s">
        <v>2056</v>
      </c>
      <c r="D1402" s="206" t="s">
        <v>28</v>
      </c>
      <c r="E1402" s="207" t="s">
        <v>55</v>
      </c>
      <c r="F1402" s="77" t="s">
        <v>2419</v>
      </c>
      <c r="G1402" s="145"/>
      <c r="H1402" s="138" t="str">
        <f>IFERROR(VLOOKUP(G1402,REFERENCES!O:P,2,FALSE),"")</f>
        <v/>
      </c>
      <c r="I1402" s="207"/>
      <c r="J1402" s="146">
        <v>0</v>
      </c>
      <c r="K1402" s="146">
        <v>0</v>
      </c>
      <c r="L1402" s="146">
        <v>21</v>
      </c>
      <c r="M1402" s="147">
        <v>21</v>
      </c>
      <c r="N1402" s="207"/>
      <c r="O1402" s="149" t="s">
        <v>1038</v>
      </c>
      <c r="P1402" s="53" t="s">
        <v>19</v>
      </c>
      <c r="Q1402" s="143" t="s">
        <v>512</v>
      </c>
      <c r="R1402" s="150" t="s">
        <v>1257</v>
      </c>
      <c r="S1402" s="206"/>
      <c r="T1402" s="143" t="s">
        <v>1033</v>
      </c>
      <c r="V1402" s="72"/>
      <c r="W1402" s="206" t="e">
        <f t="shared" si="65"/>
        <v>#VALUE!</v>
      </c>
      <c r="X1402" s="206">
        <f t="shared" si="66"/>
        <v>36</v>
      </c>
      <c r="Y1402" s="206" t="str">
        <f>VLOOKUP(P1402,NIVEAUXADMIN!A:B,2,FALSE)</f>
        <v>HT07</v>
      </c>
      <c r="Z1402" s="206" t="str">
        <f>VLOOKUP(Q1402,NIVEAUXADMIN!E:F,2,FALSE)</f>
        <v>HT07733</v>
      </c>
      <c r="AA1402" s="206" t="str">
        <f>VLOOKUP(R1402,NIVEAUXADMIN!I:J,2,FALSE)</f>
        <v>HT07733-01</v>
      </c>
      <c r="AB1402" s="206">
        <f>IF(SUMPRODUCT(($A$4:$A1402=A1402)*($Q$4:$Q1402=Q1402))&gt;1,0,1)</f>
        <v>0</v>
      </c>
      <c r="AC1402" s="207">
        <f>IF(SUMPRODUCT(($A$4:$A1402=A1402)*($F$4:$F1402=F1402)*($Q$4:$Q1402=Q1402))&gt;1,0,1)</f>
        <v>1</v>
      </c>
      <c r="AD1402" s="206" t="str">
        <f t="shared" si="67"/>
        <v xml:space="preserve">{"Organisation": "Groupe de Réflexion, de Recherches et d’Action pour une Nouvelle Orientation d’Haïti (GRRANOH)", "Indicateur": "Construction de maisons", "Statut": "Planifié (non financé)", "Date de l'activité (passé ou planifiée)
( jj-mm-aaaa)": "N/A", "Département": "Sud", "Commune": "Cavaillon", "Section Communale": "1ère Boileau"}, </v>
      </c>
    </row>
    <row r="1403" spans="1:30" s="53" customFormat="1" ht="30" x14ac:dyDescent="0.25">
      <c r="A1403" s="53" t="s">
        <v>2283</v>
      </c>
      <c r="B1403" s="53" t="s">
        <v>2285</v>
      </c>
      <c r="C1403" s="53" t="s">
        <v>2286</v>
      </c>
      <c r="D1403" s="206" t="s">
        <v>15</v>
      </c>
      <c r="E1403" s="132">
        <v>42819</v>
      </c>
      <c r="F1403" s="77" t="s">
        <v>2416</v>
      </c>
      <c r="G1403" s="145" t="s">
        <v>2372</v>
      </c>
      <c r="H1403" s="138" t="str">
        <f>IFERROR(VLOOKUP(G1403,REFERENCES!O:P,2,FALSE),"")</f>
        <v>Nombre de formations organisees</v>
      </c>
      <c r="I1403" s="207">
        <v>1</v>
      </c>
      <c r="J1403" s="146">
        <v>0</v>
      </c>
      <c r="K1403" s="146">
        <v>4</v>
      </c>
      <c r="L1403" s="146">
        <v>21</v>
      </c>
      <c r="M1403" s="147">
        <v>25</v>
      </c>
      <c r="N1403" s="197"/>
      <c r="O1403" s="206"/>
      <c r="P1403" s="53" t="s">
        <v>151</v>
      </c>
      <c r="Q1403" s="143" t="s">
        <v>300</v>
      </c>
      <c r="R1403" s="150"/>
      <c r="S1403" s="206"/>
      <c r="T1403" s="143"/>
      <c r="V1403" s="15"/>
      <c r="W1403" s="206" t="str">
        <f t="shared" si="65"/>
        <v>HAB2017325NIPE</v>
      </c>
      <c r="X1403" s="206">
        <f t="shared" si="66"/>
        <v>0</v>
      </c>
      <c r="Y1403" s="206" t="str">
        <f>VLOOKUP(P1403,NIVEAUXADMIN!A:B,2,FALSE)</f>
        <v>HT10</v>
      </c>
      <c r="Z1403" s="206" t="str">
        <f>VLOOKUP(Q1403,NIVEAUXADMIN!E:F,2,FALSE)</f>
        <v>HT101022</v>
      </c>
      <c r="AA1403" s="206" t="e">
        <f>VLOOKUP(R1403,NIVEAUXADMIN!I:J,2,FALSE)</f>
        <v>#N/A</v>
      </c>
      <c r="AB1403" s="206">
        <f>IF(SUMPRODUCT(($A$4:$A1403=A1403)*($Q$4:$Q1403=Q1403))&gt;1,0,1)</f>
        <v>1</v>
      </c>
      <c r="AC1403" s="207">
        <f>IF(SUMPRODUCT(($A$4:$A1403=A1403)*($F$4:$F1403=F1403)*($Q$4:$Q1403=Q1403))&gt;1,0,1)</f>
        <v>1</v>
      </c>
      <c r="AD1403" s="206" t="str">
        <f t="shared" si="67"/>
        <v xml:space="preserve">{"Organisation": "Habitat For humanity Haiti", "Indicateur": "Formation technique", "Statut": "Réalisé", "Date de l'activité (passé ou planifiée)
( jj-mm-aaaa)": "3/25/2017", "Département": "Nippes", "Commune": "Petit Trou De Nippes", "Section Communale": ""}, </v>
      </c>
    </row>
    <row r="1404" spans="1:30" s="53" customFormat="1" ht="30" x14ac:dyDescent="0.25">
      <c r="A1404" s="53" t="s">
        <v>2283</v>
      </c>
      <c r="B1404" s="53" t="s">
        <v>2285</v>
      </c>
      <c r="C1404" s="53" t="s">
        <v>2286</v>
      </c>
      <c r="D1404" s="53" t="s">
        <v>15</v>
      </c>
      <c r="E1404" s="132">
        <v>42819</v>
      </c>
      <c r="F1404" s="77" t="s">
        <v>2416</v>
      </c>
      <c r="G1404" s="145" t="s">
        <v>2372</v>
      </c>
      <c r="H1404" s="138" t="str">
        <f>IFERROR(VLOOKUP(G1404,REFERENCES!O:P,2,FALSE),"")</f>
        <v>Nombre de formations organisees</v>
      </c>
      <c r="I1404" s="207">
        <v>1</v>
      </c>
      <c r="J1404" s="17">
        <v>0</v>
      </c>
      <c r="K1404" s="17">
        <v>5</v>
      </c>
      <c r="L1404" s="17">
        <v>19</v>
      </c>
      <c r="M1404" s="147">
        <v>24</v>
      </c>
      <c r="N1404" s="197"/>
      <c r="O1404" s="206"/>
      <c r="P1404" s="53" t="s">
        <v>151</v>
      </c>
      <c r="Q1404" s="53" t="s">
        <v>291</v>
      </c>
      <c r="R1404" s="78"/>
      <c r="S1404" s="206"/>
      <c r="V1404" s="145"/>
      <c r="W1404" s="206" t="str">
        <f t="shared" si="65"/>
        <v>HAB2017325NIL'</v>
      </c>
      <c r="X1404" s="206">
        <f t="shared" si="66"/>
        <v>0</v>
      </c>
      <c r="Y1404" s="206" t="str">
        <f>VLOOKUP(P1404,NIVEAUXADMIN!A:B,2,FALSE)</f>
        <v>HT10</v>
      </c>
      <c r="Z1404" s="206" t="str">
        <f>VLOOKUP(Q1404,NIVEAUXADMIN!E:F,2,FALSE)</f>
        <v>HT101023</v>
      </c>
      <c r="AA1404" s="206" t="e">
        <f>VLOOKUP(R1404,NIVEAUXADMIN!I:J,2,FALSE)</f>
        <v>#N/A</v>
      </c>
      <c r="AB1404" s="206">
        <f>IF(SUMPRODUCT(($A$4:$A1404=A1404)*($Q$4:$Q1404=Q1404))&gt;1,0,1)</f>
        <v>1</v>
      </c>
      <c r="AC1404" s="207">
        <f>IF(SUMPRODUCT(($A$4:$A1404=A1404)*($F$4:$F1404=F1404)*($Q$4:$Q1404=Q1404))&gt;1,0,1)</f>
        <v>1</v>
      </c>
      <c r="AD1404" s="206" t="str">
        <f t="shared" si="67"/>
        <v xml:space="preserve">{"Organisation": "Habitat For humanity Haiti", "Indicateur": "Formation technique", "Statut": "Réalisé", "Date de l'activité (passé ou planifiée)
( jj-mm-aaaa)": "3/25/2017", "Département": "Nippes", "Commune": "L'Asile", "Section Communale": ""}, </v>
      </c>
    </row>
    <row r="1405" spans="1:30" s="53" customFormat="1" ht="30" x14ac:dyDescent="0.25">
      <c r="A1405" s="53" t="s">
        <v>2283</v>
      </c>
      <c r="B1405" s="53" t="s">
        <v>2285</v>
      </c>
      <c r="C1405" s="53" t="s">
        <v>2286</v>
      </c>
      <c r="D1405" s="53" t="s">
        <v>15</v>
      </c>
      <c r="E1405" s="132">
        <v>42819</v>
      </c>
      <c r="F1405" s="77" t="s">
        <v>2416</v>
      </c>
      <c r="G1405" s="145" t="s">
        <v>2372</v>
      </c>
      <c r="H1405" s="138" t="str">
        <f>IFERROR(VLOOKUP(G1405,REFERENCES!O:P,2,FALSE),"")</f>
        <v>Nombre de formations organisees</v>
      </c>
      <c r="I1405" s="207">
        <v>1</v>
      </c>
      <c r="J1405" s="17">
        <v>0</v>
      </c>
      <c r="K1405" s="17">
        <v>1</v>
      </c>
      <c r="L1405" s="17">
        <v>24</v>
      </c>
      <c r="M1405" s="147">
        <v>25</v>
      </c>
      <c r="N1405" s="197"/>
      <c r="O1405" s="206"/>
      <c r="P1405" s="53" t="s">
        <v>151</v>
      </c>
      <c r="Q1405" s="53" t="s">
        <v>224</v>
      </c>
      <c r="R1405" s="78"/>
      <c r="S1405" s="206"/>
      <c r="V1405" s="145"/>
      <c r="W1405" s="206" t="str">
        <f t="shared" si="65"/>
        <v>HAB2017325NIAN</v>
      </c>
      <c r="X1405" s="206">
        <f t="shared" si="66"/>
        <v>0</v>
      </c>
      <c r="Y1405" s="206" t="str">
        <f>VLOOKUP(P1405,NIVEAUXADMIN!A:B,2,FALSE)</f>
        <v>HT10</v>
      </c>
      <c r="Z1405" s="206" t="str">
        <f>VLOOKUP(Q1405,NIVEAUXADMIN!E:F,2,FALSE)</f>
        <v>HT101021</v>
      </c>
      <c r="AA1405" s="206" t="e">
        <f>VLOOKUP(R1405,NIVEAUXADMIN!I:J,2,FALSE)</f>
        <v>#N/A</v>
      </c>
      <c r="AB1405" s="206">
        <f>IF(SUMPRODUCT(($A$4:$A1405=A1405)*($Q$4:$Q1405=Q1405))&gt;1,0,1)</f>
        <v>1</v>
      </c>
      <c r="AC1405" s="207">
        <f>IF(SUMPRODUCT(($A$4:$A1405=A1405)*($F$4:$F1405=F1405)*($Q$4:$Q1405=Q1405))&gt;1,0,1)</f>
        <v>1</v>
      </c>
      <c r="AD1405" s="206" t="str">
        <f t="shared" si="67"/>
        <v xml:space="preserve">{"Organisation": "Habitat For humanity Haiti", "Indicateur": "Formation technique", "Statut": "Réalisé", "Date de l'activité (passé ou planifiée)
( jj-mm-aaaa)": "3/25/2017", "Département": "Nippes", "Commune": "Anse A Veau", "Section Communale": ""}, </v>
      </c>
    </row>
    <row r="1406" spans="1:30" s="53" customFormat="1" ht="30" x14ac:dyDescent="0.25">
      <c r="A1406" s="53" t="s">
        <v>2283</v>
      </c>
      <c r="B1406" s="53" t="s">
        <v>2285</v>
      </c>
      <c r="C1406" s="53" t="s">
        <v>2286</v>
      </c>
      <c r="D1406" s="53" t="s">
        <v>15</v>
      </c>
      <c r="E1406" s="132">
        <v>42819</v>
      </c>
      <c r="F1406" s="77" t="s">
        <v>2416</v>
      </c>
      <c r="G1406" s="145" t="s">
        <v>2372</v>
      </c>
      <c r="H1406" s="138" t="str">
        <f>IFERROR(VLOOKUP(G1406,REFERENCES!O:P,2,FALSE),"")</f>
        <v>Nombre de formations organisees</v>
      </c>
      <c r="I1406" s="207">
        <v>1</v>
      </c>
      <c r="J1406" s="17">
        <v>0</v>
      </c>
      <c r="K1406" s="17">
        <v>5</v>
      </c>
      <c r="L1406" s="17">
        <v>18</v>
      </c>
      <c r="M1406" s="147">
        <v>23</v>
      </c>
      <c r="N1406" s="197"/>
      <c r="O1406" s="206"/>
      <c r="P1406" s="53" t="s">
        <v>151</v>
      </c>
      <c r="Q1406" s="71" t="s">
        <v>278</v>
      </c>
      <c r="R1406" s="78"/>
      <c r="S1406" s="206"/>
      <c r="V1406" s="145"/>
      <c r="W1406" s="206" t="str">
        <f t="shared" si="65"/>
        <v>HAB2017325NIAR</v>
      </c>
      <c r="X1406" s="206">
        <f t="shared" si="66"/>
        <v>0</v>
      </c>
      <c r="Y1406" s="206" t="str">
        <f>VLOOKUP(P1406,NIVEAUXADMIN!A:B,2,FALSE)</f>
        <v>HT10</v>
      </c>
      <c r="Z1406" s="206" t="str">
        <f>VLOOKUP(Q1406,NIVEAUXADMIN!E:F,2,FALSE)</f>
        <v>HT101024</v>
      </c>
      <c r="AA1406" s="206" t="e">
        <f>VLOOKUP(R1406,NIVEAUXADMIN!I:J,2,FALSE)</f>
        <v>#N/A</v>
      </c>
      <c r="AB1406" s="206">
        <f>IF(SUMPRODUCT(($A$4:$A1406=A1406)*($Q$4:$Q1406=Q1406))&gt;1,0,1)</f>
        <v>1</v>
      </c>
      <c r="AC1406" s="207">
        <f>IF(SUMPRODUCT(($A$4:$A1406=A1406)*($F$4:$F1406=F1406)*($Q$4:$Q1406=Q1406))&gt;1,0,1)</f>
        <v>1</v>
      </c>
      <c r="AD1406" s="206" t="str">
        <f t="shared" si="67"/>
        <v xml:space="preserve">{"Organisation": "Habitat For humanity Haiti", "Indicateur": "Formation technique", "Statut": "Réalisé", "Date de l'activité (passé ou planifiée)
( jj-mm-aaaa)": "3/25/2017", "Département": "Nippes", "Commune": "Arnaud", "Section Communale": ""}, </v>
      </c>
    </row>
    <row r="1407" spans="1:30" s="53" customFormat="1" x14ac:dyDescent="0.25">
      <c r="A1407" s="53" t="s">
        <v>2283</v>
      </c>
      <c r="B1407" s="53" t="s">
        <v>2285</v>
      </c>
      <c r="C1407" s="53" t="s">
        <v>2286</v>
      </c>
      <c r="D1407" s="53" t="s">
        <v>18</v>
      </c>
      <c r="E1407" s="132" t="s">
        <v>2253</v>
      </c>
      <c r="F1407" s="77" t="s">
        <v>2420</v>
      </c>
      <c r="G1407" s="145" t="s">
        <v>2410</v>
      </c>
      <c r="H1407" s="138" t="str">
        <f>IFERROR(VLOOKUP(G1407,REFERENCES!O:P,2,FALSE),"")</f>
        <v xml:space="preserve">Nombre </v>
      </c>
      <c r="I1407" s="207">
        <v>110</v>
      </c>
      <c r="J1407" s="17"/>
      <c r="K1407" s="17"/>
      <c r="L1407" s="17"/>
      <c r="M1407" s="147"/>
      <c r="N1407" s="207">
        <v>110</v>
      </c>
      <c r="O1407" s="206"/>
      <c r="P1407" s="53" t="s">
        <v>151</v>
      </c>
      <c r="Q1407" s="71" t="s">
        <v>300</v>
      </c>
      <c r="R1407" s="78"/>
      <c r="S1407" s="143"/>
      <c r="V1407" s="145" t="s">
        <v>2287</v>
      </c>
      <c r="W1407" s="206" t="e">
        <f t="shared" si="65"/>
        <v>#VALUE!</v>
      </c>
      <c r="X1407" s="206">
        <f t="shared" si="66"/>
        <v>36</v>
      </c>
      <c r="Y1407" s="206" t="str">
        <f>VLOOKUP(P1407,NIVEAUXADMIN!A:B,2,FALSE)</f>
        <v>HT10</v>
      </c>
      <c r="Z1407" s="206" t="str">
        <f>VLOOKUP(Q1407,NIVEAUXADMIN!E:F,2,FALSE)</f>
        <v>HT101022</v>
      </c>
      <c r="AA1407" s="206" t="e">
        <f>VLOOKUP(R1407,NIVEAUXADMIN!I:J,2,FALSE)</f>
        <v>#N/A</v>
      </c>
      <c r="AB1407" s="206">
        <f>IF(SUMPRODUCT(($A$4:$A1407=A1407)*($Q$4:$Q1407=Q1407))&gt;1,0,1)</f>
        <v>0</v>
      </c>
      <c r="AC1407" s="207">
        <f>IF(SUMPRODUCT(($A$4:$A1407=A1407)*($F$4:$F1407=F1407)*($Q$4:$Q1407=Q1407))&gt;1,0,1)</f>
        <v>1</v>
      </c>
      <c r="AD1407" s="206" t="str">
        <f t="shared" si="67"/>
        <v xml:space="preserve">{"Organisation": "Habitat For humanity Haiti", "Indicateur": "Distribution de materiel d'abris d'urgence", "Statut": "Planifié (financé)", "Date de l'activité (passé ou planifiée)
( jj-mm-aaaa)": "Avril 2017", "Département": "Nippes", "Commune": "Petit Trou De Nippes", "Section Communale": ""}, </v>
      </c>
    </row>
    <row r="1408" spans="1:30" s="53" customFormat="1" x14ac:dyDescent="0.25">
      <c r="A1408" s="53" t="s">
        <v>2283</v>
      </c>
      <c r="B1408" s="53" t="s">
        <v>2285</v>
      </c>
      <c r="C1408" s="53" t="s">
        <v>2286</v>
      </c>
      <c r="D1408" s="53" t="s">
        <v>18</v>
      </c>
      <c r="E1408" s="132" t="s">
        <v>2253</v>
      </c>
      <c r="F1408" s="77" t="s">
        <v>2420</v>
      </c>
      <c r="G1408" s="145" t="s">
        <v>2410</v>
      </c>
      <c r="H1408" s="138" t="str">
        <f>IFERROR(VLOOKUP(G1408,REFERENCES!O:P,2,FALSE),"")</f>
        <v xml:space="preserve">Nombre </v>
      </c>
      <c r="I1408" s="207">
        <v>110</v>
      </c>
      <c r="J1408" s="17"/>
      <c r="K1408" s="17"/>
      <c r="L1408" s="17"/>
      <c r="M1408" s="147"/>
      <c r="N1408" s="207">
        <v>110</v>
      </c>
      <c r="O1408" s="206"/>
      <c r="P1408" s="53" t="s">
        <v>151</v>
      </c>
      <c r="Q1408" s="71" t="s">
        <v>291</v>
      </c>
      <c r="R1408" s="78"/>
      <c r="S1408" s="143"/>
      <c r="T1408" s="71"/>
      <c r="U1408" s="71"/>
      <c r="V1408" s="145" t="s">
        <v>2287</v>
      </c>
      <c r="W1408" s="206" t="e">
        <f t="shared" si="65"/>
        <v>#VALUE!</v>
      </c>
      <c r="X1408" s="206">
        <f t="shared" si="66"/>
        <v>36</v>
      </c>
      <c r="Y1408" s="206" t="str">
        <f>VLOOKUP(P1408,NIVEAUXADMIN!A:B,2,FALSE)</f>
        <v>HT10</v>
      </c>
      <c r="Z1408" s="206" t="str">
        <f>VLOOKUP(Q1408,NIVEAUXADMIN!E:F,2,FALSE)</f>
        <v>HT101023</v>
      </c>
      <c r="AA1408" s="206" t="e">
        <f>VLOOKUP(R1408,NIVEAUXADMIN!I:J,2,FALSE)</f>
        <v>#N/A</v>
      </c>
      <c r="AB1408" s="206">
        <f>IF(SUMPRODUCT(($A$4:$A1408=A1408)*($Q$4:$Q1408=Q1408))&gt;1,0,1)</f>
        <v>0</v>
      </c>
      <c r="AC1408" s="207">
        <f>IF(SUMPRODUCT(($A$4:$A1408=A1408)*($F$4:$F1408=F1408)*($Q$4:$Q1408=Q1408))&gt;1,0,1)</f>
        <v>1</v>
      </c>
      <c r="AD1408" s="206" t="str">
        <f t="shared" si="67"/>
        <v xml:space="preserve">{"Organisation": "Habitat For humanity Haiti", "Indicateur": "Distribution de materiel d'abris d'urgence", "Statut": "Planifié (financé)", "Date de l'activité (passé ou planifiée)
( jj-mm-aaaa)": "Avril 2017", "Département": "Nippes", "Commune": "L'Asile", "Section Communale": ""}, </v>
      </c>
    </row>
    <row r="1409" spans="1:30" s="53" customFormat="1" x14ac:dyDescent="0.25">
      <c r="A1409" s="53" t="s">
        <v>2283</v>
      </c>
      <c r="B1409" s="53" t="s">
        <v>2285</v>
      </c>
      <c r="C1409" s="53" t="s">
        <v>2286</v>
      </c>
      <c r="D1409" s="53" t="s">
        <v>18</v>
      </c>
      <c r="E1409" s="132" t="s">
        <v>2253</v>
      </c>
      <c r="F1409" s="77" t="s">
        <v>2420</v>
      </c>
      <c r="G1409" s="145" t="s">
        <v>2410</v>
      </c>
      <c r="H1409" s="138" t="str">
        <f>IFERROR(VLOOKUP(G1409,REFERENCES!O:P,2,FALSE),"")</f>
        <v xml:space="preserve">Nombre </v>
      </c>
      <c r="I1409" s="207">
        <v>110</v>
      </c>
      <c r="J1409" s="17"/>
      <c r="K1409" s="17"/>
      <c r="L1409" s="17"/>
      <c r="M1409" s="147"/>
      <c r="N1409" s="207">
        <v>110</v>
      </c>
      <c r="O1409" s="206"/>
      <c r="P1409" s="53" t="s">
        <v>151</v>
      </c>
      <c r="Q1409" s="71" t="s">
        <v>224</v>
      </c>
      <c r="R1409" s="78"/>
      <c r="S1409" s="143"/>
      <c r="T1409" s="71"/>
      <c r="U1409" s="71"/>
      <c r="V1409" s="145" t="s">
        <v>2287</v>
      </c>
      <c r="W1409" s="206" t="e">
        <f t="shared" si="65"/>
        <v>#VALUE!</v>
      </c>
      <c r="X1409" s="206">
        <f t="shared" si="66"/>
        <v>36</v>
      </c>
      <c r="Y1409" s="206" t="str">
        <f>VLOOKUP(P1409,NIVEAUXADMIN!A:B,2,FALSE)</f>
        <v>HT10</v>
      </c>
      <c r="Z1409" s="206" t="str">
        <f>VLOOKUP(Q1409,NIVEAUXADMIN!E:F,2,FALSE)</f>
        <v>HT101021</v>
      </c>
      <c r="AA1409" s="206" t="e">
        <f>VLOOKUP(R1409,NIVEAUXADMIN!I:J,2,FALSE)</f>
        <v>#N/A</v>
      </c>
      <c r="AB1409" s="206">
        <f>IF(SUMPRODUCT(($A$4:$A1409=A1409)*($Q$4:$Q1409=Q1409))&gt;1,0,1)</f>
        <v>0</v>
      </c>
      <c r="AC1409" s="207">
        <f>IF(SUMPRODUCT(($A$4:$A1409=A1409)*($F$4:$F1409=F1409)*($Q$4:$Q1409=Q1409))&gt;1,0,1)</f>
        <v>1</v>
      </c>
      <c r="AD1409" s="206" t="str">
        <f t="shared" si="67"/>
        <v xml:space="preserve">{"Organisation": "Habitat For humanity Haiti", "Indicateur": "Distribution de materiel d'abris d'urgence", "Statut": "Planifié (financé)", "Date de l'activité (passé ou planifiée)
( jj-mm-aaaa)": "Avril 2017", "Département": "Nippes", "Commune": "Anse A Veau", "Section Communale": ""}, </v>
      </c>
    </row>
    <row r="1410" spans="1:30" s="53" customFormat="1" x14ac:dyDescent="0.25">
      <c r="A1410" s="53" t="s">
        <v>2283</v>
      </c>
      <c r="B1410" s="53" t="s">
        <v>2285</v>
      </c>
      <c r="C1410" s="53" t="s">
        <v>2286</v>
      </c>
      <c r="D1410" s="53" t="s">
        <v>18</v>
      </c>
      <c r="E1410" s="132" t="s">
        <v>2253</v>
      </c>
      <c r="F1410" s="77" t="s">
        <v>2420</v>
      </c>
      <c r="G1410" s="145" t="s">
        <v>2410</v>
      </c>
      <c r="H1410" s="138" t="str">
        <f>IFERROR(VLOOKUP(G1410,REFERENCES!O:P,2,FALSE),"")</f>
        <v xml:space="preserve">Nombre </v>
      </c>
      <c r="I1410" s="207">
        <v>110</v>
      </c>
      <c r="J1410" s="17"/>
      <c r="K1410" s="17"/>
      <c r="L1410" s="17"/>
      <c r="M1410" s="147"/>
      <c r="N1410" s="207">
        <v>110</v>
      </c>
      <c r="O1410" s="206"/>
      <c r="P1410" s="53" t="s">
        <v>151</v>
      </c>
      <c r="Q1410" s="71" t="s">
        <v>278</v>
      </c>
      <c r="R1410" s="78"/>
      <c r="S1410" s="143"/>
      <c r="V1410" s="145" t="s">
        <v>2287</v>
      </c>
      <c r="W1410" s="206" t="e">
        <f t="shared" si="65"/>
        <v>#VALUE!</v>
      </c>
      <c r="X1410" s="206">
        <f t="shared" si="66"/>
        <v>36</v>
      </c>
      <c r="Y1410" s="206" t="str">
        <f>VLOOKUP(P1410,NIVEAUXADMIN!A:B,2,FALSE)</f>
        <v>HT10</v>
      </c>
      <c r="Z1410" s="206" t="str">
        <f>VLOOKUP(Q1410,NIVEAUXADMIN!E:F,2,FALSE)</f>
        <v>HT101024</v>
      </c>
      <c r="AA1410" s="206" t="e">
        <f>VLOOKUP(R1410,NIVEAUXADMIN!I:J,2,FALSE)</f>
        <v>#N/A</v>
      </c>
      <c r="AB1410" s="206">
        <f>IF(SUMPRODUCT(($A$4:$A1410=A1410)*($Q$4:$Q1410=Q1410))&gt;1,0,1)</f>
        <v>0</v>
      </c>
      <c r="AC1410" s="207">
        <f>IF(SUMPRODUCT(($A$4:$A1410=A1410)*($F$4:$F1410=F1410)*($Q$4:$Q1410=Q1410))&gt;1,0,1)</f>
        <v>1</v>
      </c>
      <c r="AD1410" s="206" t="str">
        <f t="shared" si="67"/>
        <v xml:space="preserve">{"Organisation": "Habitat For humanity Haiti", "Indicateur": "Distribution de materiel d'abris d'urgence", "Statut": "Planifié (financé)", "Date de l'activité (passé ou planifiée)
( jj-mm-aaaa)": "Avril 2017", "Département": "Nippes", "Commune": "Arnaud", "Section Communale": ""}, </v>
      </c>
    </row>
    <row r="1411" spans="1:30" s="53" customFormat="1" x14ac:dyDescent="0.25">
      <c r="A1411" s="53" t="s">
        <v>2283</v>
      </c>
      <c r="B1411" s="53" t="s">
        <v>57</v>
      </c>
      <c r="C1411" s="53" t="s">
        <v>2286</v>
      </c>
      <c r="D1411" s="53" t="s">
        <v>18</v>
      </c>
      <c r="E1411" s="132" t="s">
        <v>2253</v>
      </c>
      <c r="F1411" s="77" t="s">
        <v>2420</v>
      </c>
      <c r="G1411" s="145" t="s">
        <v>2410</v>
      </c>
      <c r="H1411" s="138" t="str">
        <f>IFERROR(VLOOKUP(G1411,REFERENCES!O:P,2,FALSE),"")</f>
        <v xml:space="preserve">Nombre </v>
      </c>
      <c r="I1411" s="207">
        <v>150</v>
      </c>
      <c r="J1411" s="17"/>
      <c r="K1411" s="17"/>
      <c r="L1411" s="17"/>
      <c r="M1411" s="147"/>
      <c r="N1411" s="207">
        <v>150</v>
      </c>
      <c r="O1411" s="206"/>
      <c r="P1411" s="53" t="s">
        <v>16</v>
      </c>
      <c r="Q1411" s="71" t="s">
        <v>270</v>
      </c>
      <c r="R1411" s="78"/>
      <c r="S1411" s="143"/>
      <c r="T1411" s="66"/>
      <c r="U1411" s="66"/>
      <c r="V1411" s="145" t="s">
        <v>2287</v>
      </c>
      <c r="W1411" s="206" t="e">
        <f t="shared" si="65"/>
        <v>#VALUE!</v>
      </c>
      <c r="X1411" s="206">
        <f t="shared" si="66"/>
        <v>36</v>
      </c>
      <c r="Y1411" s="206" t="str">
        <f>VLOOKUP(P1411,NIVEAUXADMIN!A:B,2,FALSE)</f>
        <v>HT08</v>
      </c>
      <c r="Z1411" s="206" t="str">
        <f>VLOOKUP(Q1411,NIVEAUXADMIN!E:F,2,FALSE)</f>
        <v>HT08834</v>
      </c>
      <c r="AA1411" s="206" t="e">
        <f>VLOOKUP(R1411,NIVEAUXADMIN!I:J,2,FALSE)</f>
        <v>#N/A</v>
      </c>
      <c r="AB1411" s="206">
        <f>IF(SUMPRODUCT(($A$4:$A1411=A1411)*($Q$4:$Q1411=Q1411))&gt;1,0,1)</f>
        <v>1</v>
      </c>
      <c r="AC1411" s="207">
        <f>IF(SUMPRODUCT(($A$4:$A1411=A1411)*($F$4:$F1411=F1411)*($Q$4:$Q1411=Q1411))&gt;1,0,1)</f>
        <v>1</v>
      </c>
      <c r="AD1411" s="206" t="str">
        <f t="shared" si="67"/>
        <v xml:space="preserve">{"Organisation": "Habitat For humanity Haiti", "Indicateur": "Distribution de materiel d'abris d'urgence", "Statut": "Planifié (financé)", "Date de l'activité (passé ou planifiée)
( jj-mm-aaaa)": "Avril 2017", "Département": "Grande Anse", "Commune": "Pestel", "Section Communale": ""}, </v>
      </c>
    </row>
    <row r="1412" spans="1:30" s="53" customFormat="1" x14ac:dyDescent="0.25">
      <c r="A1412" s="53" t="s">
        <v>2283</v>
      </c>
      <c r="B1412" s="53" t="s">
        <v>57</v>
      </c>
      <c r="C1412" s="53" t="s">
        <v>2286</v>
      </c>
      <c r="D1412" s="53" t="s">
        <v>18</v>
      </c>
      <c r="E1412" s="132" t="s">
        <v>2253</v>
      </c>
      <c r="F1412" s="77" t="s">
        <v>2420</v>
      </c>
      <c r="G1412" s="145" t="s">
        <v>2410</v>
      </c>
      <c r="H1412" s="138" t="str">
        <f>IFERROR(VLOOKUP(G1412,REFERENCES!O:P,2,FALSE),"")</f>
        <v xml:space="preserve">Nombre </v>
      </c>
      <c r="I1412" s="207">
        <v>150</v>
      </c>
      <c r="J1412" s="17"/>
      <c r="K1412" s="17"/>
      <c r="L1412" s="17"/>
      <c r="M1412" s="147"/>
      <c r="N1412" s="17">
        <v>150</v>
      </c>
      <c r="O1412" s="206"/>
      <c r="P1412" s="53" t="s">
        <v>16</v>
      </c>
      <c r="Q1412" s="53" t="s">
        <v>256</v>
      </c>
      <c r="R1412" s="78"/>
      <c r="S1412" s="206"/>
      <c r="V1412" s="72" t="s">
        <v>2287</v>
      </c>
      <c r="W1412" s="206" t="e">
        <f t="shared" si="65"/>
        <v>#VALUE!</v>
      </c>
      <c r="X1412" s="206">
        <f t="shared" si="66"/>
        <v>36</v>
      </c>
      <c r="Y1412" s="206" t="str">
        <f>VLOOKUP(P1412,NIVEAUXADMIN!A:B,2,FALSE)</f>
        <v>HT08</v>
      </c>
      <c r="Z1412" s="206" t="str">
        <f>VLOOKUP(Q1412,NIVEAUXADMIN!E:F,2,FALSE)</f>
        <v>HT08831</v>
      </c>
      <c r="AA1412" s="206" t="e">
        <f>VLOOKUP(R1412,NIVEAUXADMIN!I:J,2,FALSE)</f>
        <v>#N/A</v>
      </c>
      <c r="AB1412" s="206">
        <f>IF(SUMPRODUCT(($A$4:$A1412=A1412)*($Q$4:$Q1412=Q1412))&gt;1,0,1)</f>
        <v>1</v>
      </c>
      <c r="AC1412" s="207">
        <f>IF(SUMPRODUCT(($A$4:$A1412=A1412)*($F$4:$F1412=F1412)*($Q$4:$Q1412=Q1412))&gt;1,0,1)</f>
        <v>1</v>
      </c>
      <c r="AD1412" s="206" t="str">
        <f t="shared" si="67"/>
        <v xml:space="preserve">{"Organisation": "Habitat For humanity Haiti", "Indicateur": "Distribution de materiel d'abris d'urgence", "Statut": "Planifié (financé)", "Date de l'activité (passé ou planifiée)
( jj-mm-aaaa)": "Avril 2017", "Département": "Grande Anse", "Commune": "Corail", "Section Communale": ""}, </v>
      </c>
    </row>
    <row r="1413" spans="1:30" s="53" customFormat="1" ht="30" x14ac:dyDescent="0.25">
      <c r="A1413" s="53" t="s">
        <v>2283</v>
      </c>
      <c r="B1413" s="53" t="s">
        <v>105</v>
      </c>
      <c r="C1413" s="53" t="s">
        <v>2060</v>
      </c>
      <c r="D1413" s="53" t="s">
        <v>18</v>
      </c>
      <c r="E1413" s="132" t="s">
        <v>2253</v>
      </c>
      <c r="F1413" s="77" t="s">
        <v>2416</v>
      </c>
      <c r="G1413" s="145" t="s">
        <v>2372</v>
      </c>
      <c r="H1413" s="138" t="str">
        <f>IFERROR(VLOOKUP(G1413,REFERENCES!O:P,2,FALSE),"")</f>
        <v>Nombre de formations organisees</v>
      </c>
      <c r="I1413" s="207">
        <v>50</v>
      </c>
      <c r="J1413" s="17">
        <v>0</v>
      </c>
      <c r="K1413" s="17">
        <v>0</v>
      </c>
      <c r="L1413" s="17">
        <v>50</v>
      </c>
      <c r="M1413" s="147">
        <v>50</v>
      </c>
      <c r="N1413" s="197"/>
      <c r="O1413" s="206"/>
      <c r="P1413" s="53" t="s">
        <v>19</v>
      </c>
      <c r="Q1413" s="53" t="s">
        <v>518</v>
      </c>
      <c r="R1413" s="78" t="s">
        <v>1492</v>
      </c>
      <c r="S1413" s="206"/>
      <c r="V1413" s="145"/>
      <c r="W1413" s="206" t="e">
        <f t="shared" ref="W1413:W1476" si="68">UPPER(LEFT(A1413,3)&amp;YEAR(E1413)&amp;MONTH(E1413)&amp;DAY((E1413))&amp;LEFT(P1413,2)&amp;LEFT(Q1413,2)&amp;LEFT(R1413,2))</f>
        <v>#VALUE!</v>
      </c>
      <c r="X1413" s="206">
        <f t="shared" ref="X1413:X1476" si="69">COUNTIF($W$4:$W$128,W1413)</f>
        <v>36</v>
      </c>
      <c r="Y1413" s="206" t="str">
        <f>VLOOKUP(P1413,NIVEAUXADMIN!A:B,2,FALSE)</f>
        <v>HT07</v>
      </c>
      <c r="Z1413" s="206" t="str">
        <f>VLOOKUP(Q1413,NIVEAUXADMIN!E:F,2,FALSE)</f>
        <v>HT07751</v>
      </c>
      <c r="AA1413" s="206" t="str">
        <f>VLOOKUP(R1413,NIVEAUXADMIN!I:J,2,FALSE)</f>
        <v>HT07751-03</v>
      </c>
      <c r="AB1413" s="206">
        <f>IF(SUMPRODUCT(($A$4:$A1413=A1413)*($Q$4:$Q1413=Q1413))&gt;1,0,1)</f>
        <v>1</v>
      </c>
      <c r="AC1413" s="207">
        <f>IF(SUMPRODUCT(($A$4:$A1413=A1413)*($F$4:$F1413=F1413)*($Q$4:$Q1413=Q1413))&gt;1,0,1)</f>
        <v>1</v>
      </c>
      <c r="AD1413" s="206" t="str">
        <f t="shared" ref="AD1413:AD1476" si="70">"{"""&amp;$A$3 &amp;""": """ &amp; TRIM(A1413)  &amp; """, """&amp; $F$3 &amp; """: """ &amp;  IFERROR(MID(F1413,5,LEN(F1413)-2),"")&amp; """, """ &amp;$D$3 &amp;""": """ &amp; D1413 &amp; """, """&amp;$E$3 &amp;""": """ &amp; IFERROR(TEXT(E1413,"m/d/yyyy"),"") &amp; """, """&amp; $P$3&amp; """: """ &amp; P1413&amp; """, """&amp; $Q$3&amp; """: """ &amp; Q1413&amp; """, """&amp; $R$3&amp; """: """ &amp; R1413&amp; """}, "</f>
        <v xml:space="preserve">{"Organisation": "Habitat For humanity Haiti", "Indicateur": "Formation technique", "Statut": "Planifié (financé)", "Date de l'activité (passé ou planifiée)
( jj-mm-aaaa)": "Avril 2017", "Département": "Sud", "Commune": "Chardonnieres", "Section Communale": "3ème Bony"}, </v>
      </c>
    </row>
    <row r="1414" spans="1:30" s="53" customFormat="1" ht="30" x14ac:dyDescent="0.25">
      <c r="A1414" s="53" t="s">
        <v>2283</v>
      </c>
      <c r="B1414" s="53" t="s">
        <v>105</v>
      </c>
      <c r="C1414" s="53" t="s">
        <v>2060</v>
      </c>
      <c r="D1414" s="53" t="s">
        <v>18</v>
      </c>
      <c r="E1414" s="132" t="s">
        <v>2253</v>
      </c>
      <c r="F1414" s="77" t="s">
        <v>2416</v>
      </c>
      <c r="G1414" s="145" t="s">
        <v>2372</v>
      </c>
      <c r="H1414" s="138" t="str">
        <f>IFERROR(VLOOKUP(G1414,REFERENCES!O:P,2,FALSE),"")</f>
        <v>Nombre de formations organisees</v>
      </c>
      <c r="I1414" s="207">
        <v>50</v>
      </c>
      <c r="J1414" s="17">
        <v>0</v>
      </c>
      <c r="K1414" s="17">
        <v>0</v>
      </c>
      <c r="L1414" s="17">
        <v>50</v>
      </c>
      <c r="M1414" s="147">
        <v>50</v>
      </c>
      <c r="N1414" s="197"/>
      <c r="O1414" s="206"/>
      <c r="P1414" s="53" t="s">
        <v>19</v>
      </c>
      <c r="Q1414" s="53" t="s">
        <v>527</v>
      </c>
      <c r="R1414" s="78" t="s">
        <v>1503</v>
      </c>
      <c r="S1414" s="206"/>
      <c r="T1414" s="66"/>
      <c r="U1414" s="66"/>
      <c r="V1414" s="145"/>
      <c r="W1414" s="206" t="e">
        <f t="shared" si="68"/>
        <v>#VALUE!</v>
      </c>
      <c r="X1414" s="206">
        <f t="shared" si="69"/>
        <v>36</v>
      </c>
      <c r="Y1414" s="206" t="str">
        <f>VLOOKUP(P1414,NIVEAUXADMIN!A:B,2,FALSE)</f>
        <v>HT07</v>
      </c>
      <c r="Z1414" s="206" t="str">
        <f>VLOOKUP(Q1414,NIVEAUXADMIN!E:F,2,FALSE)</f>
        <v>HT07752</v>
      </c>
      <c r="AA1414" s="206" t="str">
        <f>VLOOKUP(R1414,NIVEAUXADMIN!I:J,2,FALSE)</f>
        <v>HT07752-03</v>
      </c>
      <c r="AB1414" s="206">
        <f>IF(SUMPRODUCT(($A$4:$A1414=A1414)*($Q$4:$Q1414=Q1414))&gt;1,0,1)</f>
        <v>1</v>
      </c>
      <c r="AC1414" s="207">
        <f>IF(SUMPRODUCT(($A$4:$A1414=A1414)*($F$4:$F1414=F1414)*($Q$4:$Q1414=Q1414))&gt;1,0,1)</f>
        <v>1</v>
      </c>
      <c r="AD1414" s="206" t="str">
        <f t="shared" si="70"/>
        <v xml:space="preserve">{"Organisation": "Habitat For humanity Haiti", "Indicateur": "Formation technique", "Statut": "Planifié (financé)", "Date de l'activité (passé ou planifiée)
( jj-mm-aaaa)": "Avril 2017", "Département": "Sud", "Commune": "Les Anglais", "Section Communale": "3ème Cosse"}, </v>
      </c>
    </row>
    <row r="1415" spans="1:30" s="53" customFormat="1" ht="30" x14ac:dyDescent="0.25">
      <c r="A1415" s="53" t="s">
        <v>2283</v>
      </c>
      <c r="B1415" s="53" t="s">
        <v>105</v>
      </c>
      <c r="C1415" s="53" t="s">
        <v>2060</v>
      </c>
      <c r="D1415" s="53" t="s">
        <v>18</v>
      </c>
      <c r="E1415" s="132" t="s">
        <v>2253</v>
      </c>
      <c r="F1415" s="77" t="s">
        <v>2416</v>
      </c>
      <c r="G1415" s="145" t="s">
        <v>2372</v>
      </c>
      <c r="H1415" s="138" t="str">
        <f>IFERROR(VLOOKUP(G1415,REFERENCES!O:P,2,FALSE),"")</f>
        <v>Nombre de formations organisees</v>
      </c>
      <c r="I1415" s="207">
        <v>50</v>
      </c>
      <c r="J1415" s="17">
        <v>0</v>
      </c>
      <c r="K1415" s="17">
        <v>0</v>
      </c>
      <c r="L1415" s="17">
        <v>50</v>
      </c>
      <c r="M1415" s="147">
        <v>50</v>
      </c>
      <c r="N1415" s="197"/>
      <c r="O1415" s="206"/>
      <c r="P1415" s="53" t="s">
        <v>19</v>
      </c>
      <c r="Q1415" s="53" t="s">
        <v>549</v>
      </c>
      <c r="R1415" s="78" t="s">
        <v>1256</v>
      </c>
      <c r="S1415" s="206"/>
      <c r="V1415" s="145"/>
      <c r="W1415" s="206" t="e">
        <f t="shared" si="68"/>
        <v>#VALUE!</v>
      </c>
      <c r="X1415" s="206">
        <f t="shared" si="69"/>
        <v>36</v>
      </c>
      <c r="Y1415" s="206" t="str">
        <f>VLOOKUP(P1415,NIVEAUXADMIN!A:B,2,FALSE)</f>
        <v>HT07</v>
      </c>
      <c r="Z1415" s="206" t="str">
        <f>VLOOKUP(Q1415,NIVEAUXADMIN!E:F,2,FALSE)</f>
        <v>HT07753</v>
      </c>
      <c r="AA1415" s="206" t="str">
        <f>VLOOKUP(R1415,NIVEAUXADMIN!I:J,2,FALSE)</f>
        <v>HT07753-01</v>
      </c>
      <c r="AB1415" s="206">
        <f>IF(SUMPRODUCT(($A$4:$A1415=A1415)*($Q$4:$Q1415=Q1415))&gt;1,0,1)</f>
        <v>1</v>
      </c>
      <c r="AC1415" s="207">
        <f>IF(SUMPRODUCT(($A$4:$A1415=A1415)*($F$4:$F1415=F1415)*($Q$4:$Q1415=Q1415))&gt;1,0,1)</f>
        <v>1</v>
      </c>
      <c r="AD1415" s="206" t="str">
        <f t="shared" si="70"/>
        <v xml:space="preserve">{"Organisation": "Habitat For humanity Haiti", "Indicateur": "Formation technique", "Statut": "Planifié (financé)", "Date de l'activité (passé ou planifiée)
( jj-mm-aaaa)": "Avril 2017", "Département": "Sud", "Commune": "Tiburon", "Section Communale": "1ère Blactote"}, </v>
      </c>
    </row>
    <row r="1416" spans="1:30" s="53" customFormat="1" x14ac:dyDescent="0.25">
      <c r="A1416" s="53" t="s">
        <v>2057</v>
      </c>
      <c r="D1416" s="53" t="s">
        <v>15</v>
      </c>
      <c r="E1416" s="132">
        <v>42726</v>
      </c>
      <c r="F1416" s="77" t="s">
        <v>2420</v>
      </c>
      <c r="G1416" s="145" t="s">
        <v>2409</v>
      </c>
      <c r="H1416" s="138" t="str">
        <f>IFERROR(VLOOKUP(G1416,REFERENCES!O:P,2,FALSE),"")</f>
        <v xml:space="preserve">Nombre </v>
      </c>
      <c r="I1416" s="207">
        <v>200</v>
      </c>
      <c r="J1416" s="17"/>
      <c r="K1416" s="17"/>
      <c r="L1416" s="17"/>
      <c r="M1416" s="147"/>
      <c r="N1416" s="73">
        <v>200</v>
      </c>
      <c r="O1416" s="206"/>
      <c r="P1416" s="53" t="s">
        <v>16</v>
      </c>
      <c r="Q1416" s="53" t="s">
        <v>270</v>
      </c>
      <c r="R1416" s="78" t="s">
        <v>1478</v>
      </c>
      <c r="S1416" s="206"/>
      <c r="V1416" s="145"/>
      <c r="W1416" s="206" t="str">
        <f t="shared" si="68"/>
        <v>HAI20161222GRPE3E</v>
      </c>
      <c r="X1416" s="206">
        <f t="shared" si="69"/>
        <v>0</v>
      </c>
      <c r="Y1416" s="206" t="str">
        <f>VLOOKUP(P1416,NIVEAUXADMIN!A:B,2,FALSE)</f>
        <v>HT08</v>
      </c>
      <c r="Z1416" s="206" t="str">
        <f>VLOOKUP(Q1416,NIVEAUXADMIN!E:F,2,FALSE)</f>
        <v>HT08834</v>
      </c>
      <c r="AA1416" s="206" t="str">
        <f>VLOOKUP(R1416,NIVEAUXADMIN!I:J,2,FALSE)</f>
        <v>HT08834-03</v>
      </c>
      <c r="AB1416" s="206">
        <f>IF(SUMPRODUCT(($A$4:$A1416=A1416)*($Q$4:$Q1416=Q1416))&gt;1,0,1)</f>
        <v>1</v>
      </c>
      <c r="AC1416" s="207">
        <f>IF(SUMPRODUCT(($A$4:$A1416=A1416)*($F$4:$F1416=F1416)*($Q$4:$Q1416=Q1416))&gt;1,0,1)</f>
        <v>1</v>
      </c>
      <c r="AD1416" s="206" t="str">
        <f t="shared" si="70"/>
        <v xml:space="preserve">{"Organisation": "Haitian connection", "Indicateur": "Distribution de materiel d'abris d'urgence", "Statut": "Réalisé", "Date de l'activité (passé ou planifiée)
( jj-mm-aaaa)": "12/22/2016", "Département": "Grande Anse", "Commune": "Pestel", "Section Communale": "3e Jn Belune"}, </v>
      </c>
    </row>
    <row r="1417" spans="1:30" s="53" customFormat="1" x14ac:dyDescent="0.25">
      <c r="A1417" s="53" t="s">
        <v>2057</v>
      </c>
      <c r="D1417" s="206" t="s">
        <v>15</v>
      </c>
      <c r="E1417" s="132">
        <v>42726</v>
      </c>
      <c r="F1417" s="77" t="s">
        <v>2417</v>
      </c>
      <c r="G1417" s="145" t="s">
        <v>1047</v>
      </c>
      <c r="H1417" s="138" t="str">
        <f>IFERROR(VLOOKUP(G1417,REFERENCES!O:P,2,FALSE),"")</f>
        <v xml:space="preserve">Nombre </v>
      </c>
      <c r="I1417" s="207">
        <v>200</v>
      </c>
      <c r="J1417" s="17"/>
      <c r="K1417" s="17"/>
      <c r="L1417" s="17"/>
      <c r="M1417" s="147"/>
      <c r="N1417" s="73">
        <v>200</v>
      </c>
      <c r="O1417" s="206"/>
      <c r="P1417" s="53" t="s">
        <v>16</v>
      </c>
      <c r="Q1417" s="71" t="s">
        <v>270</v>
      </c>
      <c r="R1417" s="78" t="s">
        <v>1478</v>
      </c>
      <c r="S1417" s="206"/>
      <c r="V1417" s="145"/>
      <c r="W1417" s="206" t="str">
        <f t="shared" si="68"/>
        <v>HAI20161222GRPE3E</v>
      </c>
      <c r="X1417" s="206">
        <f t="shared" si="69"/>
        <v>0</v>
      </c>
      <c r="Y1417" s="206" t="str">
        <f>VLOOKUP(P1417,NIVEAUXADMIN!A:B,2,FALSE)</f>
        <v>HT08</v>
      </c>
      <c r="Z1417" s="206" t="str">
        <f>VLOOKUP(Q1417,NIVEAUXADMIN!E:F,2,FALSE)</f>
        <v>HT08834</v>
      </c>
      <c r="AA1417" s="206" t="str">
        <f>VLOOKUP(R1417,NIVEAUXADMIN!I:J,2,FALSE)</f>
        <v>HT08834-03</v>
      </c>
      <c r="AB1417" s="206">
        <f>IF(SUMPRODUCT(($A$4:$A1417=A1417)*($Q$4:$Q1417=Q1417))&gt;1,0,1)</f>
        <v>0</v>
      </c>
      <c r="AC1417" s="207">
        <f>IF(SUMPRODUCT(($A$4:$A1417=A1417)*($F$4:$F1417=F1417)*($Q$4:$Q1417=Q1417))&gt;1,0,1)</f>
        <v>1</v>
      </c>
      <c r="AD1417" s="206" t="str">
        <f t="shared" si="70"/>
        <v xml:space="preserve">{"Organisation": "Haitian connection", "Indicateur": "Distribution de biens non-alimentaire", "Statut": "Réalisé", "Date de l'activité (passé ou planifiée)
( jj-mm-aaaa)": "12/22/2016", "Département": "Grande Anse", "Commune": "Pestel", "Section Communale": "3e Jn Belune"}, </v>
      </c>
    </row>
    <row r="1418" spans="1:30" s="53" customFormat="1" x14ac:dyDescent="0.25">
      <c r="A1418" s="53" t="s">
        <v>2057</v>
      </c>
      <c r="D1418" s="206" t="s">
        <v>15</v>
      </c>
      <c r="E1418" s="132">
        <v>42726</v>
      </c>
      <c r="F1418" s="77" t="s">
        <v>2417</v>
      </c>
      <c r="G1418" s="145" t="s">
        <v>1058</v>
      </c>
      <c r="H1418" s="138" t="str">
        <f>IFERROR(VLOOKUP(G1418,REFERENCES!O:P,2,FALSE),"")</f>
        <v xml:space="preserve">Nombre </v>
      </c>
      <c r="I1418" s="207">
        <v>200</v>
      </c>
      <c r="J1418" s="17"/>
      <c r="K1418" s="17"/>
      <c r="L1418" s="17"/>
      <c r="M1418" s="147"/>
      <c r="N1418" s="73">
        <v>200</v>
      </c>
      <c r="O1418" s="206"/>
      <c r="P1418" s="53" t="s">
        <v>16</v>
      </c>
      <c r="Q1418" s="71" t="s">
        <v>270</v>
      </c>
      <c r="R1418" s="78" t="s">
        <v>1478</v>
      </c>
      <c r="S1418" s="206"/>
      <c r="T1418" s="71"/>
      <c r="U1418" s="71"/>
      <c r="V1418" s="206" t="s">
        <v>1049</v>
      </c>
      <c r="W1418" s="206" t="str">
        <f t="shared" si="68"/>
        <v>HAI20161222GRPE3E</v>
      </c>
      <c r="X1418" s="206">
        <f t="shared" si="69"/>
        <v>0</v>
      </c>
      <c r="Y1418" s="206" t="str">
        <f>VLOOKUP(P1418,NIVEAUXADMIN!A:B,2,FALSE)</f>
        <v>HT08</v>
      </c>
      <c r="Z1418" s="206" t="str">
        <f>VLOOKUP(Q1418,NIVEAUXADMIN!E:F,2,FALSE)</f>
        <v>HT08834</v>
      </c>
      <c r="AA1418" s="206" t="str">
        <f>VLOOKUP(R1418,NIVEAUXADMIN!I:J,2,FALSE)</f>
        <v>HT08834-03</v>
      </c>
      <c r="AB1418" s="206">
        <f>IF(SUMPRODUCT(($A$4:$A1418=A1418)*($Q$4:$Q1418=Q1418))&gt;1,0,1)</f>
        <v>0</v>
      </c>
      <c r="AC1418" s="207">
        <f>IF(SUMPRODUCT(($A$4:$A1418=A1418)*($F$4:$F1418=F1418)*($Q$4:$Q1418=Q1418))&gt;1,0,1)</f>
        <v>0</v>
      </c>
      <c r="AD1418" s="206" t="str">
        <f t="shared" si="70"/>
        <v xml:space="preserve">{"Organisation": "Haitian connection", "Indicateur": "Distribution de biens non-alimentaire", "Statut": "Réalisé", "Date de l'activité (passé ou planifiée)
( jj-mm-aaaa)": "12/22/2016", "Département": "Grande Anse", "Commune": "Pestel", "Section Communale": "3e Jn Belune"}, </v>
      </c>
    </row>
    <row r="1419" spans="1:30" s="53" customFormat="1" x14ac:dyDescent="0.25">
      <c r="A1419" s="53" t="s">
        <v>2057</v>
      </c>
      <c r="D1419" s="206" t="s">
        <v>15</v>
      </c>
      <c r="E1419" s="132">
        <v>42726</v>
      </c>
      <c r="F1419" s="77" t="s">
        <v>2417</v>
      </c>
      <c r="G1419" s="145" t="s">
        <v>1050</v>
      </c>
      <c r="H1419" s="138" t="str">
        <f>IFERROR(VLOOKUP(G1419,REFERENCES!O:P,2,FALSE),"")</f>
        <v xml:space="preserve">Nombre </v>
      </c>
      <c r="I1419" s="207">
        <v>200</v>
      </c>
      <c r="J1419" s="73"/>
      <c r="K1419" s="73"/>
      <c r="L1419" s="73"/>
      <c r="M1419" s="147"/>
      <c r="N1419" s="73">
        <v>200</v>
      </c>
      <c r="O1419" s="206"/>
      <c r="P1419" s="53" t="s">
        <v>16</v>
      </c>
      <c r="Q1419" s="53" t="s">
        <v>270</v>
      </c>
      <c r="R1419" s="78" t="s">
        <v>1478</v>
      </c>
      <c r="S1419" s="206"/>
      <c r="V1419" s="145"/>
      <c r="W1419" s="206" t="str">
        <f t="shared" si="68"/>
        <v>HAI20161222GRPE3E</v>
      </c>
      <c r="X1419" s="206">
        <f t="shared" si="69"/>
        <v>0</v>
      </c>
      <c r="Y1419" s="206" t="str">
        <f>VLOOKUP(P1419,NIVEAUXADMIN!A:B,2,FALSE)</f>
        <v>HT08</v>
      </c>
      <c r="Z1419" s="206" t="str">
        <f>VLOOKUP(Q1419,NIVEAUXADMIN!E:F,2,FALSE)</f>
        <v>HT08834</v>
      </c>
      <c r="AA1419" s="206" t="str">
        <f>VLOOKUP(R1419,NIVEAUXADMIN!I:J,2,FALSE)</f>
        <v>HT08834-03</v>
      </c>
      <c r="AB1419" s="206">
        <f>IF(SUMPRODUCT(($A$4:$A1419=A1419)*($Q$4:$Q1419=Q1419))&gt;1,0,1)</f>
        <v>0</v>
      </c>
      <c r="AC1419" s="207">
        <f>IF(SUMPRODUCT(($A$4:$A1419=A1419)*($F$4:$F1419=F1419)*($Q$4:$Q1419=Q1419))&gt;1,0,1)</f>
        <v>0</v>
      </c>
      <c r="AD1419" s="206" t="str">
        <f t="shared" si="70"/>
        <v xml:space="preserve">{"Organisation": "Haitian connection", "Indicateur": "Distribution de biens non-alimentaire", "Statut": "Réalisé", "Date de l'activité (passé ou planifiée)
( jj-mm-aaaa)": "12/22/2016", "Département": "Grande Anse", "Commune": "Pestel", "Section Communale": "3e Jn Belune"}, </v>
      </c>
    </row>
    <row r="1420" spans="1:30" s="53" customFormat="1" x14ac:dyDescent="0.25">
      <c r="A1420" s="53" t="s">
        <v>2057</v>
      </c>
      <c r="D1420" s="206" t="s">
        <v>15</v>
      </c>
      <c r="E1420" s="132">
        <v>42726</v>
      </c>
      <c r="F1420" s="77" t="s">
        <v>2417</v>
      </c>
      <c r="G1420" s="145" t="s">
        <v>1056</v>
      </c>
      <c r="H1420" s="138" t="str">
        <f>IFERROR(VLOOKUP(G1420,REFERENCES!O:P,2,FALSE),"")</f>
        <v xml:space="preserve">Nombre </v>
      </c>
      <c r="I1420" s="207">
        <v>200</v>
      </c>
      <c r="J1420" s="17"/>
      <c r="K1420" s="17"/>
      <c r="L1420" s="17"/>
      <c r="M1420" s="147"/>
      <c r="N1420" s="73">
        <v>200</v>
      </c>
      <c r="O1420" s="206"/>
      <c r="P1420" s="53" t="s">
        <v>16</v>
      </c>
      <c r="Q1420" s="53" t="s">
        <v>270</v>
      </c>
      <c r="R1420" s="78" t="s">
        <v>1478</v>
      </c>
      <c r="S1420" s="206"/>
      <c r="V1420" s="72"/>
      <c r="W1420" s="206" t="str">
        <f t="shared" si="68"/>
        <v>HAI20161222GRPE3E</v>
      </c>
      <c r="X1420" s="206">
        <f t="shared" si="69"/>
        <v>0</v>
      </c>
      <c r="Y1420" s="206" t="str">
        <f>VLOOKUP(P1420,NIVEAUXADMIN!A:B,2,FALSE)</f>
        <v>HT08</v>
      </c>
      <c r="Z1420" s="206" t="str">
        <f>VLOOKUP(Q1420,NIVEAUXADMIN!E:F,2,FALSE)</f>
        <v>HT08834</v>
      </c>
      <c r="AA1420" s="206" t="str">
        <f>VLOOKUP(R1420,NIVEAUXADMIN!I:J,2,FALSE)</f>
        <v>HT08834-03</v>
      </c>
      <c r="AB1420" s="206">
        <f>IF(SUMPRODUCT(($A$4:$A1420=A1420)*($Q$4:$Q1420=Q1420))&gt;1,0,1)</f>
        <v>0</v>
      </c>
      <c r="AC1420" s="207">
        <f>IF(SUMPRODUCT(($A$4:$A1420=A1420)*($F$4:$F1420=F1420)*($Q$4:$Q1420=Q1420))&gt;1,0,1)</f>
        <v>0</v>
      </c>
      <c r="AD1420" s="206" t="str">
        <f t="shared" si="70"/>
        <v xml:space="preserve">{"Organisation": "Haitian connection", "Indicateur": "Distribution de biens non-alimentaire", "Statut": "Réalisé", "Date de l'activité (passé ou planifiée)
( jj-mm-aaaa)": "12/22/2016", "Département": "Grande Anse", "Commune": "Pestel", "Section Communale": "3e Jn Belune"}, </v>
      </c>
    </row>
    <row r="1421" spans="1:30" s="53" customFormat="1" x14ac:dyDescent="0.25">
      <c r="A1421" s="53" t="s">
        <v>2057</v>
      </c>
      <c r="D1421" s="206" t="s">
        <v>15</v>
      </c>
      <c r="E1421" s="132">
        <v>42726</v>
      </c>
      <c r="F1421" s="77" t="s">
        <v>2417</v>
      </c>
      <c r="G1421" s="145" t="s">
        <v>1055</v>
      </c>
      <c r="H1421" s="138" t="str">
        <f>IFERROR(VLOOKUP(G1421,REFERENCES!O:P,2,FALSE),"")</f>
        <v xml:space="preserve">Nombre </v>
      </c>
      <c r="I1421" s="207">
        <v>200</v>
      </c>
      <c r="J1421" s="17"/>
      <c r="K1421" s="17"/>
      <c r="L1421" s="17"/>
      <c r="M1421" s="147"/>
      <c r="N1421" s="17">
        <v>200</v>
      </c>
      <c r="O1421" s="206"/>
      <c r="P1421" s="53" t="s">
        <v>16</v>
      </c>
      <c r="Q1421" s="53" t="s">
        <v>270</v>
      </c>
      <c r="R1421" s="78" t="s">
        <v>1478</v>
      </c>
      <c r="S1421" s="206"/>
      <c r="V1421" s="145"/>
      <c r="W1421" s="206" t="str">
        <f t="shared" si="68"/>
        <v>HAI20161222GRPE3E</v>
      </c>
      <c r="X1421" s="206">
        <f t="shared" si="69"/>
        <v>0</v>
      </c>
      <c r="Y1421" s="206" t="str">
        <f>VLOOKUP(P1421,NIVEAUXADMIN!A:B,2,FALSE)</f>
        <v>HT08</v>
      </c>
      <c r="Z1421" s="206" t="str">
        <f>VLOOKUP(Q1421,NIVEAUXADMIN!E:F,2,FALSE)</f>
        <v>HT08834</v>
      </c>
      <c r="AA1421" s="206" t="str">
        <f>VLOOKUP(R1421,NIVEAUXADMIN!I:J,2,FALSE)</f>
        <v>HT08834-03</v>
      </c>
      <c r="AB1421" s="206">
        <f>IF(SUMPRODUCT(($A$4:$A1421=A1421)*($Q$4:$Q1421=Q1421))&gt;1,0,1)</f>
        <v>0</v>
      </c>
      <c r="AC1421" s="207">
        <f>IF(SUMPRODUCT(($A$4:$A1421=A1421)*($F$4:$F1421=F1421)*($Q$4:$Q1421=Q1421))&gt;1,0,1)</f>
        <v>0</v>
      </c>
      <c r="AD1421" s="206" t="str">
        <f t="shared" si="70"/>
        <v xml:space="preserve">{"Organisation": "Haitian connection", "Indicateur": "Distribution de biens non-alimentaire", "Statut": "Réalisé", "Date de l'activité (passé ou planifiée)
( jj-mm-aaaa)": "12/22/2016", "Département": "Grande Anse", "Commune": "Pestel", "Section Communale": "3e Jn Belune"}, </v>
      </c>
    </row>
    <row r="1422" spans="1:30" s="53" customFormat="1" x14ac:dyDescent="0.25">
      <c r="A1422" s="53" t="s">
        <v>2105</v>
      </c>
      <c r="D1422" s="206" t="s">
        <v>31</v>
      </c>
      <c r="E1422" s="132" t="s">
        <v>2249</v>
      </c>
      <c r="F1422" s="77" t="s">
        <v>2417</v>
      </c>
      <c r="G1422" s="145" t="s">
        <v>1047</v>
      </c>
      <c r="H1422" s="138" t="str">
        <f>IFERROR(VLOOKUP(G1422,REFERENCES!O:P,2,FALSE),"")</f>
        <v xml:space="preserve">Nombre </v>
      </c>
      <c r="I1422" s="207">
        <v>500</v>
      </c>
      <c r="J1422" s="17"/>
      <c r="K1422" s="17"/>
      <c r="L1422" s="17"/>
      <c r="M1422" s="147"/>
      <c r="N1422" s="17">
        <v>500</v>
      </c>
      <c r="O1422" s="206"/>
      <c r="P1422" s="53" t="s">
        <v>16</v>
      </c>
      <c r="R1422" s="78"/>
      <c r="S1422" s="206" t="s">
        <v>2106</v>
      </c>
      <c r="V1422" s="72"/>
      <c r="W1422" s="206" t="e">
        <f t="shared" si="68"/>
        <v>#VALUE!</v>
      </c>
      <c r="X1422" s="206">
        <f t="shared" si="69"/>
        <v>36</v>
      </c>
      <c r="Y1422" s="206" t="str">
        <f>VLOOKUP(P1422,NIVEAUXADMIN!A:B,2,FALSE)</f>
        <v>HT08</v>
      </c>
      <c r="Z1422" s="206" t="e">
        <f>VLOOKUP(Q1422,NIVEAUXADMIN!E:F,2,FALSE)</f>
        <v>#N/A</v>
      </c>
      <c r="AA1422" s="206" t="e">
        <f>VLOOKUP(R1422,NIVEAUXADMIN!I:J,2,FALSE)</f>
        <v>#N/A</v>
      </c>
      <c r="AB1422" s="206">
        <f>IF(SUMPRODUCT(($A$4:$A1422=A1422)*($Q$4:$Q1422=Q1422))&gt;1,0,1)</f>
        <v>1</v>
      </c>
      <c r="AC1422" s="207">
        <f>IF(SUMPRODUCT(($A$4:$A1422=A1422)*($F$4:$F1422=F1422)*($Q$4:$Q1422=Q1422))&gt;1,0,1)</f>
        <v>1</v>
      </c>
      <c r="AD1422" s="206" t="str">
        <f t="shared" si="70"/>
        <v xml:space="preserve">{"Organisation": "Haitian Health Foundation", "Indicateur": "Distribution de biens non-alimentaire", "Statut": "En cours", "Date de l'activité (passé ou planifiée)
( jj-mm-aaaa)": "Non renseigné", "Département": "Grande Anse", "Commune": "", "Section Communale": ""}, </v>
      </c>
    </row>
    <row r="1423" spans="1:30" s="53" customFormat="1" x14ac:dyDescent="0.25">
      <c r="A1423" s="53" t="s">
        <v>2105</v>
      </c>
      <c r="D1423" s="53" t="s">
        <v>31</v>
      </c>
      <c r="E1423" s="132" t="s">
        <v>2249</v>
      </c>
      <c r="F1423" s="77" t="s">
        <v>2420</v>
      </c>
      <c r="G1423" s="145" t="s">
        <v>2409</v>
      </c>
      <c r="H1423" s="138" t="str">
        <f>IFERROR(VLOOKUP(G1423,REFERENCES!O:P,2,FALSE),"")</f>
        <v xml:space="preserve">Nombre </v>
      </c>
      <c r="I1423" s="207">
        <v>500</v>
      </c>
      <c r="J1423" s="17"/>
      <c r="K1423" s="17"/>
      <c r="L1423" s="17"/>
      <c r="M1423" s="147"/>
      <c r="N1423" s="73">
        <v>500</v>
      </c>
      <c r="O1423" s="206"/>
      <c r="P1423" s="53" t="s">
        <v>16</v>
      </c>
      <c r="R1423" s="78"/>
      <c r="S1423" s="206" t="s">
        <v>2106</v>
      </c>
      <c r="V1423" s="145"/>
      <c r="W1423" s="206" t="e">
        <f t="shared" si="68"/>
        <v>#VALUE!</v>
      </c>
      <c r="X1423" s="206">
        <f t="shared" si="69"/>
        <v>36</v>
      </c>
      <c r="Y1423" s="206" t="str">
        <f>VLOOKUP(P1423,NIVEAUXADMIN!A:B,2,FALSE)</f>
        <v>HT08</v>
      </c>
      <c r="Z1423" s="206" t="e">
        <f>VLOOKUP(Q1423,NIVEAUXADMIN!E:F,2,FALSE)</f>
        <v>#N/A</v>
      </c>
      <c r="AA1423" s="206" t="e">
        <f>VLOOKUP(R1423,NIVEAUXADMIN!I:J,2,FALSE)</f>
        <v>#N/A</v>
      </c>
      <c r="AB1423" s="206">
        <f>IF(SUMPRODUCT(($A$4:$A1423=A1423)*($Q$4:$Q1423=Q1423))&gt;1,0,1)</f>
        <v>0</v>
      </c>
      <c r="AC1423" s="207">
        <f>IF(SUMPRODUCT(($A$4:$A1423=A1423)*($F$4:$F1423=F1423)*($Q$4:$Q1423=Q1423))&gt;1,0,1)</f>
        <v>1</v>
      </c>
      <c r="AD1423" s="206" t="str">
        <f t="shared" si="70"/>
        <v xml:space="preserve">{"Organisation": "Haitian Health Foundation", "Indicateur": "Distribution de materiel d'abris d'urgence", "Statut": "En cours", "Date de l'activité (passé ou planifiée)
( jj-mm-aaaa)": "Non renseigné", "Département": "Grande Anse", "Commune": "", "Section Communale": ""}, </v>
      </c>
    </row>
    <row r="1424" spans="1:30" s="53" customFormat="1" x14ac:dyDescent="0.25">
      <c r="A1424" s="53" t="s">
        <v>2105</v>
      </c>
      <c r="D1424" s="198"/>
      <c r="E1424" s="135"/>
      <c r="F1424" s="77" t="s">
        <v>2394</v>
      </c>
      <c r="G1424" s="145" t="s">
        <v>2398</v>
      </c>
      <c r="H1424" s="138" t="str">
        <f>IFERROR(VLOOKUP(G1424,REFERENCES!O:P,2,FALSE),"")</f>
        <v>Nombre de maison</v>
      </c>
      <c r="I1424" s="207">
        <v>600</v>
      </c>
      <c r="J1424" s="73"/>
      <c r="K1424" s="73"/>
      <c r="L1424" s="73"/>
      <c r="M1424" s="147"/>
      <c r="N1424" s="73">
        <v>600</v>
      </c>
      <c r="O1424" s="206"/>
      <c r="P1424" s="53" t="s">
        <v>16</v>
      </c>
      <c r="Q1424" s="53" t="s">
        <v>17</v>
      </c>
      <c r="R1424" s="78" t="s">
        <v>1250</v>
      </c>
      <c r="S1424" s="206" t="s">
        <v>2430</v>
      </c>
      <c r="T1424" s="53" t="s">
        <v>2431</v>
      </c>
      <c r="V1424" s="145"/>
      <c r="W1424" s="206" t="str">
        <f t="shared" si="68"/>
        <v>HAI190010GRJE1È</v>
      </c>
      <c r="X1424" s="206">
        <f t="shared" si="69"/>
        <v>0</v>
      </c>
      <c r="Y1424" s="206" t="str">
        <f>VLOOKUP(P1424,NIVEAUXADMIN!A:B,2,FALSE)</f>
        <v>HT08</v>
      </c>
      <c r="Z1424" s="206" t="str">
        <f>VLOOKUP(Q1424,NIVEAUXADMIN!E:F,2,FALSE)</f>
        <v>HT08811</v>
      </c>
      <c r="AA1424" s="206" t="str">
        <f>VLOOKUP(R1424,NIVEAUXADMIN!I:J,2,FALSE)</f>
        <v>HT08811-01</v>
      </c>
      <c r="AB1424" s="206">
        <f>IF(SUMPRODUCT(($A$4:$A1424=A1424)*($Q$4:$Q1424=Q1424))&gt;1,0,1)</f>
        <v>1</v>
      </c>
      <c r="AC1424" s="207">
        <f>IF(SUMPRODUCT(($A$4:$A1424=A1424)*($F$4:$F1424=F1424)*($Q$4:$Q1424=Q1424))&gt;1,0,1)</f>
        <v>1</v>
      </c>
      <c r="AD1424" s="206" t="str">
        <f t="shared" si="70"/>
        <v xml:space="preserve">{"Organisation": "Haitian Health Foundation", "Indicateur": "Réparation et renforcement", "Statut": "", "Date de l'activité (passé ou planifiée)
( jj-mm-aaaa)": "1/0/1900", "Département": "Grande Anse", "Commune": "Jeremie", "Section Communale": "1ère Basse Voldrogue"}, </v>
      </c>
    </row>
    <row r="1425" spans="1:30" s="53" customFormat="1" ht="30" x14ac:dyDescent="0.25">
      <c r="A1425" s="53" t="s">
        <v>2105</v>
      </c>
      <c r="D1425" s="198"/>
      <c r="E1425" s="135"/>
      <c r="F1425" s="77" t="s">
        <v>2419</v>
      </c>
      <c r="G1425" s="145" t="s">
        <v>2388</v>
      </c>
      <c r="H1425" s="138" t="str">
        <f>IFERROR(VLOOKUP(G1425,REFERENCES!O:P,2,FALSE),"")</f>
        <v xml:space="preserve">Nombre de maison </v>
      </c>
      <c r="I1425" s="207">
        <v>200</v>
      </c>
      <c r="J1425" s="73"/>
      <c r="K1425" s="73"/>
      <c r="L1425" s="73"/>
      <c r="M1425" s="147"/>
      <c r="N1425" s="73">
        <v>200</v>
      </c>
      <c r="O1425" s="206"/>
      <c r="P1425" s="53" t="s">
        <v>16</v>
      </c>
      <c r="Q1425" s="53" t="s">
        <v>17</v>
      </c>
      <c r="R1425" s="78" t="s">
        <v>1666</v>
      </c>
      <c r="S1425" s="206"/>
      <c r="T1425" s="53" t="s">
        <v>1033</v>
      </c>
      <c r="V1425" s="145"/>
      <c r="W1425" s="206" t="str">
        <f t="shared" si="68"/>
        <v>HAI190010GRJE6E</v>
      </c>
      <c r="X1425" s="206">
        <f t="shared" si="69"/>
        <v>0</v>
      </c>
      <c r="Y1425" s="206" t="str">
        <f>VLOOKUP(P1425,NIVEAUXADMIN!A:B,2,FALSE)</f>
        <v>HT08</v>
      </c>
      <c r="Z1425" s="206" t="str">
        <f>VLOOKUP(Q1425,NIVEAUXADMIN!E:F,2,FALSE)</f>
        <v>HT08811</v>
      </c>
      <c r="AA1425" s="206" t="str">
        <f>VLOOKUP(R1425,NIVEAUXADMIN!I:J,2,FALSE)</f>
        <v>HT08811-06</v>
      </c>
      <c r="AB1425" s="206">
        <f>IF(SUMPRODUCT(($A$4:$A1425=A1425)*($Q$4:$Q1425=Q1425))&gt;1,0,1)</f>
        <v>0</v>
      </c>
      <c r="AC1425" s="207">
        <f>IF(SUMPRODUCT(($A$4:$A1425=A1425)*($F$4:$F1425=F1425)*($Q$4:$Q1425=Q1425))&gt;1,0,1)</f>
        <v>1</v>
      </c>
      <c r="AD1425" s="206" t="str">
        <f t="shared" si="70"/>
        <v xml:space="preserve">{"Organisation": "Haitian Health Foundation", "Indicateur": "Construction de maisons", "Statut": "", "Date de l'activité (passé ou planifiée)
( jj-mm-aaaa)": "1/0/1900", "Département": "Grande Anse", "Commune": "Jeremie", "Section Communale": "6e Iles Blanches"}, </v>
      </c>
    </row>
    <row r="1426" spans="1:30" s="53" customFormat="1" x14ac:dyDescent="0.25">
      <c r="A1426" s="53" t="s">
        <v>2105</v>
      </c>
      <c r="D1426" s="198"/>
      <c r="E1426" s="135"/>
      <c r="F1426" s="77" t="s">
        <v>2374</v>
      </c>
      <c r="G1426" s="145" t="s">
        <v>2375</v>
      </c>
      <c r="H1426" s="138" t="str">
        <f>IFERROR(VLOOKUP(G1426,REFERENCES!O:P,2,FALSE),"")</f>
        <v>Valeur en dollars</v>
      </c>
      <c r="I1426" s="152">
        <v>10000</v>
      </c>
      <c r="J1426" s="73"/>
      <c r="K1426" s="73"/>
      <c r="L1426" s="73"/>
      <c r="M1426" s="147"/>
      <c r="N1426" s="73">
        <v>176</v>
      </c>
      <c r="O1426" s="206"/>
      <c r="P1426" s="53" t="s">
        <v>16</v>
      </c>
      <c r="Q1426" s="53" t="s">
        <v>17</v>
      </c>
      <c r="R1426" s="78" t="s">
        <v>1250</v>
      </c>
      <c r="S1426" s="206"/>
      <c r="T1426" s="53" t="s">
        <v>2431</v>
      </c>
      <c r="V1426" s="145"/>
      <c r="W1426" s="206" t="str">
        <f t="shared" si="68"/>
        <v>HAI190010GRJE1È</v>
      </c>
      <c r="X1426" s="206">
        <f t="shared" si="69"/>
        <v>0</v>
      </c>
      <c r="Y1426" s="206" t="str">
        <f>VLOOKUP(P1426,NIVEAUXADMIN!A:B,2,FALSE)</f>
        <v>HT08</v>
      </c>
      <c r="Z1426" s="206" t="str">
        <f>VLOOKUP(Q1426,NIVEAUXADMIN!E:F,2,FALSE)</f>
        <v>HT08811</v>
      </c>
      <c r="AA1426" s="206" t="str">
        <f>VLOOKUP(R1426,NIVEAUXADMIN!I:J,2,FALSE)</f>
        <v>HT08811-01</v>
      </c>
      <c r="AB1426" s="206">
        <f>IF(SUMPRODUCT(($A$4:$A1426=A1426)*($Q$4:$Q1426=Q1426))&gt;1,0,1)</f>
        <v>0</v>
      </c>
      <c r="AC1426" s="207">
        <f>IF(SUMPRODUCT(($A$4:$A1426=A1426)*($F$4:$F1426=F1426)*($Q$4:$Q1426=Q1426))&gt;1,0,1)</f>
        <v>1</v>
      </c>
      <c r="AD1426" s="206" t="str">
        <f t="shared" si="70"/>
        <v xml:space="preserve">{"Organisation": "Haitian Health Foundation", "Indicateur": "Soutien à la location", "Statut": "", "Date de l'activité (passé ou planifiée)
( jj-mm-aaaa)": "1/0/1900", "Département": "Grande Anse", "Commune": "Jeremie", "Section Communale": "1ère Basse Voldrogue"}, </v>
      </c>
    </row>
    <row r="1427" spans="1:30" s="53" customFormat="1" x14ac:dyDescent="0.25">
      <c r="A1427" s="53" t="s">
        <v>77</v>
      </c>
      <c r="C1427" s="53" t="s">
        <v>1853</v>
      </c>
      <c r="D1427" s="53" t="s">
        <v>15</v>
      </c>
      <c r="E1427" s="132">
        <v>42716</v>
      </c>
      <c r="F1427" s="77" t="s">
        <v>2417</v>
      </c>
      <c r="G1427" s="145" t="s">
        <v>1055</v>
      </c>
      <c r="H1427" s="138" t="str">
        <f>IFERROR(VLOOKUP(G1427,REFERENCES!O:P,2,FALSE),"")</f>
        <v xml:space="preserve">Nombre </v>
      </c>
      <c r="I1427" s="185">
        <v>44</v>
      </c>
      <c r="J1427" s="73">
        <v>54</v>
      </c>
      <c r="K1427" s="73">
        <v>59</v>
      </c>
      <c r="L1427" s="73">
        <v>61</v>
      </c>
      <c r="M1427" s="147">
        <v>174</v>
      </c>
      <c r="N1427" s="73">
        <v>44</v>
      </c>
      <c r="O1427" s="149" t="s">
        <v>1038</v>
      </c>
      <c r="P1427" s="53" t="s">
        <v>151</v>
      </c>
      <c r="Q1427" s="53" t="s">
        <v>291</v>
      </c>
      <c r="R1427" s="78" t="s">
        <v>1310</v>
      </c>
      <c r="S1427" s="206" t="s">
        <v>1857</v>
      </c>
      <c r="T1427" s="53" t="s">
        <v>1033</v>
      </c>
      <c r="U1427" s="53" t="s">
        <v>1062</v>
      </c>
      <c r="V1427" s="145"/>
      <c r="W1427" s="206" t="str">
        <f t="shared" si="68"/>
        <v>HAN20161212NIL'1È</v>
      </c>
      <c r="X1427" s="206">
        <f t="shared" si="69"/>
        <v>0</v>
      </c>
      <c r="Y1427" s="206" t="str">
        <f>VLOOKUP(P1427,NIVEAUXADMIN!A:B,2,FALSE)</f>
        <v>HT10</v>
      </c>
      <c r="Z1427" s="206" t="str">
        <f>VLOOKUP(Q1427,NIVEAUXADMIN!E:F,2,FALSE)</f>
        <v>HT101023</v>
      </c>
      <c r="AA1427" s="206" t="str">
        <f>VLOOKUP(R1427,NIVEAUXADMIN!I:J,2,FALSE)</f>
        <v>HT101023-01</v>
      </c>
      <c r="AB1427" s="206">
        <f>IF(SUMPRODUCT(($A$4:$A1427=A1427)*($Q$4:$Q1427=Q1427))&gt;1,0,1)</f>
        <v>1</v>
      </c>
      <c r="AC1427" s="207">
        <f>IF(SUMPRODUCT(($A$4:$A1427=A1427)*($F$4:$F1427=F1427)*($Q$4:$Q1427=Q1427))&gt;1,0,1)</f>
        <v>1</v>
      </c>
      <c r="AD1427" s="206" t="str">
        <f t="shared" si="70"/>
        <v xml:space="preserve">{"Organisation": "Handicap International", "Indicateur": "Distribution de biens non-alimentaire", "Statut": "Réalisé", "Date de l'activité (passé ou planifiée)
( jj-mm-aaaa)": "12/12/2016", "Département": "Nippes", "Commune": "L'Asile", "Section Communale": "1ère l'Asile"}, </v>
      </c>
    </row>
    <row r="1428" spans="1:30" s="53" customFormat="1" x14ac:dyDescent="0.25">
      <c r="A1428" s="53" t="s">
        <v>77</v>
      </c>
      <c r="C1428" s="53" t="s">
        <v>1853</v>
      </c>
      <c r="D1428" s="53" t="s">
        <v>15</v>
      </c>
      <c r="E1428" s="132">
        <v>42716</v>
      </c>
      <c r="F1428" s="77" t="s">
        <v>2417</v>
      </c>
      <c r="G1428" s="145" t="s">
        <v>1058</v>
      </c>
      <c r="H1428" s="138" t="str">
        <f>IFERROR(VLOOKUP(G1428,REFERENCES!O:P,2,FALSE),"")</f>
        <v xml:space="preserve">Nombre </v>
      </c>
      <c r="I1428" s="185">
        <v>44</v>
      </c>
      <c r="J1428" s="73">
        <v>54</v>
      </c>
      <c r="K1428" s="73">
        <v>59</v>
      </c>
      <c r="L1428" s="73">
        <v>61</v>
      </c>
      <c r="M1428" s="147">
        <v>174</v>
      </c>
      <c r="N1428" s="73">
        <v>44</v>
      </c>
      <c r="O1428" s="149" t="s">
        <v>1038</v>
      </c>
      <c r="P1428" s="53" t="s">
        <v>151</v>
      </c>
      <c r="Q1428" s="53" t="s">
        <v>291</v>
      </c>
      <c r="R1428" s="78" t="s">
        <v>1310</v>
      </c>
      <c r="S1428" s="71" t="s">
        <v>1857</v>
      </c>
      <c r="T1428" s="53" t="s">
        <v>1033</v>
      </c>
      <c r="U1428" s="53" t="s">
        <v>1062</v>
      </c>
      <c r="V1428" s="206" t="s">
        <v>1049</v>
      </c>
      <c r="W1428" s="206" t="str">
        <f t="shared" si="68"/>
        <v>HAN20161212NIL'1È</v>
      </c>
      <c r="X1428" s="206">
        <f t="shared" si="69"/>
        <v>0</v>
      </c>
      <c r="Y1428" s="206" t="str">
        <f>VLOOKUP(P1428,NIVEAUXADMIN!A:B,2,FALSE)</f>
        <v>HT10</v>
      </c>
      <c r="Z1428" s="206" t="str">
        <f>VLOOKUP(Q1428,NIVEAUXADMIN!E:F,2,FALSE)</f>
        <v>HT101023</v>
      </c>
      <c r="AA1428" s="206" t="str">
        <f>VLOOKUP(R1428,NIVEAUXADMIN!I:J,2,FALSE)</f>
        <v>HT101023-01</v>
      </c>
      <c r="AB1428" s="206">
        <f>IF(SUMPRODUCT(($A$4:$A1428=A1428)*($Q$4:$Q1428=Q1428))&gt;1,0,1)</f>
        <v>0</v>
      </c>
      <c r="AC1428" s="207">
        <f>IF(SUMPRODUCT(($A$4:$A1428=A1428)*($F$4:$F1428=F1428)*($Q$4:$Q1428=Q1428))&gt;1,0,1)</f>
        <v>0</v>
      </c>
      <c r="AD1428" s="206" t="str">
        <f t="shared" si="70"/>
        <v xml:space="preserve">{"Organisation": "Handicap International", "Indicateur": "Distribution de biens non-alimentaire", "Statut": "Réalisé", "Date de l'activité (passé ou planifiée)
( jj-mm-aaaa)": "12/12/2016", "Département": "Nippes", "Commune": "L'Asile", "Section Communale": "1ère l'Asile"}, </v>
      </c>
    </row>
    <row r="1429" spans="1:30" s="53" customFormat="1" x14ac:dyDescent="0.25">
      <c r="A1429" s="53" t="s">
        <v>77</v>
      </c>
      <c r="C1429" s="53" t="s">
        <v>1853</v>
      </c>
      <c r="D1429" s="53" t="s">
        <v>15</v>
      </c>
      <c r="E1429" s="132">
        <v>42716</v>
      </c>
      <c r="F1429" s="77" t="s">
        <v>2420</v>
      </c>
      <c r="G1429" s="145" t="s">
        <v>2410</v>
      </c>
      <c r="H1429" s="138" t="str">
        <f>IFERROR(VLOOKUP(G1429,REFERENCES!O:P,2,FALSE),"")</f>
        <v xml:space="preserve">Nombre </v>
      </c>
      <c r="I1429" s="185">
        <v>44</v>
      </c>
      <c r="J1429" s="73">
        <v>54</v>
      </c>
      <c r="K1429" s="73">
        <v>59</v>
      </c>
      <c r="L1429" s="73">
        <v>61</v>
      </c>
      <c r="M1429" s="147">
        <v>174</v>
      </c>
      <c r="N1429" s="73">
        <v>44</v>
      </c>
      <c r="O1429" s="149" t="s">
        <v>1038</v>
      </c>
      <c r="P1429" s="53" t="s">
        <v>151</v>
      </c>
      <c r="Q1429" s="53" t="s">
        <v>291</v>
      </c>
      <c r="R1429" s="78" t="s">
        <v>1310</v>
      </c>
      <c r="S1429" s="71" t="s">
        <v>1857</v>
      </c>
      <c r="T1429" s="53" t="s">
        <v>1033</v>
      </c>
      <c r="U1429" s="53" t="s">
        <v>1062</v>
      </c>
      <c r="V1429" s="145" t="s">
        <v>1854</v>
      </c>
      <c r="W1429" s="206" t="str">
        <f t="shared" si="68"/>
        <v>HAN20161212NIL'1È</v>
      </c>
      <c r="X1429" s="206">
        <f t="shared" si="69"/>
        <v>0</v>
      </c>
      <c r="Y1429" s="206" t="str">
        <f>VLOOKUP(P1429,NIVEAUXADMIN!A:B,2,FALSE)</f>
        <v>HT10</v>
      </c>
      <c r="Z1429" s="206" t="str">
        <f>VLOOKUP(Q1429,NIVEAUXADMIN!E:F,2,FALSE)</f>
        <v>HT101023</v>
      </c>
      <c r="AA1429" s="206" t="str">
        <f>VLOOKUP(R1429,NIVEAUXADMIN!I:J,2,FALSE)</f>
        <v>HT101023-01</v>
      </c>
      <c r="AB1429" s="206">
        <f>IF(SUMPRODUCT(($A$4:$A1429=A1429)*($Q$4:$Q1429=Q1429))&gt;1,0,1)</f>
        <v>0</v>
      </c>
      <c r="AC1429" s="207">
        <f>IF(SUMPRODUCT(($A$4:$A1429=A1429)*($F$4:$F1429=F1429)*($Q$4:$Q1429=Q1429))&gt;1,0,1)</f>
        <v>1</v>
      </c>
      <c r="AD1429" s="206" t="str">
        <f t="shared" si="70"/>
        <v xml:space="preserve">{"Organisation": "Handicap International", "Indicateur": "Distribution de materiel d'abris d'urgence", "Statut": "Réalisé", "Date de l'activité (passé ou planifiée)
( jj-mm-aaaa)": "12/12/2016", "Département": "Nippes", "Commune": "L'Asile", "Section Communale": "1ère l'Asile"}, </v>
      </c>
    </row>
    <row r="1430" spans="1:30" s="53" customFormat="1" x14ac:dyDescent="0.25">
      <c r="A1430" s="53" t="s">
        <v>77</v>
      </c>
      <c r="C1430" s="53" t="s">
        <v>1853</v>
      </c>
      <c r="D1430" s="53" t="s">
        <v>15</v>
      </c>
      <c r="E1430" s="132">
        <v>42716</v>
      </c>
      <c r="F1430" s="77" t="s">
        <v>2418</v>
      </c>
      <c r="G1430" s="145" t="s">
        <v>1151</v>
      </c>
      <c r="H1430" s="138" t="str">
        <f>IFERROR(VLOOKUP(G1430,REFERENCES!O:P,2,FALSE),"")</f>
        <v>Nombre de kits d'outils</v>
      </c>
      <c r="I1430" s="185">
        <v>44</v>
      </c>
      <c r="J1430" s="73">
        <v>54</v>
      </c>
      <c r="K1430" s="73">
        <v>59</v>
      </c>
      <c r="L1430" s="73">
        <v>61</v>
      </c>
      <c r="M1430" s="147">
        <v>174</v>
      </c>
      <c r="N1430" s="146">
        <v>44</v>
      </c>
      <c r="O1430" s="149" t="s">
        <v>1038</v>
      </c>
      <c r="P1430" s="53" t="s">
        <v>151</v>
      </c>
      <c r="Q1430" s="53" t="s">
        <v>291</v>
      </c>
      <c r="R1430" s="78" t="s">
        <v>1310</v>
      </c>
      <c r="S1430" s="143" t="s">
        <v>1857</v>
      </c>
      <c r="T1430" s="53" t="s">
        <v>1033</v>
      </c>
      <c r="U1430" s="53" t="s">
        <v>1062</v>
      </c>
      <c r="V1430" s="145" t="s">
        <v>1856</v>
      </c>
      <c r="W1430" s="206" t="str">
        <f t="shared" si="68"/>
        <v>HAN20161212NIL'1È</v>
      </c>
      <c r="X1430" s="206">
        <f t="shared" si="69"/>
        <v>0</v>
      </c>
      <c r="Y1430" s="206" t="str">
        <f>VLOOKUP(P1430,NIVEAUXADMIN!A:B,2,FALSE)</f>
        <v>HT10</v>
      </c>
      <c r="Z1430" s="206" t="str">
        <f>VLOOKUP(Q1430,NIVEAUXADMIN!E:F,2,FALSE)</f>
        <v>HT101023</v>
      </c>
      <c r="AA1430" s="206" t="str">
        <f>VLOOKUP(R1430,NIVEAUXADMIN!I:J,2,FALSE)</f>
        <v>HT101023-01</v>
      </c>
      <c r="AB1430" s="206">
        <f>IF(SUMPRODUCT(($A$4:$A1430=A1430)*($Q$4:$Q1430=Q1430))&gt;1,0,1)</f>
        <v>0</v>
      </c>
      <c r="AC1430" s="207">
        <f>IF(SUMPRODUCT(($A$4:$A1430=A1430)*($F$4:$F1430=F1430)*($Q$4:$Q1430=Q1430))&gt;1,0,1)</f>
        <v>1</v>
      </c>
      <c r="AD1430" s="206" t="str">
        <f t="shared" si="70"/>
        <v xml:space="preserve">{"Organisation": "Handicap International", "Indicateur": "Support à l'auto-recouvrement pour la réparation et reconstruction", "Statut": "Réalisé", "Date de l'activité (passé ou planifiée)
( jj-mm-aaaa)": "12/12/2016", "Département": "Nippes", "Commune": "L'Asile", "Section Communale": "1ère l'Asile"}, </v>
      </c>
    </row>
    <row r="1431" spans="1:30" s="53" customFormat="1" x14ac:dyDescent="0.25">
      <c r="A1431" s="53" t="s">
        <v>77</v>
      </c>
      <c r="C1431" s="53" t="s">
        <v>1853</v>
      </c>
      <c r="D1431" s="53" t="s">
        <v>15</v>
      </c>
      <c r="E1431" s="132">
        <v>42716</v>
      </c>
      <c r="F1431" s="77" t="s">
        <v>2417</v>
      </c>
      <c r="G1431" s="145" t="s">
        <v>1054</v>
      </c>
      <c r="H1431" s="138" t="str">
        <f>IFERROR(VLOOKUP(G1431,REFERENCES!O:P,2,FALSE),"")</f>
        <v xml:space="preserve">Nombre </v>
      </c>
      <c r="I1431" s="185">
        <v>88</v>
      </c>
      <c r="J1431" s="73">
        <v>54</v>
      </c>
      <c r="K1431" s="73">
        <v>59</v>
      </c>
      <c r="L1431" s="73">
        <v>61</v>
      </c>
      <c r="M1431" s="147">
        <v>174</v>
      </c>
      <c r="N1431" s="146">
        <v>44</v>
      </c>
      <c r="O1431" s="149" t="s">
        <v>1038</v>
      </c>
      <c r="P1431" s="53" t="s">
        <v>151</v>
      </c>
      <c r="Q1431" s="53" t="s">
        <v>291</v>
      </c>
      <c r="R1431" s="78" t="s">
        <v>1310</v>
      </c>
      <c r="S1431" s="143" t="s">
        <v>1857</v>
      </c>
      <c r="T1431" s="53" t="s">
        <v>1033</v>
      </c>
      <c r="U1431" s="53" t="s">
        <v>1062</v>
      </c>
      <c r="V1431" s="145"/>
      <c r="W1431" s="206" t="str">
        <f t="shared" si="68"/>
        <v>HAN20161212NIL'1È</v>
      </c>
      <c r="X1431" s="206">
        <f t="shared" si="69"/>
        <v>0</v>
      </c>
      <c r="Y1431" s="206" t="str">
        <f>VLOOKUP(P1431,NIVEAUXADMIN!A:B,2,FALSE)</f>
        <v>HT10</v>
      </c>
      <c r="Z1431" s="206" t="str">
        <f>VLOOKUP(Q1431,NIVEAUXADMIN!E:F,2,FALSE)</f>
        <v>HT101023</v>
      </c>
      <c r="AA1431" s="206" t="str">
        <f>VLOOKUP(R1431,NIVEAUXADMIN!I:J,2,FALSE)</f>
        <v>HT101023-01</v>
      </c>
      <c r="AB1431" s="206">
        <f>IF(SUMPRODUCT(($A$4:$A1431=A1431)*($Q$4:$Q1431=Q1431))&gt;1,0,1)</f>
        <v>0</v>
      </c>
      <c r="AC1431" s="207">
        <f>IF(SUMPRODUCT(($A$4:$A1431=A1431)*($F$4:$F1431=F1431)*($Q$4:$Q1431=Q1431))&gt;1,0,1)</f>
        <v>0</v>
      </c>
      <c r="AD1431" s="206" t="str">
        <f t="shared" si="70"/>
        <v xml:space="preserve">{"Organisation": "Handicap International", "Indicateur": "Distribution de biens non-alimentaire", "Statut": "Réalisé", "Date de l'activité (passé ou planifiée)
( jj-mm-aaaa)": "12/12/2016", "Département": "Nippes", "Commune": "L'Asile", "Section Communale": "1ère l'Asile"}, </v>
      </c>
    </row>
    <row r="1432" spans="1:30" s="53" customFormat="1" x14ac:dyDescent="0.25">
      <c r="A1432" s="53" t="s">
        <v>77</v>
      </c>
      <c r="C1432" s="53" t="s">
        <v>1853</v>
      </c>
      <c r="D1432" s="53" t="s">
        <v>15</v>
      </c>
      <c r="E1432" s="132">
        <v>42716</v>
      </c>
      <c r="F1432" s="77" t="s">
        <v>2417</v>
      </c>
      <c r="G1432" s="145" t="s">
        <v>1051</v>
      </c>
      <c r="H1432" s="138" t="str">
        <f>IFERROR(VLOOKUP(G1432,REFERENCES!O:P,2,FALSE),"")</f>
        <v xml:space="preserve">Nombre </v>
      </c>
      <c r="I1432" s="185">
        <v>88</v>
      </c>
      <c r="J1432" s="73">
        <v>54</v>
      </c>
      <c r="K1432" s="73">
        <v>59</v>
      </c>
      <c r="L1432" s="73">
        <v>61</v>
      </c>
      <c r="M1432" s="147">
        <v>174</v>
      </c>
      <c r="N1432" s="207">
        <v>44</v>
      </c>
      <c r="O1432" s="149" t="s">
        <v>1038</v>
      </c>
      <c r="P1432" s="53" t="s">
        <v>151</v>
      </c>
      <c r="Q1432" s="53" t="s">
        <v>291</v>
      </c>
      <c r="R1432" s="78" t="s">
        <v>1310</v>
      </c>
      <c r="S1432" s="143" t="s">
        <v>1857</v>
      </c>
      <c r="T1432" s="53" t="s">
        <v>1033</v>
      </c>
      <c r="U1432" s="53" t="s">
        <v>1062</v>
      </c>
      <c r="V1432" s="145"/>
      <c r="W1432" s="206" t="str">
        <f t="shared" si="68"/>
        <v>HAN20161212NIL'1È</v>
      </c>
      <c r="X1432" s="206">
        <f t="shared" si="69"/>
        <v>0</v>
      </c>
      <c r="Y1432" s="206" t="str">
        <f>VLOOKUP(P1432,NIVEAUXADMIN!A:B,2,FALSE)</f>
        <v>HT10</v>
      </c>
      <c r="Z1432" s="206" t="str">
        <f>VLOOKUP(Q1432,NIVEAUXADMIN!E:F,2,FALSE)</f>
        <v>HT101023</v>
      </c>
      <c r="AA1432" s="206" t="str">
        <f>VLOOKUP(R1432,NIVEAUXADMIN!I:J,2,FALSE)</f>
        <v>HT101023-01</v>
      </c>
      <c r="AB1432" s="206">
        <f>IF(SUMPRODUCT(($A$4:$A1432=A1432)*($Q$4:$Q1432=Q1432))&gt;1,0,1)</f>
        <v>0</v>
      </c>
      <c r="AC1432" s="207">
        <f>IF(SUMPRODUCT(($A$4:$A1432=A1432)*($F$4:$F1432=F1432)*($Q$4:$Q1432=Q1432))&gt;1,0,1)</f>
        <v>0</v>
      </c>
      <c r="AD1432" s="206" t="str">
        <f t="shared" si="70"/>
        <v xml:space="preserve">{"Organisation": "Handicap International", "Indicateur": "Distribution de biens non-alimentaire", "Statut": "Réalisé", "Date de l'activité (passé ou planifiée)
( jj-mm-aaaa)": "12/12/2016", "Département": "Nippes", "Commune": "L'Asile", "Section Communale": "1ère l'Asile"}, </v>
      </c>
    </row>
    <row r="1433" spans="1:30" s="53" customFormat="1" x14ac:dyDescent="0.25">
      <c r="A1433" s="53" t="s">
        <v>77</v>
      </c>
      <c r="C1433" s="53" t="s">
        <v>1853</v>
      </c>
      <c r="D1433" s="53" t="s">
        <v>15</v>
      </c>
      <c r="E1433" s="132">
        <v>42717</v>
      </c>
      <c r="F1433" s="77" t="s">
        <v>2417</v>
      </c>
      <c r="G1433" s="145" t="s">
        <v>1055</v>
      </c>
      <c r="H1433" s="138" t="str">
        <f>IFERROR(VLOOKUP(G1433,REFERENCES!O:P,2,FALSE),"")</f>
        <v xml:space="preserve">Nombre </v>
      </c>
      <c r="I1433" s="185">
        <v>91</v>
      </c>
      <c r="J1433" s="146">
        <v>217</v>
      </c>
      <c r="K1433" s="146">
        <v>126</v>
      </c>
      <c r="L1433" s="146">
        <v>105</v>
      </c>
      <c r="M1433" s="147">
        <v>448</v>
      </c>
      <c r="N1433" s="207">
        <v>91</v>
      </c>
      <c r="O1433" s="149" t="s">
        <v>1038</v>
      </c>
      <c r="P1433" s="53" t="s">
        <v>151</v>
      </c>
      <c r="Q1433" s="143" t="s">
        <v>224</v>
      </c>
      <c r="R1433" s="150" t="s">
        <v>1729</v>
      </c>
      <c r="S1433" s="143" t="s">
        <v>1855</v>
      </c>
      <c r="T1433" s="143" t="s">
        <v>1033</v>
      </c>
      <c r="U1433" s="53" t="s">
        <v>1062</v>
      </c>
      <c r="V1433" s="145"/>
      <c r="W1433" s="206" t="str">
        <f t="shared" si="68"/>
        <v>HAN20161213NIAN7È</v>
      </c>
      <c r="X1433" s="206">
        <f t="shared" si="69"/>
        <v>0</v>
      </c>
      <c r="Y1433" s="206" t="str">
        <f>VLOOKUP(P1433,NIVEAUXADMIN!A:B,2,FALSE)</f>
        <v>HT10</v>
      </c>
      <c r="Z1433" s="206" t="str">
        <f>VLOOKUP(Q1433,NIVEAUXADMIN!E:F,2,FALSE)</f>
        <v>HT101021</v>
      </c>
      <c r="AA1433" s="206" t="str">
        <f>VLOOKUP(R1433,NIVEAUXADMIN!I:J,2,FALSE)</f>
        <v>HT101021-03</v>
      </c>
      <c r="AB1433" s="206">
        <f>IF(SUMPRODUCT(($A$4:$A1433=A1433)*($Q$4:$Q1433=Q1433))&gt;1,0,1)</f>
        <v>1</v>
      </c>
      <c r="AC1433" s="207">
        <f>IF(SUMPRODUCT(($A$4:$A1433=A1433)*($F$4:$F1433=F1433)*($Q$4:$Q1433=Q1433))&gt;1,0,1)</f>
        <v>1</v>
      </c>
      <c r="AD1433" s="206" t="str">
        <f t="shared" si="70"/>
        <v xml:space="preserve">{"Organisation": "Handicap International", "Indicateur": "Distribution de biens non-alimentaire", "Statut": "Réalisé", "Date de l'activité (passé ou planifiée)
( jj-mm-aaaa)": "12/13/2016", "Département": "Nippes", "Commune": "Anse A Veau", "Section Communale": "7ème Sault de Baril"}, </v>
      </c>
    </row>
    <row r="1434" spans="1:30" s="53" customFormat="1" x14ac:dyDescent="0.25">
      <c r="A1434" s="53" t="s">
        <v>77</v>
      </c>
      <c r="C1434" s="53" t="s">
        <v>1853</v>
      </c>
      <c r="D1434" s="53" t="s">
        <v>15</v>
      </c>
      <c r="E1434" s="132">
        <v>42717</v>
      </c>
      <c r="F1434" s="77" t="s">
        <v>2417</v>
      </c>
      <c r="G1434" s="145" t="s">
        <v>1058</v>
      </c>
      <c r="H1434" s="138" t="str">
        <f>IFERROR(VLOOKUP(G1434,REFERENCES!O:P,2,FALSE),"")</f>
        <v xml:space="preserve">Nombre </v>
      </c>
      <c r="I1434" s="185">
        <v>91</v>
      </c>
      <c r="J1434" s="73">
        <v>217</v>
      </c>
      <c r="K1434" s="73">
        <v>126</v>
      </c>
      <c r="L1434" s="73">
        <v>105</v>
      </c>
      <c r="M1434" s="147">
        <v>448</v>
      </c>
      <c r="N1434" s="207">
        <v>91</v>
      </c>
      <c r="O1434" s="149" t="s">
        <v>1038</v>
      </c>
      <c r="P1434" s="53" t="s">
        <v>151</v>
      </c>
      <c r="Q1434" s="53" t="s">
        <v>224</v>
      </c>
      <c r="R1434" s="78" t="s">
        <v>1729</v>
      </c>
      <c r="S1434" s="143" t="s">
        <v>1855</v>
      </c>
      <c r="T1434" s="53" t="s">
        <v>1033</v>
      </c>
      <c r="U1434" s="53" t="s">
        <v>1062</v>
      </c>
      <c r="V1434" s="206" t="s">
        <v>1049</v>
      </c>
      <c r="W1434" s="206" t="str">
        <f t="shared" si="68"/>
        <v>HAN20161213NIAN7È</v>
      </c>
      <c r="X1434" s="206">
        <f t="shared" si="69"/>
        <v>0</v>
      </c>
      <c r="Y1434" s="206" t="str">
        <f>VLOOKUP(P1434,NIVEAUXADMIN!A:B,2,FALSE)</f>
        <v>HT10</v>
      </c>
      <c r="Z1434" s="206" t="str">
        <f>VLOOKUP(Q1434,NIVEAUXADMIN!E:F,2,FALSE)</f>
        <v>HT101021</v>
      </c>
      <c r="AA1434" s="206" t="str">
        <f>VLOOKUP(R1434,NIVEAUXADMIN!I:J,2,FALSE)</f>
        <v>HT101021-03</v>
      </c>
      <c r="AB1434" s="206">
        <f>IF(SUMPRODUCT(($A$4:$A1434=A1434)*($Q$4:$Q1434=Q1434))&gt;1,0,1)</f>
        <v>0</v>
      </c>
      <c r="AC1434" s="207">
        <f>IF(SUMPRODUCT(($A$4:$A1434=A1434)*($F$4:$F1434=F1434)*($Q$4:$Q1434=Q1434))&gt;1,0,1)</f>
        <v>0</v>
      </c>
      <c r="AD1434" s="206" t="str">
        <f t="shared" si="70"/>
        <v xml:space="preserve">{"Organisation": "Handicap International", "Indicateur": "Distribution de biens non-alimentaire", "Statut": "Réalisé", "Date de l'activité (passé ou planifiée)
( jj-mm-aaaa)": "12/13/2016", "Département": "Nippes", "Commune": "Anse A Veau", "Section Communale": "7ème Sault de Baril"}, </v>
      </c>
    </row>
    <row r="1435" spans="1:30" s="53" customFormat="1" x14ac:dyDescent="0.25">
      <c r="A1435" s="53" t="s">
        <v>77</v>
      </c>
      <c r="C1435" s="53" t="s">
        <v>1853</v>
      </c>
      <c r="D1435" s="53" t="s">
        <v>15</v>
      </c>
      <c r="E1435" s="132">
        <v>42717</v>
      </c>
      <c r="F1435" s="77" t="s">
        <v>2420</v>
      </c>
      <c r="G1435" s="145" t="s">
        <v>2410</v>
      </c>
      <c r="H1435" s="138" t="str">
        <f>IFERROR(VLOOKUP(G1435,REFERENCES!O:P,2,FALSE),"")</f>
        <v xml:space="preserve">Nombre </v>
      </c>
      <c r="I1435" s="185">
        <v>91</v>
      </c>
      <c r="J1435" s="73">
        <v>217</v>
      </c>
      <c r="K1435" s="73">
        <v>126</v>
      </c>
      <c r="L1435" s="73">
        <v>105</v>
      </c>
      <c r="M1435" s="147">
        <v>448</v>
      </c>
      <c r="N1435" s="207">
        <v>91</v>
      </c>
      <c r="O1435" s="149" t="s">
        <v>1038</v>
      </c>
      <c r="P1435" s="53" t="s">
        <v>151</v>
      </c>
      <c r="Q1435" s="53" t="s">
        <v>224</v>
      </c>
      <c r="R1435" s="78" t="s">
        <v>1729</v>
      </c>
      <c r="S1435" s="143" t="s">
        <v>1855</v>
      </c>
      <c r="T1435" s="53" t="s">
        <v>1033</v>
      </c>
      <c r="U1435" s="53" t="s">
        <v>1062</v>
      </c>
      <c r="V1435" s="145" t="s">
        <v>1854</v>
      </c>
      <c r="W1435" s="206" t="str">
        <f t="shared" si="68"/>
        <v>HAN20161213NIAN7È</v>
      </c>
      <c r="X1435" s="206">
        <f t="shared" si="69"/>
        <v>0</v>
      </c>
      <c r="Y1435" s="206" t="str">
        <f>VLOOKUP(P1435,NIVEAUXADMIN!A:B,2,FALSE)</f>
        <v>HT10</v>
      </c>
      <c r="Z1435" s="206" t="str">
        <f>VLOOKUP(Q1435,NIVEAUXADMIN!E:F,2,FALSE)</f>
        <v>HT101021</v>
      </c>
      <c r="AA1435" s="206" t="str">
        <f>VLOOKUP(R1435,NIVEAUXADMIN!I:J,2,FALSE)</f>
        <v>HT101021-03</v>
      </c>
      <c r="AB1435" s="206">
        <f>IF(SUMPRODUCT(($A$4:$A1435=A1435)*($Q$4:$Q1435=Q1435))&gt;1,0,1)</f>
        <v>0</v>
      </c>
      <c r="AC1435" s="207">
        <f>IF(SUMPRODUCT(($A$4:$A1435=A1435)*($F$4:$F1435=F1435)*($Q$4:$Q1435=Q1435))&gt;1,0,1)</f>
        <v>1</v>
      </c>
      <c r="AD1435" s="206" t="str">
        <f t="shared" si="70"/>
        <v xml:space="preserve">{"Organisation": "Handicap International", "Indicateur": "Distribution de materiel d'abris d'urgence", "Statut": "Réalisé", "Date de l'activité (passé ou planifiée)
( jj-mm-aaaa)": "12/13/2016", "Département": "Nippes", "Commune": "Anse A Veau", "Section Communale": "7ème Sault de Baril"}, </v>
      </c>
    </row>
    <row r="1436" spans="1:30" s="53" customFormat="1" x14ac:dyDescent="0.25">
      <c r="A1436" s="53" t="s">
        <v>77</v>
      </c>
      <c r="C1436" s="53" t="s">
        <v>1853</v>
      </c>
      <c r="D1436" s="53" t="s">
        <v>15</v>
      </c>
      <c r="E1436" s="132">
        <v>42717</v>
      </c>
      <c r="F1436" s="77" t="s">
        <v>2418</v>
      </c>
      <c r="G1436" s="145" t="s">
        <v>1151</v>
      </c>
      <c r="H1436" s="138" t="str">
        <f>IFERROR(VLOOKUP(G1436,REFERENCES!O:P,2,FALSE),"")</f>
        <v>Nombre de kits d'outils</v>
      </c>
      <c r="I1436" s="185">
        <v>91</v>
      </c>
      <c r="J1436" s="207">
        <v>217</v>
      </c>
      <c r="K1436" s="207">
        <v>126</v>
      </c>
      <c r="L1436" s="207">
        <v>105</v>
      </c>
      <c r="M1436" s="147">
        <v>448</v>
      </c>
      <c r="N1436" s="207">
        <v>91</v>
      </c>
      <c r="O1436" s="149" t="s">
        <v>1038</v>
      </c>
      <c r="P1436" s="53" t="s">
        <v>151</v>
      </c>
      <c r="Q1436" s="206" t="s">
        <v>224</v>
      </c>
      <c r="R1436" s="150" t="s">
        <v>1729</v>
      </c>
      <c r="S1436" s="143" t="s">
        <v>1855</v>
      </c>
      <c r="T1436" s="206" t="s">
        <v>1033</v>
      </c>
      <c r="U1436" s="53" t="s">
        <v>1062</v>
      </c>
      <c r="V1436" s="145" t="s">
        <v>1856</v>
      </c>
      <c r="W1436" s="206" t="str">
        <f t="shared" si="68"/>
        <v>HAN20161213NIAN7È</v>
      </c>
      <c r="X1436" s="206">
        <f t="shared" si="69"/>
        <v>0</v>
      </c>
      <c r="Y1436" s="206" t="str">
        <f>VLOOKUP(P1436,NIVEAUXADMIN!A:B,2,FALSE)</f>
        <v>HT10</v>
      </c>
      <c r="Z1436" s="206" t="str">
        <f>VLOOKUP(Q1436,NIVEAUXADMIN!E:F,2,FALSE)</f>
        <v>HT101021</v>
      </c>
      <c r="AA1436" s="206" t="str">
        <f>VLOOKUP(R1436,NIVEAUXADMIN!I:J,2,FALSE)</f>
        <v>HT101021-03</v>
      </c>
      <c r="AB1436" s="206">
        <f>IF(SUMPRODUCT(($A$4:$A1436=A1436)*($Q$4:$Q1436=Q1436))&gt;1,0,1)</f>
        <v>0</v>
      </c>
      <c r="AC1436" s="207">
        <f>IF(SUMPRODUCT(($A$4:$A1436=A1436)*($F$4:$F1436=F1436)*($Q$4:$Q1436=Q1436))&gt;1,0,1)</f>
        <v>1</v>
      </c>
      <c r="AD1436" s="206" t="str">
        <f t="shared" si="70"/>
        <v xml:space="preserve">{"Organisation": "Handicap International", "Indicateur": "Support à l'auto-recouvrement pour la réparation et reconstruction", "Statut": "Réalisé", "Date de l'activité (passé ou planifiée)
( jj-mm-aaaa)": "12/13/2016", "Département": "Nippes", "Commune": "Anse A Veau", "Section Communale": "7ème Sault de Baril"}, </v>
      </c>
    </row>
    <row r="1437" spans="1:30" s="53" customFormat="1" x14ac:dyDescent="0.25">
      <c r="A1437" s="53" t="s">
        <v>77</v>
      </c>
      <c r="C1437" s="53" t="s">
        <v>1853</v>
      </c>
      <c r="D1437" s="53" t="s">
        <v>15</v>
      </c>
      <c r="E1437" s="132">
        <v>42717</v>
      </c>
      <c r="F1437" s="77" t="s">
        <v>2417</v>
      </c>
      <c r="G1437" s="145" t="s">
        <v>1054</v>
      </c>
      <c r="H1437" s="138" t="str">
        <f>IFERROR(VLOOKUP(G1437,REFERENCES!O:P,2,FALSE),"")</f>
        <v xml:space="preserve">Nombre </v>
      </c>
      <c r="I1437" s="185">
        <v>182</v>
      </c>
      <c r="J1437" s="73">
        <v>217</v>
      </c>
      <c r="K1437" s="73">
        <v>126</v>
      </c>
      <c r="L1437" s="73">
        <v>105</v>
      </c>
      <c r="M1437" s="147">
        <v>448</v>
      </c>
      <c r="N1437" s="146">
        <v>91</v>
      </c>
      <c r="O1437" s="149" t="s">
        <v>1038</v>
      </c>
      <c r="P1437" s="53" t="s">
        <v>151</v>
      </c>
      <c r="Q1437" s="71" t="s">
        <v>224</v>
      </c>
      <c r="R1437" s="78" t="s">
        <v>1729</v>
      </c>
      <c r="S1437" s="143" t="s">
        <v>1855</v>
      </c>
      <c r="T1437" s="53" t="s">
        <v>1033</v>
      </c>
      <c r="U1437" s="53" t="s">
        <v>1062</v>
      </c>
      <c r="V1437" s="145"/>
      <c r="W1437" s="206" t="str">
        <f t="shared" si="68"/>
        <v>HAN20161213NIAN7È</v>
      </c>
      <c r="X1437" s="206">
        <f t="shared" si="69"/>
        <v>0</v>
      </c>
      <c r="Y1437" s="206" t="str">
        <f>VLOOKUP(P1437,NIVEAUXADMIN!A:B,2,FALSE)</f>
        <v>HT10</v>
      </c>
      <c r="Z1437" s="206" t="str">
        <f>VLOOKUP(Q1437,NIVEAUXADMIN!E:F,2,FALSE)</f>
        <v>HT101021</v>
      </c>
      <c r="AA1437" s="206" t="str">
        <f>VLOOKUP(R1437,NIVEAUXADMIN!I:J,2,FALSE)</f>
        <v>HT101021-03</v>
      </c>
      <c r="AB1437" s="206">
        <f>IF(SUMPRODUCT(($A$4:$A1437=A1437)*($Q$4:$Q1437=Q1437))&gt;1,0,1)</f>
        <v>0</v>
      </c>
      <c r="AC1437" s="207">
        <f>IF(SUMPRODUCT(($A$4:$A1437=A1437)*($F$4:$F1437=F1437)*($Q$4:$Q1437=Q1437))&gt;1,0,1)</f>
        <v>0</v>
      </c>
      <c r="AD1437" s="206" t="str">
        <f t="shared" si="70"/>
        <v xml:space="preserve">{"Organisation": "Handicap International", "Indicateur": "Distribution de biens non-alimentaire", "Statut": "Réalisé", "Date de l'activité (passé ou planifiée)
( jj-mm-aaaa)": "12/13/2016", "Département": "Nippes", "Commune": "Anse A Veau", "Section Communale": "7ème Sault de Baril"}, </v>
      </c>
    </row>
    <row r="1438" spans="1:30" s="53" customFormat="1" x14ac:dyDescent="0.25">
      <c r="A1438" s="53" t="s">
        <v>77</v>
      </c>
      <c r="C1438" s="53" t="s">
        <v>1853</v>
      </c>
      <c r="D1438" s="53" t="s">
        <v>15</v>
      </c>
      <c r="E1438" s="132">
        <v>42717</v>
      </c>
      <c r="F1438" s="77" t="s">
        <v>2417</v>
      </c>
      <c r="G1438" s="145" t="s">
        <v>1051</v>
      </c>
      <c r="H1438" s="138" t="str">
        <f>IFERROR(VLOOKUP(G1438,REFERENCES!O:P,2,FALSE),"")</f>
        <v xml:space="preserve">Nombre </v>
      </c>
      <c r="I1438" s="185">
        <v>182</v>
      </c>
      <c r="J1438" s="73">
        <v>217</v>
      </c>
      <c r="K1438" s="73">
        <v>126</v>
      </c>
      <c r="L1438" s="73">
        <v>105</v>
      </c>
      <c r="M1438" s="147">
        <v>448</v>
      </c>
      <c r="N1438" s="207">
        <v>91</v>
      </c>
      <c r="O1438" s="149" t="s">
        <v>1038</v>
      </c>
      <c r="P1438" s="53" t="s">
        <v>151</v>
      </c>
      <c r="Q1438" s="71" t="s">
        <v>224</v>
      </c>
      <c r="R1438" s="78" t="s">
        <v>1729</v>
      </c>
      <c r="S1438" s="143" t="s">
        <v>1855</v>
      </c>
      <c r="T1438" s="53" t="s">
        <v>1033</v>
      </c>
      <c r="U1438" s="53" t="s">
        <v>1062</v>
      </c>
      <c r="V1438" s="145"/>
      <c r="W1438" s="206" t="str">
        <f t="shared" si="68"/>
        <v>HAN20161213NIAN7È</v>
      </c>
      <c r="X1438" s="206">
        <f t="shared" si="69"/>
        <v>0</v>
      </c>
      <c r="Y1438" s="206" t="str">
        <f>VLOOKUP(P1438,NIVEAUXADMIN!A:B,2,FALSE)</f>
        <v>HT10</v>
      </c>
      <c r="Z1438" s="206" t="str">
        <f>VLOOKUP(Q1438,NIVEAUXADMIN!E:F,2,FALSE)</f>
        <v>HT101021</v>
      </c>
      <c r="AA1438" s="206" t="str">
        <f>VLOOKUP(R1438,NIVEAUXADMIN!I:J,2,FALSE)</f>
        <v>HT101021-03</v>
      </c>
      <c r="AB1438" s="206">
        <f>IF(SUMPRODUCT(($A$4:$A1438=A1438)*($Q$4:$Q1438=Q1438))&gt;1,0,1)</f>
        <v>0</v>
      </c>
      <c r="AC1438" s="207">
        <f>IF(SUMPRODUCT(($A$4:$A1438=A1438)*($F$4:$F1438=F1438)*($Q$4:$Q1438=Q1438))&gt;1,0,1)</f>
        <v>0</v>
      </c>
      <c r="AD1438" s="206" t="str">
        <f t="shared" si="70"/>
        <v xml:space="preserve">{"Organisation": "Handicap International", "Indicateur": "Distribution de biens non-alimentaire", "Statut": "Réalisé", "Date de l'activité (passé ou planifiée)
( jj-mm-aaaa)": "12/13/2016", "Département": "Nippes", "Commune": "Anse A Veau", "Section Communale": "7ème Sault de Baril"}, </v>
      </c>
    </row>
    <row r="1439" spans="1:30" s="53" customFormat="1" x14ac:dyDescent="0.25">
      <c r="A1439" s="53" t="s">
        <v>77</v>
      </c>
      <c r="C1439" s="53" t="s">
        <v>1853</v>
      </c>
      <c r="D1439" s="53" t="s">
        <v>15</v>
      </c>
      <c r="E1439" s="132">
        <v>42720</v>
      </c>
      <c r="F1439" s="77" t="s">
        <v>2417</v>
      </c>
      <c r="G1439" s="145" t="s">
        <v>1055</v>
      </c>
      <c r="H1439" s="138" t="str">
        <f>IFERROR(VLOOKUP(G1439,REFERENCES!O:P,2,FALSE),"")</f>
        <v xml:space="preserve">Nombre </v>
      </c>
      <c r="I1439" s="185">
        <v>121</v>
      </c>
      <c r="J1439" s="73">
        <v>262</v>
      </c>
      <c r="K1439" s="73">
        <v>182</v>
      </c>
      <c r="L1439" s="73">
        <v>154</v>
      </c>
      <c r="M1439" s="147">
        <v>598</v>
      </c>
      <c r="N1439" s="207">
        <v>121</v>
      </c>
      <c r="O1439" s="149" t="s">
        <v>1038</v>
      </c>
      <c r="P1439" s="53" t="s">
        <v>151</v>
      </c>
      <c r="Q1439" s="71" t="s">
        <v>291</v>
      </c>
      <c r="R1439" s="78" t="s">
        <v>1310</v>
      </c>
      <c r="S1439" s="143" t="s">
        <v>1858</v>
      </c>
      <c r="T1439" s="71" t="s">
        <v>1033</v>
      </c>
      <c r="U1439" s="53" t="s">
        <v>1062</v>
      </c>
      <c r="V1439" s="145"/>
      <c r="W1439" s="206" t="str">
        <f t="shared" si="68"/>
        <v>HAN20161216NIL'1È</v>
      </c>
      <c r="X1439" s="206">
        <f t="shared" si="69"/>
        <v>0</v>
      </c>
      <c r="Y1439" s="206" t="str">
        <f>VLOOKUP(P1439,NIVEAUXADMIN!A:B,2,FALSE)</f>
        <v>HT10</v>
      </c>
      <c r="Z1439" s="206" t="str">
        <f>VLOOKUP(Q1439,NIVEAUXADMIN!E:F,2,FALSE)</f>
        <v>HT101023</v>
      </c>
      <c r="AA1439" s="206" t="str">
        <f>VLOOKUP(R1439,NIVEAUXADMIN!I:J,2,FALSE)</f>
        <v>HT101023-01</v>
      </c>
      <c r="AB1439" s="206">
        <f>IF(SUMPRODUCT(($A$4:$A1439=A1439)*($Q$4:$Q1439=Q1439))&gt;1,0,1)</f>
        <v>0</v>
      </c>
      <c r="AC1439" s="207">
        <f>IF(SUMPRODUCT(($A$4:$A1439=A1439)*($F$4:$F1439=F1439)*($Q$4:$Q1439=Q1439))&gt;1,0,1)</f>
        <v>0</v>
      </c>
      <c r="AD1439" s="206" t="str">
        <f t="shared" si="70"/>
        <v xml:space="preserve">{"Organisation": "Handicap International", "Indicateur": "Distribution de biens non-alimentaire", "Statut": "Réalisé", "Date de l'activité (passé ou planifiée)
( jj-mm-aaaa)": "12/16/2016", "Département": "Nippes", "Commune": "L'Asile", "Section Communale": "1ère l'Asile"}, </v>
      </c>
    </row>
    <row r="1440" spans="1:30" s="53" customFormat="1" x14ac:dyDescent="0.25">
      <c r="A1440" s="53" t="s">
        <v>77</v>
      </c>
      <c r="C1440" s="53" t="s">
        <v>1853</v>
      </c>
      <c r="D1440" s="53" t="s">
        <v>15</v>
      </c>
      <c r="E1440" s="132">
        <v>42720</v>
      </c>
      <c r="F1440" s="77" t="s">
        <v>2417</v>
      </c>
      <c r="G1440" s="145" t="s">
        <v>1058</v>
      </c>
      <c r="H1440" s="138" t="str">
        <f>IFERROR(VLOOKUP(G1440,REFERENCES!O:P,2,FALSE),"")</f>
        <v xml:space="preserve">Nombre </v>
      </c>
      <c r="I1440" s="185">
        <v>121</v>
      </c>
      <c r="J1440" s="73">
        <v>262</v>
      </c>
      <c r="K1440" s="73">
        <v>182</v>
      </c>
      <c r="L1440" s="73">
        <v>154</v>
      </c>
      <c r="M1440" s="147">
        <v>598</v>
      </c>
      <c r="N1440" s="207">
        <v>121</v>
      </c>
      <c r="O1440" s="149" t="s">
        <v>1038</v>
      </c>
      <c r="P1440" s="53" t="s">
        <v>151</v>
      </c>
      <c r="Q1440" s="53" t="s">
        <v>291</v>
      </c>
      <c r="R1440" s="78" t="s">
        <v>1310</v>
      </c>
      <c r="S1440" s="143" t="s">
        <v>1858</v>
      </c>
      <c r="T1440" s="53" t="s">
        <v>1033</v>
      </c>
      <c r="U1440" s="53" t="s">
        <v>1062</v>
      </c>
      <c r="V1440" s="206" t="s">
        <v>1049</v>
      </c>
      <c r="W1440" s="206" t="str">
        <f t="shared" si="68"/>
        <v>HAN20161216NIL'1È</v>
      </c>
      <c r="X1440" s="206">
        <f t="shared" si="69"/>
        <v>0</v>
      </c>
      <c r="Y1440" s="206" t="str">
        <f>VLOOKUP(P1440,NIVEAUXADMIN!A:B,2,FALSE)</f>
        <v>HT10</v>
      </c>
      <c r="Z1440" s="206" t="str">
        <f>VLOOKUP(Q1440,NIVEAUXADMIN!E:F,2,FALSE)</f>
        <v>HT101023</v>
      </c>
      <c r="AA1440" s="206" t="str">
        <f>VLOOKUP(R1440,NIVEAUXADMIN!I:J,2,FALSE)</f>
        <v>HT101023-01</v>
      </c>
      <c r="AB1440" s="206">
        <f>IF(SUMPRODUCT(($A$4:$A1440=A1440)*($Q$4:$Q1440=Q1440))&gt;1,0,1)</f>
        <v>0</v>
      </c>
      <c r="AC1440" s="207">
        <f>IF(SUMPRODUCT(($A$4:$A1440=A1440)*($F$4:$F1440=F1440)*($Q$4:$Q1440=Q1440))&gt;1,0,1)</f>
        <v>0</v>
      </c>
      <c r="AD1440" s="206" t="str">
        <f t="shared" si="70"/>
        <v xml:space="preserve">{"Organisation": "Handicap International", "Indicateur": "Distribution de biens non-alimentaire", "Statut": "Réalisé", "Date de l'activité (passé ou planifiée)
( jj-mm-aaaa)": "12/16/2016", "Département": "Nippes", "Commune": "L'Asile", "Section Communale": "1ère l'Asile"}, </v>
      </c>
    </row>
    <row r="1441" spans="1:30" s="53" customFormat="1" x14ac:dyDescent="0.25">
      <c r="A1441" s="53" t="s">
        <v>77</v>
      </c>
      <c r="C1441" s="53" t="s">
        <v>1853</v>
      </c>
      <c r="D1441" s="53" t="s">
        <v>15</v>
      </c>
      <c r="E1441" s="132">
        <v>42720</v>
      </c>
      <c r="F1441" s="77" t="s">
        <v>2420</v>
      </c>
      <c r="G1441" s="145" t="s">
        <v>2410</v>
      </c>
      <c r="H1441" s="138" t="str">
        <f>IFERROR(VLOOKUP(G1441,REFERENCES!O:P,2,FALSE),"")</f>
        <v xml:space="preserve">Nombre </v>
      </c>
      <c r="I1441" s="185">
        <v>121</v>
      </c>
      <c r="J1441" s="73">
        <v>262</v>
      </c>
      <c r="K1441" s="73">
        <v>182</v>
      </c>
      <c r="L1441" s="73">
        <v>154</v>
      </c>
      <c r="M1441" s="147">
        <v>598</v>
      </c>
      <c r="N1441" s="17">
        <v>121</v>
      </c>
      <c r="O1441" s="149" t="s">
        <v>1038</v>
      </c>
      <c r="P1441" s="53" t="s">
        <v>151</v>
      </c>
      <c r="Q1441" s="53" t="s">
        <v>291</v>
      </c>
      <c r="R1441" s="78" t="s">
        <v>1310</v>
      </c>
      <c r="S1441" s="206" t="s">
        <v>1858</v>
      </c>
      <c r="T1441" s="53" t="s">
        <v>1033</v>
      </c>
      <c r="U1441" s="53" t="s">
        <v>1062</v>
      </c>
      <c r="V1441" s="145" t="s">
        <v>1854</v>
      </c>
      <c r="W1441" s="206" t="str">
        <f t="shared" si="68"/>
        <v>HAN20161216NIL'1È</v>
      </c>
      <c r="X1441" s="206">
        <f t="shared" si="69"/>
        <v>0</v>
      </c>
      <c r="Y1441" s="206" t="str">
        <f>VLOOKUP(P1441,NIVEAUXADMIN!A:B,2,FALSE)</f>
        <v>HT10</v>
      </c>
      <c r="Z1441" s="206" t="str">
        <f>VLOOKUP(Q1441,NIVEAUXADMIN!E:F,2,FALSE)</f>
        <v>HT101023</v>
      </c>
      <c r="AA1441" s="206" t="str">
        <f>VLOOKUP(R1441,NIVEAUXADMIN!I:J,2,FALSE)</f>
        <v>HT101023-01</v>
      </c>
      <c r="AB1441" s="206">
        <f>IF(SUMPRODUCT(($A$4:$A1441=A1441)*($Q$4:$Q1441=Q1441))&gt;1,0,1)</f>
        <v>0</v>
      </c>
      <c r="AC1441" s="207">
        <f>IF(SUMPRODUCT(($A$4:$A1441=A1441)*($F$4:$F1441=F1441)*($Q$4:$Q1441=Q1441))&gt;1,0,1)</f>
        <v>0</v>
      </c>
      <c r="AD1441" s="206" t="str">
        <f t="shared" si="70"/>
        <v xml:space="preserve">{"Organisation": "Handicap International", "Indicateur": "Distribution de materiel d'abris d'urgence", "Statut": "Réalisé", "Date de l'activité (passé ou planifiée)
( jj-mm-aaaa)": "12/16/2016", "Département": "Nippes", "Commune": "L'Asile", "Section Communale": "1ère l'Asile"}, </v>
      </c>
    </row>
    <row r="1442" spans="1:30" s="53" customFormat="1" x14ac:dyDescent="0.25">
      <c r="A1442" s="53" t="s">
        <v>77</v>
      </c>
      <c r="C1442" s="53" t="s">
        <v>1853</v>
      </c>
      <c r="D1442" s="53" t="s">
        <v>15</v>
      </c>
      <c r="E1442" s="132">
        <v>42720</v>
      </c>
      <c r="F1442" s="77" t="s">
        <v>2418</v>
      </c>
      <c r="G1442" s="145" t="s">
        <v>1151</v>
      </c>
      <c r="H1442" s="138" t="str">
        <f>IFERROR(VLOOKUP(G1442,REFERENCES!O:P,2,FALSE),"")</f>
        <v>Nombre de kits d'outils</v>
      </c>
      <c r="I1442" s="185">
        <v>121</v>
      </c>
      <c r="J1442" s="73">
        <v>262</v>
      </c>
      <c r="K1442" s="73">
        <v>182</v>
      </c>
      <c r="L1442" s="73">
        <v>154</v>
      </c>
      <c r="M1442" s="147">
        <v>598</v>
      </c>
      <c r="N1442" s="17">
        <v>121</v>
      </c>
      <c r="O1442" s="149" t="s">
        <v>1038</v>
      </c>
      <c r="P1442" s="71" t="s">
        <v>151</v>
      </c>
      <c r="Q1442" s="71" t="s">
        <v>291</v>
      </c>
      <c r="R1442" s="78" t="s">
        <v>1310</v>
      </c>
      <c r="S1442" s="206" t="s">
        <v>1858</v>
      </c>
      <c r="T1442" s="71" t="s">
        <v>1033</v>
      </c>
      <c r="U1442" s="53" t="s">
        <v>1062</v>
      </c>
      <c r="V1442" s="72" t="s">
        <v>1856</v>
      </c>
      <c r="W1442" s="206" t="str">
        <f t="shared" si="68"/>
        <v>HAN20161216NIL'1È</v>
      </c>
      <c r="X1442" s="206">
        <f t="shared" si="69"/>
        <v>0</v>
      </c>
      <c r="Y1442" s="206" t="str">
        <f>VLOOKUP(P1442,NIVEAUXADMIN!A:B,2,FALSE)</f>
        <v>HT10</v>
      </c>
      <c r="Z1442" s="206" t="str">
        <f>VLOOKUP(Q1442,NIVEAUXADMIN!E:F,2,FALSE)</f>
        <v>HT101023</v>
      </c>
      <c r="AA1442" s="206" t="str">
        <f>VLOOKUP(R1442,NIVEAUXADMIN!I:J,2,FALSE)</f>
        <v>HT101023-01</v>
      </c>
      <c r="AB1442" s="206">
        <f>IF(SUMPRODUCT(($A$4:$A1442=A1442)*($Q$4:$Q1442=Q1442))&gt;1,0,1)</f>
        <v>0</v>
      </c>
      <c r="AC1442" s="207">
        <f>IF(SUMPRODUCT(($A$4:$A1442=A1442)*($F$4:$F1442=F1442)*($Q$4:$Q1442=Q1442))&gt;1,0,1)</f>
        <v>0</v>
      </c>
      <c r="AD1442" s="206" t="str">
        <f t="shared" si="70"/>
        <v xml:space="preserve">{"Organisation": "Handicap International", "Indicateur": "Support à l'auto-recouvrement pour la réparation et reconstruction", "Statut": "Réalisé", "Date de l'activité (passé ou planifiée)
( jj-mm-aaaa)": "12/16/2016", "Département": "Nippes", "Commune": "L'Asile", "Section Communale": "1ère l'Asile"}, </v>
      </c>
    </row>
    <row r="1443" spans="1:30" s="53" customFormat="1" x14ac:dyDescent="0.25">
      <c r="A1443" s="53" t="s">
        <v>77</v>
      </c>
      <c r="C1443" s="53" t="s">
        <v>1853</v>
      </c>
      <c r="D1443" s="53" t="s">
        <v>15</v>
      </c>
      <c r="E1443" s="132">
        <v>42720</v>
      </c>
      <c r="F1443" s="77" t="s">
        <v>2417</v>
      </c>
      <c r="G1443" s="145" t="s">
        <v>1054</v>
      </c>
      <c r="H1443" s="138" t="str">
        <f>IFERROR(VLOOKUP(G1443,REFERENCES!O:P,2,FALSE),"")</f>
        <v xml:space="preserve">Nombre </v>
      </c>
      <c r="I1443" s="185">
        <v>242</v>
      </c>
      <c r="J1443" s="73">
        <v>262</v>
      </c>
      <c r="K1443" s="73">
        <v>182</v>
      </c>
      <c r="L1443" s="73">
        <v>154</v>
      </c>
      <c r="M1443" s="147">
        <v>598</v>
      </c>
      <c r="N1443" s="17">
        <v>121</v>
      </c>
      <c r="O1443" s="149" t="s">
        <v>1038</v>
      </c>
      <c r="P1443" s="53" t="s">
        <v>151</v>
      </c>
      <c r="Q1443" s="53" t="s">
        <v>291</v>
      </c>
      <c r="R1443" s="150" t="s">
        <v>1310</v>
      </c>
      <c r="S1443" s="206" t="s">
        <v>1858</v>
      </c>
      <c r="T1443" s="53" t="s">
        <v>1033</v>
      </c>
      <c r="U1443" s="143" t="s">
        <v>1062</v>
      </c>
      <c r="V1443" s="145"/>
      <c r="W1443" s="206" t="str">
        <f t="shared" si="68"/>
        <v>HAN20161216NIL'1È</v>
      </c>
      <c r="X1443" s="206">
        <f t="shared" si="69"/>
        <v>0</v>
      </c>
      <c r="Y1443" s="206" t="str">
        <f>VLOOKUP(P1443,NIVEAUXADMIN!A:B,2,FALSE)</f>
        <v>HT10</v>
      </c>
      <c r="Z1443" s="206" t="str">
        <f>VLOOKUP(Q1443,NIVEAUXADMIN!E:F,2,FALSE)</f>
        <v>HT101023</v>
      </c>
      <c r="AA1443" s="206" t="str">
        <f>VLOOKUP(R1443,NIVEAUXADMIN!I:J,2,FALSE)</f>
        <v>HT101023-01</v>
      </c>
      <c r="AB1443" s="206">
        <f>IF(SUMPRODUCT(($A$4:$A1443=A1443)*($Q$4:$Q1443=Q1443))&gt;1,0,1)</f>
        <v>0</v>
      </c>
      <c r="AC1443" s="207">
        <f>IF(SUMPRODUCT(($A$4:$A1443=A1443)*($F$4:$F1443=F1443)*($Q$4:$Q1443=Q1443))&gt;1,0,1)</f>
        <v>0</v>
      </c>
      <c r="AD1443" s="206" t="str">
        <f t="shared" si="70"/>
        <v xml:space="preserve">{"Organisation": "Handicap International", "Indicateur": "Distribution de biens non-alimentaire", "Statut": "Réalisé", "Date de l'activité (passé ou planifiée)
( jj-mm-aaaa)": "12/16/2016", "Département": "Nippes", "Commune": "L'Asile", "Section Communale": "1ère l'Asile"}, </v>
      </c>
    </row>
    <row r="1444" spans="1:30" s="53" customFormat="1" x14ac:dyDescent="0.25">
      <c r="A1444" s="53" t="s">
        <v>77</v>
      </c>
      <c r="C1444" s="53" t="s">
        <v>1853</v>
      </c>
      <c r="D1444" s="53" t="s">
        <v>15</v>
      </c>
      <c r="E1444" s="132">
        <v>42720</v>
      </c>
      <c r="F1444" s="77" t="s">
        <v>2417</v>
      </c>
      <c r="G1444" s="145" t="s">
        <v>1051</v>
      </c>
      <c r="H1444" s="138" t="str">
        <f>IFERROR(VLOOKUP(G1444,REFERENCES!O:P,2,FALSE),"")</f>
        <v xml:space="preserve">Nombre </v>
      </c>
      <c r="I1444" s="185">
        <v>242</v>
      </c>
      <c r="J1444" s="73">
        <v>262</v>
      </c>
      <c r="K1444" s="73">
        <v>182</v>
      </c>
      <c r="L1444" s="73">
        <v>154</v>
      </c>
      <c r="M1444" s="147">
        <v>598</v>
      </c>
      <c r="N1444" s="17">
        <v>121</v>
      </c>
      <c r="O1444" s="149" t="s">
        <v>1038</v>
      </c>
      <c r="P1444" s="53" t="s">
        <v>151</v>
      </c>
      <c r="Q1444" s="53" t="s">
        <v>291</v>
      </c>
      <c r="R1444" s="78" t="s">
        <v>1310</v>
      </c>
      <c r="S1444" s="143" t="s">
        <v>1858</v>
      </c>
      <c r="T1444" s="53" t="s">
        <v>1033</v>
      </c>
      <c r="U1444" s="53" t="s">
        <v>1062</v>
      </c>
      <c r="V1444" s="145"/>
      <c r="W1444" s="206" t="str">
        <f t="shared" si="68"/>
        <v>HAN20161216NIL'1È</v>
      </c>
      <c r="X1444" s="206">
        <f t="shared" si="69"/>
        <v>0</v>
      </c>
      <c r="Y1444" s="206" t="str">
        <f>VLOOKUP(P1444,NIVEAUXADMIN!A:B,2,FALSE)</f>
        <v>HT10</v>
      </c>
      <c r="Z1444" s="206" t="str">
        <f>VLOOKUP(Q1444,NIVEAUXADMIN!E:F,2,FALSE)</f>
        <v>HT101023</v>
      </c>
      <c r="AA1444" s="206" t="str">
        <f>VLOOKUP(R1444,NIVEAUXADMIN!I:J,2,FALSE)</f>
        <v>HT101023-01</v>
      </c>
      <c r="AB1444" s="206">
        <f>IF(SUMPRODUCT(($A$4:$A1444=A1444)*($Q$4:$Q1444=Q1444))&gt;1,0,1)</f>
        <v>0</v>
      </c>
      <c r="AC1444" s="207">
        <f>IF(SUMPRODUCT(($A$4:$A1444=A1444)*($F$4:$F1444=F1444)*($Q$4:$Q1444=Q1444))&gt;1,0,1)</f>
        <v>0</v>
      </c>
      <c r="AD1444" s="206" t="str">
        <f t="shared" si="70"/>
        <v xml:space="preserve">{"Organisation": "Handicap International", "Indicateur": "Distribution de biens non-alimentaire", "Statut": "Réalisé", "Date de l'activité (passé ou planifiée)
( jj-mm-aaaa)": "12/16/2016", "Département": "Nippes", "Commune": "L'Asile", "Section Communale": "1ère l'Asile"}, </v>
      </c>
    </row>
    <row r="1445" spans="1:30" s="53" customFormat="1" x14ac:dyDescent="0.25">
      <c r="A1445" s="53" t="s">
        <v>77</v>
      </c>
      <c r="C1445" s="53" t="s">
        <v>1853</v>
      </c>
      <c r="D1445" s="53" t="s">
        <v>15</v>
      </c>
      <c r="E1445" s="132">
        <v>42721</v>
      </c>
      <c r="F1445" s="77" t="s">
        <v>2417</v>
      </c>
      <c r="G1445" s="145" t="s">
        <v>1055</v>
      </c>
      <c r="H1445" s="138" t="str">
        <f>IFERROR(VLOOKUP(G1445,REFERENCES!O:P,2,FALSE),"")</f>
        <v xml:space="preserve">Nombre </v>
      </c>
      <c r="I1445" s="185">
        <v>79</v>
      </c>
      <c r="J1445" s="146">
        <v>136</v>
      </c>
      <c r="K1445" s="146">
        <v>122</v>
      </c>
      <c r="L1445" s="146">
        <v>124</v>
      </c>
      <c r="M1445" s="147">
        <v>382</v>
      </c>
      <c r="N1445" s="207">
        <v>79</v>
      </c>
      <c r="O1445" s="149" t="s">
        <v>1038</v>
      </c>
      <c r="P1445" s="53" t="s">
        <v>151</v>
      </c>
      <c r="Q1445" s="143" t="s">
        <v>224</v>
      </c>
      <c r="R1445" s="150" t="s">
        <v>1729</v>
      </c>
      <c r="S1445" s="143" t="s">
        <v>1859</v>
      </c>
      <c r="T1445" s="143" t="s">
        <v>1033</v>
      </c>
      <c r="U1445" s="53" t="s">
        <v>1062</v>
      </c>
      <c r="V1445" s="145"/>
      <c r="W1445" s="206" t="str">
        <f t="shared" si="68"/>
        <v>HAN20161217NIAN7È</v>
      </c>
      <c r="X1445" s="206">
        <f t="shared" si="69"/>
        <v>0</v>
      </c>
      <c r="Y1445" s="206" t="str">
        <f>VLOOKUP(P1445,NIVEAUXADMIN!A:B,2,FALSE)</f>
        <v>HT10</v>
      </c>
      <c r="Z1445" s="206" t="str">
        <f>VLOOKUP(Q1445,NIVEAUXADMIN!E:F,2,FALSE)</f>
        <v>HT101021</v>
      </c>
      <c r="AA1445" s="206" t="str">
        <f>VLOOKUP(R1445,NIVEAUXADMIN!I:J,2,FALSE)</f>
        <v>HT101021-03</v>
      </c>
      <c r="AB1445" s="206">
        <f>IF(SUMPRODUCT(($A$4:$A1445=A1445)*($Q$4:$Q1445=Q1445))&gt;1,0,1)</f>
        <v>0</v>
      </c>
      <c r="AC1445" s="207">
        <f>IF(SUMPRODUCT(($A$4:$A1445=A1445)*($F$4:$F1445=F1445)*($Q$4:$Q1445=Q1445))&gt;1,0,1)</f>
        <v>0</v>
      </c>
      <c r="AD1445" s="206" t="str">
        <f t="shared" si="70"/>
        <v xml:space="preserve">{"Organisation": "Handicap International", "Indicateur": "Distribution de biens non-alimentaire", "Statut": "Réalisé", "Date de l'activité (passé ou planifiée)
( jj-mm-aaaa)": "12/17/2016", "Département": "Nippes", "Commune": "Anse A Veau", "Section Communale": "7ème Sault de Baril"}, </v>
      </c>
    </row>
    <row r="1446" spans="1:30" s="53" customFormat="1" x14ac:dyDescent="0.25">
      <c r="A1446" s="53" t="s">
        <v>77</v>
      </c>
      <c r="C1446" s="53" t="s">
        <v>1853</v>
      </c>
      <c r="D1446" s="53" t="s">
        <v>15</v>
      </c>
      <c r="E1446" s="132">
        <v>42721</v>
      </c>
      <c r="F1446" s="77" t="s">
        <v>2417</v>
      </c>
      <c r="G1446" s="145" t="s">
        <v>1055</v>
      </c>
      <c r="H1446" s="138" t="str">
        <f>IFERROR(VLOOKUP(G1446,REFERENCES!O:P,2,FALSE),"")</f>
        <v xml:space="preserve">Nombre </v>
      </c>
      <c r="I1446" s="185">
        <v>21</v>
      </c>
      <c r="J1446" s="73">
        <v>51</v>
      </c>
      <c r="K1446" s="73">
        <v>21</v>
      </c>
      <c r="L1446" s="73">
        <v>26</v>
      </c>
      <c r="M1446" s="147">
        <v>98</v>
      </c>
      <c r="N1446" s="17">
        <v>21</v>
      </c>
      <c r="O1446" s="149" t="s">
        <v>1038</v>
      </c>
      <c r="P1446" s="53" t="s">
        <v>151</v>
      </c>
      <c r="Q1446" s="53" t="s">
        <v>291</v>
      </c>
      <c r="R1446" s="150" t="s">
        <v>1310</v>
      </c>
      <c r="S1446" s="206" t="s">
        <v>1860</v>
      </c>
      <c r="T1446" s="53" t="s">
        <v>1033</v>
      </c>
      <c r="U1446" s="206" t="s">
        <v>1062</v>
      </c>
      <c r="V1446" s="145"/>
      <c r="W1446" s="206" t="str">
        <f t="shared" si="68"/>
        <v>HAN20161217NIL'1È</v>
      </c>
      <c r="X1446" s="206">
        <f t="shared" si="69"/>
        <v>0</v>
      </c>
      <c r="Y1446" s="206" t="str">
        <f>VLOOKUP(P1446,NIVEAUXADMIN!A:B,2,FALSE)</f>
        <v>HT10</v>
      </c>
      <c r="Z1446" s="206" t="str">
        <f>VLOOKUP(Q1446,NIVEAUXADMIN!E:F,2,FALSE)</f>
        <v>HT101023</v>
      </c>
      <c r="AA1446" s="206" t="str">
        <f>VLOOKUP(R1446,NIVEAUXADMIN!I:J,2,FALSE)</f>
        <v>HT101023-01</v>
      </c>
      <c r="AB1446" s="206">
        <f>IF(SUMPRODUCT(($A$4:$A1446=A1446)*($Q$4:$Q1446=Q1446))&gt;1,0,1)</f>
        <v>0</v>
      </c>
      <c r="AC1446" s="207">
        <f>IF(SUMPRODUCT(($A$4:$A1446=A1446)*($F$4:$F1446=F1446)*($Q$4:$Q1446=Q1446))&gt;1,0,1)</f>
        <v>0</v>
      </c>
      <c r="AD1446" s="206" t="str">
        <f t="shared" si="70"/>
        <v xml:space="preserve">{"Organisation": "Handicap International", "Indicateur": "Distribution de biens non-alimentaire", "Statut": "Réalisé", "Date de l'activité (passé ou planifiée)
( jj-mm-aaaa)": "12/17/2016", "Département": "Nippes", "Commune": "L'Asile", "Section Communale": "1ère l'Asile"}, </v>
      </c>
    </row>
    <row r="1447" spans="1:30" s="53" customFormat="1" x14ac:dyDescent="0.25">
      <c r="A1447" s="53" t="s">
        <v>77</v>
      </c>
      <c r="C1447" s="53" t="s">
        <v>1853</v>
      </c>
      <c r="D1447" s="53" t="s">
        <v>15</v>
      </c>
      <c r="E1447" s="132">
        <v>42721</v>
      </c>
      <c r="F1447" s="77" t="s">
        <v>2417</v>
      </c>
      <c r="G1447" s="145" t="s">
        <v>1058</v>
      </c>
      <c r="H1447" s="138" t="str">
        <f>IFERROR(VLOOKUP(G1447,REFERENCES!O:P,2,FALSE),"")</f>
        <v xml:space="preserve">Nombre </v>
      </c>
      <c r="I1447" s="185">
        <v>79</v>
      </c>
      <c r="J1447" s="73">
        <v>136</v>
      </c>
      <c r="K1447" s="73">
        <v>122</v>
      </c>
      <c r="L1447" s="73">
        <v>124</v>
      </c>
      <c r="M1447" s="147">
        <v>382</v>
      </c>
      <c r="N1447" s="17">
        <v>79</v>
      </c>
      <c r="O1447" s="149" t="s">
        <v>1038</v>
      </c>
      <c r="P1447" s="53" t="s">
        <v>151</v>
      </c>
      <c r="Q1447" s="53" t="s">
        <v>224</v>
      </c>
      <c r="R1447" s="78" t="s">
        <v>1729</v>
      </c>
      <c r="S1447" s="143" t="s">
        <v>1859</v>
      </c>
      <c r="T1447" s="53" t="s">
        <v>1033</v>
      </c>
      <c r="U1447" s="53" t="s">
        <v>1062</v>
      </c>
      <c r="V1447" s="206" t="s">
        <v>1049</v>
      </c>
      <c r="W1447" s="206" t="str">
        <f t="shared" si="68"/>
        <v>HAN20161217NIAN7È</v>
      </c>
      <c r="X1447" s="206">
        <f t="shared" si="69"/>
        <v>0</v>
      </c>
      <c r="Y1447" s="206" t="str">
        <f>VLOOKUP(P1447,NIVEAUXADMIN!A:B,2,FALSE)</f>
        <v>HT10</v>
      </c>
      <c r="Z1447" s="206" t="str">
        <f>VLOOKUP(Q1447,NIVEAUXADMIN!E:F,2,FALSE)</f>
        <v>HT101021</v>
      </c>
      <c r="AA1447" s="206" t="str">
        <f>VLOOKUP(R1447,NIVEAUXADMIN!I:J,2,FALSE)</f>
        <v>HT101021-03</v>
      </c>
      <c r="AB1447" s="206">
        <f>IF(SUMPRODUCT(($A$4:$A1447=A1447)*($Q$4:$Q1447=Q1447))&gt;1,0,1)</f>
        <v>0</v>
      </c>
      <c r="AC1447" s="207">
        <f>IF(SUMPRODUCT(($A$4:$A1447=A1447)*($F$4:$F1447=F1447)*($Q$4:$Q1447=Q1447))&gt;1,0,1)</f>
        <v>0</v>
      </c>
      <c r="AD1447" s="206" t="str">
        <f t="shared" si="70"/>
        <v xml:space="preserve">{"Organisation": "Handicap International", "Indicateur": "Distribution de biens non-alimentaire", "Statut": "Réalisé", "Date de l'activité (passé ou planifiée)
( jj-mm-aaaa)": "12/17/2016", "Département": "Nippes", "Commune": "Anse A Veau", "Section Communale": "7ème Sault de Baril"}, </v>
      </c>
    </row>
    <row r="1448" spans="1:30" s="53" customFormat="1" x14ac:dyDescent="0.25">
      <c r="A1448" s="53" t="s">
        <v>77</v>
      </c>
      <c r="C1448" s="53" t="s">
        <v>1853</v>
      </c>
      <c r="D1448" s="53" t="s">
        <v>15</v>
      </c>
      <c r="E1448" s="132">
        <v>42721</v>
      </c>
      <c r="F1448" s="77" t="s">
        <v>2420</v>
      </c>
      <c r="G1448" s="145" t="s">
        <v>2410</v>
      </c>
      <c r="H1448" s="138" t="str">
        <f>IFERROR(VLOOKUP(G1448,REFERENCES!O:P,2,FALSE),"")</f>
        <v xml:space="preserve">Nombre </v>
      </c>
      <c r="I1448" s="185">
        <v>79</v>
      </c>
      <c r="J1448" s="73">
        <v>136</v>
      </c>
      <c r="K1448" s="73">
        <v>122</v>
      </c>
      <c r="L1448" s="73">
        <v>124</v>
      </c>
      <c r="M1448" s="147">
        <v>382</v>
      </c>
      <c r="N1448" s="73">
        <v>79</v>
      </c>
      <c r="O1448" s="149" t="s">
        <v>1038</v>
      </c>
      <c r="P1448" s="53" t="s">
        <v>151</v>
      </c>
      <c r="Q1448" s="71" t="s">
        <v>224</v>
      </c>
      <c r="R1448" s="78" t="s">
        <v>1729</v>
      </c>
      <c r="S1448" s="143" t="s">
        <v>1859</v>
      </c>
      <c r="T1448" s="71" t="s">
        <v>1033</v>
      </c>
      <c r="U1448" s="53" t="s">
        <v>1062</v>
      </c>
      <c r="V1448" s="145" t="s">
        <v>1854</v>
      </c>
      <c r="W1448" s="206" t="str">
        <f t="shared" si="68"/>
        <v>HAN20161217NIAN7È</v>
      </c>
      <c r="X1448" s="206">
        <f t="shared" si="69"/>
        <v>0</v>
      </c>
      <c r="Y1448" s="206" t="str">
        <f>VLOOKUP(P1448,NIVEAUXADMIN!A:B,2,FALSE)</f>
        <v>HT10</v>
      </c>
      <c r="Z1448" s="206" t="str">
        <f>VLOOKUP(Q1448,NIVEAUXADMIN!E:F,2,FALSE)</f>
        <v>HT101021</v>
      </c>
      <c r="AA1448" s="206" t="str">
        <f>VLOOKUP(R1448,NIVEAUXADMIN!I:J,2,FALSE)</f>
        <v>HT101021-03</v>
      </c>
      <c r="AB1448" s="206">
        <f>IF(SUMPRODUCT(($A$4:$A1448=A1448)*($Q$4:$Q1448=Q1448))&gt;1,0,1)</f>
        <v>0</v>
      </c>
      <c r="AC1448" s="207">
        <f>IF(SUMPRODUCT(($A$4:$A1448=A1448)*($F$4:$F1448=F1448)*($Q$4:$Q1448=Q1448))&gt;1,0,1)</f>
        <v>0</v>
      </c>
      <c r="AD1448" s="206" t="str">
        <f t="shared" si="70"/>
        <v xml:space="preserve">{"Organisation": "Handicap International", "Indicateur": "Distribution de materiel d'abris d'urgence", "Statut": "Réalisé", "Date de l'activité (passé ou planifiée)
( jj-mm-aaaa)": "12/17/2016", "Département": "Nippes", "Commune": "Anse A Veau", "Section Communale": "7ème Sault de Baril"}, </v>
      </c>
    </row>
    <row r="1449" spans="1:30" s="53" customFormat="1" x14ac:dyDescent="0.25">
      <c r="A1449" s="53" t="s">
        <v>77</v>
      </c>
      <c r="C1449" s="53" t="s">
        <v>1853</v>
      </c>
      <c r="D1449" s="53" t="s">
        <v>15</v>
      </c>
      <c r="E1449" s="132">
        <v>42721</v>
      </c>
      <c r="F1449" s="77" t="s">
        <v>2418</v>
      </c>
      <c r="G1449" s="145" t="s">
        <v>1151</v>
      </c>
      <c r="H1449" s="138" t="str">
        <f>IFERROR(VLOOKUP(G1449,REFERENCES!O:P,2,FALSE),"")</f>
        <v>Nombre de kits d'outils</v>
      </c>
      <c r="I1449" s="185">
        <v>79</v>
      </c>
      <c r="J1449" s="73">
        <v>136</v>
      </c>
      <c r="K1449" s="73">
        <v>122</v>
      </c>
      <c r="L1449" s="73">
        <v>124</v>
      </c>
      <c r="M1449" s="147">
        <v>382</v>
      </c>
      <c r="N1449" s="17">
        <v>79</v>
      </c>
      <c r="O1449" s="149" t="s">
        <v>1038</v>
      </c>
      <c r="P1449" s="53" t="s">
        <v>151</v>
      </c>
      <c r="Q1449" s="71" t="s">
        <v>224</v>
      </c>
      <c r="R1449" s="78" t="s">
        <v>1729</v>
      </c>
      <c r="S1449" s="143" t="s">
        <v>1859</v>
      </c>
      <c r="T1449" s="53" t="s">
        <v>1033</v>
      </c>
      <c r="U1449" s="53" t="s">
        <v>1062</v>
      </c>
      <c r="V1449" s="145" t="s">
        <v>1856</v>
      </c>
      <c r="W1449" s="206" t="str">
        <f t="shared" si="68"/>
        <v>HAN20161217NIAN7È</v>
      </c>
      <c r="X1449" s="206">
        <f t="shared" si="69"/>
        <v>0</v>
      </c>
      <c r="Y1449" s="206" t="str">
        <f>VLOOKUP(P1449,NIVEAUXADMIN!A:B,2,FALSE)</f>
        <v>HT10</v>
      </c>
      <c r="Z1449" s="206" t="str">
        <f>VLOOKUP(Q1449,NIVEAUXADMIN!E:F,2,FALSE)</f>
        <v>HT101021</v>
      </c>
      <c r="AA1449" s="206" t="str">
        <f>VLOOKUP(R1449,NIVEAUXADMIN!I:J,2,FALSE)</f>
        <v>HT101021-03</v>
      </c>
      <c r="AB1449" s="206">
        <f>IF(SUMPRODUCT(($A$4:$A1449=A1449)*($Q$4:$Q1449=Q1449))&gt;1,0,1)</f>
        <v>0</v>
      </c>
      <c r="AC1449" s="207">
        <f>IF(SUMPRODUCT(($A$4:$A1449=A1449)*($F$4:$F1449=F1449)*($Q$4:$Q1449=Q1449))&gt;1,0,1)</f>
        <v>0</v>
      </c>
      <c r="AD1449" s="206" t="str">
        <f t="shared" si="70"/>
        <v xml:space="preserve">{"Organisation": "Handicap International", "Indicateur": "Support à l'auto-recouvrement pour la réparation et reconstruction", "Statut": "Réalisé", "Date de l'activité (passé ou planifiée)
( jj-mm-aaaa)": "12/17/2016", "Département": "Nippes", "Commune": "Anse A Veau", "Section Communale": "7ème Sault de Baril"}, </v>
      </c>
    </row>
    <row r="1450" spans="1:30" s="53" customFormat="1" x14ac:dyDescent="0.25">
      <c r="A1450" s="53" t="s">
        <v>77</v>
      </c>
      <c r="C1450" s="53" t="s">
        <v>1853</v>
      </c>
      <c r="D1450" s="53" t="s">
        <v>15</v>
      </c>
      <c r="E1450" s="132">
        <v>42721</v>
      </c>
      <c r="F1450" s="77" t="s">
        <v>2417</v>
      </c>
      <c r="G1450" s="145" t="s">
        <v>1054</v>
      </c>
      <c r="H1450" s="138" t="str">
        <f>IFERROR(VLOOKUP(G1450,REFERENCES!O:P,2,FALSE),"")</f>
        <v xml:space="preserve">Nombre </v>
      </c>
      <c r="I1450" s="185">
        <v>158</v>
      </c>
      <c r="J1450" s="73">
        <v>136</v>
      </c>
      <c r="K1450" s="73">
        <v>122</v>
      </c>
      <c r="L1450" s="73">
        <v>124</v>
      </c>
      <c r="M1450" s="147">
        <v>382</v>
      </c>
      <c r="N1450" s="146">
        <v>79</v>
      </c>
      <c r="O1450" s="149" t="s">
        <v>1038</v>
      </c>
      <c r="P1450" s="53" t="s">
        <v>151</v>
      </c>
      <c r="Q1450" s="53" t="s">
        <v>224</v>
      </c>
      <c r="R1450" s="78" t="s">
        <v>1729</v>
      </c>
      <c r="S1450" s="143" t="s">
        <v>1859</v>
      </c>
      <c r="T1450" s="53" t="s">
        <v>1033</v>
      </c>
      <c r="U1450" s="53" t="s">
        <v>1062</v>
      </c>
      <c r="V1450" s="145"/>
      <c r="W1450" s="206" t="str">
        <f t="shared" si="68"/>
        <v>HAN20161217NIAN7È</v>
      </c>
      <c r="X1450" s="206">
        <f t="shared" si="69"/>
        <v>0</v>
      </c>
      <c r="Y1450" s="206" t="str">
        <f>VLOOKUP(P1450,NIVEAUXADMIN!A:B,2,FALSE)</f>
        <v>HT10</v>
      </c>
      <c r="Z1450" s="206" t="str">
        <f>VLOOKUP(Q1450,NIVEAUXADMIN!E:F,2,FALSE)</f>
        <v>HT101021</v>
      </c>
      <c r="AA1450" s="206" t="str">
        <f>VLOOKUP(R1450,NIVEAUXADMIN!I:J,2,FALSE)</f>
        <v>HT101021-03</v>
      </c>
      <c r="AB1450" s="206">
        <f>IF(SUMPRODUCT(($A$4:$A1450=A1450)*($Q$4:$Q1450=Q1450))&gt;1,0,1)</f>
        <v>0</v>
      </c>
      <c r="AC1450" s="207">
        <f>IF(SUMPRODUCT(($A$4:$A1450=A1450)*($F$4:$F1450=F1450)*($Q$4:$Q1450=Q1450))&gt;1,0,1)</f>
        <v>0</v>
      </c>
      <c r="AD1450" s="206" t="str">
        <f t="shared" si="70"/>
        <v xml:space="preserve">{"Organisation": "Handicap International", "Indicateur": "Distribution de biens non-alimentaire", "Statut": "Réalisé", "Date de l'activité (passé ou planifiée)
( jj-mm-aaaa)": "12/17/2016", "Département": "Nippes", "Commune": "Anse A Veau", "Section Communale": "7ème Sault de Baril"}, </v>
      </c>
    </row>
    <row r="1451" spans="1:30" s="53" customFormat="1" x14ac:dyDescent="0.25">
      <c r="A1451" s="53" t="s">
        <v>77</v>
      </c>
      <c r="C1451" s="53" t="s">
        <v>1853</v>
      </c>
      <c r="D1451" s="53" t="s">
        <v>15</v>
      </c>
      <c r="E1451" s="132">
        <v>42721</v>
      </c>
      <c r="F1451" s="77" t="s">
        <v>2417</v>
      </c>
      <c r="G1451" s="145" t="s">
        <v>1051</v>
      </c>
      <c r="H1451" s="138" t="str">
        <f>IFERROR(VLOOKUP(G1451,REFERENCES!O:P,2,FALSE),"")</f>
        <v xml:space="preserve">Nombre </v>
      </c>
      <c r="I1451" s="185">
        <v>158</v>
      </c>
      <c r="J1451" s="73">
        <v>136</v>
      </c>
      <c r="K1451" s="73">
        <v>122</v>
      </c>
      <c r="L1451" s="73">
        <v>124</v>
      </c>
      <c r="M1451" s="147">
        <v>382</v>
      </c>
      <c r="N1451" s="146">
        <v>79</v>
      </c>
      <c r="O1451" s="149" t="s">
        <v>1038</v>
      </c>
      <c r="P1451" s="53" t="s">
        <v>151</v>
      </c>
      <c r="Q1451" s="53" t="s">
        <v>224</v>
      </c>
      <c r="R1451" s="78" t="s">
        <v>1729</v>
      </c>
      <c r="S1451" s="143" t="s">
        <v>1859</v>
      </c>
      <c r="T1451" s="53" t="s">
        <v>1033</v>
      </c>
      <c r="U1451" s="53" t="s">
        <v>1062</v>
      </c>
      <c r="V1451" s="145"/>
      <c r="W1451" s="206" t="str">
        <f t="shared" si="68"/>
        <v>HAN20161217NIAN7È</v>
      </c>
      <c r="X1451" s="206">
        <f t="shared" si="69"/>
        <v>0</v>
      </c>
      <c r="Y1451" s="206" t="str">
        <f>VLOOKUP(P1451,NIVEAUXADMIN!A:B,2,FALSE)</f>
        <v>HT10</v>
      </c>
      <c r="Z1451" s="206" t="str">
        <f>VLOOKUP(Q1451,NIVEAUXADMIN!E:F,2,FALSE)</f>
        <v>HT101021</v>
      </c>
      <c r="AA1451" s="206" t="str">
        <f>VLOOKUP(R1451,NIVEAUXADMIN!I:J,2,FALSE)</f>
        <v>HT101021-03</v>
      </c>
      <c r="AB1451" s="206">
        <f>IF(SUMPRODUCT(($A$4:$A1451=A1451)*($Q$4:$Q1451=Q1451))&gt;1,0,1)</f>
        <v>0</v>
      </c>
      <c r="AC1451" s="207">
        <f>IF(SUMPRODUCT(($A$4:$A1451=A1451)*($F$4:$F1451=F1451)*($Q$4:$Q1451=Q1451))&gt;1,0,1)</f>
        <v>0</v>
      </c>
      <c r="AD1451" s="206" t="str">
        <f t="shared" si="70"/>
        <v xml:space="preserve">{"Organisation": "Handicap International", "Indicateur": "Distribution de biens non-alimentaire", "Statut": "Réalisé", "Date de l'activité (passé ou planifiée)
( jj-mm-aaaa)": "12/17/2016", "Département": "Nippes", "Commune": "Anse A Veau", "Section Communale": "7ème Sault de Baril"}, </v>
      </c>
    </row>
    <row r="1452" spans="1:30" s="53" customFormat="1" x14ac:dyDescent="0.25">
      <c r="A1452" s="53" t="s">
        <v>77</v>
      </c>
      <c r="C1452" s="53" t="s">
        <v>1853</v>
      </c>
      <c r="D1452" s="53" t="s">
        <v>15</v>
      </c>
      <c r="E1452" s="132">
        <v>42721</v>
      </c>
      <c r="F1452" s="77" t="s">
        <v>2417</v>
      </c>
      <c r="G1452" s="145" t="s">
        <v>1058</v>
      </c>
      <c r="H1452" s="138" t="str">
        <f>IFERROR(VLOOKUP(G1452,REFERENCES!O:P,2,FALSE),"")</f>
        <v xml:space="preserve">Nombre </v>
      </c>
      <c r="I1452" s="185">
        <v>21</v>
      </c>
      <c r="J1452" s="73">
        <v>51</v>
      </c>
      <c r="K1452" s="73">
        <v>21</v>
      </c>
      <c r="L1452" s="73">
        <v>26</v>
      </c>
      <c r="M1452" s="147">
        <v>98</v>
      </c>
      <c r="N1452" s="146">
        <v>21</v>
      </c>
      <c r="O1452" s="149" t="s">
        <v>1038</v>
      </c>
      <c r="P1452" s="53" t="s">
        <v>151</v>
      </c>
      <c r="Q1452" s="53" t="s">
        <v>291</v>
      </c>
      <c r="R1452" s="78" t="s">
        <v>1310</v>
      </c>
      <c r="S1452" s="143" t="s">
        <v>1860</v>
      </c>
      <c r="T1452" s="53" t="s">
        <v>1033</v>
      </c>
      <c r="U1452" s="53" t="s">
        <v>1062</v>
      </c>
      <c r="V1452" s="206" t="s">
        <v>1049</v>
      </c>
      <c r="W1452" s="206" t="str">
        <f t="shared" si="68"/>
        <v>HAN20161217NIL'1È</v>
      </c>
      <c r="X1452" s="206">
        <f t="shared" si="69"/>
        <v>0</v>
      </c>
      <c r="Y1452" s="206" t="str">
        <f>VLOOKUP(P1452,NIVEAUXADMIN!A:B,2,FALSE)</f>
        <v>HT10</v>
      </c>
      <c r="Z1452" s="206" t="str">
        <f>VLOOKUP(Q1452,NIVEAUXADMIN!E:F,2,FALSE)</f>
        <v>HT101023</v>
      </c>
      <c r="AA1452" s="206" t="str">
        <f>VLOOKUP(R1452,NIVEAUXADMIN!I:J,2,FALSE)</f>
        <v>HT101023-01</v>
      </c>
      <c r="AB1452" s="206">
        <f>IF(SUMPRODUCT(($A$4:$A1452=A1452)*($Q$4:$Q1452=Q1452))&gt;1,0,1)</f>
        <v>0</v>
      </c>
      <c r="AC1452" s="207">
        <f>IF(SUMPRODUCT(($A$4:$A1452=A1452)*($F$4:$F1452=F1452)*($Q$4:$Q1452=Q1452))&gt;1,0,1)</f>
        <v>0</v>
      </c>
      <c r="AD1452" s="206" t="str">
        <f t="shared" si="70"/>
        <v xml:space="preserve">{"Organisation": "Handicap International", "Indicateur": "Distribution de biens non-alimentaire", "Statut": "Réalisé", "Date de l'activité (passé ou planifiée)
( jj-mm-aaaa)": "12/17/2016", "Département": "Nippes", "Commune": "L'Asile", "Section Communale": "1ère l'Asile"}, </v>
      </c>
    </row>
    <row r="1453" spans="1:30" s="53" customFormat="1" x14ac:dyDescent="0.25">
      <c r="A1453" s="53" t="s">
        <v>77</v>
      </c>
      <c r="C1453" s="53" t="s">
        <v>1853</v>
      </c>
      <c r="D1453" s="53" t="s">
        <v>15</v>
      </c>
      <c r="E1453" s="132">
        <v>42721</v>
      </c>
      <c r="F1453" s="77" t="s">
        <v>2420</v>
      </c>
      <c r="G1453" s="145" t="s">
        <v>2410</v>
      </c>
      <c r="H1453" s="138" t="str">
        <f>IFERROR(VLOOKUP(G1453,REFERENCES!O:P,2,FALSE),"")</f>
        <v xml:space="preserve">Nombre </v>
      </c>
      <c r="I1453" s="185">
        <v>21</v>
      </c>
      <c r="J1453" s="207">
        <v>51</v>
      </c>
      <c r="K1453" s="207">
        <v>21</v>
      </c>
      <c r="L1453" s="207">
        <v>26</v>
      </c>
      <c r="M1453" s="147">
        <v>98</v>
      </c>
      <c r="N1453" s="207">
        <v>21</v>
      </c>
      <c r="O1453" s="149" t="s">
        <v>1038</v>
      </c>
      <c r="P1453" s="53" t="s">
        <v>151</v>
      </c>
      <c r="Q1453" s="53" t="s">
        <v>291</v>
      </c>
      <c r="R1453" s="150" t="s">
        <v>1310</v>
      </c>
      <c r="S1453" s="143" t="s">
        <v>1860</v>
      </c>
      <c r="T1453" s="206" t="s">
        <v>1033</v>
      </c>
      <c r="U1453" s="53" t="s">
        <v>1062</v>
      </c>
      <c r="V1453" s="145" t="s">
        <v>1854</v>
      </c>
      <c r="W1453" s="206" t="str">
        <f t="shared" si="68"/>
        <v>HAN20161217NIL'1È</v>
      </c>
      <c r="X1453" s="206">
        <f t="shared" si="69"/>
        <v>0</v>
      </c>
      <c r="Y1453" s="206" t="str">
        <f>VLOOKUP(P1453,NIVEAUXADMIN!A:B,2,FALSE)</f>
        <v>HT10</v>
      </c>
      <c r="Z1453" s="206" t="str">
        <f>VLOOKUP(Q1453,NIVEAUXADMIN!E:F,2,FALSE)</f>
        <v>HT101023</v>
      </c>
      <c r="AA1453" s="206" t="str">
        <f>VLOOKUP(R1453,NIVEAUXADMIN!I:J,2,FALSE)</f>
        <v>HT101023-01</v>
      </c>
      <c r="AB1453" s="206">
        <f>IF(SUMPRODUCT(($A$4:$A1453=A1453)*($Q$4:$Q1453=Q1453))&gt;1,0,1)</f>
        <v>0</v>
      </c>
      <c r="AC1453" s="207">
        <f>IF(SUMPRODUCT(($A$4:$A1453=A1453)*($F$4:$F1453=F1453)*($Q$4:$Q1453=Q1453))&gt;1,0,1)</f>
        <v>0</v>
      </c>
      <c r="AD1453" s="206" t="str">
        <f t="shared" si="70"/>
        <v xml:space="preserve">{"Organisation": "Handicap International", "Indicateur": "Distribution de materiel d'abris d'urgence", "Statut": "Réalisé", "Date de l'activité (passé ou planifiée)
( jj-mm-aaaa)": "12/17/2016", "Département": "Nippes", "Commune": "L'Asile", "Section Communale": "1ère l'Asile"}, </v>
      </c>
    </row>
    <row r="1454" spans="1:30" s="53" customFormat="1" x14ac:dyDescent="0.25">
      <c r="A1454" s="53" t="s">
        <v>77</v>
      </c>
      <c r="C1454" s="53" t="s">
        <v>1853</v>
      </c>
      <c r="D1454" s="53" t="s">
        <v>15</v>
      </c>
      <c r="E1454" s="132">
        <v>42721</v>
      </c>
      <c r="F1454" s="77" t="s">
        <v>2418</v>
      </c>
      <c r="G1454" s="145" t="s">
        <v>1151</v>
      </c>
      <c r="H1454" s="138" t="str">
        <f>IFERROR(VLOOKUP(G1454,REFERENCES!O:P,2,FALSE),"")</f>
        <v>Nombre de kits d'outils</v>
      </c>
      <c r="I1454" s="185">
        <v>21</v>
      </c>
      <c r="J1454" s="207">
        <v>51</v>
      </c>
      <c r="K1454" s="207">
        <v>21</v>
      </c>
      <c r="L1454" s="207">
        <v>26</v>
      </c>
      <c r="M1454" s="147">
        <v>98</v>
      </c>
      <c r="N1454" s="207">
        <v>21</v>
      </c>
      <c r="O1454" s="149" t="s">
        <v>1038</v>
      </c>
      <c r="P1454" s="53" t="s">
        <v>151</v>
      </c>
      <c r="Q1454" s="53" t="s">
        <v>291</v>
      </c>
      <c r="R1454" s="150" t="s">
        <v>1310</v>
      </c>
      <c r="S1454" s="143" t="s">
        <v>1860</v>
      </c>
      <c r="T1454" s="206" t="s">
        <v>1033</v>
      </c>
      <c r="U1454" s="53" t="s">
        <v>1062</v>
      </c>
      <c r="V1454" s="145" t="s">
        <v>1856</v>
      </c>
      <c r="W1454" s="206" t="str">
        <f t="shared" si="68"/>
        <v>HAN20161217NIL'1È</v>
      </c>
      <c r="X1454" s="206">
        <f t="shared" si="69"/>
        <v>0</v>
      </c>
      <c r="Y1454" s="206" t="str">
        <f>VLOOKUP(P1454,NIVEAUXADMIN!A:B,2,FALSE)</f>
        <v>HT10</v>
      </c>
      <c r="Z1454" s="206" t="str">
        <f>VLOOKUP(Q1454,NIVEAUXADMIN!E:F,2,FALSE)</f>
        <v>HT101023</v>
      </c>
      <c r="AA1454" s="206" t="str">
        <f>VLOOKUP(R1454,NIVEAUXADMIN!I:J,2,FALSE)</f>
        <v>HT101023-01</v>
      </c>
      <c r="AB1454" s="206">
        <f>IF(SUMPRODUCT(($A$4:$A1454=A1454)*($Q$4:$Q1454=Q1454))&gt;1,0,1)</f>
        <v>0</v>
      </c>
      <c r="AC1454" s="207">
        <f>IF(SUMPRODUCT(($A$4:$A1454=A1454)*($F$4:$F1454=F1454)*($Q$4:$Q1454=Q1454))&gt;1,0,1)</f>
        <v>0</v>
      </c>
      <c r="AD1454" s="206" t="str">
        <f t="shared" si="70"/>
        <v xml:space="preserve">{"Organisation": "Handicap International", "Indicateur": "Support à l'auto-recouvrement pour la réparation et reconstruction", "Statut": "Réalisé", "Date de l'activité (passé ou planifiée)
( jj-mm-aaaa)": "12/17/2016", "Département": "Nippes", "Commune": "L'Asile", "Section Communale": "1ère l'Asile"}, </v>
      </c>
    </row>
    <row r="1455" spans="1:30" s="53" customFormat="1" x14ac:dyDescent="0.25">
      <c r="A1455" s="53" t="s">
        <v>77</v>
      </c>
      <c r="C1455" s="53" t="s">
        <v>1853</v>
      </c>
      <c r="D1455" s="53" t="s">
        <v>15</v>
      </c>
      <c r="E1455" s="132">
        <v>42721</v>
      </c>
      <c r="F1455" s="77" t="s">
        <v>2417</v>
      </c>
      <c r="G1455" s="145" t="s">
        <v>1054</v>
      </c>
      <c r="H1455" s="138" t="str">
        <f>IFERROR(VLOOKUP(G1455,REFERENCES!O:P,2,FALSE),"")</f>
        <v xml:space="preserve">Nombre </v>
      </c>
      <c r="I1455" s="185">
        <v>42</v>
      </c>
      <c r="J1455" s="17">
        <v>51</v>
      </c>
      <c r="K1455" s="17">
        <v>21</v>
      </c>
      <c r="L1455" s="17">
        <v>26</v>
      </c>
      <c r="M1455" s="147">
        <v>98</v>
      </c>
      <c r="N1455" s="17">
        <v>21</v>
      </c>
      <c r="O1455" s="149" t="s">
        <v>1038</v>
      </c>
      <c r="P1455" s="53" t="s">
        <v>151</v>
      </c>
      <c r="Q1455" s="53" t="s">
        <v>291</v>
      </c>
      <c r="R1455" s="78" t="s">
        <v>1310</v>
      </c>
      <c r="S1455" s="206" t="s">
        <v>1860</v>
      </c>
      <c r="T1455" s="53" t="s">
        <v>1033</v>
      </c>
      <c r="U1455" s="53" t="s">
        <v>1062</v>
      </c>
      <c r="V1455" s="145"/>
      <c r="W1455" s="206" t="str">
        <f t="shared" si="68"/>
        <v>HAN20161217NIL'1È</v>
      </c>
      <c r="X1455" s="206">
        <f t="shared" si="69"/>
        <v>0</v>
      </c>
      <c r="Y1455" s="206" t="str">
        <f>VLOOKUP(P1455,NIVEAUXADMIN!A:B,2,FALSE)</f>
        <v>HT10</v>
      </c>
      <c r="Z1455" s="206" t="str">
        <f>VLOOKUP(Q1455,NIVEAUXADMIN!E:F,2,FALSE)</f>
        <v>HT101023</v>
      </c>
      <c r="AA1455" s="206" t="str">
        <f>VLOOKUP(R1455,NIVEAUXADMIN!I:J,2,FALSE)</f>
        <v>HT101023-01</v>
      </c>
      <c r="AB1455" s="206">
        <f>IF(SUMPRODUCT(($A$4:$A1455=A1455)*($Q$4:$Q1455=Q1455))&gt;1,0,1)</f>
        <v>0</v>
      </c>
      <c r="AC1455" s="207">
        <f>IF(SUMPRODUCT(($A$4:$A1455=A1455)*($F$4:$F1455=F1455)*($Q$4:$Q1455=Q1455))&gt;1,0,1)</f>
        <v>0</v>
      </c>
      <c r="AD1455" s="206" t="str">
        <f t="shared" si="70"/>
        <v xml:space="preserve">{"Organisation": "Handicap International", "Indicateur": "Distribution de biens non-alimentaire", "Statut": "Réalisé", "Date de l'activité (passé ou planifiée)
( jj-mm-aaaa)": "12/17/2016", "Département": "Nippes", "Commune": "L'Asile", "Section Communale": "1ère l'Asile"}, </v>
      </c>
    </row>
    <row r="1456" spans="1:30" s="53" customFormat="1" x14ac:dyDescent="0.25">
      <c r="A1456" s="53" t="s">
        <v>77</v>
      </c>
      <c r="C1456" s="53" t="s">
        <v>1853</v>
      </c>
      <c r="D1456" s="53" t="s">
        <v>15</v>
      </c>
      <c r="E1456" s="132">
        <v>42721</v>
      </c>
      <c r="F1456" s="77" t="s">
        <v>2417</v>
      </c>
      <c r="G1456" s="145" t="s">
        <v>1051</v>
      </c>
      <c r="H1456" s="138" t="str">
        <f>IFERROR(VLOOKUP(G1456,REFERENCES!O:P,2,FALSE),"")</f>
        <v xml:space="preserve">Nombre </v>
      </c>
      <c r="I1456" s="185">
        <v>42</v>
      </c>
      <c r="J1456" s="73">
        <v>51</v>
      </c>
      <c r="K1456" s="73">
        <v>21</v>
      </c>
      <c r="L1456" s="73">
        <v>26</v>
      </c>
      <c r="M1456" s="147">
        <v>98</v>
      </c>
      <c r="N1456" s="73">
        <v>21</v>
      </c>
      <c r="O1456" s="149" t="s">
        <v>1038</v>
      </c>
      <c r="P1456" s="53" t="s">
        <v>151</v>
      </c>
      <c r="Q1456" s="71" t="s">
        <v>291</v>
      </c>
      <c r="R1456" s="78" t="s">
        <v>1310</v>
      </c>
      <c r="S1456" s="206" t="s">
        <v>1860</v>
      </c>
      <c r="T1456" s="71" t="s">
        <v>1033</v>
      </c>
      <c r="U1456" s="53" t="s">
        <v>1062</v>
      </c>
      <c r="V1456" s="145"/>
      <c r="W1456" s="206" t="str">
        <f t="shared" si="68"/>
        <v>HAN20161217NIL'1È</v>
      </c>
      <c r="X1456" s="206">
        <f t="shared" si="69"/>
        <v>0</v>
      </c>
      <c r="Y1456" s="206" t="str">
        <f>VLOOKUP(P1456,NIVEAUXADMIN!A:B,2,FALSE)</f>
        <v>HT10</v>
      </c>
      <c r="Z1456" s="206" t="str">
        <f>VLOOKUP(Q1456,NIVEAUXADMIN!E:F,2,FALSE)</f>
        <v>HT101023</v>
      </c>
      <c r="AA1456" s="206" t="str">
        <f>VLOOKUP(R1456,NIVEAUXADMIN!I:J,2,FALSE)</f>
        <v>HT101023-01</v>
      </c>
      <c r="AB1456" s="206">
        <f>IF(SUMPRODUCT(($A$4:$A1456=A1456)*($Q$4:$Q1456=Q1456))&gt;1,0,1)</f>
        <v>0</v>
      </c>
      <c r="AC1456" s="207">
        <f>IF(SUMPRODUCT(($A$4:$A1456=A1456)*($F$4:$F1456=F1456)*($Q$4:$Q1456=Q1456))&gt;1,0,1)</f>
        <v>0</v>
      </c>
      <c r="AD1456" s="206" t="str">
        <f t="shared" si="70"/>
        <v xml:space="preserve">{"Organisation": "Handicap International", "Indicateur": "Distribution de biens non-alimentaire", "Statut": "Réalisé", "Date de l'activité (passé ou planifiée)
( jj-mm-aaaa)": "12/17/2016", "Département": "Nippes", "Commune": "L'Asile", "Section Communale": "1ère l'Asile"}, </v>
      </c>
    </row>
    <row r="1457" spans="1:30" s="53" customFormat="1" x14ac:dyDescent="0.25">
      <c r="A1457" s="53" t="s">
        <v>77</v>
      </c>
      <c r="C1457" s="53" t="s">
        <v>1853</v>
      </c>
      <c r="D1457" s="53" t="s">
        <v>15</v>
      </c>
      <c r="E1457" s="132">
        <v>42724</v>
      </c>
      <c r="F1457" s="77" t="s">
        <v>2417</v>
      </c>
      <c r="G1457" s="145" t="s">
        <v>1055</v>
      </c>
      <c r="H1457" s="138" t="str">
        <f>IFERROR(VLOOKUP(G1457,REFERENCES!O:P,2,FALSE),"")</f>
        <v xml:space="preserve">Nombre </v>
      </c>
      <c r="I1457" s="185">
        <v>109</v>
      </c>
      <c r="J1457" s="17">
        <v>181</v>
      </c>
      <c r="K1457" s="17">
        <v>165</v>
      </c>
      <c r="L1457" s="17">
        <v>179</v>
      </c>
      <c r="M1457" s="147">
        <v>525</v>
      </c>
      <c r="N1457" s="17">
        <v>109</v>
      </c>
      <c r="O1457" s="149" t="s">
        <v>1038</v>
      </c>
      <c r="P1457" s="53" t="s">
        <v>151</v>
      </c>
      <c r="Q1457" s="53" t="s">
        <v>224</v>
      </c>
      <c r="R1457" s="78" t="s">
        <v>1729</v>
      </c>
      <c r="S1457" s="206" t="s">
        <v>1861</v>
      </c>
      <c r="T1457" s="53" t="s">
        <v>1033</v>
      </c>
      <c r="U1457" s="53" t="s">
        <v>1062</v>
      </c>
      <c r="V1457" s="145"/>
      <c r="W1457" s="206" t="str">
        <f t="shared" si="68"/>
        <v>HAN20161220NIAN7È</v>
      </c>
      <c r="X1457" s="206">
        <f t="shared" si="69"/>
        <v>0</v>
      </c>
      <c r="Y1457" s="206" t="str">
        <f>VLOOKUP(P1457,NIVEAUXADMIN!A:B,2,FALSE)</f>
        <v>HT10</v>
      </c>
      <c r="Z1457" s="206" t="str">
        <f>VLOOKUP(Q1457,NIVEAUXADMIN!E:F,2,FALSE)</f>
        <v>HT101021</v>
      </c>
      <c r="AA1457" s="206" t="str">
        <f>VLOOKUP(R1457,NIVEAUXADMIN!I:J,2,FALSE)</f>
        <v>HT101021-03</v>
      </c>
      <c r="AB1457" s="206">
        <f>IF(SUMPRODUCT(($A$4:$A1457=A1457)*($Q$4:$Q1457=Q1457))&gt;1,0,1)</f>
        <v>0</v>
      </c>
      <c r="AC1457" s="207">
        <f>IF(SUMPRODUCT(($A$4:$A1457=A1457)*($F$4:$F1457=F1457)*($Q$4:$Q1457=Q1457))&gt;1,0,1)</f>
        <v>0</v>
      </c>
      <c r="AD1457" s="206" t="str">
        <f t="shared" si="70"/>
        <v xml:space="preserve">{"Organisation": "Handicap International", "Indicateur": "Distribution de biens non-alimentaire", "Statut": "Réalisé", "Date de l'activité (passé ou planifiée)
( jj-mm-aaaa)": "12/20/2016", "Département": "Nippes", "Commune": "Anse A Veau", "Section Communale": "7ème Sault de Baril"}, </v>
      </c>
    </row>
    <row r="1458" spans="1:30" x14ac:dyDescent="0.25">
      <c r="A1458" s="53" t="s">
        <v>77</v>
      </c>
      <c r="B1458" s="53"/>
      <c r="C1458" s="53" t="s">
        <v>1853</v>
      </c>
      <c r="D1458" s="53" t="s">
        <v>15</v>
      </c>
      <c r="E1458" s="132">
        <v>42724</v>
      </c>
      <c r="F1458" s="77" t="s">
        <v>2417</v>
      </c>
      <c r="G1458" s="145" t="s">
        <v>1058</v>
      </c>
      <c r="H1458" s="138" t="str">
        <f>IFERROR(VLOOKUP(G1458,REFERENCES!O:P,2,FALSE),"")</f>
        <v xml:space="preserve">Nombre </v>
      </c>
      <c r="I1458" s="185">
        <v>109</v>
      </c>
      <c r="J1458" s="17">
        <v>181</v>
      </c>
      <c r="K1458" s="17">
        <v>165</v>
      </c>
      <c r="L1458" s="17">
        <v>179</v>
      </c>
      <c r="M1458" s="147">
        <v>525</v>
      </c>
      <c r="N1458" s="17">
        <v>109</v>
      </c>
      <c r="O1458" s="149" t="s">
        <v>1038</v>
      </c>
      <c r="P1458" s="53" t="s">
        <v>151</v>
      </c>
      <c r="Q1458" s="53" t="s">
        <v>224</v>
      </c>
      <c r="R1458" s="78" t="s">
        <v>1729</v>
      </c>
      <c r="S1458" s="143" t="s">
        <v>1861</v>
      </c>
      <c r="T1458" s="53" t="s">
        <v>1033</v>
      </c>
      <c r="U1458" s="53" t="s">
        <v>1062</v>
      </c>
      <c r="V1458" s="206" t="s">
        <v>1049</v>
      </c>
      <c r="W1458" s="206" t="str">
        <f t="shared" si="68"/>
        <v>HAN20161220NIAN7È</v>
      </c>
      <c r="X1458" s="206">
        <f t="shared" si="69"/>
        <v>0</v>
      </c>
      <c r="Y1458" s="206" t="str">
        <f>VLOOKUP(P1458,NIVEAUXADMIN!A:B,2,FALSE)</f>
        <v>HT10</v>
      </c>
      <c r="Z1458" s="206" t="str">
        <f>VLOOKUP(Q1458,NIVEAUXADMIN!E:F,2,FALSE)</f>
        <v>HT101021</v>
      </c>
      <c r="AA1458" s="206" t="str">
        <f>VLOOKUP(R1458,NIVEAUXADMIN!I:J,2,FALSE)</f>
        <v>HT101021-03</v>
      </c>
      <c r="AB1458" s="206">
        <f>IF(SUMPRODUCT(($A$4:$A1458=A1458)*($Q$4:$Q1458=Q1458))&gt;1,0,1)</f>
        <v>0</v>
      </c>
      <c r="AC1458" s="207">
        <f>IF(SUMPRODUCT(($A$4:$A1458=A1458)*($F$4:$F1458=F1458)*($Q$4:$Q1458=Q1458))&gt;1,0,1)</f>
        <v>0</v>
      </c>
      <c r="AD1458" s="206" t="str">
        <f t="shared" si="70"/>
        <v xml:space="preserve">{"Organisation": "Handicap International", "Indicateur": "Distribution de biens non-alimentaire", "Statut": "Réalisé", "Date de l'activité (passé ou planifiée)
( jj-mm-aaaa)": "12/20/2016", "Département": "Nippes", "Commune": "Anse A Veau", "Section Communale": "7ème Sault de Baril"}, </v>
      </c>
    </row>
    <row r="1459" spans="1:30" s="21" customFormat="1" x14ac:dyDescent="0.25">
      <c r="A1459" s="53" t="s">
        <v>77</v>
      </c>
      <c r="B1459" s="53"/>
      <c r="C1459" s="53" t="s">
        <v>1853</v>
      </c>
      <c r="D1459" s="53" t="s">
        <v>15</v>
      </c>
      <c r="E1459" s="132">
        <v>42724</v>
      </c>
      <c r="F1459" s="77" t="s">
        <v>2420</v>
      </c>
      <c r="G1459" s="145" t="s">
        <v>2410</v>
      </c>
      <c r="H1459" s="138" t="str">
        <f>IFERROR(VLOOKUP(G1459,REFERENCES!O:P,2,FALSE),"")</f>
        <v xml:space="preserve">Nombre </v>
      </c>
      <c r="I1459" s="185">
        <v>109</v>
      </c>
      <c r="J1459" s="73">
        <v>181</v>
      </c>
      <c r="K1459" s="73">
        <v>165</v>
      </c>
      <c r="L1459" s="73">
        <v>179</v>
      </c>
      <c r="M1459" s="147">
        <v>525</v>
      </c>
      <c r="N1459" s="73">
        <v>109</v>
      </c>
      <c r="O1459" s="149" t="s">
        <v>1038</v>
      </c>
      <c r="P1459" s="53" t="s">
        <v>151</v>
      </c>
      <c r="Q1459" s="71" t="s">
        <v>224</v>
      </c>
      <c r="R1459" s="78" t="s">
        <v>1729</v>
      </c>
      <c r="S1459" s="143" t="s">
        <v>1861</v>
      </c>
      <c r="T1459" s="71" t="s">
        <v>1033</v>
      </c>
      <c r="U1459" s="53" t="s">
        <v>1062</v>
      </c>
      <c r="V1459" s="145" t="s">
        <v>1854</v>
      </c>
      <c r="W1459" s="206" t="str">
        <f t="shared" si="68"/>
        <v>HAN20161220NIAN7È</v>
      </c>
      <c r="X1459" s="206">
        <f t="shared" si="69"/>
        <v>0</v>
      </c>
      <c r="Y1459" s="206" t="str">
        <f>VLOOKUP(P1459,NIVEAUXADMIN!A:B,2,FALSE)</f>
        <v>HT10</v>
      </c>
      <c r="Z1459" s="206" t="str">
        <f>VLOOKUP(Q1459,NIVEAUXADMIN!E:F,2,FALSE)</f>
        <v>HT101021</v>
      </c>
      <c r="AA1459" s="206" t="str">
        <f>VLOOKUP(R1459,NIVEAUXADMIN!I:J,2,FALSE)</f>
        <v>HT101021-03</v>
      </c>
      <c r="AB1459" s="206">
        <f>IF(SUMPRODUCT(($A$4:$A1459=A1459)*($Q$4:$Q1459=Q1459))&gt;1,0,1)</f>
        <v>0</v>
      </c>
      <c r="AC1459" s="207">
        <f>IF(SUMPRODUCT(($A$4:$A1459=A1459)*($F$4:$F1459=F1459)*($Q$4:$Q1459=Q1459))&gt;1,0,1)</f>
        <v>0</v>
      </c>
      <c r="AD1459" s="206" t="str">
        <f t="shared" si="70"/>
        <v xml:space="preserve">{"Organisation": "Handicap International", "Indicateur": "Distribution de materiel d'abris d'urgence", "Statut": "Réalisé", "Date de l'activité (passé ou planifiée)
( jj-mm-aaaa)": "12/20/2016", "Département": "Nippes", "Commune": "Anse A Veau", "Section Communale": "7ème Sault de Baril"}, </v>
      </c>
    </row>
    <row r="1460" spans="1:30" x14ac:dyDescent="0.25">
      <c r="A1460" s="53" t="s">
        <v>77</v>
      </c>
      <c r="B1460" s="53"/>
      <c r="C1460" s="53" t="s">
        <v>1853</v>
      </c>
      <c r="D1460" s="53" t="s">
        <v>15</v>
      </c>
      <c r="E1460" s="132">
        <v>42724</v>
      </c>
      <c r="F1460" s="77" t="s">
        <v>2418</v>
      </c>
      <c r="G1460" s="145" t="s">
        <v>1151</v>
      </c>
      <c r="H1460" s="138" t="str">
        <f>IFERROR(VLOOKUP(G1460,REFERENCES!O:P,2,FALSE),"")</f>
        <v>Nombre de kits d'outils</v>
      </c>
      <c r="I1460" s="185">
        <v>109</v>
      </c>
      <c r="J1460" s="73">
        <v>181</v>
      </c>
      <c r="K1460" s="73">
        <v>165</v>
      </c>
      <c r="L1460" s="73">
        <v>179</v>
      </c>
      <c r="M1460" s="147">
        <v>525</v>
      </c>
      <c r="N1460" s="73">
        <v>109</v>
      </c>
      <c r="O1460" s="149" t="s">
        <v>1038</v>
      </c>
      <c r="P1460" s="53" t="s">
        <v>151</v>
      </c>
      <c r="Q1460" s="71" t="s">
        <v>224</v>
      </c>
      <c r="R1460" s="150" t="s">
        <v>1729</v>
      </c>
      <c r="S1460" s="206" t="s">
        <v>1861</v>
      </c>
      <c r="T1460" s="71" t="s">
        <v>1033</v>
      </c>
      <c r="U1460" s="206" t="s">
        <v>1062</v>
      </c>
      <c r="V1460" s="145" t="s">
        <v>1856</v>
      </c>
      <c r="W1460" s="206" t="str">
        <f t="shared" si="68"/>
        <v>HAN20161220NIAN7È</v>
      </c>
      <c r="X1460" s="206">
        <f t="shared" si="69"/>
        <v>0</v>
      </c>
      <c r="Y1460" s="206" t="str">
        <f>VLOOKUP(P1460,NIVEAUXADMIN!A:B,2,FALSE)</f>
        <v>HT10</v>
      </c>
      <c r="Z1460" s="206" t="str">
        <f>VLOOKUP(Q1460,NIVEAUXADMIN!E:F,2,FALSE)</f>
        <v>HT101021</v>
      </c>
      <c r="AA1460" s="206" t="str">
        <f>VLOOKUP(R1460,NIVEAUXADMIN!I:J,2,FALSE)</f>
        <v>HT101021-03</v>
      </c>
      <c r="AB1460" s="206">
        <f>IF(SUMPRODUCT(($A$4:$A1460=A1460)*($Q$4:$Q1460=Q1460))&gt;1,0,1)</f>
        <v>0</v>
      </c>
      <c r="AC1460" s="207">
        <f>IF(SUMPRODUCT(($A$4:$A1460=A1460)*($F$4:$F1460=F1460)*($Q$4:$Q1460=Q1460))&gt;1,0,1)</f>
        <v>0</v>
      </c>
      <c r="AD1460" s="206" t="str">
        <f t="shared" si="70"/>
        <v xml:space="preserve">{"Organisation": "Handicap International", "Indicateur": "Support à l'auto-recouvrement pour la réparation et reconstruction", "Statut": "Réalisé", "Date de l'activité (passé ou planifiée)
( jj-mm-aaaa)": "12/20/2016", "Département": "Nippes", "Commune": "Anse A Veau", "Section Communale": "7ème Sault de Baril"}, </v>
      </c>
    </row>
    <row r="1461" spans="1:30" s="21" customFormat="1" x14ac:dyDescent="0.25">
      <c r="A1461" s="53" t="s">
        <v>77</v>
      </c>
      <c r="B1461" s="53"/>
      <c r="C1461" s="53" t="s">
        <v>1853</v>
      </c>
      <c r="D1461" s="53" t="s">
        <v>15</v>
      </c>
      <c r="E1461" s="132">
        <v>42724</v>
      </c>
      <c r="F1461" s="77" t="s">
        <v>2417</v>
      </c>
      <c r="G1461" s="145" t="s">
        <v>1054</v>
      </c>
      <c r="H1461" s="138" t="str">
        <f>IFERROR(VLOOKUP(G1461,REFERENCES!O:P,2,FALSE),"")</f>
        <v xml:space="preserve">Nombre </v>
      </c>
      <c r="I1461" s="185">
        <v>218</v>
      </c>
      <c r="J1461" s="17">
        <v>181</v>
      </c>
      <c r="K1461" s="17">
        <v>165</v>
      </c>
      <c r="L1461" s="17">
        <v>179</v>
      </c>
      <c r="M1461" s="147">
        <v>525</v>
      </c>
      <c r="N1461" s="17">
        <v>109</v>
      </c>
      <c r="O1461" s="149" t="s">
        <v>1038</v>
      </c>
      <c r="P1461" s="53" t="s">
        <v>151</v>
      </c>
      <c r="Q1461" s="53" t="s">
        <v>224</v>
      </c>
      <c r="R1461" s="150" t="s">
        <v>1729</v>
      </c>
      <c r="S1461" s="206" t="s">
        <v>1861</v>
      </c>
      <c r="T1461" s="53" t="s">
        <v>1033</v>
      </c>
      <c r="U1461" s="206" t="s">
        <v>1062</v>
      </c>
      <c r="V1461" s="145"/>
      <c r="W1461" s="206" t="str">
        <f t="shared" si="68"/>
        <v>HAN20161220NIAN7È</v>
      </c>
      <c r="X1461" s="206">
        <f t="shared" si="69"/>
        <v>0</v>
      </c>
      <c r="Y1461" s="206" t="str">
        <f>VLOOKUP(P1461,NIVEAUXADMIN!A:B,2,FALSE)</f>
        <v>HT10</v>
      </c>
      <c r="Z1461" s="206" t="str">
        <f>VLOOKUP(Q1461,NIVEAUXADMIN!E:F,2,FALSE)</f>
        <v>HT101021</v>
      </c>
      <c r="AA1461" s="206" t="str">
        <f>VLOOKUP(R1461,NIVEAUXADMIN!I:J,2,FALSE)</f>
        <v>HT101021-03</v>
      </c>
      <c r="AB1461" s="206">
        <f>IF(SUMPRODUCT(($A$4:$A1461=A1461)*($Q$4:$Q1461=Q1461))&gt;1,0,1)</f>
        <v>0</v>
      </c>
      <c r="AC1461" s="207">
        <f>IF(SUMPRODUCT(($A$4:$A1461=A1461)*($F$4:$F1461=F1461)*($Q$4:$Q1461=Q1461))&gt;1,0,1)</f>
        <v>0</v>
      </c>
      <c r="AD1461" s="206" t="str">
        <f t="shared" si="70"/>
        <v xml:space="preserve">{"Organisation": "Handicap International", "Indicateur": "Distribution de biens non-alimentaire", "Statut": "Réalisé", "Date de l'activité (passé ou planifiée)
( jj-mm-aaaa)": "12/20/2016", "Département": "Nippes", "Commune": "Anse A Veau", "Section Communale": "7ème Sault de Baril"}, </v>
      </c>
    </row>
    <row r="1462" spans="1:30" s="21" customFormat="1" x14ac:dyDescent="0.25">
      <c r="A1462" s="53" t="s">
        <v>77</v>
      </c>
      <c r="B1462" s="53"/>
      <c r="C1462" s="53" t="s">
        <v>1853</v>
      </c>
      <c r="D1462" s="53" t="s">
        <v>15</v>
      </c>
      <c r="E1462" s="132">
        <v>42724</v>
      </c>
      <c r="F1462" s="77" t="s">
        <v>2417</v>
      </c>
      <c r="G1462" s="145" t="s">
        <v>1051</v>
      </c>
      <c r="H1462" s="138" t="str">
        <f>IFERROR(VLOOKUP(G1462,REFERENCES!O:P,2,FALSE),"")</f>
        <v xml:space="preserve">Nombre </v>
      </c>
      <c r="I1462" s="185">
        <v>218</v>
      </c>
      <c r="J1462" s="17">
        <v>181</v>
      </c>
      <c r="K1462" s="17">
        <v>165</v>
      </c>
      <c r="L1462" s="17">
        <v>179</v>
      </c>
      <c r="M1462" s="147">
        <v>525</v>
      </c>
      <c r="N1462" s="17">
        <v>109</v>
      </c>
      <c r="O1462" s="149" t="s">
        <v>1038</v>
      </c>
      <c r="P1462" s="53" t="s">
        <v>151</v>
      </c>
      <c r="Q1462" s="53" t="s">
        <v>224</v>
      </c>
      <c r="R1462" s="78" t="s">
        <v>1729</v>
      </c>
      <c r="S1462" s="143" t="s">
        <v>1861</v>
      </c>
      <c r="T1462" s="53" t="s">
        <v>1033</v>
      </c>
      <c r="U1462" s="53" t="s">
        <v>1062</v>
      </c>
      <c r="V1462" s="15"/>
      <c r="W1462" s="206" t="str">
        <f t="shared" si="68"/>
        <v>HAN20161220NIAN7È</v>
      </c>
      <c r="X1462" s="206">
        <f t="shared" si="69"/>
        <v>0</v>
      </c>
      <c r="Y1462" s="206" t="str">
        <f>VLOOKUP(P1462,NIVEAUXADMIN!A:B,2,FALSE)</f>
        <v>HT10</v>
      </c>
      <c r="Z1462" s="206" t="str">
        <f>VLOOKUP(Q1462,NIVEAUXADMIN!E:F,2,FALSE)</f>
        <v>HT101021</v>
      </c>
      <c r="AA1462" s="206" t="str">
        <f>VLOOKUP(R1462,NIVEAUXADMIN!I:J,2,FALSE)</f>
        <v>HT101021-03</v>
      </c>
      <c r="AB1462" s="206">
        <f>IF(SUMPRODUCT(($A$4:$A1462=A1462)*($Q$4:$Q1462=Q1462))&gt;1,0,1)</f>
        <v>0</v>
      </c>
      <c r="AC1462" s="207">
        <f>IF(SUMPRODUCT(($A$4:$A1462=A1462)*($F$4:$F1462=F1462)*($Q$4:$Q1462=Q1462))&gt;1,0,1)</f>
        <v>0</v>
      </c>
      <c r="AD1462" s="206" t="str">
        <f t="shared" si="70"/>
        <v xml:space="preserve">{"Organisation": "Handicap International", "Indicateur": "Distribution de biens non-alimentaire", "Statut": "Réalisé", "Date de l'activité (passé ou planifiée)
( jj-mm-aaaa)": "12/20/2016", "Département": "Nippes", "Commune": "Anse A Veau", "Section Communale": "7ème Sault de Baril"}, </v>
      </c>
    </row>
    <row r="1463" spans="1:30" x14ac:dyDescent="0.25">
      <c r="A1463" s="53" t="s">
        <v>77</v>
      </c>
      <c r="B1463" s="53"/>
      <c r="C1463" s="53" t="s">
        <v>1853</v>
      </c>
      <c r="D1463" s="53" t="s">
        <v>15</v>
      </c>
      <c r="E1463" s="132">
        <v>42725</v>
      </c>
      <c r="F1463" s="77" t="s">
        <v>2417</v>
      </c>
      <c r="G1463" s="145" t="s">
        <v>1055</v>
      </c>
      <c r="H1463" s="138" t="str">
        <f>IFERROR(VLOOKUP(G1463,REFERENCES!O:P,2,FALSE),"")</f>
        <v xml:space="preserve">Nombre </v>
      </c>
      <c r="I1463" s="185">
        <v>57</v>
      </c>
      <c r="J1463" s="17">
        <v>125</v>
      </c>
      <c r="K1463" s="17">
        <v>76</v>
      </c>
      <c r="L1463" s="17">
        <v>77</v>
      </c>
      <c r="M1463" s="147">
        <v>278</v>
      </c>
      <c r="N1463" s="17">
        <v>57</v>
      </c>
      <c r="O1463" s="149" t="s">
        <v>1038</v>
      </c>
      <c r="P1463" s="53" t="s">
        <v>151</v>
      </c>
      <c r="Q1463" s="53" t="s">
        <v>291</v>
      </c>
      <c r="R1463" s="78" t="s">
        <v>1310</v>
      </c>
      <c r="S1463" s="143" t="s">
        <v>1862</v>
      </c>
      <c r="T1463" s="53" t="s">
        <v>1033</v>
      </c>
      <c r="U1463" s="53" t="s">
        <v>1062</v>
      </c>
      <c r="V1463" s="145"/>
      <c r="W1463" s="206" t="str">
        <f t="shared" si="68"/>
        <v>HAN20161221NIL'1È</v>
      </c>
      <c r="X1463" s="206">
        <f t="shared" si="69"/>
        <v>0</v>
      </c>
      <c r="Y1463" s="206" t="str">
        <f>VLOOKUP(P1463,NIVEAUXADMIN!A:B,2,FALSE)</f>
        <v>HT10</v>
      </c>
      <c r="Z1463" s="206" t="str">
        <f>VLOOKUP(Q1463,NIVEAUXADMIN!E:F,2,FALSE)</f>
        <v>HT101023</v>
      </c>
      <c r="AA1463" s="206" t="str">
        <f>VLOOKUP(R1463,NIVEAUXADMIN!I:J,2,FALSE)</f>
        <v>HT101023-01</v>
      </c>
      <c r="AB1463" s="206">
        <f>IF(SUMPRODUCT(($A$4:$A1463=A1463)*($Q$4:$Q1463=Q1463))&gt;1,0,1)</f>
        <v>0</v>
      </c>
      <c r="AC1463" s="207">
        <f>IF(SUMPRODUCT(($A$4:$A1463=A1463)*($F$4:$F1463=F1463)*($Q$4:$Q1463=Q1463))&gt;1,0,1)</f>
        <v>0</v>
      </c>
      <c r="AD1463" s="206" t="str">
        <f t="shared" si="70"/>
        <v xml:space="preserve">{"Organisation": "Handicap International", "Indicateur": "Distribution de biens non-alimentaire", "Statut": "Réalisé", "Date de l'activité (passé ou planifiée)
( jj-mm-aaaa)": "12/21/2016", "Département": "Nippes", "Commune": "L'Asile", "Section Communale": "1ère l'Asile"}, </v>
      </c>
    </row>
    <row r="1464" spans="1:30" x14ac:dyDescent="0.25">
      <c r="A1464" s="53" t="s">
        <v>77</v>
      </c>
      <c r="B1464" s="53"/>
      <c r="C1464" s="53" t="s">
        <v>1853</v>
      </c>
      <c r="D1464" s="53" t="s">
        <v>15</v>
      </c>
      <c r="E1464" s="132">
        <v>42725</v>
      </c>
      <c r="F1464" s="77" t="s">
        <v>2417</v>
      </c>
      <c r="G1464" s="145" t="s">
        <v>1058</v>
      </c>
      <c r="H1464" s="138" t="str">
        <f>IFERROR(VLOOKUP(G1464,REFERENCES!O:P,2,FALSE),"")</f>
        <v xml:space="preserve">Nombre </v>
      </c>
      <c r="I1464" s="185">
        <v>57</v>
      </c>
      <c r="J1464" s="17">
        <v>125</v>
      </c>
      <c r="K1464" s="17">
        <v>76</v>
      </c>
      <c r="L1464" s="17">
        <v>77</v>
      </c>
      <c r="M1464" s="147">
        <v>278</v>
      </c>
      <c r="N1464" s="17">
        <v>57</v>
      </c>
      <c r="O1464" s="149" t="s">
        <v>1038</v>
      </c>
      <c r="P1464" s="53" t="s">
        <v>151</v>
      </c>
      <c r="Q1464" s="53" t="s">
        <v>291</v>
      </c>
      <c r="R1464" s="78" t="s">
        <v>1310</v>
      </c>
      <c r="S1464" s="143" t="s">
        <v>1862</v>
      </c>
      <c r="T1464" s="53" t="s">
        <v>1033</v>
      </c>
      <c r="U1464" s="53" t="s">
        <v>1062</v>
      </c>
      <c r="V1464" s="206" t="s">
        <v>1049</v>
      </c>
      <c r="W1464" s="206" t="str">
        <f t="shared" si="68"/>
        <v>HAN20161221NIL'1È</v>
      </c>
      <c r="X1464" s="206">
        <f t="shared" si="69"/>
        <v>0</v>
      </c>
      <c r="Y1464" s="206" t="str">
        <f>VLOOKUP(P1464,NIVEAUXADMIN!A:B,2,FALSE)</f>
        <v>HT10</v>
      </c>
      <c r="Z1464" s="206" t="str">
        <f>VLOOKUP(Q1464,NIVEAUXADMIN!E:F,2,FALSE)</f>
        <v>HT101023</v>
      </c>
      <c r="AA1464" s="206" t="str">
        <f>VLOOKUP(R1464,NIVEAUXADMIN!I:J,2,FALSE)</f>
        <v>HT101023-01</v>
      </c>
      <c r="AB1464" s="206">
        <f>IF(SUMPRODUCT(($A$4:$A1464=A1464)*($Q$4:$Q1464=Q1464))&gt;1,0,1)</f>
        <v>0</v>
      </c>
      <c r="AC1464" s="207">
        <f>IF(SUMPRODUCT(($A$4:$A1464=A1464)*($F$4:$F1464=F1464)*($Q$4:$Q1464=Q1464))&gt;1,0,1)</f>
        <v>0</v>
      </c>
      <c r="AD1464" s="206" t="str">
        <f t="shared" si="70"/>
        <v xml:space="preserve">{"Organisation": "Handicap International", "Indicateur": "Distribution de biens non-alimentaire", "Statut": "Réalisé", "Date de l'activité (passé ou planifiée)
( jj-mm-aaaa)": "12/21/2016", "Département": "Nippes", "Commune": "L'Asile", "Section Communale": "1ère l'Asile"}, </v>
      </c>
    </row>
    <row r="1465" spans="1:30" x14ac:dyDescent="0.25">
      <c r="A1465" s="53" t="s">
        <v>77</v>
      </c>
      <c r="B1465" s="53"/>
      <c r="C1465" s="53" t="s">
        <v>1853</v>
      </c>
      <c r="D1465" s="53" t="s">
        <v>15</v>
      </c>
      <c r="E1465" s="132">
        <v>42725</v>
      </c>
      <c r="F1465" s="77" t="s">
        <v>2420</v>
      </c>
      <c r="G1465" s="145" t="s">
        <v>2410</v>
      </c>
      <c r="H1465" s="138" t="str">
        <f>IFERROR(VLOOKUP(G1465,REFERENCES!O:P,2,FALSE),"")</f>
        <v xml:space="preserve">Nombre </v>
      </c>
      <c r="I1465" s="185">
        <v>57</v>
      </c>
      <c r="J1465" s="17">
        <v>125</v>
      </c>
      <c r="K1465" s="17">
        <v>76</v>
      </c>
      <c r="L1465" s="17">
        <v>77</v>
      </c>
      <c r="M1465" s="147">
        <v>278</v>
      </c>
      <c r="N1465" s="17">
        <v>57</v>
      </c>
      <c r="O1465" s="149" t="s">
        <v>1038</v>
      </c>
      <c r="P1465" s="53" t="s">
        <v>151</v>
      </c>
      <c r="Q1465" s="53" t="s">
        <v>291</v>
      </c>
      <c r="R1465" s="78" t="s">
        <v>1310</v>
      </c>
      <c r="S1465" s="143" t="s">
        <v>1862</v>
      </c>
      <c r="T1465" s="53" t="s">
        <v>1033</v>
      </c>
      <c r="U1465" s="53" t="s">
        <v>1062</v>
      </c>
      <c r="V1465" s="145" t="s">
        <v>1854</v>
      </c>
      <c r="W1465" s="206" t="str">
        <f t="shared" si="68"/>
        <v>HAN20161221NIL'1È</v>
      </c>
      <c r="X1465" s="206">
        <f t="shared" si="69"/>
        <v>0</v>
      </c>
      <c r="Y1465" s="206" t="str">
        <f>VLOOKUP(P1465,NIVEAUXADMIN!A:B,2,FALSE)</f>
        <v>HT10</v>
      </c>
      <c r="Z1465" s="206" t="str">
        <f>VLOOKUP(Q1465,NIVEAUXADMIN!E:F,2,FALSE)</f>
        <v>HT101023</v>
      </c>
      <c r="AA1465" s="206" t="str">
        <f>VLOOKUP(R1465,NIVEAUXADMIN!I:J,2,FALSE)</f>
        <v>HT101023-01</v>
      </c>
      <c r="AB1465" s="206">
        <f>IF(SUMPRODUCT(($A$4:$A1465=A1465)*($Q$4:$Q1465=Q1465))&gt;1,0,1)</f>
        <v>0</v>
      </c>
      <c r="AC1465" s="207">
        <f>IF(SUMPRODUCT(($A$4:$A1465=A1465)*($F$4:$F1465=F1465)*($Q$4:$Q1465=Q1465))&gt;1,0,1)</f>
        <v>0</v>
      </c>
      <c r="AD1465" s="206" t="str">
        <f t="shared" si="70"/>
        <v xml:space="preserve">{"Organisation": "Handicap International", "Indicateur": "Distribution de materiel d'abris d'urgence", "Statut": "Réalisé", "Date de l'activité (passé ou planifiée)
( jj-mm-aaaa)": "12/21/2016", "Département": "Nippes", "Commune": "L'Asile", "Section Communale": "1ère l'Asile"}, </v>
      </c>
    </row>
    <row r="1466" spans="1:30" x14ac:dyDescent="0.25">
      <c r="A1466" s="53" t="s">
        <v>77</v>
      </c>
      <c r="B1466" s="53"/>
      <c r="C1466" s="53" t="s">
        <v>1853</v>
      </c>
      <c r="D1466" s="53" t="s">
        <v>15</v>
      </c>
      <c r="E1466" s="132">
        <v>42725</v>
      </c>
      <c r="F1466" s="77" t="s">
        <v>2418</v>
      </c>
      <c r="G1466" s="145" t="s">
        <v>1151</v>
      </c>
      <c r="H1466" s="138" t="str">
        <f>IFERROR(VLOOKUP(G1466,REFERENCES!O:P,2,FALSE),"")</f>
        <v>Nombre de kits d'outils</v>
      </c>
      <c r="I1466" s="185">
        <v>57</v>
      </c>
      <c r="J1466" s="17">
        <v>125</v>
      </c>
      <c r="K1466" s="17">
        <v>76</v>
      </c>
      <c r="L1466" s="17">
        <v>77</v>
      </c>
      <c r="M1466" s="147">
        <v>278</v>
      </c>
      <c r="N1466" s="17">
        <v>57</v>
      </c>
      <c r="O1466" s="149" t="s">
        <v>1038</v>
      </c>
      <c r="P1466" s="53" t="s">
        <v>151</v>
      </c>
      <c r="Q1466" s="53" t="s">
        <v>291</v>
      </c>
      <c r="R1466" s="150" t="s">
        <v>1310</v>
      </c>
      <c r="S1466" s="143" t="s">
        <v>1862</v>
      </c>
      <c r="T1466" s="53" t="s">
        <v>1033</v>
      </c>
      <c r="U1466" s="53" t="s">
        <v>1062</v>
      </c>
      <c r="V1466" s="145" t="s">
        <v>1856</v>
      </c>
      <c r="W1466" s="206" t="str">
        <f t="shared" si="68"/>
        <v>HAN20161221NIL'1È</v>
      </c>
      <c r="X1466" s="206">
        <f t="shared" si="69"/>
        <v>0</v>
      </c>
      <c r="Y1466" s="206" t="str">
        <f>VLOOKUP(P1466,NIVEAUXADMIN!A:B,2,FALSE)</f>
        <v>HT10</v>
      </c>
      <c r="Z1466" s="206" t="str">
        <f>VLOOKUP(Q1466,NIVEAUXADMIN!E:F,2,FALSE)</f>
        <v>HT101023</v>
      </c>
      <c r="AA1466" s="206" t="str">
        <f>VLOOKUP(R1466,NIVEAUXADMIN!I:J,2,FALSE)</f>
        <v>HT101023-01</v>
      </c>
      <c r="AB1466" s="206">
        <f>IF(SUMPRODUCT(($A$4:$A1466=A1466)*($Q$4:$Q1466=Q1466))&gt;1,0,1)</f>
        <v>0</v>
      </c>
      <c r="AC1466" s="207">
        <f>IF(SUMPRODUCT(($A$4:$A1466=A1466)*($F$4:$F1466=F1466)*($Q$4:$Q1466=Q1466))&gt;1,0,1)</f>
        <v>0</v>
      </c>
      <c r="AD1466" s="206" t="str">
        <f t="shared" si="70"/>
        <v xml:space="preserve">{"Organisation": "Handicap International", "Indicateur": "Support à l'auto-recouvrement pour la réparation et reconstruction", "Statut": "Réalisé", "Date de l'activité (passé ou planifiée)
( jj-mm-aaaa)": "12/21/2016", "Département": "Nippes", "Commune": "L'Asile", "Section Communale": "1ère l'Asile"}, </v>
      </c>
    </row>
    <row r="1467" spans="1:30" x14ac:dyDescent="0.25">
      <c r="A1467" s="53" t="s">
        <v>77</v>
      </c>
      <c r="B1467" s="53"/>
      <c r="C1467" s="53" t="s">
        <v>1853</v>
      </c>
      <c r="D1467" s="53" t="s">
        <v>15</v>
      </c>
      <c r="E1467" s="132">
        <v>42725</v>
      </c>
      <c r="F1467" s="77" t="s">
        <v>2417</v>
      </c>
      <c r="G1467" s="145" t="s">
        <v>1054</v>
      </c>
      <c r="H1467" s="138" t="str">
        <f>IFERROR(VLOOKUP(G1467,REFERENCES!O:P,2,FALSE),"")</f>
        <v xml:space="preserve">Nombre </v>
      </c>
      <c r="I1467" s="185">
        <v>114</v>
      </c>
      <c r="J1467" s="207">
        <v>125</v>
      </c>
      <c r="K1467" s="207">
        <v>76</v>
      </c>
      <c r="L1467" s="207">
        <v>77</v>
      </c>
      <c r="M1467" s="147">
        <v>278</v>
      </c>
      <c r="N1467" s="207">
        <v>57</v>
      </c>
      <c r="O1467" s="149" t="s">
        <v>1038</v>
      </c>
      <c r="P1467" s="53" t="s">
        <v>151</v>
      </c>
      <c r="Q1467" s="206" t="s">
        <v>291</v>
      </c>
      <c r="R1467" s="150" t="s">
        <v>1310</v>
      </c>
      <c r="S1467" s="143" t="s">
        <v>1862</v>
      </c>
      <c r="T1467" s="206" t="s">
        <v>1033</v>
      </c>
      <c r="U1467" s="53" t="s">
        <v>1062</v>
      </c>
      <c r="V1467" s="15"/>
      <c r="W1467" s="206" t="str">
        <f t="shared" si="68"/>
        <v>HAN20161221NIL'1È</v>
      </c>
      <c r="X1467" s="206">
        <f t="shared" si="69"/>
        <v>0</v>
      </c>
      <c r="Y1467" s="206" t="str">
        <f>VLOOKUP(P1467,NIVEAUXADMIN!A:B,2,FALSE)</f>
        <v>HT10</v>
      </c>
      <c r="Z1467" s="206" t="str">
        <f>VLOOKUP(Q1467,NIVEAUXADMIN!E:F,2,FALSE)</f>
        <v>HT101023</v>
      </c>
      <c r="AA1467" s="206" t="str">
        <f>VLOOKUP(R1467,NIVEAUXADMIN!I:J,2,FALSE)</f>
        <v>HT101023-01</v>
      </c>
      <c r="AB1467" s="206">
        <f>IF(SUMPRODUCT(($A$4:$A1467=A1467)*($Q$4:$Q1467=Q1467))&gt;1,0,1)</f>
        <v>0</v>
      </c>
      <c r="AC1467" s="207">
        <f>IF(SUMPRODUCT(($A$4:$A1467=A1467)*($F$4:$F1467=F1467)*($Q$4:$Q1467=Q1467))&gt;1,0,1)</f>
        <v>0</v>
      </c>
      <c r="AD1467" s="206" t="str">
        <f t="shared" si="70"/>
        <v xml:space="preserve">{"Organisation": "Handicap International", "Indicateur": "Distribution de biens non-alimentaire", "Statut": "Réalisé", "Date de l'activité (passé ou planifiée)
( jj-mm-aaaa)": "12/21/2016", "Département": "Nippes", "Commune": "L'Asile", "Section Communale": "1ère l'Asile"}, </v>
      </c>
    </row>
    <row r="1468" spans="1:30" x14ac:dyDescent="0.25">
      <c r="A1468" s="53" t="s">
        <v>77</v>
      </c>
      <c r="B1468" s="53"/>
      <c r="C1468" s="53" t="s">
        <v>1853</v>
      </c>
      <c r="D1468" s="53" t="s">
        <v>15</v>
      </c>
      <c r="E1468" s="132">
        <v>42725</v>
      </c>
      <c r="F1468" s="77" t="s">
        <v>2417</v>
      </c>
      <c r="G1468" s="145" t="s">
        <v>1051</v>
      </c>
      <c r="H1468" s="138" t="str">
        <f>IFERROR(VLOOKUP(G1468,REFERENCES!O:P,2,FALSE),"")</f>
        <v xml:space="preserve">Nombre </v>
      </c>
      <c r="I1468" s="185">
        <v>114</v>
      </c>
      <c r="J1468" s="17">
        <v>125</v>
      </c>
      <c r="K1468" s="17">
        <v>76</v>
      </c>
      <c r="L1468" s="17">
        <v>77</v>
      </c>
      <c r="M1468" s="147">
        <v>278</v>
      </c>
      <c r="N1468" s="17">
        <v>57</v>
      </c>
      <c r="O1468" s="149" t="s">
        <v>1038</v>
      </c>
      <c r="P1468" s="53" t="s">
        <v>151</v>
      </c>
      <c r="Q1468" s="53" t="s">
        <v>291</v>
      </c>
      <c r="R1468" s="78" t="s">
        <v>1310</v>
      </c>
      <c r="S1468" s="206" t="s">
        <v>1862</v>
      </c>
      <c r="T1468" s="53" t="s">
        <v>1033</v>
      </c>
      <c r="U1468" s="53" t="s">
        <v>1062</v>
      </c>
      <c r="V1468" s="145"/>
      <c r="W1468" s="206" t="str">
        <f t="shared" si="68"/>
        <v>HAN20161221NIL'1È</v>
      </c>
      <c r="X1468" s="206">
        <f t="shared" si="69"/>
        <v>0</v>
      </c>
      <c r="Y1468" s="206" t="str">
        <f>VLOOKUP(P1468,NIVEAUXADMIN!A:B,2,FALSE)</f>
        <v>HT10</v>
      </c>
      <c r="Z1468" s="206" t="str">
        <f>VLOOKUP(Q1468,NIVEAUXADMIN!E:F,2,FALSE)</f>
        <v>HT101023</v>
      </c>
      <c r="AA1468" s="206" t="str">
        <f>VLOOKUP(R1468,NIVEAUXADMIN!I:J,2,FALSE)</f>
        <v>HT101023-01</v>
      </c>
      <c r="AB1468" s="206">
        <f>IF(SUMPRODUCT(($A$4:$A1468=A1468)*($Q$4:$Q1468=Q1468))&gt;1,0,1)</f>
        <v>0</v>
      </c>
      <c r="AC1468" s="207">
        <f>IF(SUMPRODUCT(($A$4:$A1468=A1468)*($F$4:$F1468=F1468)*($Q$4:$Q1468=Q1468))&gt;1,0,1)</f>
        <v>0</v>
      </c>
      <c r="AD1468" s="206" t="str">
        <f t="shared" si="70"/>
        <v xml:space="preserve">{"Organisation": "Handicap International", "Indicateur": "Distribution de biens non-alimentaire", "Statut": "Réalisé", "Date de l'activité (passé ou planifiée)
( jj-mm-aaaa)": "12/21/2016", "Département": "Nippes", "Commune": "L'Asile", "Section Communale": "1ère l'Asile"}, </v>
      </c>
    </row>
    <row r="1469" spans="1:30" x14ac:dyDescent="0.25">
      <c r="A1469" s="53" t="s">
        <v>77</v>
      </c>
      <c r="B1469" s="53"/>
      <c r="C1469" s="53" t="s">
        <v>1853</v>
      </c>
      <c r="D1469" s="53" t="s">
        <v>15</v>
      </c>
      <c r="E1469" s="132">
        <v>42727</v>
      </c>
      <c r="F1469" s="77" t="s">
        <v>2417</v>
      </c>
      <c r="G1469" s="145" t="s">
        <v>1055</v>
      </c>
      <c r="H1469" s="138" t="str">
        <f>IFERROR(VLOOKUP(G1469,REFERENCES!O:P,2,FALSE),"")</f>
        <v xml:space="preserve">Nombre </v>
      </c>
      <c r="I1469" s="185">
        <v>94</v>
      </c>
      <c r="J1469" s="17">
        <v>162</v>
      </c>
      <c r="K1469" s="17">
        <v>115</v>
      </c>
      <c r="L1469" s="17">
        <v>118</v>
      </c>
      <c r="M1469" s="147">
        <v>395</v>
      </c>
      <c r="N1469" s="17">
        <v>94</v>
      </c>
      <c r="O1469" s="149" t="s">
        <v>1038</v>
      </c>
      <c r="P1469" s="53" t="s">
        <v>151</v>
      </c>
      <c r="Q1469" s="53" t="s">
        <v>303</v>
      </c>
      <c r="R1469" s="78" t="s">
        <v>1290</v>
      </c>
      <c r="S1469" s="206" t="s">
        <v>1863</v>
      </c>
      <c r="T1469" s="53" t="s">
        <v>1033</v>
      </c>
      <c r="U1469" s="53" t="s">
        <v>1062</v>
      </c>
      <c r="V1469" s="145"/>
      <c r="W1469" s="206" t="str">
        <f t="shared" si="68"/>
        <v>HAN20161223NIPE1È</v>
      </c>
      <c r="X1469" s="206">
        <f t="shared" si="69"/>
        <v>0</v>
      </c>
      <c r="Y1469" s="206" t="str">
        <f>VLOOKUP(P1469,NIVEAUXADMIN!A:B,2,FALSE)</f>
        <v>HT10</v>
      </c>
      <c r="Z1469" s="206" t="str">
        <f>VLOOKUP(Q1469,NIVEAUXADMIN!E:F,2,FALSE)</f>
        <v>HT101012</v>
      </c>
      <c r="AA1469" s="206" t="str">
        <f>VLOOKUP(R1469,NIVEAUXADMIN!I:J,2,FALSE)</f>
        <v>HT101012-01</v>
      </c>
      <c r="AB1469" s="206">
        <f>IF(SUMPRODUCT(($A$4:$A1469=A1469)*($Q$4:$Q1469=Q1469))&gt;1,0,1)</f>
        <v>1</v>
      </c>
      <c r="AC1469" s="207">
        <f>IF(SUMPRODUCT(($A$4:$A1469=A1469)*($F$4:$F1469=F1469)*($Q$4:$Q1469=Q1469))&gt;1,0,1)</f>
        <v>1</v>
      </c>
      <c r="AD1469" s="206" t="str">
        <f t="shared" si="70"/>
        <v xml:space="preserve">{"Organisation": "Handicap International", "Indicateur": "Distribution de biens non-alimentaire", "Statut": "Réalisé", "Date de l'activité (passé ou planifiée)
( jj-mm-aaaa)": "12/23/2016", "Département": "Nippes", "Commune": "Petite Riviere de Nippes", "Section Communale": "1ère Fonds de Lianes"}, </v>
      </c>
    </row>
    <row r="1470" spans="1:30" x14ac:dyDescent="0.25">
      <c r="A1470" s="53" t="s">
        <v>77</v>
      </c>
      <c r="B1470" s="53"/>
      <c r="C1470" s="53" t="s">
        <v>1853</v>
      </c>
      <c r="D1470" s="53" t="s">
        <v>15</v>
      </c>
      <c r="E1470" s="132">
        <v>42727</v>
      </c>
      <c r="F1470" s="77" t="s">
        <v>2417</v>
      </c>
      <c r="G1470" s="145" t="s">
        <v>1058</v>
      </c>
      <c r="H1470" s="138" t="str">
        <f>IFERROR(VLOOKUP(G1470,REFERENCES!O:P,2,FALSE),"")</f>
        <v xml:space="preserve">Nombre </v>
      </c>
      <c r="I1470" s="185">
        <v>94</v>
      </c>
      <c r="J1470" s="17">
        <v>162</v>
      </c>
      <c r="K1470" s="17">
        <v>115</v>
      </c>
      <c r="L1470" s="17">
        <v>118</v>
      </c>
      <c r="M1470" s="147">
        <v>395</v>
      </c>
      <c r="N1470" s="17">
        <v>94</v>
      </c>
      <c r="O1470" s="149" t="s">
        <v>1038</v>
      </c>
      <c r="P1470" s="53" t="s">
        <v>151</v>
      </c>
      <c r="Q1470" s="53" t="s">
        <v>303</v>
      </c>
      <c r="R1470" s="78" t="s">
        <v>1290</v>
      </c>
      <c r="S1470" s="206" t="s">
        <v>1863</v>
      </c>
      <c r="T1470" s="53" t="s">
        <v>1033</v>
      </c>
      <c r="U1470" s="53" t="s">
        <v>1062</v>
      </c>
      <c r="V1470" s="206" t="s">
        <v>1049</v>
      </c>
      <c r="W1470" s="206" t="str">
        <f t="shared" si="68"/>
        <v>HAN20161223NIPE1È</v>
      </c>
      <c r="X1470" s="206">
        <f t="shared" si="69"/>
        <v>0</v>
      </c>
      <c r="Y1470" s="206" t="str">
        <f>VLOOKUP(P1470,NIVEAUXADMIN!A:B,2,FALSE)</f>
        <v>HT10</v>
      </c>
      <c r="Z1470" s="206" t="str">
        <f>VLOOKUP(Q1470,NIVEAUXADMIN!E:F,2,FALSE)</f>
        <v>HT101012</v>
      </c>
      <c r="AA1470" s="206" t="str">
        <f>VLOOKUP(R1470,NIVEAUXADMIN!I:J,2,FALSE)</f>
        <v>HT101012-01</v>
      </c>
      <c r="AB1470" s="206">
        <f>IF(SUMPRODUCT(($A$4:$A1470=A1470)*($Q$4:$Q1470=Q1470))&gt;1,0,1)</f>
        <v>0</v>
      </c>
      <c r="AC1470" s="207">
        <f>IF(SUMPRODUCT(($A$4:$A1470=A1470)*($F$4:$F1470=F1470)*($Q$4:$Q1470=Q1470))&gt;1,0,1)</f>
        <v>0</v>
      </c>
      <c r="AD1470" s="206" t="str">
        <f t="shared" si="70"/>
        <v xml:space="preserve">{"Organisation": "Handicap International", "Indicateur": "Distribution de biens non-alimentaire", "Statut": "Réalisé", "Date de l'activité (passé ou planifiée)
( jj-mm-aaaa)": "12/23/2016", "Département": "Nippes", "Commune": "Petite Riviere de Nippes", "Section Communale": "1ère Fonds de Lianes"}, </v>
      </c>
    </row>
    <row r="1471" spans="1:30" x14ac:dyDescent="0.25">
      <c r="A1471" s="53" t="s">
        <v>77</v>
      </c>
      <c r="B1471" s="53"/>
      <c r="C1471" s="53" t="s">
        <v>1853</v>
      </c>
      <c r="D1471" s="53" t="s">
        <v>15</v>
      </c>
      <c r="E1471" s="132">
        <v>42727</v>
      </c>
      <c r="F1471" s="77" t="s">
        <v>2420</v>
      </c>
      <c r="G1471" s="145" t="s">
        <v>2410</v>
      </c>
      <c r="H1471" s="138" t="str">
        <f>IFERROR(VLOOKUP(G1471,REFERENCES!O:P,2,FALSE),"")</f>
        <v xml:space="preserve">Nombre </v>
      </c>
      <c r="I1471" s="185">
        <v>94</v>
      </c>
      <c r="J1471" s="17">
        <v>162</v>
      </c>
      <c r="K1471" s="17">
        <v>115</v>
      </c>
      <c r="L1471" s="17">
        <v>118</v>
      </c>
      <c r="M1471" s="147">
        <v>395</v>
      </c>
      <c r="N1471" s="17">
        <v>94</v>
      </c>
      <c r="O1471" s="149" t="s">
        <v>1038</v>
      </c>
      <c r="P1471" s="53" t="s">
        <v>151</v>
      </c>
      <c r="Q1471" s="53" t="s">
        <v>303</v>
      </c>
      <c r="R1471" s="78" t="s">
        <v>1290</v>
      </c>
      <c r="S1471" s="143" t="s">
        <v>1863</v>
      </c>
      <c r="T1471" s="53" t="s">
        <v>1033</v>
      </c>
      <c r="U1471" s="53" t="s">
        <v>1062</v>
      </c>
      <c r="V1471" s="145" t="s">
        <v>1854</v>
      </c>
      <c r="W1471" s="206" t="str">
        <f t="shared" si="68"/>
        <v>HAN20161223NIPE1È</v>
      </c>
      <c r="X1471" s="206">
        <f t="shared" si="69"/>
        <v>0</v>
      </c>
      <c r="Y1471" s="206" t="str">
        <f>VLOOKUP(P1471,NIVEAUXADMIN!A:B,2,FALSE)</f>
        <v>HT10</v>
      </c>
      <c r="Z1471" s="206" t="str">
        <f>VLOOKUP(Q1471,NIVEAUXADMIN!E:F,2,FALSE)</f>
        <v>HT101012</v>
      </c>
      <c r="AA1471" s="206" t="str">
        <f>VLOOKUP(R1471,NIVEAUXADMIN!I:J,2,FALSE)</f>
        <v>HT101012-01</v>
      </c>
      <c r="AB1471" s="206">
        <f>IF(SUMPRODUCT(($A$4:$A1471=A1471)*($Q$4:$Q1471=Q1471))&gt;1,0,1)</f>
        <v>0</v>
      </c>
      <c r="AC1471" s="207">
        <f>IF(SUMPRODUCT(($A$4:$A1471=A1471)*($F$4:$F1471=F1471)*($Q$4:$Q1471=Q1471))&gt;1,0,1)</f>
        <v>1</v>
      </c>
      <c r="AD1471" s="206" t="str">
        <f t="shared" si="70"/>
        <v xml:space="preserve">{"Organisation": "Handicap International", "Indicateur": "Distribution de materiel d'abris d'urgence", "Statut": "Réalisé", "Date de l'activité (passé ou planifiée)
( jj-mm-aaaa)": "12/23/2016", "Département": "Nippes", "Commune": "Petite Riviere de Nippes", "Section Communale": "1ère Fonds de Lianes"}, </v>
      </c>
    </row>
    <row r="1472" spans="1:30" x14ac:dyDescent="0.25">
      <c r="A1472" s="53" t="s">
        <v>77</v>
      </c>
      <c r="B1472" s="53"/>
      <c r="C1472" s="53" t="s">
        <v>1853</v>
      </c>
      <c r="D1472" s="53" t="s">
        <v>15</v>
      </c>
      <c r="E1472" s="132">
        <v>42727</v>
      </c>
      <c r="F1472" s="77" t="s">
        <v>2418</v>
      </c>
      <c r="G1472" s="145" t="s">
        <v>1151</v>
      </c>
      <c r="H1472" s="138" t="str">
        <f>IFERROR(VLOOKUP(G1472,REFERENCES!O:P,2,FALSE),"")</f>
        <v>Nombre de kits d'outils</v>
      </c>
      <c r="I1472" s="185">
        <v>94</v>
      </c>
      <c r="J1472" s="73">
        <v>162</v>
      </c>
      <c r="K1472" s="73">
        <v>115</v>
      </c>
      <c r="L1472" s="73">
        <v>118</v>
      </c>
      <c r="M1472" s="147">
        <v>395</v>
      </c>
      <c r="N1472" s="73">
        <v>94</v>
      </c>
      <c r="O1472" s="149" t="s">
        <v>1038</v>
      </c>
      <c r="P1472" s="53" t="s">
        <v>151</v>
      </c>
      <c r="Q1472" s="71" t="s">
        <v>303</v>
      </c>
      <c r="R1472" s="78" t="s">
        <v>1290</v>
      </c>
      <c r="S1472" s="206" t="s">
        <v>1863</v>
      </c>
      <c r="T1472" s="71" t="s">
        <v>1033</v>
      </c>
      <c r="U1472" s="71" t="s">
        <v>1062</v>
      </c>
      <c r="V1472" s="145" t="s">
        <v>1856</v>
      </c>
      <c r="W1472" s="206" t="str">
        <f t="shared" si="68"/>
        <v>HAN20161223NIPE1È</v>
      </c>
      <c r="X1472" s="206">
        <f t="shared" si="69"/>
        <v>0</v>
      </c>
      <c r="Y1472" s="206" t="str">
        <f>VLOOKUP(P1472,NIVEAUXADMIN!A:B,2,FALSE)</f>
        <v>HT10</v>
      </c>
      <c r="Z1472" s="206" t="str">
        <f>VLOOKUP(Q1472,NIVEAUXADMIN!E:F,2,FALSE)</f>
        <v>HT101012</v>
      </c>
      <c r="AA1472" s="206" t="str">
        <f>VLOOKUP(R1472,NIVEAUXADMIN!I:J,2,FALSE)</f>
        <v>HT101012-01</v>
      </c>
      <c r="AB1472" s="206">
        <f>IF(SUMPRODUCT(($A$4:$A1472=A1472)*($Q$4:$Q1472=Q1472))&gt;1,0,1)</f>
        <v>0</v>
      </c>
      <c r="AC1472" s="207">
        <f>IF(SUMPRODUCT(($A$4:$A1472=A1472)*($F$4:$F1472=F1472)*($Q$4:$Q1472=Q1472))&gt;1,0,1)</f>
        <v>1</v>
      </c>
      <c r="AD1472" s="206" t="str">
        <f t="shared" si="70"/>
        <v xml:space="preserve">{"Organisation": "Handicap International", "Indicateur": "Support à l'auto-recouvrement pour la réparation et reconstruction", "Statut": "Réalisé", "Date de l'activité (passé ou planifiée)
( jj-mm-aaaa)": "12/23/2016", "Département": "Nippes", "Commune": "Petite Riviere de Nippes", "Section Communale": "1ère Fonds de Lianes"}, </v>
      </c>
    </row>
    <row r="1473" spans="1:30" x14ac:dyDescent="0.25">
      <c r="A1473" s="53" t="s">
        <v>77</v>
      </c>
      <c r="B1473" s="53"/>
      <c r="C1473" s="53" t="s">
        <v>1853</v>
      </c>
      <c r="D1473" s="53" t="s">
        <v>15</v>
      </c>
      <c r="E1473" s="132">
        <v>42727</v>
      </c>
      <c r="F1473" s="77" t="s">
        <v>2417</v>
      </c>
      <c r="G1473" s="145" t="s">
        <v>1054</v>
      </c>
      <c r="H1473" s="138" t="str">
        <f>IFERROR(VLOOKUP(G1473,REFERENCES!O:P,2,FALSE),"")</f>
        <v xml:space="preserve">Nombre </v>
      </c>
      <c r="I1473" s="185">
        <v>188</v>
      </c>
      <c r="J1473" s="73">
        <v>162</v>
      </c>
      <c r="K1473" s="73">
        <v>115</v>
      </c>
      <c r="L1473" s="73">
        <v>118</v>
      </c>
      <c r="M1473" s="147">
        <v>395</v>
      </c>
      <c r="N1473" s="73">
        <v>94</v>
      </c>
      <c r="O1473" s="149" t="s">
        <v>1038</v>
      </c>
      <c r="P1473" s="53" t="s">
        <v>151</v>
      </c>
      <c r="Q1473" s="71" t="s">
        <v>303</v>
      </c>
      <c r="R1473" s="150" t="s">
        <v>1290</v>
      </c>
      <c r="S1473" s="206" t="s">
        <v>1863</v>
      </c>
      <c r="T1473" s="71" t="s">
        <v>1033</v>
      </c>
      <c r="U1473" s="71" t="s">
        <v>1062</v>
      </c>
      <c r="V1473" s="145"/>
      <c r="W1473" s="206" t="str">
        <f t="shared" si="68"/>
        <v>HAN20161223NIPE1È</v>
      </c>
      <c r="X1473" s="206">
        <f t="shared" si="69"/>
        <v>0</v>
      </c>
      <c r="Y1473" s="206" t="str">
        <f>VLOOKUP(P1473,NIVEAUXADMIN!A:B,2,FALSE)</f>
        <v>HT10</v>
      </c>
      <c r="Z1473" s="206" t="str">
        <f>VLOOKUP(Q1473,NIVEAUXADMIN!E:F,2,FALSE)</f>
        <v>HT101012</v>
      </c>
      <c r="AA1473" s="206" t="str">
        <f>VLOOKUP(R1473,NIVEAUXADMIN!I:J,2,FALSE)</f>
        <v>HT101012-01</v>
      </c>
      <c r="AB1473" s="206">
        <f>IF(SUMPRODUCT(($A$4:$A1473=A1473)*($Q$4:$Q1473=Q1473))&gt;1,0,1)</f>
        <v>0</v>
      </c>
      <c r="AC1473" s="207">
        <f>IF(SUMPRODUCT(($A$4:$A1473=A1473)*($F$4:$F1473=F1473)*($Q$4:$Q1473=Q1473))&gt;1,0,1)</f>
        <v>0</v>
      </c>
      <c r="AD1473" s="206" t="str">
        <f t="shared" si="70"/>
        <v xml:space="preserve">{"Organisation": "Handicap International", "Indicateur": "Distribution de biens non-alimentaire", "Statut": "Réalisé", "Date de l'activité (passé ou planifiée)
( jj-mm-aaaa)": "12/23/2016", "Département": "Nippes", "Commune": "Petite Riviere de Nippes", "Section Communale": "1ère Fonds de Lianes"}, </v>
      </c>
    </row>
    <row r="1474" spans="1:30" x14ac:dyDescent="0.25">
      <c r="A1474" s="53" t="s">
        <v>77</v>
      </c>
      <c r="B1474" s="53"/>
      <c r="C1474" s="53" t="s">
        <v>1853</v>
      </c>
      <c r="D1474" s="53" t="s">
        <v>15</v>
      </c>
      <c r="E1474" s="132">
        <v>42727</v>
      </c>
      <c r="F1474" s="77" t="s">
        <v>2417</v>
      </c>
      <c r="G1474" s="145" t="s">
        <v>1051</v>
      </c>
      <c r="H1474" s="138" t="str">
        <f>IFERROR(VLOOKUP(G1474,REFERENCES!O:P,2,FALSE),"")</f>
        <v xml:space="preserve">Nombre </v>
      </c>
      <c r="I1474" s="185">
        <v>188</v>
      </c>
      <c r="J1474" s="17">
        <v>162</v>
      </c>
      <c r="K1474" s="17">
        <v>115</v>
      </c>
      <c r="L1474" s="17">
        <v>118</v>
      </c>
      <c r="M1474" s="147">
        <v>395</v>
      </c>
      <c r="N1474" s="17">
        <v>94</v>
      </c>
      <c r="O1474" s="149" t="s">
        <v>1038</v>
      </c>
      <c r="P1474" s="53" t="s">
        <v>151</v>
      </c>
      <c r="Q1474" s="71" t="s">
        <v>303</v>
      </c>
      <c r="R1474" s="150" t="s">
        <v>1290</v>
      </c>
      <c r="S1474" s="206" t="s">
        <v>1863</v>
      </c>
      <c r="T1474" s="53" t="s">
        <v>1033</v>
      </c>
      <c r="U1474" s="71" t="s">
        <v>1062</v>
      </c>
      <c r="V1474" s="145"/>
      <c r="W1474" s="206" t="str">
        <f t="shared" si="68"/>
        <v>HAN20161223NIPE1È</v>
      </c>
      <c r="X1474" s="206">
        <f t="shared" si="69"/>
        <v>0</v>
      </c>
      <c r="Y1474" s="206" t="str">
        <f>VLOOKUP(P1474,NIVEAUXADMIN!A:B,2,FALSE)</f>
        <v>HT10</v>
      </c>
      <c r="Z1474" s="206" t="str">
        <f>VLOOKUP(Q1474,NIVEAUXADMIN!E:F,2,FALSE)</f>
        <v>HT101012</v>
      </c>
      <c r="AA1474" s="206" t="str">
        <f>VLOOKUP(R1474,NIVEAUXADMIN!I:J,2,FALSE)</f>
        <v>HT101012-01</v>
      </c>
      <c r="AB1474" s="206">
        <f>IF(SUMPRODUCT(($A$4:$A1474=A1474)*($Q$4:$Q1474=Q1474))&gt;1,0,1)</f>
        <v>0</v>
      </c>
      <c r="AC1474" s="207">
        <f>IF(SUMPRODUCT(($A$4:$A1474=A1474)*($F$4:$F1474=F1474)*($Q$4:$Q1474=Q1474))&gt;1,0,1)</f>
        <v>0</v>
      </c>
      <c r="AD1474" s="206" t="str">
        <f t="shared" si="70"/>
        <v xml:space="preserve">{"Organisation": "Handicap International", "Indicateur": "Distribution de biens non-alimentaire", "Statut": "Réalisé", "Date de l'activité (passé ou planifiée)
( jj-mm-aaaa)": "12/23/2016", "Département": "Nippes", "Commune": "Petite Riviere de Nippes", "Section Communale": "1ère Fonds de Lianes"}, </v>
      </c>
    </row>
    <row r="1475" spans="1:30" x14ac:dyDescent="0.25">
      <c r="A1475" s="53" t="s">
        <v>77</v>
      </c>
      <c r="B1475" s="53"/>
      <c r="C1475" s="53" t="s">
        <v>1853</v>
      </c>
      <c r="D1475" s="53" t="s">
        <v>15</v>
      </c>
      <c r="E1475" s="132">
        <v>42731</v>
      </c>
      <c r="F1475" s="77" t="s">
        <v>2417</v>
      </c>
      <c r="G1475" s="145" t="s">
        <v>1055</v>
      </c>
      <c r="H1475" s="138" t="str">
        <f>IFERROR(VLOOKUP(G1475,REFERENCES!O:P,2,FALSE),"")</f>
        <v xml:space="preserve">Nombre </v>
      </c>
      <c r="I1475" s="185">
        <v>93</v>
      </c>
      <c r="J1475" s="17">
        <v>174</v>
      </c>
      <c r="K1475" s="17">
        <v>136</v>
      </c>
      <c r="L1475" s="17">
        <v>125</v>
      </c>
      <c r="M1475" s="147">
        <v>435</v>
      </c>
      <c r="N1475" s="17">
        <v>93</v>
      </c>
      <c r="O1475" s="149" t="s">
        <v>1038</v>
      </c>
      <c r="P1475" s="53" t="s">
        <v>151</v>
      </c>
      <c r="Q1475" s="71" t="s">
        <v>303</v>
      </c>
      <c r="R1475" s="150" t="s">
        <v>1290</v>
      </c>
      <c r="S1475" s="206" t="s">
        <v>1864</v>
      </c>
      <c r="T1475" s="53" t="s">
        <v>1033</v>
      </c>
      <c r="U1475" s="71" t="s">
        <v>1062</v>
      </c>
      <c r="V1475" s="145"/>
      <c r="W1475" s="206" t="str">
        <f t="shared" si="68"/>
        <v>HAN20161227NIPE1È</v>
      </c>
      <c r="X1475" s="206">
        <f t="shared" si="69"/>
        <v>0</v>
      </c>
      <c r="Y1475" s="206" t="str">
        <f>VLOOKUP(P1475,NIVEAUXADMIN!A:B,2,FALSE)</f>
        <v>HT10</v>
      </c>
      <c r="Z1475" s="206" t="str">
        <f>VLOOKUP(Q1475,NIVEAUXADMIN!E:F,2,FALSE)</f>
        <v>HT101012</v>
      </c>
      <c r="AA1475" s="206" t="str">
        <f>VLOOKUP(R1475,NIVEAUXADMIN!I:J,2,FALSE)</f>
        <v>HT101012-01</v>
      </c>
      <c r="AB1475" s="206">
        <f>IF(SUMPRODUCT(($A$4:$A1475=A1475)*($Q$4:$Q1475=Q1475))&gt;1,0,1)</f>
        <v>0</v>
      </c>
      <c r="AC1475" s="207">
        <f>IF(SUMPRODUCT(($A$4:$A1475=A1475)*($F$4:$F1475=F1475)*($Q$4:$Q1475=Q1475))&gt;1,0,1)</f>
        <v>0</v>
      </c>
      <c r="AD1475" s="206" t="str">
        <f t="shared" si="70"/>
        <v xml:space="preserve">{"Organisation": "Handicap International", "Indicateur": "Distribution de biens non-alimentaire", "Statut": "Réalisé", "Date de l'activité (passé ou planifiée)
( jj-mm-aaaa)": "12/27/2016", "Département": "Nippes", "Commune": "Petite Riviere de Nippes", "Section Communale": "1ère Fonds de Lianes"}, </v>
      </c>
    </row>
    <row r="1476" spans="1:30" x14ac:dyDescent="0.25">
      <c r="A1476" s="53" t="s">
        <v>77</v>
      </c>
      <c r="B1476" s="53"/>
      <c r="C1476" s="53" t="s">
        <v>1853</v>
      </c>
      <c r="D1476" s="53" t="s">
        <v>15</v>
      </c>
      <c r="E1476" s="132">
        <v>42731</v>
      </c>
      <c r="F1476" s="77" t="s">
        <v>2417</v>
      </c>
      <c r="G1476" s="145" t="s">
        <v>1058</v>
      </c>
      <c r="H1476" s="138" t="str">
        <f>IFERROR(VLOOKUP(G1476,REFERENCES!O:P,2,FALSE),"")</f>
        <v xml:space="preserve">Nombre </v>
      </c>
      <c r="I1476" s="185">
        <v>93</v>
      </c>
      <c r="J1476" s="73">
        <v>174</v>
      </c>
      <c r="K1476" s="73">
        <v>136</v>
      </c>
      <c r="L1476" s="73">
        <v>125</v>
      </c>
      <c r="M1476" s="147">
        <v>435</v>
      </c>
      <c r="N1476" s="17">
        <v>93</v>
      </c>
      <c r="O1476" s="149" t="s">
        <v>1038</v>
      </c>
      <c r="P1476" s="53" t="s">
        <v>151</v>
      </c>
      <c r="Q1476" s="53" t="s">
        <v>303</v>
      </c>
      <c r="R1476" s="150" t="s">
        <v>1290</v>
      </c>
      <c r="S1476" s="206" t="s">
        <v>1864</v>
      </c>
      <c r="T1476" s="53" t="s">
        <v>1033</v>
      </c>
      <c r="U1476" s="71" t="s">
        <v>1062</v>
      </c>
      <c r="V1476" s="206" t="s">
        <v>1049</v>
      </c>
      <c r="W1476" s="206" t="str">
        <f t="shared" si="68"/>
        <v>HAN20161227NIPE1È</v>
      </c>
      <c r="X1476" s="206">
        <f t="shared" si="69"/>
        <v>0</v>
      </c>
      <c r="Y1476" s="206" t="str">
        <f>VLOOKUP(P1476,NIVEAUXADMIN!A:B,2,FALSE)</f>
        <v>HT10</v>
      </c>
      <c r="Z1476" s="206" t="str">
        <f>VLOOKUP(Q1476,NIVEAUXADMIN!E:F,2,FALSE)</f>
        <v>HT101012</v>
      </c>
      <c r="AA1476" s="206" t="str">
        <f>VLOOKUP(R1476,NIVEAUXADMIN!I:J,2,FALSE)</f>
        <v>HT101012-01</v>
      </c>
      <c r="AB1476" s="206">
        <f>IF(SUMPRODUCT(($A$4:$A1476=A1476)*($Q$4:$Q1476=Q1476))&gt;1,0,1)</f>
        <v>0</v>
      </c>
      <c r="AC1476" s="207">
        <f>IF(SUMPRODUCT(($A$4:$A1476=A1476)*($F$4:$F1476=F1476)*($Q$4:$Q1476=Q1476))&gt;1,0,1)</f>
        <v>0</v>
      </c>
      <c r="AD1476" s="206" t="str">
        <f t="shared" si="70"/>
        <v xml:space="preserve">{"Organisation": "Handicap International", "Indicateur": "Distribution de biens non-alimentaire", "Statut": "Réalisé", "Date de l'activité (passé ou planifiée)
( jj-mm-aaaa)": "12/27/2016", "Département": "Nippes", "Commune": "Petite Riviere de Nippes", "Section Communale": "1ère Fonds de Lianes"}, </v>
      </c>
    </row>
    <row r="1477" spans="1:30" x14ac:dyDescent="0.25">
      <c r="A1477" s="53" t="s">
        <v>77</v>
      </c>
      <c r="B1477" s="53"/>
      <c r="C1477" s="53" t="s">
        <v>1853</v>
      </c>
      <c r="D1477" s="53" t="s">
        <v>15</v>
      </c>
      <c r="E1477" s="132">
        <v>42731</v>
      </c>
      <c r="F1477" s="77" t="s">
        <v>2420</v>
      </c>
      <c r="G1477" s="145" t="s">
        <v>2410</v>
      </c>
      <c r="H1477" s="138" t="str">
        <f>IFERROR(VLOOKUP(G1477,REFERENCES!O:P,2,FALSE),"")</f>
        <v xml:space="preserve">Nombre </v>
      </c>
      <c r="I1477" s="185">
        <v>93</v>
      </c>
      <c r="J1477" s="73">
        <v>174</v>
      </c>
      <c r="K1477" s="73">
        <v>136</v>
      </c>
      <c r="L1477" s="73">
        <v>125</v>
      </c>
      <c r="M1477" s="147">
        <v>435</v>
      </c>
      <c r="N1477" s="17">
        <v>93</v>
      </c>
      <c r="O1477" s="149" t="s">
        <v>1038</v>
      </c>
      <c r="P1477" s="53" t="s">
        <v>151</v>
      </c>
      <c r="Q1477" s="53" t="s">
        <v>303</v>
      </c>
      <c r="R1477" s="150" t="s">
        <v>1290</v>
      </c>
      <c r="S1477" s="206" t="s">
        <v>1864</v>
      </c>
      <c r="T1477" s="53" t="s">
        <v>1033</v>
      </c>
      <c r="U1477" s="71" t="s">
        <v>1062</v>
      </c>
      <c r="V1477" s="145" t="s">
        <v>1854</v>
      </c>
      <c r="W1477" s="206" t="str">
        <f t="shared" ref="W1477:W1540" si="71">UPPER(LEFT(A1477,3)&amp;YEAR(E1477)&amp;MONTH(E1477)&amp;DAY((E1477))&amp;LEFT(P1477,2)&amp;LEFT(Q1477,2)&amp;LEFT(R1477,2))</f>
        <v>HAN20161227NIPE1È</v>
      </c>
      <c r="X1477" s="206">
        <f t="shared" ref="X1477:X1540" si="72">COUNTIF($W$4:$W$128,W1477)</f>
        <v>0</v>
      </c>
      <c r="Y1477" s="206" t="str">
        <f>VLOOKUP(P1477,NIVEAUXADMIN!A:B,2,FALSE)</f>
        <v>HT10</v>
      </c>
      <c r="Z1477" s="206" t="str">
        <f>VLOOKUP(Q1477,NIVEAUXADMIN!E:F,2,FALSE)</f>
        <v>HT101012</v>
      </c>
      <c r="AA1477" s="206" t="str">
        <f>VLOOKUP(R1477,NIVEAUXADMIN!I:J,2,FALSE)</f>
        <v>HT101012-01</v>
      </c>
      <c r="AB1477" s="206">
        <f>IF(SUMPRODUCT(($A$4:$A1477=A1477)*($Q$4:$Q1477=Q1477))&gt;1,0,1)</f>
        <v>0</v>
      </c>
      <c r="AC1477" s="207">
        <f>IF(SUMPRODUCT(($A$4:$A1477=A1477)*($F$4:$F1477=F1477)*($Q$4:$Q1477=Q1477))&gt;1,0,1)</f>
        <v>0</v>
      </c>
      <c r="AD1477" s="206" t="str">
        <f t="shared" ref="AD1477:AD1540" si="73">"{"""&amp;$A$3 &amp;""": """ &amp; TRIM(A1477)  &amp; """, """&amp; $F$3 &amp; """: """ &amp;  IFERROR(MID(F1477,5,LEN(F1477)-2),"")&amp; """, """ &amp;$D$3 &amp;""": """ &amp; D1477 &amp; """, """&amp;$E$3 &amp;""": """ &amp; IFERROR(TEXT(E1477,"m/d/yyyy"),"") &amp; """, """&amp; $P$3&amp; """: """ &amp; P1477&amp; """, """&amp; $Q$3&amp; """: """ &amp; Q1477&amp; """, """&amp; $R$3&amp; """: """ &amp; R1477&amp; """}, "</f>
        <v xml:space="preserve">{"Organisation": "Handicap International", "Indicateur": "Distribution de materiel d'abris d'urgence", "Statut": "Réalisé", "Date de l'activité (passé ou planifiée)
( jj-mm-aaaa)": "12/27/2016", "Département": "Nippes", "Commune": "Petite Riviere de Nippes", "Section Communale": "1ère Fonds de Lianes"}, </v>
      </c>
    </row>
    <row r="1478" spans="1:30" x14ac:dyDescent="0.25">
      <c r="A1478" s="53" t="s">
        <v>77</v>
      </c>
      <c r="B1478" s="53"/>
      <c r="C1478" s="53" t="s">
        <v>1853</v>
      </c>
      <c r="D1478" s="53" t="s">
        <v>15</v>
      </c>
      <c r="E1478" s="132">
        <v>42731</v>
      </c>
      <c r="F1478" s="77" t="s">
        <v>2418</v>
      </c>
      <c r="G1478" s="145" t="s">
        <v>1151</v>
      </c>
      <c r="H1478" s="138" t="str">
        <f>IFERROR(VLOOKUP(G1478,REFERENCES!O:P,2,FALSE),"")</f>
        <v>Nombre de kits d'outils</v>
      </c>
      <c r="I1478" s="185">
        <v>93</v>
      </c>
      <c r="J1478" s="73">
        <v>174</v>
      </c>
      <c r="K1478" s="73">
        <v>136</v>
      </c>
      <c r="L1478" s="73">
        <v>125</v>
      </c>
      <c r="M1478" s="147">
        <v>435</v>
      </c>
      <c r="N1478" s="146">
        <v>93</v>
      </c>
      <c r="O1478" s="149" t="s">
        <v>1038</v>
      </c>
      <c r="P1478" s="53" t="s">
        <v>151</v>
      </c>
      <c r="Q1478" s="53" t="s">
        <v>303</v>
      </c>
      <c r="R1478" s="78" t="s">
        <v>1290</v>
      </c>
      <c r="S1478" s="206" t="s">
        <v>1864</v>
      </c>
      <c r="T1478" s="53" t="s">
        <v>1033</v>
      </c>
      <c r="U1478" s="71" t="s">
        <v>1062</v>
      </c>
      <c r="V1478" s="145" t="s">
        <v>1856</v>
      </c>
      <c r="W1478" s="206" t="str">
        <f t="shared" si="71"/>
        <v>HAN20161227NIPE1È</v>
      </c>
      <c r="X1478" s="206">
        <f t="shared" si="72"/>
        <v>0</v>
      </c>
      <c r="Y1478" s="206" t="str">
        <f>VLOOKUP(P1478,NIVEAUXADMIN!A:B,2,FALSE)</f>
        <v>HT10</v>
      </c>
      <c r="Z1478" s="206" t="str">
        <f>VLOOKUP(Q1478,NIVEAUXADMIN!E:F,2,FALSE)</f>
        <v>HT101012</v>
      </c>
      <c r="AA1478" s="206" t="str">
        <f>VLOOKUP(R1478,NIVEAUXADMIN!I:J,2,FALSE)</f>
        <v>HT101012-01</v>
      </c>
      <c r="AB1478" s="206">
        <f>IF(SUMPRODUCT(($A$4:$A1478=A1478)*($Q$4:$Q1478=Q1478))&gt;1,0,1)</f>
        <v>0</v>
      </c>
      <c r="AC1478" s="207">
        <f>IF(SUMPRODUCT(($A$4:$A1478=A1478)*($F$4:$F1478=F1478)*($Q$4:$Q1478=Q1478))&gt;1,0,1)</f>
        <v>0</v>
      </c>
      <c r="AD1478" s="206" t="str">
        <f t="shared" si="73"/>
        <v xml:space="preserve">{"Organisation": "Handicap International", "Indicateur": "Support à l'auto-recouvrement pour la réparation et reconstruction", "Statut": "Réalisé", "Date de l'activité (passé ou planifiée)
( jj-mm-aaaa)": "12/27/2016", "Département": "Nippes", "Commune": "Petite Riviere de Nippes", "Section Communale": "1ère Fonds de Lianes"}, </v>
      </c>
    </row>
    <row r="1479" spans="1:30" x14ac:dyDescent="0.25">
      <c r="A1479" s="53" t="s">
        <v>77</v>
      </c>
      <c r="B1479" s="53"/>
      <c r="C1479" s="53" t="s">
        <v>1853</v>
      </c>
      <c r="D1479" s="53" t="s">
        <v>15</v>
      </c>
      <c r="E1479" s="132">
        <v>42731</v>
      </c>
      <c r="F1479" s="77" t="s">
        <v>2417</v>
      </c>
      <c r="G1479" s="145" t="s">
        <v>1054</v>
      </c>
      <c r="H1479" s="138" t="str">
        <f>IFERROR(VLOOKUP(G1479,REFERENCES!O:P,2,FALSE),"")</f>
        <v xml:space="preserve">Nombre </v>
      </c>
      <c r="I1479" s="185">
        <v>186</v>
      </c>
      <c r="J1479" s="73">
        <v>174</v>
      </c>
      <c r="K1479" s="73">
        <v>136</v>
      </c>
      <c r="L1479" s="73">
        <v>125</v>
      </c>
      <c r="M1479" s="147">
        <v>435</v>
      </c>
      <c r="N1479" s="146">
        <v>93</v>
      </c>
      <c r="O1479" s="149" t="s">
        <v>1038</v>
      </c>
      <c r="P1479" s="53" t="s">
        <v>151</v>
      </c>
      <c r="Q1479" s="53" t="s">
        <v>303</v>
      </c>
      <c r="R1479" s="78" t="s">
        <v>1290</v>
      </c>
      <c r="S1479" s="206" t="s">
        <v>1864</v>
      </c>
      <c r="T1479" s="53" t="s">
        <v>1033</v>
      </c>
      <c r="U1479" s="71" t="s">
        <v>1062</v>
      </c>
      <c r="V1479" s="145"/>
      <c r="W1479" s="206" t="str">
        <f t="shared" si="71"/>
        <v>HAN20161227NIPE1È</v>
      </c>
      <c r="X1479" s="206">
        <f t="shared" si="72"/>
        <v>0</v>
      </c>
      <c r="Y1479" s="206" t="str">
        <f>VLOOKUP(P1479,NIVEAUXADMIN!A:B,2,FALSE)</f>
        <v>HT10</v>
      </c>
      <c r="Z1479" s="206" t="str">
        <f>VLOOKUP(Q1479,NIVEAUXADMIN!E:F,2,FALSE)</f>
        <v>HT101012</v>
      </c>
      <c r="AA1479" s="206" t="str">
        <f>VLOOKUP(R1479,NIVEAUXADMIN!I:J,2,FALSE)</f>
        <v>HT101012-01</v>
      </c>
      <c r="AB1479" s="206">
        <f>IF(SUMPRODUCT(($A$4:$A1479=A1479)*($Q$4:$Q1479=Q1479))&gt;1,0,1)</f>
        <v>0</v>
      </c>
      <c r="AC1479" s="207">
        <f>IF(SUMPRODUCT(($A$4:$A1479=A1479)*($F$4:$F1479=F1479)*($Q$4:$Q1479=Q1479))&gt;1,0,1)</f>
        <v>0</v>
      </c>
      <c r="AD1479" s="206" t="str">
        <f t="shared" si="73"/>
        <v xml:space="preserve">{"Organisation": "Handicap International", "Indicateur": "Distribution de biens non-alimentaire", "Statut": "Réalisé", "Date de l'activité (passé ou planifiée)
( jj-mm-aaaa)": "12/27/2016", "Département": "Nippes", "Commune": "Petite Riviere de Nippes", "Section Communale": "1ère Fonds de Lianes"}, </v>
      </c>
    </row>
    <row r="1480" spans="1:30" x14ac:dyDescent="0.25">
      <c r="A1480" s="53" t="s">
        <v>77</v>
      </c>
      <c r="B1480" s="53"/>
      <c r="C1480" s="53" t="s">
        <v>1853</v>
      </c>
      <c r="D1480" s="53" t="s">
        <v>15</v>
      </c>
      <c r="E1480" s="132">
        <v>42731</v>
      </c>
      <c r="F1480" s="77" t="s">
        <v>2417</v>
      </c>
      <c r="G1480" s="145" t="s">
        <v>1051</v>
      </c>
      <c r="H1480" s="138" t="str">
        <f>IFERROR(VLOOKUP(G1480,REFERENCES!O:P,2,FALSE),"")</f>
        <v xml:space="preserve">Nombre </v>
      </c>
      <c r="I1480" s="185">
        <v>186</v>
      </c>
      <c r="J1480" s="73">
        <v>174</v>
      </c>
      <c r="K1480" s="73">
        <v>136</v>
      </c>
      <c r="L1480" s="73">
        <v>125</v>
      </c>
      <c r="M1480" s="147">
        <v>435</v>
      </c>
      <c r="N1480" s="146">
        <v>93</v>
      </c>
      <c r="O1480" s="149" t="s">
        <v>1038</v>
      </c>
      <c r="P1480" s="53" t="s">
        <v>151</v>
      </c>
      <c r="Q1480" s="53" t="s">
        <v>303</v>
      </c>
      <c r="R1480" s="78" t="s">
        <v>1290</v>
      </c>
      <c r="S1480" s="206" t="s">
        <v>1864</v>
      </c>
      <c r="T1480" s="53" t="s">
        <v>1033</v>
      </c>
      <c r="U1480" s="71" t="s">
        <v>1062</v>
      </c>
      <c r="V1480" s="145"/>
      <c r="W1480" s="206" t="str">
        <f t="shared" si="71"/>
        <v>HAN20161227NIPE1È</v>
      </c>
      <c r="X1480" s="206">
        <f t="shared" si="72"/>
        <v>0</v>
      </c>
      <c r="Y1480" s="206" t="str">
        <f>VLOOKUP(P1480,NIVEAUXADMIN!A:B,2,FALSE)</f>
        <v>HT10</v>
      </c>
      <c r="Z1480" s="206" t="str">
        <f>VLOOKUP(Q1480,NIVEAUXADMIN!E:F,2,FALSE)</f>
        <v>HT101012</v>
      </c>
      <c r="AA1480" s="206" t="str">
        <f>VLOOKUP(R1480,NIVEAUXADMIN!I:J,2,FALSE)</f>
        <v>HT101012-01</v>
      </c>
      <c r="AB1480" s="206">
        <f>IF(SUMPRODUCT(($A$4:$A1480=A1480)*($Q$4:$Q1480=Q1480))&gt;1,0,1)</f>
        <v>0</v>
      </c>
      <c r="AC1480" s="207">
        <f>IF(SUMPRODUCT(($A$4:$A1480=A1480)*($F$4:$F1480=F1480)*($Q$4:$Q1480=Q1480))&gt;1,0,1)</f>
        <v>0</v>
      </c>
      <c r="AD1480" s="206" t="str">
        <f t="shared" si="73"/>
        <v xml:space="preserve">{"Organisation": "Handicap International", "Indicateur": "Distribution de biens non-alimentaire", "Statut": "Réalisé", "Date de l'activité (passé ou planifiée)
( jj-mm-aaaa)": "12/27/2016", "Département": "Nippes", "Commune": "Petite Riviere de Nippes", "Section Communale": "1ère Fonds de Lianes"}, </v>
      </c>
    </row>
    <row r="1481" spans="1:30" x14ac:dyDescent="0.25">
      <c r="A1481" s="53" t="s">
        <v>77</v>
      </c>
      <c r="B1481" s="53"/>
      <c r="C1481" s="53" t="s">
        <v>1853</v>
      </c>
      <c r="D1481" s="53" t="s">
        <v>15</v>
      </c>
      <c r="E1481" s="132">
        <v>42734</v>
      </c>
      <c r="F1481" s="77" t="s">
        <v>2417</v>
      </c>
      <c r="G1481" s="145" t="s">
        <v>1055</v>
      </c>
      <c r="H1481" s="138" t="str">
        <f>IFERROR(VLOOKUP(G1481,REFERENCES!O:P,2,FALSE),"")</f>
        <v xml:space="preserve">Nombre </v>
      </c>
      <c r="I1481" s="185">
        <v>51</v>
      </c>
      <c r="J1481" s="73">
        <v>80</v>
      </c>
      <c r="K1481" s="73">
        <v>69</v>
      </c>
      <c r="L1481" s="73">
        <v>76</v>
      </c>
      <c r="M1481" s="147">
        <v>225</v>
      </c>
      <c r="N1481" s="146">
        <v>51</v>
      </c>
      <c r="O1481" s="149" t="s">
        <v>1038</v>
      </c>
      <c r="P1481" s="53" t="s">
        <v>151</v>
      </c>
      <c r="Q1481" s="71" t="s">
        <v>303</v>
      </c>
      <c r="R1481" s="78" t="s">
        <v>1554</v>
      </c>
      <c r="S1481" s="206" t="s">
        <v>1865</v>
      </c>
      <c r="T1481" s="71" t="s">
        <v>1033</v>
      </c>
      <c r="U1481" s="71" t="s">
        <v>1062</v>
      </c>
      <c r="V1481" s="145"/>
      <c r="W1481" s="206" t="str">
        <f t="shared" si="71"/>
        <v>HAN20161230NIPE3È</v>
      </c>
      <c r="X1481" s="206">
        <f t="shared" si="72"/>
        <v>0</v>
      </c>
      <c r="Y1481" s="206" t="str">
        <f>VLOOKUP(P1481,NIVEAUXADMIN!A:B,2,FALSE)</f>
        <v>HT10</v>
      </c>
      <c r="Z1481" s="206" t="str">
        <f>VLOOKUP(Q1481,NIVEAUXADMIN!E:F,2,FALSE)</f>
        <v>HT101012</v>
      </c>
      <c r="AA1481" s="206" t="str">
        <f>VLOOKUP(R1481,NIVEAUXADMIN!I:J,2,FALSE)</f>
        <v>HT101012-03</v>
      </c>
      <c r="AB1481" s="206">
        <f>IF(SUMPRODUCT(($A$4:$A1481=A1481)*($Q$4:$Q1481=Q1481))&gt;1,0,1)</f>
        <v>0</v>
      </c>
      <c r="AC1481" s="207">
        <f>IF(SUMPRODUCT(($A$4:$A1481=A1481)*($F$4:$F1481=F1481)*($Q$4:$Q1481=Q1481))&gt;1,0,1)</f>
        <v>0</v>
      </c>
      <c r="AD1481" s="206" t="str">
        <f t="shared" si="73"/>
        <v xml:space="preserve">{"Organisation": "Handicap International", "Indicateur": "Distribution de biens non-alimentaire", "Statut": "Réalisé", "Date de l'activité (passé ou planifiée)
( jj-mm-aaaa)": "12/30/2016", "Département": "Nippes", "Commune": "Petite Riviere de Nippes", "Section Communale": "3ème Silegue"}, </v>
      </c>
    </row>
    <row r="1482" spans="1:30" x14ac:dyDescent="0.25">
      <c r="A1482" s="53" t="s">
        <v>77</v>
      </c>
      <c r="B1482" s="53"/>
      <c r="C1482" s="53" t="s">
        <v>1853</v>
      </c>
      <c r="D1482" s="53" t="s">
        <v>15</v>
      </c>
      <c r="E1482" s="132">
        <v>42734</v>
      </c>
      <c r="F1482" s="77" t="s">
        <v>2417</v>
      </c>
      <c r="G1482" s="145" t="s">
        <v>1058</v>
      </c>
      <c r="H1482" s="138" t="str">
        <f>IFERROR(VLOOKUP(G1482,REFERENCES!O:P,2,FALSE),"")</f>
        <v xml:space="preserve">Nombre </v>
      </c>
      <c r="I1482" s="185">
        <v>51</v>
      </c>
      <c r="J1482" s="73">
        <v>80</v>
      </c>
      <c r="K1482" s="73">
        <v>69</v>
      </c>
      <c r="L1482" s="73">
        <v>76</v>
      </c>
      <c r="M1482" s="147">
        <v>225</v>
      </c>
      <c r="N1482" s="146">
        <v>51</v>
      </c>
      <c r="O1482" s="149" t="s">
        <v>1038</v>
      </c>
      <c r="P1482" s="53" t="s">
        <v>151</v>
      </c>
      <c r="Q1482" s="71" t="s">
        <v>303</v>
      </c>
      <c r="R1482" s="78" t="s">
        <v>1554</v>
      </c>
      <c r="S1482" s="206" t="s">
        <v>1865</v>
      </c>
      <c r="T1482" s="71" t="s">
        <v>1033</v>
      </c>
      <c r="U1482" s="71" t="s">
        <v>1062</v>
      </c>
      <c r="V1482" s="206" t="s">
        <v>1049</v>
      </c>
      <c r="W1482" s="206" t="str">
        <f t="shared" si="71"/>
        <v>HAN20161230NIPE3È</v>
      </c>
      <c r="X1482" s="206">
        <f t="shared" si="72"/>
        <v>0</v>
      </c>
      <c r="Y1482" s="206" t="str">
        <f>VLOOKUP(P1482,NIVEAUXADMIN!A:B,2,FALSE)</f>
        <v>HT10</v>
      </c>
      <c r="Z1482" s="206" t="str">
        <f>VLOOKUP(Q1482,NIVEAUXADMIN!E:F,2,FALSE)</f>
        <v>HT101012</v>
      </c>
      <c r="AA1482" s="206" t="str">
        <f>VLOOKUP(R1482,NIVEAUXADMIN!I:J,2,FALSE)</f>
        <v>HT101012-03</v>
      </c>
      <c r="AB1482" s="206">
        <f>IF(SUMPRODUCT(($A$4:$A1482=A1482)*($Q$4:$Q1482=Q1482))&gt;1,0,1)</f>
        <v>0</v>
      </c>
      <c r="AC1482" s="207">
        <f>IF(SUMPRODUCT(($A$4:$A1482=A1482)*($F$4:$F1482=F1482)*($Q$4:$Q1482=Q1482))&gt;1,0,1)</f>
        <v>0</v>
      </c>
      <c r="AD1482" s="206" t="str">
        <f t="shared" si="73"/>
        <v xml:space="preserve">{"Organisation": "Handicap International", "Indicateur": "Distribution de biens non-alimentaire", "Statut": "Réalisé", "Date de l'activité (passé ou planifiée)
( jj-mm-aaaa)": "12/30/2016", "Département": "Nippes", "Commune": "Petite Riviere de Nippes", "Section Communale": "3ème Silegue"}, </v>
      </c>
    </row>
    <row r="1483" spans="1:30" x14ac:dyDescent="0.25">
      <c r="A1483" s="53" t="s">
        <v>77</v>
      </c>
      <c r="B1483" s="53"/>
      <c r="C1483" s="53" t="s">
        <v>1853</v>
      </c>
      <c r="D1483" s="53" t="s">
        <v>15</v>
      </c>
      <c r="E1483" s="132">
        <v>42734</v>
      </c>
      <c r="F1483" s="77" t="s">
        <v>2420</v>
      </c>
      <c r="G1483" s="145" t="s">
        <v>2410</v>
      </c>
      <c r="H1483" s="138" t="str">
        <f>IFERROR(VLOOKUP(G1483,REFERENCES!O:P,2,FALSE),"")</f>
        <v xml:space="preserve">Nombre </v>
      </c>
      <c r="I1483" s="185">
        <v>51</v>
      </c>
      <c r="J1483" s="17">
        <v>80</v>
      </c>
      <c r="K1483" s="17">
        <v>69</v>
      </c>
      <c r="L1483" s="17">
        <v>76</v>
      </c>
      <c r="M1483" s="147">
        <v>225</v>
      </c>
      <c r="N1483" s="146">
        <v>51</v>
      </c>
      <c r="O1483" s="149" t="s">
        <v>1038</v>
      </c>
      <c r="P1483" s="53" t="s">
        <v>151</v>
      </c>
      <c r="Q1483" s="53" t="s">
        <v>303</v>
      </c>
      <c r="R1483" s="78" t="s">
        <v>1554</v>
      </c>
      <c r="S1483" s="206" t="s">
        <v>1865</v>
      </c>
      <c r="T1483" s="53" t="s">
        <v>1033</v>
      </c>
      <c r="U1483" s="71" t="s">
        <v>1062</v>
      </c>
      <c r="V1483" s="145" t="s">
        <v>1854</v>
      </c>
      <c r="W1483" s="206" t="str">
        <f t="shared" si="71"/>
        <v>HAN20161230NIPE3È</v>
      </c>
      <c r="X1483" s="206">
        <f t="shared" si="72"/>
        <v>0</v>
      </c>
      <c r="Y1483" s="206" t="str">
        <f>VLOOKUP(P1483,NIVEAUXADMIN!A:B,2,FALSE)</f>
        <v>HT10</v>
      </c>
      <c r="Z1483" s="206" t="str">
        <f>VLOOKUP(Q1483,NIVEAUXADMIN!E:F,2,FALSE)</f>
        <v>HT101012</v>
      </c>
      <c r="AA1483" s="206" t="str">
        <f>VLOOKUP(R1483,NIVEAUXADMIN!I:J,2,FALSE)</f>
        <v>HT101012-03</v>
      </c>
      <c r="AB1483" s="206">
        <f>IF(SUMPRODUCT(($A$4:$A1483=A1483)*($Q$4:$Q1483=Q1483))&gt;1,0,1)</f>
        <v>0</v>
      </c>
      <c r="AC1483" s="207">
        <f>IF(SUMPRODUCT(($A$4:$A1483=A1483)*($F$4:$F1483=F1483)*($Q$4:$Q1483=Q1483))&gt;1,0,1)</f>
        <v>0</v>
      </c>
      <c r="AD1483" s="206" t="str">
        <f t="shared" si="73"/>
        <v xml:space="preserve">{"Organisation": "Handicap International", "Indicateur": "Distribution de materiel d'abris d'urgence", "Statut": "Réalisé", "Date de l'activité (passé ou planifiée)
( jj-mm-aaaa)": "12/30/2016", "Département": "Nippes", "Commune": "Petite Riviere de Nippes", "Section Communale": "3ème Silegue"}, </v>
      </c>
    </row>
    <row r="1484" spans="1:30" x14ac:dyDescent="0.25">
      <c r="A1484" s="71" t="s">
        <v>77</v>
      </c>
      <c r="B1484" s="71"/>
      <c r="C1484" s="71" t="s">
        <v>1853</v>
      </c>
      <c r="D1484" s="71" t="s">
        <v>15</v>
      </c>
      <c r="E1484" s="132">
        <v>42734</v>
      </c>
      <c r="F1484" s="77" t="s">
        <v>2418</v>
      </c>
      <c r="G1484" s="145" t="s">
        <v>1151</v>
      </c>
      <c r="H1484" s="138" t="str">
        <f>IFERROR(VLOOKUP(G1484,REFERENCES!O:P,2,FALSE),"")</f>
        <v>Nombre de kits d'outils</v>
      </c>
      <c r="I1484" s="185">
        <v>51</v>
      </c>
      <c r="J1484" s="73">
        <v>80</v>
      </c>
      <c r="K1484" s="73">
        <v>69</v>
      </c>
      <c r="L1484" s="73">
        <v>76</v>
      </c>
      <c r="M1484" s="147">
        <v>225</v>
      </c>
      <c r="N1484" s="146">
        <v>51</v>
      </c>
      <c r="O1484" s="149" t="s">
        <v>1038</v>
      </c>
      <c r="P1484" s="71" t="s">
        <v>151</v>
      </c>
      <c r="Q1484" s="71" t="s">
        <v>303</v>
      </c>
      <c r="R1484" s="78" t="s">
        <v>1554</v>
      </c>
      <c r="S1484" s="206" t="s">
        <v>1865</v>
      </c>
      <c r="T1484" s="71" t="s">
        <v>1033</v>
      </c>
      <c r="U1484" s="71" t="s">
        <v>1062</v>
      </c>
      <c r="V1484" s="145" t="s">
        <v>1856</v>
      </c>
      <c r="W1484" s="206" t="str">
        <f t="shared" si="71"/>
        <v>HAN20161230NIPE3È</v>
      </c>
      <c r="X1484" s="206">
        <f t="shared" si="72"/>
        <v>0</v>
      </c>
      <c r="Y1484" s="206" t="str">
        <f>VLOOKUP(P1484,NIVEAUXADMIN!A:B,2,FALSE)</f>
        <v>HT10</v>
      </c>
      <c r="Z1484" s="206" t="str">
        <f>VLOOKUP(Q1484,NIVEAUXADMIN!E:F,2,FALSE)</f>
        <v>HT101012</v>
      </c>
      <c r="AA1484" s="206" t="str">
        <f>VLOOKUP(R1484,NIVEAUXADMIN!I:J,2,FALSE)</f>
        <v>HT101012-03</v>
      </c>
      <c r="AB1484" s="206">
        <f>IF(SUMPRODUCT(($A$4:$A1484=A1484)*($Q$4:$Q1484=Q1484))&gt;1,0,1)</f>
        <v>0</v>
      </c>
      <c r="AC1484" s="207">
        <f>IF(SUMPRODUCT(($A$4:$A1484=A1484)*($F$4:$F1484=F1484)*($Q$4:$Q1484=Q1484))&gt;1,0,1)</f>
        <v>0</v>
      </c>
      <c r="AD1484" s="206" t="str">
        <f t="shared" si="73"/>
        <v xml:space="preserve">{"Organisation": "Handicap International", "Indicateur": "Support à l'auto-recouvrement pour la réparation et reconstruction", "Statut": "Réalisé", "Date de l'activité (passé ou planifiée)
( jj-mm-aaaa)": "12/30/2016", "Département": "Nippes", "Commune": "Petite Riviere de Nippes", "Section Communale": "3ème Silegue"}, </v>
      </c>
    </row>
    <row r="1485" spans="1:30" x14ac:dyDescent="0.25">
      <c r="A1485" s="53" t="s">
        <v>77</v>
      </c>
      <c r="B1485" s="53"/>
      <c r="C1485" s="53" t="s">
        <v>1853</v>
      </c>
      <c r="D1485" s="53" t="s">
        <v>15</v>
      </c>
      <c r="E1485" s="132">
        <v>42734</v>
      </c>
      <c r="F1485" s="77" t="s">
        <v>2417</v>
      </c>
      <c r="G1485" s="145" t="s">
        <v>1054</v>
      </c>
      <c r="H1485" s="138" t="str">
        <f>IFERROR(VLOOKUP(G1485,REFERENCES!O:P,2,FALSE),"")</f>
        <v xml:space="preserve">Nombre </v>
      </c>
      <c r="I1485" s="185">
        <v>102</v>
      </c>
      <c r="J1485" s="73">
        <v>80</v>
      </c>
      <c r="K1485" s="73">
        <v>69</v>
      </c>
      <c r="L1485" s="73">
        <v>76</v>
      </c>
      <c r="M1485" s="147">
        <v>225</v>
      </c>
      <c r="N1485" s="17">
        <v>51</v>
      </c>
      <c r="O1485" s="149" t="s">
        <v>1038</v>
      </c>
      <c r="P1485" s="53" t="s">
        <v>151</v>
      </c>
      <c r="Q1485" s="71" t="s">
        <v>303</v>
      </c>
      <c r="R1485" s="78" t="s">
        <v>1554</v>
      </c>
      <c r="S1485" s="206" t="s">
        <v>1865</v>
      </c>
      <c r="T1485" s="53" t="s">
        <v>1033</v>
      </c>
      <c r="U1485" s="71" t="s">
        <v>1062</v>
      </c>
      <c r="V1485" s="72"/>
      <c r="W1485" s="206" t="str">
        <f t="shared" si="71"/>
        <v>HAN20161230NIPE3È</v>
      </c>
      <c r="X1485" s="206">
        <f t="shared" si="72"/>
        <v>0</v>
      </c>
      <c r="Y1485" s="206" t="str">
        <f>VLOOKUP(P1485,NIVEAUXADMIN!A:B,2,FALSE)</f>
        <v>HT10</v>
      </c>
      <c r="Z1485" s="206" t="str">
        <f>VLOOKUP(Q1485,NIVEAUXADMIN!E:F,2,FALSE)</f>
        <v>HT101012</v>
      </c>
      <c r="AA1485" s="206" t="str">
        <f>VLOOKUP(R1485,NIVEAUXADMIN!I:J,2,FALSE)</f>
        <v>HT101012-03</v>
      </c>
      <c r="AB1485" s="206">
        <f>IF(SUMPRODUCT(($A$4:$A1485=A1485)*($Q$4:$Q1485=Q1485))&gt;1,0,1)</f>
        <v>0</v>
      </c>
      <c r="AC1485" s="207">
        <f>IF(SUMPRODUCT(($A$4:$A1485=A1485)*($F$4:$F1485=F1485)*($Q$4:$Q1485=Q1485))&gt;1,0,1)</f>
        <v>0</v>
      </c>
      <c r="AD1485" s="206" t="str">
        <f t="shared" si="73"/>
        <v xml:space="preserve">{"Organisation": "Handicap International", "Indicateur": "Distribution de biens non-alimentaire", "Statut": "Réalisé", "Date de l'activité (passé ou planifiée)
( jj-mm-aaaa)": "12/30/2016", "Département": "Nippes", "Commune": "Petite Riviere de Nippes", "Section Communale": "3ème Silegue"}, </v>
      </c>
    </row>
    <row r="1486" spans="1:30" x14ac:dyDescent="0.25">
      <c r="A1486" s="71" t="s">
        <v>77</v>
      </c>
      <c r="B1486" s="71"/>
      <c r="C1486" s="71" t="s">
        <v>1853</v>
      </c>
      <c r="D1486" s="71" t="s">
        <v>15</v>
      </c>
      <c r="E1486" s="132">
        <v>42734</v>
      </c>
      <c r="F1486" s="77" t="s">
        <v>2417</v>
      </c>
      <c r="G1486" s="145" t="s">
        <v>1051</v>
      </c>
      <c r="H1486" s="138" t="str">
        <f>IFERROR(VLOOKUP(G1486,REFERENCES!O:P,2,FALSE),"")</f>
        <v xml:space="preserve">Nombre </v>
      </c>
      <c r="I1486" s="185">
        <v>102</v>
      </c>
      <c r="J1486" s="73">
        <v>80</v>
      </c>
      <c r="K1486" s="73">
        <v>69</v>
      </c>
      <c r="L1486" s="73">
        <v>76</v>
      </c>
      <c r="M1486" s="147">
        <v>225</v>
      </c>
      <c r="N1486" s="73">
        <v>51</v>
      </c>
      <c r="O1486" s="149" t="s">
        <v>1038</v>
      </c>
      <c r="P1486" s="71" t="s">
        <v>151</v>
      </c>
      <c r="Q1486" s="71" t="s">
        <v>303</v>
      </c>
      <c r="R1486" s="78" t="s">
        <v>1554</v>
      </c>
      <c r="S1486" s="206" t="s">
        <v>1865</v>
      </c>
      <c r="T1486" s="71" t="s">
        <v>1033</v>
      </c>
      <c r="U1486" s="71" t="s">
        <v>1062</v>
      </c>
      <c r="V1486" s="145"/>
      <c r="W1486" s="206" t="str">
        <f t="shared" si="71"/>
        <v>HAN20161230NIPE3È</v>
      </c>
      <c r="X1486" s="206">
        <f t="shared" si="72"/>
        <v>0</v>
      </c>
      <c r="Y1486" s="206" t="str">
        <f>VLOOKUP(P1486,NIVEAUXADMIN!A:B,2,FALSE)</f>
        <v>HT10</v>
      </c>
      <c r="Z1486" s="206" t="str">
        <f>VLOOKUP(Q1486,NIVEAUXADMIN!E:F,2,FALSE)</f>
        <v>HT101012</v>
      </c>
      <c r="AA1486" s="206" t="str">
        <f>VLOOKUP(R1486,NIVEAUXADMIN!I:J,2,FALSE)</f>
        <v>HT101012-03</v>
      </c>
      <c r="AB1486" s="206">
        <f>IF(SUMPRODUCT(($A$4:$A1486=A1486)*($Q$4:$Q1486=Q1486))&gt;1,0,1)</f>
        <v>0</v>
      </c>
      <c r="AC1486" s="207">
        <f>IF(SUMPRODUCT(($A$4:$A1486=A1486)*($F$4:$F1486=F1486)*($Q$4:$Q1486=Q1486))&gt;1,0,1)</f>
        <v>0</v>
      </c>
      <c r="AD1486" s="206" t="str">
        <f t="shared" si="73"/>
        <v xml:space="preserve">{"Organisation": "Handicap International", "Indicateur": "Distribution de biens non-alimentaire", "Statut": "Réalisé", "Date de l'activité (passé ou planifiée)
( jj-mm-aaaa)": "12/30/2016", "Département": "Nippes", "Commune": "Petite Riviere de Nippes", "Section Communale": "3ème Silegue"}, </v>
      </c>
    </row>
    <row r="1487" spans="1:30" x14ac:dyDescent="0.25">
      <c r="A1487" s="53" t="s">
        <v>77</v>
      </c>
      <c r="B1487" s="53"/>
      <c r="C1487" s="53" t="s">
        <v>1853</v>
      </c>
      <c r="D1487" s="53" t="s">
        <v>15</v>
      </c>
      <c r="E1487" s="132">
        <v>42740</v>
      </c>
      <c r="F1487" s="77" t="s">
        <v>2417</v>
      </c>
      <c r="G1487" s="145" t="s">
        <v>1055</v>
      </c>
      <c r="H1487" s="138" t="str">
        <f>IFERROR(VLOOKUP(G1487,REFERENCES!O:P,2,FALSE),"")</f>
        <v xml:space="preserve">Nombre </v>
      </c>
      <c r="I1487" s="182">
        <v>50</v>
      </c>
      <c r="J1487" s="73">
        <v>85</v>
      </c>
      <c r="K1487" s="73">
        <v>55</v>
      </c>
      <c r="L1487" s="73">
        <v>72</v>
      </c>
      <c r="M1487" s="147">
        <v>212</v>
      </c>
      <c r="N1487" s="17">
        <v>50</v>
      </c>
      <c r="O1487" s="149" t="s">
        <v>1038</v>
      </c>
      <c r="P1487" s="53" t="s">
        <v>151</v>
      </c>
      <c r="Q1487" s="71" t="s">
        <v>303</v>
      </c>
      <c r="R1487" s="78" t="s">
        <v>1290</v>
      </c>
      <c r="S1487" s="206" t="s">
        <v>1869</v>
      </c>
      <c r="T1487" s="53" t="s">
        <v>1033</v>
      </c>
      <c r="U1487" s="71" t="s">
        <v>1062</v>
      </c>
      <c r="V1487" s="145"/>
      <c r="W1487" s="206" t="str">
        <f t="shared" si="71"/>
        <v>HAN201715NIPE1È</v>
      </c>
      <c r="X1487" s="206">
        <f t="shared" si="72"/>
        <v>0</v>
      </c>
      <c r="Y1487" s="206" t="str">
        <f>VLOOKUP(P1487,NIVEAUXADMIN!A:B,2,FALSE)</f>
        <v>HT10</v>
      </c>
      <c r="Z1487" s="206" t="str">
        <f>VLOOKUP(Q1487,NIVEAUXADMIN!E:F,2,FALSE)</f>
        <v>HT101012</v>
      </c>
      <c r="AA1487" s="206" t="str">
        <f>VLOOKUP(R1487,NIVEAUXADMIN!I:J,2,FALSE)</f>
        <v>HT101012-01</v>
      </c>
      <c r="AB1487" s="206">
        <f>IF(SUMPRODUCT(($A$4:$A1487=A1487)*($Q$4:$Q1487=Q1487))&gt;1,0,1)</f>
        <v>0</v>
      </c>
      <c r="AC1487" s="207">
        <f>IF(SUMPRODUCT(($A$4:$A1487=A1487)*($F$4:$F1487=F1487)*($Q$4:$Q1487=Q1487))&gt;1,0,1)</f>
        <v>0</v>
      </c>
      <c r="AD1487" s="206" t="str">
        <f t="shared" si="73"/>
        <v xml:space="preserve">{"Organisation": "Handicap International", "Indicateur": "Distribution de biens non-alimentaire", "Statut": "Réalisé", "Date de l'activité (passé ou planifiée)
( jj-mm-aaaa)": "1/5/2017", "Département": "Nippes", "Commune": "Petite Riviere de Nippes", "Section Communale": "1ère Fonds de Lianes"}, </v>
      </c>
    </row>
    <row r="1488" spans="1:30" x14ac:dyDescent="0.25">
      <c r="A1488" s="71" t="s">
        <v>77</v>
      </c>
      <c r="B1488" s="71"/>
      <c r="C1488" s="71" t="s">
        <v>1853</v>
      </c>
      <c r="D1488" s="71" t="s">
        <v>15</v>
      </c>
      <c r="E1488" s="132">
        <v>42740</v>
      </c>
      <c r="F1488" s="77" t="s">
        <v>2417</v>
      </c>
      <c r="G1488" s="145" t="s">
        <v>1058</v>
      </c>
      <c r="H1488" s="138" t="str">
        <f>IFERROR(VLOOKUP(G1488,REFERENCES!O:P,2,FALSE),"")</f>
        <v xml:space="preserve">Nombre </v>
      </c>
      <c r="I1488" s="182">
        <v>50</v>
      </c>
      <c r="J1488" s="73">
        <v>85</v>
      </c>
      <c r="K1488" s="73">
        <v>55</v>
      </c>
      <c r="L1488" s="73">
        <v>72</v>
      </c>
      <c r="M1488" s="147">
        <v>212</v>
      </c>
      <c r="N1488" s="73">
        <v>50</v>
      </c>
      <c r="O1488" s="149" t="s">
        <v>1038</v>
      </c>
      <c r="P1488" s="71" t="s">
        <v>151</v>
      </c>
      <c r="Q1488" s="71" t="s">
        <v>303</v>
      </c>
      <c r="R1488" s="78" t="s">
        <v>1290</v>
      </c>
      <c r="S1488" s="206" t="s">
        <v>1869</v>
      </c>
      <c r="T1488" s="71" t="s">
        <v>1033</v>
      </c>
      <c r="U1488" s="71" t="s">
        <v>1062</v>
      </c>
      <c r="V1488" s="206" t="s">
        <v>1049</v>
      </c>
      <c r="W1488" s="206" t="str">
        <f t="shared" si="71"/>
        <v>HAN201715NIPE1È</v>
      </c>
      <c r="X1488" s="206">
        <f t="shared" si="72"/>
        <v>0</v>
      </c>
      <c r="Y1488" s="206" t="str">
        <f>VLOOKUP(P1488,NIVEAUXADMIN!A:B,2,FALSE)</f>
        <v>HT10</v>
      </c>
      <c r="Z1488" s="206" t="str">
        <f>VLOOKUP(Q1488,NIVEAUXADMIN!E:F,2,FALSE)</f>
        <v>HT101012</v>
      </c>
      <c r="AA1488" s="206" t="str">
        <f>VLOOKUP(R1488,NIVEAUXADMIN!I:J,2,FALSE)</f>
        <v>HT101012-01</v>
      </c>
      <c r="AB1488" s="206">
        <f>IF(SUMPRODUCT(($A$4:$A1488=A1488)*($Q$4:$Q1488=Q1488))&gt;1,0,1)</f>
        <v>0</v>
      </c>
      <c r="AC1488" s="207">
        <f>IF(SUMPRODUCT(($A$4:$A1488=A1488)*($F$4:$F1488=F1488)*($Q$4:$Q1488=Q1488))&gt;1,0,1)</f>
        <v>0</v>
      </c>
      <c r="AD1488" s="206" t="str">
        <f t="shared" si="73"/>
        <v xml:space="preserve">{"Organisation": "Handicap International", "Indicateur": "Distribution de biens non-alimentaire", "Statut": "Réalisé", "Date de l'activité (passé ou planifiée)
( jj-mm-aaaa)": "1/5/2017", "Département": "Nippes", "Commune": "Petite Riviere de Nippes", "Section Communale": "1ère Fonds de Lianes"}, </v>
      </c>
    </row>
    <row r="1489" spans="1:30" x14ac:dyDescent="0.25">
      <c r="A1489" s="53" t="s">
        <v>77</v>
      </c>
      <c r="B1489" s="53"/>
      <c r="C1489" s="53" t="s">
        <v>1853</v>
      </c>
      <c r="D1489" s="53" t="s">
        <v>15</v>
      </c>
      <c r="E1489" s="132">
        <v>42740</v>
      </c>
      <c r="F1489" s="77" t="s">
        <v>2420</v>
      </c>
      <c r="G1489" s="145" t="s">
        <v>2410</v>
      </c>
      <c r="H1489" s="138" t="str">
        <f>IFERROR(VLOOKUP(G1489,REFERENCES!O:P,2,FALSE),"")</f>
        <v xml:space="preserve">Nombre </v>
      </c>
      <c r="I1489" s="182">
        <v>50</v>
      </c>
      <c r="J1489" s="73">
        <v>85</v>
      </c>
      <c r="K1489" s="73">
        <v>55</v>
      </c>
      <c r="L1489" s="73">
        <v>72</v>
      </c>
      <c r="M1489" s="147">
        <v>212</v>
      </c>
      <c r="N1489" s="73">
        <v>50</v>
      </c>
      <c r="O1489" s="149" t="s">
        <v>1038</v>
      </c>
      <c r="P1489" s="53" t="s">
        <v>151</v>
      </c>
      <c r="Q1489" s="71" t="s">
        <v>303</v>
      </c>
      <c r="R1489" s="78" t="s">
        <v>1290</v>
      </c>
      <c r="S1489" s="206" t="s">
        <v>1869</v>
      </c>
      <c r="T1489" s="71" t="s">
        <v>1033</v>
      </c>
      <c r="U1489" s="71" t="s">
        <v>1062</v>
      </c>
      <c r="V1489" s="72" t="s">
        <v>1854</v>
      </c>
      <c r="W1489" s="206" t="str">
        <f t="shared" si="71"/>
        <v>HAN201715NIPE1È</v>
      </c>
      <c r="X1489" s="206">
        <f t="shared" si="72"/>
        <v>0</v>
      </c>
      <c r="Y1489" s="206" t="str">
        <f>VLOOKUP(P1489,NIVEAUXADMIN!A:B,2,FALSE)</f>
        <v>HT10</v>
      </c>
      <c r="Z1489" s="206" t="str">
        <f>VLOOKUP(Q1489,NIVEAUXADMIN!E:F,2,FALSE)</f>
        <v>HT101012</v>
      </c>
      <c r="AA1489" s="206" t="str">
        <f>VLOOKUP(R1489,NIVEAUXADMIN!I:J,2,FALSE)</f>
        <v>HT101012-01</v>
      </c>
      <c r="AB1489" s="206">
        <f>IF(SUMPRODUCT(($A$4:$A1489=A1489)*($Q$4:$Q1489=Q1489))&gt;1,0,1)</f>
        <v>0</v>
      </c>
      <c r="AC1489" s="207">
        <f>IF(SUMPRODUCT(($A$4:$A1489=A1489)*($F$4:$F1489=F1489)*($Q$4:$Q1489=Q1489))&gt;1,0,1)</f>
        <v>0</v>
      </c>
      <c r="AD1489" s="206" t="str">
        <f t="shared" si="73"/>
        <v xml:space="preserve">{"Organisation": "Handicap International", "Indicateur": "Distribution de materiel d'abris d'urgence", "Statut": "Réalisé", "Date de l'activité (passé ou planifiée)
( jj-mm-aaaa)": "1/5/2017", "Département": "Nippes", "Commune": "Petite Riviere de Nippes", "Section Communale": "1ère Fonds de Lianes"}, </v>
      </c>
    </row>
    <row r="1490" spans="1:30" x14ac:dyDescent="0.25">
      <c r="A1490" s="71" t="s">
        <v>77</v>
      </c>
      <c r="B1490" s="71"/>
      <c r="C1490" s="71" t="s">
        <v>1853</v>
      </c>
      <c r="D1490" s="71" t="s">
        <v>15</v>
      </c>
      <c r="E1490" s="132">
        <v>42740</v>
      </c>
      <c r="F1490" s="77" t="s">
        <v>2418</v>
      </c>
      <c r="G1490" s="145" t="s">
        <v>1151</v>
      </c>
      <c r="H1490" s="138" t="str">
        <f>IFERROR(VLOOKUP(G1490,REFERENCES!O:P,2,FALSE),"")</f>
        <v>Nombre de kits d'outils</v>
      </c>
      <c r="I1490" s="182">
        <v>50</v>
      </c>
      <c r="J1490" s="73">
        <v>85</v>
      </c>
      <c r="K1490" s="73">
        <v>55</v>
      </c>
      <c r="L1490" s="73">
        <v>72</v>
      </c>
      <c r="M1490" s="147">
        <v>212</v>
      </c>
      <c r="N1490" s="73">
        <v>50</v>
      </c>
      <c r="O1490" s="149" t="s">
        <v>1038</v>
      </c>
      <c r="P1490" s="71" t="s">
        <v>151</v>
      </c>
      <c r="Q1490" s="71" t="s">
        <v>303</v>
      </c>
      <c r="R1490" s="78" t="s">
        <v>1290</v>
      </c>
      <c r="S1490" s="206" t="s">
        <v>1869</v>
      </c>
      <c r="T1490" s="71" t="s">
        <v>1033</v>
      </c>
      <c r="U1490" s="71" t="s">
        <v>1062</v>
      </c>
      <c r="V1490" s="145" t="s">
        <v>1856</v>
      </c>
      <c r="W1490" s="206" t="str">
        <f t="shared" si="71"/>
        <v>HAN201715NIPE1È</v>
      </c>
      <c r="X1490" s="206">
        <f t="shared" si="72"/>
        <v>0</v>
      </c>
      <c r="Y1490" s="206" t="str">
        <f>VLOOKUP(P1490,NIVEAUXADMIN!A:B,2,FALSE)</f>
        <v>HT10</v>
      </c>
      <c r="Z1490" s="206" t="str">
        <f>VLOOKUP(Q1490,NIVEAUXADMIN!E:F,2,FALSE)</f>
        <v>HT101012</v>
      </c>
      <c r="AA1490" s="206" t="str">
        <f>VLOOKUP(R1490,NIVEAUXADMIN!I:J,2,FALSE)</f>
        <v>HT101012-01</v>
      </c>
      <c r="AB1490" s="206">
        <f>IF(SUMPRODUCT(($A$4:$A1490=A1490)*($Q$4:$Q1490=Q1490))&gt;1,0,1)</f>
        <v>0</v>
      </c>
      <c r="AC1490" s="207">
        <f>IF(SUMPRODUCT(($A$4:$A1490=A1490)*($F$4:$F1490=F1490)*($Q$4:$Q1490=Q1490))&gt;1,0,1)</f>
        <v>0</v>
      </c>
      <c r="AD1490" s="206" t="str">
        <f t="shared" si="73"/>
        <v xml:space="preserve">{"Organisation": "Handicap International", "Indicateur": "Support à l'auto-recouvrement pour la réparation et reconstruction", "Statut": "Réalisé", "Date de l'activité (passé ou planifiée)
( jj-mm-aaaa)": "1/5/2017", "Département": "Nippes", "Commune": "Petite Riviere de Nippes", "Section Communale": "1ère Fonds de Lianes"}, </v>
      </c>
    </row>
    <row r="1491" spans="1:30" x14ac:dyDescent="0.25">
      <c r="A1491" s="53" t="s">
        <v>77</v>
      </c>
      <c r="B1491" s="53"/>
      <c r="C1491" s="53" t="s">
        <v>1853</v>
      </c>
      <c r="D1491" s="53" t="s">
        <v>15</v>
      </c>
      <c r="E1491" s="132">
        <v>42740</v>
      </c>
      <c r="F1491" s="77" t="s">
        <v>2417</v>
      </c>
      <c r="G1491" s="145" t="s">
        <v>1054</v>
      </c>
      <c r="H1491" s="138" t="str">
        <f>IFERROR(VLOOKUP(G1491,REFERENCES!O:P,2,FALSE),"")</f>
        <v xml:space="preserve">Nombre </v>
      </c>
      <c r="I1491" s="182">
        <v>100</v>
      </c>
      <c r="J1491" s="73">
        <v>85</v>
      </c>
      <c r="K1491" s="73">
        <v>55</v>
      </c>
      <c r="L1491" s="73">
        <v>72</v>
      </c>
      <c r="M1491" s="147">
        <v>212</v>
      </c>
      <c r="N1491" s="17">
        <v>50</v>
      </c>
      <c r="O1491" s="149" t="s">
        <v>1038</v>
      </c>
      <c r="P1491" s="53" t="s">
        <v>151</v>
      </c>
      <c r="Q1491" s="71" t="s">
        <v>303</v>
      </c>
      <c r="R1491" s="78" t="s">
        <v>1290</v>
      </c>
      <c r="S1491" s="206" t="s">
        <v>1869</v>
      </c>
      <c r="T1491" s="57" t="s">
        <v>1033</v>
      </c>
      <c r="U1491" s="57" t="s">
        <v>1062</v>
      </c>
      <c r="V1491" s="72"/>
      <c r="W1491" s="206" t="str">
        <f t="shared" si="71"/>
        <v>HAN201715NIPE1È</v>
      </c>
      <c r="X1491" s="206">
        <f t="shared" si="72"/>
        <v>0</v>
      </c>
      <c r="Y1491" s="206" t="str">
        <f>VLOOKUP(P1491,NIVEAUXADMIN!A:B,2,FALSE)</f>
        <v>HT10</v>
      </c>
      <c r="Z1491" s="206" t="str">
        <f>VLOOKUP(Q1491,NIVEAUXADMIN!E:F,2,FALSE)</f>
        <v>HT101012</v>
      </c>
      <c r="AA1491" s="206" t="str">
        <f>VLOOKUP(R1491,NIVEAUXADMIN!I:J,2,FALSE)</f>
        <v>HT101012-01</v>
      </c>
      <c r="AB1491" s="206">
        <f>IF(SUMPRODUCT(($A$4:$A1491=A1491)*($Q$4:$Q1491=Q1491))&gt;1,0,1)</f>
        <v>0</v>
      </c>
      <c r="AC1491" s="207">
        <f>IF(SUMPRODUCT(($A$4:$A1491=A1491)*($F$4:$F1491=F1491)*($Q$4:$Q1491=Q1491))&gt;1,0,1)</f>
        <v>0</v>
      </c>
      <c r="AD1491" s="206" t="str">
        <f t="shared" si="73"/>
        <v xml:space="preserve">{"Organisation": "Handicap International", "Indicateur": "Distribution de biens non-alimentaire", "Statut": "Réalisé", "Date de l'activité (passé ou planifiée)
( jj-mm-aaaa)": "1/5/2017", "Département": "Nippes", "Commune": "Petite Riviere de Nippes", "Section Communale": "1ère Fonds de Lianes"}, </v>
      </c>
    </row>
    <row r="1492" spans="1:30" x14ac:dyDescent="0.25">
      <c r="A1492" s="53" t="s">
        <v>77</v>
      </c>
      <c r="B1492" s="53"/>
      <c r="C1492" s="53" t="s">
        <v>1853</v>
      </c>
      <c r="D1492" s="53" t="s">
        <v>15</v>
      </c>
      <c r="E1492" s="132">
        <v>42740</v>
      </c>
      <c r="F1492" s="77" t="s">
        <v>2417</v>
      </c>
      <c r="G1492" s="145" t="s">
        <v>1051</v>
      </c>
      <c r="H1492" s="138" t="str">
        <f>IFERROR(VLOOKUP(G1492,REFERENCES!O:P,2,FALSE),"")</f>
        <v xml:space="preserve">Nombre </v>
      </c>
      <c r="I1492" s="182">
        <v>100</v>
      </c>
      <c r="J1492" s="73">
        <v>85</v>
      </c>
      <c r="K1492" s="73">
        <v>55</v>
      </c>
      <c r="L1492" s="73">
        <v>72</v>
      </c>
      <c r="M1492" s="147">
        <v>212</v>
      </c>
      <c r="N1492" s="73">
        <v>50</v>
      </c>
      <c r="O1492" s="149" t="s">
        <v>1038</v>
      </c>
      <c r="P1492" s="57" t="s">
        <v>151</v>
      </c>
      <c r="Q1492" s="71" t="s">
        <v>303</v>
      </c>
      <c r="R1492" s="78" t="s">
        <v>1290</v>
      </c>
      <c r="S1492" s="206" t="s">
        <v>1869</v>
      </c>
      <c r="T1492" s="71" t="s">
        <v>1033</v>
      </c>
      <c r="U1492" s="57" t="s">
        <v>1062</v>
      </c>
      <c r="V1492" s="145"/>
      <c r="W1492" s="206" t="str">
        <f t="shared" si="71"/>
        <v>HAN201715NIPE1È</v>
      </c>
      <c r="X1492" s="206">
        <f t="shared" si="72"/>
        <v>0</v>
      </c>
      <c r="Y1492" s="206" t="str">
        <f>VLOOKUP(P1492,NIVEAUXADMIN!A:B,2,FALSE)</f>
        <v>HT10</v>
      </c>
      <c r="Z1492" s="206" t="str">
        <f>VLOOKUP(Q1492,NIVEAUXADMIN!E:F,2,FALSE)</f>
        <v>HT101012</v>
      </c>
      <c r="AA1492" s="206" t="str">
        <f>VLOOKUP(R1492,NIVEAUXADMIN!I:J,2,FALSE)</f>
        <v>HT101012-01</v>
      </c>
      <c r="AB1492" s="206">
        <f>IF(SUMPRODUCT(($A$4:$A1492=A1492)*($Q$4:$Q1492=Q1492))&gt;1,0,1)</f>
        <v>0</v>
      </c>
      <c r="AC1492" s="207">
        <f>IF(SUMPRODUCT(($A$4:$A1492=A1492)*($F$4:$F1492=F1492)*($Q$4:$Q1492=Q1492))&gt;1,0,1)</f>
        <v>0</v>
      </c>
      <c r="AD1492" s="206" t="str">
        <f t="shared" si="73"/>
        <v xml:space="preserve">{"Organisation": "Handicap International", "Indicateur": "Distribution de biens non-alimentaire", "Statut": "Réalisé", "Date de l'activité (passé ou planifiée)
( jj-mm-aaaa)": "1/5/2017", "Département": "Nippes", "Commune": "Petite Riviere de Nippes", "Section Communale": "1ère Fonds de Lianes"}, </v>
      </c>
    </row>
    <row r="1493" spans="1:30" x14ac:dyDescent="0.25">
      <c r="A1493" s="53" t="s">
        <v>77</v>
      </c>
      <c r="B1493" s="53"/>
      <c r="C1493" s="53" t="s">
        <v>1853</v>
      </c>
      <c r="D1493" s="53" t="s">
        <v>15</v>
      </c>
      <c r="E1493" s="132">
        <v>42741</v>
      </c>
      <c r="F1493" s="77" t="s">
        <v>2417</v>
      </c>
      <c r="G1493" s="145" t="s">
        <v>1055</v>
      </c>
      <c r="H1493" s="138" t="str">
        <f>IFERROR(VLOOKUP(G1493,REFERENCES!O:P,2,FALSE),"")</f>
        <v xml:space="preserve">Nombre </v>
      </c>
      <c r="I1493" s="185">
        <v>55</v>
      </c>
      <c r="J1493" s="73">
        <v>139</v>
      </c>
      <c r="K1493" s="73">
        <v>72</v>
      </c>
      <c r="L1493" s="73">
        <v>68</v>
      </c>
      <c r="M1493" s="147">
        <v>279</v>
      </c>
      <c r="N1493" s="73">
        <v>55</v>
      </c>
      <c r="O1493" s="149" t="s">
        <v>1038</v>
      </c>
      <c r="P1493" s="57" t="s">
        <v>151</v>
      </c>
      <c r="Q1493" s="71" t="s">
        <v>303</v>
      </c>
      <c r="R1493" s="78" t="s">
        <v>1290</v>
      </c>
      <c r="S1493" s="206" t="s">
        <v>1870</v>
      </c>
      <c r="T1493" s="71" t="s">
        <v>1033</v>
      </c>
      <c r="U1493" s="71" t="s">
        <v>1062</v>
      </c>
      <c r="V1493" s="145"/>
      <c r="W1493" s="206" t="str">
        <f t="shared" si="71"/>
        <v>HAN201716NIPE1È</v>
      </c>
      <c r="X1493" s="206">
        <f t="shared" si="72"/>
        <v>0</v>
      </c>
      <c r="Y1493" s="206" t="str">
        <f>VLOOKUP(P1493,NIVEAUXADMIN!A:B,2,FALSE)</f>
        <v>HT10</v>
      </c>
      <c r="Z1493" s="206" t="str">
        <f>VLOOKUP(Q1493,NIVEAUXADMIN!E:F,2,FALSE)</f>
        <v>HT101012</v>
      </c>
      <c r="AA1493" s="206" t="str">
        <f>VLOOKUP(R1493,NIVEAUXADMIN!I:J,2,FALSE)</f>
        <v>HT101012-01</v>
      </c>
      <c r="AB1493" s="206">
        <f>IF(SUMPRODUCT(($A$4:$A1493=A1493)*($Q$4:$Q1493=Q1493))&gt;1,0,1)</f>
        <v>0</v>
      </c>
      <c r="AC1493" s="207">
        <f>IF(SUMPRODUCT(($A$4:$A1493=A1493)*($F$4:$F1493=F1493)*($Q$4:$Q1493=Q1493))&gt;1,0,1)</f>
        <v>0</v>
      </c>
      <c r="AD1493" s="206" t="str">
        <f t="shared" si="73"/>
        <v xml:space="preserve">{"Organisation": "Handicap International", "Indicateur": "Distribution de biens non-alimentaire", "Statut": "Réalisé", "Date de l'activité (passé ou planifiée)
( jj-mm-aaaa)": "1/6/2017", "Département": "Nippes", "Commune": "Petite Riviere de Nippes", "Section Communale": "1ère Fonds de Lianes"}, </v>
      </c>
    </row>
    <row r="1494" spans="1:30" x14ac:dyDescent="0.25">
      <c r="A1494" s="53" t="s">
        <v>77</v>
      </c>
      <c r="B1494" s="53"/>
      <c r="C1494" s="53" t="s">
        <v>1853</v>
      </c>
      <c r="D1494" s="53" t="s">
        <v>15</v>
      </c>
      <c r="E1494" s="132">
        <v>42741</v>
      </c>
      <c r="F1494" s="77" t="s">
        <v>2417</v>
      </c>
      <c r="G1494" s="145" t="s">
        <v>1058</v>
      </c>
      <c r="H1494" s="138" t="str">
        <f>IFERROR(VLOOKUP(G1494,REFERENCES!O:P,2,FALSE),"")</f>
        <v xml:space="preserve">Nombre </v>
      </c>
      <c r="I1494" s="185">
        <v>55</v>
      </c>
      <c r="J1494" s="73">
        <v>139</v>
      </c>
      <c r="K1494" s="73">
        <v>72</v>
      </c>
      <c r="L1494" s="73">
        <v>68</v>
      </c>
      <c r="M1494" s="147">
        <v>279</v>
      </c>
      <c r="N1494" s="17">
        <v>55</v>
      </c>
      <c r="O1494" s="149" t="s">
        <v>1038</v>
      </c>
      <c r="P1494" s="53" t="s">
        <v>151</v>
      </c>
      <c r="Q1494" s="53" t="s">
        <v>303</v>
      </c>
      <c r="R1494" s="78" t="s">
        <v>1290</v>
      </c>
      <c r="S1494" s="206" t="s">
        <v>1870</v>
      </c>
      <c r="T1494" s="71" t="s">
        <v>1033</v>
      </c>
      <c r="U1494" s="71" t="s">
        <v>1062</v>
      </c>
      <c r="V1494" s="206" t="s">
        <v>1049</v>
      </c>
      <c r="W1494" s="206" t="str">
        <f t="shared" si="71"/>
        <v>HAN201716NIPE1È</v>
      </c>
      <c r="X1494" s="206">
        <f t="shared" si="72"/>
        <v>0</v>
      </c>
      <c r="Y1494" s="206" t="str">
        <f>VLOOKUP(P1494,NIVEAUXADMIN!A:B,2,FALSE)</f>
        <v>HT10</v>
      </c>
      <c r="Z1494" s="206" t="str">
        <f>VLOOKUP(Q1494,NIVEAUXADMIN!E:F,2,FALSE)</f>
        <v>HT101012</v>
      </c>
      <c r="AA1494" s="206" t="str">
        <f>VLOOKUP(R1494,NIVEAUXADMIN!I:J,2,FALSE)</f>
        <v>HT101012-01</v>
      </c>
      <c r="AB1494" s="206">
        <f>IF(SUMPRODUCT(($A$4:$A1494=A1494)*($Q$4:$Q1494=Q1494))&gt;1,0,1)</f>
        <v>0</v>
      </c>
      <c r="AC1494" s="207">
        <f>IF(SUMPRODUCT(($A$4:$A1494=A1494)*($F$4:$F1494=F1494)*($Q$4:$Q1494=Q1494))&gt;1,0,1)</f>
        <v>0</v>
      </c>
      <c r="AD1494" s="206" t="str">
        <f t="shared" si="73"/>
        <v xml:space="preserve">{"Organisation": "Handicap International", "Indicateur": "Distribution de biens non-alimentaire", "Statut": "Réalisé", "Date de l'activité (passé ou planifiée)
( jj-mm-aaaa)": "1/6/2017", "Département": "Nippes", "Commune": "Petite Riviere de Nippes", "Section Communale": "1ère Fonds de Lianes"}, </v>
      </c>
    </row>
    <row r="1495" spans="1:30" x14ac:dyDescent="0.25">
      <c r="A1495" s="53" t="s">
        <v>77</v>
      </c>
      <c r="B1495" s="53"/>
      <c r="C1495" s="53" t="s">
        <v>1853</v>
      </c>
      <c r="D1495" s="53" t="s">
        <v>15</v>
      </c>
      <c r="E1495" s="132">
        <v>42741</v>
      </c>
      <c r="F1495" s="77" t="s">
        <v>2420</v>
      </c>
      <c r="G1495" s="145" t="s">
        <v>2410</v>
      </c>
      <c r="H1495" s="138" t="str">
        <f>IFERROR(VLOOKUP(G1495,REFERENCES!O:P,2,FALSE),"")</f>
        <v xml:space="preserve">Nombre </v>
      </c>
      <c r="I1495" s="185">
        <v>55</v>
      </c>
      <c r="J1495" s="73">
        <v>139</v>
      </c>
      <c r="K1495" s="73">
        <v>72</v>
      </c>
      <c r="L1495" s="73">
        <v>68</v>
      </c>
      <c r="M1495" s="147">
        <v>279</v>
      </c>
      <c r="N1495" s="17">
        <v>55</v>
      </c>
      <c r="O1495" s="149" t="s">
        <v>1038</v>
      </c>
      <c r="P1495" s="53" t="s">
        <v>151</v>
      </c>
      <c r="Q1495" s="53" t="s">
        <v>303</v>
      </c>
      <c r="R1495" s="78" t="s">
        <v>1290</v>
      </c>
      <c r="S1495" s="206" t="s">
        <v>1870</v>
      </c>
      <c r="T1495" s="71" t="s">
        <v>1033</v>
      </c>
      <c r="U1495" s="71" t="s">
        <v>1062</v>
      </c>
      <c r="V1495" s="72" t="s">
        <v>1854</v>
      </c>
      <c r="W1495" s="206" t="str">
        <f t="shared" si="71"/>
        <v>HAN201716NIPE1È</v>
      </c>
      <c r="X1495" s="206">
        <f t="shared" si="72"/>
        <v>0</v>
      </c>
      <c r="Y1495" s="206" t="str">
        <f>VLOOKUP(P1495,NIVEAUXADMIN!A:B,2,FALSE)</f>
        <v>HT10</v>
      </c>
      <c r="Z1495" s="206" t="str">
        <f>VLOOKUP(Q1495,NIVEAUXADMIN!E:F,2,FALSE)</f>
        <v>HT101012</v>
      </c>
      <c r="AA1495" s="206" t="str">
        <f>VLOOKUP(R1495,NIVEAUXADMIN!I:J,2,FALSE)</f>
        <v>HT101012-01</v>
      </c>
      <c r="AB1495" s="206">
        <f>IF(SUMPRODUCT(($A$4:$A1495=A1495)*($Q$4:$Q1495=Q1495))&gt;1,0,1)</f>
        <v>0</v>
      </c>
      <c r="AC1495" s="207">
        <f>IF(SUMPRODUCT(($A$4:$A1495=A1495)*($F$4:$F1495=F1495)*($Q$4:$Q1495=Q1495))&gt;1,0,1)</f>
        <v>0</v>
      </c>
      <c r="AD1495" s="206" t="str">
        <f t="shared" si="73"/>
        <v xml:space="preserve">{"Organisation": "Handicap International", "Indicateur": "Distribution de materiel d'abris d'urgence", "Statut": "Réalisé", "Date de l'activité (passé ou planifiée)
( jj-mm-aaaa)": "1/6/2017", "Département": "Nippes", "Commune": "Petite Riviere de Nippes", "Section Communale": "1ère Fonds de Lianes"}, </v>
      </c>
    </row>
    <row r="1496" spans="1:30" x14ac:dyDescent="0.25">
      <c r="A1496" s="53" t="s">
        <v>77</v>
      </c>
      <c r="B1496" s="53"/>
      <c r="C1496" s="53" t="s">
        <v>1853</v>
      </c>
      <c r="D1496" s="53" t="s">
        <v>15</v>
      </c>
      <c r="E1496" s="132">
        <v>42741</v>
      </c>
      <c r="F1496" s="77" t="s">
        <v>2418</v>
      </c>
      <c r="G1496" s="145" t="s">
        <v>1151</v>
      </c>
      <c r="H1496" s="138" t="str">
        <f>IFERROR(VLOOKUP(G1496,REFERENCES!O:P,2,FALSE),"")</f>
        <v>Nombre de kits d'outils</v>
      </c>
      <c r="I1496" s="185">
        <v>55</v>
      </c>
      <c r="J1496" s="73">
        <v>139</v>
      </c>
      <c r="K1496" s="73">
        <v>72</v>
      </c>
      <c r="L1496" s="73">
        <v>68</v>
      </c>
      <c r="M1496" s="147">
        <v>279</v>
      </c>
      <c r="N1496" s="17">
        <v>55</v>
      </c>
      <c r="O1496" s="149" t="s">
        <v>1038</v>
      </c>
      <c r="P1496" s="53" t="s">
        <v>151</v>
      </c>
      <c r="Q1496" s="53" t="s">
        <v>303</v>
      </c>
      <c r="R1496" s="78" t="s">
        <v>1290</v>
      </c>
      <c r="S1496" s="206" t="s">
        <v>1870</v>
      </c>
      <c r="T1496" s="71" t="s">
        <v>1033</v>
      </c>
      <c r="U1496" s="71" t="s">
        <v>1062</v>
      </c>
      <c r="V1496" s="145" t="s">
        <v>1856</v>
      </c>
      <c r="W1496" s="206" t="str">
        <f t="shared" si="71"/>
        <v>HAN201716NIPE1È</v>
      </c>
      <c r="X1496" s="206">
        <f t="shared" si="72"/>
        <v>0</v>
      </c>
      <c r="Y1496" s="206" t="str">
        <f>VLOOKUP(P1496,NIVEAUXADMIN!A:B,2,FALSE)</f>
        <v>HT10</v>
      </c>
      <c r="Z1496" s="206" t="str">
        <f>VLOOKUP(Q1496,NIVEAUXADMIN!E:F,2,FALSE)</f>
        <v>HT101012</v>
      </c>
      <c r="AA1496" s="206" t="str">
        <f>VLOOKUP(R1496,NIVEAUXADMIN!I:J,2,FALSE)</f>
        <v>HT101012-01</v>
      </c>
      <c r="AB1496" s="206">
        <f>IF(SUMPRODUCT(($A$4:$A1496=A1496)*($Q$4:$Q1496=Q1496))&gt;1,0,1)</f>
        <v>0</v>
      </c>
      <c r="AC1496" s="207">
        <f>IF(SUMPRODUCT(($A$4:$A1496=A1496)*($F$4:$F1496=F1496)*($Q$4:$Q1496=Q1496))&gt;1,0,1)</f>
        <v>0</v>
      </c>
      <c r="AD1496" s="206" t="str">
        <f t="shared" si="73"/>
        <v xml:space="preserve">{"Organisation": "Handicap International", "Indicateur": "Support à l'auto-recouvrement pour la réparation et reconstruction", "Statut": "Réalisé", "Date de l'activité (passé ou planifiée)
( jj-mm-aaaa)": "1/6/2017", "Département": "Nippes", "Commune": "Petite Riviere de Nippes", "Section Communale": "1ère Fonds de Lianes"}, </v>
      </c>
    </row>
    <row r="1497" spans="1:30" x14ac:dyDescent="0.25">
      <c r="A1497" s="53" t="s">
        <v>77</v>
      </c>
      <c r="B1497" s="53"/>
      <c r="C1497" s="53" t="s">
        <v>1853</v>
      </c>
      <c r="D1497" s="53" t="s">
        <v>15</v>
      </c>
      <c r="E1497" s="132">
        <v>42741</v>
      </c>
      <c r="F1497" s="77" t="s">
        <v>2417</v>
      </c>
      <c r="G1497" s="145" t="s">
        <v>1054</v>
      </c>
      <c r="H1497" s="138" t="str">
        <f>IFERROR(VLOOKUP(G1497,REFERENCES!O:P,2,FALSE),"")</f>
        <v xml:space="preserve">Nombre </v>
      </c>
      <c r="I1497" s="185">
        <v>110</v>
      </c>
      <c r="J1497" s="73">
        <v>139</v>
      </c>
      <c r="K1497" s="73">
        <v>72</v>
      </c>
      <c r="L1497" s="73">
        <v>68</v>
      </c>
      <c r="M1497" s="147">
        <v>279</v>
      </c>
      <c r="N1497" s="17">
        <v>55</v>
      </c>
      <c r="O1497" s="149" t="s">
        <v>1038</v>
      </c>
      <c r="P1497" s="53" t="s">
        <v>151</v>
      </c>
      <c r="Q1497" s="53" t="s">
        <v>303</v>
      </c>
      <c r="R1497" s="78" t="s">
        <v>1290</v>
      </c>
      <c r="S1497" s="206" t="s">
        <v>1870</v>
      </c>
      <c r="T1497" s="71" t="s">
        <v>1033</v>
      </c>
      <c r="U1497" s="71" t="s">
        <v>1062</v>
      </c>
      <c r="V1497" s="145"/>
      <c r="W1497" s="206" t="str">
        <f t="shared" si="71"/>
        <v>HAN201716NIPE1È</v>
      </c>
      <c r="X1497" s="206">
        <f t="shared" si="72"/>
        <v>0</v>
      </c>
      <c r="Y1497" s="206" t="str">
        <f>VLOOKUP(P1497,NIVEAUXADMIN!A:B,2,FALSE)</f>
        <v>HT10</v>
      </c>
      <c r="Z1497" s="206" t="str">
        <f>VLOOKUP(Q1497,NIVEAUXADMIN!E:F,2,FALSE)</f>
        <v>HT101012</v>
      </c>
      <c r="AA1497" s="206" t="str">
        <f>VLOOKUP(R1497,NIVEAUXADMIN!I:J,2,FALSE)</f>
        <v>HT101012-01</v>
      </c>
      <c r="AB1497" s="206">
        <f>IF(SUMPRODUCT(($A$4:$A1497=A1497)*($Q$4:$Q1497=Q1497))&gt;1,0,1)</f>
        <v>0</v>
      </c>
      <c r="AC1497" s="207">
        <f>IF(SUMPRODUCT(($A$4:$A1497=A1497)*($F$4:$F1497=F1497)*($Q$4:$Q1497=Q1497))&gt;1,0,1)</f>
        <v>0</v>
      </c>
      <c r="AD1497" s="206" t="str">
        <f t="shared" si="73"/>
        <v xml:space="preserve">{"Organisation": "Handicap International", "Indicateur": "Distribution de biens non-alimentaire", "Statut": "Réalisé", "Date de l'activité (passé ou planifiée)
( jj-mm-aaaa)": "1/6/2017", "Département": "Nippes", "Commune": "Petite Riviere de Nippes", "Section Communale": "1ère Fonds de Lianes"}, </v>
      </c>
    </row>
    <row r="1498" spans="1:30" x14ac:dyDescent="0.25">
      <c r="A1498" s="53" t="s">
        <v>77</v>
      </c>
      <c r="B1498" s="53"/>
      <c r="C1498" s="53" t="s">
        <v>1853</v>
      </c>
      <c r="D1498" s="53" t="s">
        <v>15</v>
      </c>
      <c r="E1498" s="132">
        <v>42741</v>
      </c>
      <c r="F1498" s="77" t="s">
        <v>2417</v>
      </c>
      <c r="G1498" s="145" t="s">
        <v>1051</v>
      </c>
      <c r="H1498" s="138" t="str">
        <f>IFERROR(VLOOKUP(G1498,REFERENCES!O:P,2,FALSE),"")</f>
        <v xml:space="preserve">Nombre </v>
      </c>
      <c r="I1498" s="185">
        <v>110</v>
      </c>
      <c r="J1498" s="146">
        <v>139</v>
      </c>
      <c r="K1498" s="146">
        <v>72</v>
      </c>
      <c r="L1498" s="146">
        <v>68</v>
      </c>
      <c r="M1498" s="147">
        <v>279</v>
      </c>
      <c r="N1498" s="17">
        <v>55</v>
      </c>
      <c r="O1498" s="149" t="s">
        <v>1038</v>
      </c>
      <c r="P1498" s="53" t="s">
        <v>151</v>
      </c>
      <c r="Q1498" s="53" t="s">
        <v>303</v>
      </c>
      <c r="R1498" s="150" t="s">
        <v>1290</v>
      </c>
      <c r="S1498" s="206" t="s">
        <v>1870</v>
      </c>
      <c r="T1498" s="71" t="s">
        <v>1033</v>
      </c>
      <c r="U1498" s="71" t="s">
        <v>1062</v>
      </c>
      <c r="V1498" s="72"/>
      <c r="W1498" s="206" t="str">
        <f t="shared" si="71"/>
        <v>HAN201716NIPE1È</v>
      </c>
      <c r="X1498" s="206">
        <f t="shared" si="72"/>
        <v>0</v>
      </c>
      <c r="Y1498" s="206" t="str">
        <f>VLOOKUP(P1498,NIVEAUXADMIN!A:B,2,FALSE)</f>
        <v>HT10</v>
      </c>
      <c r="Z1498" s="206" t="str">
        <f>VLOOKUP(Q1498,NIVEAUXADMIN!E:F,2,FALSE)</f>
        <v>HT101012</v>
      </c>
      <c r="AA1498" s="206" t="str">
        <f>VLOOKUP(R1498,NIVEAUXADMIN!I:J,2,FALSE)</f>
        <v>HT101012-01</v>
      </c>
      <c r="AB1498" s="206">
        <f>IF(SUMPRODUCT(($A$4:$A1498=A1498)*($Q$4:$Q1498=Q1498))&gt;1,0,1)</f>
        <v>0</v>
      </c>
      <c r="AC1498" s="207">
        <f>IF(SUMPRODUCT(($A$4:$A1498=A1498)*($F$4:$F1498=F1498)*($Q$4:$Q1498=Q1498))&gt;1,0,1)</f>
        <v>0</v>
      </c>
      <c r="AD1498" s="206" t="str">
        <f t="shared" si="73"/>
        <v xml:space="preserve">{"Organisation": "Handicap International", "Indicateur": "Distribution de biens non-alimentaire", "Statut": "Réalisé", "Date de l'activité (passé ou planifiée)
( jj-mm-aaaa)": "1/6/2017", "Département": "Nippes", "Commune": "Petite Riviere de Nippes", "Section Communale": "1ère Fonds de Lianes"}, </v>
      </c>
    </row>
    <row r="1499" spans="1:30" x14ac:dyDescent="0.25">
      <c r="A1499" s="53" t="s">
        <v>77</v>
      </c>
      <c r="B1499" s="53"/>
      <c r="C1499" s="53" t="s">
        <v>1853</v>
      </c>
      <c r="D1499" s="53" t="s">
        <v>15</v>
      </c>
      <c r="E1499" s="132">
        <v>42744</v>
      </c>
      <c r="F1499" s="77" t="s">
        <v>2417</v>
      </c>
      <c r="G1499" s="145" t="s">
        <v>1055</v>
      </c>
      <c r="H1499" s="138" t="str">
        <f>IFERROR(VLOOKUP(G1499,REFERENCES!O:P,2,FALSE),"")</f>
        <v xml:space="preserve">Nombre </v>
      </c>
      <c r="I1499" s="182">
        <v>49</v>
      </c>
      <c r="J1499" s="146">
        <v>82</v>
      </c>
      <c r="K1499" s="146">
        <v>57</v>
      </c>
      <c r="L1499" s="146">
        <v>68</v>
      </c>
      <c r="M1499" s="147">
        <v>207</v>
      </c>
      <c r="N1499" s="17">
        <v>49</v>
      </c>
      <c r="O1499" s="149" t="s">
        <v>1038</v>
      </c>
      <c r="P1499" s="53" t="s">
        <v>151</v>
      </c>
      <c r="Q1499" s="53" t="s">
        <v>303</v>
      </c>
      <c r="R1499" s="150" t="s">
        <v>1554</v>
      </c>
      <c r="S1499" s="206" t="s">
        <v>1925</v>
      </c>
      <c r="T1499" s="59" t="s">
        <v>1033</v>
      </c>
      <c r="U1499" s="59" t="s">
        <v>1062</v>
      </c>
      <c r="V1499" s="145"/>
      <c r="W1499" s="206" t="str">
        <f t="shared" si="71"/>
        <v>HAN201719NIPE3È</v>
      </c>
      <c r="X1499" s="206">
        <f t="shared" si="72"/>
        <v>0</v>
      </c>
      <c r="Y1499" s="206" t="str">
        <f>VLOOKUP(P1499,NIVEAUXADMIN!A:B,2,FALSE)</f>
        <v>HT10</v>
      </c>
      <c r="Z1499" s="206" t="str">
        <f>VLOOKUP(Q1499,NIVEAUXADMIN!E:F,2,FALSE)</f>
        <v>HT101012</v>
      </c>
      <c r="AA1499" s="206" t="str">
        <f>VLOOKUP(R1499,NIVEAUXADMIN!I:J,2,FALSE)</f>
        <v>HT101012-03</v>
      </c>
      <c r="AB1499" s="206">
        <f>IF(SUMPRODUCT(($A$4:$A1499=A1499)*($Q$4:$Q1499=Q1499))&gt;1,0,1)</f>
        <v>0</v>
      </c>
      <c r="AC1499" s="207">
        <f>IF(SUMPRODUCT(($A$4:$A1499=A1499)*($F$4:$F1499=F1499)*($Q$4:$Q1499=Q1499))&gt;1,0,1)</f>
        <v>0</v>
      </c>
      <c r="AD1499" s="206" t="str">
        <f t="shared" si="73"/>
        <v xml:space="preserve">{"Organisation": "Handicap International", "Indicateur": "Distribution de biens non-alimentaire", "Statut": "Réalisé", "Date de l'activité (passé ou planifiée)
( jj-mm-aaaa)": "1/9/2017", "Département": "Nippes", "Commune": "Petite Riviere de Nippes", "Section Communale": "3ème Silegue"}, </v>
      </c>
    </row>
    <row r="1500" spans="1:30" x14ac:dyDescent="0.25">
      <c r="A1500" s="53" t="s">
        <v>77</v>
      </c>
      <c r="B1500" s="53"/>
      <c r="C1500" s="53" t="s">
        <v>1853</v>
      </c>
      <c r="D1500" s="53" t="s">
        <v>15</v>
      </c>
      <c r="E1500" s="132">
        <v>42744</v>
      </c>
      <c r="F1500" s="77" t="s">
        <v>2420</v>
      </c>
      <c r="G1500" s="145" t="s">
        <v>2410</v>
      </c>
      <c r="H1500" s="138" t="str">
        <f>IFERROR(VLOOKUP(G1500,REFERENCES!O:P,2,FALSE),"")</f>
        <v xml:space="preserve">Nombre </v>
      </c>
      <c r="I1500" s="182">
        <v>49</v>
      </c>
      <c r="J1500" s="146">
        <v>82</v>
      </c>
      <c r="K1500" s="146">
        <v>57</v>
      </c>
      <c r="L1500" s="146">
        <v>68</v>
      </c>
      <c r="M1500" s="147">
        <v>207</v>
      </c>
      <c r="N1500" s="73">
        <v>49</v>
      </c>
      <c r="O1500" s="149" t="s">
        <v>1038</v>
      </c>
      <c r="P1500" s="53" t="s">
        <v>151</v>
      </c>
      <c r="Q1500" s="71" t="s">
        <v>303</v>
      </c>
      <c r="R1500" s="150" t="s">
        <v>1554</v>
      </c>
      <c r="S1500" s="206" t="s">
        <v>1925</v>
      </c>
      <c r="T1500" s="71" t="s">
        <v>1033</v>
      </c>
      <c r="U1500" s="59" t="s">
        <v>1062</v>
      </c>
      <c r="V1500" s="145" t="s">
        <v>1854</v>
      </c>
      <c r="W1500" s="206" t="str">
        <f t="shared" si="71"/>
        <v>HAN201719NIPE3È</v>
      </c>
      <c r="X1500" s="206">
        <f t="shared" si="72"/>
        <v>0</v>
      </c>
      <c r="Y1500" s="206" t="str">
        <f>VLOOKUP(P1500,NIVEAUXADMIN!A:B,2,FALSE)</f>
        <v>HT10</v>
      </c>
      <c r="Z1500" s="206" t="str">
        <f>VLOOKUP(Q1500,NIVEAUXADMIN!E:F,2,FALSE)</f>
        <v>HT101012</v>
      </c>
      <c r="AA1500" s="206" t="str">
        <f>VLOOKUP(R1500,NIVEAUXADMIN!I:J,2,FALSE)</f>
        <v>HT101012-03</v>
      </c>
      <c r="AB1500" s="206">
        <f>IF(SUMPRODUCT(($A$4:$A1500=A1500)*($Q$4:$Q1500=Q1500))&gt;1,0,1)</f>
        <v>0</v>
      </c>
      <c r="AC1500" s="207">
        <f>IF(SUMPRODUCT(($A$4:$A1500=A1500)*($F$4:$F1500=F1500)*($Q$4:$Q1500=Q1500))&gt;1,0,1)</f>
        <v>0</v>
      </c>
      <c r="AD1500" s="206" t="str">
        <f t="shared" si="73"/>
        <v xml:space="preserve">{"Organisation": "Handicap International", "Indicateur": "Distribution de materiel d'abris d'urgence", "Statut": "Réalisé", "Date de l'activité (passé ou planifiée)
( jj-mm-aaaa)": "1/9/2017", "Département": "Nippes", "Commune": "Petite Riviere de Nippes", "Section Communale": "3ème Silegue"}, </v>
      </c>
    </row>
    <row r="1501" spans="1:30" x14ac:dyDescent="0.25">
      <c r="A1501" s="53" t="s">
        <v>77</v>
      </c>
      <c r="B1501" s="53"/>
      <c r="C1501" s="53" t="s">
        <v>1853</v>
      </c>
      <c r="D1501" s="53" t="s">
        <v>15</v>
      </c>
      <c r="E1501" s="132">
        <v>42744</v>
      </c>
      <c r="F1501" s="77" t="s">
        <v>2418</v>
      </c>
      <c r="G1501" s="145" t="s">
        <v>1151</v>
      </c>
      <c r="H1501" s="138" t="str">
        <f>IFERROR(VLOOKUP(G1501,REFERENCES!O:P,2,FALSE),"")</f>
        <v>Nombre de kits d'outils</v>
      </c>
      <c r="I1501" s="182">
        <v>49</v>
      </c>
      <c r="J1501" s="146">
        <v>82</v>
      </c>
      <c r="K1501" s="146">
        <v>57</v>
      </c>
      <c r="L1501" s="146">
        <v>68</v>
      </c>
      <c r="M1501" s="147">
        <v>207</v>
      </c>
      <c r="N1501" s="73">
        <v>49</v>
      </c>
      <c r="O1501" s="149" t="s">
        <v>1038</v>
      </c>
      <c r="P1501" s="53" t="s">
        <v>151</v>
      </c>
      <c r="Q1501" s="71" t="s">
        <v>303</v>
      </c>
      <c r="R1501" s="150" t="s">
        <v>1554</v>
      </c>
      <c r="S1501" s="206" t="s">
        <v>1925</v>
      </c>
      <c r="T1501" s="71" t="s">
        <v>1033</v>
      </c>
      <c r="U1501" s="59" t="s">
        <v>1062</v>
      </c>
      <c r="V1501" s="145" t="s">
        <v>1856</v>
      </c>
      <c r="W1501" s="206" t="str">
        <f t="shared" si="71"/>
        <v>HAN201719NIPE3È</v>
      </c>
      <c r="X1501" s="206">
        <f t="shared" si="72"/>
        <v>0</v>
      </c>
      <c r="Y1501" s="206" t="str">
        <f>VLOOKUP(P1501,NIVEAUXADMIN!A:B,2,FALSE)</f>
        <v>HT10</v>
      </c>
      <c r="Z1501" s="206" t="str">
        <f>VLOOKUP(Q1501,NIVEAUXADMIN!E:F,2,FALSE)</f>
        <v>HT101012</v>
      </c>
      <c r="AA1501" s="206" t="str">
        <f>VLOOKUP(R1501,NIVEAUXADMIN!I:J,2,FALSE)</f>
        <v>HT101012-03</v>
      </c>
      <c r="AB1501" s="206">
        <f>IF(SUMPRODUCT(($A$4:$A1501=A1501)*($Q$4:$Q1501=Q1501))&gt;1,0,1)</f>
        <v>0</v>
      </c>
      <c r="AC1501" s="207">
        <f>IF(SUMPRODUCT(($A$4:$A1501=A1501)*($F$4:$F1501=F1501)*($Q$4:$Q1501=Q1501))&gt;1,0,1)</f>
        <v>0</v>
      </c>
      <c r="AD1501" s="206" t="str">
        <f t="shared" si="73"/>
        <v xml:space="preserve">{"Organisation": "Handicap International", "Indicateur": "Support à l'auto-recouvrement pour la réparation et reconstruction", "Statut": "Réalisé", "Date de l'activité (passé ou planifiée)
( jj-mm-aaaa)": "1/9/2017", "Département": "Nippes", "Commune": "Petite Riviere de Nippes", "Section Communale": "3ème Silegue"}, </v>
      </c>
    </row>
    <row r="1502" spans="1:30" x14ac:dyDescent="0.25">
      <c r="A1502" s="53" t="s">
        <v>77</v>
      </c>
      <c r="B1502" s="53"/>
      <c r="C1502" s="53" t="s">
        <v>1853</v>
      </c>
      <c r="D1502" s="53" t="s">
        <v>15</v>
      </c>
      <c r="E1502" s="132">
        <v>42744</v>
      </c>
      <c r="F1502" s="77" t="s">
        <v>2417</v>
      </c>
      <c r="G1502" s="145" t="s">
        <v>1054</v>
      </c>
      <c r="H1502" s="138" t="str">
        <f>IFERROR(VLOOKUP(G1502,REFERENCES!O:P,2,FALSE),"")</f>
        <v xml:space="preserve">Nombre </v>
      </c>
      <c r="I1502" s="182">
        <v>98</v>
      </c>
      <c r="J1502" s="146">
        <v>82</v>
      </c>
      <c r="K1502" s="146">
        <v>57</v>
      </c>
      <c r="L1502" s="146">
        <v>68</v>
      </c>
      <c r="M1502" s="147">
        <v>207</v>
      </c>
      <c r="N1502" s="17">
        <v>49</v>
      </c>
      <c r="O1502" s="149" t="s">
        <v>1038</v>
      </c>
      <c r="P1502" s="53" t="s">
        <v>151</v>
      </c>
      <c r="Q1502" s="53" t="s">
        <v>303</v>
      </c>
      <c r="R1502" s="150" t="s">
        <v>1554</v>
      </c>
      <c r="S1502" s="206" t="s">
        <v>1925</v>
      </c>
      <c r="T1502" s="71" t="s">
        <v>1033</v>
      </c>
      <c r="U1502" s="71" t="s">
        <v>1062</v>
      </c>
      <c r="V1502" s="145"/>
      <c r="W1502" s="206" t="str">
        <f t="shared" si="71"/>
        <v>HAN201719NIPE3È</v>
      </c>
      <c r="X1502" s="206">
        <f t="shared" si="72"/>
        <v>0</v>
      </c>
      <c r="Y1502" s="206" t="str">
        <f>VLOOKUP(P1502,NIVEAUXADMIN!A:B,2,FALSE)</f>
        <v>HT10</v>
      </c>
      <c r="Z1502" s="206" t="str">
        <f>VLOOKUP(Q1502,NIVEAUXADMIN!E:F,2,FALSE)</f>
        <v>HT101012</v>
      </c>
      <c r="AA1502" s="206" t="str">
        <f>VLOOKUP(R1502,NIVEAUXADMIN!I:J,2,FALSE)</f>
        <v>HT101012-03</v>
      </c>
      <c r="AB1502" s="206">
        <f>IF(SUMPRODUCT(($A$4:$A1502=A1502)*($Q$4:$Q1502=Q1502))&gt;1,0,1)</f>
        <v>0</v>
      </c>
      <c r="AC1502" s="207">
        <f>IF(SUMPRODUCT(($A$4:$A1502=A1502)*($F$4:$F1502=F1502)*($Q$4:$Q1502=Q1502))&gt;1,0,1)</f>
        <v>0</v>
      </c>
      <c r="AD1502" s="206" t="str">
        <f t="shared" si="73"/>
        <v xml:space="preserve">{"Organisation": "Handicap International", "Indicateur": "Distribution de biens non-alimentaire", "Statut": "Réalisé", "Date de l'activité (passé ou planifiée)
( jj-mm-aaaa)": "1/9/2017", "Département": "Nippes", "Commune": "Petite Riviere de Nippes", "Section Communale": "3ème Silegue"}, </v>
      </c>
    </row>
    <row r="1503" spans="1:30" x14ac:dyDescent="0.25">
      <c r="A1503" s="53" t="s">
        <v>77</v>
      </c>
      <c r="B1503" s="53"/>
      <c r="C1503" s="53" t="s">
        <v>1853</v>
      </c>
      <c r="D1503" s="53" t="s">
        <v>15</v>
      </c>
      <c r="E1503" s="132">
        <v>42744</v>
      </c>
      <c r="F1503" s="77" t="s">
        <v>2417</v>
      </c>
      <c r="G1503" s="145" t="s">
        <v>1051</v>
      </c>
      <c r="H1503" s="138" t="str">
        <f>IFERROR(VLOOKUP(G1503,REFERENCES!O:P,2,FALSE),"")</f>
        <v xml:space="preserve">Nombre </v>
      </c>
      <c r="I1503" s="182">
        <v>98</v>
      </c>
      <c r="J1503" s="146">
        <v>82</v>
      </c>
      <c r="K1503" s="146">
        <v>57</v>
      </c>
      <c r="L1503" s="146">
        <v>68</v>
      </c>
      <c r="M1503" s="147">
        <v>207</v>
      </c>
      <c r="N1503" s="17">
        <v>49</v>
      </c>
      <c r="O1503" s="149" t="s">
        <v>1038</v>
      </c>
      <c r="P1503" s="53" t="s">
        <v>151</v>
      </c>
      <c r="Q1503" s="53" t="s">
        <v>303</v>
      </c>
      <c r="R1503" s="150" t="s">
        <v>1554</v>
      </c>
      <c r="S1503" s="206" t="s">
        <v>1925</v>
      </c>
      <c r="T1503" s="59" t="s">
        <v>1033</v>
      </c>
      <c r="U1503" s="71" t="s">
        <v>1062</v>
      </c>
      <c r="V1503" s="145"/>
      <c r="W1503" s="206" t="str">
        <f t="shared" si="71"/>
        <v>HAN201719NIPE3È</v>
      </c>
      <c r="X1503" s="206">
        <f t="shared" si="72"/>
        <v>0</v>
      </c>
      <c r="Y1503" s="206" t="str">
        <f>VLOOKUP(P1503,NIVEAUXADMIN!A:B,2,FALSE)</f>
        <v>HT10</v>
      </c>
      <c r="Z1503" s="206" t="str">
        <f>VLOOKUP(Q1503,NIVEAUXADMIN!E:F,2,FALSE)</f>
        <v>HT101012</v>
      </c>
      <c r="AA1503" s="206" t="str">
        <f>VLOOKUP(R1503,NIVEAUXADMIN!I:J,2,FALSE)</f>
        <v>HT101012-03</v>
      </c>
      <c r="AB1503" s="206">
        <f>IF(SUMPRODUCT(($A$4:$A1503=A1503)*($Q$4:$Q1503=Q1503))&gt;1,0,1)</f>
        <v>0</v>
      </c>
      <c r="AC1503" s="207">
        <f>IF(SUMPRODUCT(($A$4:$A1503=A1503)*($F$4:$F1503=F1503)*($Q$4:$Q1503=Q1503))&gt;1,0,1)</f>
        <v>0</v>
      </c>
      <c r="AD1503" s="206" t="str">
        <f t="shared" si="73"/>
        <v xml:space="preserve">{"Organisation": "Handicap International", "Indicateur": "Distribution de biens non-alimentaire", "Statut": "Réalisé", "Date de l'activité (passé ou planifiée)
( jj-mm-aaaa)": "1/9/2017", "Département": "Nippes", "Commune": "Petite Riviere de Nippes", "Section Communale": "3ème Silegue"}, </v>
      </c>
    </row>
    <row r="1504" spans="1:30" x14ac:dyDescent="0.25">
      <c r="A1504" s="53" t="s">
        <v>77</v>
      </c>
      <c r="B1504" s="53"/>
      <c r="C1504" s="53" t="s">
        <v>1853</v>
      </c>
      <c r="D1504" s="53" t="s">
        <v>15</v>
      </c>
      <c r="E1504" s="132">
        <v>42744</v>
      </c>
      <c r="F1504" s="77" t="s">
        <v>2417</v>
      </c>
      <c r="G1504" s="145" t="s">
        <v>1058</v>
      </c>
      <c r="H1504" s="138" t="str">
        <f>IFERROR(VLOOKUP(G1504,REFERENCES!O:P,2,FALSE),"")</f>
        <v xml:space="preserve">Nombre </v>
      </c>
      <c r="I1504" s="182">
        <v>49</v>
      </c>
      <c r="J1504" s="146">
        <v>82</v>
      </c>
      <c r="K1504" s="146">
        <v>57</v>
      </c>
      <c r="L1504" s="146">
        <v>68</v>
      </c>
      <c r="M1504" s="147">
        <v>207</v>
      </c>
      <c r="N1504" s="17">
        <v>49</v>
      </c>
      <c r="O1504" s="149" t="s">
        <v>1038</v>
      </c>
      <c r="P1504" s="53" t="s">
        <v>151</v>
      </c>
      <c r="Q1504" s="53" t="s">
        <v>303</v>
      </c>
      <c r="R1504" s="150" t="s">
        <v>1554</v>
      </c>
      <c r="S1504" s="206" t="s">
        <v>1925</v>
      </c>
      <c r="T1504" s="59" t="s">
        <v>1033</v>
      </c>
      <c r="U1504" s="59" t="s">
        <v>1062</v>
      </c>
      <c r="V1504" s="206" t="s">
        <v>1049</v>
      </c>
      <c r="W1504" s="206" t="str">
        <f t="shared" si="71"/>
        <v>HAN201719NIPE3È</v>
      </c>
      <c r="X1504" s="206">
        <f t="shared" si="72"/>
        <v>0</v>
      </c>
      <c r="Y1504" s="206" t="str">
        <f>VLOOKUP(P1504,NIVEAUXADMIN!A:B,2,FALSE)</f>
        <v>HT10</v>
      </c>
      <c r="Z1504" s="206" t="str">
        <f>VLOOKUP(Q1504,NIVEAUXADMIN!E:F,2,FALSE)</f>
        <v>HT101012</v>
      </c>
      <c r="AA1504" s="206" t="str">
        <f>VLOOKUP(R1504,NIVEAUXADMIN!I:J,2,FALSE)</f>
        <v>HT101012-03</v>
      </c>
      <c r="AB1504" s="206">
        <f>IF(SUMPRODUCT(($A$4:$A1504=A1504)*($Q$4:$Q1504=Q1504))&gt;1,0,1)</f>
        <v>0</v>
      </c>
      <c r="AC1504" s="207">
        <f>IF(SUMPRODUCT(($A$4:$A1504=A1504)*($F$4:$F1504=F1504)*($Q$4:$Q1504=Q1504))&gt;1,0,1)</f>
        <v>0</v>
      </c>
      <c r="AD1504" s="206" t="str">
        <f t="shared" si="73"/>
        <v xml:space="preserve">{"Organisation": "Handicap International", "Indicateur": "Distribution de biens non-alimentaire", "Statut": "Réalisé", "Date de l'activité (passé ou planifiée)
( jj-mm-aaaa)": "1/9/2017", "Département": "Nippes", "Commune": "Petite Riviere de Nippes", "Section Communale": "3ème Silegue"}, </v>
      </c>
    </row>
    <row r="1505" spans="1:30" x14ac:dyDescent="0.25">
      <c r="A1505" s="53" t="s">
        <v>77</v>
      </c>
      <c r="B1505" s="53"/>
      <c r="C1505" s="53" t="s">
        <v>1853</v>
      </c>
      <c r="D1505" s="53" t="s">
        <v>15</v>
      </c>
      <c r="E1505" s="132">
        <v>42745</v>
      </c>
      <c r="F1505" s="77" t="s">
        <v>2417</v>
      </c>
      <c r="G1505" s="145" t="s">
        <v>1055</v>
      </c>
      <c r="H1505" s="138" t="str">
        <f>IFERROR(VLOOKUP(G1505,REFERENCES!O:P,2,FALSE),"")</f>
        <v xml:space="preserve">Nombre </v>
      </c>
      <c r="I1505" s="182">
        <v>66</v>
      </c>
      <c r="J1505" s="146">
        <v>103</v>
      </c>
      <c r="K1505" s="146">
        <v>92</v>
      </c>
      <c r="L1505" s="146">
        <v>97</v>
      </c>
      <c r="M1505" s="147">
        <v>292</v>
      </c>
      <c r="N1505" s="17">
        <v>66</v>
      </c>
      <c r="O1505" s="149" t="s">
        <v>1038</v>
      </c>
      <c r="P1505" s="53" t="s">
        <v>151</v>
      </c>
      <c r="Q1505" s="53" t="s">
        <v>303</v>
      </c>
      <c r="R1505" s="150" t="s">
        <v>1290</v>
      </c>
      <c r="S1505" s="206" t="s">
        <v>1927</v>
      </c>
      <c r="T1505" s="59" t="s">
        <v>1033</v>
      </c>
      <c r="U1505" s="59" t="s">
        <v>1062</v>
      </c>
      <c r="V1505" s="145"/>
      <c r="W1505" s="206" t="str">
        <f t="shared" si="71"/>
        <v>HAN2017110NIPE1È</v>
      </c>
      <c r="X1505" s="206">
        <f t="shared" si="72"/>
        <v>0</v>
      </c>
      <c r="Y1505" s="206" t="str">
        <f>VLOOKUP(P1505,NIVEAUXADMIN!A:B,2,FALSE)</f>
        <v>HT10</v>
      </c>
      <c r="Z1505" s="206" t="str">
        <f>VLOOKUP(Q1505,NIVEAUXADMIN!E:F,2,FALSE)</f>
        <v>HT101012</v>
      </c>
      <c r="AA1505" s="206" t="str">
        <f>VLOOKUP(R1505,NIVEAUXADMIN!I:J,2,FALSE)</f>
        <v>HT101012-01</v>
      </c>
      <c r="AB1505" s="206">
        <f>IF(SUMPRODUCT(($A$4:$A1505=A1505)*($Q$4:$Q1505=Q1505))&gt;1,0,1)</f>
        <v>0</v>
      </c>
      <c r="AC1505" s="207">
        <f>IF(SUMPRODUCT(($A$4:$A1505=A1505)*($F$4:$F1505=F1505)*($Q$4:$Q1505=Q1505))&gt;1,0,1)</f>
        <v>0</v>
      </c>
      <c r="AD1505" s="206" t="str">
        <f t="shared" si="73"/>
        <v xml:space="preserve">{"Organisation": "Handicap International", "Indicateur": "Distribution de biens non-alimentaire", "Statut": "Réalisé", "Date de l'activité (passé ou planifiée)
( jj-mm-aaaa)": "1/10/2017", "Département": "Nippes", "Commune": "Petite Riviere de Nippes", "Section Communale": "1ère Fonds de Lianes"}, </v>
      </c>
    </row>
    <row r="1506" spans="1:30" x14ac:dyDescent="0.25">
      <c r="A1506" s="53" t="s">
        <v>77</v>
      </c>
      <c r="B1506" s="53"/>
      <c r="C1506" s="53" t="s">
        <v>1853</v>
      </c>
      <c r="D1506" s="53" t="s">
        <v>15</v>
      </c>
      <c r="E1506" s="132">
        <v>42745</v>
      </c>
      <c r="F1506" s="77" t="s">
        <v>2417</v>
      </c>
      <c r="G1506" s="145" t="s">
        <v>1055</v>
      </c>
      <c r="H1506" s="138" t="str">
        <f>IFERROR(VLOOKUP(G1506,REFERENCES!O:P,2,FALSE),"")</f>
        <v xml:space="preserve">Nombre </v>
      </c>
      <c r="I1506" s="182">
        <v>13</v>
      </c>
      <c r="J1506" s="146">
        <v>20</v>
      </c>
      <c r="K1506" s="146">
        <v>19</v>
      </c>
      <c r="L1506" s="146">
        <v>18</v>
      </c>
      <c r="M1506" s="147">
        <v>57</v>
      </c>
      <c r="N1506" s="17">
        <v>13</v>
      </c>
      <c r="O1506" s="149" t="s">
        <v>1038</v>
      </c>
      <c r="P1506" s="53" t="s">
        <v>151</v>
      </c>
      <c r="Q1506" s="53" t="s">
        <v>303</v>
      </c>
      <c r="R1506" s="150" t="s">
        <v>1554</v>
      </c>
      <c r="S1506" s="206" t="s">
        <v>1926</v>
      </c>
      <c r="T1506" s="59" t="s">
        <v>1033</v>
      </c>
      <c r="U1506" s="59" t="s">
        <v>1062</v>
      </c>
      <c r="V1506" s="145"/>
      <c r="W1506" s="206" t="str">
        <f t="shared" si="71"/>
        <v>HAN2017110NIPE3È</v>
      </c>
      <c r="X1506" s="206">
        <f t="shared" si="72"/>
        <v>0</v>
      </c>
      <c r="Y1506" s="206" t="str">
        <f>VLOOKUP(P1506,NIVEAUXADMIN!A:B,2,FALSE)</f>
        <v>HT10</v>
      </c>
      <c r="Z1506" s="206" t="str">
        <f>VLOOKUP(Q1506,NIVEAUXADMIN!E:F,2,FALSE)</f>
        <v>HT101012</v>
      </c>
      <c r="AA1506" s="206" t="str">
        <f>VLOOKUP(R1506,NIVEAUXADMIN!I:J,2,FALSE)</f>
        <v>HT101012-03</v>
      </c>
      <c r="AB1506" s="206">
        <f>IF(SUMPRODUCT(($A$4:$A1506=A1506)*($Q$4:$Q1506=Q1506))&gt;1,0,1)</f>
        <v>0</v>
      </c>
      <c r="AC1506" s="207">
        <f>IF(SUMPRODUCT(($A$4:$A1506=A1506)*($F$4:$F1506=F1506)*($Q$4:$Q1506=Q1506))&gt;1,0,1)</f>
        <v>0</v>
      </c>
      <c r="AD1506" s="206" t="str">
        <f t="shared" si="73"/>
        <v xml:space="preserve">{"Organisation": "Handicap International", "Indicateur": "Distribution de biens non-alimentaire", "Statut": "Réalisé", "Date de l'activité (passé ou planifiée)
( jj-mm-aaaa)": "1/10/2017", "Département": "Nippes", "Commune": "Petite Riviere de Nippes", "Section Communale": "3ème Silegue"}, </v>
      </c>
    </row>
    <row r="1507" spans="1:30" x14ac:dyDescent="0.25">
      <c r="A1507" s="53" t="s">
        <v>77</v>
      </c>
      <c r="B1507" s="53"/>
      <c r="C1507" s="53" t="s">
        <v>1853</v>
      </c>
      <c r="D1507" s="53" t="s">
        <v>15</v>
      </c>
      <c r="E1507" s="132">
        <v>42745</v>
      </c>
      <c r="F1507" s="77" t="s">
        <v>2420</v>
      </c>
      <c r="G1507" s="145" t="s">
        <v>2410</v>
      </c>
      <c r="H1507" s="138" t="str">
        <f>IFERROR(VLOOKUP(G1507,REFERENCES!O:P,2,FALSE),"")</f>
        <v xml:space="preserve">Nombre </v>
      </c>
      <c r="I1507" s="182">
        <v>66</v>
      </c>
      <c r="J1507" s="146">
        <v>103</v>
      </c>
      <c r="K1507" s="146">
        <v>92</v>
      </c>
      <c r="L1507" s="146">
        <v>97</v>
      </c>
      <c r="M1507" s="147">
        <v>292</v>
      </c>
      <c r="N1507" s="17">
        <v>66</v>
      </c>
      <c r="O1507" s="149" t="s">
        <v>1038</v>
      </c>
      <c r="P1507" s="53" t="s">
        <v>151</v>
      </c>
      <c r="Q1507" s="53" t="s">
        <v>303</v>
      </c>
      <c r="R1507" s="150" t="s">
        <v>1290</v>
      </c>
      <c r="S1507" s="206" t="s">
        <v>1927</v>
      </c>
      <c r="T1507" s="59" t="s">
        <v>1033</v>
      </c>
      <c r="U1507" s="59" t="s">
        <v>1062</v>
      </c>
      <c r="V1507" s="145" t="s">
        <v>1854</v>
      </c>
      <c r="W1507" s="206" t="str">
        <f t="shared" si="71"/>
        <v>HAN2017110NIPE1È</v>
      </c>
      <c r="X1507" s="206">
        <f t="shared" si="72"/>
        <v>0</v>
      </c>
      <c r="Y1507" s="206" t="str">
        <f>VLOOKUP(P1507,NIVEAUXADMIN!A:B,2,FALSE)</f>
        <v>HT10</v>
      </c>
      <c r="Z1507" s="206" t="str">
        <f>VLOOKUP(Q1507,NIVEAUXADMIN!E:F,2,FALSE)</f>
        <v>HT101012</v>
      </c>
      <c r="AA1507" s="206" t="str">
        <f>VLOOKUP(R1507,NIVEAUXADMIN!I:J,2,FALSE)</f>
        <v>HT101012-01</v>
      </c>
      <c r="AB1507" s="206">
        <f>IF(SUMPRODUCT(($A$4:$A1507=A1507)*($Q$4:$Q1507=Q1507))&gt;1,0,1)</f>
        <v>0</v>
      </c>
      <c r="AC1507" s="207">
        <f>IF(SUMPRODUCT(($A$4:$A1507=A1507)*($F$4:$F1507=F1507)*($Q$4:$Q1507=Q1507))&gt;1,0,1)</f>
        <v>0</v>
      </c>
      <c r="AD1507" s="206" t="str">
        <f t="shared" si="73"/>
        <v xml:space="preserve">{"Organisation": "Handicap International", "Indicateur": "Distribution de materiel d'abris d'urgence", "Statut": "Réalisé", "Date de l'activité (passé ou planifiée)
( jj-mm-aaaa)": "1/10/2017", "Département": "Nippes", "Commune": "Petite Riviere de Nippes", "Section Communale": "1ère Fonds de Lianes"}, </v>
      </c>
    </row>
    <row r="1508" spans="1:30" x14ac:dyDescent="0.25">
      <c r="A1508" s="53" t="s">
        <v>77</v>
      </c>
      <c r="B1508" s="53"/>
      <c r="C1508" s="53" t="s">
        <v>1853</v>
      </c>
      <c r="D1508" s="53" t="s">
        <v>15</v>
      </c>
      <c r="E1508" s="132">
        <v>42745</v>
      </c>
      <c r="F1508" s="77" t="s">
        <v>2418</v>
      </c>
      <c r="G1508" s="145" t="s">
        <v>1151</v>
      </c>
      <c r="H1508" s="138" t="str">
        <f>IFERROR(VLOOKUP(G1508,REFERENCES!O:P,2,FALSE),"")</f>
        <v>Nombre de kits d'outils</v>
      </c>
      <c r="I1508" s="182">
        <v>66</v>
      </c>
      <c r="J1508" s="146">
        <v>103</v>
      </c>
      <c r="K1508" s="146">
        <v>92</v>
      </c>
      <c r="L1508" s="146">
        <v>97</v>
      </c>
      <c r="M1508" s="147">
        <v>292</v>
      </c>
      <c r="N1508" s="17">
        <v>66</v>
      </c>
      <c r="O1508" s="149" t="s">
        <v>1038</v>
      </c>
      <c r="P1508" s="53" t="s">
        <v>151</v>
      </c>
      <c r="Q1508" s="53" t="s">
        <v>303</v>
      </c>
      <c r="R1508" s="150" t="s">
        <v>1290</v>
      </c>
      <c r="S1508" s="206" t="s">
        <v>1927</v>
      </c>
      <c r="T1508" s="59" t="s">
        <v>1033</v>
      </c>
      <c r="U1508" s="59" t="s">
        <v>1062</v>
      </c>
      <c r="V1508" s="72" t="s">
        <v>1856</v>
      </c>
      <c r="W1508" s="206" t="str">
        <f t="shared" si="71"/>
        <v>HAN2017110NIPE1È</v>
      </c>
      <c r="X1508" s="206">
        <f t="shared" si="72"/>
        <v>0</v>
      </c>
      <c r="Y1508" s="206" t="str">
        <f>VLOOKUP(P1508,NIVEAUXADMIN!A:B,2,FALSE)</f>
        <v>HT10</v>
      </c>
      <c r="Z1508" s="206" t="str">
        <f>VLOOKUP(Q1508,NIVEAUXADMIN!E:F,2,FALSE)</f>
        <v>HT101012</v>
      </c>
      <c r="AA1508" s="206" t="str">
        <f>VLOOKUP(R1508,NIVEAUXADMIN!I:J,2,FALSE)</f>
        <v>HT101012-01</v>
      </c>
      <c r="AB1508" s="206">
        <f>IF(SUMPRODUCT(($A$4:$A1508=A1508)*($Q$4:$Q1508=Q1508))&gt;1,0,1)</f>
        <v>0</v>
      </c>
      <c r="AC1508" s="207">
        <f>IF(SUMPRODUCT(($A$4:$A1508=A1508)*($F$4:$F1508=F1508)*($Q$4:$Q1508=Q1508))&gt;1,0,1)</f>
        <v>0</v>
      </c>
      <c r="AD1508" s="206" t="str">
        <f t="shared" si="73"/>
        <v xml:space="preserve">{"Organisation": "Handicap International", "Indicateur": "Support à l'auto-recouvrement pour la réparation et reconstruction", "Statut": "Réalisé", "Date de l'activité (passé ou planifiée)
( jj-mm-aaaa)": "1/10/2017", "Département": "Nippes", "Commune": "Petite Riviere de Nippes", "Section Communale": "1ère Fonds de Lianes"}, </v>
      </c>
    </row>
    <row r="1509" spans="1:30" x14ac:dyDescent="0.25">
      <c r="A1509" s="53" t="s">
        <v>77</v>
      </c>
      <c r="B1509" s="53"/>
      <c r="C1509" s="53" t="s">
        <v>1853</v>
      </c>
      <c r="D1509" s="53" t="s">
        <v>15</v>
      </c>
      <c r="E1509" s="132">
        <v>42745</v>
      </c>
      <c r="F1509" s="77" t="s">
        <v>2417</v>
      </c>
      <c r="G1509" s="145" t="s">
        <v>1054</v>
      </c>
      <c r="H1509" s="138" t="str">
        <f>IFERROR(VLOOKUP(G1509,REFERENCES!O:P,2,FALSE),"")</f>
        <v xml:space="preserve">Nombre </v>
      </c>
      <c r="I1509" s="182">
        <v>132</v>
      </c>
      <c r="J1509" s="146">
        <v>103</v>
      </c>
      <c r="K1509" s="146">
        <v>92</v>
      </c>
      <c r="L1509" s="146">
        <v>97</v>
      </c>
      <c r="M1509" s="147">
        <v>292</v>
      </c>
      <c r="N1509" s="17">
        <v>66</v>
      </c>
      <c r="O1509" s="149" t="s">
        <v>1038</v>
      </c>
      <c r="P1509" s="59" t="s">
        <v>151</v>
      </c>
      <c r="Q1509" s="59" t="s">
        <v>303</v>
      </c>
      <c r="R1509" s="150" t="s">
        <v>1290</v>
      </c>
      <c r="S1509" s="206" t="s">
        <v>1927</v>
      </c>
      <c r="T1509" s="66" t="s">
        <v>1033</v>
      </c>
      <c r="U1509" s="66" t="s">
        <v>1062</v>
      </c>
      <c r="V1509" s="145"/>
      <c r="W1509" s="206" t="str">
        <f t="shared" si="71"/>
        <v>HAN2017110NIPE1È</v>
      </c>
      <c r="X1509" s="206">
        <f t="shared" si="72"/>
        <v>0</v>
      </c>
      <c r="Y1509" s="206" t="str">
        <f>VLOOKUP(P1509,NIVEAUXADMIN!A:B,2,FALSE)</f>
        <v>HT10</v>
      </c>
      <c r="Z1509" s="206" t="str">
        <f>VLOOKUP(Q1509,NIVEAUXADMIN!E:F,2,FALSE)</f>
        <v>HT101012</v>
      </c>
      <c r="AA1509" s="206" t="str">
        <f>VLOOKUP(R1509,NIVEAUXADMIN!I:J,2,FALSE)</f>
        <v>HT101012-01</v>
      </c>
      <c r="AB1509" s="206">
        <f>IF(SUMPRODUCT(($A$4:$A1509=A1509)*($Q$4:$Q1509=Q1509))&gt;1,0,1)</f>
        <v>0</v>
      </c>
      <c r="AC1509" s="207">
        <f>IF(SUMPRODUCT(($A$4:$A1509=A1509)*($F$4:$F1509=F1509)*($Q$4:$Q1509=Q1509))&gt;1,0,1)</f>
        <v>0</v>
      </c>
      <c r="AD1509" s="206" t="str">
        <f t="shared" si="73"/>
        <v xml:space="preserve">{"Organisation": "Handicap International", "Indicateur": "Distribution de biens non-alimentaire", "Statut": "Réalisé", "Date de l'activité (passé ou planifiée)
( jj-mm-aaaa)": "1/10/2017", "Département": "Nippes", "Commune": "Petite Riviere de Nippes", "Section Communale": "1ère Fonds de Lianes"}, </v>
      </c>
    </row>
    <row r="1510" spans="1:30" x14ac:dyDescent="0.25">
      <c r="A1510" s="53" t="s">
        <v>77</v>
      </c>
      <c r="B1510" s="53"/>
      <c r="C1510" s="53" t="s">
        <v>1853</v>
      </c>
      <c r="D1510" s="53" t="s">
        <v>15</v>
      </c>
      <c r="E1510" s="132">
        <v>42745</v>
      </c>
      <c r="F1510" s="77" t="s">
        <v>2417</v>
      </c>
      <c r="G1510" s="145" t="s">
        <v>1051</v>
      </c>
      <c r="H1510" s="138" t="str">
        <f>IFERROR(VLOOKUP(G1510,REFERENCES!O:P,2,FALSE),"")</f>
        <v xml:space="preserve">Nombre </v>
      </c>
      <c r="I1510" s="182">
        <v>132</v>
      </c>
      <c r="J1510" s="146">
        <v>103</v>
      </c>
      <c r="K1510" s="146">
        <v>92</v>
      </c>
      <c r="L1510" s="146">
        <v>97</v>
      </c>
      <c r="M1510" s="147">
        <v>292</v>
      </c>
      <c r="N1510" s="17">
        <v>66</v>
      </c>
      <c r="O1510" s="149" t="s">
        <v>1038</v>
      </c>
      <c r="P1510" s="59" t="s">
        <v>151</v>
      </c>
      <c r="Q1510" s="71" t="s">
        <v>303</v>
      </c>
      <c r="R1510" s="150" t="s">
        <v>1290</v>
      </c>
      <c r="S1510" s="206" t="s">
        <v>1927</v>
      </c>
      <c r="T1510" s="66" t="s">
        <v>1033</v>
      </c>
      <c r="U1510" s="66" t="s">
        <v>1062</v>
      </c>
      <c r="V1510" s="145"/>
      <c r="W1510" s="206" t="str">
        <f t="shared" si="71"/>
        <v>HAN2017110NIPE1È</v>
      </c>
      <c r="X1510" s="206">
        <f t="shared" si="72"/>
        <v>0</v>
      </c>
      <c r="Y1510" s="206" t="str">
        <f>VLOOKUP(P1510,NIVEAUXADMIN!A:B,2,FALSE)</f>
        <v>HT10</v>
      </c>
      <c r="Z1510" s="206" t="str">
        <f>VLOOKUP(Q1510,NIVEAUXADMIN!E:F,2,FALSE)</f>
        <v>HT101012</v>
      </c>
      <c r="AA1510" s="206" t="str">
        <f>VLOOKUP(R1510,NIVEAUXADMIN!I:J,2,FALSE)</f>
        <v>HT101012-01</v>
      </c>
      <c r="AB1510" s="206">
        <f>IF(SUMPRODUCT(($A$4:$A1510=A1510)*($Q$4:$Q1510=Q1510))&gt;1,0,1)</f>
        <v>0</v>
      </c>
      <c r="AC1510" s="207">
        <f>IF(SUMPRODUCT(($A$4:$A1510=A1510)*($F$4:$F1510=F1510)*($Q$4:$Q1510=Q1510))&gt;1,0,1)</f>
        <v>0</v>
      </c>
      <c r="AD1510" s="206" t="str">
        <f t="shared" si="73"/>
        <v xml:space="preserve">{"Organisation": "Handicap International", "Indicateur": "Distribution de biens non-alimentaire", "Statut": "Réalisé", "Date de l'activité (passé ou planifiée)
( jj-mm-aaaa)": "1/10/2017", "Département": "Nippes", "Commune": "Petite Riviere de Nippes", "Section Communale": "1ère Fonds de Lianes"}, </v>
      </c>
    </row>
    <row r="1511" spans="1:30" x14ac:dyDescent="0.25">
      <c r="A1511" s="53" t="s">
        <v>77</v>
      </c>
      <c r="B1511" s="53"/>
      <c r="C1511" s="53" t="s">
        <v>1853</v>
      </c>
      <c r="D1511" s="53" t="s">
        <v>15</v>
      </c>
      <c r="E1511" s="132">
        <v>42745</v>
      </c>
      <c r="F1511" s="77" t="s">
        <v>2417</v>
      </c>
      <c r="G1511" s="145" t="s">
        <v>1058</v>
      </c>
      <c r="H1511" s="138" t="str">
        <f>IFERROR(VLOOKUP(G1511,REFERENCES!O:P,2,FALSE),"")</f>
        <v xml:space="preserve">Nombre </v>
      </c>
      <c r="I1511" s="182">
        <v>66</v>
      </c>
      <c r="J1511" s="146">
        <v>103</v>
      </c>
      <c r="K1511" s="146">
        <v>92</v>
      </c>
      <c r="L1511" s="146">
        <v>97</v>
      </c>
      <c r="M1511" s="147">
        <v>292</v>
      </c>
      <c r="N1511" s="17">
        <v>66</v>
      </c>
      <c r="O1511" s="149" t="s">
        <v>1038</v>
      </c>
      <c r="P1511" s="53" t="s">
        <v>151</v>
      </c>
      <c r="Q1511" s="71" t="s">
        <v>303</v>
      </c>
      <c r="R1511" s="150" t="s">
        <v>1290</v>
      </c>
      <c r="S1511" s="206" t="s">
        <v>1927</v>
      </c>
      <c r="T1511" s="66" t="s">
        <v>1033</v>
      </c>
      <c r="U1511" s="66" t="s">
        <v>1062</v>
      </c>
      <c r="V1511" s="206" t="s">
        <v>1049</v>
      </c>
      <c r="W1511" s="206" t="str">
        <f t="shared" si="71"/>
        <v>HAN2017110NIPE1È</v>
      </c>
      <c r="X1511" s="206">
        <f t="shared" si="72"/>
        <v>0</v>
      </c>
      <c r="Y1511" s="206" t="str">
        <f>VLOOKUP(P1511,NIVEAUXADMIN!A:B,2,FALSE)</f>
        <v>HT10</v>
      </c>
      <c r="Z1511" s="206" t="str">
        <f>VLOOKUP(Q1511,NIVEAUXADMIN!E:F,2,FALSE)</f>
        <v>HT101012</v>
      </c>
      <c r="AA1511" s="206" t="str">
        <f>VLOOKUP(R1511,NIVEAUXADMIN!I:J,2,FALSE)</f>
        <v>HT101012-01</v>
      </c>
      <c r="AB1511" s="206">
        <f>IF(SUMPRODUCT(($A$4:$A1511=A1511)*($Q$4:$Q1511=Q1511))&gt;1,0,1)</f>
        <v>0</v>
      </c>
      <c r="AC1511" s="207">
        <f>IF(SUMPRODUCT(($A$4:$A1511=A1511)*($F$4:$F1511=F1511)*($Q$4:$Q1511=Q1511))&gt;1,0,1)</f>
        <v>0</v>
      </c>
      <c r="AD1511" s="206" t="str">
        <f t="shared" si="73"/>
        <v xml:space="preserve">{"Organisation": "Handicap International", "Indicateur": "Distribution de biens non-alimentaire", "Statut": "Réalisé", "Date de l'activité (passé ou planifiée)
( jj-mm-aaaa)": "1/10/2017", "Département": "Nippes", "Commune": "Petite Riviere de Nippes", "Section Communale": "1ère Fonds de Lianes"}, </v>
      </c>
    </row>
    <row r="1512" spans="1:30" x14ac:dyDescent="0.25">
      <c r="A1512" s="53" t="s">
        <v>77</v>
      </c>
      <c r="B1512" s="53"/>
      <c r="C1512" s="53" t="s">
        <v>1853</v>
      </c>
      <c r="D1512" s="53" t="s">
        <v>15</v>
      </c>
      <c r="E1512" s="132">
        <v>42745</v>
      </c>
      <c r="F1512" s="77" t="s">
        <v>2420</v>
      </c>
      <c r="G1512" s="145" t="s">
        <v>2410</v>
      </c>
      <c r="H1512" s="138" t="str">
        <f>IFERROR(VLOOKUP(G1512,REFERENCES!O:P,2,FALSE),"")</f>
        <v xml:space="preserve">Nombre </v>
      </c>
      <c r="I1512" s="182">
        <v>13</v>
      </c>
      <c r="J1512" s="146">
        <v>20</v>
      </c>
      <c r="K1512" s="146">
        <v>19</v>
      </c>
      <c r="L1512" s="146">
        <v>18</v>
      </c>
      <c r="M1512" s="147">
        <v>57</v>
      </c>
      <c r="N1512" s="17">
        <v>13</v>
      </c>
      <c r="O1512" s="149" t="s">
        <v>1038</v>
      </c>
      <c r="P1512" s="53" t="s">
        <v>151</v>
      </c>
      <c r="Q1512" s="71" t="s">
        <v>303</v>
      </c>
      <c r="R1512" s="150" t="s">
        <v>1554</v>
      </c>
      <c r="S1512" s="206" t="s">
        <v>1926</v>
      </c>
      <c r="T1512" s="66" t="s">
        <v>1033</v>
      </c>
      <c r="U1512" s="66" t="s">
        <v>1062</v>
      </c>
      <c r="V1512" s="145" t="s">
        <v>1854</v>
      </c>
      <c r="W1512" s="206" t="str">
        <f t="shared" si="71"/>
        <v>HAN2017110NIPE3È</v>
      </c>
      <c r="X1512" s="206">
        <f t="shared" si="72"/>
        <v>0</v>
      </c>
      <c r="Y1512" s="206" t="str">
        <f>VLOOKUP(P1512,NIVEAUXADMIN!A:B,2,FALSE)</f>
        <v>HT10</v>
      </c>
      <c r="Z1512" s="206" t="str">
        <f>VLOOKUP(Q1512,NIVEAUXADMIN!E:F,2,FALSE)</f>
        <v>HT101012</v>
      </c>
      <c r="AA1512" s="206" t="str">
        <f>VLOOKUP(R1512,NIVEAUXADMIN!I:J,2,FALSE)</f>
        <v>HT101012-03</v>
      </c>
      <c r="AB1512" s="206">
        <f>IF(SUMPRODUCT(($A$4:$A1512=A1512)*($Q$4:$Q1512=Q1512))&gt;1,0,1)</f>
        <v>0</v>
      </c>
      <c r="AC1512" s="207">
        <f>IF(SUMPRODUCT(($A$4:$A1512=A1512)*($F$4:$F1512=F1512)*($Q$4:$Q1512=Q1512))&gt;1,0,1)</f>
        <v>0</v>
      </c>
      <c r="AD1512" s="206" t="str">
        <f t="shared" si="73"/>
        <v xml:space="preserve">{"Organisation": "Handicap International", "Indicateur": "Distribution de materiel d'abris d'urgence", "Statut": "Réalisé", "Date de l'activité (passé ou planifiée)
( jj-mm-aaaa)": "1/10/2017", "Département": "Nippes", "Commune": "Petite Riviere de Nippes", "Section Communale": "3ème Silegue"}, </v>
      </c>
    </row>
    <row r="1513" spans="1:30" x14ac:dyDescent="0.25">
      <c r="A1513" s="53" t="s">
        <v>77</v>
      </c>
      <c r="B1513" s="53"/>
      <c r="C1513" s="53" t="s">
        <v>1853</v>
      </c>
      <c r="D1513" s="53" t="s">
        <v>15</v>
      </c>
      <c r="E1513" s="132">
        <v>42745</v>
      </c>
      <c r="F1513" s="77" t="s">
        <v>2418</v>
      </c>
      <c r="G1513" s="145" t="s">
        <v>1151</v>
      </c>
      <c r="H1513" s="138" t="str">
        <f>IFERROR(VLOOKUP(G1513,REFERENCES!O:P,2,FALSE),"")</f>
        <v>Nombre de kits d'outils</v>
      </c>
      <c r="I1513" s="182">
        <v>13</v>
      </c>
      <c r="J1513" s="146">
        <v>20</v>
      </c>
      <c r="K1513" s="146">
        <v>19</v>
      </c>
      <c r="L1513" s="146">
        <v>18</v>
      </c>
      <c r="M1513" s="147">
        <v>57</v>
      </c>
      <c r="N1513" s="17">
        <v>13</v>
      </c>
      <c r="O1513" s="149" t="s">
        <v>1038</v>
      </c>
      <c r="P1513" s="53" t="s">
        <v>151</v>
      </c>
      <c r="Q1513" s="71" t="s">
        <v>303</v>
      </c>
      <c r="R1513" s="150" t="s">
        <v>1554</v>
      </c>
      <c r="S1513" s="206" t="s">
        <v>1926</v>
      </c>
      <c r="T1513" s="66" t="s">
        <v>1033</v>
      </c>
      <c r="U1513" s="66" t="s">
        <v>1062</v>
      </c>
      <c r="V1513" s="145" t="s">
        <v>1856</v>
      </c>
      <c r="W1513" s="206" t="str">
        <f t="shared" si="71"/>
        <v>HAN2017110NIPE3È</v>
      </c>
      <c r="X1513" s="206">
        <f t="shared" si="72"/>
        <v>0</v>
      </c>
      <c r="Y1513" s="206" t="str">
        <f>VLOOKUP(P1513,NIVEAUXADMIN!A:B,2,FALSE)</f>
        <v>HT10</v>
      </c>
      <c r="Z1513" s="206" t="str">
        <f>VLOOKUP(Q1513,NIVEAUXADMIN!E:F,2,FALSE)</f>
        <v>HT101012</v>
      </c>
      <c r="AA1513" s="206" t="str">
        <f>VLOOKUP(R1513,NIVEAUXADMIN!I:J,2,FALSE)</f>
        <v>HT101012-03</v>
      </c>
      <c r="AB1513" s="206">
        <f>IF(SUMPRODUCT(($A$4:$A1513=A1513)*($Q$4:$Q1513=Q1513))&gt;1,0,1)</f>
        <v>0</v>
      </c>
      <c r="AC1513" s="207">
        <f>IF(SUMPRODUCT(($A$4:$A1513=A1513)*($F$4:$F1513=F1513)*($Q$4:$Q1513=Q1513))&gt;1,0,1)</f>
        <v>0</v>
      </c>
      <c r="AD1513" s="206" t="str">
        <f t="shared" si="73"/>
        <v xml:space="preserve">{"Organisation": "Handicap International", "Indicateur": "Support à l'auto-recouvrement pour la réparation et reconstruction", "Statut": "Réalisé", "Date de l'activité (passé ou planifiée)
( jj-mm-aaaa)": "1/10/2017", "Département": "Nippes", "Commune": "Petite Riviere de Nippes", "Section Communale": "3ème Silegue"}, </v>
      </c>
    </row>
    <row r="1514" spans="1:30" x14ac:dyDescent="0.25">
      <c r="A1514" s="53" t="s">
        <v>77</v>
      </c>
      <c r="B1514" s="53"/>
      <c r="C1514" s="53" t="s">
        <v>1853</v>
      </c>
      <c r="D1514" s="53" t="s">
        <v>15</v>
      </c>
      <c r="E1514" s="132">
        <v>42745</v>
      </c>
      <c r="F1514" s="77" t="s">
        <v>2417</v>
      </c>
      <c r="G1514" s="145" t="s">
        <v>1054</v>
      </c>
      <c r="H1514" s="138" t="str">
        <f>IFERROR(VLOOKUP(G1514,REFERENCES!O:P,2,FALSE),"")</f>
        <v xml:space="preserve">Nombre </v>
      </c>
      <c r="I1514" s="182">
        <v>26</v>
      </c>
      <c r="J1514" s="146">
        <v>20</v>
      </c>
      <c r="K1514" s="146">
        <v>19</v>
      </c>
      <c r="L1514" s="146">
        <v>18</v>
      </c>
      <c r="M1514" s="147">
        <v>57</v>
      </c>
      <c r="N1514" s="17">
        <v>13</v>
      </c>
      <c r="O1514" s="149" t="s">
        <v>1038</v>
      </c>
      <c r="P1514" s="53" t="s">
        <v>151</v>
      </c>
      <c r="Q1514" s="71" t="s">
        <v>303</v>
      </c>
      <c r="R1514" s="150" t="s">
        <v>1554</v>
      </c>
      <c r="S1514" s="206" t="s">
        <v>1926</v>
      </c>
      <c r="T1514" s="66" t="s">
        <v>1033</v>
      </c>
      <c r="U1514" s="66" t="s">
        <v>1062</v>
      </c>
      <c r="V1514" s="145"/>
      <c r="W1514" s="206" t="str">
        <f t="shared" si="71"/>
        <v>HAN2017110NIPE3È</v>
      </c>
      <c r="X1514" s="206">
        <f t="shared" si="72"/>
        <v>0</v>
      </c>
      <c r="Y1514" s="206" t="str">
        <f>VLOOKUP(P1514,NIVEAUXADMIN!A:B,2,FALSE)</f>
        <v>HT10</v>
      </c>
      <c r="Z1514" s="206" t="str">
        <f>VLOOKUP(Q1514,NIVEAUXADMIN!E:F,2,FALSE)</f>
        <v>HT101012</v>
      </c>
      <c r="AA1514" s="206" t="str">
        <f>VLOOKUP(R1514,NIVEAUXADMIN!I:J,2,FALSE)</f>
        <v>HT101012-03</v>
      </c>
      <c r="AB1514" s="206">
        <f>IF(SUMPRODUCT(($A$4:$A1514=A1514)*($Q$4:$Q1514=Q1514))&gt;1,0,1)</f>
        <v>0</v>
      </c>
      <c r="AC1514" s="207">
        <f>IF(SUMPRODUCT(($A$4:$A1514=A1514)*($F$4:$F1514=F1514)*($Q$4:$Q1514=Q1514))&gt;1,0,1)</f>
        <v>0</v>
      </c>
      <c r="AD1514" s="206" t="str">
        <f t="shared" si="73"/>
        <v xml:space="preserve">{"Organisation": "Handicap International", "Indicateur": "Distribution de biens non-alimentaire", "Statut": "Réalisé", "Date de l'activité (passé ou planifiée)
( jj-mm-aaaa)": "1/10/2017", "Département": "Nippes", "Commune": "Petite Riviere de Nippes", "Section Communale": "3ème Silegue"}, </v>
      </c>
    </row>
    <row r="1515" spans="1:30" x14ac:dyDescent="0.25">
      <c r="A1515" s="53" t="s">
        <v>77</v>
      </c>
      <c r="B1515" s="53"/>
      <c r="C1515" s="53" t="s">
        <v>1853</v>
      </c>
      <c r="D1515" s="53" t="s">
        <v>15</v>
      </c>
      <c r="E1515" s="132">
        <v>42745</v>
      </c>
      <c r="F1515" s="77" t="s">
        <v>2417</v>
      </c>
      <c r="G1515" s="145" t="s">
        <v>1051</v>
      </c>
      <c r="H1515" s="138" t="str">
        <f>IFERROR(VLOOKUP(G1515,REFERENCES!O:P,2,FALSE),"")</f>
        <v xml:space="preserve">Nombre </v>
      </c>
      <c r="I1515" s="182">
        <v>26</v>
      </c>
      <c r="J1515" s="146">
        <v>20</v>
      </c>
      <c r="K1515" s="146">
        <v>19</v>
      </c>
      <c r="L1515" s="146">
        <v>18</v>
      </c>
      <c r="M1515" s="147">
        <v>57</v>
      </c>
      <c r="N1515" s="17">
        <v>13</v>
      </c>
      <c r="O1515" s="149" t="s">
        <v>1038</v>
      </c>
      <c r="P1515" s="57" t="s">
        <v>151</v>
      </c>
      <c r="Q1515" s="71" t="s">
        <v>303</v>
      </c>
      <c r="R1515" s="150" t="s">
        <v>1554</v>
      </c>
      <c r="S1515" s="206" t="s">
        <v>1926</v>
      </c>
      <c r="T1515" s="66" t="s">
        <v>1033</v>
      </c>
      <c r="U1515" s="66" t="s">
        <v>1062</v>
      </c>
      <c r="V1515" s="145"/>
      <c r="W1515" s="206" t="str">
        <f t="shared" si="71"/>
        <v>HAN2017110NIPE3È</v>
      </c>
      <c r="X1515" s="206">
        <f t="shared" si="72"/>
        <v>0</v>
      </c>
      <c r="Y1515" s="206" t="str">
        <f>VLOOKUP(P1515,NIVEAUXADMIN!A:B,2,FALSE)</f>
        <v>HT10</v>
      </c>
      <c r="Z1515" s="206" t="str">
        <f>VLOOKUP(Q1515,NIVEAUXADMIN!E:F,2,FALSE)</f>
        <v>HT101012</v>
      </c>
      <c r="AA1515" s="206" t="str">
        <f>VLOOKUP(R1515,NIVEAUXADMIN!I:J,2,FALSE)</f>
        <v>HT101012-03</v>
      </c>
      <c r="AB1515" s="206">
        <f>IF(SUMPRODUCT(($A$4:$A1515=A1515)*($Q$4:$Q1515=Q1515))&gt;1,0,1)</f>
        <v>0</v>
      </c>
      <c r="AC1515" s="207">
        <f>IF(SUMPRODUCT(($A$4:$A1515=A1515)*($F$4:$F1515=F1515)*($Q$4:$Q1515=Q1515))&gt;1,0,1)</f>
        <v>0</v>
      </c>
      <c r="AD1515" s="206" t="str">
        <f t="shared" si="73"/>
        <v xml:space="preserve">{"Organisation": "Handicap International", "Indicateur": "Distribution de biens non-alimentaire", "Statut": "Réalisé", "Date de l'activité (passé ou planifiée)
( jj-mm-aaaa)": "1/10/2017", "Département": "Nippes", "Commune": "Petite Riviere de Nippes", "Section Communale": "3ème Silegue"}, </v>
      </c>
    </row>
    <row r="1516" spans="1:30" x14ac:dyDescent="0.25">
      <c r="A1516" s="143" t="s">
        <v>77</v>
      </c>
      <c r="B1516" s="53"/>
      <c r="C1516" s="53" t="s">
        <v>1853</v>
      </c>
      <c r="D1516" s="53" t="s">
        <v>15</v>
      </c>
      <c r="E1516" s="132">
        <v>42745</v>
      </c>
      <c r="F1516" s="77" t="s">
        <v>2417</v>
      </c>
      <c r="G1516" s="145" t="s">
        <v>1058</v>
      </c>
      <c r="H1516" s="138" t="str">
        <f>IFERROR(VLOOKUP(G1516,REFERENCES!O:P,2,FALSE),"")</f>
        <v xml:space="preserve">Nombre </v>
      </c>
      <c r="I1516" s="182">
        <v>13</v>
      </c>
      <c r="J1516" s="146">
        <v>20</v>
      </c>
      <c r="K1516" s="146">
        <v>19</v>
      </c>
      <c r="L1516" s="146">
        <v>18</v>
      </c>
      <c r="M1516" s="147">
        <v>57</v>
      </c>
      <c r="N1516" s="17">
        <v>13</v>
      </c>
      <c r="O1516" s="149" t="s">
        <v>1038</v>
      </c>
      <c r="P1516" s="57" t="s">
        <v>151</v>
      </c>
      <c r="Q1516" s="71" t="s">
        <v>303</v>
      </c>
      <c r="R1516" s="150" t="s">
        <v>1554</v>
      </c>
      <c r="S1516" s="206" t="s">
        <v>1926</v>
      </c>
      <c r="T1516" s="71" t="s">
        <v>1033</v>
      </c>
      <c r="U1516" s="71" t="s">
        <v>1062</v>
      </c>
      <c r="V1516" s="206" t="s">
        <v>1049</v>
      </c>
      <c r="W1516" s="206" t="str">
        <f t="shared" si="71"/>
        <v>HAN2017110NIPE3È</v>
      </c>
      <c r="X1516" s="206">
        <f t="shared" si="72"/>
        <v>0</v>
      </c>
      <c r="Y1516" s="206" t="str">
        <f>VLOOKUP(P1516,NIVEAUXADMIN!A:B,2,FALSE)</f>
        <v>HT10</v>
      </c>
      <c r="Z1516" s="206" t="str">
        <f>VLOOKUP(Q1516,NIVEAUXADMIN!E:F,2,FALSE)</f>
        <v>HT101012</v>
      </c>
      <c r="AA1516" s="206" t="str">
        <f>VLOOKUP(R1516,NIVEAUXADMIN!I:J,2,FALSE)</f>
        <v>HT101012-03</v>
      </c>
      <c r="AB1516" s="206">
        <f>IF(SUMPRODUCT(($A$4:$A1516=A1516)*($Q$4:$Q1516=Q1516))&gt;1,0,1)</f>
        <v>0</v>
      </c>
      <c r="AC1516" s="207">
        <f>IF(SUMPRODUCT(($A$4:$A1516=A1516)*($F$4:$F1516=F1516)*($Q$4:$Q1516=Q1516))&gt;1,0,1)</f>
        <v>0</v>
      </c>
      <c r="AD1516" s="206" t="str">
        <f t="shared" si="73"/>
        <v xml:space="preserve">{"Organisation": "Handicap International", "Indicateur": "Distribution de biens non-alimentaire", "Statut": "Réalisé", "Date de l'activité (passé ou planifiée)
( jj-mm-aaaa)": "1/10/2017", "Département": "Nippes", "Commune": "Petite Riviere de Nippes", "Section Communale": "3ème Silegue"}, </v>
      </c>
    </row>
    <row r="1517" spans="1:30" x14ac:dyDescent="0.25">
      <c r="A1517" s="143" t="s">
        <v>77</v>
      </c>
      <c r="B1517" s="53"/>
      <c r="C1517" s="53" t="s">
        <v>1853</v>
      </c>
      <c r="D1517" s="53" t="s">
        <v>15</v>
      </c>
      <c r="E1517" s="132">
        <v>42746</v>
      </c>
      <c r="F1517" s="77" t="s">
        <v>2417</v>
      </c>
      <c r="G1517" s="145" t="s">
        <v>1055</v>
      </c>
      <c r="H1517" s="138" t="str">
        <f>IFERROR(VLOOKUP(G1517,REFERENCES!O:P,2,FALSE),"")</f>
        <v xml:space="preserve">Nombre </v>
      </c>
      <c r="I1517" s="182">
        <v>4</v>
      </c>
      <c r="J1517" s="146">
        <v>10</v>
      </c>
      <c r="K1517" s="146">
        <v>5</v>
      </c>
      <c r="L1517" s="146">
        <v>6</v>
      </c>
      <c r="M1517" s="147">
        <v>21</v>
      </c>
      <c r="N1517" s="17">
        <v>4</v>
      </c>
      <c r="O1517" s="149" t="s">
        <v>1038</v>
      </c>
      <c r="P1517" s="53" t="s">
        <v>151</v>
      </c>
      <c r="Q1517" s="71" t="s">
        <v>303</v>
      </c>
      <c r="R1517" s="150" t="s">
        <v>1554</v>
      </c>
      <c r="S1517" s="206" t="s">
        <v>1928</v>
      </c>
      <c r="T1517" s="71" t="s">
        <v>1033</v>
      </c>
      <c r="U1517" s="71" t="s">
        <v>1062</v>
      </c>
      <c r="V1517" s="145"/>
      <c r="W1517" s="206" t="str">
        <f t="shared" si="71"/>
        <v>HAN2017111NIPE3È</v>
      </c>
      <c r="X1517" s="206">
        <f t="shared" si="72"/>
        <v>0</v>
      </c>
      <c r="Y1517" s="206" t="str">
        <f>VLOOKUP(P1517,NIVEAUXADMIN!A:B,2,FALSE)</f>
        <v>HT10</v>
      </c>
      <c r="Z1517" s="206" t="str">
        <f>VLOOKUP(Q1517,NIVEAUXADMIN!E:F,2,FALSE)</f>
        <v>HT101012</v>
      </c>
      <c r="AA1517" s="206" t="str">
        <f>VLOOKUP(R1517,NIVEAUXADMIN!I:J,2,FALSE)</f>
        <v>HT101012-03</v>
      </c>
      <c r="AB1517" s="206">
        <f>IF(SUMPRODUCT(($A$4:$A1517=A1517)*($Q$4:$Q1517=Q1517))&gt;1,0,1)</f>
        <v>0</v>
      </c>
      <c r="AC1517" s="207">
        <f>IF(SUMPRODUCT(($A$4:$A1517=A1517)*($F$4:$F1517=F1517)*($Q$4:$Q1517=Q1517))&gt;1,0,1)</f>
        <v>0</v>
      </c>
      <c r="AD1517" s="206" t="str">
        <f t="shared" si="73"/>
        <v xml:space="preserve">{"Organisation": "Handicap International", "Indicateur": "Distribution de biens non-alimentaire", "Statut": "Réalisé", "Date de l'activité (passé ou planifiée)
( jj-mm-aaaa)": "1/11/2017", "Département": "Nippes", "Commune": "Petite Riviere de Nippes", "Section Communale": "3ème Silegue"}, </v>
      </c>
    </row>
    <row r="1518" spans="1:30" x14ac:dyDescent="0.25">
      <c r="A1518" s="143" t="s">
        <v>77</v>
      </c>
      <c r="B1518" s="53"/>
      <c r="C1518" s="53" t="s">
        <v>1853</v>
      </c>
      <c r="D1518" s="53" t="s">
        <v>15</v>
      </c>
      <c r="E1518" s="132">
        <v>42746</v>
      </c>
      <c r="F1518" s="77" t="s">
        <v>2420</v>
      </c>
      <c r="G1518" s="145" t="s">
        <v>2410</v>
      </c>
      <c r="H1518" s="138" t="str">
        <f>IFERROR(VLOOKUP(G1518,REFERENCES!O:P,2,FALSE),"")</f>
        <v xml:space="preserve">Nombre </v>
      </c>
      <c r="I1518" s="182">
        <v>4</v>
      </c>
      <c r="J1518" s="73">
        <v>10</v>
      </c>
      <c r="K1518" s="73">
        <v>5</v>
      </c>
      <c r="L1518" s="73">
        <v>6</v>
      </c>
      <c r="M1518" s="147">
        <v>21</v>
      </c>
      <c r="N1518" s="17">
        <v>4</v>
      </c>
      <c r="O1518" s="149" t="s">
        <v>1038</v>
      </c>
      <c r="P1518" s="53" t="s">
        <v>151</v>
      </c>
      <c r="Q1518" s="71" t="s">
        <v>303</v>
      </c>
      <c r="R1518" s="78" t="s">
        <v>1554</v>
      </c>
      <c r="S1518" s="206" t="s">
        <v>1928</v>
      </c>
      <c r="T1518" s="71" t="s">
        <v>1033</v>
      </c>
      <c r="U1518" s="71" t="s">
        <v>1062</v>
      </c>
      <c r="V1518" s="145" t="s">
        <v>1854</v>
      </c>
      <c r="W1518" s="206" t="str">
        <f t="shared" si="71"/>
        <v>HAN2017111NIPE3È</v>
      </c>
      <c r="X1518" s="206">
        <f t="shared" si="72"/>
        <v>0</v>
      </c>
      <c r="Y1518" s="206" t="str">
        <f>VLOOKUP(P1518,NIVEAUXADMIN!A:B,2,FALSE)</f>
        <v>HT10</v>
      </c>
      <c r="Z1518" s="206" t="str">
        <f>VLOOKUP(Q1518,NIVEAUXADMIN!E:F,2,FALSE)</f>
        <v>HT101012</v>
      </c>
      <c r="AA1518" s="206" t="str">
        <f>VLOOKUP(R1518,NIVEAUXADMIN!I:J,2,FALSE)</f>
        <v>HT101012-03</v>
      </c>
      <c r="AB1518" s="206">
        <f>IF(SUMPRODUCT(($A$4:$A1518=A1518)*($Q$4:$Q1518=Q1518))&gt;1,0,1)</f>
        <v>0</v>
      </c>
      <c r="AC1518" s="207">
        <f>IF(SUMPRODUCT(($A$4:$A1518=A1518)*($F$4:$F1518=F1518)*($Q$4:$Q1518=Q1518))&gt;1,0,1)</f>
        <v>0</v>
      </c>
      <c r="AD1518" s="206" t="str">
        <f t="shared" si="73"/>
        <v xml:space="preserve">{"Organisation": "Handicap International", "Indicateur": "Distribution de materiel d'abris d'urgence", "Statut": "Réalisé", "Date de l'activité (passé ou planifiée)
( jj-mm-aaaa)": "1/11/2017", "Département": "Nippes", "Commune": "Petite Riviere de Nippes", "Section Communale": "3ème Silegue"}, </v>
      </c>
    </row>
    <row r="1519" spans="1:30" x14ac:dyDescent="0.25">
      <c r="A1519" s="143" t="s">
        <v>77</v>
      </c>
      <c r="B1519" s="53"/>
      <c r="C1519" s="53" t="s">
        <v>1853</v>
      </c>
      <c r="D1519" s="53" t="s">
        <v>15</v>
      </c>
      <c r="E1519" s="132">
        <v>42746</v>
      </c>
      <c r="F1519" s="77" t="s">
        <v>2418</v>
      </c>
      <c r="G1519" s="145" t="s">
        <v>1151</v>
      </c>
      <c r="H1519" s="138" t="str">
        <f>IFERROR(VLOOKUP(G1519,REFERENCES!O:P,2,FALSE),"")</f>
        <v>Nombre de kits d'outils</v>
      </c>
      <c r="I1519" s="182">
        <v>4</v>
      </c>
      <c r="J1519" s="73">
        <v>10</v>
      </c>
      <c r="K1519" s="73">
        <v>5</v>
      </c>
      <c r="L1519" s="73">
        <v>6</v>
      </c>
      <c r="M1519" s="147">
        <v>21</v>
      </c>
      <c r="N1519" s="17">
        <v>4</v>
      </c>
      <c r="O1519" s="149" t="s">
        <v>1038</v>
      </c>
      <c r="P1519" s="53" t="s">
        <v>151</v>
      </c>
      <c r="Q1519" s="71" t="s">
        <v>303</v>
      </c>
      <c r="R1519" s="78" t="s">
        <v>1554</v>
      </c>
      <c r="S1519" s="206" t="s">
        <v>1928</v>
      </c>
      <c r="T1519" s="71" t="s">
        <v>1033</v>
      </c>
      <c r="U1519" s="71" t="s">
        <v>1062</v>
      </c>
      <c r="V1519" s="15" t="s">
        <v>1856</v>
      </c>
      <c r="W1519" s="206" t="str">
        <f t="shared" si="71"/>
        <v>HAN2017111NIPE3È</v>
      </c>
      <c r="X1519" s="206">
        <f t="shared" si="72"/>
        <v>0</v>
      </c>
      <c r="Y1519" s="206" t="str">
        <f>VLOOKUP(P1519,NIVEAUXADMIN!A:B,2,FALSE)</f>
        <v>HT10</v>
      </c>
      <c r="Z1519" s="206" t="str">
        <f>VLOOKUP(Q1519,NIVEAUXADMIN!E:F,2,FALSE)</f>
        <v>HT101012</v>
      </c>
      <c r="AA1519" s="206" t="str">
        <f>VLOOKUP(R1519,NIVEAUXADMIN!I:J,2,FALSE)</f>
        <v>HT101012-03</v>
      </c>
      <c r="AB1519" s="206">
        <f>IF(SUMPRODUCT(($A$4:$A1519=A1519)*($Q$4:$Q1519=Q1519))&gt;1,0,1)</f>
        <v>0</v>
      </c>
      <c r="AC1519" s="207">
        <f>IF(SUMPRODUCT(($A$4:$A1519=A1519)*($F$4:$F1519=F1519)*($Q$4:$Q1519=Q1519))&gt;1,0,1)</f>
        <v>0</v>
      </c>
      <c r="AD1519" s="206" t="str">
        <f t="shared" si="73"/>
        <v xml:space="preserve">{"Organisation": "Handicap International", "Indicateur": "Support à l'auto-recouvrement pour la réparation et reconstruction", "Statut": "Réalisé", "Date de l'activité (passé ou planifiée)
( jj-mm-aaaa)": "1/11/2017", "Département": "Nippes", "Commune": "Petite Riviere de Nippes", "Section Communale": "3ème Silegue"}, </v>
      </c>
    </row>
    <row r="1520" spans="1:30" x14ac:dyDescent="0.25">
      <c r="A1520" s="143" t="s">
        <v>77</v>
      </c>
      <c r="B1520" s="53"/>
      <c r="C1520" s="53" t="s">
        <v>1853</v>
      </c>
      <c r="D1520" s="53" t="s">
        <v>15</v>
      </c>
      <c r="E1520" s="132">
        <v>42746</v>
      </c>
      <c r="F1520" s="77" t="s">
        <v>2417</v>
      </c>
      <c r="G1520" s="145" t="s">
        <v>1054</v>
      </c>
      <c r="H1520" s="138" t="str">
        <f>IFERROR(VLOOKUP(G1520,REFERENCES!O:P,2,FALSE),"")</f>
        <v xml:space="preserve">Nombre </v>
      </c>
      <c r="I1520" s="182">
        <v>8</v>
      </c>
      <c r="J1520" s="73">
        <v>10</v>
      </c>
      <c r="K1520" s="73">
        <v>5</v>
      </c>
      <c r="L1520" s="73">
        <v>6</v>
      </c>
      <c r="M1520" s="147">
        <v>21</v>
      </c>
      <c r="N1520" s="17">
        <v>4</v>
      </c>
      <c r="O1520" s="149" t="s">
        <v>1038</v>
      </c>
      <c r="P1520" s="53" t="s">
        <v>151</v>
      </c>
      <c r="Q1520" s="71" t="s">
        <v>303</v>
      </c>
      <c r="R1520" s="78" t="s">
        <v>1554</v>
      </c>
      <c r="S1520" s="206" t="s">
        <v>1928</v>
      </c>
      <c r="T1520" s="71" t="s">
        <v>1033</v>
      </c>
      <c r="U1520" s="71" t="s">
        <v>1062</v>
      </c>
      <c r="V1520" s="145"/>
      <c r="W1520" s="206" t="str">
        <f t="shared" si="71"/>
        <v>HAN2017111NIPE3È</v>
      </c>
      <c r="X1520" s="206">
        <f t="shared" si="72"/>
        <v>0</v>
      </c>
      <c r="Y1520" s="206" t="str">
        <f>VLOOKUP(P1520,NIVEAUXADMIN!A:B,2,FALSE)</f>
        <v>HT10</v>
      </c>
      <c r="Z1520" s="206" t="str">
        <f>VLOOKUP(Q1520,NIVEAUXADMIN!E:F,2,FALSE)</f>
        <v>HT101012</v>
      </c>
      <c r="AA1520" s="206" t="str">
        <f>VLOOKUP(R1520,NIVEAUXADMIN!I:J,2,FALSE)</f>
        <v>HT101012-03</v>
      </c>
      <c r="AB1520" s="206">
        <f>IF(SUMPRODUCT(($A$4:$A1520=A1520)*($Q$4:$Q1520=Q1520))&gt;1,0,1)</f>
        <v>0</v>
      </c>
      <c r="AC1520" s="207">
        <f>IF(SUMPRODUCT(($A$4:$A1520=A1520)*($F$4:$F1520=F1520)*($Q$4:$Q1520=Q1520))&gt;1,0,1)</f>
        <v>0</v>
      </c>
      <c r="AD1520" s="206" t="str">
        <f t="shared" si="73"/>
        <v xml:space="preserve">{"Organisation": "Handicap International", "Indicateur": "Distribution de biens non-alimentaire", "Statut": "Réalisé", "Date de l'activité (passé ou planifiée)
( jj-mm-aaaa)": "1/11/2017", "Département": "Nippes", "Commune": "Petite Riviere de Nippes", "Section Communale": "3ème Silegue"}, </v>
      </c>
    </row>
    <row r="1521" spans="1:30" x14ac:dyDescent="0.25">
      <c r="A1521" s="143" t="s">
        <v>77</v>
      </c>
      <c r="B1521" s="53"/>
      <c r="C1521" s="53" t="s">
        <v>1853</v>
      </c>
      <c r="D1521" s="53" t="s">
        <v>15</v>
      </c>
      <c r="E1521" s="132">
        <v>42746</v>
      </c>
      <c r="F1521" s="77" t="s">
        <v>2417</v>
      </c>
      <c r="G1521" s="145" t="s">
        <v>1051</v>
      </c>
      <c r="H1521" s="138" t="str">
        <f>IFERROR(VLOOKUP(G1521,REFERENCES!O:P,2,FALSE),"")</f>
        <v xml:space="preserve">Nombre </v>
      </c>
      <c r="I1521" s="182">
        <v>8</v>
      </c>
      <c r="J1521" s="73">
        <v>10</v>
      </c>
      <c r="K1521" s="73">
        <v>5</v>
      </c>
      <c r="L1521" s="73">
        <v>6</v>
      </c>
      <c r="M1521" s="147">
        <v>21</v>
      </c>
      <c r="N1521" s="17">
        <v>4</v>
      </c>
      <c r="O1521" s="149" t="s">
        <v>1038</v>
      </c>
      <c r="P1521" s="53" t="s">
        <v>151</v>
      </c>
      <c r="Q1521" s="71" t="s">
        <v>303</v>
      </c>
      <c r="R1521" s="78" t="s">
        <v>1554</v>
      </c>
      <c r="S1521" s="206" t="s">
        <v>1928</v>
      </c>
      <c r="T1521" s="71" t="s">
        <v>1033</v>
      </c>
      <c r="U1521" s="71" t="s">
        <v>1062</v>
      </c>
      <c r="V1521" s="72"/>
      <c r="W1521" s="206" t="str">
        <f t="shared" si="71"/>
        <v>HAN2017111NIPE3È</v>
      </c>
      <c r="X1521" s="206">
        <f t="shared" si="72"/>
        <v>0</v>
      </c>
      <c r="Y1521" s="206" t="str">
        <f>VLOOKUP(P1521,NIVEAUXADMIN!A:B,2,FALSE)</f>
        <v>HT10</v>
      </c>
      <c r="Z1521" s="206" t="str">
        <f>VLOOKUP(Q1521,NIVEAUXADMIN!E:F,2,FALSE)</f>
        <v>HT101012</v>
      </c>
      <c r="AA1521" s="206" t="str">
        <f>VLOOKUP(R1521,NIVEAUXADMIN!I:J,2,FALSE)</f>
        <v>HT101012-03</v>
      </c>
      <c r="AB1521" s="206">
        <f>IF(SUMPRODUCT(($A$4:$A1521=A1521)*($Q$4:$Q1521=Q1521))&gt;1,0,1)</f>
        <v>0</v>
      </c>
      <c r="AC1521" s="207">
        <f>IF(SUMPRODUCT(($A$4:$A1521=A1521)*($F$4:$F1521=F1521)*($Q$4:$Q1521=Q1521))&gt;1,0,1)</f>
        <v>0</v>
      </c>
      <c r="AD1521" s="206" t="str">
        <f t="shared" si="73"/>
        <v xml:space="preserve">{"Organisation": "Handicap International", "Indicateur": "Distribution de biens non-alimentaire", "Statut": "Réalisé", "Date de l'activité (passé ou planifiée)
( jj-mm-aaaa)": "1/11/2017", "Département": "Nippes", "Commune": "Petite Riviere de Nippes", "Section Communale": "3ème Silegue"}, </v>
      </c>
    </row>
    <row r="1522" spans="1:30" x14ac:dyDescent="0.25">
      <c r="A1522" s="143" t="s">
        <v>77</v>
      </c>
      <c r="B1522" s="53"/>
      <c r="C1522" s="53" t="s">
        <v>1853</v>
      </c>
      <c r="D1522" s="53" t="s">
        <v>15</v>
      </c>
      <c r="E1522" s="132">
        <v>42746</v>
      </c>
      <c r="F1522" s="77" t="s">
        <v>2417</v>
      </c>
      <c r="G1522" s="145" t="s">
        <v>1058</v>
      </c>
      <c r="H1522" s="138" t="str">
        <f>IFERROR(VLOOKUP(G1522,REFERENCES!O:P,2,FALSE),"")</f>
        <v xml:space="preserve">Nombre </v>
      </c>
      <c r="I1522" s="182">
        <v>4</v>
      </c>
      <c r="J1522" s="146">
        <v>10</v>
      </c>
      <c r="K1522" s="146">
        <v>5</v>
      </c>
      <c r="L1522" s="146">
        <v>6</v>
      </c>
      <c r="M1522" s="147">
        <v>21</v>
      </c>
      <c r="N1522" s="17">
        <v>4</v>
      </c>
      <c r="O1522" s="149" t="s">
        <v>1038</v>
      </c>
      <c r="P1522" s="66" t="s">
        <v>151</v>
      </c>
      <c r="Q1522" s="66" t="s">
        <v>303</v>
      </c>
      <c r="R1522" s="78" t="s">
        <v>1554</v>
      </c>
      <c r="S1522" s="206" t="s">
        <v>1928</v>
      </c>
      <c r="T1522" s="71" t="s">
        <v>1033</v>
      </c>
      <c r="U1522" s="71" t="s">
        <v>1062</v>
      </c>
      <c r="V1522" s="206" t="s">
        <v>1049</v>
      </c>
      <c r="W1522" s="206" t="str">
        <f t="shared" si="71"/>
        <v>HAN2017111NIPE3È</v>
      </c>
      <c r="X1522" s="206">
        <f t="shared" si="72"/>
        <v>0</v>
      </c>
      <c r="Y1522" s="206" t="str">
        <f>VLOOKUP(P1522,NIVEAUXADMIN!A:B,2,FALSE)</f>
        <v>HT10</v>
      </c>
      <c r="Z1522" s="206" t="str">
        <f>VLOOKUP(Q1522,NIVEAUXADMIN!E:F,2,FALSE)</f>
        <v>HT101012</v>
      </c>
      <c r="AA1522" s="206" t="str">
        <f>VLOOKUP(R1522,NIVEAUXADMIN!I:J,2,FALSE)</f>
        <v>HT101012-03</v>
      </c>
      <c r="AB1522" s="206">
        <f>IF(SUMPRODUCT(($A$4:$A1522=A1522)*($Q$4:$Q1522=Q1522))&gt;1,0,1)</f>
        <v>0</v>
      </c>
      <c r="AC1522" s="207">
        <f>IF(SUMPRODUCT(($A$4:$A1522=A1522)*($F$4:$F1522=F1522)*($Q$4:$Q1522=Q1522))&gt;1,0,1)</f>
        <v>0</v>
      </c>
      <c r="AD1522" s="206" t="str">
        <f t="shared" si="73"/>
        <v xml:space="preserve">{"Organisation": "Handicap International", "Indicateur": "Distribution de biens non-alimentaire", "Statut": "Réalisé", "Date de l'activité (passé ou planifiée)
( jj-mm-aaaa)": "1/11/2017", "Département": "Nippes", "Commune": "Petite Riviere de Nippes", "Section Communale": "3ème Silegue"}, </v>
      </c>
    </row>
    <row r="1523" spans="1:30" x14ac:dyDescent="0.25">
      <c r="A1523" s="143" t="s">
        <v>1978</v>
      </c>
      <c r="B1523" s="53"/>
      <c r="C1523" s="53"/>
      <c r="D1523" s="53" t="s">
        <v>15</v>
      </c>
      <c r="E1523" s="132">
        <v>42674</v>
      </c>
      <c r="F1523" s="77" t="s">
        <v>2417</v>
      </c>
      <c r="G1523" s="145" t="s">
        <v>1047</v>
      </c>
      <c r="H1523" s="138" t="str">
        <f>IFERROR(VLOOKUP(G1523,REFERENCES!O:P,2,FALSE),"")</f>
        <v xml:space="preserve">Nombre </v>
      </c>
      <c r="I1523" s="207">
        <v>90</v>
      </c>
      <c r="J1523" s="146"/>
      <c r="K1523" s="146"/>
      <c r="L1523" s="146"/>
      <c r="M1523" s="147"/>
      <c r="N1523" s="17">
        <v>90</v>
      </c>
      <c r="O1523" s="206"/>
      <c r="P1523" s="66" t="s">
        <v>16</v>
      </c>
      <c r="Q1523" s="66" t="s">
        <v>270</v>
      </c>
      <c r="R1523" s="78" t="s">
        <v>1996</v>
      </c>
      <c r="S1523" s="206" t="s">
        <v>1979</v>
      </c>
      <c r="T1523" s="71"/>
      <c r="U1523" s="71"/>
      <c r="V1523" s="145"/>
      <c r="W1523" s="206" t="str">
        <f t="shared" si="71"/>
        <v>HOP20161031GRPE5E</v>
      </c>
      <c r="X1523" s="206">
        <f t="shared" si="72"/>
        <v>0</v>
      </c>
      <c r="Y1523" s="206" t="str">
        <f>VLOOKUP(P1523,NIVEAUXADMIN!A:B,2,FALSE)</f>
        <v>HT08</v>
      </c>
      <c r="Z1523" s="206" t="str">
        <f>VLOOKUP(Q1523,NIVEAUXADMIN!E:F,2,FALSE)</f>
        <v>HT08834</v>
      </c>
      <c r="AA1523" s="206" t="str">
        <f>VLOOKUP(R1523,NIVEAUXADMIN!I:J,2,FALSE)</f>
        <v>HT08834-05</v>
      </c>
      <c r="AB1523" s="206">
        <f>IF(SUMPRODUCT(($A$4:$A1523=A1523)*($Q$4:$Q1523=Q1523))&gt;1,0,1)</f>
        <v>1</v>
      </c>
      <c r="AC1523" s="207">
        <f>IF(SUMPRODUCT(($A$4:$A1523=A1523)*($F$4:$F1523=F1523)*($Q$4:$Q1523=Q1523))&gt;1,0,1)</f>
        <v>1</v>
      </c>
      <c r="AD1523" s="206" t="str">
        <f t="shared" si="73"/>
        <v xml:space="preserve">{"Organisation": "Hope Mission International", "Indicateur": "Distribution de biens non-alimentaire", "Statut": "Réalisé", "Date de l'activité (passé ou planifiée)
( jj-mm-aaaa)": "10/31/2016", "Département": "Grande Anse", "Commune": "Pestel", "Section Communale": "5e Duchity"}, </v>
      </c>
    </row>
    <row r="1524" spans="1:30" x14ac:dyDescent="0.25">
      <c r="A1524" s="143" t="s">
        <v>1978</v>
      </c>
      <c r="B1524" s="53"/>
      <c r="C1524" s="53"/>
      <c r="D1524" s="53" t="s">
        <v>15</v>
      </c>
      <c r="E1524" s="132">
        <v>42674</v>
      </c>
      <c r="F1524" s="77" t="s">
        <v>2417</v>
      </c>
      <c r="G1524" s="145" t="s">
        <v>1055</v>
      </c>
      <c r="H1524" s="138" t="str">
        <f>IFERROR(VLOOKUP(G1524,REFERENCES!O:P,2,FALSE),"")</f>
        <v xml:space="preserve">Nombre </v>
      </c>
      <c r="I1524" s="146">
        <v>90</v>
      </c>
      <c r="J1524" s="146"/>
      <c r="K1524" s="146"/>
      <c r="L1524" s="146"/>
      <c r="M1524" s="147"/>
      <c r="N1524" s="207">
        <v>90</v>
      </c>
      <c r="O1524" s="206"/>
      <c r="P1524" s="53" t="s">
        <v>16</v>
      </c>
      <c r="Q1524" s="53" t="s">
        <v>270</v>
      </c>
      <c r="R1524" s="78" t="s">
        <v>1996</v>
      </c>
      <c r="S1524" s="206" t="s">
        <v>1979</v>
      </c>
      <c r="T1524" s="71"/>
      <c r="U1524" s="71"/>
      <c r="V1524" s="145"/>
      <c r="W1524" s="206" t="str">
        <f t="shared" si="71"/>
        <v>HOP20161031GRPE5E</v>
      </c>
      <c r="X1524" s="206">
        <f t="shared" si="72"/>
        <v>0</v>
      </c>
      <c r="Y1524" s="206" t="str">
        <f>VLOOKUP(P1524,NIVEAUXADMIN!A:B,2,FALSE)</f>
        <v>HT08</v>
      </c>
      <c r="Z1524" s="206" t="str">
        <f>VLOOKUP(Q1524,NIVEAUXADMIN!E:F,2,FALSE)</f>
        <v>HT08834</v>
      </c>
      <c r="AA1524" s="206" t="str">
        <f>VLOOKUP(R1524,NIVEAUXADMIN!I:J,2,FALSE)</f>
        <v>HT08834-05</v>
      </c>
      <c r="AB1524" s="206">
        <f>IF(SUMPRODUCT(($A$4:$A1524=A1524)*($Q$4:$Q1524=Q1524))&gt;1,0,1)</f>
        <v>0</v>
      </c>
      <c r="AC1524" s="207">
        <f>IF(SUMPRODUCT(($A$4:$A1524=A1524)*($F$4:$F1524=F1524)*($Q$4:$Q1524=Q1524))&gt;1,0,1)</f>
        <v>0</v>
      </c>
      <c r="AD1524" s="206" t="str">
        <f t="shared" si="73"/>
        <v xml:space="preserve">{"Organisation": "Hope Mission International", "Indicateur": "Distribution de biens non-alimentaire", "Statut": "Réalisé", "Date de l'activité (passé ou planifiée)
( jj-mm-aaaa)": "10/31/2016", "Département": "Grande Anse", "Commune": "Pestel", "Section Communale": "5e Duchity"}, </v>
      </c>
    </row>
    <row r="1525" spans="1:30" x14ac:dyDescent="0.25">
      <c r="A1525" s="143" t="s">
        <v>1978</v>
      </c>
      <c r="B1525" s="53"/>
      <c r="C1525" s="53"/>
      <c r="D1525" s="53" t="s">
        <v>15</v>
      </c>
      <c r="E1525" s="132">
        <v>42674</v>
      </c>
      <c r="F1525" s="77" t="s">
        <v>2420</v>
      </c>
      <c r="G1525" s="145" t="s">
        <v>2409</v>
      </c>
      <c r="H1525" s="138" t="str">
        <f>IFERROR(VLOOKUP(G1525,REFERENCES!O:P,2,FALSE),"")</f>
        <v xml:space="preserve">Nombre </v>
      </c>
      <c r="I1525" s="146">
        <v>90</v>
      </c>
      <c r="J1525" s="146"/>
      <c r="K1525" s="146"/>
      <c r="L1525" s="146"/>
      <c r="M1525" s="147"/>
      <c r="N1525" s="207">
        <v>90</v>
      </c>
      <c r="O1525" s="206"/>
      <c r="P1525" s="66" t="s">
        <v>16</v>
      </c>
      <c r="Q1525" s="66" t="s">
        <v>270</v>
      </c>
      <c r="R1525" s="78" t="s">
        <v>1996</v>
      </c>
      <c r="S1525" s="206" t="s">
        <v>1979</v>
      </c>
      <c r="T1525" s="71"/>
      <c r="U1525" s="71"/>
      <c r="V1525" s="145"/>
      <c r="W1525" s="206" t="str">
        <f t="shared" si="71"/>
        <v>HOP20161031GRPE5E</v>
      </c>
      <c r="X1525" s="206">
        <f t="shared" si="72"/>
        <v>0</v>
      </c>
      <c r="Y1525" s="206" t="str">
        <f>VLOOKUP(P1525,NIVEAUXADMIN!A:B,2,FALSE)</f>
        <v>HT08</v>
      </c>
      <c r="Z1525" s="206" t="str">
        <f>VLOOKUP(Q1525,NIVEAUXADMIN!E:F,2,FALSE)</f>
        <v>HT08834</v>
      </c>
      <c r="AA1525" s="206" t="str">
        <f>VLOOKUP(R1525,NIVEAUXADMIN!I:J,2,FALSE)</f>
        <v>HT08834-05</v>
      </c>
      <c r="AB1525" s="206">
        <f>IF(SUMPRODUCT(($A$4:$A1525=A1525)*($Q$4:$Q1525=Q1525))&gt;1,0,1)</f>
        <v>0</v>
      </c>
      <c r="AC1525" s="207">
        <f>IF(SUMPRODUCT(($A$4:$A1525=A1525)*($F$4:$F1525=F1525)*($Q$4:$Q1525=Q1525))&gt;1,0,1)</f>
        <v>1</v>
      </c>
      <c r="AD1525" s="206" t="str">
        <f t="shared" si="73"/>
        <v xml:space="preserve">{"Organisation": "Hope Mission International", "Indicateur": "Distribution de materiel d'abris d'urgence", "Statut": "Réalisé", "Date de l'activité (passé ou planifiée)
( jj-mm-aaaa)": "10/31/2016", "Département": "Grande Anse", "Commune": "Pestel", "Section Communale": "5e Duchity"}, </v>
      </c>
    </row>
    <row r="1526" spans="1:30" x14ac:dyDescent="0.25">
      <c r="A1526" s="143" t="s">
        <v>43</v>
      </c>
      <c r="B1526" s="53" t="s">
        <v>2058</v>
      </c>
      <c r="C1526" s="53"/>
      <c r="D1526" s="53" t="s">
        <v>15</v>
      </c>
      <c r="E1526" s="132">
        <v>42663</v>
      </c>
      <c r="F1526" s="77" t="s">
        <v>2417</v>
      </c>
      <c r="G1526" s="145" t="s">
        <v>1055</v>
      </c>
      <c r="H1526" s="138" t="str">
        <f>IFERROR(VLOOKUP(G1526,REFERENCES!O:P,2,FALSE),"")</f>
        <v xml:space="preserve">Nombre </v>
      </c>
      <c r="I1526" s="146">
        <v>299</v>
      </c>
      <c r="J1526" s="146"/>
      <c r="K1526" s="146"/>
      <c r="L1526" s="146"/>
      <c r="M1526" s="147">
        <v>1495</v>
      </c>
      <c r="N1526" s="207">
        <v>299</v>
      </c>
      <c r="O1526" s="206"/>
      <c r="P1526" s="66" t="s">
        <v>16</v>
      </c>
      <c r="Q1526" s="66" t="s">
        <v>234</v>
      </c>
      <c r="R1526" s="78"/>
      <c r="S1526" s="167"/>
      <c r="T1526" s="71"/>
      <c r="U1526" s="71"/>
      <c r="V1526" s="145"/>
      <c r="W1526" s="206" t="str">
        <f t="shared" si="71"/>
        <v>IFR20161020GRAN</v>
      </c>
      <c r="X1526" s="206">
        <f t="shared" si="72"/>
        <v>0</v>
      </c>
      <c r="Y1526" s="206" t="str">
        <f>VLOOKUP(P1526,NIVEAUXADMIN!A:B,2,FALSE)</f>
        <v>HT08</v>
      </c>
      <c r="Z1526" s="206" t="str">
        <f>VLOOKUP(Q1526,NIVEAUXADMIN!E:F,2,FALSE)</f>
        <v>HT08821</v>
      </c>
      <c r="AA1526" s="206" t="e">
        <f>VLOOKUP(R1526,NIVEAUXADMIN!I:J,2,FALSE)</f>
        <v>#N/A</v>
      </c>
      <c r="AB1526" s="206">
        <f>IF(SUMPRODUCT(($A$4:$A1526=A1526)*($Q$4:$Q1526=Q1526))&gt;1,0,1)</f>
        <v>1</v>
      </c>
      <c r="AC1526" s="207">
        <f>IF(SUMPRODUCT(($A$4:$A1526=A1526)*($F$4:$F1526=F1526)*($Q$4:$Q1526=Q1526))&gt;1,0,1)</f>
        <v>1</v>
      </c>
      <c r="AD1526" s="206" t="str">
        <f t="shared" si="73"/>
        <v xml:space="preserve">{"Organisation": "IFRC", "Indicateur": "Distribution de biens non-alimentaire", "Statut": "Réalisé", "Date de l'activité (passé ou planifiée)
( jj-mm-aaaa)": "10/20/2016", "Département": "Grande Anse", "Commune": "Anse d'Hainault", "Section Communale": ""}, </v>
      </c>
    </row>
    <row r="1527" spans="1:30" x14ac:dyDescent="0.25">
      <c r="A1527" s="143" t="s">
        <v>43</v>
      </c>
      <c r="B1527" s="53" t="s">
        <v>2058</v>
      </c>
      <c r="C1527" s="53"/>
      <c r="D1527" s="53" t="s">
        <v>15</v>
      </c>
      <c r="E1527" s="132">
        <v>42663</v>
      </c>
      <c r="F1527" s="77" t="s">
        <v>2417</v>
      </c>
      <c r="G1527" s="145" t="s">
        <v>1058</v>
      </c>
      <c r="H1527" s="138" t="str">
        <f>IFERROR(VLOOKUP(G1527,REFERENCES!O:P,2,FALSE),"")</f>
        <v xml:space="preserve">Nombre </v>
      </c>
      <c r="I1527" s="73">
        <v>598</v>
      </c>
      <c r="J1527" s="73"/>
      <c r="K1527" s="73"/>
      <c r="L1527" s="73"/>
      <c r="M1527" s="147">
        <v>1495</v>
      </c>
      <c r="N1527" s="207">
        <v>299</v>
      </c>
      <c r="O1527" s="206"/>
      <c r="P1527" s="53" t="s">
        <v>16</v>
      </c>
      <c r="Q1527" s="53" t="s">
        <v>234</v>
      </c>
      <c r="R1527" s="78"/>
      <c r="S1527" s="167"/>
      <c r="T1527" s="71"/>
      <c r="U1527" s="71"/>
      <c r="V1527" s="206" t="s">
        <v>1049</v>
      </c>
      <c r="W1527" s="206" t="str">
        <f t="shared" si="71"/>
        <v>IFR20161020GRAN</v>
      </c>
      <c r="X1527" s="206">
        <f t="shared" si="72"/>
        <v>0</v>
      </c>
      <c r="Y1527" s="206" t="str">
        <f>VLOOKUP(P1527,NIVEAUXADMIN!A:B,2,FALSE)</f>
        <v>HT08</v>
      </c>
      <c r="Z1527" s="206" t="str">
        <f>VLOOKUP(Q1527,NIVEAUXADMIN!E:F,2,FALSE)</f>
        <v>HT08821</v>
      </c>
      <c r="AA1527" s="206" t="e">
        <f>VLOOKUP(R1527,NIVEAUXADMIN!I:J,2,FALSE)</f>
        <v>#N/A</v>
      </c>
      <c r="AB1527" s="206">
        <f>IF(SUMPRODUCT(($A$4:$A1527=A1527)*($Q$4:$Q1527=Q1527))&gt;1,0,1)</f>
        <v>0</v>
      </c>
      <c r="AC1527" s="207">
        <f>IF(SUMPRODUCT(($A$4:$A1527=A1527)*($F$4:$F1527=F1527)*($Q$4:$Q1527=Q1527))&gt;1,0,1)</f>
        <v>0</v>
      </c>
      <c r="AD1527" s="206" t="str">
        <f t="shared" si="73"/>
        <v xml:space="preserve">{"Organisation": "IFRC", "Indicateur": "Distribution de biens non-alimentaire", "Statut": "Réalisé", "Date de l'activité (passé ou planifiée)
( jj-mm-aaaa)": "10/20/2016", "Département": "Grande Anse", "Commune": "Anse d'Hainault", "Section Communale": ""}, </v>
      </c>
    </row>
    <row r="1528" spans="1:30" x14ac:dyDescent="0.25">
      <c r="A1528" s="143" t="s">
        <v>43</v>
      </c>
      <c r="B1528" s="53" t="s">
        <v>2058</v>
      </c>
      <c r="C1528" s="53"/>
      <c r="D1528" s="53" t="s">
        <v>15</v>
      </c>
      <c r="E1528" s="132">
        <v>42663</v>
      </c>
      <c r="F1528" s="77" t="s">
        <v>2420</v>
      </c>
      <c r="G1528" s="145" t="s">
        <v>2410</v>
      </c>
      <c r="H1528" s="138" t="str">
        <f>IFERROR(VLOOKUP(G1528,REFERENCES!O:P,2,FALSE),"")</f>
        <v xml:space="preserve">Nombre </v>
      </c>
      <c r="I1528" s="146">
        <v>299</v>
      </c>
      <c r="J1528" s="146"/>
      <c r="K1528" s="146"/>
      <c r="L1528" s="146"/>
      <c r="M1528" s="147">
        <v>1495</v>
      </c>
      <c r="N1528" s="207">
        <v>299</v>
      </c>
      <c r="O1528" s="206"/>
      <c r="P1528" s="53" t="s">
        <v>16</v>
      </c>
      <c r="Q1528" s="53" t="s">
        <v>234</v>
      </c>
      <c r="R1528" s="78"/>
      <c r="S1528" s="167"/>
      <c r="T1528" s="71"/>
      <c r="U1528" s="71"/>
      <c r="V1528" s="145"/>
      <c r="W1528" s="206" t="str">
        <f t="shared" si="71"/>
        <v>IFR20161020GRAN</v>
      </c>
      <c r="X1528" s="206">
        <f t="shared" si="72"/>
        <v>0</v>
      </c>
      <c r="Y1528" s="206" t="str">
        <f>VLOOKUP(P1528,NIVEAUXADMIN!A:B,2,FALSE)</f>
        <v>HT08</v>
      </c>
      <c r="Z1528" s="206" t="str">
        <f>VLOOKUP(Q1528,NIVEAUXADMIN!E:F,2,FALSE)</f>
        <v>HT08821</v>
      </c>
      <c r="AA1528" s="206" t="e">
        <f>VLOOKUP(R1528,NIVEAUXADMIN!I:J,2,FALSE)</f>
        <v>#N/A</v>
      </c>
      <c r="AB1528" s="206">
        <f>IF(SUMPRODUCT(($A$4:$A1528=A1528)*($Q$4:$Q1528=Q1528))&gt;1,0,1)</f>
        <v>0</v>
      </c>
      <c r="AC1528" s="207">
        <f>IF(SUMPRODUCT(($A$4:$A1528=A1528)*($F$4:$F1528=F1528)*($Q$4:$Q1528=Q1528))&gt;1,0,1)</f>
        <v>1</v>
      </c>
      <c r="AD1528" s="206" t="str">
        <f t="shared" si="73"/>
        <v xml:space="preserve">{"Organisation": "IFRC", "Indicateur": "Distribution de materiel d'abris d'urgence", "Statut": "Réalisé", "Date de l'activité (passé ou planifiée)
( jj-mm-aaaa)": "10/20/2016", "Département": "Grande Anse", "Commune": "Anse d'Hainault", "Section Communale": ""}, </v>
      </c>
    </row>
    <row r="1529" spans="1:30" x14ac:dyDescent="0.25">
      <c r="A1529" s="143" t="s">
        <v>43</v>
      </c>
      <c r="B1529" s="53" t="s">
        <v>2058</v>
      </c>
      <c r="C1529" s="53"/>
      <c r="D1529" s="53" t="s">
        <v>15</v>
      </c>
      <c r="E1529" s="132">
        <v>42663</v>
      </c>
      <c r="F1529" s="77" t="s">
        <v>2420</v>
      </c>
      <c r="G1529" s="145" t="s">
        <v>2409</v>
      </c>
      <c r="H1529" s="138" t="str">
        <f>IFERROR(VLOOKUP(G1529,REFERENCES!O:P,2,FALSE),"")</f>
        <v xml:space="preserve">Nombre </v>
      </c>
      <c r="I1529" s="146">
        <v>598</v>
      </c>
      <c r="J1529" s="146"/>
      <c r="K1529" s="146"/>
      <c r="L1529" s="146"/>
      <c r="M1529" s="147">
        <v>1495</v>
      </c>
      <c r="N1529" s="207">
        <v>299</v>
      </c>
      <c r="O1529" s="206"/>
      <c r="P1529" s="71" t="s">
        <v>16</v>
      </c>
      <c r="Q1529" s="71" t="s">
        <v>234</v>
      </c>
      <c r="R1529" s="78"/>
      <c r="S1529" s="167"/>
      <c r="T1529" s="71"/>
      <c r="U1529" s="71"/>
      <c r="V1529" s="145"/>
      <c r="W1529" s="206" t="str">
        <f t="shared" si="71"/>
        <v>IFR20161020GRAN</v>
      </c>
      <c r="X1529" s="206">
        <f t="shared" si="72"/>
        <v>0</v>
      </c>
      <c r="Y1529" s="206" t="str">
        <f>VLOOKUP(P1529,NIVEAUXADMIN!A:B,2,FALSE)</f>
        <v>HT08</v>
      </c>
      <c r="Z1529" s="206" t="str">
        <f>VLOOKUP(Q1529,NIVEAUXADMIN!E:F,2,FALSE)</f>
        <v>HT08821</v>
      </c>
      <c r="AA1529" s="206" t="e">
        <f>VLOOKUP(R1529,NIVEAUXADMIN!I:J,2,FALSE)</f>
        <v>#N/A</v>
      </c>
      <c r="AB1529" s="206">
        <f>IF(SUMPRODUCT(($A$4:$A1529=A1529)*($Q$4:$Q1529=Q1529))&gt;1,0,1)</f>
        <v>0</v>
      </c>
      <c r="AC1529" s="207">
        <f>IF(SUMPRODUCT(($A$4:$A1529=A1529)*($F$4:$F1529=F1529)*($Q$4:$Q1529=Q1529))&gt;1,0,1)</f>
        <v>0</v>
      </c>
      <c r="AD1529" s="206" t="str">
        <f t="shared" si="73"/>
        <v xml:space="preserve">{"Organisation": "IFRC", "Indicateur": "Distribution de materiel d'abris d'urgence", "Statut": "Réalisé", "Date de l'activité (passé ou planifiée)
( jj-mm-aaaa)": "10/20/2016", "Département": "Grande Anse", "Commune": "Anse d'Hainault", "Section Communale": ""}, </v>
      </c>
    </row>
    <row r="1530" spans="1:30" x14ac:dyDescent="0.25">
      <c r="A1530" s="143" t="s">
        <v>43</v>
      </c>
      <c r="B1530" s="53" t="s">
        <v>2058</v>
      </c>
      <c r="C1530" s="53"/>
      <c r="D1530" s="53" t="s">
        <v>15</v>
      </c>
      <c r="E1530" s="132">
        <v>42663</v>
      </c>
      <c r="F1530" s="77" t="s">
        <v>2417</v>
      </c>
      <c r="G1530" s="145" t="s">
        <v>1056</v>
      </c>
      <c r="H1530" s="138" t="str">
        <f>IFERROR(VLOOKUP(G1530,REFERENCES!O:P,2,FALSE),"")</f>
        <v xml:space="preserve">Nombre </v>
      </c>
      <c r="I1530" s="146">
        <v>299</v>
      </c>
      <c r="J1530" s="146"/>
      <c r="K1530" s="146"/>
      <c r="L1530" s="146"/>
      <c r="M1530" s="147">
        <v>1495</v>
      </c>
      <c r="N1530" s="207">
        <v>299</v>
      </c>
      <c r="O1530" s="206"/>
      <c r="P1530" s="71" t="s">
        <v>16</v>
      </c>
      <c r="Q1530" s="71" t="s">
        <v>234</v>
      </c>
      <c r="R1530" s="78"/>
      <c r="S1530" s="167"/>
      <c r="T1530" s="71"/>
      <c r="U1530" s="71"/>
      <c r="V1530" s="145"/>
      <c r="W1530" s="206" t="str">
        <f t="shared" si="71"/>
        <v>IFR20161020GRAN</v>
      </c>
      <c r="X1530" s="206">
        <f t="shared" si="72"/>
        <v>0</v>
      </c>
      <c r="Y1530" s="206" t="str">
        <f>VLOOKUP(P1530,NIVEAUXADMIN!A:B,2,FALSE)</f>
        <v>HT08</v>
      </c>
      <c r="Z1530" s="206" t="str">
        <f>VLOOKUP(Q1530,NIVEAUXADMIN!E:F,2,FALSE)</f>
        <v>HT08821</v>
      </c>
      <c r="AA1530" s="206" t="e">
        <f>VLOOKUP(R1530,NIVEAUXADMIN!I:J,2,FALSE)</f>
        <v>#N/A</v>
      </c>
      <c r="AB1530" s="206">
        <f>IF(SUMPRODUCT(($A$4:$A1530=A1530)*($Q$4:$Q1530=Q1530))&gt;1,0,1)</f>
        <v>0</v>
      </c>
      <c r="AC1530" s="207">
        <f>IF(SUMPRODUCT(($A$4:$A1530=A1530)*($F$4:$F1530=F1530)*($Q$4:$Q1530=Q1530))&gt;1,0,1)</f>
        <v>0</v>
      </c>
      <c r="AD1530" s="206" t="str">
        <f t="shared" si="73"/>
        <v xml:space="preserve">{"Organisation": "IFRC", "Indicateur": "Distribution de biens non-alimentaire", "Statut": "Réalisé", "Date de l'activité (passé ou planifiée)
( jj-mm-aaaa)": "10/20/2016", "Département": "Grande Anse", "Commune": "Anse d'Hainault", "Section Communale": ""}, </v>
      </c>
    </row>
    <row r="1531" spans="1:30" x14ac:dyDescent="0.25">
      <c r="A1531" s="143" t="s">
        <v>43</v>
      </c>
      <c r="B1531" s="53" t="s">
        <v>2058</v>
      </c>
      <c r="C1531" s="53"/>
      <c r="D1531" s="53" t="s">
        <v>15</v>
      </c>
      <c r="E1531" s="132">
        <v>42663</v>
      </c>
      <c r="F1531" s="77" t="s">
        <v>2417</v>
      </c>
      <c r="G1531" s="145" t="s">
        <v>1047</v>
      </c>
      <c r="H1531" s="138" t="str">
        <f>IFERROR(VLOOKUP(G1531,REFERENCES!O:P,2,FALSE),"")</f>
        <v xml:space="preserve">Nombre </v>
      </c>
      <c r="I1531" s="207">
        <v>598</v>
      </c>
      <c r="J1531" s="146"/>
      <c r="K1531" s="146"/>
      <c r="L1531" s="146"/>
      <c r="M1531" s="147">
        <v>1495</v>
      </c>
      <c r="N1531" s="17">
        <v>299</v>
      </c>
      <c r="O1531" s="206"/>
      <c r="P1531" s="53" t="s">
        <v>16</v>
      </c>
      <c r="Q1531" s="53" t="s">
        <v>234</v>
      </c>
      <c r="R1531" s="78"/>
      <c r="S1531" s="167"/>
      <c r="T1531" s="71"/>
      <c r="U1531" s="71"/>
      <c r="V1531" s="145"/>
      <c r="W1531" s="206" t="str">
        <f t="shared" si="71"/>
        <v>IFR20161020GRAN</v>
      </c>
      <c r="X1531" s="206">
        <f t="shared" si="72"/>
        <v>0</v>
      </c>
      <c r="Y1531" s="206" t="str">
        <f>VLOOKUP(P1531,NIVEAUXADMIN!A:B,2,FALSE)</f>
        <v>HT08</v>
      </c>
      <c r="Z1531" s="206" t="str">
        <f>VLOOKUP(Q1531,NIVEAUXADMIN!E:F,2,FALSE)</f>
        <v>HT08821</v>
      </c>
      <c r="AA1531" s="206" t="e">
        <f>VLOOKUP(R1531,NIVEAUXADMIN!I:J,2,FALSE)</f>
        <v>#N/A</v>
      </c>
      <c r="AB1531" s="206">
        <f>IF(SUMPRODUCT(($A$4:$A1531=A1531)*($Q$4:$Q1531=Q1531))&gt;1,0,1)</f>
        <v>0</v>
      </c>
      <c r="AC1531" s="207">
        <f>IF(SUMPRODUCT(($A$4:$A1531=A1531)*($F$4:$F1531=F1531)*($Q$4:$Q1531=Q1531))&gt;1,0,1)</f>
        <v>0</v>
      </c>
      <c r="AD1531" s="206" t="str">
        <f t="shared" si="73"/>
        <v xml:space="preserve">{"Organisation": "IFRC", "Indicateur": "Distribution de biens non-alimentaire", "Statut": "Réalisé", "Date de l'activité (passé ou planifiée)
( jj-mm-aaaa)": "10/20/2016", "Département": "Grande Anse", "Commune": "Anse d'Hainault", "Section Communale": ""}, </v>
      </c>
    </row>
    <row r="1532" spans="1:30" x14ac:dyDescent="0.25">
      <c r="A1532" s="143" t="s">
        <v>43</v>
      </c>
      <c r="B1532" s="53" t="s">
        <v>2058</v>
      </c>
      <c r="C1532" s="53"/>
      <c r="D1532" s="53" t="s">
        <v>15</v>
      </c>
      <c r="E1532" s="132">
        <v>42663</v>
      </c>
      <c r="F1532" s="77" t="s">
        <v>2417</v>
      </c>
      <c r="G1532" s="145" t="s">
        <v>1050</v>
      </c>
      <c r="H1532" s="138" t="str">
        <f>IFERROR(VLOOKUP(G1532,REFERENCES!O:P,2,FALSE),"")</f>
        <v xml:space="preserve">Nombre </v>
      </c>
      <c r="I1532" s="207">
        <v>299</v>
      </c>
      <c r="J1532" s="146"/>
      <c r="K1532" s="146"/>
      <c r="L1532" s="146"/>
      <c r="M1532" s="147">
        <v>1495</v>
      </c>
      <c r="N1532" s="17">
        <v>299</v>
      </c>
      <c r="O1532" s="206"/>
      <c r="P1532" s="59" t="s">
        <v>16</v>
      </c>
      <c r="Q1532" s="59" t="s">
        <v>234</v>
      </c>
      <c r="R1532" s="78"/>
      <c r="S1532" s="167"/>
      <c r="T1532" s="71"/>
      <c r="U1532" s="71"/>
      <c r="V1532" s="145"/>
      <c r="W1532" s="206" t="str">
        <f t="shared" si="71"/>
        <v>IFR20161020GRAN</v>
      </c>
      <c r="X1532" s="206">
        <f t="shared" si="72"/>
        <v>0</v>
      </c>
      <c r="Y1532" s="206" t="str">
        <f>VLOOKUP(P1532,NIVEAUXADMIN!A:B,2,FALSE)</f>
        <v>HT08</v>
      </c>
      <c r="Z1532" s="206" t="str">
        <f>VLOOKUP(Q1532,NIVEAUXADMIN!E:F,2,FALSE)</f>
        <v>HT08821</v>
      </c>
      <c r="AA1532" s="206" t="e">
        <f>VLOOKUP(R1532,NIVEAUXADMIN!I:J,2,FALSE)</f>
        <v>#N/A</v>
      </c>
      <c r="AB1532" s="206">
        <f>IF(SUMPRODUCT(($A$4:$A1532=A1532)*($Q$4:$Q1532=Q1532))&gt;1,0,1)</f>
        <v>0</v>
      </c>
      <c r="AC1532" s="207">
        <f>IF(SUMPRODUCT(($A$4:$A1532=A1532)*($F$4:$F1532=F1532)*($Q$4:$Q1532=Q1532))&gt;1,0,1)</f>
        <v>0</v>
      </c>
      <c r="AD1532" s="206" t="str">
        <f t="shared" si="73"/>
        <v xml:space="preserve">{"Organisation": "IFRC", "Indicateur": "Distribution de biens non-alimentaire", "Statut": "Réalisé", "Date de l'activité (passé ou planifiée)
( jj-mm-aaaa)": "10/20/2016", "Département": "Grande Anse", "Commune": "Anse d'Hainault", "Section Communale": ""}, </v>
      </c>
    </row>
    <row r="1533" spans="1:30" x14ac:dyDescent="0.25">
      <c r="A1533" s="143" t="s">
        <v>43</v>
      </c>
      <c r="B1533" s="53" t="s">
        <v>2058</v>
      </c>
      <c r="C1533" s="53"/>
      <c r="D1533" s="53" t="s">
        <v>15</v>
      </c>
      <c r="E1533" s="132">
        <v>42663</v>
      </c>
      <c r="F1533" s="77" t="s">
        <v>2417</v>
      </c>
      <c r="G1533" s="145" t="s">
        <v>1051</v>
      </c>
      <c r="H1533" s="138" t="str">
        <f>IFERROR(VLOOKUP(G1533,REFERENCES!O:P,2,FALSE),"")</f>
        <v xml:space="preserve">Nombre </v>
      </c>
      <c r="I1533" s="207">
        <v>598</v>
      </c>
      <c r="J1533" s="146"/>
      <c r="K1533" s="146"/>
      <c r="L1533" s="146"/>
      <c r="M1533" s="147">
        <v>1495</v>
      </c>
      <c r="N1533" s="17">
        <v>299</v>
      </c>
      <c r="O1533" s="206"/>
      <c r="P1533" s="59" t="s">
        <v>16</v>
      </c>
      <c r="Q1533" s="59" t="s">
        <v>234</v>
      </c>
      <c r="R1533" s="78"/>
      <c r="S1533" s="167"/>
      <c r="T1533" s="71"/>
      <c r="U1533" s="71"/>
      <c r="V1533" s="145"/>
      <c r="W1533" s="206" t="str">
        <f t="shared" si="71"/>
        <v>IFR20161020GRAN</v>
      </c>
      <c r="X1533" s="206">
        <f t="shared" si="72"/>
        <v>0</v>
      </c>
      <c r="Y1533" s="206" t="str">
        <f>VLOOKUP(P1533,NIVEAUXADMIN!A:B,2,FALSE)</f>
        <v>HT08</v>
      </c>
      <c r="Z1533" s="206" t="str">
        <f>VLOOKUP(Q1533,NIVEAUXADMIN!E:F,2,FALSE)</f>
        <v>HT08821</v>
      </c>
      <c r="AA1533" s="206" t="e">
        <f>VLOOKUP(R1533,NIVEAUXADMIN!I:J,2,FALSE)</f>
        <v>#N/A</v>
      </c>
      <c r="AB1533" s="206">
        <f>IF(SUMPRODUCT(($A$4:$A1533=A1533)*($Q$4:$Q1533=Q1533))&gt;1,0,1)</f>
        <v>0</v>
      </c>
      <c r="AC1533" s="207">
        <f>IF(SUMPRODUCT(($A$4:$A1533=A1533)*($F$4:$F1533=F1533)*($Q$4:$Q1533=Q1533))&gt;1,0,1)</f>
        <v>0</v>
      </c>
      <c r="AD1533" s="206" t="str">
        <f t="shared" si="73"/>
        <v xml:space="preserve">{"Organisation": "IFRC", "Indicateur": "Distribution de biens non-alimentaire", "Statut": "Réalisé", "Date de l'activité (passé ou planifiée)
( jj-mm-aaaa)": "10/20/2016", "Département": "Grande Anse", "Commune": "Anse d'Hainault", "Section Communale": ""}, </v>
      </c>
    </row>
    <row r="1534" spans="1:30" x14ac:dyDescent="0.25">
      <c r="A1534" s="143" t="s">
        <v>43</v>
      </c>
      <c r="B1534" s="53" t="s">
        <v>2058</v>
      </c>
      <c r="C1534" s="53"/>
      <c r="D1534" s="53" t="s">
        <v>15</v>
      </c>
      <c r="E1534" s="132">
        <v>42664</v>
      </c>
      <c r="F1534" s="77" t="s">
        <v>2417</v>
      </c>
      <c r="G1534" s="145" t="s">
        <v>1055</v>
      </c>
      <c r="H1534" s="138" t="str">
        <f>IFERROR(VLOOKUP(G1534,REFERENCES!O:P,2,FALSE),"")</f>
        <v xml:space="preserve">Nombre </v>
      </c>
      <c r="I1534" s="207">
        <v>286</v>
      </c>
      <c r="J1534" s="146"/>
      <c r="K1534" s="146"/>
      <c r="L1534" s="146"/>
      <c r="M1534" s="147">
        <v>1495</v>
      </c>
      <c r="N1534" s="17">
        <v>299</v>
      </c>
      <c r="O1534" s="206"/>
      <c r="P1534" s="53" t="s">
        <v>16</v>
      </c>
      <c r="Q1534" s="71" t="s">
        <v>234</v>
      </c>
      <c r="R1534" s="78"/>
      <c r="S1534" s="167"/>
      <c r="T1534" s="71"/>
      <c r="U1534" s="71"/>
      <c r="V1534" s="145"/>
      <c r="W1534" s="206" t="str">
        <f t="shared" si="71"/>
        <v>IFR20161021GRAN</v>
      </c>
      <c r="X1534" s="206">
        <f t="shared" si="72"/>
        <v>0</v>
      </c>
      <c r="Y1534" s="206" t="str">
        <f>VLOOKUP(P1534,NIVEAUXADMIN!A:B,2,FALSE)</f>
        <v>HT08</v>
      </c>
      <c r="Z1534" s="206" t="str">
        <f>VLOOKUP(Q1534,NIVEAUXADMIN!E:F,2,FALSE)</f>
        <v>HT08821</v>
      </c>
      <c r="AA1534" s="206" t="e">
        <f>VLOOKUP(R1534,NIVEAUXADMIN!I:J,2,FALSE)</f>
        <v>#N/A</v>
      </c>
      <c r="AB1534" s="206">
        <f>IF(SUMPRODUCT(($A$4:$A1534=A1534)*($Q$4:$Q1534=Q1534))&gt;1,0,1)</f>
        <v>0</v>
      </c>
      <c r="AC1534" s="207">
        <f>IF(SUMPRODUCT(($A$4:$A1534=A1534)*($F$4:$F1534=F1534)*($Q$4:$Q1534=Q1534))&gt;1,0,1)</f>
        <v>0</v>
      </c>
      <c r="AD1534" s="206" t="str">
        <f t="shared" si="73"/>
        <v xml:space="preserve">{"Organisation": "IFRC", "Indicateur": "Distribution de biens non-alimentaire", "Statut": "Réalisé", "Date de l'activité (passé ou planifiée)
( jj-mm-aaaa)": "10/21/2016", "Département": "Grande Anse", "Commune": "Anse d'Hainault", "Section Communale": ""}, </v>
      </c>
    </row>
    <row r="1535" spans="1:30" x14ac:dyDescent="0.25">
      <c r="A1535" s="143" t="s">
        <v>43</v>
      </c>
      <c r="B1535" s="53" t="s">
        <v>2058</v>
      </c>
      <c r="C1535" s="53"/>
      <c r="D1535" s="53" t="s">
        <v>15</v>
      </c>
      <c r="E1535" s="132">
        <v>42664</v>
      </c>
      <c r="F1535" s="77" t="s">
        <v>2417</v>
      </c>
      <c r="G1535" s="145" t="s">
        <v>1058</v>
      </c>
      <c r="H1535" s="138" t="str">
        <f>IFERROR(VLOOKUP(G1535,REFERENCES!O:P,2,FALSE),"")</f>
        <v xml:space="preserve">Nombre </v>
      </c>
      <c r="I1535" s="207">
        <v>598</v>
      </c>
      <c r="J1535" s="146"/>
      <c r="K1535" s="146"/>
      <c r="L1535" s="146"/>
      <c r="M1535" s="147">
        <v>1495</v>
      </c>
      <c r="N1535" s="17">
        <v>299</v>
      </c>
      <c r="O1535" s="206"/>
      <c r="P1535" s="53" t="s">
        <v>16</v>
      </c>
      <c r="Q1535" s="71" t="s">
        <v>234</v>
      </c>
      <c r="R1535" s="78"/>
      <c r="S1535" s="167"/>
      <c r="T1535" s="71"/>
      <c r="U1535" s="71"/>
      <c r="V1535" s="206" t="s">
        <v>1049</v>
      </c>
      <c r="W1535" s="206" t="str">
        <f t="shared" si="71"/>
        <v>IFR20161021GRAN</v>
      </c>
      <c r="X1535" s="206">
        <f t="shared" si="72"/>
        <v>0</v>
      </c>
      <c r="Y1535" s="206" t="str">
        <f>VLOOKUP(P1535,NIVEAUXADMIN!A:B,2,FALSE)</f>
        <v>HT08</v>
      </c>
      <c r="Z1535" s="206" t="str">
        <f>VLOOKUP(Q1535,NIVEAUXADMIN!E:F,2,FALSE)</f>
        <v>HT08821</v>
      </c>
      <c r="AA1535" s="206" t="e">
        <f>VLOOKUP(R1535,NIVEAUXADMIN!I:J,2,FALSE)</f>
        <v>#N/A</v>
      </c>
      <c r="AB1535" s="206">
        <f>IF(SUMPRODUCT(($A$4:$A1535=A1535)*($Q$4:$Q1535=Q1535))&gt;1,0,1)</f>
        <v>0</v>
      </c>
      <c r="AC1535" s="207">
        <f>IF(SUMPRODUCT(($A$4:$A1535=A1535)*($F$4:$F1535=F1535)*($Q$4:$Q1535=Q1535))&gt;1,0,1)</f>
        <v>0</v>
      </c>
      <c r="AD1535" s="206" t="str">
        <f t="shared" si="73"/>
        <v xml:space="preserve">{"Organisation": "IFRC", "Indicateur": "Distribution de biens non-alimentaire", "Statut": "Réalisé", "Date de l'activité (passé ou planifiée)
( jj-mm-aaaa)": "10/21/2016", "Département": "Grande Anse", "Commune": "Anse d'Hainault", "Section Communale": ""}, </v>
      </c>
    </row>
    <row r="1536" spans="1:30" x14ac:dyDescent="0.25">
      <c r="A1536" s="143" t="s">
        <v>43</v>
      </c>
      <c r="B1536" s="53" t="s">
        <v>2058</v>
      </c>
      <c r="C1536" s="53"/>
      <c r="D1536" s="53" t="s">
        <v>15</v>
      </c>
      <c r="E1536" s="132">
        <v>42664</v>
      </c>
      <c r="F1536" s="77" t="s">
        <v>2420</v>
      </c>
      <c r="G1536" s="145" t="s">
        <v>2410</v>
      </c>
      <c r="H1536" s="138" t="str">
        <f>IFERROR(VLOOKUP(G1536,REFERENCES!O:P,2,FALSE),"")</f>
        <v xml:space="preserve">Nombre </v>
      </c>
      <c r="I1536" s="207">
        <v>299</v>
      </c>
      <c r="J1536" s="146"/>
      <c r="K1536" s="146"/>
      <c r="L1536" s="146"/>
      <c r="M1536" s="147">
        <v>1495</v>
      </c>
      <c r="N1536" s="17">
        <v>299</v>
      </c>
      <c r="O1536" s="206"/>
      <c r="P1536" s="53" t="s">
        <v>16</v>
      </c>
      <c r="Q1536" s="71" t="s">
        <v>234</v>
      </c>
      <c r="R1536" s="78"/>
      <c r="S1536" s="167"/>
      <c r="T1536" s="71"/>
      <c r="U1536" s="71"/>
      <c r="V1536" s="145"/>
      <c r="W1536" s="206" t="str">
        <f t="shared" si="71"/>
        <v>IFR20161021GRAN</v>
      </c>
      <c r="X1536" s="206">
        <f t="shared" si="72"/>
        <v>0</v>
      </c>
      <c r="Y1536" s="206" t="str">
        <f>VLOOKUP(P1536,NIVEAUXADMIN!A:B,2,FALSE)</f>
        <v>HT08</v>
      </c>
      <c r="Z1536" s="206" t="str">
        <f>VLOOKUP(Q1536,NIVEAUXADMIN!E:F,2,FALSE)</f>
        <v>HT08821</v>
      </c>
      <c r="AA1536" s="206" t="e">
        <f>VLOOKUP(R1536,NIVEAUXADMIN!I:J,2,FALSE)</f>
        <v>#N/A</v>
      </c>
      <c r="AB1536" s="206">
        <f>IF(SUMPRODUCT(($A$4:$A1536=A1536)*($Q$4:$Q1536=Q1536))&gt;1,0,1)</f>
        <v>0</v>
      </c>
      <c r="AC1536" s="207">
        <f>IF(SUMPRODUCT(($A$4:$A1536=A1536)*($F$4:$F1536=F1536)*($Q$4:$Q1536=Q1536))&gt;1,0,1)</f>
        <v>0</v>
      </c>
      <c r="AD1536" s="206" t="str">
        <f t="shared" si="73"/>
        <v xml:space="preserve">{"Organisation": "IFRC", "Indicateur": "Distribution de materiel d'abris d'urgence", "Statut": "Réalisé", "Date de l'activité (passé ou planifiée)
( jj-mm-aaaa)": "10/21/2016", "Département": "Grande Anse", "Commune": "Anse d'Hainault", "Section Communale": ""}, </v>
      </c>
    </row>
    <row r="1537" spans="1:30" s="21" customFormat="1" x14ac:dyDescent="0.25">
      <c r="A1537" s="143" t="s">
        <v>43</v>
      </c>
      <c r="B1537" s="53" t="s">
        <v>2058</v>
      </c>
      <c r="C1537" s="53"/>
      <c r="D1537" s="53" t="s">
        <v>15</v>
      </c>
      <c r="E1537" s="132">
        <v>42664</v>
      </c>
      <c r="F1537" s="77" t="s">
        <v>2420</v>
      </c>
      <c r="G1537" s="145" t="s">
        <v>2409</v>
      </c>
      <c r="H1537" s="138" t="str">
        <f>IFERROR(VLOOKUP(G1537,REFERENCES!O:P,2,FALSE),"")</f>
        <v xml:space="preserve">Nombre </v>
      </c>
      <c r="I1537" s="207">
        <v>598</v>
      </c>
      <c r="J1537" s="146"/>
      <c r="K1537" s="146"/>
      <c r="L1537" s="146"/>
      <c r="M1537" s="147">
        <v>1495</v>
      </c>
      <c r="N1537" s="17">
        <v>299</v>
      </c>
      <c r="O1537" s="206"/>
      <c r="P1537" s="53" t="s">
        <v>16</v>
      </c>
      <c r="Q1537" s="53" t="s">
        <v>234</v>
      </c>
      <c r="R1537" s="78"/>
      <c r="S1537" s="167"/>
      <c r="T1537" s="71"/>
      <c r="U1537" s="71"/>
      <c r="V1537" s="15"/>
      <c r="W1537" s="206" t="str">
        <f t="shared" si="71"/>
        <v>IFR20161021GRAN</v>
      </c>
      <c r="X1537" s="206">
        <f t="shared" si="72"/>
        <v>0</v>
      </c>
      <c r="Y1537" s="206" t="str">
        <f>VLOOKUP(P1537,NIVEAUXADMIN!A:B,2,FALSE)</f>
        <v>HT08</v>
      </c>
      <c r="Z1537" s="206" t="str">
        <f>VLOOKUP(Q1537,NIVEAUXADMIN!E:F,2,FALSE)</f>
        <v>HT08821</v>
      </c>
      <c r="AA1537" s="206" t="e">
        <f>VLOOKUP(R1537,NIVEAUXADMIN!I:J,2,FALSE)</f>
        <v>#N/A</v>
      </c>
      <c r="AB1537" s="206">
        <f>IF(SUMPRODUCT(($A$4:$A1537=A1537)*($Q$4:$Q1537=Q1537))&gt;1,0,1)</f>
        <v>0</v>
      </c>
      <c r="AC1537" s="207">
        <f>IF(SUMPRODUCT(($A$4:$A1537=A1537)*($F$4:$F1537=F1537)*($Q$4:$Q1537=Q1537))&gt;1,0,1)</f>
        <v>0</v>
      </c>
      <c r="AD1537" s="206" t="str">
        <f t="shared" si="73"/>
        <v xml:space="preserve">{"Organisation": "IFRC", "Indicateur": "Distribution de materiel d'abris d'urgence", "Statut": "Réalisé", "Date de l'activité (passé ou planifiée)
( jj-mm-aaaa)": "10/21/2016", "Département": "Grande Anse", "Commune": "Anse d'Hainault", "Section Communale": ""}, </v>
      </c>
    </row>
    <row r="1538" spans="1:30" s="21" customFormat="1" x14ac:dyDescent="0.25">
      <c r="A1538" s="143" t="s">
        <v>43</v>
      </c>
      <c r="B1538" s="53" t="s">
        <v>2058</v>
      </c>
      <c r="C1538" s="53"/>
      <c r="D1538" s="53" t="s">
        <v>15</v>
      </c>
      <c r="E1538" s="132">
        <v>42664</v>
      </c>
      <c r="F1538" s="77" t="s">
        <v>2417</v>
      </c>
      <c r="G1538" s="145" t="s">
        <v>1056</v>
      </c>
      <c r="H1538" s="138" t="str">
        <f>IFERROR(VLOOKUP(G1538,REFERENCES!O:P,2,FALSE),"")</f>
        <v xml:space="preserve">Nombre </v>
      </c>
      <c r="I1538" s="207">
        <v>299</v>
      </c>
      <c r="J1538" s="146"/>
      <c r="K1538" s="146"/>
      <c r="L1538" s="146"/>
      <c r="M1538" s="147">
        <v>1495</v>
      </c>
      <c r="N1538" s="17">
        <v>299</v>
      </c>
      <c r="O1538" s="206"/>
      <c r="P1538" s="66" t="s">
        <v>16</v>
      </c>
      <c r="Q1538" s="66" t="s">
        <v>234</v>
      </c>
      <c r="R1538" s="78"/>
      <c r="S1538" s="167"/>
      <c r="T1538" s="71"/>
      <c r="U1538" s="71"/>
      <c r="V1538" s="145"/>
      <c r="W1538" s="206" t="str">
        <f t="shared" si="71"/>
        <v>IFR20161021GRAN</v>
      </c>
      <c r="X1538" s="206">
        <f t="shared" si="72"/>
        <v>0</v>
      </c>
      <c r="Y1538" s="206" t="str">
        <f>VLOOKUP(P1538,NIVEAUXADMIN!A:B,2,FALSE)</f>
        <v>HT08</v>
      </c>
      <c r="Z1538" s="206" t="str">
        <f>VLOOKUP(Q1538,NIVEAUXADMIN!E:F,2,FALSE)</f>
        <v>HT08821</v>
      </c>
      <c r="AA1538" s="206" t="e">
        <f>VLOOKUP(R1538,NIVEAUXADMIN!I:J,2,FALSE)</f>
        <v>#N/A</v>
      </c>
      <c r="AB1538" s="206">
        <f>IF(SUMPRODUCT(($A$4:$A1538=A1538)*($Q$4:$Q1538=Q1538))&gt;1,0,1)</f>
        <v>0</v>
      </c>
      <c r="AC1538" s="207">
        <f>IF(SUMPRODUCT(($A$4:$A1538=A1538)*($F$4:$F1538=F1538)*($Q$4:$Q1538=Q1538))&gt;1,0,1)</f>
        <v>0</v>
      </c>
      <c r="AD1538" s="206" t="str">
        <f t="shared" si="73"/>
        <v xml:space="preserve">{"Organisation": "IFRC", "Indicateur": "Distribution de biens non-alimentaire", "Statut": "Réalisé", "Date de l'activité (passé ou planifiée)
( jj-mm-aaaa)": "10/21/2016", "Département": "Grande Anse", "Commune": "Anse d'Hainault", "Section Communale": ""}, </v>
      </c>
    </row>
    <row r="1539" spans="1:30" s="53" customFormat="1" x14ac:dyDescent="0.25">
      <c r="A1539" s="143" t="s">
        <v>43</v>
      </c>
      <c r="B1539" s="53" t="s">
        <v>2058</v>
      </c>
      <c r="D1539" s="53" t="s">
        <v>15</v>
      </c>
      <c r="E1539" s="132">
        <v>42664</v>
      </c>
      <c r="F1539" s="77" t="s">
        <v>2417</v>
      </c>
      <c r="G1539" s="145" t="s">
        <v>1047</v>
      </c>
      <c r="H1539" s="138" t="str">
        <f>IFERROR(VLOOKUP(G1539,REFERENCES!O:P,2,FALSE),"")</f>
        <v xml:space="preserve">Nombre </v>
      </c>
      <c r="I1539" s="146">
        <v>598</v>
      </c>
      <c r="J1539" s="146"/>
      <c r="K1539" s="146"/>
      <c r="L1539" s="146"/>
      <c r="M1539" s="147">
        <v>1495</v>
      </c>
      <c r="N1539" s="73">
        <v>299</v>
      </c>
      <c r="O1539" s="71"/>
      <c r="P1539" s="66" t="s">
        <v>16</v>
      </c>
      <c r="Q1539" s="66" t="s">
        <v>234</v>
      </c>
      <c r="R1539" s="78"/>
      <c r="S1539" s="167"/>
      <c r="T1539" s="71"/>
      <c r="U1539" s="71"/>
      <c r="V1539" s="72"/>
      <c r="W1539" s="206" t="str">
        <f t="shared" si="71"/>
        <v>IFR20161021GRAN</v>
      </c>
      <c r="X1539" s="206">
        <f t="shared" si="72"/>
        <v>0</v>
      </c>
      <c r="Y1539" s="206" t="str">
        <f>VLOOKUP(P1539,NIVEAUXADMIN!A:B,2,FALSE)</f>
        <v>HT08</v>
      </c>
      <c r="Z1539" s="206" t="str">
        <f>VLOOKUP(Q1539,NIVEAUXADMIN!E:F,2,FALSE)</f>
        <v>HT08821</v>
      </c>
      <c r="AA1539" s="206" t="e">
        <f>VLOOKUP(R1539,NIVEAUXADMIN!I:J,2,FALSE)</f>
        <v>#N/A</v>
      </c>
      <c r="AB1539" s="206">
        <f>IF(SUMPRODUCT(($A$4:$A1539=A1539)*($Q$4:$Q1539=Q1539))&gt;1,0,1)</f>
        <v>0</v>
      </c>
      <c r="AC1539" s="207">
        <f>IF(SUMPRODUCT(($A$4:$A1539=A1539)*($F$4:$F1539=F1539)*($Q$4:$Q1539=Q1539))&gt;1,0,1)</f>
        <v>0</v>
      </c>
      <c r="AD1539" s="206" t="str">
        <f t="shared" si="73"/>
        <v xml:space="preserve">{"Organisation": "IFRC", "Indicateur": "Distribution de biens non-alimentaire", "Statut": "Réalisé", "Date de l'activité (passé ou planifiée)
( jj-mm-aaaa)": "10/21/2016", "Département": "Grande Anse", "Commune": "Anse d'Hainault", "Section Communale": ""}, </v>
      </c>
    </row>
    <row r="1540" spans="1:30" s="53" customFormat="1" x14ac:dyDescent="0.25">
      <c r="A1540" s="143" t="s">
        <v>43</v>
      </c>
      <c r="B1540" s="53" t="s">
        <v>2058</v>
      </c>
      <c r="D1540" s="53" t="s">
        <v>15</v>
      </c>
      <c r="E1540" s="132">
        <v>42664</v>
      </c>
      <c r="F1540" s="77" t="s">
        <v>2417</v>
      </c>
      <c r="G1540" s="145" t="s">
        <v>1050</v>
      </c>
      <c r="H1540" s="138" t="str">
        <f>IFERROR(VLOOKUP(G1540,REFERENCES!O:P,2,FALSE),"")</f>
        <v xml:space="preserve">Nombre </v>
      </c>
      <c r="I1540" s="146">
        <v>299</v>
      </c>
      <c r="J1540" s="146"/>
      <c r="K1540" s="146"/>
      <c r="L1540" s="146"/>
      <c r="M1540" s="147">
        <v>1495</v>
      </c>
      <c r="N1540" s="73">
        <v>299</v>
      </c>
      <c r="O1540" s="71"/>
      <c r="P1540" s="66" t="s">
        <v>16</v>
      </c>
      <c r="Q1540" s="66" t="s">
        <v>234</v>
      </c>
      <c r="R1540" s="78"/>
      <c r="S1540" s="167"/>
      <c r="T1540" s="71"/>
      <c r="U1540" s="71"/>
      <c r="V1540" s="145"/>
      <c r="W1540" s="206" t="str">
        <f t="shared" si="71"/>
        <v>IFR20161021GRAN</v>
      </c>
      <c r="X1540" s="206">
        <f t="shared" si="72"/>
        <v>0</v>
      </c>
      <c r="Y1540" s="206" t="str">
        <f>VLOOKUP(P1540,NIVEAUXADMIN!A:B,2,FALSE)</f>
        <v>HT08</v>
      </c>
      <c r="Z1540" s="206" t="str">
        <f>VLOOKUP(Q1540,NIVEAUXADMIN!E:F,2,FALSE)</f>
        <v>HT08821</v>
      </c>
      <c r="AA1540" s="206" t="e">
        <f>VLOOKUP(R1540,NIVEAUXADMIN!I:J,2,FALSE)</f>
        <v>#N/A</v>
      </c>
      <c r="AB1540" s="206">
        <f>IF(SUMPRODUCT(($A$4:$A1540=A1540)*($Q$4:$Q1540=Q1540))&gt;1,0,1)</f>
        <v>0</v>
      </c>
      <c r="AC1540" s="207">
        <f>IF(SUMPRODUCT(($A$4:$A1540=A1540)*($F$4:$F1540=F1540)*($Q$4:$Q1540=Q1540))&gt;1,0,1)</f>
        <v>0</v>
      </c>
      <c r="AD1540" s="206" t="str">
        <f t="shared" si="73"/>
        <v xml:space="preserve">{"Organisation": "IFRC", "Indicateur": "Distribution de biens non-alimentaire", "Statut": "Réalisé", "Date de l'activité (passé ou planifiée)
( jj-mm-aaaa)": "10/21/2016", "Département": "Grande Anse", "Commune": "Anse d'Hainault", "Section Communale": ""}, </v>
      </c>
    </row>
    <row r="1541" spans="1:30" s="53" customFormat="1" x14ac:dyDescent="0.25">
      <c r="A1541" s="143" t="s">
        <v>43</v>
      </c>
      <c r="B1541" s="53" t="s">
        <v>2058</v>
      </c>
      <c r="D1541" s="53" t="s">
        <v>15</v>
      </c>
      <c r="E1541" s="132">
        <v>42664</v>
      </c>
      <c r="F1541" s="77" t="s">
        <v>2420</v>
      </c>
      <c r="G1541" s="145" t="s">
        <v>2410</v>
      </c>
      <c r="H1541" s="138" t="str">
        <f>IFERROR(VLOOKUP(G1541,REFERENCES!O:P,2,FALSE),"")</f>
        <v xml:space="preserve">Nombre </v>
      </c>
      <c r="I1541" s="146">
        <v>15</v>
      </c>
      <c r="J1541" s="146"/>
      <c r="K1541" s="146"/>
      <c r="L1541" s="146"/>
      <c r="M1541" s="147">
        <v>75</v>
      </c>
      <c r="N1541" s="73">
        <v>15</v>
      </c>
      <c r="O1541" s="71"/>
      <c r="P1541" s="66" t="s">
        <v>16</v>
      </c>
      <c r="Q1541" s="66" t="s">
        <v>234</v>
      </c>
      <c r="R1541" s="78"/>
      <c r="S1541" s="167"/>
      <c r="T1541" s="71"/>
      <c r="U1541" s="71"/>
      <c r="V1541" s="145"/>
      <c r="W1541" s="206" t="str">
        <f t="shared" ref="W1541:W1604" si="74">UPPER(LEFT(A1541,3)&amp;YEAR(E1541)&amp;MONTH(E1541)&amp;DAY((E1541))&amp;LEFT(P1541,2)&amp;LEFT(Q1541,2)&amp;LEFT(R1541,2))</f>
        <v>IFR20161021GRAN</v>
      </c>
      <c r="X1541" s="206">
        <f t="shared" ref="X1541:X1604" si="75">COUNTIF($W$4:$W$128,W1541)</f>
        <v>0</v>
      </c>
      <c r="Y1541" s="206" t="str">
        <f>VLOOKUP(P1541,NIVEAUXADMIN!A:B,2,FALSE)</f>
        <v>HT08</v>
      </c>
      <c r="Z1541" s="206" t="str">
        <f>VLOOKUP(Q1541,NIVEAUXADMIN!E:F,2,FALSE)</f>
        <v>HT08821</v>
      </c>
      <c r="AA1541" s="206" t="e">
        <f>VLOOKUP(R1541,NIVEAUXADMIN!I:J,2,FALSE)</f>
        <v>#N/A</v>
      </c>
      <c r="AB1541" s="206">
        <f>IF(SUMPRODUCT(($A$4:$A1541=A1541)*($Q$4:$Q1541=Q1541))&gt;1,0,1)</f>
        <v>0</v>
      </c>
      <c r="AC1541" s="207">
        <f>IF(SUMPRODUCT(($A$4:$A1541=A1541)*($F$4:$F1541=F1541)*($Q$4:$Q1541=Q1541))&gt;1,0,1)</f>
        <v>0</v>
      </c>
      <c r="AD1541" s="206" t="str">
        <f t="shared" ref="AD1541:AD1604" si="76">"{"""&amp;$A$3 &amp;""": """ &amp; TRIM(A1541)  &amp; """, """&amp; $F$3 &amp; """: """ &amp;  IFERROR(MID(F1541,5,LEN(F1541)-2),"")&amp; """, """ &amp;$D$3 &amp;""": """ &amp; D1541 &amp; """, """&amp;$E$3 &amp;""": """ &amp; IFERROR(TEXT(E1541,"m/d/yyyy"),"") &amp; """, """&amp; $P$3&amp; """: """ &amp; P1541&amp; """, """&amp; $Q$3&amp; """: """ &amp; Q1541&amp; """, """&amp; $R$3&amp; """: """ &amp; R1541&amp; """}, "</f>
        <v xml:space="preserve">{"Organisation": "IFRC", "Indicateur": "Distribution de materiel d'abris d'urgence", "Statut": "Réalisé", "Date de l'activité (passé ou planifiée)
( jj-mm-aaaa)": "10/21/2016", "Département": "Grande Anse", "Commune": "Anse d'Hainault", "Section Communale": ""}, </v>
      </c>
    </row>
    <row r="1542" spans="1:30" x14ac:dyDescent="0.25">
      <c r="A1542" s="143" t="s">
        <v>43</v>
      </c>
      <c r="B1542" s="53" t="s">
        <v>2058</v>
      </c>
      <c r="C1542" s="53"/>
      <c r="D1542" s="53" t="s">
        <v>15</v>
      </c>
      <c r="E1542" s="132">
        <v>42664</v>
      </c>
      <c r="F1542" s="77" t="s">
        <v>2420</v>
      </c>
      <c r="G1542" s="145" t="s">
        <v>2409</v>
      </c>
      <c r="H1542" s="138" t="str">
        <f>IFERROR(VLOOKUP(G1542,REFERENCES!O:P,2,FALSE),"")</f>
        <v xml:space="preserve">Nombre </v>
      </c>
      <c r="I1542" s="146">
        <v>15</v>
      </c>
      <c r="J1542" s="146"/>
      <c r="K1542" s="146"/>
      <c r="L1542" s="146"/>
      <c r="M1542" s="147">
        <v>75</v>
      </c>
      <c r="N1542" s="73">
        <v>15</v>
      </c>
      <c r="O1542" s="71"/>
      <c r="P1542" s="66" t="s">
        <v>16</v>
      </c>
      <c r="Q1542" s="71" t="s">
        <v>234</v>
      </c>
      <c r="R1542" s="78"/>
      <c r="S1542" s="167"/>
      <c r="T1542" s="71"/>
      <c r="U1542" s="71"/>
      <c r="V1542" s="145"/>
      <c r="W1542" s="206" t="str">
        <f t="shared" si="74"/>
        <v>IFR20161021GRAN</v>
      </c>
      <c r="X1542" s="206">
        <f t="shared" si="75"/>
        <v>0</v>
      </c>
      <c r="Y1542" s="206" t="str">
        <f>VLOOKUP(P1542,NIVEAUXADMIN!A:B,2,FALSE)</f>
        <v>HT08</v>
      </c>
      <c r="Z1542" s="206" t="str">
        <f>VLOOKUP(Q1542,NIVEAUXADMIN!E:F,2,FALSE)</f>
        <v>HT08821</v>
      </c>
      <c r="AA1542" s="206" t="e">
        <f>VLOOKUP(R1542,NIVEAUXADMIN!I:J,2,FALSE)</f>
        <v>#N/A</v>
      </c>
      <c r="AB1542" s="206">
        <f>IF(SUMPRODUCT(($A$4:$A1542=A1542)*($Q$4:$Q1542=Q1542))&gt;1,0,1)</f>
        <v>0</v>
      </c>
      <c r="AC1542" s="207">
        <f>IF(SUMPRODUCT(($A$4:$A1542=A1542)*($F$4:$F1542=F1542)*($Q$4:$Q1542=Q1542))&gt;1,0,1)</f>
        <v>0</v>
      </c>
      <c r="AD1542" s="206" t="str">
        <f t="shared" si="76"/>
        <v xml:space="preserve">{"Organisation": "IFRC", "Indicateur": "Distribution de materiel d'abris d'urgence", "Statut": "Réalisé", "Date de l'activité (passé ou planifiée)
( jj-mm-aaaa)": "10/21/2016", "Département": "Grande Anse", "Commune": "Anse d'Hainault", "Section Communale": ""}, </v>
      </c>
    </row>
    <row r="1543" spans="1:30" x14ac:dyDescent="0.25">
      <c r="A1543" s="143" t="s">
        <v>43</v>
      </c>
      <c r="B1543" s="53" t="s">
        <v>2058</v>
      </c>
      <c r="C1543" s="53"/>
      <c r="D1543" s="53" t="s">
        <v>15</v>
      </c>
      <c r="E1543" s="132">
        <v>42664</v>
      </c>
      <c r="F1543" s="77" t="s">
        <v>2417</v>
      </c>
      <c r="G1543" s="145" t="s">
        <v>1051</v>
      </c>
      <c r="H1543" s="138" t="str">
        <f>IFERROR(VLOOKUP(G1543,REFERENCES!O:P,2,FALSE),"")</f>
        <v xml:space="preserve">Nombre </v>
      </c>
      <c r="I1543" s="73">
        <v>572</v>
      </c>
      <c r="J1543" s="73"/>
      <c r="K1543" s="73"/>
      <c r="L1543" s="73"/>
      <c r="M1543" s="147">
        <v>1495</v>
      </c>
      <c r="N1543" s="17">
        <v>299</v>
      </c>
      <c r="O1543" s="71"/>
      <c r="P1543" s="66" t="s">
        <v>16</v>
      </c>
      <c r="Q1543" s="71" t="s">
        <v>234</v>
      </c>
      <c r="R1543" s="78"/>
      <c r="S1543" s="167"/>
      <c r="T1543" s="71"/>
      <c r="U1543" s="71"/>
      <c r="V1543" s="145"/>
      <c r="W1543" s="206" t="str">
        <f t="shared" si="74"/>
        <v>IFR20161021GRAN</v>
      </c>
      <c r="X1543" s="206">
        <f t="shared" si="75"/>
        <v>0</v>
      </c>
      <c r="Y1543" s="206" t="str">
        <f>VLOOKUP(P1543,NIVEAUXADMIN!A:B,2,FALSE)</f>
        <v>HT08</v>
      </c>
      <c r="Z1543" s="206" t="str">
        <f>VLOOKUP(Q1543,NIVEAUXADMIN!E:F,2,FALSE)</f>
        <v>HT08821</v>
      </c>
      <c r="AA1543" s="206" t="e">
        <f>VLOOKUP(R1543,NIVEAUXADMIN!I:J,2,FALSE)</f>
        <v>#N/A</v>
      </c>
      <c r="AB1543" s="206">
        <f>IF(SUMPRODUCT(($A$4:$A1543=A1543)*($Q$4:$Q1543=Q1543))&gt;1,0,1)</f>
        <v>0</v>
      </c>
      <c r="AC1543" s="207">
        <f>IF(SUMPRODUCT(($A$4:$A1543=A1543)*($F$4:$F1543=F1543)*($Q$4:$Q1543=Q1543))&gt;1,0,1)</f>
        <v>0</v>
      </c>
      <c r="AD1543" s="206" t="str">
        <f t="shared" si="76"/>
        <v xml:space="preserve">{"Organisation": "IFRC", "Indicateur": "Distribution de biens non-alimentaire", "Statut": "Réalisé", "Date de l'activité (passé ou planifiée)
( jj-mm-aaaa)": "10/21/2016", "Département": "Grande Anse", "Commune": "Anse d'Hainault", "Section Communale": ""}, </v>
      </c>
    </row>
    <row r="1544" spans="1:30" x14ac:dyDescent="0.25">
      <c r="A1544" s="143" t="s">
        <v>43</v>
      </c>
      <c r="B1544" s="53" t="s">
        <v>2058</v>
      </c>
      <c r="C1544" s="53"/>
      <c r="D1544" s="53" t="s">
        <v>15</v>
      </c>
      <c r="E1544" s="132">
        <v>42669</v>
      </c>
      <c r="F1544" s="77" t="s">
        <v>2417</v>
      </c>
      <c r="G1544" s="145" t="s">
        <v>1055</v>
      </c>
      <c r="H1544" s="138" t="str">
        <f>IFERROR(VLOOKUP(G1544,REFERENCES!O:P,2,FALSE),"")</f>
        <v xml:space="preserve">Nombre </v>
      </c>
      <c r="I1544" s="207">
        <v>272</v>
      </c>
      <c r="J1544" s="73"/>
      <c r="K1544" s="73"/>
      <c r="L1544" s="73"/>
      <c r="M1544" s="147">
        <v>1500</v>
      </c>
      <c r="N1544" s="17">
        <v>300</v>
      </c>
      <c r="O1544" s="206"/>
      <c r="P1544" s="53" t="s">
        <v>16</v>
      </c>
      <c r="Q1544" s="71" t="s">
        <v>234</v>
      </c>
      <c r="R1544" s="150" t="s">
        <v>1237</v>
      </c>
      <c r="S1544" s="167" t="s">
        <v>234</v>
      </c>
      <c r="T1544" s="71"/>
      <c r="U1544" s="71"/>
      <c r="V1544" s="15"/>
      <c r="W1544" s="206" t="str">
        <f t="shared" si="74"/>
        <v>IFR20161026GRAN1E</v>
      </c>
      <c r="X1544" s="206">
        <f t="shared" si="75"/>
        <v>0</v>
      </c>
      <c r="Y1544" s="206" t="str">
        <f>VLOOKUP(P1544,NIVEAUXADMIN!A:B,2,FALSE)</f>
        <v>HT08</v>
      </c>
      <c r="Z1544" s="206" t="str">
        <f>VLOOKUP(Q1544,NIVEAUXADMIN!E:F,2,FALSE)</f>
        <v>HT08821</v>
      </c>
      <c r="AA1544" s="206" t="str">
        <f>VLOOKUP(R1544,NIVEAUXADMIN!I:J,2,FALSE)</f>
        <v>HT08821-01</v>
      </c>
      <c r="AB1544" s="206">
        <f>IF(SUMPRODUCT(($A$4:$A1544=A1544)*($Q$4:$Q1544=Q1544))&gt;1,0,1)</f>
        <v>0</v>
      </c>
      <c r="AC1544" s="207">
        <f>IF(SUMPRODUCT(($A$4:$A1544=A1544)*($F$4:$F1544=F1544)*($Q$4:$Q1544=Q1544))&gt;1,0,1)</f>
        <v>0</v>
      </c>
      <c r="AD1544" s="206" t="str">
        <f t="shared" si="76"/>
        <v xml:space="preserve">{"Organisation": "IFRC", "Indicateur": "Distribution de biens non-alimentaire", "Statut": "Réalisé", "Date de l'activité (passé ou planifiée)
( jj-mm-aaaa)": "10/26/2016", "Département": "Grande Anse", "Commune": "Anse d'Hainault", "Section Communale": "1e Grandoit"}, </v>
      </c>
    </row>
    <row r="1545" spans="1:30" x14ac:dyDescent="0.25">
      <c r="A1545" s="143" t="s">
        <v>43</v>
      </c>
      <c r="B1545" s="53" t="s">
        <v>2058</v>
      </c>
      <c r="C1545" s="53"/>
      <c r="D1545" s="53" t="s">
        <v>15</v>
      </c>
      <c r="E1545" s="132">
        <v>42669</v>
      </c>
      <c r="F1545" s="77" t="s">
        <v>2417</v>
      </c>
      <c r="G1545" s="145" t="s">
        <v>1058</v>
      </c>
      <c r="H1545" s="138" t="str">
        <f>IFERROR(VLOOKUP(G1545,REFERENCES!O:P,2,FALSE),"")</f>
        <v xml:space="preserve">Nombre </v>
      </c>
      <c r="I1545" s="207">
        <v>600</v>
      </c>
      <c r="J1545" s="73"/>
      <c r="K1545" s="73"/>
      <c r="L1545" s="73"/>
      <c r="M1545" s="147">
        <v>1500</v>
      </c>
      <c r="N1545" s="17">
        <v>300</v>
      </c>
      <c r="O1545" s="206"/>
      <c r="P1545" s="71" t="s">
        <v>16</v>
      </c>
      <c r="Q1545" s="71" t="s">
        <v>234</v>
      </c>
      <c r="R1545" s="150" t="s">
        <v>1237</v>
      </c>
      <c r="S1545" s="167" t="s">
        <v>234</v>
      </c>
      <c r="T1545" s="71"/>
      <c r="U1545" s="71"/>
      <c r="V1545" s="206" t="s">
        <v>1049</v>
      </c>
      <c r="W1545" s="206" t="str">
        <f t="shared" si="74"/>
        <v>IFR20161026GRAN1E</v>
      </c>
      <c r="X1545" s="206">
        <f t="shared" si="75"/>
        <v>0</v>
      </c>
      <c r="Y1545" s="206" t="str">
        <f>VLOOKUP(P1545,NIVEAUXADMIN!A:B,2,FALSE)</f>
        <v>HT08</v>
      </c>
      <c r="Z1545" s="206" t="str">
        <f>VLOOKUP(Q1545,NIVEAUXADMIN!E:F,2,FALSE)</f>
        <v>HT08821</v>
      </c>
      <c r="AA1545" s="206" t="str">
        <f>VLOOKUP(R1545,NIVEAUXADMIN!I:J,2,FALSE)</f>
        <v>HT08821-01</v>
      </c>
      <c r="AB1545" s="206">
        <f>IF(SUMPRODUCT(($A$4:$A1545=A1545)*($Q$4:$Q1545=Q1545))&gt;1,0,1)</f>
        <v>0</v>
      </c>
      <c r="AC1545" s="207">
        <f>IF(SUMPRODUCT(($A$4:$A1545=A1545)*($F$4:$F1545=F1545)*($Q$4:$Q1545=Q1545))&gt;1,0,1)</f>
        <v>0</v>
      </c>
      <c r="AD1545" s="206" t="str">
        <f t="shared" si="76"/>
        <v xml:space="preserve">{"Organisation": "IFRC", "Indicateur": "Distribution de biens non-alimentaire", "Statut": "Réalisé", "Date de l'activité (passé ou planifiée)
( jj-mm-aaaa)": "10/26/2016", "Département": "Grande Anse", "Commune": "Anse d'Hainault", "Section Communale": "1e Grandoit"}, </v>
      </c>
    </row>
    <row r="1546" spans="1:30" x14ac:dyDescent="0.25">
      <c r="A1546" s="143" t="s">
        <v>43</v>
      </c>
      <c r="B1546" s="53" t="s">
        <v>2058</v>
      </c>
      <c r="C1546" s="53"/>
      <c r="D1546" s="53" t="s">
        <v>15</v>
      </c>
      <c r="E1546" s="132">
        <v>42669</v>
      </c>
      <c r="F1546" s="77" t="s">
        <v>2420</v>
      </c>
      <c r="G1546" s="145" t="s">
        <v>2410</v>
      </c>
      <c r="H1546" s="138" t="str">
        <f>IFERROR(VLOOKUP(G1546,REFERENCES!O:P,2,FALSE),"")</f>
        <v xml:space="preserve">Nombre </v>
      </c>
      <c r="I1546" s="207">
        <v>300</v>
      </c>
      <c r="J1546" s="73"/>
      <c r="K1546" s="73"/>
      <c r="L1546" s="73"/>
      <c r="M1546" s="147">
        <v>1500</v>
      </c>
      <c r="N1546" s="17">
        <v>300</v>
      </c>
      <c r="O1546" s="206"/>
      <c r="P1546" s="71" t="s">
        <v>16</v>
      </c>
      <c r="Q1546" s="71" t="s">
        <v>234</v>
      </c>
      <c r="R1546" s="150" t="s">
        <v>1237</v>
      </c>
      <c r="S1546" s="167" t="s">
        <v>234</v>
      </c>
      <c r="T1546" s="71"/>
      <c r="U1546" s="71"/>
      <c r="V1546" s="145"/>
      <c r="W1546" s="206" t="str">
        <f t="shared" si="74"/>
        <v>IFR20161026GRAN1E</v>
      </c>
      <c r="X1546" s="206">
        <f t="shared" si="75"/>
        <v>0</v>
      </c>
      <c r="Y1546" s="206" t="str">
        <f>VLOOKUP(P1546,NIVEAUXADMIN!A:B,2,FALSE)</f>
        <v>HT08</v>
      </c>
      <c r="Z1546" s="206" t="str">
        <f>VLOOKUP(Q1546,NIVEAUXADMIN!E:F,2,FALSE)</f>
        <v>HT08821</v>
      </c>
      <c r="AA1546" s="206" t="str">
        <f>VLOOKUP(R1546,NIVEAUXADMIN!I:J,2,FALSE)</f>
        <v>HT08821-01</v>
      </c>
      <c r="AB1546" s="206">
        <f>IF(SUMPRODUCT(($A$4:$A1546=A1546)*($Q$4:$Q1546=Q1546))&gt;1,0,1)</f>
        <v>0</v>
      </c>
      <c r="AC1546" s="207">
        <f>IF(SUMPRODUCT(($A$4:$A1546=A1546)*($F$4:$F1546=F1546)*($Q$4:$Q1546=Q1546))&gt;1,0,1)</f>
        <v>0</v>
      </c>
      <c r="AD1546" s="206" t="str">
        <f t="shared" si="76"/>
        <v xml:space="preserve">{"Organisation": "IFRC", "Indicateur": "Distribution de materiel d'abris d'urgence", "Statut": "Réalisé", "Date de l'activité (passé ou planifiée)
( jj-mm-aaaa)": "10/26/2016", "Département": "Grande Anse", "Commune": "Anse d'Hainault", "Section Communale": "1e Grandoit"}, </v>
      </c>
    </row>
    <row r="1547" spans="1:30" x14ac:dyDescent="0.25">
      <c r="A1547" s="143" t="s">
        <v>43</v>
      </c>
      <c r="B1547" s="53" t="s">
        <v>2058</v>
      </c>
      <c r="C1547" s="53"/>
      <c r="D1547" s="53" t="s">
        <v>15</v>
      </c>
      <c r="E1547" s="132">
        <v>42669</v>
      </c>
      <c r="F1547" s="77" t="s">
        <v>2420</v>
      </c>
      <c r="G1547" s="145" t="s">
        <v>2409</v>
      </c>
      <c r="H1547" s="138" t="str">
        <f>IFERROR(VLOOKUP(G1547,REFERENCES!O:P,2,FALSE),"")</f>
        <v xml:space="preserve">Nombre </v>
      </c>
      <c r="I1547" s="207">
        <v>572</v>
      </c>
      <c r="J1547" s="73"/>
      <c r="K1547" s="73"/>
      <c r="L1547" s="73"/>
      <c r="M1547" s="147">
        <v>1500</v>
      </c>
      <c r="N1547" s="17">
        <v>300</v>
      </c>
      <c r="O1547" s="206"/>
      <c r="P1547" s="71" t="s">
        <v>16</v>
      </c>
      <c r="Q1547" s="71" t="s">
        <v>234</v>
      </c>
      <c r="R1547" s="150" t="s">
        <v>1237</v>
      </c>
      <c r="S1547" s="167" t="s">
        <v>234</v>
      </c>
      <c r="T1547" s="71"/>
      <c r="U1547" s="71"/>
      <c r="V1547" s="145"/>
      <c r="W1547" s="206" t="str">
        <f t="shared" si="74"/>
        <v>IFR20161026GRAN1E</v>
      </c>
      <c r="X1547" s="206">
        <f t="shared" si="75"/>
        <v>0</v>
      </c>
      <c r="Y1547" s="206" t="str">
        <f>VLOOKUP(P1547,NIVEAUXADMIN!A:B,2,FALSE)</f>
        <v>HT08</v>
      </c>
      <c r="Z1547" s="206" t="str">
        <f>VLOOKUP(Q1547,NIVEAUXADMIN!E:F,2,FALSE)</f>
        <v>HT08821</v>
      </c>
      <c r="AA1547" s="206" t="str">
        <f>VLOOKUP(R1547,NIVEAUXADMIN!I:J,2,FALSE)</f>
        <v>HT08821-01</v>
      </c>
      <c r="AB1547" s="206">
        <f>IF(SUMPRODUCT(($A$4:$A1547=A1547)*($Q$4:$Q1547=Q1547))&gt;1,0,1)</f>
        <v>0</v>
      </c>
      <c r="AC1547" s="207">
        <f>IF(SUMPRODUCT(($A$4:$A1547=A1547)*($F$4:$F1547=F1547)*($Q$4:$Q1547=Q1547))&gt;1,0,1)</f>
        <v>0</v>
      </c>
      <c r="AD1547" s="206" t="str">
        <f t="shared" si="76"/>
        <v xml:space="preserve">{"Organisation": "IFRC", "Indicateur": "Distribution de materiel d'abris d'urgence", "Statut": "Réalisé", "Date de l'activité (passé ou planifiée)
( jj-mm-aaaa)": "10/26/2016", "Département": "Grande Anse", "Commune": "Anse d'Hainault", "Section Communale": "1e Grandoit"}, </v>
      </c>
    </row>
    <row r="1548" spans="1:30" x14ac:dyDescent="0.25">
      <c r="A1548" s="143" t="s">
        <v>43</v>
      </c>
      <c r="B1548" s="53" t="s">
        <v>2058</v>
      </c>
      <c r="C1548" s="53"/>
      <c r="D1548" s="53" t="s">
        <v>15</v>
      </c>
      <c r="E1548" s="132">
        <v>42669</v>
      </c>
      <c r="F1548" s="77" t="s">
        <v>2417</v>
      </c>
      <c r="G1548" s="145" t="s">
        <v>1056</v>
      </c>
      <c r="H1548" s="138" t="str">
        <f>IFERROR(VLOOKUP(G1548,REFERENCES!O:P,2,FALSE),"")</f>
        <v xml:space="preserve">Nombre </v>
      </c>
      <c r="I1548" s="207">
        <v>300</v>
      </c>
      <c r="J1548" s="73"/>
      <c r="K1548" s="73"/>
      <c r="L1548" s="73"/>
      <c r="M1548" s="147">
        <v>1500</v>
      </c>
      <c r="N1548" s="73">
        <v>300</v>
      </c>
      <c r="O1548" s="206"/>
      <c r="P1548" s="53" t="s">
        <v>16</v>
      </c>
      <c r="Q1548" s="53" t="s">
        <v>234</v>
      </c>
      <c r="R1548" s="78" t="s">
        <v>1237</v>
      </c>
      <c r="S1548" s="167" t="s">
        <v>234</v>
      </c>
      <c r="T1548" s="71"/>
      <c r="U1548" s="71"/>
      <c r="V1548" s="145"/>
      <c r="W1548" s="206" t="str">
        <f t="shared" si="74"/>
        <v>IFR20161026GRAN1E</v>
      </c>
      <c r="X1548" s="206">
        <f t="shared" si="75"/>
        <v>0</v>
      </c>
      <c r="Y1548" s="206" t="str">
        <f>VLOOKUP(P1548,NIVEAUXADMIN!A:B,2,FALSE)</f>
        <v>HT08</v>
      </c>
      <c r="Z1548" s="206" t="str">
        <f>VLOOKUP(Q1548,NIVEAUXADMIN!E:F,2,FALSE)</f>
        <v>HT08821</v>
      </c>
      <c r="AA1548" s="206" t="str">
        <f>VLOOKUP(R1548,NIVEAUXADMIN!I:J,2,FALSE)</f>
        <v>HT08821-01</v>
      </c>
      <c r="AB1548" s="206">
        <f>IF(SUMPRODUCT(($A$4:$A1548=A1548)*($Q$4:$Q1548=Q1548))&gt;1,0,1)</f>
        <v>0</v>
      </c>
      <c r="AC1548" s="207">
        <f>IF(SUMPRODUCT(($A$4:$A1548=A1548)*($F$4:$F1548=F1548)*($Q$4:$Q1548=Q1548))&gt;1,0,1)</f>
        <v>0</v>
      </c>
      <c r="AD1548" s="206" t="str">
        <f t="shared" si="76"/>
        <v xml:space="preserve">{"Organisation": "IFRC", "Indicateur": "Distribution de biens non-alimentaire", "Statut": "Réalisé", "Date de l'activité (passé ou planifiée)
( jj-mm-aaaa)": "10/26/2016", "Département": "Grande Anse", "Commune": "Anse d'Hainault", "Section Communale": "1e Grandoit"}, </v>
      </c>
    </row>
    <row r="1549" spans="1:30" x14ac:dyDescent="0.25">
      <c r="A1549" s="143" t="s">
        <v>43</v>
      </c>
      <c r="B1549" s="53" t="s">
        <v>2058</v>
      </c>
      <c r="C1549" s="53"/>
      <c r="D1549" s="53" t="s">
        <v>15</v>
      </c>
      <c r="E1549" s="132">
        <v>42669</v>
      </c>
      <c r="F1549" s="77" t="s">
        <v>2417</v>
      </c>
      <c r="G1549" s="145" t="s">
        <v>1050</v>
      </c>
      <c r="H1549" s="138" t="str">
        <f>IFERROR(VLOOKUP(G1549,REFERENCES!O:P,2,FALSE),"")</f>
        <v xml:space="preserve">Nombre </v>
      </c>
      <c r="I1549" s="146">
        <v>300</v>
      </c>
      <c r="J1549" s="207"/>
      <c r="K1549" s="207"/>
      <c r="L1549" s="207"/>
      <c r="M1549" s="147">
        <v>1500</v>
      </c>
      <c r="N1549" s="207">
        <v>300</v>
      </c>
      <c r="O1549" s="206"/>
      <c r="P1549" s="53" t="s">
        <v>16</v>
      </c>
      <c r="Q1549" s="206" t="s">
        <v>234</v>
      </c>
      <c r="R1549" s="150" t="s">
        <v>1237</v>
      </c>
      <c r="S1549" s="167" t="s">
        <v>234</v>
      </c>
      <c r="T1549" s="206"/>
      <c r="U1549" s="71"/>
      <c r="V1549" s="72"/>
      <c r="W1549" s="206" t="str">
        <f t="shared" si="74"/>
        <v>IFR20161026GRAN1E</v>
      </c>
      <c r="X1549" s="206">
        <f t="shared" si="75"/>
        <v>0</v>
      </c>
      <c r="Y1549" s="206" t="str">
        <f>VLOOKUP(P1549,NIVEAUXADMIN!A:B,2,FALSE)</f>
        <v>HT08</v>
      </c>
      <c r="Z1549" s="206" t="str">
        <f>VLOOKUP(Q1549,NIVEAUXADMIN!E:F,2,FALSE)</f>
        <v>HT08821</v>
      </c>
      <c r="AA1549" s="206" t="str">
        <f>VLOOKUP(R1549,NIVEAUXADMIN!I:J,2,FALSE)</f>
        <v>HT08821-01</v>
      </c>
      <c r="AB1549" s="206">
        <f>IF(SUMPRODUCT(($A$4:$A1549=A1549)*($Q$4:$Q1549=Q1549))&gt;1,0,1)</f>
        <v>0</v>
      </c>
      <c r="AC1549" s="207">
        <f>IF(SUMPRODUCT(($A$4:$A1549=A1549)*($F$4:$F1549=F1549)*($Q$4:$Q1549=Q1549))&gt;1,0,1)</f>
        <v>0</v>
      </c>
      <c r="AD1549" s="206" t="str">
        <f t="shared" si="76"/>
        <v xml:space="preserve">{"Organisation": "IFRC", "Indicateur": "Distribution de biens non-alimentaire", "Statut": "Réalisé", "Date de l'activité (passé ou planifiée)
( jj-mm-aaaa)": "10/26/2016", "Département": "Grande Anse", "Commune": "Anse d'Hainault", "Section Communale": "1e Grandoit"}, </v>
      </c>
    </row>
    <row r="1550" spans="1:30" x14ac:dyDescent="0.25">
      <c r="A1550" s="143" t="s">
        <v>43</v>
      </c>
      <c r="B1550" s="53" t="s">
        <v>2058</v>
      </c>
      <c r="C1550" s="53"/>
      <c r="D1550" s="53" t="s">
        <v>15</v>
      </c>
      <c r="E1550" s="132">
        <v>42669</v>
      </c>
      <c r="F1550" s="77" t="s">
        <v>2417</v>
      </c>
      <c r="G1550" s="145" t="s">
        <v>1051</v>
      </c>
      <c r="H1550" s="138" t="str">
        <f>IFERROR(VLOOKUP(G1550,REFERENCES!O:P,2,FALSE),"")</f>
        <v xml:space="preserve">Nombre </v>
      </c>
      <c r="I1550" s="146">
        <v>544</v>
      </c>
      <c r="J1550" s="73"/>
      <c r="K1550" s="73"/>
      <c r="L1550" s="73"/>
      <c r="M1550" s="147">
        <v>1500</v>
      </c>
      <c r="N1550" s="73">
        <v>300</v>
      </c>
      <c r="O1550" s="143"/>
      <c r="P1550" s="53" t="s">
        <v>16</v>
      </c>
      <c r="Q1550" s="53" t="s">
        <v>234</v>
      </c>
      <c r="R1550" s="150" t="s">
        <v>1237</v>
      </c>
      <c r="S1550" s="167" t="s">
        <v>234</v>
      </c>
      <c r="T1550" s="71"/>
      <c r="U1550" s="71"/>
      <c r="V1550" s="145"/>
      <c r="W1550" s="206" t="str">
        <f t="shared" si="74"/>
        <v>IFR20161026GRAN1E</v>
      </c>
      <c r="X1550" s="206">
        <f t="shared" si="75"/>
        <v>0</v>
      </c>
      <c r="Y1550" s="206" t="str">
        <f>VLOOKUP(P1550,NIVEAUXADMIN!A:B,2,FALSE)</f>
        <v>HT08</v>
      </c>
      <c r="Z1550" s="206" t="str">
        <f>VLOOKUP(Q1550,NIVEAUXADMIN!E:F,2,FALSE)</f>
        <v>HT08821</v>
      </c>
      <c r="AA1550" s="206" t="str">
        <f>VLOOKUP(R1550,NIVEAUXADMIN!I:J,2,FALSE)</f>
        <v>HT08821-01</v>
      </c>
      <c r="AB1550" s="206">
        <f>IF(SUMPRODUCT(($A$4:$A1550=A1550)*($Q$4:$Q1550=Q1550))&gt;1,0,1)</f>
        <v>0</v>
      </c>
      <c r="AC1550" s="207">
        <f>IF(SUMPRODUCT(($A$4:$A1550=A1550)*($F$4:$F1550=F1550)*($Q$4:$Q1550=Q1550))&gt;1,0,1)</f>
        <v>0</v>
      </c>
      <c r="AD1550" s="206" t="str">
        <f t="shared" si="76"/>
        <v xml:space="preserve">{"Organisation": "IFRC", "Indicateur": "Distribution de biens non-alimentaire", "Statut": "Réalisé", "Date de l'activité (passé ou planifiée)
( jj-mm-aaaa)": "10/26/2016", "Département": "Grande Anse", "Commune": "Anse d'Hainault", "Section Communale": "1e Grandoit"}, </v>
      </c>
    </row>
    <row r="1551" spans="1:30" x14ac:dyDescent="0.25">
      <c r="A1551" s="143" t="s">
        <v>43</v>
      </c>
      <c r="B1551" s="53" t="s">
        <v>2058</v>
      </c>
      <c r="C1551" s="53"/>
      <c r="D1551" s="53" t="s">
        <v>15</v>
      </c>
      <c r="E1551" s="132">
        <v>42674</v>
      </c>
      <c r="F1551" s="77" t="s">
        <v>2417</v>
      </c>
      <c r="G1551" s="145" t="s">
        <v>1055</v>
      </c>
      <c r="H1551" s="138" t="str">
        <f>IFERROR(VLOOKUP(G1551,REFERENCES!O:P,2,FALSE),"")</f>
        <v xml:space="preserve">Nombre </v>
      </c>
      <c r="I1551" s="146">
        <v>496</v>
      </c>
      <c r="J1551" s="73"/>
      <c r="K1551" s="73"/>
      <c r="L1551" s="73"/>
      <c r="M1551" s="147">
        <v>2480</v>
      </c>
      <c r="N1551" s="73">
        <v>496</v>
      </c>
      <c r="O1551" s="143"/>
      <c r="P1551" s="53" t="s">
        <v>16</v>
      </c>
      <c r="Q1551" s="71" t="s">
        <v>264</v>
      </c>
      <c r="R1551" s="150"/>
      <c r="S1551" s="206" t="s">
        <v>2080</v>
      </c>
      <c r="T1551" s="71"/>
      <c r="U1551" s="71"/>
      <c r="V1551" s="145"/>
      <c r="W1551" s="206" t="str">
        <f t="shared" si="74"/>
        <v>IFR20161031GRLE</v>
      </c>
      <c r="X1551" s="206">
        <f t="shared" si="75"/>
        <v>0</v>
      </c>
      <c r="Y1551" s="206" t="str">
        <f>VLOOKUP(P1551,NIVEAUXADMIN!A:B,2,FALSE)</f>
        <v>HT08</v>
      </c>
      <c r="Z1551" s="206" t="str">
        <f>VLOOKUP(Q1551,NIVEAUXADMIN!E:F,2,FALSE)</f>
        <v>HT08823</v>
      </c>
      <c r="AA1551" s="206" t="e">
        <f>VLOOKUP(R1551,NIVEAUXADMIN!I:J,2,FALSE)</f>
        <v>#N/A</v>
      </c>
      <c r="AB1551" s="206">
        <f>IF(SUMPRODUCT(($A$4:$A1551=A1551)*($Q$4:$Q1551=Q1551))&gt;1,0,1)</f>
        <v>1</v>
      </c>
      <c r="AC1551" s="207">
        <f>IF(SUMPRODUCT(($A$4:$A1551=A1551)*($F$4:$F1551=F1551)*($Q$4:$Q1551=Q1551))&gt;1,0,1)</f>
        <v>1</v>
      </c>
      <c r="AD1551" s="206" t="str">
        <f t="shared" si="76"/>
        <v xml:space="preserve">{"Organisation": "IFRC", "Indicateur": "Distribution de biens non-alimentaire", "Statut": "Réalisé", "Date de l'activité (passé ou planifiée)
( jj-mm-aaaa)": "10/31/2016", "Département": "Grande Anse", "Commune": "Les Irois", "Section Communale": ""}, </v>
      </c>
    </row>
    <row r="1552" spans="1:30" x14ac:dyDescent="0.25">
      <c r="A1552" s="143" t="s">
        <v>43</v>
      </c>
      <c r="B1552" s="53" t="s">
        <v>2058</v>
      </c>
      <c r="C1552" s="53"/>
      <c r="D1552" s="53" t="s">
        <v>15</v>
      </c>
      <c r="E1552" s="132">
        <v>42674</v>
      </c>
      <c r="F1552" s="77" t="s">
        <v>2417</v>
      </c>
      <c r="G1552" s="145" t="s">
        <v>1058</v>
      </c>
      <c r="H1552" s="138" t="str">
        <f>IFERROR(VLOOKUP(G1552,REFERENCES!O:P,2,FALSE),"")</f>
        <v xml:space="preserve">Nombre </v>
      </c>
      <c r="I1552" s="146">
        <v>992</v>
      </c>
      <c r="J1552" s="73"/>
      <c r="K1552" s="73"/>
      <c r="L1552" s="73"/>
      <c r="M1552" s="147">
        <v>2480</v>
      </c>
      <c r="N1552" s="17">
        <v>496</v>
      </c>
      <c r="O1552" s="143"/>
      <c r="P1552" s="53" t="s">
        <v>16</v>
      </c>
      <c r="Q1552" s="71" t="s">
        <v>264</v>
      </c>
      <c r="R1552" s="150"/>
      <c r="S1552" s="206" t="s">
        <v>2080</v>
      </c>
      <c r="T1552" s="71"/>
      <c r="U1552" s="71"/>
      <c r="V1552" s="206" t="s">
        <v>1049</v>
      </c>
      <c r="W1552" s="206" t="str">
        <f t="shared" si="74"/>
        <v>IFR20161031GRLE</v>
      </c>
      <c r="X1552" s="206">
        <f t="shared" si="75"/>
        <v>0</v>
      </c>
      <c r="Y1552" s="206" t="str">
        <f>VLOOKUP(P1552,NIVEAUXADMIN!A:B,2,FALSE)</f>
        <v>HT08</v>
      </c>
      <c r="Z1552" s="206" t="str">
        <f>VLOOKUP(Q1552,NIVEAUXADMIN!E:F,2,FALSE)</f>
        <v>HT08823</v>
      </c>
      <c r="AA1552" s="206" t="e">
        <f>VLOOKUP(R1552,NIVEAUXADMIN!I:J,2,FALSE)</f>
        <v>#N/A</v>
      </c>
      <c r="AB1552" s="206">
        <f>IF(SUMPRODUCT(($A$4:$A1552=A1552)*($Q$4:$Q1552=Q1552))&gt;1,0,1)</f>
        <v>0</v>
      </c>
      <c r="AC1552" s="207">
        <f>IF(SUMPRODUCT(($A$4:$A1552=A1552)*($F$4:$F1552=F1552)*($Q$4:$Q1552=Q1552))&gt;1,0,1)</f>
        <v>0</v>
      </c>
      <c r="AD1552" s="206" t="str">
        <f t="shared" si="76"/>
        <v xml:space="preserve">{"Organisation": "IFRC", "Indicateur": "Distribution de biens non-alimentaire", "Statut": "Réalisé", "Date de l'activité (passé ou planifiée)
( jj-mm-aaaa)": "10/31/2016", "Département": "Grande Anse", "Commune": "Les Irois", "Section Communale": ""}, </v>
      </c>
    </row>
    <row r="1553" spans="1:30" x14ac:dyDescent="0.25">
      <c r="A1553" s="143" t="s">
        <v>43</v>
      </c>
      <c r="B1553" s="53" t="s">
        <v>2058</v>
      </c>
      <c r="C1553" s="53"/>
      <c r="D1553" s="53" t="s">
        <v>15</v>
      </c>
      <c r="E1553" s="132">
        <v>42674</v>
      </c>
      <c r="F1553" s="77" t="s">
        <v>2420</v>
      </c>
      <c r="G1553" s="145" t="s">
        <v>2410</v>
      </c>
      <c r="H1553" s="138" t="str">
        <f>IFERROR(VLOOKUP(G1553,REFERENCES!O:P,2,FALSE),"")</f>
        <v xml:space="preserve">Nombre </v>
      </c>
      <c r="I1553" s="146">
        <v>496</v>
      </c>
      <c r="J1553" s="73"/>
      <c r="K1553" s="73"/>
      <c r="L1553" s="73"/>
      <c r="M1553" s="147">
        <v>2480</v>
      </c>
      <c r="N1553" s="17">
        <v>496</v>
      </c>
      <c r="O1553" s="143"/>
      <c r="P1553" s="53" t="s">
        <v>16</v>
      </c>
      <c r="Q1553" s="71" t="s">
        <v>264</v>
      </c>
      <c r="R1553" s="150"/>
      <c r="S1553" s="206" t="s">
        <v>2080</v>
      </c>
      <c r="T1553" s="71"/>
      <c r="U1553" s="71"/>
      <c r="V1553" s="15"/>
      <c r="W1553" s="206" t="str">
        <f t="shared" si="74"/>
        <v>IFR20161031GRLE</v>
      </c>
      <c r="X1553" s="206">
        <f t="shared" si="75"/>
        <v>0</v>
      </c>
      <c r="Y1553" s="206" t="str">
        <f>VLOOKUP(P1553,NIVEAUXADMIN!A:B,2,FALSE)</f>
        <v>HT08</v>
      </c>
      <c r="Z1553" s="206" t="str">
        <f>VLOOKUP(Q1553,NIVEAUXADMIN!E:F,2,FALSE)</f>
        <v>HT08823</v>
      </c>
      <c r="AA1553" s="206" t="e">
        <f>VLOOKUP(R1553,NIVEAUXADMIN!I:J,2,FALSE)</f>
        <v>#N/A</v>
      </c>
      <c r="AB1553" s="206">
        <f>IF(SUMPRODUCT(($A$4:$A1553=A1553)*($Q$4:$Q1553=Q1553))&gt;1,0,1)</f>
        <v>0</v>
      </c>
      <c r="AC1553" s="207">
        <f>IF(SUMPRODUCT(($A$4:$A1553=A1553)*($F$4:$F1553=F1553)*($Q$4:$Q1553=Q1553))&gt;1,0,1)</f>
        <v>1</v>
      </c>
      <c r="AD1553" s="206" t="str">
        <f t="shared" si="76"/>
        <v xml:space="preserve">{"Organisation": "IFRC", "Indicateur": "Distribution de materiel d'abris d'urgence", "Statut": "Réalisé", "Date de l'activité (passé ou planifiée)
( jj-mm-aaaa)": "10/31/2016", "Département": "Grande Anse", "Commune": "Les Irois", "Section Communale": ""}, </v>
      </c>
    </row>
    <row r="1554" spans="1:30" x14ac:dyDescent="0.25">
      <c r="A1554" s="143" t="s">
        <v>43</v>
      </c>
      <c r="B1554" s="53" t="s">
        <v>2058</v>
      </c>
      <c r="C1554" s="53"/>
      <c r="D1554" s="53" t="s">
        <v>15</v>
      </c>
      <c r="E1554" s="132">
        <v>42674</v>
      </c>
      <c r="F1554" s="77" t="s">
        <v>2420</v>
      </c>
      <c r="G1554" s="145" t="s">
        <v>2409</v>
      </c>
      <c r="H1554" s="138" t="str">
        <f>IFERROR(VLOOKUP(G1554,REFERENCES!O:P,2,FALSE),"")</f>
        <v xml:space="preserve">Nombre </v>
      </c>
      <c r="I1554" s="146">
        <v>992</v>
      </c>
      <c r="J1554" s="73"/>
      <c r="K1554" s="73"/>
      <c r="L1554" s="73"/>
      <c r="M1554" s="147">
        <v>2480</v>
      </c>
      <c r="N1554" s="73">
        <v>496</v>
      </c>
      <c r="O1554" s="143"/>
      <c r="P1554" s="53" t="s">
        <v>16</v>
      </c>
      <c r="Q1554" s="53" t="s">
        <v>264</v>
      </c>
      <c r="R1554" s="150"/>
      <c r="S1554" s="206" t="s">
        <v>2080</v>
      </c>
      <c r="T1554" s="71"/>
      <c r="U1554" s="71"/>
      <c r="V1554" s="145"/>
      <c r="W1554" s="206" t="str">
        <f t="shared" si="74"/>
        <v>IFR20161031GRLE</v>
      </c>
      <c r="X1554" s="206">
        <f t="shared" si="75"/>
        <v>0</v>
      </c>
      <c r="Y1554" s="206" t="str">
        <f>VLOOKUP(P1554,NIVEAUXADMIN!A:B,2,FALSE)</f>
        <v>HT08</v>
      </c>
      <c r="Z1554" s="206" t="str">
        <f>VLOOKUP(Q1554,NIVEAUXADMIN!E:F,2,FALSE)</f>
        <v>HT08823</v>
      </c>
      <c r="AA1554" s="206" t="e">
        <f>VLOOKUP(R1554,NIVEAUXADMIN!I:J,2,FALSE)</f>
        <v>#N/A</v>
      </c>
      <c r="AB1554" s="206">
        <f>IF(SUMPRODUCT(($A$4:$A1554=A1554)*($Q$4:$Q1554=Q1554))&gt;1,0,1)</f>
        <v>0</v>
      </c>
      <c r="AC1554" s="207">
        <f>IF(SUMPRODUCT(($A$4:$A1554=A1554)*($F$4:$F1554=F1554)*($Q$4:$Q1554=Q1554))&gt;1,0,1)</f>
        <v>0</v>
      </c>
      <c r="AD1554" s="206" t="str">
        <f t="shared" si="76"/>
        <v xml:space="preserve">{"Organisation": "IFRC", "Indicateur": "Distribution de materiel d'abris d'urgence", "Statut": "Réalisé", "Date de l'activité (passé ou planifiée)
( jj-mm-aaaa)": "10/31/2016", "Département": "Grande Anse", "Commune": "Les Irois", "Section Communale": ""}, </v>
      </c>
    </row>
    <row r="1555" spans="1:30" x14ac:dyDescent="0.25">
      <c r="A1555" s="143" t="s">
        <v>43</v>
      </c>
      <c r="B1555" s="53" t="s">
        <v>2058</v>
      </c>
      <c r="C1555" s="53"/>
      <c r="D1555" s="53" t="s">
        <v>15</v>
      </c>
      <c r="E1555" s="132">
        <v>42674</v>
      </c>
      <c r="F1555" s="77" t="s">
        <v>2417</v>
      </c>
      <c r="G1555" s="145" t="s">
        <v>1056</v>
      </c>
      <c r="H1555" s="138" t="str">
        <f>IFERROR(VLOOKUP(G1555,REFERENCES!O:P,2,FALSE),"")</f>
        <v xml:space="preserve">Nombre </v>
      </c>
      <c r="I1555" s="146">
        <v>496</v>
      </c>
      <c r="J1555" s="146"/>
      <c r="K1555" s="146"/>
      <c r="L1555" s="146"/>
      <c r="M1555" s="147">
        <v>2480</v>
      </c>
      <c r="N1555" s="146">
        <v>496</v>
      </c>
      <c r="O1555" s="143"/>
      <c r="P1555" s="53" t="s">
        <v>16</v>
      </c>
      <c r="Q1555" s="143" t="s">
        <v>264</v>
      </c>
      <c r="R1555" s="150"/>
      <c r="S1555" s="206" t="s">
        <v>2080</v>
      </c>
      <c r="T1555" s="143"/>
      <c r="U1555" s="71"/>
      <c r="V1555" s="145"/>
      <c r="W1555" s="206" t="str">
        <f t="shared" si="74"/>
        <v>IFR20161031GRLE</v>
      </c>
      <c r="X1555" s="206">
        <f t="shared" si="75"/>
        <v>0</v>
      </c>
      <c r="Y1555" s="206" t="str">
        <f>VLOOKUP(P1555,NIVEAUXADMIN!A:B,2,FALSE)</f>
        <v>HT08</v>
      </c>
      <c r="Z1555" s="206" t="str">
        <f>VLOOKUP(Q1555,NIVEAUXADMIN!E:F,2,FALSE)</f>
        <v>HT08823</v>
      </c>
      <c r="AA1555" s="206" t="e">
        <f>VLOOKUP(R1555,NIVEAUXADMIN!I:J,2,FALSE)</f>
        <v>#N/A</v>
      </c>
      <c r="AB1555" s="206">
        <f>IF(SUMPRODUCT(($A$4:$A1555=A1555)*($Q$4:$Q1555=Q1555))&gt;1,0,1)</f>
        <v>0</v>
      </c>
      <c r="AC1555" s="207">
        <f>IF(SUMPRODUCT(($A$4:$A1555=A1555)*($F$4:$F1555=F1555)*($Q$4:$Q1555=Q1555))&gt;1,0,1)</f>
        <v>0</v>
      </c>
      <c r="AD1555" s="206" t="str">
        <f t="shared" si="76"/>
        <v xml:space="preserve">{"Organisation": "IFRC", "Indicateur": "Distribution de biens non-alimentaire", "Statut": "Réalisé", "Date de l'activité (passé ou planifiée)
( jj-mm-aaaa)": "10/31/2016", "Département": "Grande Anse", "Commune": "Les Irois", "Section Communale": ""}, </v>
      </c>
    </row>
    <row r="1556" spans="1:30" x14ac:dyDescent="0.25">
      <c r="A1556" s="143" t="s">
        <v>43</v>
      </c>
      <c r="B1556" s="53" t="s">
        <v>2058</v>
      </c>
      <c r="C1556" s="53"/>
      <c r="D1556" s="53" t="s">
        <v>15</v>
      </c>
      <c r="E1556" s="132">
        <v>42674</v>
      </c>
      <c r="F1556" s="24" t="s">
        <v>2417</v>
      </c>
      <c r="G1556" s="145" t="s">
        <v>1050</v>
      </c>
      <c r="H1556" s="138" t="str">
        <f>IFERROR(VLOOKUP(G1556,REFERENCES!O:P,2,FALSE),"")</f>
        <v xml:space="preserve">Nombre </v>
      </c>
      <c r="I1556" s="146">
        <v>496</v>
      </c>
      <c r="J1556" s="73"/>
      <c r="K1556" s="73"/>
      <c r="L1556" s="73"/>
      <c r="M1556" s="147">
        <v>2480</v>
      </c>
      <c r="N1556" s="73">
        <v>496</v>
      </c>
      <c r="O1556" s="143"/>
      <c r="P1556" s="59" t="s">
        <v>16</v>
      </c>
      <c r="Q1556" s="59" t="s">
        <v>264</v>
      </c>
      <c r="R1556" s="78"/>
      <c r="S1556" s="206" t="s">
        <v>2080</v>
      </c>
      <c r="T1556" s="71"/>
      <c r="U1556" s="71"/>
      <c r="V1556" s="145"/>
      <c r="W1556" s="206" t="str">
        <f t="shared" si="74"/>
        <v>IFR20161031GRLE</v>
      </c>
      <c r="X1556" s="206">
        <f t="shared" si="75"/>
        <v>0</v>
      </c>
      <c r="Y1556" s="206" t="str">
        <f>VLOOKUP(P1556,NIVEAUXADMIN!A:B,2,FALSE)</f>
        <v>HT08</v>
      </c>
      <c r="Z1556" s="206" t="str">
        <f>VLOOKUP(Q1556,NIVEAUXADMIN!E:F,2,FALSE)</f>
        <v>HT08823</v>
      </c>
      <c r="AA1556" s="206" t="e">
        <f>VLOOKUP(R1556,NIVEAUXADMIN!I:J,2,FALSE)</f>
        <v>#N/A</v>
      </c>
      <c r="AB1556" s="206">
        <f>IF(SUMPRODUCT(($A$4:$A1556=A1556)*($Q$4:$Q1556=Q1556))&gt;1,0,1)</f>
        <v>0</v>
      </c>
      <c r="AC1556" s="207">
        <f>IF(SUMPRODUCT(($A$4:$A1556=A1556)*($F$4:$F1556=F1556)*($Q$4:$Q1556=Q1556))&gt;1,0,1)</f>
        <v>0</v>
      </c>
      <c r="AD1556" s="206" t="str">
        <f t="shared" si="76"/>
        <v xml:space="preserve">{"Organisation": "IFRC", "Indicateur": "Distribution de biens non-alimentaire", "Statut": "Réalisé", "Date de l'activité (passé ou planifiée)
( jj-mm-aaaa)": "10/31/2016", "Département": "Grande Anse", "Commune": "Les Irois", "Section Communale": ""}, </v>
      </c>
    </row>
    <row r="1557" spans="1:30" x14ac:dyDescent="0.25">
      <c r="A1557" s="143" t="s">
        <v>43</v>
      </c>
      <c r="B1557" s="53" t="s">
        <v>2058</v>
      </c>
      <c r="C1557" s="53"/>
      <c r="D1557" s="53" t="s">
        <v>15</v>
      </c>
      <c r="E1557" s="132">
        <v>42674</v>
      </c>
      <c r="F1557" s="77" t="s">
        <v>2417</v>
      </c>
      <c r="G1557" s="145" t="s">
        <v>1051</v>
      </c>
      <c r="H1557" s="138" t="str">
        <f>IFERROR(VLOOKUP(G1557,REFERENCES!O:P,2,FALSE),"")</f>
        <v xml:space="preserve">Nombre </v>
      </c>
      <c r="I1557" s="146">
        <v>992</v>
      </c>
      <c r="J1557" s="73"/>
      <c r="K1557" s="73"/>
      <c r="L1557" s="73"/>
      <c r="M1557" s="147">
        <v>2480</v>
      </c>
      <c r="N1557" s="73">
        <v>496</v>
      </c>
      <c r="O1557" s="143"/>
      <c r="P1557" s="53" t="s">
        <v>16</v>
      </c>
      <c r="Q1557" s="53" t="s">
        <v>264</v>
      </c>
      <c r="R1557" s="78"/>
      <c r="S1557" s="206" t="s">
        <v>2080</v>
      </c>
      <c r="T1557" s="71"/>
      <c r="U1557" s="71"/>
      <c r="V1557" s="72"/>
      <c r="W1557" s="206" t="str">
        <f t="shared" si="74"/>
        <v>IFR20161031GRLE</v>
      </c>
      <c r="X1557" s="206">
        <f t="shared" si="75"/>
        <v>0</v>
      </c>
      <c r="Y1557" s="206" t="str">
        <f>VLOOKUP(P1557,NIVEAUXADMIN!A:B,2,FALSE)</f>
        <v>HT08</v>
      </c>
      <c r="Z1557" s="206" t="str">
        <f>VLOOKUP(Q1557,NIVEAUXADMIN!E:F,2,FALSE)</f>
        <v>HT08823</v>
      </c>
      <c r="AA1557" s="206" t="e">
        <f>VLOOKUP(R1557,NIVEAUXADMIN!I:J,2,FALSE)</f>
        <v>#N/A</v>
      </c>
      <c r="AB1557" s="206">
        <f>IF(SUMPRODUCT(($A$4:$A1557=A1557)*($Q$4:$Q1557=Q1557))&gt;1,0,1)</f>
        <v>0</v>
      </c>
      <c r="AC1557" s="207">
        <f>IF(SUMPRODUCT(($A$4:$A1557=A1557)*($F$4:$F1557=F1557)*($Q$4:$Q1557=Q1557))&gt;1,0,1)</f>
        <v>0</v>
      </c>
      <c r="AD1557" s="206" t="str">
        <f t="shared" si="76"/>
        <v xml:space="preserve">{"Organisation": "IFRC", "Indicateur": "Distribution de biens non-alimentaire", "Statut": "Réalisé", "Date de l'activité (passé ou planifiée)
( jj-mm-aaaa)": "10/31/2016", "Département": "Grande Anse", "Commune": "Les Irois", "Section Communale": ""}, </v>
      </c>
    </row>
    <row r="1558" spans="1:30" x14ac:dyDescent="0.25">
      <c r="A1558" s="143" t="s">
        <v>43</v>
      </c>
      <c r="B1558" s="53" t="s">
        <v>2058</v>
      </c>
      <c r="C1558" s="53"/>
      <c r="D1558" s="53" t="s">
        <v>15</v>
      </c>
      <c r="E1558" s="132">
        <v>42678</v>
      </c>
      <c r="F1558" s="77" t="s">
        <v>2420</v>
      </c>
      <c r="G1558" s="145" t="s">
        <v>2409</v>
      </c>
      <c r="H1558" s="138" t="str">
        <f>IFERROR(VLOOKUP(G1558,REFERENCES!O:P,2,FALSE),"")</f>
        <v xml:space="preserve">Nombre </v>
      </c>
      <c r="I1558" s="146">
        <v>823</v>
      </c>
      <c r="J1558" s="73"/>
      <c r="K1558" s="73"/>
      <c r="L1558" s="73"/>
      <c r="M1558" s="147">
        <v>4115</v>
      </c>
      <c r="N1558" s="73">
        <v>823</v>
      </c>
      <c r="O1558" s="143"/>
      <c r="P1558" s="53" t="s">
        <v>16</v>
      </c>
      <c r="Q1558" s="53" t="s">
        <v>273</v>
      </c>
      <c r="R1558" s="78"/>
      <c r="S1558" s="206" t="s">
        <v>2080</v>
      </c>
      <c r="T1558" s="71"/>
      <c r="U1558" s="71"/>
      <c r="V1558" s="145"/>
      <c r="W1558" s="206" t="str">
        <f t="shared" si="74"/>
        <v>IFR2016114GRRO</v>
      </c>
      <c r="X1558" s="206">
        <f t="shared" si="75"/>
        <v>0</v>
      </c>
      <c r="Y1558" s="206" t="str">
        <f>VLOOKUP(P1558,NIVEAUXADMIN!A:B,2,FALSE)</f>
        <v>HT08</v>
      </c>
      <c r="Z1558" s="206" t="str">
        <f>VLOOKUP(Q1558,NIVEAUXADMIN!E:F,2,FALSE)</f>
        <v>HT08832</v>
      </c>
      <c r="AA1558" s="206" t="e">
        <f>VLOOKUP(R1558,NIVEAUXADMIN!I:J,2,FALSE)</f>
        <v>#N/A</v>
      </c>
      <c r="AB1558" s="206">
        <f>IF(SUMPRODUCT(($A$4:$A1558=A1558)*($Q$4:$Q1558=Q1558))&gt;1,0,1)</f>
        <v>1</v>
      </c>
      <c r="AC1558" s="207">
        <f>IF(SUMPRODUCT(($A$4:$A1558=A1558)*($F$4:$F1558=F1558)*($Q$4:$Q1558=Q1558))&gt;1,0,1)</f>
        <v>1</v>
      </c>
      <c r="AD1558" s="206" t="str">
        <f t="shared" si="76"/>
        <v xml:space="preserve">{"Organisation": "IFRC", "Indicateur": "Distribution de materiel d'abris d'urgence", "Statut": "Réalisé", "Date de l'activité (passé ou planifiée)
( jj-mm-aaaa)": "11/4/2016", "Département": "Grande Anse", "Commune": "Roseaux", "Section Communale": ""}, </v>
      </c>
    </row>
    <row r="1559" spans="1:30" x14ac:dyDescent="0.25">
      <c r="A1559" s="143" t="s">
        <v>43</v>
      </c>
      <c r="B1559" s="53" t="s">
        <v>2058</v>
      </c>
      <c r="C1559" s="53"/>
      <c r="D1559" s="53" t="s">
        <v>15</v>
      </c>
      <c r="E1559" s="132">
        <v>42686</v>
      </c>
      <c r="F1559" s="77" t="s">
        <v>2417</v>
      </c>
      <c r="G1559" s="145" t="s">
        <v>1058</v>
      </c>
      <c r="H1559" s="138" t="str">
        <f>IFERROR(VLOOKUP(G1559,REFERENCES!O:P,2,FALSE),"")</f>
        <v xml:space="preserve">Nombre </v>
      </c>
      <c r="I1559" s="146">
        <v>1198</v>
      </c>
      <c r="J1559" s="73"/>
      <c r="K1559" s="73"/>
      <c r="L1559" s="73"/>
      <c r="M1559" s="147">
        <v>2995</v>
      </c>
      <c r="N1559" s="73">
        <v>599</v>
      </c>
      <c r="O1559" s="143"/>
      <c r="P1559" s="66" t="s">
        <v>16</v>
      </c>
      <c r="Q1559" s="66" t="s">
        <v>246</v>
      </c>
      <c r="R1559" s="78"/>
      <c r="S1559" s="167" t="s">
        <v>142</v>
      </c>
      <c r="T1559" s="71"/>
      <c r="U1559" s="71"/>
      <c r="V1559" s="206" t="s">
        <v>1049</v>
      </c>
      <c r="W1559" s="206" t="str">
        <f t="shared" si="74"/>
        <v>IFR20161112GRBE</v>
      </c>
      <c r="X1559" s="206">
        <f t="shared" si="75"/>
        <v>0</v>
      </c>
      <c r="Y1559" s="206" t="str">
        <f>VLOOKUP(P1559,NIVEAUXADMIN!A:B,2,FALSE)</f>
        <v>HT08</v>
      </c>
      <c r="Z1559" s="206" t="str">
        <f>VLOOKUP(Q1559,NIVEAUXADMIN!E:F,2,FALSE)</f>
        <v>HT08833</v>
      </c>
      <c r="AA1559" s="206" t="e">
        <f>VLOOKUP(R1559,NIVEAUXADMIN!I:J,2,FALSE)</f>
        <v>#N/A</v>
      </c>
      <c r="AB1559" s="206">
        <f>IF(SUMPRODUCT(($A$4:$A1559=A1559)*($Q$4:$Q1559=Q1559))&gt;1,0,1)</f>
        <v>1</v>
      </c>
      <c r="AC1559" s="207">
        <f>IF(SUMPRODUCT(($A$4:$A1559=A1559)*($F$4:$F1559=F1559)*($Q$4:$Q1559=Q1559))&gt;1,0,1)</f>
        <v>1</v>
      </c>
      <c r="AD1559" s="206" t="str">
        <f t="shared" si="76"/>
        <v xml:space="preserve">{"Organisation": "IFRC", "Indicateur": "Distribution de biens non-alimentaire", "Statut": "Réalisé", "Date de l'activité (passé ou planifiée)
( jj-mm-aaaa)": "11/12/2016", "Département": "Grande Anse", "Commune": "Beaumont", "Section Communale": ""}, </v>
      </c>
    </row>
    <row r="1560" spans="1:30" x14ac:dyDescent="0.25">
      <c r="A1560" s="143" t="s">
        <v>43</v>
      </c>
      <c r="B1560" s="53" t="s">
        <v>2058</v>
      </c>
      <c r="C1560" s="53"/>
      <c r="D1560" s="53" t="s">
        <v>15</v>
      </c>
      <c r="E1560" s="132">
        <v>42686</v>
      </c>
      <c r="F1560" s="77" t="s">
        <v>2420</v>
      </c>
      <c r="G1560" s="145" t="s">
        <v>2410</v>
      </c>
      <c r="H1560" s="138" t="str">
        <f>IFERROR(VLOOKUP(G1560,REFERENCES!O:P,2,FALSE),"")</f>
        <v xml:space="preserve">Nombre </v>
      </c>
      <c r="I1560" s="146">
        <v>599</v>
      </c>
      <c r="J1560" s="146"/>
      <c r="K1560" s="146"/>
      <c r="L1560" s="146"/>
      <c r="M1560" s="147">
        <v>2995</v>
      </c>
      <c r="N1560" s="146">
        <v>599</v>
      </c>
      <c r="O1560" s="143"/>
      <c r="P1560" s="53" t="s">
        <v>16</v>
      </c>
      <c r="Q1560" s="53" t="s">
        <v>246</v>
      </c>
      <c r="R1560" s="150"/>
      <c r="S1560" s="167" t="s">
        <v>142</v>
      </c>
      <c r="T1560" s="143"/>
      <c r="U1560" s="71"/>
      <c r="V1560" s="145"/>
      <c r="W1560" s="206" t="str">
        <f t="shared" si="74"/>
        <v>IFR20161112GRBE</v>
      </c>
      <c r="X1560" s="206">
        <f t="shared" si="75"/>
        <v>0</v>
      </c>
      <c r="Y1560" s="206" t="str">
        <f>VLOOKUP(P1560,NIVEAUXADMIN!A:B,2,FALSE)</f>
        <v>HT08</v>
      </c>
      <c r="Z1560" s="206" t="str">
        <f>VLOOKUP(Q1560,NIVEAUXADMIN!E:F,2,FALSE)</f>
        <v>HT08833</v>
      </c>
      <c r="AA1560" s="206" t="e">
        <f>VLOOKUP(R1560,NIVEAUXADMIN!I:J,2,FALSE)</f>
        <v>#N/A</v>
      </c>
      <c r="AB1560" s="206">
        <f>IF(SUMPRODUCT(($A$4:$A1560=A1560)*($Q$4:$Q1560=Q1560))&gt;1,0,1)</f>
        <v>0</v>
      </c>
      <c r="AC1560" s="207">
        <f>IF(SUMPRODUCT(($A$4:$A1560=A1560)*($F$4:$F1560=F1560)*($Q$4:$Q1560=Q1560))&gt;1,0,1)</f>
        <v>1</v>
      </c>
      <c r="AD1560" s="206" t="str">
        <f t="shared" si="76"/>
        <v xml:space="preserve">{"Organisation": "IFRC", "Indicateur": "Distribution de materiel d'abris d'urgence", "Statut": "Réalisé", "Date de l'activité (passé ou planifiée)
( jj-mm-aaaa)": "11/12/2016", "Département": "Grande Anse", "Commune": "Beaumont", "Section Communale": ""}, </v>
      </c>
    </row>
    <row r="1561" spans="1:30" x14ac:dyDescent="0.25">
      <c r="A1561" s="143" t="s">
        <v>43</v>
      </c>
      <c r="B1561" s="53" t="s">
        <v>2058</v>
      </c>
      <c r="C1561" s="53"/>
      <c r="D1561" s="53" t="s">
        <v>15</v>
      </c>
      <c r="E1561" s="132">
        <v>42686</v>
      </c>
      <c r="F1561" s="77" t="s">
        <v>2420</v>
      </c>
      <c r="G1561" s="145" t="s">
        <v>2409</v>
      </c>
      <c r="H1561" s="138" t="str">
        <f>IFERROR(VLOOKUP(G1561,REFERENCES!O:P,2,FALSE),"")</f>
        <v xml:space="preserve">Nombre </v>
      </c>
      <c r="I1561" s="146">
        <v>1198</v>
      </c>
      <c r="J1561" s="146"/>
      <c r="K1561" s="146"/>
      <c r="L1561" s="146"/>
      <c r="M1561" s="147">
        <v>2995</v>
      </c>
      <c r="N1561" s="146">
        <v>599</v>
      </c>
      <c r="O1561" s="143"/>
      <c r="P1561" s="71" t="s">
        <v>16</v>
      </c>
      <c r="Q1561" s="71" t="s">
        <v>246</v>
      </c>
      <c r="R1561" s="150"/>
      <c r="S1561" s="167" t="s">
        <v>142</v>
      </c>
      <c r="T1561" s="143"/>
      <c r="U1561" s="71"/>
      <c r="V1561" s="72"/>
      <c r="W1561" s="206" t="str">
        <f t="shared" si="74"/>
        <v>IFR20161112GRBE</v>
      </c>
      <c r="X1561" s="206">
        <f t="shared" si="75"/>
        <v>0</v>
      </c>
      <c r="Y1561" s="206" t="str">
        <f>VLOOKUP(P1561,NIVEAUXADMIN!A:B,2,FALSE)</f>
        <v>HT08</v>
      </c>
      <c r="Z1561" s="206" t="str">
        <f>VLOOKUP(Q1561,NIVEAUXADMIN!E:F,2,FALSE)</f>
        <v>HT08833</v>
      </c>
      <c r="AA1561" s="206" t="e">
        <f>VLOOKUP(R1561,NIVEAUXADMIN!I:J,2,FALSE)</f>
        <v>#N/A</v>
      </c>
      <c r="AB1561" s="206">
        <f>IF(SUMPRODUCT(($A$4:$A1561=A1561)*($Q$4:$Q1561=Q1561))&gt;1,0,1)</f>
        <v>0</v>
      </c>
      <c r="AC1561" s="207">
        <f>IF(SUMPRODUCT(($A$4:$A1561=A1561)*($F$4:$F1561=F1561)*($Q$4:$Q1561=Q1561))&gt;1,0,1)</f>
        <v>0</v>
      </c>
      <c r="AD1561" s="206" t="str">
        <f t="shared" si="76"/>
        <v xml:space="preserve">{"Organisation": "IFRC", "Indicateur": "Distribution de materiel d'abris d'urgence", "Statut": "Réalisé", "Date de l'activité (passé ou planifiée)
( jj-mm-aaaa)": "11/12/2016", "Département": "Grande Anse", "Commune": "Beaumont", "Section Communale": ""}, </v>
      </c>
    </row>
    <row r="1562" spans="1:30" x14ac:dyDescent="0.25">
      <c r="A1562" s="143" t="s">
        <v>43</v>
      </c>
      <c r="B1562" s="53" t="s">
        <v>2058</v>
      </c>
      <c r="C1562" s="53"/>
      <c r="D1562" s="53" t="s">
        <v>15</v>
      </c>
      <c r="E1562" s="132">
        <v>42686</v>
      </c>
      <c r="F1562" s="77" t="s">
        <v>2417</v>
      </c>
      <c r="G1562" s="145" t="s">
        <v>1056</v>
      </c>
      <c r="H1562" s="138" t="str">
        <f>IFERROR(VLOOKUP(G1562,REFERENCES!O:P,2,FALSE),"")</f>
        <v xml:space="preserve">Nombre </v>
      </c>
      <c r="I1562" s="146">
        <v>599</v>
      </c>
      <c r="J1562" s="73"/>
      <c r="K1562" s="73"/>
      <c r="L1562" s="73"/>
      <c r="M1562" s="147">
        <v>2995</v>
      </c>
      <c r="N1562" s="73">
        <v>599</v>
      </c>
      <c r="O1562" s="143"/>
      <c r="P1562" s="71" t="s">
        <v>16</v>
      </c>
      <c r="Q1562" s="71" t="s">
        <v>246</v>
      </c>
      <c r="R1562" s="78"/>
      <c r="S1562" s="167" t="s">
        <v>142</v>
      </c>
      <c r="T1562" s="71"/>
      <c r="U1562" s="71"/>
      <c r="V1562" s="145"/>
      <c r="W1562" s="206" t="str">
        <f t="shared" si="74"/>
        <v>IFR20161112GRBE</v>
      </c>
      <c r="X1562" s="206">
        <f t="shared" si="75"/>
        <v>0</v>
      </c>
      <c r="Y1562" s="206" t="str">
        <f>VLOOKUP(P1562,NIVEAUXADMIN!A:B,2,FALSE)</f>
        <v>HT08</v>
      </c>
      <c r="Z1562" s="206" t="str">
        <f>VLOOKUP(Q1562,NIVEAUXADMIN!E:F,2,FALSE)</f>
        <v>HT08833</v>
      </c>
      <c r="AA1562" s="206" t="e">
        <f>VLOOKUP(R1562,NIVEAUXADMIN!I:J,2,FALSE)</f>
        <v>#N/A</v>
      </c>
      <c r="AB1562" s="206">
        <f>IF(SUMPRODUCT(($A$4:$A1562=A1562)*($Q$4:$Q1562=Q1562))&gt;1,0,1)</f>
        <v>0</v>
      </c>
      <c r="AC1562" s="207">
        <f>IF(SUMPRODUCT(($A$4:$A1562=A1562)*($F$4:$F1562=F1562)*($Q$4:$Q1562=Q1562))&gt;1,0,1)</f>
        <v>0</v>
      </c>
      <c r="AD1562" s="206" t="str">
        <f t="shared" si="76"/>
        <v xml:space="preserve">{"Organisation": "IFRC", "Indicateur": "Distribution de biens non-alimentaire", "Statut": "Réalisé", "Date de l'activité (passé ou planifiée)
( jj-mm-aaaa)": "11/12/2016", "Département": "Grande Anse", "Commune": "Beaumont", "Section Communale": ""}, </v>
      </c>
    </row>
    <row r="1563" spans="1:30" x14ac:dyDescent="0.25">
      <c r="A1563" s="143" t="s">
        <v>43</v>
      </c>
      <c r="B1563" s="53" t="s">
        <v>2058</v>
      </c>
      <c r="C1563" s="53"/>
      <c r="D1563" s="53" t="s">
        <v>15</v>
      </c>
      <c r="E1563" s="132">
        <v>42686</v>
      </c>
      <c r="F1563" s="77" t="s">
        <v>2417</v>
      </c>
      <c r="G1563" s="145" t="s">
        <v>1050</v>
      </c>
      <c r="H1563" s="138" t="str">
        <f>IFERROR(VLOOKUP(G1563,REFERENCES!O:P,2,FALSE),"")</f>
        <v xml:space="preserve">Nombre </v>
      </c>
      <c r="I1563" s="146">
        <v>599</v>
      </c>
      <c r="J1563" s="73"/>
      <c r="K1563" s="73"/>
      <c r="L1563" s="73"/>
      <c r="M1563" s="147">
        <v>2995</v>
      </c>
      <c r="N1563" s="17">
        <v>599</v>
      </c>
      <c r="O1563" s="143"/>
      <c r="P1563" s="53" t="s">
        <v>16</v>
      </c>
      <c r="Q1563" s="53" t="s">
        <v>246</v>
      </c>
      <c r="R1563" s="78"/>
      <c r="S1563" s="167" t="s">
        <v>142</v>
      </c>
      <c r="T1563" s="71"/>
      <c r="U1563" s="71"/>
      <c r="V1563" s="15"/>
      <c r="W1563" s="206" t="str">
        <f t="shared" si="74"/>
        <v>IFR20161112GRBE</v>
      </c>
      <c r="X1563" s="206">
        <f t="shared" si="75"/>
        <v>0</v>
      </c>
      <c r="Y1563" s="206" t="str">
        <f>VLOOKUP(P1563,NIVEAUXADMIN!A:B,2,FALSE)</f>
        <v>HT08</v>
      </c>
      <c r="Z1563" s="206" t="str">
        <f>VLOOKUP(Q1563,NIVEAUXADMIN!E:F,2,FALSE)</f>
        <v>HT08833</v>
      </c>
      <c r="AA1563" s="206" t="e">
        <f>VLOOKUP(R1563,NIVEAUXADMIN!I:J,2,FALSE)</f>
        <v>#N/A</v>
      </c>
      <c r="AB1563" s="206">
        <f>IF(SUMPRODUCT(($A$4:$A1563=A1563)*($Q$4:$Q1563=Q1563))&gt;1,0,1)</f>
        <v>0</v>
      </c>
      <c r="AC1563" s="207">
        <f>IF(SUMPRODUCT(($A$4:$A1563=A1563)*($F$4:$F1563=F1563)*($Q$4:$Q1563=Q1563))&gt;1,0,1)</f>
        <v>0</v>
      </c>
      <c r="AD1563" s="206" t="str">
        <f t="shared" si="76"/>
        <v xml:space="preserve">{"Organisation": "IFRC", "Indicateur": "Distribution de biens non-alimentaire", "Statut": "Réalisé", "Date de l'activité (passé ou planifiée)
( jj-mm-aaaa)": "11/12/2016", "Département": "Grande Anse", "Commune": "Beaumont", "Section Communale": ""}, </v>
      </c>
    </row>
    <row r="1564" spans="1:30" x14ac:dyDescent="0.25">
      <c r="A1564" s="143" t="s">
        <v>43</v>
      </c>
      <c r="B1564" s="53" t="s">
        <v>2058</v>
      </c>
      <c r="C1564" s="53"/>
      <c r="D1564" s="53" t="s">
        <v>15</v>
      </c>
      <c r="E1564" s="132">
        <v>42686</v>
      </c>
      <c r="F1564" s="77" t="s">
        <v>2417</v>
      </c>
      <c r="G1564" s="145" t="s">
        <v>1051</v>
      </c>
      <c r="H1564" s="138" t="str">
        <f>IFERROR(VLOOKUP(G1564,REFERENCES!O:P,2,FALSE),"")</f>
        <v xml:space="preserve">Nombre </v>
      </c>
      <c r="I1564" s="207">
        <v>1198</v>
      </c>
      <c r="J1564" s="73"/>
      <c r="K1564" s="73"/>
      <c r="L1564" s="73"/>
      <c r="M1564" s="147">
        <v>2995</v>
      </c>
      <c r="N1564" s="17">
        <v>599</v>
      </c>
      <c r="O1564" s="206"/>
      <c r="P1564" s="53" t="s">
        <v>16</v>
      </c>
      <c r="Q1564" s="53" t="s">
        <v>246</v>
      </c>
      <c r="R1564" s="78"/>
      <c r="S1564" s="167" t="s">
        <v>142</v>
      </c>
      <c r="T1564" s="71"/>
      <c r="U1564" s="71"/>
      <c r="V1564" s="145"/>
      <c r="W1564" s="206" t="str">
        <f t="shared" si="74"/>
        <v>IFR20161112GRBE</v>
      </c>
      <c r="X1564" s="206">
        <f t="shared" si="75"/>
        <v>0</v>
      </c>
      <c r="Y1564" s="206" t="str">
        <f>VLOOKUP(P1564,NIVEAUXADMIN!A:B,2,FALSE)</f>
        <v>HT08</v>
      </c>
      <c r="Z1564" s="206" t="str">
        <f>VLOOKUP(Q1564,NIVEAUXADMIN!E:F,2,FALSE)</f>
        <v>HT08833</v>
      </c>
      <c r="AA1564" s="206" t="e">
        <f>VLOOKUP(R1564,NIVEAUXADMIN!I:J,2,FALSE)</f>
        <v>#N/A</v>
      </c>
      <c r="AB1564" s="206">
        <f>IF(SUMPRODUCT(($A$4:$A1564=A1564)*($Q$4:$Q1564=Q1564))&gt;1,0,1)</f>
        <v>0</v>
      </c>
      <c r="AC1564" s="207">
        <f>IF(SUMPRODUCT(($A$4:$A1564=A1564)*($F$4:$F1564=F1564)*($Q$4:$Q1564=Q1564))&gt;1,0,1)</f>
        <v>0</v>
      </c>
      <c r="AD1564" s="206" t="str">
        <f t="shared" si="76"/>
        <v xml:space="preserve">{"Organisation": "IFRC", "Indicateur": "Distribution de biens non-alimentaire", "Statut": "Réalisé", "Date de l'activité (passé ou planifiée)
( jj-mm-aaaa)": "11/12/2016", "Département": "Grande Anse", "Commune": "Beaumont", "Section Communale": ""}, </v>
      </c>
    </row>
    <row r="1565" spans="1:30" x14ac:dyDescent="0.25">
      <c r="A1565" s="143" t="s">
        <v>43</v>
      </c>
      <c r="B1565" s="53" t="s">
        <v>2058</v>
      </c>
      <c r="C1565" s="71"/>
      <c r="D1565" s="71" t="s">
        <v>15</v>
      </c>
      <c r="E1565" s="132">
        <v>42688</v>
      </c>
      <c r="F1565" s="77" t="s">
        <v>2420</v>
      </c>
      <c r="G1565" s="145" t="s">
        <v>2409</v>
      </c>
      <c r="H1565" s="138" t="str">
        <f>IFERROR(VLOOKUP(G1565,REFERENCES!O:P,2,FALSE),"")</f>
        <v xml:space="preserve">Nombre </v>
      </c>
      <c r="I1565" s="207">
        <v>997</v>
      </c>
      <c r="J1565" s="73"/>
      <c r="K1565" s="73"/>
      <c r="L1565" s="73"/>
      <c r="M1565" s="147">
        <v>4985</v>
      </c>
      <c r="N1565" s="73">
        <v>997</v>
      </c>
      <c r="O1565" s="206"/>
      <c r="P1565" s="71" t="s">
        <v>16</v>
      </c>
      <c r="Q1565" s="53" t="s">
        <v>17</v>
      </c>
      <c r="R1565" s="78"/>
      <c r="S1565" s="167" t="s">
        <v>2148</v>
      </c>
      <c r="T1565" s="71"/>
      <c r="U1565" s="71"/>
      <c r="V1565" s="145"/>
      <c r="W1565" s="206" t="str">
        <f t="shared" si="74"/>
        <v>IFR20161114GRJE</v>
      </c>
      <c r="X1565" s="206">
        <f t="shared" si="75"/>
        <v>0</v>
      </c>
      <c r="Y1565" s="206" t="str">
        <f>VLOOKUP(P1565,NIVEAUXADMIN!A:B,2,FALSE)</f>
        <v>HT08</v>
      </c>
      <c r="Z1565" s="206" t="str">
        <f>VLOOKUP(Q1565,NIVEAUXADMIN!E:F,2,FALSE)</f>
        <v>HT08811</v>
      </c>
      <c r="AA1565" s="206" t="e">
        <f>VLOOKUP(R1565,NIVEAUXADMIN!I:J,2,FALSE)</f>
        <v>#N/A</v>
      </c>
      <c r="AB1565" s="206">
        <f>IF(SUMPRODUCT(($A$4:$A1565=A1565)*($Q$4:$Q1565=Q1565))&gt;1,0,1)</f>
        <v>1</v>
      </c>
      <c r="AC1565" s="207">
        <f>IF(SUMPRODUCT(($A$4:$A1565=A1565)*($F$4:$F1565=F1565)*($Q$4:$Q1565=Q1565))&gt;1,0,1)</f>
        <v>1</v>
      </c>
      <c r="AD1565" s="206" t="str">
        <f t="shared" si="76"/>
        <v xml:space="preserve">{"Organisation": "IFRC", "Indicateur": "Distribution de materiel d'abris d'urgence", "Statut": "Réalisé", "Date de l'activité (passé ou planifiée)
( jj-mm-aaaa)": "11/14/2016", "Département": "Grande Anse", "Commune": "Jeremie", "Section Communale": ""}, </v>
      </c>
    </row>
    <row r="1566" spans="1:30" x14ac:dyDescent="0.25">
      <c r="A1566" s="143" t="s">
        <v>43</v>
      </c>
      <c r="B1566" s="53" t="s">
        <v>2058</v>
      </c>
      <c r="C1566" s="71"/>
      <c r="D1566" s="71" t="s">
        <v>15</v>
      </c>
      <c r="E1566" s="132">
        <v>42690</v>
      </c>
      <c r="F1566" s="77" t="s">
        <v>2417</v>
      </c>
      <c r="G1566" s="145" t="s">
        <v>1058</v>
      </c>
      <c r="H1566" s="138" t="str">
        <f>IFERROR(VLOOKUP(G1566,REFERENCES!O:P,2,FALSE),"")</f>
        <v xml:space="preserve">Nombre </v>
      </c>
      <c r="I1566" s="207">
        <v>1196</v>
      </c>
      <c r="J1566" s="73"/>
      <c r="K1566" s="73"/>
      <c r="L1566" s="73"/>
      <c r="M1566" s="147">
        <v>2990</v>
      </c>
      <c r="N1566" s="73">
        <v>598</v>
      </c>
      <c r="O1566" s="206"/>
      <c r="P1566" s="71" t="s">
        <v>16</v>
      </c>
      <c r="Q1566" s="71" t="s">
        <v>270</v>
      </c>
      <c r="R1566" s="78" t="s">
        <v>1254</v>
      </c>
      <c r="S1566" s="167" t="s">
        <v>2149</v>
      </c>
      <c r="T1566" s="71"/>
      <c r="U1566" s="71"/>
      <c r="V1566" s="206" t="s">
        <v>1049</v>
      </c>
      <c r="W1566" s="206" t="str">
        <f t="shared" si="74"/>
        <v>IFR20161116GRPE1E</v>
      </c>
      <c r="X1566" s="206">
        <f t="shared" si="75"/>
        <v>0</v>
      </c>
      <c r="Y1566" s="206" t="str">
        <f>VLOOKUP(P1566,NIVEAUXADMIN!A:B,2,FALSE)</f>
        <v>HT08</v>
      </c>
      <c r="Z1566" s="206" t="str">
        <f>VLOOKUP(Q1566,NIVEAUXADMIN!E:F,2,FALSE)</f>
        <v>HT08834</v>
      </c>
      <c r="AA1566" s="206" t="str">
        <f>VLOOKUP(R1566,NIVEAUXADMIN!I:J,2,FALSE)</f>
        <v>HT08834-01</v>
      </c>
      <c r="AB1566" s="206">
        <f>IF(SUMPRODUCT(($A$4:$A1566=A1566)*($Q$4:$Q1566=Q1566))&gt;1,0,1)</f>
        <v>1</v>
      </c>
      <c r="AC1566" s="207">
        <f>IF(SUMPRODUCT(($A$4:$A1566=A1566)*($F$4:$F1566=F1566)*($Q$4:$Q1566=Q1566))&gt;1,0,1)</f>
        <v>1</v>
      </c>
      <c r="AD1566" s="206" t="str">
        <f t="shared" si="76"/>
        <v xml:space="preserve">{"Organisation": "IFRC", "Indicateur": "Distribution de biens non-alimentaire", "Statut": "Réalisé", "Date de l'activité (passé ou planifiée)
( jj-mm-aaaa)": "11/16/2016", "Département": "Grande Anse", "Commune": "Pestel", "Section Communale": "1ere Bernagousse"}, </v>
      </c>
    </row>
    <row r="1567" spans="1:30" x14ac:dyDescent="0.25">
      <c r="A1567" s="143" t="s">
        <v>43</v>
      </c>
      <c r="B1567" s="53" t="s">
        <v>2058</v>
      </c>
      <c r="C1567" s="53"/>
      <c r="D1567" s="53" t="s">
        <v>15</v>
      </c>
      <c r="E1567" s="132">
        <v>42690</v>
      </c>
      <c r="F1567" s="77" t="s">
        <v>2420</v>
      </c>
      <c r="G1567" s="145" t="s">
        <v>2410</v>
      </c>
      <c r="H1567" s="138" t="str">
        <f>IFERROR(VLOOKUP(G1567,REFERENCES!O:P,2,FALSE),"")</f>
        <v xml:space="preserve">Nombre </v>
      </c>
      <c r="I1567" s="207">
        <v>598</v>
      </c>
      <c r="J1567" s="73"/>
      <c r="K1567" s="73"/>
      <c r="L1567" s="73"/>
      <c r="M1567" s="147">
        <v>2990</v>
      </c>
      <c r="N1567" s="17">
        <v>598</v>
      </c>
      <c r="O1567" s="206"/>
      <c r="P1567" s="53" t="s">
        <v>16</v>
      </c>
      <c r="Q1567" s="53" t="s">
        <v>270</v>
      </c>
      <c r="R1567" s="150" t="s">
        <v>1254</v>
      </c>
      <c r="S1567" s="167" t="s">
        <v>2149</v>
      </c>
      <c r="T1567" s="71"/>
      <c r="U1567" s="143"/>
      <c r="V1567" s="145"/>
      <c r="W1567" s="206" t="str">
        <f t="shared" si="74"/>
        <v>IFR20161116GRPE1E</v>
      </c>
      <c r="X1567" s="206">
        <f t="shared" si="75"/>
        <v>0</v>
      </c>
      <c r="Y1567" s="206" t="str">
        <f>VLOOKUP(P1567,NIVEAUXADMIN!A:B,2,FALSE)</f>
        <v>HT08</v>
      </c>
      <c r="Z1567" s="206" t="str">
        <f>VLOOKUP(Q1567,NIVEAUXADMIN!E:F,2,FALSE)</f>
        <v>HT08834</v>
      </c>
      <c r="AA1567" s="206" t="str">
        <f>VLOOKUP(R1567,NIVEAUXADMIN!I:J,2,FALSE)</f>
        <v>HT08834-01</v>
      </c>
      <c r="AB1567" s="206">
        <f>IF(SUMPRODUCT(($A$4:$A1567=A1567)*($Q$4:$Q1567=Q1567))&gt;1,0,1)</f>
        <v>0</v>
      </c>
      <c r="AC1567" s="207">
        <f>IF(SUMPRODUCT(($A$4:$A1567=A1567)*($F$4:$F1567=F1567)*($Q$4:$Q1567=Q1567))&gt;1,0,1)</f>
        <v>1</v>
      </c>
      <c r="AD1567" s="206" t="str">
        <f t="shared" si="76"/>
        <v xml:space="preserve">{"Organisation": "IFRC", "Indicateur": "Distribution de materiel d'abris d'urgence", "Statut": "Réalisé", "Date de l'activité (passé ou planifiée)
( jj-mm-aaaa)": "11/16/2016", "Département": "Grande Anse", "Commune": "Pestel", "Section Communale": "1ere Bernagousse"}, </v>
      </c>
    </row>
    <row r="1568" spans="1:30" s="21" customFormat="1" x14ac:dyDescent="0.25">
      <c r="A1568" s="143" t="s">
        <v>43</v>
      </c>
      <c r="B1568" s="53" t="s">
        <v>2058</v>
      </c>
      <c r="C1568" s="53"/>
      <c r="D1568" s="53" t="s">
        <v>15</v>
      </c>
      <c r="E1568" s="132">
        <v>42690</v>
      </c>
      <c r="F1568" s="77" t="s">
        <v>2420</v>
      </c>
      <c r="G1568" s="145" t="s">
        <v>2409</v>
      </c>
      <c r="H1568" s="138" t="str">
        <f>IFERROR(VLOOKUP(G1568,REFERENCES!O:P,2,FALSE),"")</f>
        <v xml:space="preserve">Nombre </v>
      </c>
      <c r="I1568" s="207">
        <v>1196</v>
      </c>
      <c r="J1568" s="73"/>
      <c r="K1568" s="73"/>
      <c r="L1568" s="73"/>
      <c r="M1568" s="147">
        <v>2990</v>
      </c>
      <c r="N1568" s="17">
        <v>598</v>
      </c>
      <c r="O1568" s="206"/>
      <c r="P1568" s="53" t="s">
        <v>16</v>
      </c>
      <c r="Q1568" s="53" t="s">
        <v>270</v>
      </c>
      <c r="R1568" s="150" t="s">
        <v>1254</v>
      </c>
      <c r="S1568" s="167" t="s">
        <v>2149</v>
      </c>
      <c r="T1568" s="71"/>
      <c r="U1568" s="143"/>
      <c r="V1568" s="145"/>
      <c r="W1568" s="206" t="str">
        <f t="shared" si="74"/>
        <v>IFR20161116GRPE1E</v>
      </c>
      <c r="X1568" s="206">
        <f t="shared" si="75"/>
        <v>0</v>
      </c>
      <c r="Y1568" s="206" t="str">
        <f>VLOOKUP(P1568,NIVEAUXADMIN!A:B,2,FALSE)</f>
        <v>HT08</v>
      </c>
      <c r="Z1568" s="206" t="str">
        <f>VLOOKUP(Q1568,NIVEAUXADMIN!E:F,2,FALSE)</f>
        <v>HT08834</v>
      </c>
      <c r="AA1568" s="206" t="str">
        <f>VLOOKUP(R1568,NIVEAUXADMIN!I:J,2,FALSE)</f>
        <v>HT08834-01</v>
      </c>
      <c r="AB1568" s="206">
        <f>IF(SUMPRODUCT(($A$4:$A1568=A1568)*($Q$4:$Q1568=Q1568))&gt;1,0,1)</f>
        <v>0</v>
      </c>
      <c r="AC1568" s="207">
        <f>IF(SUMPRODUCT(($A$4:$A1568=A1568)*($F$4:$F1568=F1568)*($Q$4:$Q1568=Q1568))&gt;1,0,1)</f>
        <v>0</v>
      </c>
      <c r="AD1568" s="206" t="str">
        <f t="shared" si="76"/>
        <v xml:space="preserve">{"Organisation": "IFRC", "Indicateur": "Distribution de materiel d'abris d'urgence", "Statut": "Réalisé", "Date de l'activité (passé ou planifiée)
( jj-mm-aaaa)": "11/16/2016", "Département": "Grande Anse", "Commune": "Pestel", "Section Communale": "1ere Bernagousse"}, </v>
      </c>
    </row>
    <row r="1569" spans="1:30" x14ac:dyDescent="0.25">
      <c r="A1569" s="143" t="s">
        <v>43</v>
      </c>
      <c r="B1569" s="53" t="s">
        <v>2058</v>
      </c>
      <c r="C1569" s="53"/>
      <c r="D1569" s="53" t="s">
        <v>15</v>
      </c>
      <c r="E1569" s="132">
        <v>42690</v>
      </c>
      <c r="F1569" s="77" t="s">
        <v>2417</v>
      </c>
      <c r="G1569" s="145" t="s">
        <v>1056</v>
      </c>
      <c r="H1569" s="138" t="str">
        <f>IFERROR(VLOOKUP(G1569,REFERENCES!O:P,2,FALSE),"")</f>
        <v xml:space="preserve">Nombre </v>
      </c>
      <c r="I1569" s="207">
        <v>598</v>
      </c>
      <c r="J1569" s="73"/>
      <c r="K1569" s="73"/>
      <c r="L1569" s="73"/>
      <c r="M1569" s="147">
        <v>2990</v>
      </c>
      <c r="N1569" s="17">
        <v>598</v>
      </c>
      <c r="O1569" s="206"/>
      <c r="P1569" s="53" t="s">
        <v>16</v>
      </c>
      <c r="Q1569" s="53" t="s">
        <v>270</v>
      </c>
      <c r="R1569" s="78" t="s">
        <v>1254</v>
      </c>
      <c r="S1569" s="167" t="s">
        <v>2149</v>
      </c>
      <c r="T1569" s="71"/>
      <c r="U1569" s="71"/>
      <c r="V1569" s="145"/>
      <c r="W1569" s="206" t="str">
        <f t="shared" si="74"/>
        <v>IFR20161116GRPE1E</v>
      </c>
      <c r="X1569" s="206">
        <f t="shared" si="75"/>
        <v>0</v>
      </c>
      <c r="Y1569" s="206" t="str">
        <f>VLOOKUP(P1569,NIVEAUXADMIN!A:B,2,FALSE)</f>
        <v>HT08</v>
      </c>
      <c r="Z1569" s="206" t="str">
        <f>VLOOKUP(Q1569,NIVEAUXADMIN!E:F,2,FALSE)</f>
        <v>HT08834</v>
      </c>
      <c r="AA1569" s="206" t="str">
        <f>VLOOKUP(R1569,NIVEAUXADMIN!I:J,2,FALSE)</f>
        <v>HT08834-01</v>
      </c>
      <c r="AB1569" s="206">
        <f>IF(SUMPRODUCT(($A$4:$A1569=A1569)*($Q$4:$Q1569=Q1569))&gt;1,0,1)</f>
        <v>0</v>
      </c>
      <c r="AC1569" s="207">
        <f>IF(SUMPRODUCT(($A$4:$A1569=A1569)*($F$4:$F1569=F1569)*($Q$4:$Q1569=Q1569))&gt;1,0,1)</f>
        <v>0</v>
      </c>
      <c r="AD1569" s="206" t="str">
        <f t="shared" si="76"/>
        <v xml:space="preserve">{"Organisation": "IFRC", "Indicateur": "Distribution de biens non-alimentaire", "Statut": "Réalisé", "Date de l'activité (passé ou planifiée)
( jj-mm-aaaa)": "11/16/2016", "Département": "Grande Anse", "Commune": "Pestel", "Section Communale": "1ere Bernagousse"}, </v>
      </c>
    </row>
    <row r="1570" spans="1:30" x14ac:dyDescent="0.25">
      <c r="A1570" s="143" t="s">
        <v>43</v>
      </c>
      <c r="B1570" s="53" t="s">
        <v>2058</v>
      </c>
      <c r="C1570" s="53"/>
      <c r="D1570" s="53" t="s">
        <v>15</v>
      </c>
      <c r="E1570" s="132">
        <v>42690</v>
      </c>
      <c r="F1570" s="77" t="s">
        <v>2417</v>
      </c>
      <c r="G1570" s="145" t="s">
        <v>1050</v>
      </c>
      <c r="H1570" s="138" t="str">
        <f>IFERROR(VLOOKUP(G1570,REFERENCES!O:P,2,FALSE),"")</f>
        <v xml:space="preserve">Nombre </v>
      </c>
      <c r="I1570" s="146">
        <v>598</v>
      </c>
      <c r="J1570" s="73"/>
      <c r="K1570" s="73"/>
      <c r="L1570" s="73"/>
      <c r="M1570" s="147">
        <v>2990</v>
      </c>
      <c r="N1570" s="17">
        <v>598</v>
      </c>
      <c r="O1570" s="143"/>
      <c r="P1570" s="71" t="s">
        <v>16</v>
      </c>
      <c r="Q1570" s="71" t="s">
        <v>270</v>
      </c>
      <c r="R1570" s="78" t="s">
        <v>1254</v>
      </c>
      <c r="S1570" s="167" t="s">
        <v>2149</v>
      </c>
      <c r="T1570" s="71"/>
      <c r="U1570" s="71"/>
      <c r="V1570" s="15"/>
      <c r="W1570" s="206" t="str">
        <f t="shared" si="74"/>
        <v>IFR20161116GRPE1E</v>
      </c>
      <c r="X1570" s="206">
        <f t="shared" si="75"/>
        <v>0</v>
      </c>
      <c r="Y1570" s="206" t="str">
        <f>VLOOKUP(P1570,NIVEAUXADMIN!A:B,2,FALSE)</f>
        <v>HT08</v>
      </c>
      <c r="Z1570" s="206" t="str">
        <f>VLOOKUP(Q1570,NIVEAUXADMIN!E:F,2,FALSE)</f>
        <v>HT08834</v>
      </c>
      <c r="AA1570" s="206" t="str">
        <f>VLOOKUP(R1570,NIVEAUXADMIN!I:J,2,FALSE)</f>
        <v>HT08834-01</v>
      </c>
      <c r="AB1570" s="206">
        <f>IF(SUMPRODUCT(($A$4:$A1570=A1570)*($Q$4:$Q1570=Q1570))&gt;1,0,1)</f>
        <v>0</v>
      </c>
      <c r="AC1570" s="207">
        <f>IF(SUMPRODUCT(($A$4:$A1570=A1570)*($F$4:$F1570=F1570)*($Q$4:$Q1570=Q1570))&gt;1,0,1)</f>
        <v>0</v>
      </c>
      <c r="AD1570" s="206" t="str">
        <f t="shared" si="76"/>
        <v xml:space="preserve">{"Organisation": "IFRC", "Indicateur": "Distribution de biens non-alimentaire", "Statut": "Réalisé", "Date de l'activité (passé ou planifiée)
( jj-mm-aaaa)": "11/16/2016", "Département": "Grande Anse", "Commune": "Pestel", "Section Communale": "1ere Bernagousse"}, </v>
      </c>
    </row>
    <row r="1571" spans="1:30" x14ac:dyDescent="0.25">
      <c r="A1571" s="143" t="s">
        <v>43</v>
      </c>
      <c r="B1571" s="53" t="s">
        <v>2058</v>
      </c>
      <c r="C1571" s="53"/>
      <c r="D1571" s="53" t="s">
        <v>15</v>
      </c>
      <c r="E1571" s="132">
        <v>42690</v>
      </c>
      <c r="F1571" s="77" t="s">
        <v>2417</v>
      </c>
      <c r="G1571" s="145" t="s">
        <v>1051</v>
      </c>
      <c r="H1571" s="138" t="str">
        <f>IFERROR(VLOOKUP(G1571,REFERENCES!O:P,2,FALSE),"")</f>
        <v xml:space="preserve">Nombre </v>
      </c>
      <c r="I1571" s="146">
        <v>1196</v>
      </c>
      <c r="J1571" s="73"/>
      <c r="K1571" s="73"/>
      <c r="L1571" s="73"/>
      <c r="M1571" s="147">
        <v>2990</v>
      </c>
      <c r="N1571" s="17">
        <v>598</v>
      </c>
      <c r="O1571" s="143"/>
      <c r="P1571" s="71" t="s">
        <v>16</v>
      </c>
      <c r="Q1571" s="71" t="s">
        <v>270</v>
      </c>
      <c r="R1571" s="78" t="s">
        <v>1254</v>
      </c>
      <c r="S1571" s="167" t="s">
        <v>2149</v>
      </c>
      <c r="T1571" s="71"/>
      <c r="U1571" s="71"/>
      <c r="V1571" s="15"/>
      <c r="W1571" s="206" t="str">
        <f t="shared" si="74"/>
        <v>IFR20161116GRPE1E</v>
      </c>
      <c r="X1571" s="206">
        <f t="shared" si="75"/>
        <v>0</v>
      </c>
      <c r="Y1571" s="206" t="str">
        <f>VLOOKUP(P1571,NIVEAUXADMIN!A:B,2,FALSE)</f>
        <v>HT08</v>
      </c>
      <c r="Z1571" s="206" t="str">
        <f>VLOOKUP(Q1571,NIVEAUXADMIN!E:F,2,FALSE)</f>
        <v>HT08834</v>
      </c>
      <c r="AA1571" s="206" t="str">
        <f>VLOOKUP(R1571,NIVEAUXADMIN!I:J,2,FALSE)</f>
        <v>HT08834-01</v>
      </c>
      <c r="AB1571" s="206">
        <f>IF(SUMPRODUCT(($A$4:$A1571=A1571)*($Q$4:$Q1571=Q1571))&gt;1,0,1)</f>
        <v>0</v>
      </c>
      <c r="AC1571" s="207">
        <f>IF(SUMPRODUCT(($A$4:$A1571=A1571)*($F$4:$F1571=F1571)*($Q$4:$Q1571=Q1571))&gt;1,0,1)</f>
        <v>0</v>
      </c>
      <c r="AD1571" s="206" t="str">
        <f t="shared" si="76"/>
        <v xml:space="preserve">{"Organisation": "IFRC", "Indicateur": "Distribution de biens non-alimentaire", "Statut": "Réalisé", "Date de l'activité (passé ou planifiée)
( jj-mm-aaaa)": "11/16/2016", "Département": "Grande Anse", "Commune": "Pestel", "Section Communale": "1ere Bernagousse"}, </v>
      </c>
    </row>
    <row r="1572" spans="1:30" x14ac:dyDescent="0.25">
      <c r="A1572" s="143" t="s">
        <v>43</v>
      </c>
      <c r="B1572" s="53" t="s">
        <v>2058</v>
      </c>
      <c r="C1572" s="53"/>
      <c r="D1572" s="53" t="s">
        <v>15</v>
      </c>
      <c r="E1572" s="132">
        <v>42693</v>
      </c>
      <c r="F1572" s="77" t="s">
        <v>2417</v>
      </c>
      <c r="G1572" s="145" t="s">
        <v>1055</v>
      </c>
      <c r="H1572" s="138" t="str">
        <f>IFERROR(VLOOKUP(G1572,REFERENCES!O:P,2,FALSE),"")</f>
        <v xml:space="preserve">Nombre </v>
      </c>
      <c r="I1572" s="207">
        <v>204</v>
      </c>
      <c r="J1572" s="73"/>
      <c r="K1572" s="73"/>
      <c r="L1572" s="73"/>
      <c r="M1572" s="147">
        <v>1020</v>
      </c>
      <c r="N1572" s="17">
        <v>204</v>
      </c>
      <c r="O1572" s="206"/>
      <c r="P1572" s="53" t="s">
        <v>2197</v>
      </c>
      <c r="Q1572" s="53" t="s">
        <v>138</v>
      </c>
      <c r="R1572" s="78"/>
      <c r="S1572" s="167"/>
      <c r="T1572" s="71"/>
      <c r="U1572" s="71"/>
      <c r="V1572" s="145"/>
      <c r="W1572" s="206" t="str">
        <f t="shared" si="74"/>
        <v>IFR20161119ARAN</v>
      </c>
      <c r="X1572" s="206">
        <f t="shared" si="75"/>
        <v>0</v>
      </c>
      <c r="Y1572" s="206" t="str">
        <f>VLOOKUP(P1572,NIVEAUXADMIN!A:B,2,FALSE)</f>
        <v>HT05</v>
      </c>
      <c r="Z1572" s="206" t="str">
        <f>VLOOKUP(Q1572,NIVEAUXADMIN!E:F,2,FALSE)</f>
        <v>HT05523</v>
      </c>
      <c r="AA1572" s="206" t="e">
        <f>VLOOKUP(R1572,NIVEAUXADMIN!I:J,2,FALSE)</f>
        <v>#N/A</v>
      </c>
      <c r="AB1572" s="206">
        <f>IF(SUMPRODUCT(($A$4:$A1572=A1572)*($Q$4:$Q1572=Q1572))&gt;1,0,1)</f>
        <v>1</v>
      </c>
      <c r="AC1572" s="207">
        <f>IF(SUMPRODUCT(($A$4:$A1572=A1572)*($F$4:$F1572=F1572)*($Q$4:$Q1572=Q1572))&gt;1,0,1)</f>
        <v>1</v>
      </c>
      <c r="AD1572" s="206" t="str">
        <f t="shared" si="76"/>
        <v xml:space="preserve">{"Organisation": "IFRC", "Indicateur": "Distribution de biens non-alimentaire", "Statut": "Réalisé", "Date de l'activité (passé ou planifiée)
( jj-mm-aaaa)": "11/19/2016", "Département": "Artibonite", "Commune": "Anse Rouge", "Section Communale": ""}, </v>
      </c>
    </row>
    <row r="1573" spans="1:30" x14ac:dyDescent="0.25">
      <c r="A1573" s="143" t="s">
        <v>43</v>
      </c>
      <c r="B1573" s="53" t="s">
        <v>2058</v>
      </c>
      <c r="C1573" s="53"/>
      <c r="D1573" s="53" t="s">
        <v>15</v>
      </c>
      <c r="E1573" s="132">
        <v>42693</v>
      </c>
      <c r="F1573" s="77" t="s">
        <v>2417</v>
      </c>
      <c r="G1573" s="145" t="s">
        <v>1058</v>
      </c>
      <c r="H1573" s="138" t="str">
        <f>IFERROR(VLOOKUP(G1573,REFERENCES!O:P,2,FALSE),"")</f>
        <v xml:space="preserve">Nombre </v>
      </c>
      <c r="I1573" s="207">
        <v>204</v>
      </c>
      <c r="J1573" s="73"/>
      <c r="K1573" s="73"/>
      <c r="L1573" s="73"/>
      <c r="M1573" s="147">
        <v>1020</v>
      </c>
      <c r="N1573" s="17">
        <v>204</v>
      </c>
      <c r="O1573" s="206"/>
      <c r="P1573" s="53" t="s">
        <v>2197</v>
      </c>
      <c r="Q1573" s="53" t="s">
        <v>138</v>
      </c>
      <c r="R1573" s="150"/>
      <c r="S1573" s="167"/>
      <c r="T1573" s="71"/>
      <c r="U1573" s="71"/>
      <c r="V1573" s="206" t="s">
        <v>1049</v>
      </c>
      <c r="W1573" s="206" t="str">
        <f t="shared" si="74"/>
        <v>IFR20161119ARAN</v>
      </c>
      <c r="X1573" s="206">
        <f t="shared" si="75"/>
        <v>0</v>
      </c>
      <c r="Y1573" s="206" t="str">
        <f>VLOOKUP(P1573,NIVEAUXADMIN!A:B,2,FALSE)</f>
        <v>HT05</v>
      </c>
      <c r="Z1573" s="206" t="str">
        <f>VLOOKUP(Q1573,NIVEAUXADMIN!E:F,2,FALSE)</f>
        <v>HT05523</v>
      </c>
      <c r="AA1573" s="206" t="e">
        <f>VLOOKUP(R1573,NIVEAUXADMIN!I:J,2,FALSE)</f>
        <v>#N/A</v>
      </c>
      <c r="AB1573" s="206">
        <f>IF(SUMPRODUCT(($A$4:$A1573=A1573)*($Q$4:$Q1573=Q1573))&gt;1,0,1)</f>
        <v>0</v>
      </c>
      <c r="AC1573" s="207">
        <f>IF(SUMPRODUCT(($A$4:$A1573=A1573)*($F$4:$F1573=F1573)*($Q$4:$Q1573=Q1573))&gt;1,0,1)</f>
        <v>0</v>
      </c>
      <c r="AD1573" s="206" t="str">
        <f t="shared" si="76"/>
        <v xml:space="preserve">{"Organisation": "IFRC", "Indicateur": "Distribution de biens non-alimentaire", "Statut": "Réalisé", "Date de l'activité (passé ou planifiée)
( jj-mm-aaaa)": "11/19/2016", "Département": "Artibonite", "Commune": "Anse Rouge", "Section Communale": ""}, </v>
      </c>
    </row>
    <row r="1574" spans="1:30" x14ac:dyDescent="0.25">
      <c r="A1574" s="143" t="s">
        <v>43</v>
      </c>
      <c r="B1574" s="53" t="s">
        <v>2058</v>
      </c>
      <c r="C1574" s="53"/>
      <c r="D1574" s="53" t="s">
        <v>15</v>
      </c>
      <c r="E1574" s="132">
        <v>42693</v>
      </c>
      <c r="F1574" s="77" t="s">
        <v>2417</v>
      </c>
      <c r="G1574" s="145" t="s">
        <v>1052</v>
      </c>
      <c r="H1574" s="138" t="str">
        <f>IFERROR(VLOOKUP(G1574,REFERENCES!O:P,2,FALSE),"")</f>
        <v xml:space="preserve">Nombre </v>
      </c>
      <c r="I1574" s="207">
        <v>3060</v>
      </c>
      <c r="J1574" s="73"/>
      <c r="K1574" s="73"/>
      <c r="L1574" s="73"/>
      <c r="M1574" s="147">
        <v>1020</v>
      </c>
      <c r="N1574" s="146">
        <v>204</v>
      </c>
      <c r="O1574" s="206"/>
      <c r="P1574" s="53" t="s">
        <v>2197</v>
      </c>
      <c r="Q1574" s="53" t="s">
        <v>138</v>
      </c>
      <c r="R1574" s="78"/>
      <c r="S1574" s="167"/>
      <c r="T1574" s="71"/>
      <c r="U1574" s="71"/>
      <c r="V1574" s="145"/>
      <c r="W1574" s="206" t="str">
        <f t="shared" si="74"/>
        <v>IFR20161119ARAN</v>
      </c>
      <c r="X1574" s="206">
        <f t="shared" si="75"/>
        <v>0</v>
      </c>
      <c r="Y1574" s="206" t="str">
        <f>VLOOKUP(P1574,NIVEAUXADMIN!A:B,2,FALSE)</f>
        <v>HT05</v>
      </c>
      <c r="Z1574" s="206" t="str">
        <f>VLOOKUP(Q1574,NIVEAUXADMIN!E:F,2,FALSE)</f>
        <v>HT05523</v>
      </c>
      <c r="AA1574" s="206" t="e">
        <f>VLOOKUP(R1574,NIVEAUXADMIN!I:J,2,FALSE)</f>
        <v>#N/A</v>
      </c>
      <c r="AB1574" s="206">
        <f>IF(SUMPRODUCT(($A$4:$A1574=A1574)*($Q$4:$Q1574=Q1574))&gt;1,0,1)</f>
        <v>0</v>
      </c>
      <c r="AC1574" s="207">
        <f>IF(SUMPRODUCT(($A$4:$A1574=A1574)*($F$4:$F1574=F1574)*($Q$4:$Q1574=Q1574))&gt;1,0,1)</f>
        <v>0</v>
      </c>
      <c r="AD1574" s="206" t="str">
        <f t="shared" si="76"/>
        <v xml:space="preserve">{"Organisation": "IFRC", "Indicateur": "Distribution de biens non-alimentaire", "Statut": "Réalisé", "Date de l'activité (passé ou planifiée)
( jj-mm-aaaa)": "11/19/2016", "Département": "Artibonite", "Commune": "Anse Rouge", "Section Communale": ""}, </v>
      </c>
    </row>
    <row r="1575" spans="1:30" x14ac:dyDescent="0.25">
      <c r="A1575" s="143" t="s">
        <v>43</v>
      </c>
      <c r="B1575" s="53" t="s">
        <v>2058</v>
      </c>
      <c r="C1575" s="53"/>
      <c r="D1575" s="53" t="s">
        <v>15</v>
      </c>
      <c r="E1575" s="132">
        <v>42693</v>
      </c>
      <c r="F1575" s="77" t="s">
        <v>2420</v>
      </c>
      <c r="G1575" s="145" t="s">
        <v>2410</v>
      </c>
      <c r="H1575" s="138" t="str">
        <f>IFERROR(VLOOKUP(G1575,REFERENCES!O:P,2,FALSE),"")</f>
        <v xml:space="preserve">Nombre </v>
      </c>
      <c r="I1575" s="207">
        <v>204</v>
      </c>
      <c r="J1575" s="73"/>
      <c r="K1575" s="73"/>
      <c r="L1575" s="73"/>
      <c r="M1575" s="147">
        <v>1020</v>
      </c>
      <c r="N1575" s="146">
        <v>204</v>
      </c>
      <c r="O1575" s="206"/>
      <c r="P1575" s="53" t="s">
        <v>2197</v>
      </c>
      <c r="Q1575" s="53" t="s">
        <v>138</v>
      </c>
      <c r="R1575" s="78"/>
      <c r="S1575" s="167"/>
      <c r="T1575" s="71"/>
      <c r="U1575" s="71"/>
      <c r="V1575" s="145"/>
      <c r="W1575" s="206" t="str">
        <f t="shared" si="74"/>
        <v>IFR20161119ARAN</v>
      </c>
      <c r="X1575" s="206">
        <f t="shared" si="75"/>
        <v>0</v>
      </c>
      <c r="Y1575" s="206" t="str">
        <f>VLOOKUP(P1575,NIVEAUXADMIN!A:B,2,FALSE)</f>
        <v>HT05</v>
      </c>
      <c r="Z1575" s="206" t="str">
        <f>VLOOKUP(Q1575,NIVEAUXADMIN!E:F,2,FALSE)</f>
        <v>HT05523</v>
      </c>
      <c r="AA1575" s="206" t="e">
        <f>VLOOKUP(R1575,NIVEAUXADMIN!I:J,2,FALSE)</f>
        <v>#N/A</v>
      </c>
      <c r="AB1575" s="206">
        <f>IF(SUMPRODUCT(($A$4:$A1575=A1575)*($Q$4:$Q1575=Q1575))&gt;1,0,1)</f>
        <v>0</v>
      </c>
      <c r="AC1575" s="207">
        <f>IF(SUMPRODUCT(($A$4:$A1575=A1575)*($F$4:$F1575=F1575)*($Q$4:$Q1575=Q1575))&gt;1,0,1)</f>
        <v>1</v>
      </c>
      <c r="AD1575" s="206" t="str">
        <f t="shared" si="76"/>
        <v xml:space="preserve">{"Organisation": "IFRC", "Indicateur": "Distribution de materiel d'abris d'urgence", "Statut": "Réalisé", "Date de l'activité (passé ou planifiée)
( jj-mm-aaaa)": "11/19/2016", "Département": "Artibonite", "Commune": "Anse Rouge", "Section Communale": ""}, </v>
      </c>
    </row>
    <row r="1576" spans="1:30" x14ac:dyDescent="0.25">
      <c r="A1576" s="143" t="s">
        <v>43</v>
      </c>
      <c r="B1576" s="53" t="s">
        <v>2058</v>
      </c>
      <c r="C1576" s="53"/>
      <c r="D1576" s="53" t="s">
        <v>15</v>
      </c>
      <c r="E1576" s="132">
        <v>42693</v>
      </c>
      <c r="F1576" s="77" t="s">
        <v>2420</v>
      </c>
      <c r="G1576" s="145" t="s">
        <v>2409</v>
      </c>
      <c r="H1576" s="138" t="str">
        <f>IFERROR(VLOOKUP(G1576,REFERENCES!O:P,2,FALSE),"")</f>
        <v xml:space="preserve">Nombre </v>
      </c>
      <c r="I1576" s="207">
        <v>204</v>
      </c>
      <c r="J1576" s="73"/>
      <c r="K1576" s="73"/>
      <c r="L1576" s="73"/>
      <c r="M1576" s="147">
        <v>1020</v>
      </c>
      <c r="N1576" s="146">
        <v>204</v>
      </c>
      <c r="O1576" s="206"/>
      <c r="P1576" s="53" t="s">
        <v>2197</v>
      </c>
      <c r="Q1576" s="53" t="s">
        <v>138</v>
      </c>
      <c r="R1576" s="78"/>
      <c r="S1576" s="167"/>
      <c r="T1576" s="71"/>
      <c r="U1576" s="71"/>
      <c r="V1576" s="145"/>
      <c r="W1576" s="206" t="str">
        <f t="shared" si="74"/>
        <v>IFR20161119ARAN</v>
      </c>
      <c r="X1576" s="206">
        <f t="shared" si="75"/>
        <v>0</v>
      </c>
      <c r="Y1576" s="206" t="str">
        <f>VLOOKUP(P1576,NIVEAUXADMIN!A:B,2,FALSE)</f>
        <v>HT05</v>
      </c>
      <c r="Z1576" s="206" t="str">
        <f>VLOOKUP(Q1576,NIVEAUXADMIN!E:F,2,FALSE)</f>
        <v>HT05523</v>
      </c>
      <c r="AA1576" s="206" t="e">
        <f>VLOOKUP(R1576,NIVEAUXADMIN!I:J,2,FALSE)</f>
        <v>#N/A</v>
      </c>
      <c r="AB1576" s="206">
        <f>IF(SUMPRODUCT(($A$4:$A1576=A1576)*($Q$4:$Q1576=Q1576))&gt;1,0,1)</f>
        <v>0</v>
      </c>
      <c r="AC1576" s="207">
        <f>IF(SUMPRODUCT(($A$4:$A1576=A1576)*($F$4:$F1576=F1576)*($Q$4:$Q1576=Q1576))&gt;1,0,1)</f>
        <v>0</v>
      </c>
      <c r="AD1576" s="206" t="str">
        <f t="shared" si="76"/>
        <v xml:space="preserve">{"Organisation": "IFRC", "Indicateur": "Distribution de materiel d'abris d'urgence", "Statut": "Réalisé", "Date de l'activité (passé ou planifiée)
( jj-mm-aaaa)": "11/19/2016", "Département": "Artibonite", "Commune": "Anse Rouge", "Section Communale": ""}, </v>
      </c>
    </row>
    <row r="1577" spans="1:30" x14ac:dyDescent="0.25">
      <c r="A1577" s="143" t="s">
        <v>43</v>
      </c>
      <c r="B1577" s="53" t="s">
        <v>2058</v>
      </c>
      <c r="C1577" s="53"/>
      <c r="D1577" s="53" t="s">
        <v>15</v>
      </c>
      <c r="E1577" s="132">
        <v>42693</v>
      </c>
      <c r="F1577" s="77" t="s">
        <v>2417</v>
      </c>
      <c r="G1577" s="145" t="s">
        <v>1056</v>
      </c>
      <c r="H1577" s="138" t="str">
        <f>IFERROR(VLOOKUP(G1577,REFERENCES!O:P,2,FALSE),"")</f>
        <v xml:space="preserve">Nombre </v>
      </c>
      <c r="I1577" s="146">
        <v>204</v>
      </c>
      <c r="J1577" s="73"/>
      <c r="K1577" s="73"/>
      <c r="L1577" s="73"/>
      <c r="M1577" s="147">
        <v>1020</v>
      </c>
      <c r="N1577" s="17">
        <v>204</v>
      </c>
      <c r="O1577" s="206"/>
      <c r="P1577" s="53" t="s">
        <v>2197</v>
      </c>
      <c r="Q1577" s="53" t="s">
        <v>138</v>
      </c>
      <c r="R1577" s="150"/>
      <c r="S1577" s="167"/>
      <c r="T1577" s="71"/>
      <c r="U1577" s="71"/>
      <c r="V1577" s="145"/>
      <c r="W1577" s="206" t="str">
        <f t="shared" si="74"/>
        <v>IFR20161119ARAN</v>
      </c>
      <c r="X1577" s="206">
        <f t="shared" si="75"/>
        <v>0</v>
      </c>
      <c r="Y1577" s="206" t="str">
        <f>VLOOKUP(P1577,NIVEAUXADMIN!A:B,2,FALSE)</f>
        <v>HT05</v>
      </c>
      <c r="Z1577" s="206" t="str">
        <f>VLOOKUP(Q1577,NIVEAUXADMIN!E:F,2,FALSE)</f>
        <v>HT05523</v>
      </c>
      <c r="AA1577" s="206" t="e">
        <f>VLOOKUP(R1577,NIVEAUXADMIN!I:J,2,FALSE)</f>
        <v>#N/A</v>
      </c>
      <c r="AB1577" s="206">
        <f>IF(SUMPRODUCT(($A$4:$A1577=A1577)*($Q$4:$Q1577=Q1577))&gt;1,0,1)</f>
        <v>0</v>
      </c>
      <c r="AC1577" s="207">
        <f>IF(SUMPRODUCT(($A$4:$A1577=A1577)*($F$4:$F1577=F1577)*($Q$4:$Q1577=Q1577))&gt;1,0,1)</f>
        <v>0</v>
      </c>
      <c r="AD1577" s="206" t="str">
        <f t="shared" si="76"/>
        <v xml:space="preserve">{"Organisation": "IFRC", "Indicateur": "Distribution de biens non-alimentaire", "Statut": "Réalisé", "Date de l'activité (passé ou planifiée)
( jj-mm-aaaa)": "11/19/2016", "Département": "Artibonite", "Commune": "Anse Rouge", "Section Communale": ""}, </v>
      </c>
    </row>
    <row r="1578" spans="1:30" x14ac:dyDescent="0.25">
      <c r="A1578" s="143" t="s">
        <v>43</v>
      </c>
      <c r="B1578" s="53" t="s">
        <v>2058</v>
      </c>
      <c r="C1578" s="53"/>
      <c r="D1578" s="53" t="s">
        <v>15</v>
      </c>
      <c r="E1578" s="132">
        <v>42693</v>
      </c>
      <c r="F1578" s="77" t="s">
        <v>2417</v>
      </c>
      <c r="G1578" s="145" t="s">
        <v>1047</v>
      </c>
      <c r="H1578" s="138" t="str">
        <f>IFERROR(VLOOKUP(G1578,REFERENCES!O:P,2,FALSE),"")</f>
        <v xml:space="preserve">Nombre </v>
      </c>
      <c r="I1578" s="146">
        <v>408</v>
      </c>
      <c r="J1578" s="73"/>
      <c r="K1578" s="73"/>
      <c r="L1578" s="73"/>
      <c r="M1578" s="147">
        <v>1020</v>
      </c>
      <c r="N1578" s="17">
        <v>204</v>
      </c>
      <c r="O1578" s="206"/>
      <c r="P1578" s="53" t="s">
        <v>2197</v>
      </c>
      <c r="Q1578" s="53" t="s">
        <v>138</v>
      </c>
      <c r="R1578" s="150"/>
      <c r="S1578" s="167"/>
      <c r="T1578" s="71"/>
      <c r="U1578" s="71"/>
      <c r="V1578" s="145"/>
      <c r="W1578" s="206" t="str">
        <f t="shared" si="74"/>
        <v>IFR20161119ARAN</v>
      </c>
      <c r="X1578" s="206">
        <f t="shared" si="75"/>
        <v>0</v>
      </c>
      <c r="Y1578" s="206" t="str">
        <f>VLOOKUP(P1578,NIVEAUXADMIN!A:B,2,FALSE)</f>
        <v>HT05</v>
      </c>
      <c r="Z1578" s="206" t="str">
        <f>VLOOKUP(Q1578,NIVEAUXADMIN!E:F,2,FALSE)</f>
        <v>HT05523</v>
      </c>
      <c r="AA1578" s="206" t="e">
        <f>VLOOKUP(R1578,NIVEAUXADMIN!I:J,2,FALSE)</f>
        <v>#N/A</v>
      </c>
      <c r="AB1578" s="206">
        <f>IF(SUMPRODUCT(($A$4:$A1578=A1578)*($Q$4:$Q1578=Q1578))&gt;1,0,1)</f>
        <v>0</v>
      </c>
      <c r="AC1578" s="207">
        <f>IF(SUMPRODUCT(($A$4:$A1578=A1578)*($F$4:$F1578=F1578)*($Q$4:$Q1578=Q1578))&gt;1,0,1)</f>
        <v>0</v>
      </c>
      <c r="AD1578" s="206" t="str">
        <f t="shared" si="76"/>
        <v xml:space="preserve">{"Organisation": "IFRC", "Indicateur": "Distribution de biens non-alimentaire", "Statut": "Réalisé", "Date de l'activité (passé ou planifiée)
( jj-mm-aaaa)": "11/19/2016", "Département": "Artibonite", "Commune": "Anse Rouge", "Section Communale": ""}, </v>
      </c>
    </row>
    <row r="1579" spans="1:30" x14ac:dyDescent="0.25">
      <c r="A1579" s="143" t="s">
        <v>43</v>
      </c>
      <c r="B1579" s="53" t="s">
        <v>2058</v>
      </c>
      <c r="C1579" s="53"/>
      <c r="D1579" s="53" t="s">
        <v>15</v>
      </c>
      <c r="E1579" s="132">
        <v>42698</v>
      </c>
      <c r="F1579" s="77" t="s">
        <v>2417</v>
      </c>
      <c r="G1579" s="145" t="s">
        <v>1058</v>
      </c>
      <c r="H1579" s="138" t="str">
        <f>IFERROR(VLOOKUP(G1579,REFERENCES!O:P,2,FALSE),"")</f>
        <v xml:space="preserve">Nombre </v>
      </c>
      <c r="I1579" s="146">
        <v>782</v>
      </c>
      <c r="J1579" s="73"/>
      <c r="K1579" s="73"/>
      <c r="L1579" s="73"/>
      <c r="M1579" s="147">
        <v>1955</v>
      </c>
      <c r="N1579" s="17">
        <v>391</v>
      </c>
      <c r="O1579" s="206"/>
      <c r="P1579" s="53" t="s">
        <v>16</v>
      </c>
      <c r="Q1579" s="53" t="s">
        <v>273</v>
      </c>
      <c r="R1579" s="150"/>
      <c r="S1579" s="167"/>
      <c r="T1579" s="71"/>
      <c r="U1579" s="71"/>
      <c r="V1579" s="206" t="s">
        <v>1049</v>
      </c>
      <c r="W1579" s="206" t="str">
        <f t="shared" si="74"/>
        <v>IFR20161124GRRO</v>
      </c>
      <c r="X1579" s="206">
        <f t="shared" si="75"/>
        <v>0</v>
      </c>
      <c r="Y1579" s="206" t="str">
        <f>VLOOKUP(P1579,NIVEAUXADMIN!A:B,2,FALSE)</f>
        <v>HT08</v>
      </c>
      <c r="Z1579" s="206" t="str">
        <f>VLOOKUP(Q1579,NIVEAUXADMIN!E:F,2,FALSE)</f>
        <v>HT08832</v>
      </c>
      <c r="AA1579" s="206" t="e">
        <f>VLOOKUP(R1579,NIVEAUXADMIN!I:J,2,FALSE)</f>
        <v>#N/A</v>
      </c>
      <c r="AB1579" s="206">
        <f>IF(SUMPRODUCT(($A$4:$A1579=A1579)*($Q$4:$Q1579=Q1579))&gt;1,0,1)</f>
        <v>0</v>
      </c>
      <c r="AC1579" s="207">
        <f>IF(SUMPRODUCT(($A$4:$A1579=A1579)*($F$4:$F1579=F1579)*($Q$4:$Q1579=Q1579))&gt;1,0,1)</f>
        <v>1</v>
      </c>
      <c r="AD1579" s="206" t="str">
        <f t="shared" si="76"/>
        <v xml:space="preserve">{"Organisation": "IFRC", "Indicateur": "Distribution de biens non-alimentaire", "Statut": "Réalisé", "Date de l'activité (passé ou planifiée)
( jj-mm-aaaa)": "11/24/2016", "Département": "Grande Anse", "Commune": "Roseaux", "Section Communale": ""}, </v>
      </c>
    </row>
    <row r="1580" spans="1:30" x14ac:dyDescent="0.25">
      <c r="A1580" s="143" t="s">
        <v>43</v>
      </c>
      <c r="B1580" s="53" t="s">
        <v>2058</v>
      </c>
      <c r="C1580" s="53"/>
      <c r="D1580" s="53" t="s">
        <v>15</v>
      </c>
      <c r="E1580" s="132">
        <v>42698</v>
      </c>
      <c r="F1580" s="77" t="s">
        <v>2420</v>
      </c>
      <c r="G1580" s="145" t="s">
        <v>2409</v>
      </c>
      <c r="H1580" s="138" t="str">
        <f>IFERROR(VLOOKUP(G1580,REFERENCES!O:P,2,FALSE),"")</f>
        <v xml:space="preserve">Nombre </v>
      </c>
      <c r="I1580" s="146">
        <v>391</v>
      </c>
      <c r="J1580" s="73"/>
      <c r="K1580" s="73"/>
      <c r="L1580" s="73"/>
      <c r="M1580" s="147">
        <v>1955</v>
      </c>
      <c r="N1580" s="17">
        <v>391</v>
      </c>
      <c r="O1580" s="206"/>
      <c r="P1580" s="71" t="s">
        <v>16</v>
      </c>
      <c r="Q1580" s="71" t="s">
        <v>273</v>
      </c>
      <c r="R1580" s="150"/>
      <c r="S1580" s="167"/>
      <c r="T1580" s="71"/>
      <c r="U1580" s="71"/>
      <c r="V1580" s="145"/>
      <c r="W1580" s="206" t="str">
        <f t="shared" si="74"/>
        <v>IFR20161124GRRO</v>
      </c>
      <c r="X1580" s="206">
        <f t="shared" si="75"/>
        <v>0</v>
      </c>
      <c r="Y1580" s="206" t="str">
        <f>VLOOKUP(P1580,NIVEAUXADMIN!A:B,2,FALSE)</f>
        <v>HT08</v>
      </c>
      <c r="Z1580" s="206" t="str">
        <f>VLOOKUP(Q1580,NIVEAUXADMIN!E:F,2,FALSE)</f>
        <v>HT08832</v>
      </c>
      <c r="AA1580" s="206" t="e">
        <f>VLOOKUP(R1580,NIVEAUXADMIN!I:J,2,FALSE)</f>
        <v>#N/A</v>
      </c>
      <c r="AB1580" s="206">
        <f>IF(SUMPRODUCT(($A$4:$A1580=A1580)*($Q$4:$Q1580=Q1580))&gt;1,0,1)</f>
        <v>0</v>
      </c>
      <c r="AC1580" s="207">
        <f>IF(SUMPRODUCT(($A$4:$A1580=A1580)*($F$4:$F1580=F1580)*($Q$4:$Q1580=Q1580))&gt;1,0,1)</f>
        <v>0</v>
      </c>
      <c r="AD1580" s="206" t="str">
        <f t="shared" si="76"/>
        <v xml:space="preserve">{"Organisation": "IFRC", "Indicateur": "Distribution de materiel d'abris d'urgence", "Statut": "Réalisé", "Date de l'activité (passé ou planifiée)
( jj-mm-aaaa)": "11/24/2016", "Département": "Grande Anse", "Commune": "Roseaux", "Section Communale": ""}, </v>
      </c>
    </row>
    <row r="1581" spans="1:30" x14ac:dyDescent="0.25">
      <c r="A1581" s="143" t="s">
        <v>43</v>
      </c>
      <c r="B1581" s="53" t="s">
        <v>2058</v>
      </c>
      <c r="C1581" s="53"/>
      <c r="D1581" s="53" t="s">
        <v>15</v>
      </c>
      <c r="E1581" s="132">
        <v>42698</v>
      </c>
      <c r="F1581" s="77" t="s">
        <v>2417</v>
      </c>
      <c r="G1581" s="145" t="s">
        <v>1056</v>
      </c>
      <c r="H1581" s="138" t="str">
        <f>IFERROR(VLOOKUP(G1581,REFERENCES!O:P,2,FALSE),"")</f>
        <v xml:space="preserve">Nombre </v>
      </c>
      <c r="I1581" s="146">
        <v>391</v>
      </c>
      <c r="J1581" s="73"/>
      <c r="K1581" s="73"/>
      <c r="L1581" s="73"/>
      <c r="M1581" s="147">
        <v>1955</v>
      </c>
      <c r="N1581" s="146">
        <v>391</v>
      </c>
      <c r="O1581" s="206"/>
      <c r="P1581" s="71" t="s">
        <v>16</v>
      </c>
      <c r="Q1581" s="71" t="s">
        <v>273</v>
      </c>
      <c r="R1581" s="150"/>
      <c r="S1581" s="167"/>
      <c r="T1581" s="71"/>
      <c r="U1581" s="71"/>
      <c r="V1581" s="145"/>
      <c r="W1581" s="206" t="str">
        <f t="shared" si="74"/>
        <v>IFR20161124GRRO</v>
      </c>
      <c r="X1581" s="206">
        <f t="shared" si="75"/>
        <v>0</v>
      </c>
      <c r="Y1581" s="206" t="str">
        <f>VLOOKUP(P1581,NIVEAUXADMIN!A:B,2,FALSE)</f>
        <v>HT08</v>
      </c>
      <c r="Z1581" s="206" t="str">
        <f>VLOOKUP(Q1581,NIVEAUXADMIN!E:F,2,FALSE)</f>
        <v>HT08832</v>
      </c>
      <c r="AA1581" s="206" t="e">
        <f>VLOOKUP(R1581,NIVEAUXADMIN!I:J,2,FALSE)</f>
        <v>#N/A</v>
      </c>
      <c r="AB1581" s="206">
        <f>IF(SUMPRODUCT(($A$4:$A1581=A1581)*($Q$4:$Q1581=Q1581))&gt;1,0,1)</f>
        <v>0</v>
      </c>
      <c r="AC1581" s="207">
        <f>IF(SUMPRODUCT(($A$4:$A1581=A1581)*($F$4:$F1581=F1581)*($Q$4:$Q1581=Q1581))&gt;1,0,1)</f>
        <v>0</v>
      </c>
      <c r="AD1581" s="206" t="str">
        <f t="shared" si="76"/>
        <v xml:space="preserve">{"Organisation": "IFRC", "Indicateur": "Distribution de biens non-alimentaire", "Statut": "Réalisé", "Date de l'activité (passé ou planifiée)
( jj-mm-aaaa)": "11/24/2016", "Département": "Grande Anse", "Commune": "Roseaux", "Section Communale": ""}, </v>
      </c>
    </row>
    <row r="1582" spans="1:30" x14ac:dyDescent="0.25">
      <c r="A1582" s="143" t="s">
        <v>43</v>
      </c>
      <c r="B1582" s="53" t="s">
        <v>2058</v>
      </c>
      <c r="C1582" s="71"/>
      <c r="D1582" s="71" t="s">
        <v>15</v>
      </c>
      <c r="E1582" s="132">
        <v>42698</v>
      </c>
      <c r="F1582" s="77" t="s">
        <v>2417</v>
      </c>
      <c r="G1582" s="145" t="s">
        <v>1050</v>
      </c>
      <c r="H1582" s="138" t="str">
        <f>IFERROR(VLOOKUP(G1582,REFERENCES!O:P,2,FALSE),"")</f>
        <v xml:space="preserve">Nombre </v>
      </c>
      <c r="I1582" s="146">
        <v>391</v>
      </c>
      <c r="J1582" s="207"/>
      <c r="K1582" s="207"/>
      <c r="L1582" s="207"/>
      <c r="M1582" s="147">
        <v>1955</v>
      </c>
      <c r="N1582" s="207">
        <v>391</v>
      </c>
      <c r="O1582" s="206"/>
      <c r="P1582" s="71" t="s">
        <v>16</v>
      </c>
      <c r="Q1582" s="206" t="s">
        <v>273</v>
      </c>
      <c r="R1582" s="150"/>
      <c r="S1582" s="167"/>
      <c r="T1582" s="206"/>
      <c r="U1582" s="143"/>
      <c r="V1582" s="145"/>
      <c r="W1582" s="206" t="str">
        <f t="shared" si="74"/>
        <v>IFR20161124GRRO</v>
      </c>
      <c r="X1582" s="206">
        <f t="shared" si="75"/>
        <v>0</v>
      </c>
      <c r="Y1582" s="206" t="str">
        <f>VLOOKUP(P1582,NIVEAUXADMIN!A:B,2,FALSE)</f>
        <v>HT08</v>
      </c>
      <c r="Z1582" s="206" t="str">
        <f>VLOOKUP(Q1582,NIVEAUXADMIN!E:F,2,FALSE)</f>
        <v>HT08832</v>
      </c>
      <c r="AA1582" s="206" t="e">
        <f>VLOOKUP(R1582,NIVEAUXADMIN!I:J,2,FALSE)</f>
        <v>#N/A</v>
      </c>
      <c r="AB1582" s="206">
        <f>IF(SUMPRODUCT(($A$4:$A1582=A1582)*($Q$4:$Q1582=Q1582))&gt;1,0,1)</f>
        <v>0</v>
      </c>
      <c r="AC1582" s="207">
        <f>IF(SUMPRODUCT(($A$4:$A1582=A1582)*($F$4:$F1582=F1582)*($Q$4:$Q1582=Q1582))&gt;1,0,1)</f>
        <v>0</v>
      </c>
      <c r="AD1582" s="206" t="str">
        <f t="shared" si="76"/>
        <v xml:space="preserve">{"Organisation": "IFRC", "Indicateur": "Distribution de biens non-alimentaire", "Statut": "Réalisé", "Date de l'activité (passé ou planifiée)
( jj-mm-aaaa)": "11/24/2016", "Département": "Grande Anse", "Commune": "Roseaux", "Section Communale": ""}, </v>
      </c>
    </row>
    <row r="1583" spans="1:30" x14ac:dyDescent="0.25">
      <c r="A1583" s="143" t="s">
        <v>43</v>
      </c>
      <c r="B1583" s="53" t="s">
        <v>2058</v>
      </c>
      <c r="C1583" s="71"/>
      <c r="D1583" s="71" t="s">
        <v>15</v>
      </c>
      <c r="E1583" s="132">
        <v>42698</v>
      </c>
      <c r="F1583" s="77" t="s">
        <v>2417</v>
      </c>
      <c r="G1583" s="145" t="s">
        <v>1051</v>
      </c>
      <c r="H1583" s="138" t="str">
        <f>IFERROR(VLOOKUP(G1583,REFERENCES!O:P,2,FALSE),"")</f>
        <v xml:space="preserve">Nombre </v>
      </c>
      <c r="I1583" s="146">
        <v>782</v>
      </c>
      <c r="J1583" s="207"/>
      <c r="K1583" s="207"/>
      <c r="L1583" s="207"/>
      <c r="M1583" s="147">
        <v>1955</v>
      </c>
      <c r="N1583" s="207">
        <v>391</v>
      </c>
      <c r="O1583" s="206"/>
      <c r="P1583" s="71" t="s">
        <v>16</v>
      </c>
      <c r="Q1583" s="206" t="s">
        <v>273</v>
      </c>
      <c r="R1583" s="150"/>
      <c r="S1583" s="167"/>
      <c r="T1583" s="206"/>
      <c r="U1583" s="71"/>
      <c r="V1583" s="145"/>
      <c r="W1583" s="206" t="str">
        <f t="shared" si="74"/>
        <v>IFR20161124GRRO</v>
      </c>
      <c r="X1583" s="206">
        <f t="shared" si="75"/>
        <v>0</v>
      </c>
      <c r="Y1583" s="206" t="str">
        <f>VLOOKUP(P1583,NIVEAUXADMIN!A:B,2,FALSE)</f>
        <v>HT08</v>
      </c>
      <c r="Z1583" s="206" t="str">
        <f>VLOOKUP(Q1583,NIVEAUXADMIN!E:F,2,FALSE)</f>
        <v>HT08832</v>
      </c>
      <c r="AA1583" s="206" t="e">
        <f>VLOOKUP(R1583,NIVEAUXADMIN!I:J,2,FALSE)</f>
        <v>#N/A</v>
      </c>
      <c r="AB1583" s="206">
        <f>IF(SUMPRODUCT(($A$4:$A1583=A1583)*($Q$4:$Q1583=Q1583))&gt;1,0,1)</f>
        <v>0</v>
      </c>
      <c r="AC1583" s="207">
        <f>IF(SUMPRODUCT(($A$4:$A1583=A1583)*($F$4:$F1583=F1583)*($Q$4:$Q1583=Q1583))&gt;1,0,1)</f>
        <v>0</v>
      </c>
      <c r="AD1583" s="206" t="str">
        <f t="shared" si="76"/>
        <v xml:space="preserve">{"Organisation": "IFRC", "Indicateur": "Distribution de biens non-alimentaire", "Statut": "Réalisé", "Date de l'activité (passé ou planifiée)
( jj-mm-aaaa)": "11/24/2016", "Département": "Grande Anse", "Commune": "Roseaux", "Section Communale": ""}, </v>
      </c>
    </row>
    <row r="1584" spans="1:30" x14ac:dyDescent="0.25">
      <c r="A1584" s="143" t="s">
        <v>43</v>
      </c>
      <c r="B1584" s="53" t="s">
        <v>2058</v>
      </c>
      <c r="C1584" s="53"/>
      <c r="D1584" s="53" t="s">
        <v>15</v>
      </c>
      <c r="E1584" s="132">
        <v>42704</v>
      </c>
      <c r="F1584" s="24" t="s">
        <v>2417</v>
      </c>
      <c r="G1584" s="145" t="s">
        <v>1055</v>
      </c>
      <c r="H1584" s="138" t="str">
        <f>IFERROR(VLOOKUP(G1584,REFERENCES!O:P,2,FALSE),"")</f>
        <v xml:space="preserve">Nombre </v>
      </c>
      <c r="I1584" s="207">
        <v>96</v>
      </c>
      <c r="J1584" s="207"/>
      <c r="K1584" s="207"/>
      <c r="L1584" s="207"/>
      <c r="M1584" s="147">
        <v>480</v>
      </c>
      <c r="N1584" s="207">
        <v>96</v>
      </c>
      <c r="O1584" s="143"/>
      <c r="P1584" s="53" t="s">
        <v>2197</v>
      </c>
      <c r="Q1584" s="53" t="s">
        <v>138</v>
      </c>
      <c r="R1584" s="150"/>
      <c r="S1584" s="167"/>
      <c r="T1584" s="71"/>
      <c r="U1584" s="71"/>
      <c r="V1584" s="15"/>
      <c r="W1584" s="206" t="str">
        <f t="shared" si="74"/>
        <v>IFR20161130ARAN</v>
      </c>
      <c r="X1584" s="206">
        <f t="shared" si="75"/>
        <v>0</v>
      </c>
      <c r="Y1584" s="206" t="str">
        <f>VLOOKUP(P1584,NIVEAUXADMIN!A:B,2,FALSE)</f>
        <v>HT05</v>
      </c>
      <c r="Z1584" s="206" t="str">
        <f>VLOOKUP(Q1584,NIVEAUXADMIN!E:F,2,FALSE)</f>
        <v>HT05523</v>
      </c>
      <c r="AA1584" s="206" t="e">
        <f>VLOOKUP(R1584,NIVEAUXADMIN!I:J,2,FALSE)</f>
        <v>#N/A</v>
      </c>
      <c r="AB1584" s="206">
        <f>IF(SUMPRODUCT(($A$4:$A1584=A1584)*($Q$4:$Q1584=Q1584))&gt;1,0,1)</f>
        <v>0</v>
      </c>
      <c r="AC1584" s="207">
        <f>IF(SUMPRODUCT(($A$4:$A1584=A1584)*($F$4:$F1584=F1584)*($Q$4:$Q1584=Q1584))&gt;1,0,1)</f>
        <v>0</v>
      </c>
      <c r="AD1584" s="206" t="str">
        <f t="shared" si="76"/>
        <v xml:space="preserve">{"Organisation": "IFRC", "Indicateur": "Distribution de biens non-alimentaire", "Statut": "Réalisé", "Date de l'activité (passé ou planifiée)
( jj-mm-aaaa)": "11/30/2016", "Département": "Artibonite", "Commune": "Anse Rouge", "Section Communale": ""}, </v>
      </c>
    </row>
    <row r="1585" spans="1:30" x14ac:dyDescent="0.25">
      <c r="A1585" s="143" t="s">
        <v>43</v>
      </c>
      <c r="B1585" s="53" t="s">
        <v>2058</v>
      </c>
      <c r="C1585" s="71"/>
      <c r="D1585" s="71" t="s">
        <v>15</v>
      </c>
      <c r="E1585" s="132">
        <v>42704</v>
      </c>
      <c r="F1585" s="77" t="s">
        <v>2417</v>
      </c>
      <c r="G1585" s="145" t="s">
        <v>1058</v>
      </c>
      <c r="H1585" s="138" t="str">
        <f>IFERROR(VLOOKUP(G1585,REFERENCES!O:P,2,FALSE),"")</f>
        <v xml:space="preserve">Nombre </v>
      </c>
      <c r="I1585" s="207">
        <v>96</v>
      </c>
      <c r="J1585" s="207"/>
      <c r="K1585" s="207"/>
      <c r="L1585" s="207"/>
      <c r="M1585" s="147">
        <v>480</v>
      </c>
      <c r="N1585" s="207">
        <v>96</v>
      </c>
      <c r="O1585" s="143"/>
      <c r="P1585" s="53" t="s">
        <v>2197</v>
      </c>
      <c r="Q1585" s="71" t="s">
        <v>138</v>
      </c>
      <c r="R1585" s="150"/>
      <c r="S1585" s="167"/>
      <c r="T1585" s="71"/>
      <c r="U1585" s="71"/>
      <c r="V1585" s="206" t="s">
        <v>1049</v>
      </c>
      <c r="W1585" s="206" t="str">
        <f t="shared" si="74"/>
        <v>IFR20161130ARAN</v>
      </c>
      <c r="X1585" s="206">
        <f t="shared" si="75"/>
        <v>0</v>
      </c>
      <c r="Y1585" s="206" t="str">
        <f>VLOOKUP(P1585,NIVEAUXADMIN!A:B,2,FALSE)</f>
        <v>HT05</v>
      </c>
      <c r="Z1585" s="206" t="str">
        <f>VLOOKUP(Q1585,NIVEAUXADMIN!E:F,2,FALSE)</f>
        <v>HT05523</v>
      </c>
      <c r="AA1585" s="206" t="e">
        <f>VLOOKUP(R1585,NIVEAUXADMIN!I:J,2,FALSE)</f>
        <v>#N/A</v>
      </c>
      <c r="AB1585" s="206">
        <f>IF(SUMPRODUCT(($A$4:$A1585=A1585)*($Q$4:$Q1585=Q1585))&gt;1,0,1)</f>
        <v>0</v>
      </c>
      <c r="AC1585" s="207">
        <f>IF(SUMPRODUCT(($A$4:$A1585=A1585)*($F$4:$F1585=F1585)*($Q$4:$Q1585=Q1585))&gt;1,0,1)</f>
        <v>0</v>
      </c>
      <c r="AD1585" s="206" t="str">
        <f t="shared" si="76"/>
        <v xml:space="preserve">{"Organisation": "IFRC", "Indicateur": "Distribution de biens non-alimentaire", "Statut": "Réalisé", "Date de l'activité (passé ou planifiée)
( jj-mm-aaaa)": "11/30/2016", "Département": "Artibonite", "Commune": "Anse Rouge", "Section Communale": ""}, </v>
      </c>
    </row>
    <row r="1586" spans="1:30" x14ac:dyDescent="0.25">
      <c r="A1586" s="143" t="s">
        <v>43</v>
      </c>
      <c r="B1586" s="53" t="s">
        <v>2058</v>
      </c>
      <c r="C1586" s="71"/>
      <c r="D1586" s="71" t="s">
        <v>15</v>
      </c>
      <c r="E1586" s="132">
        <v>42704</v>
      </c>
      <c r="F1586" s="77" t="s">
        <v>2420</v>
      </c>
      <c r="G1586" s="145" t="s">
        <v>2409</v>
      </c>
      <c r="H1586" s="138" t="str">
        <f>IFERROR(VLOOKUP(G1586,REFERENCES!O:P,2,FALSE),"")</f>
        <v xml:space="preserve">Nombre </v>
      </c>
      <c r="I1586" s="207">
        <v>96</v>
      </c>
      <c r="J1586" s="207"/>
      <c r="K1586" s="207"/>
      <c r="L1586" s="207"/>
      <c r="M1586" s="147">
        <v>480</v>
      </c>
      <c r="N1586" s="207">
        <v>96</v>
      </c>
      <c r="O1586" s="143"/>
      <c r="P1586" s="53" t="s">
        <v>2197</v>
      </c>
      <c r="Q1586" s="71" t="s">
        <v>138</v>
      </c>
      <c r="R1586" s="150"/>
      <c r="S1586" s="167"/>
      <c r="T1586" s="71"/>
      <c r="U1586" s="71"/>
      <c r="V1586" s="145"/>
      <c r="W1586" s="206" t="str">
        <f t="shared" si="74"/>
        <v>IFR20161130ARAN</v>
      </c>
      <c r="X1586" s="206">
        <f t="shared" si="75"/>
        <v>0</v>
      </c>
      <c r="Y1586" s="206" t="str">
        <f>VLOOKUP(P1586,NIVEAUXADMIN!A:B,2,FALSE)</f>
        <v>HT05</v>
      </c>
      <c r="Z1586" s="206" t="str">
        <f>VLOOKUP(Q1586,NIVEAUXADMIN!E:F,2,FALSE)</f>
        <v>HT05523</v>
      </c>
      <c r="AA1586" s="206" t="e">
        <f>VLOOKUP(R1586,NIVEAUXADMIN!I:J,2,FALSE)</f>
        <v>#N/A</v>
      </c>
      <c r="AB1586" s="206">
        <f>IF(SUMPRODUCT(($A$4:$A1586=A1586)*($Q$4:$Q1586=Q1586))&gt;1,0,1)</f>
        <v>0</v>
      </c>
      <c r="AC1586" s="207">
        <f>IF(SUMPRODUCT(($A$4:$A1586=A1586)*($F$4:$F1586=F1586)*($Q$4:$Q1586=Q1586))&gt;1,0,1)</f>
        <v>0</v>
      </c>
      <c r="AD1586" s="206" t="str">
        <f t="shared" si="76"/>
        <v xml:space="preserve">{"Organisation": "IFRC", "Indicateur": "Distribution de materiel d'abris d'urgence", "Statut": "Réalisé", "Date de l'activité (passé ou planifiée)
( jj-mm-aaaa)": "11/30/2016", "Département": "Artibonite", "Commune": "Anse Rouge", "Section Communale": ""}, </v>
      </c>
    </row>
    <row r="1587" spans="1:30" x14ac:dyDescent="0.25">
      <c r="A1587" s="143" t="s">
        <v>43</v>
      </c>
      <c r="B1587" s="53" t="s">
        <v>2058</v>
      </c>
      <c r="C1587" s="71"/>
      <c r="D1587" s="71" t="s">
        <v>15</v>
      </c>
      <c r="E1587" s="132">
        <v>42704</v>
      </c>
      <c r="F1587" s="77" t="s">
        <v>2417</v>
      </c>
      <c r="G1587" s="145" t="s">
        <v>1056</v>
      </c>
      <c r="H1587" s="138" t="str">
        <f>IFERROR(VLOOKUP(G1587,REFERENCES!O:P,2,FALSE),"")</f>
        <v xml:space="preserve">Nombre </v>
      </c>
      <c r="I1587" s="207">
        <v>96</v>
      </c>
      <c r="J1587" s="207"/>
      <c r="K1587" s="207"/>
      <c r="L1587" s="207"/>
      <c r="M1587" s="147">
        <v>480</v>
      </c>
      <c r="N1587" s="207">
        <v>96</v>
      </c>
      <c r="O1587" s="143"/>
      <c r="P1587" s="53" t="s">
        <v>2197</v>
      </c>
      <c r="Q1587" s="71" t="s">
        <v>138</v>
      </c>
      <c r="R1587" s="150"/>
      <c r="S1587" s="167"/>
      <c r="T1587" s="71"/>
      <c r="U1587" s="71"/>
      <c r="V1587" s="145"/>
      <c r="W1587" s="206" t="str">
        <f t="shared" si="74"/>
        <v>IFR20161130ARAN</v>
      </c>
      <c r="X1587" s="206">
        <f t="shared" si="75"/>
        <v>0</v>
      </c>
      <c r="Y1587" s="206" t="str">
        <f>VLOOKUP(P1587,NIVEAUXADMIN!A:B,2,FALSE)</f>
        <v>HT05</v>
      </c>
      <c r="Z1587" s="206" t="str">
        <f>VLOOKUP(Q1587,NIVEAUXADMIN!E:F,2,FALSE)</f>
        <v>HT05523</v>
      </c>
      <c r="AA1587" s="206" t="e">
        <f>VLOOKUP(R1587,NIVEAUXADMIN!I:J,2,FALSE)</f>
        <v>#N/A</v>
      </c>
      <c r="AB1587" s="206">
        <f>IF(SUMPRODUCT(($A$4:$A1587=A1587)*($Q$4:$Q1587=Q1587))&gt;1,0,1)</f>
        <v>0</v>
      </c>
      <c r="AC1587" s="207">
        <f>IF(SUMPRODUCT(($A$4:$A1587=A1587)*($F$4:$F1587=F1587)*($Q$4:$Q1587=Q1587))&gt;1,0,1)</f>
        <v>0</v>
      </c>
      <c r="AD1587" s="206" t="str">
        <f t="shared" si="76"/>
        <v xml:space="preserve">{"Organisation": "IFRC", "Indicateur": "Distribution de biens non-alimentaire", "Statut": "Réalisé", "Date de l'activité (passé ou planifiée)
( jj-mm-aaaa)": "11/30/2016", "Département": "Artibonite", "Commune": "Anse Rouge", "Section Communale": ""}, </v>
      </c>
    </row>
    <row r="1588" spans="1:30" x14ac:dyDescent="0.25">
      <c r="A1588" s="143" t="s">
        <v>43</v>
      </c>
      <c r="B1588" s="53" t="s">
        <v>2058</v>
      </c>
      <c r="C1588" s="71"/>
      <c r="D1588" s="71" t="s">
        <v>15</v>
      </c>
      <c r="E1588" s="132">
        <v>42704</v>
      </c>
      <c r="F1588" s="77" t="s">
        <v>2417</v>
      </c>
      <c r="G1588" s="145" t="s">
        <v>1047</v>
      </c>
      <c r="H1588" s="138" t="str">
        <f>IFERROR(VLOOKUP(G1588,REFERENCES!O:P,2,FALSE),"")</f>
        <v xml:space="preserve">Nombre </v>
      </c>
      <c r="I1588" s="207">
        <v>192</v>
      </c>
      <c r="J1588" s="207"/>
      <c r="K1588" s="207"/>
      <c r="L1588" s="207"/>
      <c r="M1588" s="147">
        <v>480</v>
      </c>
      <c r="N1588" s="207">
        <v>96</v>
      </c>
      <c r="O1588" s="143"/>
      <c r="P1588" s="53" t="s">
        <v>2197</v>
      </c>
      <c r="Q1588" s="71" t="s">
        <v>138</v>
      </c>
      <c r="R1588" s="150"/>
      <c r="S1588" s="167"/>
      <c r="T1588" s="71"/>
      <c r="U1588" s="71"/>
      <c r="V1588" s="145"/>
      <c r="W1588" s="206" t="str">
        <f t="shared" si="74"/>
        <v>IFR20161130ARAN</v>
      </c>
      <c r="X1588" s="206">
        <f t="shared" si="75"/>
        <v>0</v>
      </c>
      <c r="Y1588" s="206" t="str">
        <f>VLOOKUP(P1588,NIVEAUXADMIN!A:B,2,FALSE)</f>
        <v>HT05</v>
      </c>
      <c r="Z1588" s="206" t="str">
        <f>VLOOKUP(Q1588,NIVEAUXADMIN!E:F,2,FALSE)</f>
        <v>HT05523</v>
      </c>
      <c r="AA1588" s="206" t="e">
        <f>VLOOKUP(R1588,NIVEAUXADMIN!I:J,2,FALSE)</f>
        <v>#N/A</v>
      </c>
      <c r="AB1588" s="206">
        <f>IF(SUMPRODUCT(($A$4:$A1588=A1588)*($Q$4:$Q1588=Q1588))&gt;1,0,1)</f>
        <v>0</v>
      </c>
      <c r="AC1588" s="207">
        <f>IF(SUMPRODUCT(($A$4:$A1588=A1588)*($F$4:$F1588=F1588)*($Q$4:$Q1588=Q1588))&gt;1,0,1)</f>
        <v>0</v>
      </c>
      <c r="AD1588" s="206" t="str">
        <f t="shared" si="76"/>
        <v xml:space="preserve">{"Organisation": "IFRC", "Indicateur": "Distribution de biens non-alimentaire", "Statut": "Réalisé", "Date de l'activité (passé ou planifiée)
( jj-mm-aaaa)": "11/30/2016", "Département": "Artibonite", "Commune": "Anse Rouge", "Section Communale": ""}, </v>
      </c>
    </row>
    <row r="1589" spans="1:30" x14ac:dyDescent="0.25">
      <c r="A1589" s="143" t="s">
        <v>43</v>
      </c>
      <c r="B1589" s="53" t="s">
        <v>2058</v>
      </c>
      <c r="C1589" s="71"/>
      <c r="D1589" s="71" t="s">
        <v>15</v>
      </c>
      <c r="E1589" s="132">
        <v>42704</v>
      </c>
      <c r="F1589" s="77" t="s">
        <v>2418</v>
      </c>
      <c r="G1589" s="145" t="s">
        <v>1151</v>
      </c>
      <c r="H1589" s="138" t="str">
        <f>IFERROR(VLOOKUP(G1589,REFERENCES!O:P,2,FALSE),"")</f>
        <v>Nombre de kits d'outils</v>
      </c>
      <c r="I1589" s="207">
        <v>96</v>
      </c>
      <c r="J1589" s="207"/>
      <c r="K1589" s="207"/>
      <c r="L1589" s="207"/>
      <c r="M1589" s="147">
        <v>480</v>
      </c>
      <c r="N1589" s="207">
        <v>96</v>
      </c>
      <c r="O1589" s="143"/>
      <c r="P1589" s="71" t="s">
        <v>2197</v>
      </c>
      <c r="Q1589" s="71" t="s">
        <v>138</v>
      </c>
      <c r="R1589" s="150"/>
      <c r="S1589" s="167"/>
      <c r="T1589" s="71"/>
      <c r="U1589" s="71"/>
      <c r="V1589" s="145"/>
      <c r="W1589" s="206" t="str">
        <f t="shared" si="74"/>
        <v>IFR20161130ARAN</v>
      </c>
      <c r="X1589" s="206">
        <f t="shared" si="75"/>
        <v>0</v>
      </c>
      <c r="Y1589" s="206" t="str">
        <f>VLOOKUP(P1589,NIVEAUXADMIN!A:B,2,FALSE)</f>
        <v>HT05</v>
      </c>
      <c r="Z1589" s="206" t="str">
        <f>VLOOKUP(Q1589,NIVEAUXADMIN!E:F,2,FALSE)</f>
        <v>HT05523</v>
      </c>
      <c r="AA1589" s="206" t="e">
        <f>VLOOKUP(R1589,NIVEAUXADMIN!I:J,2,FALSE)</f>
        <v>#N/A</v>
      </c>
      <c r="AB1589" s="206">
        <f>IF(SUMPRODUCT(($A$4:$A1589=A1589)*($Q$4:$Q1589=Q1589))&gt;1,0,1)</f>
        <v>0</v>
      </c>
      <c r="AC1589" s="207">
        <f>IF(SUMPRODUCT(($A$4:$A1589=A1589)*($F$4:$F1589=F1589)*($Q$4:$Q1589=Q1589))&gt;1,0,1)</f>
        <v>1</v>
      </c>
      <c r="AD1589" s="206" t="str">
        <f t="shared" si="76"/>
        <v xml:space="preserve">{"Organisation": "IFRC", "Indicateur": "Support à l'auto-recouvrement pour la réparation et reconstruction", "Statut": "Réalisé", "Date de l'activité (passé ou planifiée)
( jj-mm-aaaa)": "11/30/2016", "Département": "Artibonite", "Commune": "Anse Rouge", "Section Communale": ""}, </v>
      </c>
    </row>
    <row r="1590" spans="1:30" x14ac:dyDescent="0.25">
      <c r="A1590" s="143" t="s">
        <v>43</v>
      </c>
      <c r="B1590" s="53" t="s">
        <v>2058</v>
      </c>
      <c r="C1590" s="71"/>
      <c r="D1590" s="71" t="s">
        <v>15</v>
      </c>
      <c r="E1590" s="132">
        <v>42705</v>
      </c>
      <c r="F1590" s="77" t="s">
        <v>2417</v>
      </c>
      <c r="G1590" s="145" t="s">
        <v>1058</v>
      </c>
      <c r="H1590" s="138" t="str">
        <f>IFERROR(VLOOKUP(G1590,REFERENCES!O:P,2,FALSE),"")</f>
        <v xml:space="preserve">Nombre </v>
      </c>
      <c r="I1590" s="207">
        <v>1096</v>
      </c>
      <c r="J1590" s="207"/>
      <c r="K1590" s="207"/>
      <c r="L1590" s="207"/>
      <c r="M1590" s="147">
        <v>2740</v>
      </c>
      <c r="N1590" s="207">
        <v>548</v>
      </c>
      <c r="O1590" s="143"/>
      <c r="P1590" s="71" t="s">
        <v>16</v>
      </c>
      <c r="Q1590" s="71" t="s">
        <v>246</v>
      </c>
      <c r="R1590" s="150"/>
      <c r="S1590" s="167"/>
      <c r="T1590" s="71"/>
      <c r="U1590" s="71"/>
      <c r="V1590" s="206" t="s">
        <v>1049</v>
      </c>
      <c r="W1590" s="206" t="str">
        <f t="shared" si="74"/>
        <v>IFR2016121GRBE</v>
      </c>
      <c r="X1590" s="206">
        <f t="shared" si="75"/>
        <v>0</v>
      </c>
      <c r="Y1590" s="206" t="str">
        <f>VLOOKUP(P1590,NIVEAUXADMIN!A:B,2,FALSE)</f>
        <v>HT08</v>
      </c>
      <c r="Z1590" s="206" t="str">
        <f>VLOOKUP(Q1590,NIVEAUXADMIN!E:F,2,FALSE)</f>
        <v>HT08833</v>
      </c>
      <c r="AA1590" s="206" t="e">
        <f>VLOOKUP(R1590,NIVEAUXADMIN!I:J,2,FALSE)</f>
        <v>#N/A</v>
      </c>
      <c r="AB1590" s="206">
        <f>IF(SUMPRODUCT(($A$4:$A1590=A1590)*($Q$4:$Q1590=Q1590))&gt;1,0,1)</f>
        <v>0</v>
      </c>
      <c r="AC1590" s="207">
        <f>IF(SUMPRODUCT(($A$4:$A1590=A1590)*($F$4:$F1590=F1590)*($Q$4:$Q1590=Q1590))&gt;1,0,1)</f>
        <v>0</v>
      </c>
      <c r="AD1590" s="206" t="str">
        <f t="shared" si="76"/>
        <v xml:space="preserve">{"Organisation": "IFRC", "Indicateur": "Distribution de biens non-alimentaire", "Statut": "Réalisé", "Date de l'activité (passé ou planifiée)
( jj-mm-aaaa)": "12/1/2016", "Département": "Grande Anse", "Commune": "Beaumont", "Section Communale": ""}, </v>
      </c>
    </row>
    <row r="1591" spans="1:30" x14ac:dyDescent="0.25">
      <c r="A1591" s="143" t="s">
        <v>43</v>
      </c>
      <c r="B1591" s="53" t="s">
        <v>2058</v>
      </c>
      <c r="C1591" s="71"/>
      <c r="D1591" s="71" t="s">
        <v>15</v>
      </c>
      <c r="E1591" s="132">
        <v>42705</v>
      </c>
      <c r="F1591" s="77" t="s">
        <v>2420</v>
      </c>
      <c r="G1591" s="145" t="s">
        <v>2410</v>
      </c>
      <c r="H1591" s="138" t="str">
        <f>IFERROR(VLOOKUP(G1591,REFERENCES!O:P,2,FALSE),"")</f>
        <v xml:space="preserve">Nombre </v>
      </c>
      <c r="I1591" s="207">
        <v>548</v>
      </c>
      <c r="J1591" s="207"/>
      <c r="K1591" s="207"/>
      <c r="L1591" s="207"/>
      <c r="M1591" s="147">
        <v>2740</v>
      </c>
      <c r="N1591" s="207">
        <v>548</v>
      </c>
      <c r="O1591" s="143"/>
      <c r="P1591" s="53" t="s">
        <v>16</v>
      </c>
      <c r="Q1591" s="71" t="s">
        <v>246</v>
      </c>
      <c r="R1591" s="150"/>
      <c r="S1591" s="167"/>
      <c r="T1591" s="71"/>
      <c r="U1591" s="71"/>
      <c r="V1591" s="145"/>
      <c r="W1591" s="206" t="str">
        <f t="shared" si="74"/>
        <v>IFR2016121GRBE</v>
      </c>
      <c r="X1591" s="206">
        <f t="shared" si="75"/>
        <v>0</v>
      </c>
      <c r="Y1591" s="206" t="str">
        <f>VLOOKUP(P1591,NIVEAUXADMIN!A:B,2,FALSE)</f>
        <v>HT08</v>
      </c>
      <c r="Z1591" s="206" t="str">
        <f>VLOOKUP(Q1591,NIVEAUXADMIN!E:F,2,FALSE)</f>
        <v>HT08833</v>
      </c>
      <c r="AA1591" s="206" t="e">
        <f>VLOOKUP(R1591,NIVEAUXADMIN!I:J,2,FALSE)</f>
        <v>#N/A</v>
      </c>
      <c r="AB1591" s="206">
        <f>IF(SUMPRODUCT(($A$4:$A1591=A1591)*($Q$4:$Q1591=Q1591))&gt;1,0,1)</f>
        <v>0</v>
      </c>
      <c r="AC1591" s="207">
        <f>IF(SUMPRODUCT(($A$4:$A1591=A1591)*($F$4:$F1591=F1591)*($Q$4:$Q1591=Q1591))&gt;1,0,1)</f>
        <v>0</v>
      </c>
      <c r="AD1591" s="206" t="str">
        <f t="shared" si="76"/>
        <v xml:space="preserve">{"Organisation": "IFRC", "Indicateur": "Distribution de materiel d'abris d'urgence", "Statut": "Réalisé", "Date de l'activité (passé ou planifiée)
( jj-mm-aaaa)": "12/1/2016", "Département": "Grande Anse", "Commune": "Beaumont", "Section Communale": ""}, </v>
      </c>
    </row>
    <row r="1592" spans="1:30" x14ac:dyDescent="0.25">
      <c r="A1592" s="143" t="s">
        <v>43</v>
      </c>
      <c r="B1592" s="53" t="s">
        <v>2058</v>
      </c>
      <c r="C1592" s="71"/>
      <c r="D1592" s="71" t="s">
        <v>15</v>
      </c>
      <c r="E1592" s="132">
        <v>42705</v>
      </c>
      <c r="F1592" s="77" t="s">
        <v>2420</v>
      </c>
      <c r="G1592" s="145" t="s">
        <v>2409</v>
      </c>
      <c r="H1592" s="138" t="str">
        <f>IFERROR(VLOOKUP(G1592,REFERENCES!O:P,2,FALSE),"")</f>
        <v xml:space="preserve">Nombre </v>
      </c>
      <c r="I1592" s="207">
        <v>1096</v>
      </c>
      <c r="J1592" s="207"/>
      <c r="K1592" s="207"/>
      <c r="L1592" s="207"/>
      <c r="M1592" s="147">
        <v>2740</v>
      </c>
      <c r="N1592" s="207">
        <v>548</v>
      </c>
      <c r="O1592" s="143"/>
      <c r="P1592" s="53" t="s">
        <v>16</v>
      </c>
      <c r="Q1592" s="143" t="s">
        <v>246</v>
      </c>
      <c r="R1592" s="150"/>
      <c r="S1592" s="167"/>
      <c r="T1592" s="143"/>
      <c r="U1592" s="71"/>
      <c r="V1592" s="145"/>
      <c r="W1592" s="206" t="str">
        <f t="shared" si="74"/>
        <v>IFR2016121GRBE</v>
      </c>
      <c r="X1592" s="206">
        <f t="shared" si="75"/>
        <v>0</v>
      </c>
      <c r="Y1592" s="206" t="str">
        <f>VLOOKUP(P1592,NIVEAUXADMIN!A:B,2,FALSE)</f>
        <v>HT08</v>
      </c>
      <c r="Z1592" s="206" t="str">
        <f>VLOOKUP(Q1592,NIVEAUXADMIN!E:F,2,FALSE)</f>
        <v>HT08833</v>
      </c>
      <c r="AA1592" s="206" t="e">
        <f>VLOOKUP(R1592,NIVEAUXADMIN!I:J,2,FALSE)</f>
        <v>#N/A</v>
      </c>
      <c r="AB1592" s="206">
        <f>IF(SUMPRODUCT(($A$4:$A1592=A1592)*($Q$4:$Q1592=Q1592))&gt;1,0,1)</f>
        <v>0</v>
      </c>
      <c r="AC1592" s="207">
        <f>IF(SUMPRODUCT(($A$4:$A1592=A1592)*($F$4:$F1592=F1592)*($Q$4:$Q1592=Q1592))&gt;1,0,1)</f>
        <v>0</v>
      </c>
      <c r="AD1592" s="206" t="str">
        <f t="shared" si="76"/>
        <v xml:space="preserve">{"Organisation": "IFRC", "Indicateur": "Distribution de materiel d'abris d'urgence", "Statut": "Réalisé", "Date de l'activité (passé ou planifiée)
( jj-mm-aaaa)": "12/1/2016", "Département": "Grande Anse", "Commune": "Beaumont", "Section Communale": ""}, </v>
      </c>
    </row>
    <row r="1593" spans="1:30" x14ac:dyDescent="0.25">
      <c r="A1593" s="143" t="s">
        <v>43</v>
      </c>
      <c r="B1593" s="53" t="s">
        <v>2058</v>
      </c>
      <c r="C1593" s="71"/>
      <c r="D1593" s="71" t="s">
        <v>15</v>
      </c>
      <c r="E1593" s="132">
        <v>42705</v>
      </c>
      <c r="F1593" s="77" t="s">
        <v>2417</v>
      </c>
      <c r="G1593" s="145" t="s">
        <v>1056</v>
      </c>
      <c r="H1593" s="138" t="str">
        <f>IFERROR(VLOOKUP(G1593,REFERENCES!O:P,2,FALSE),"")</f>
        <v xml:space="preserve">Nombre </v>
      </c>
      <c r="I1593" s="207">
        <v>548</v>
      </c>
      <c r="J1593" s="207"/>
      <c r="K1593" s="207"/>
      <c r="L1593" s="207"/>
      <c r="M1593" s="147">
        <v>2740</v>
      </c>
      <c r="N1593" s="207">
        <v>548</v>
      </c>
      <c r="O1593" s="143"/>
      <c r="P1593" s="53" t="s">
        <v>16</v>
      </c>
      <c r="Q1593" s="71" t="s">
        <v>246</v>
      </c>
      <c r="R1593" s="150"/>
      <c r="S1593" s="167"/>
      <c r="T1593" s="71"/>
      <c r="U1593" s="71"/>
      <c r="V1593" s="145"/>
      <c r="W1593" s="206" t="str">
        <f t="shared" si="74"/>
        <v>IFR2016121GRBE</v>
      </c>
      <c r="X1593" s="206">
        <f t="shared" si="75"/>
        <v>0</v>
      </c>
      <c r="Y1593" s="206" t="str">
        <f>VLOOKUP(P1593,NIVEAUXADMIN!A:B,2,FALSE)</f>
        <v>HT08</v>
      </c>
      <c r="Z1593" s="206" t="str">
        <f>VLOOKUP(Q1593,NIVEAUXADMIN!E:F,2,FALSE)</f>
        <v>HT08833</v>
      </c>
      <c r="AA1593" s="206" t="e">
        <f>VLOOKUP(R1593,NIVEAUXADMIN!I:J,2,FALSE)</f>
        <v>#N/A</v>
      </c>
      <c r="AB1593" s="206">
        <f>IF(SUMPRODUCT(($A$4:$A1593=A1593)*($Q$4:$Q1593=Q1593))&gt;1,0,1)</f>
        <v>0</v>
      </c>
      <c r="AC1593" s="207">
        <f>IF(SUMPRODUCT(($A$4:$A1593=A1593)*($F$4:$F1593=F1593)*($Q$4:$Q1593=Q1593))&gt;1,0,1)</f>
        <v>0</v>
      </c>
      <c r="AD1593" s="206" t="str">
        <f t="shared" si="76"/>
        <v xml:space="preserve">{"Organisation": "IFRC", "Indicateur": "Distribution de biens non-alimentaire", "Statut": "Réalisé", "Date de l'activité (passé ou planifiée)
( jj-mm-aaaa)": "12/1/2016", "Département": "Grande Anse", "Commune": "Beaumont", "Section Communale": ""}, </v>
      </c>
    </row>
    <row r="1594" spans="1:30" x14ac:dyDescent="0.25">
      <c r="A1594" s="143" t="s">
        <v>43</v>
      </c>
      <c r="B1594" s="53" t="s">
        <v>2058</v>
      </c>
      <c r="C1594" s="71"/>
      <c r="D1594" s="53" t="s">
        <v>15</v>
      </c>
      <c r="E1594" s="132">
        <v>42705</v>
      </c>
      <c r="F1594" s="77" t="s">
        <v>2417</v>
      </c>
      <c r="G1594" s="145" t="s">
        <v>1050</v>
      </c>
      <c r="H1594" s="138" t="str">
        <f>IFERROR(VLOOKUP(G1594,REFERENCES!O:P,2,FALSE),"")</f>
        <v xml:space="preserve">Nombre </v>
      </c>
      <c r="I1594" s="207">
        <v>548</v>
      </c>
      <c r="J1594" s="207"/>
      <c r="K1594" s="207"/>
      <c r="L1594" s="207"/>
      <c r="M1594" s="147">
        <v>2740</v>
      </c>
      <c r="N1594" s="207">
        <v>548</v>
      </c>
      <c r="O1594" s="143"/>
      <c r="P1594" s="71" t="s">
        <v>16</v>
      </c>
      <c r="Q1594" s="71" t="s">
        <v>246</v>
      </c>
      <c r="R1594" s="150"/>
      <c r="S1594" s="167"/>
      <c r="T1594" s="71"/>
      <c r="U1594" s="71"/>
      <c r="V1594" s="145"/>
      <c r="W1594" s="206" t="str">
        <f t="shared" si="74"/>
        <v>IFR2016121GRBE</v>
      </c>
      <c r="X1594" s="206">
        <f t="shared" si="75"/>
        <v>0</v>
      </c>
      <c r="Y1594" s="206" t="str">
        <f>VLOOKUP(P1594,NIVEAUXADMIN!A:B,2,FALSE)</f>
        <v>HT08</v>
      </c>
      <c r="Z1594" s="206" t="str">
        <f>VLOOKUP(Q1594,NIVEAUXADMIN!E:F,2,FALSE)</f>
        <v>HT08833</v>
      </c>
      <c r="AA1594" s="206" t="e">
        <f>VLOOKUP(R1594,NIVEAUXADMIN!I:J,2,FALSE)</f>
        <v>#N/A</v>
      </c>
      <c r="AB1594" s="206">
        <f>IF(SUMPRODUCT(($A$4:$A1594=A1594)*($Q$4:$Q1594=Q1594))&gt;1,0,1)</f>
        <v>0</v>
      </c>
      <c r="AC1594" s="207">
        <f>IF(SUMPRODUCT(($A$4:$A1594=A1594)*($F$4:$F1594=F1594)*($Q$4:$Q1594=Q1594))&gt;1,0,1)</f>
        <v>0</v>
      </c>
      <c r="AD1594" s="206" t="str">
        <f t="shared" si="76"/>
        <v xml:space="preserve">{"Organisation": "IFRC", "Indicateur": "Distribution de biens non-alimentaire", "Statut": "Réalisé", "Date de l'activité (passé ou planifiée)
( jj-mm-aaaa)": "12/1/2016", "Département": "Grande Anse", "Commune": "Beaumont", "Section Communale": ""}, </v>
      </c>
    </row>
    <row r="1595" spans="1:30" x14ac:dyDescent="0.25">
      <c r="A1595" s="143" t="s">
        <v>43</v>
      </c>
      <c r="B1595" s="53" t="s">
        <v>2058</v>
      </c>
      <c r="C1595" s="71"/>
      <c r="D1595" s="53" t="s">
        <v>15</v>
      </c>
      <c r="E1595" s="132">
        <v>42705</v>
      </c>
      <c r="F1595" s="77" t="s">
        <v>2417</v>
      </c>
      <c r="G1595" s="145" t="s">
        <v>1051</v>
      </c>
      <c r="H1595" s="138" t="str">
        <f>IFERROR(VLOOKUP(G1595,REFERENCES!O:P,2,FALSE),"")</f>
        <v xml:space="preserve">Nombre </v>
      </c>
      <c r="I1595" s="207">
        <v>1096</v>
      </c>
      <c r="J1595" s="207"/>
      <c r="K1595" s="207"/>
      <c r="L1595" s="207"/>
      <c r="M1595" s="147">
        <v>2740</v>
      </c>
      <c r="N1595" s="146">
        <v>548</v>
      </c>
      <c r="O1595" s="206"/>
      <c r="P1595" s="71" t="s">
        <v>16</v>
      </c>
      <c r="Q1595" s="71" t="s">
        <v>246</v>
      </c>
      <c r="R1595" s="150"/>
      <c r="S1595" s="167"/>
      <c r="T1595" s="71"/>
      <c r="U1595" s="71"/>
      <c r="V1595" s="145"/>
      <c r="W1595" s="206" t="str">
        <f t="shared" si="74"/>
        <v>IFR2016121GRBE</v>
      </c>
      <c r="X1595" s="206">
        <f t="shared" si="75"/>
        <v>0</v>
      </c>
      <c r="Y1595" s="206" t="str">
        <f>VLOOKUP(P1595,NIVEAUXADMIN!A:B,2,FALSE)</f>
        <v>HT08</v>
      </c>
      <c r="Z1595" s="206" t="str">
        <f>VLOOKUP(Q1595,NIVEAUXADMIN!E:F,2,FALSE)</f>
        <v>HT08833</v>
      </c>
      <c r="AA1595" s="206" t="e">
        <f>VLOOKUP(R1595,NIVEAUXADMIN!I:J,2,FALSE)</f>
        <v>#N/A</v>
      </c>
      <c r="AB1595" s="206">
        <f>IF(SUMPRODUCT(($A$4:$A1595=A1595)*($Q$4:$Q1595=Q1595))&gt;1,0,1)</f>
        <v>0</v>
      </c>
      <c r="AC1595" s="207">
        <f>IF(SUMPRODUCT(($A$4:$A1595=A1595)*($F$4:$F1595=F1595)*($Q$4:$Q1595=Q1595))&gt;1,0,1)</f>
        <v>0</v>
      </c>
      <c r="AD1595" s="206" t="str">
        <f t="shared" si="76"/>
        <v xml:space="preserve">{"Organisation": "IFRC", "Indicateur": "Distribution de biens non-alimentaire", "Statut": "Réalisé", "Date de l'activité (passé ou planifiée)
( jj-mm-aaaa)": "12/1/2016", "Département": "Grande Anse", "Commune": "Beaumont", "Section Communale": ""}, </v>
      </c>
    </row>
    <row r="1596" spans="1:30" x14ac:dyDescent="0.25">
      <c r="A1596" s="143" t="s">
        <v>43</v>
      </c>
      <c r="B1596" s="53" t="s">
        <v>2058</v>
      </c>
      <c r="C1596" s="71"/>
      <c r="D1596" s="71" t="s">
        <v>15</v>
      </c>
      <c r="E1596" s="132">
        <v>42707</v>
      </c>
      <c r="F1596" s="77" t="s">
        <v>2420</v>
      </c>
      <c r="G1596" s="145" t="s">
        <v>2409</v>
      </c>
      <c r="H1596" s="138" t="str">
        <f>IFERROR(VLOOKUP(G1596,REFERENCES!O:P,2,FALSE),"")</f>
        <v xml:space="preserve">Nombre </v>
      </c>
      <c r="I1596" s="207">
        <v>972</v>
      </c>
      <c r="J1596" s="207"/>
      <c r="K1596" s="207"/>
      <c r="L1596" s="207"/>
      <c r="M1596" s="147">
        <v>4860</v>
      </c>
      <c r="N1596" s="146">
        <v>972</v>
      </c>
      <c r="O1596" s="206"/>
      <c r="P1596" s="71" t="s">
        <v>16</v>
      </c>
      <c r="Q1596" s="71" t="s">
        <v>253</v>
      </c>
      <c r="R1596" s="150"/>
      <c r="S1596" s="167"/>
      <c r="T1596" s="71"/>
      <c r="U1596" s="71"/>
      <c r="V1596" s="145"/>
      <c r="W1596" s="206" t="str">
        <f t="shared" si="74"/>
        <v>IFR2016123GRCH</v>
      </c>
      <c r="X1596" s="206">
        <f t="shared" si="75"/>
        <v>0</v>
      </c>
      <c r="Y1596" s="206" t="str">
        <f>VLOOKUP(P1596,NIVEAUXADMIN!A:B,2,FALSE)</f>
        <v>HT08</v>
      </c>
      <c r="Z1596" s="206" t="str">
        <f>VLOOKUP(Q1596,NIVEAUXADMIN!E:F,2,FALSE)</f>
        <v>HT08815</v>
      </c>
      <c r="AA1596" s="206" t="e">
        <f>VLOOKUP(R1596,NIVEAUXADMIN!I:J,2,FALSE)</f>
        <v>#N/A</v>
      </c>
      <c r="AB1596" s="206">
        <f>IF(SUMPRODUCT(($A$4:$A1596=A1596)*($Q$4:$Q1596=Q1596))&gt;1,0,1)</f>
        <v>1</v>
      </c>
      <c r="AC1596" s="207">
        <f>IF(SUMPRODUCT(($A$4:$A1596=A1596)*($F$4:$F1596=F1596)*($Q$4:$Q1596=Q1596))&gt;1,0,1)</f>
        <v>1</v>
      </c>
      <c r="AD1596" s="206" t="str">
        <f t="shared" si="76"/>
        <v xml:space="preserve">{"Organisation": "IFRC", "Indicateur": "Distribution de materiel d'abris d'urgence", "Statut": "Réalisé", "Date de l'activité (passé ou planifiée)
( jj-mm-aaaa)": "12/3/2016", "Département": "Grande Anse", "Commune": "Chambellan", "Section Communale": ""}, </v>
      </c>
    </row>
    <row r="1597" spans="1:30" x14ac:dyDescent="0.25">
      <c r="A1597" s="143" t="s">
        <v>43</v>
      </c>
      <c r="B1597" s="53" t="s">
        <v>2058</v>
      </c>
      <c r="C1597" s="71"/>
      <c r="D1597" s="71" t="s">
        <v>15</v>
      </c>
      <c r="E1597" s="132">
        <v>42713</v>
      </c>
      <c r="F1597" s="77" t="s">
        <v>2417</v>
      </c>
      <c r="G1597" s="145" t="s">
        <v>1058</v>
      </c>
      <c r="H1597" s="138" t="str">
        <f>IFERROR(VLOOKUP(G1597,REFERENCES!O:P,2,FALSE),"")</f>
        <v xml:space="preserve">Nombre </v>
      </c>
      <c r="I1597" s="207">
        <v>798</v>
      </c>
      <c r="J1597" s="207"/>
      <c r="K1597" s="207"/>
      <c r="L1597" s="207"/>
      <c r="M1597" s="147">
        <v>1995</v>
      </c>
      <c r="N1597" s="207">
        <v>399</v>
      </c>
      <c r="O1597" s="206"/>
      <c r="P1597" s="53" t="s">
        <v>16</v>
      </c>
      <c r="Q1597" s="71" t="s">
        <v>234</v>
      </c>
      <c r="R1597" s="150"/>
      <c r="S1597" s="167"/>
      <c r="T1597" s="71"/>
      <c r="U1597" s="71"/>
      <c r="V1597" s="206" t="s">
        <v>1049</v>
      </c>
      <c r="W1597" s="206" t="str">
        <f t="shared" si="74"/>
        <v>IFR2016129GRAN</v>
      </c>
      <c r="X1597" s="206">
        <f t="shared" si="75"/>
        <v>0</v>
      </c>
      <c r="Y1597" s="206" t="str">
        <f>VLOOKUP(P1597,NIVEAUXADMIN!A:B,2,FALSE)</f>
        <v>HT08</v>
      </c>
      <c r="Z1597" s="206" t="str">
        <f>VLOOKUP(Q1597,NIVEAUXADMIN!E:F,2,FALSE)</f>
        <v>HT08821</v>
      </c>
      <c r="AA1597" s="206" t="e">
        <f>VLOOKUP(R1597,NIVEAUXADMIN!I:J,2,FALSE)</f>
        <v>#N/A</v>
      </c>
      <c r="AB1597" s="206">
        <f>IF(SUMPRODUCT(($A$4:$A1597=A1597)*($Q$4:$Q1597=Q1597))&gt;1,0,1)</f>
        <v>0</v>
      </c>
      <c r="AC1597" s="207">
        <f>IF(SUMPRODUCT(($A$4:$A1597=A1597)*($F$4:$F1597=F1597)*($Q$4:$Q1597=Q1597))&gt;1,0,1)</f>
        <v>0</v>
      </c>
      <c r="AD1597" s="206" t="str">
        <f t="shared" si="76"/>
        <v xml:space="preserve">{"Organisation": "IFRC", "Indicateur": "Distribution de biens non-alimentaire", "Statut": "Réalisé", "Date de l'activité (passé ou planifiée)
( jj-mm-aaaa)": "12/9/2016", "Département": "Grande Anse", "Commune": "Anse d'Hainault", "Section Communale": ""}, </v>
      </c>
    </row>
    <row r="1598" spans="1:30" x14ac:dyDescent="0.25">
      <c r="A1598" s="143" t="s">
        <v>43</v>
      </c>
      <c r="B1598" s="53" t="s">
        <v>2058</v>
      </c>
      <c r="C1598" s="71"/>
      <c r="D1598" s="71" t="s">
        <v>15</v>
      </c>
      <c r="E1598" s="132">
        <v>42713</v>
      </c>
      <c r="F1598" s="77" t="s">
        <v>2420</v>
      </c>
      <c r="G1598" s="145" t="s">
        <v>2410</v>
      </c>
      <c r="H1598" s="138" t="str">
        <f>IFERROR(VLOOKUP(G1598,REFERENCES!O:P,2,FALSE),"")</f>
        <v xml:space="preserve">Nombre </v>
      </c>
      <c r="I1598" s="207">
        <v>399</v>
      </c>
      <c r="J1598" s="207"/>
      <c r="K1598" s="207"/>
      <c r="L1598" s="207"/>
      <c r="M1598" s="147">
        <v>1995</v>
      </c>
      <c r="N1598" s="207">
        <v>399</v>
      </c>
      <c r="O1598" s="206"/>
      <c r="P1598" s="71" t="s">
        <v>16</v>
      </c>
      <c r="Q1598" s="71" t="s">
        <v>234</v>
      </c>
      <c r="R1598" s="150"/>
      <c r="S1598" s="167"/>
      <c r="T1598" s="71"/>
      <c r="U1598" s="71"/>
      <c r="V1598" s="145"/>
      <c r="W1598" s="206" t="str">
        <f t="shared" si="74"/>
        <v>IFR2016129GRAN</v>
      </c>
      <c r="X1598" s="206">
        <f t="shared" si="75"/>
        <v>0</v>
      </c>
      <c r="Y1598" s="206" t="str">
        <f>VLOOKUP(P1598,NIVEAUXADMIN!A:B,2,FALSE)</f>
        <v>HT08</v>
      </c>
      <c r="Z1598" s="206" t="str">
        <f>VLOOKUP(Q1598,NIVEAUXADMIN!E:F,2,FALSE)</f>
        <v>HT08821</v>
      </c>
      <c r="AA1598" s="206" t="e">
        <f>VLOOKUP(R1598,NIVEAUXADMIN!I:J,2,FALSE)</f>
        <v>#N/A</v>
      </c>
      <c r="AB1598" s="206">
        <f>IF(SUMPRODUCT(($A$4:$A1598=A1598)*($Q$4:$Q1598=Q1598))&gt;1,0,1)</f>
        <v>0</v>
      </c>
      <c r="AC1598" s="207">
        <f>IF(SUMPRODUCT(($A$4:$A1598=A1598)*($F$4:$F1598=F1598)*($Q$4:$Q1598=Q1598))&gt;1,0,1)</f>
        <v>0</v>
      </c>
      <c r="AD1598" s="206" t="str">
        <f t="shared" si="76"/>
        <v xml:space="preserve">{"Organisation": "IFRC", "Indicateur": "Distribution de materiel d'abris d'urgence", "Statut": "Réalisé", "Date de l'activité (passé ou planifiée)
( jj-mm-aaaa)": "12/9/2016", "Département": "Grande Anse", "Commune": "Anse d'Hainault", "Section Communale": ""}, </v>
      </c>
    </row>
    <row r="1599" spans="1:30" x14ac:dyDescent="0.25">
      <c r="A1599" s="143" t="s">
        <v>43</v>
      </c>
      <c r="B1599" s="53" t="s">
        <v>2058</v>
      </c>
      <c r="C1599" s="71"/>
      <c r="D1599" s="71" t="s">
        <v>15</v>
      </c>
      <c r="E1599" s="132">
        <v>42713</v>
      </c>
      <c r="F1599" s="77" t="s">
        <v>2420</v>
      </c>
      <c r="G1599" s="145" t="s">
        <v>2409</v>
      </c>
      <c r="H1599" s="138" t="str">
        <f>IFERROR(VLOOKUP(G1599,REFERENCES!O:P,2,FALSE),"")</f>
        <v xml:space="preserve">Nombre </v>
      </c>
      <c r="I1599" s="207">
        <v>798</v>
      </c>
      <c r="J1599" s="207"/>
      <c r="K1599" s="207"/>
      <c r="L1599" s="207"/>
      <c r="M1599" s="147">
        <v>1995</v>
      </c>
      <c r="N1599" s="73">
        <v>399</v>
      </c>
      <c r="O1599" s="206"/>
      <c r="P1599" s="71" t="s">
        <v>16</v>
      </c>
      <c r="Q1599" s="71" t="s">
        <v>234</v>
      </c>
      <c r="R1599" s="150"/>
      <c r="S1599" s="167"/>
      <c r="T1599" s="71"/>
      <c r="U1599" s="71"/>
      <c r="V1599" s="145"/>
      <c r="W1599" s="206" t="str">
        <f t="shared" si="74"/>
        <v>IFR2016129GRAN</v>
      </c>
      <c r="X1599" s="206">
        <f t="shared" si="75"/>
        <v>0</v>
      </c>
      <c r="Y1599" s="206" t="str">
        <f>VLOOKUP(P1599,NIVEAUXADMIN!A:B,2,FALSE)</f>
        <v>HT08</v>
      </c>
      <c r="Z1599" s="206" t="str">
        <f>VLOOKUP(Q1599,NIVEAUXADMIN!E:F,2,FALSE)</f>
        <v>HT08821</v>
      </c>
      <c r="AA1599" s="206" t="e">
        <f>VLOOKUP(R1599,NIVEAUXADMIN!I:J,2,FALSE)</f>
        <v>#N/A</v>
      </c>
      <c r="AB1599" s="206">
        <f>IF(SUMPRODUCT(($A$4:$A1599=A1599)*($Q$4:$Q1599=Q1599))&gt;1,0,1)</f>
        <v>0</v>
      </c>
      <c r="AC1599" s="207">
        <f>IF(SUMPRODUCT(($A$4:$A1599=A1599)*($F$4:$F1599=F1599)*($Q$4:$Q1599=Q1599))&gt;1,0,1)</f>
        <v>0</v>
      </c>
      <c r="AD1599" s="206" t="str">
        <f t="shared" si="76"/>
        <v xml:space="preserve">{"Organisation": "IFRC", "Indicateur": "Distribution de materiel d'abris d'urgence", "Statut": "Réalisé", "Date de l'activité (passé ou planifiée)
( jj-mm-aaaa)": "12/9/2016", "Département": "Grande Anse", "Commune": "Anse d'Hainault", "Section Communale": ""}, </v>
      </c>
    </row>
    <row r="1600" spans="1:30" x14ac:dyDescent="0.25">
      <c r="A1600" s="143" t="s">
        <v>43</v>
      </c>
      <c r="B1600" s="53" t="s">
        <v>2058</v>
      </c>
      <c r="C1600" s="71"/>
      <c r="D1600" s="71" t="s">
        <v>15</v>
      </c>
      <c r="E1600" s="132">
        <v>42713</v>
      </c>
      <c r="F1600" s="77" t="s">
        <v>2417</v>
      </c>
      <c r="G1600" s="145" t="s">
        <v>1056</v>
      </c>
      <c r="H1600" s="138" t="str">
        <f>IFERROR(VLOOKUP(G1600,REFERENCES!O:P,2,FALSE),"")</f>
        <v xml:space="preserve">Nombre </v>
      </c>
      <c r="I1600" s="207">
        <v>399</v>
      </c>
      <c r="J1600" s="207"/>
      <c r="K1600" s="207"/>
      <c r="L1600" s="207"/>
      <c r="M1600" s="147">
        <v>1995</v>
      </c>
      <c r="N1600" s="73">
        <v>399</v>
      </c>
      <c r="O1600" s="206"/>
      <c r="P1600" s="71" t="s">
        <v>16</v>
      </c>
      <c r="Q1600" s="71" t="s">
        <v>234</v>
      </c>
      <c r="R1600" s="150"/>
      <c r="S1600" s="167"/>
      <c r="T1600" s="71"/>
      <c r="U1600" s="71"/>
      <c r="V1600" s="145"/>
      <c r="W1600" s="206" t="str">
        <f t="shared" si="74"/>
        <v>IFR2016129GRAN</v>
      </c>
      <c r="X1600" s="206">
        <f t="shared" si="75"/>
        <v>0</v>
      </c>
      <c r="Y1600" s="206" t="str">
        <f>VLOOKUP(P1600,NIVEAUXADMIN!A:B,2,FALSE)</f>
        <v>HT08</v>
      </c>
      <c r="Z1600" s="206" t="str">
        <f>VLOOKUP(Q1600,NIVEAUXADMIN!E:F,2,FALSE)</f>
        <v>HT08821</v>
      </c>
      <c r="AA1600" s="206" t="e">
        <f>VLOOKUP(R1600,NIVEAUXADMIN!I:J,2,FALSE)</f>
        <v>#N/A</v>
      </c>
      <c r="AB1600" s="206">
        <f>IF(SUMPRODUCT(($A$4:$A1600=A1600)*($Q$4:$Q1600=Q1600))&gt;1,0,1)</f>
        <v>0</v>
      </c>
      <c r="AC1600" s="207">
        <f>IF(SUMPRODUCT(($A$4:$A1600=A1600)*($F$4:$F1600=F1600)*($Q$4:$Q1600=Q1600))&gt;1,0,1)</f>
        <v>0</v>
      </c>
      <c r="AD1600" s="206" t="str">
        <f t="shared" si="76"/>
        <v xml:space="preserve">{"Organisation": "IFRC", "Indicateur": "Distribution de biens non-alimentaire", "Statut": "Réalisé", "Date de l'activité (passé ou planifiée)
( jj-mm-aaaa)": "12/9/2016", "Département": "Grande Anse", "Commune": "Anse d'Hainault", "Section Communale": ""}, </v>
      </c>
    </row>
    <row r="1601" spans="1:30" x14ac:dyDescent="0.25">
      <c r="A1601" s="143" t="s">
        <v>43</v>
      </c>
      <c r="B1601" s="53" t="s">
        <v>2058</v>
      </c>
      <c r="C1601" s="71"/>
      <c r="D1601" s="71" t="s">
        <v>15</v>
      </c>
      <c r="E1601" s="132">
        <v>42713</v>
      </c>
      <c r="F1601" s="77" t="s">
        <v>2417</v>
      </c>
      <c r="G1601" s="145" t="s">
        <v>1050</v>
      </c>
      <c r="H1601" s="138" t="str">
        <f>IFERROR(VLOOKUP(G1601,REFERENCES!O:P,2,FALSE),"")</f>
        <v xml:space="preserve">Nombre </v>
      </c>
      <c r="I1601" s="207">
        <v>399</v>
      </c>
      <c r="J1601" s="207"/>
      <c r="K1601" s="207"/>
      <c r="L1601" s="207"/>
      <c r="M1601" s="147">
        <v>1995</v>
      </c>
      <c r="N1601" s="73">
        <v>399</v>
      </c>
      <c r="O1601" s="206"/>
      <c r="P1601" s="71" t="s">
        <v>16</v>
      </c>
      <c r="Q1601" s="71" t="s">
        <v>234</v>
      </c>
      <c r="R1601" s="150"/>
      <c r="S1601" s="167"/>
      <c r="T1601" s="71"/>
      <c r="U1601" s="71"/>
      <c r="V1601" s="145"/>
      <c r="W1601" s="206" t="str">
        <f t="shared" si="74"/>
        <v>IFR2016129GRAN</v>
      </c>
      <c r="X1601" s="206">
        <f t="shared" si="75"/>
        <v>0</v>
      </c>
      <c r="Y1601" s="206" t="str">
        <f>VLOOKUP(P1601,NIVEAUXADMIN!A:B,2,FALSE)</f>
        <v>HT08</v>
      </c>
      <c r="Z1601" s="206" t="str">
        <f>VLOOKUP(Q1601,NIVEAUXADMIN!E:F,2,FALSE)</f>
        <v>HT08821</v>
      </c>
      <c r="AA1601" s="206" t="e">
        <f>VLOOKUP(R1601,NIVEAUXADMIN!I:J,2,FALSE)</f>
        <v>#N/A</v>
      </c>
      <c r="AB1601" s="206">
        <f>IF(SUMPRODUCT(($A$4:$A1601=A1601)*($Q$4:$Q1601=Q1601))&gt;1,0,1)</f>
        <v>0</v>
      </c>
      <c r="AC1601" s="207">
        <f>IF(SUMPRODUCT(($A$4:$A1601=A1601)*($F$4:$F1601=F1601)*($Q$4:$Q1601=Q1601))&gt;1,0,1)</f>
        <v>0</v>
      </c>
      <c r="AD1601" s="206" t="str">
        <f t="shared" si="76"/>
        <v xml:space="preserve">{"Organisation": "IFRC", "Indicateur": "Distribution de biens non-alimentaire", "Statut": "Réalisé", "Date de l'activité (passé ou planifiée)
( jj-mm-aaaa)": "12/9/2016", "Département": "Grande Anse", "Commune": "Anse d'Hainault", "Section Communale": ""}, </v>
      </c>
    </row>
    <row r="1602" spans="1:30" x14ac:dyDescent="0.25">
      <c r="A1602" s="143" t="s">
        <v>43</v>
      </c>
      <c r="B1602" s="53" t="s">
        <v>2058</v>
      </c>
      <c r="C1602" s="71"/>
      <c r="D1602" s="71" t="s">
        <v>15</v>
      </c>
      <c r="E1602" s="132">
        <v>42713</v>
      </c>
      <c r="F1602" s="77" t="s">
        <v>2417</v>
      </c>
      <c r="G1602" s="145" t="s">
        <v>1055</v>
      </c>
      <c r="H1602" s="138" t="str">
        <f>IFERROR(VLOOKUP(G1602,REFERENCES!O:P,2,FALSE),"")</f>
        <v xml:space="preserve">Nombre </v>
      </c>
      <c r="I1602" s="207">
        <v>9</v>
      </c>
      <c r="J1602" s="207"/>
      <c r="K1602" s="207"/>
      <c r="L1602" s="207"/>
      <c r="M1602" s="147">
        <v>45</v>
      </c>
      <c r="N1602" s="73">
        <v>9</v>
      </c>
      <c r="O1602" s="206"/>
      <c r="P1602" s="71" t="s">
        <v>16</v>
      </c>
      <c r="Q1602" s="71" t="s">
        <v>234</v>
      </c>
      <c r="R1602" s="150"/>
      <c r="S1602" s="167"/>
      <c r="T1602" s="71"/>
      <c r="U1602" s="71"/>
      <c r="V1602" s="145"/>
      <c r="W1602" s="206" t="str">
        <f t="shared" si="74"/>
        <v>IFR2016129GRAN</v>
      </c>
      <c r="X1602" s="206">
        <f t="shared" si="75"/>
        <v>0</v>
      </c>
      <c r="Y1602" s="206" t="str">
        <f>VLOOKUP(P1602,NIVEAUXADMIN!A:B,2,FALSE)</f>
        <v>HT08</v>
      </c>
      <c r="Z1602" s="206" t="str">
        <f>VLOOKUP(Q1602,NIVEAUXADMIN!E:F,2,FALSE)</f>
        <v>HT08821</v>
      </c>
      <c r="AA1602" s="206" t="e">
        <f>VLOOKUP(R1602,NIVEAUXADMIN!I:J,2,FALSE)</f>
        <v>#N/A</v>
      </c>
      <c r="AB1602" s="206">
        <f>IF(SUMPRODUCT(($A$4:$A1602=A1602)*($Q$4:$Q1602=Q1602))&gt;1,0,1)</f>
        <v>0</v>
      </c>
      <c r="AC1602" s="207">
        <f>IF(SUMPRODUCT(($A$4:$A1602=A1602)*($F$4:$F1602=F1602)*($Q$4:$Q1602=Q1602))&gt;1,0,1)</f>
        <v>0</v>
      </c>
      <c r="AD1602" s="206" t="str">
        <f t="shared" si="76"/>
        <v xml:space="preserve">{"Organisation": "IFRC", "Indicateur": "Distribution de biens non-alimentaire", "Statut": "Réalisé", "Date de l'activité (passé ou planifiée)
( jj-mm-aaaa)": "12/9/2016", "Département": "Grande Anse", "Commune": "Anse d'Hainault", "Section Communale": ""}, </v>
      </c>
    </row>
    <row r="1603" spans="1:30" x14ac:dyDescent="0.25">
      <c r="A1603" s="143" t="s">
        <v>43</v>
      </c>
      <c r="B1603" s="53" t="s">
        <v>2058</v>
      </c>
      <c r="C1603" s="71"/>
      <c r="D1603" s="71" t="s">
        <v>15</v>
      </c>
      <c r="E1603" s="132">
        <v>42713</v>
      </c>
      <c r="F1603" s="77" t="s">
        <v>2417</v>
      </c>
      <c r="G1603" s="145" t="s">
        <v>1058</v>
      </c>
      <c r="H1603" s="138" t="str">
        <f>IFERROR(VLOOKUP(G1603,REFERENCES!O:P,2,FALSE),"")</f>
        <v xml:space="preserve">Nombre </v>
      </c>
      <c r="I1603" s="207">
        <v>18</v>
      </c>
      <c r="J1603" s="207"/>
      <c r="K1603" s="207"/>
      <c r="L1603" s="207"/>
      <c r="M1603" s="147">
        <v>45</v>
      </c>
      <c r="N1603" s="73">
        <v>9</v>
      </c>
      <c r="O1603" s="206"/>
      <c r="P1603" s="71" t="s">
        <v>16</v>
      </c>
      <c r="Q1603" s="71" t="s">
        <v>234</v>
      </c>
      <c r="R1603" s="150"/>
      <c r="S1603" s="167"/>
      <c r="T1603" s="71"/>
      <c r="U1603" s="71"/>
      <c r="V1603" s="206" t="s">
        <v>1049</v>
      </c>
      <c r="W1603" s="206" t="str">
        <f t="shared" si="74"/>
        <v>IFR2016129GRAN</v>
      </c>
      <c r="X1603" s="206">
        <f t="shared" si="75"/>
        <v>0</v>
      </c>
      <c r="Y1603" s="206" t="str">
        <f>VLOOKUP(P1603,NIVEAUXADMIN!A:B,2,FALSE)</f>
        <v>HT08</v>
      </c>
      <c r="Z1603" s="206" t="str">
        <f>VLOOKUP(Q1603,NIVEAUXADMIN!E:F,2,FALSE)</f>
        <v>HT08821</v>
      </c>
      <c r="AA1603" s="206" t="e">
        <f>VLOOKUP(R1603,NIVEAUXADMIN!I:J,2,FALSE)</f>
        <v>#N/A</v>
      </c>
      <c r="AB1603" s="206">
        <f>IF(SUMPRODUCT(($A$4:$A1603=A1603)*($Q$4:$Q1603=Q1603))&gt;1,0,1)</f>
        <v>0</v>
      </c>
      <c r="AC1603" s="207">
        <f>IF(SUMPRODUCT(($A$4:$A1603=A1603)*($F$4:$F1603=F1603)*($Q$4:$Q1603=Q1603))&gt;1,0,1)</f>
        <v>0</v>
      </c>
      <c r="AD1603" s="206" t="str">
        <f t="shared" si="76"/>
        <v xml:space="preserve">{"Organisation": "IFRC", "Indicateur": "Distribution de biens non-alimentaire", "Statut": "Réalisé", "Date de l'activité (passé ou planifiée)
( jj-mm-aaaa)": "12/9/2016", "Département": "Grande Anse", "Commune": "Anse d'Hainault", "Section Communale": ""}, </v>
      </c>
    </row>
    <row r="1604" spans="1:30" x14ac:dyDescent="0.25">
      <c r="A1604" s="143" t="s">
        <v>43</v>
      </c>
      <c r="B1604" s="53" t="s">
        <v>2058</v>
      </c>
      <c r="C1604" s="71"/>
      <c r="D1604" s="71" t="s">
        <v>15</v>
      </c>
      <c r="E1604" s="132">
        <v>42713</v>
      </c>
      <c r="F1604" s="77" t="s">
        <v>2420</v>
      </c>
      <c r="G1604" s="145" t="s">
        <v>2410</v>
      </c>
      <c r="H1604" s="138" t="str">
        <f>IFERROR(VLOOKUP(G1604,REFERENCES!O:P,2,FALSE),"")</f>
        <v xml:space="preserve">Nombre </v>
      </c>
      <c r="I1604" s="207">
        <v>9</v>
      </c>
      <c r="J1604" s="207"/>
      <c r="K1604" s="207"/>
      <c r="L1604" s="207"/>
      <c r="M1604" s="147">
        <v>45</v>
      </c>
      <c r="N1604" s="207">
        <v>9</v>
      </c>
      <c r="O1604" s="206"/>
      <c r="P1604" s="71" t="s">
        <v>16</v>
      </c>
      <c r="Q1604" s="71" t="s">
        <v>234</v>
      </c>
      <c r="R1604" s="150"/>
      <c r="S1604" s="167"/>
      <c r="T1604" s="71"/>
      <c r="U1604" s="71"/>
      <c r="V1604" s="72"/>
      <c r="W1604" s="206" t="str">
        <f t="shared" si="74"/>
        <v>IFR2016129GRAN</v>
      </c>
      <c r="X1604" s="206">
        <f t="shared" si="75"/>
        <v>0</v>
      </c>
      <c r="Y1604" s="206" t="str">
        <f>VLOOKUP(P1604,NIVEAUXADMIN!A:B,2,FALSE)</f>
        <v>HT08</v>
      </c>
      <c r="Z1604" s="206" t="str">
        <f>VLOOKUP(Q1604,NIVEAUXADMIN!E:F,2,FALSE)</f>
        <v>HT08821</v>
      </c>
      <c r="AA1604" s="206" t="e">
        <f>VLOOKUP(R1604,NIVEAUXADMIN!I:J,2,FALSE)</f>
        <v>#N/A</v>
      </c>
      <c r="AB1604" s="206">
        <f>IF(SUMPRODUCT(($A$4:$A1604=A1604)*($Q$4:$Q1604=Q1604))&gt;1,0,1)</f>
        <v>0</v>
      </c>
      <c r="AC1604" s="207">
        <f>IF(SUMPRODUCT(($A$4:$A1604=A1604)*($F$4:$F1604=F1604)*($Q$4:$Q1604=Q1604))&gt;1,0,1)</f>
        <v>0</v>
      </c>
      <c r="AD1604" s="206" t="str">
        <f t="shared" si="76"/>
        <v xml:space="preserve">{"Organisation": "IFRC", "Indicateur": "Distribution de materiel d'abris d'urgence", "Statut": "Réalisé", "Date de l'activité (passé ou planifiée)
( jj-mm-aaaa)": "12/9/2016", "Département": "Grande Anse", "Commune": "Anse d'Hainault", "Section Communale": ""}, </v>
      </c>
    </row>
    <row r="1605" spans="1:30" x14ac:dyDescent="0.25">
      <c r="A1605" s="143" t="s">
        <v>43</v>
      </c>
      <c r="B1605" s="53" t="s">
        <v>2058</v>
      </c>
      <c r="C1605" s="71"/>
      <c r="D1605" s="71" t="s">
        <v>15</v>
      </c>
      <c r="E1605" s="132">
        <v>42713</v>
      </c>
      <c r="F1605" s="77" t="s">
        <v>2420</v>
      </c>
      <c r="G1605" s="145" t="s">
        <v>2409</v>
      </c>
      <c r="H1605" s="138" t="str">
        <f>IFERROR(VLOOKUP(G1605,REFERENCES!O:P,2,FALSE),"")</f>
        <v xml:space="preserve">Nombre </v>
      </c>
      <c r="I1605" s="207">
        <v>9</v>
      </c>
      <c r="J1605" s="207"/>
      <c r="K1605" s="207"/>
      <c r="L1605" s="207"/>
      <c r="M1605" s="147">
        <v>45</v>
      </c>
      <c r="N1605" s="207">
        <v>9</v>
      </c>
      <c r="O1605" s="206"/>
      <c r="P1605" s="71" t="s">
        <v>16</v>
      </c>
      <c r="Q1605" s="71" t="s">
        <v>234</v>
      </c>
      <c r="R1605" s="150"/>
      <c r="S1605" s="167"/>
      <c r="T1605" s="71"/>
      <c r="U1605" s="71"/>
      <c r="V1605" s="145"/>
      <c r="W1605" s="206" t="str">
        <f t="shared" ref="W1605:W1668" si="77">UPPER(LEFT(A1605,3)&amp;YEAR(E1605)&amp;MONTH(E1605)&amp;DAY((E1605))&amp;LEFT(P1605,2)&amp;LEFT(Q1605,2)&amp;LEFT(R1605,2))</f>
        <v>IFR2016129GRAN</v>
      </c>
      <c r="X1605" s="206">
        <f t="shared" ref="X1605:X1668" si="78">COUNTIF($W$4:$W$128,W1605)</f>
        <v>0</v>
      </c>
      <c r="Y1605" s="206" t="str">
        <f>VLOOKUP(P1605,NIVEAUXADMIN!A:B,2,FALSE)</f>
        <v>HT08</v>
      </c>
      <c r="Z1605" s="206" t="str">
        <f>VLOOKUP(Q1605,NIVEAUXADMIN!E:F,2,FALSE)</f>
        <v>HT08821</v>
      </c>
      <c r="AA1605" s="206" t="e">
        <f>VLOOKUP(R1605,NIVEAUXADMIN!I:J,2,FALSE)</f>
        <v>#N/A</v>
      </c>
      <c r="AB1605" s="206">
        <f>IF(SUMPRODUCT(($A$4:$A1605=A1605)*($Q$4:$Q1605=Q1605))&gt;1,0,1)</f>
        <v>0</v>
      </c>
      <c r="AC1605" s="207">
        <f>IF(SUMPRODUCT(($A$4:$A1605=A1605)*($F$4:$F1605=F1605)*($Q$4:$Q1605=Q1605))&gt;1,0,1)</f>
        <v>0</v>
      </c>
      <c r="AD1605" s="206" t="str">
        <f t="shared" ref="AD1605:AD1668" si="79">"{"""&amp;$A$3 &amp;""": """ &amp; TRIM(A1605)  &amp; """, """&amp; $F$3 &amp; """: """ &amp;  IFERROR(MID(F1605,5,LEN(F1605)-2),"")&amp; """, """ &amp;$D$3 &amp;""": """ &amp; D1605 &amp; """, """&amp;$E$3 &amp;""": """ &amp; IFERROR(TEXT(E1605,"m/d/yyyy"),"") &amp; """, """&amp; $P$3&amp; """: """ &amp; P1605&amp; """, """&amp; $Q$3&amp; """: """ &amp; Q1605&amp; """, """&amp; $R$3&amp; """: """ &amp; R1605&amp; """}, "</f>
        <v xml:space="preserve">{"Organisation": "IFRC", "Indicateur": "Distribution de materiel d'abris d'urgence", "Statut": "Réalisé", "Date de l'activité (passé ou planifiée)
( jj-mm-aaaa)": "12/9/2016", "Département": "Grande Anse", "Commune": "Anse d'Hainault", "Section Communale": ""}, </v>
      </c>
    </row>
    <row r="1606" spans="1:30" x14ac:dyDescent="0.25">
      <c r="A1606" s="143" t="s">
        <v>43</v>
      </c>
      <c r="B1606" s="53" t="s">
        <v>2058</v>
      </c>
      <c r="C1606" s="71"/>
      <c r="D1606" s="71" t="s">
        <v>15</v>
      </c>
      <c r="E1606" s="132">
        <v>42713</v>
      </c>
      <c r="F1606" s="77" t="s">
        <v>2417</v>
      </c>
      <c r="G1606" s="145" t="s">
        <v>1056</v>
      </c>
      <c r="H1606" s="138" t="str">
        <f>IFERROR(VLOOKUP(G1606,REFERENCES!O:P,2,FALSE),"")</f>
        <v xml:space="preserve">Nombre </v>
      </c>
      <c r="I1606" s="207">
        <v>9</v>
      </c>
      <c r="J1606" s="207"/>
      <c r="K1606" s="207"/>
      <c r="L1606" s="207"/>
      <c r="M1606" s="147">
        <v>45</v>
      </c>
      <c r="N1606" s="207">
        <v>9</v>
      </c>
      <c r="O1606" s="206"/>
      <c r="P1606" s="53" t="s">
        <v>16</v>
      </c>
      <c r="Q1606" s="71" t="s">
        <v>234</v>
      </c>
      <c r="R1606" s="150"/>
      <c r="S1606" s="167"/>
      <c r="T1606" s="71"/>
      <c r="U1606" s="71"/>
      <c r="V1606" s="145"/>
      <c r="W1606" s="206" t="str">
        <f t="shared" si="77"/>
        <v>IFR2016129GRAN</v>
      </c>
      <c r="X1606" s="206">
        <f t="shared" si="78"/>
        <v>0</v>
      </c>
      <c r="Y1606" s="206" t="str">
        <f>VLOOKUP(P1606,NIVEAUXADMIN!A:B,2,FALSE)</f>
        <v>HT08</v>
      </c>
      <c r="Z1606" s="206" t="str">
        <f>VLOOKUP(Q1606,NIVEAUXADMIN!E:F,2,FALSE)</f>
        <v>HT08821</v>
      </c>
      <c r="AA1606" s="206" t="e">
        <f>VLOOKUP(R1606,NIVEAUXADMIN!I:J,2,FALSE)</f>
        <v>#N/A</v>
      </c>
      <c r="AB1606" s="206">
        <f>IF(SUMPRODUCT(($A$4:$A1606=A1606)*($Q$4:$Q1606=Q1606))&gt;1,0,1)</f>
        <v>0</v>
      </c>
      <c r="AC1606" s="207">
        <f>IF(SUMPRODUCT(($A$4:$A1606=A1606)*($F$4:$F1606=F1606)*($Q$4:$Q1606=Q1606))&gt;1,0,1)</f>
        <v>0</v>
      </c>
      <c r="AD1606" s="206" t="str">
        <f t="shared" si="79"/>
        <v xml:space="preserve">{"Organisation": "IFRC", "Indicateur": "Distribution de biens non-alimentaire", "Statut": "Réalisé", "Date de l'activité (passé ou planifiée)
( jj-mm-aaaa)": "12/9/2016", "Département": "Grande Anse", "Commune": "Anse d'Hainault", "Section Communale": ""}, </v>
      </c>
    </row>
    <row r="1607" spans="1:30" x14ac:dyDescent="0.25">
      <c r="A1607" s="143" t="s">
        <v>43</v>
      </c>
      <c r="B1607" s="53" t="s">
        <v>2058</v>
      </c>
      <c r="C1607" s="71"/>
      <c r="D1607" s="71" t="s">
        <v>15</v>
      </c>
      <c r="E1607" s="132">
        <v>42713</v>
      </c>
      <c r="F1607" s="77" t="s">
        <v>2417</v>
      </c>
      <c r="G1607" s="145" t="s">
        <v>1050</v>
      </c>
      <c r="H1607" s="138" t="str">
        <f>IFERROR(VLOOKUP(G1607,REFERENCES!O:P,2,FALSE),"")</f>
        <v xml:space="preserve">Nombre </v>
      </c>
      <c r="I1607" s="207">
        <v>9</v>
      </c>
      <c r="J1607" s="207"/>
      <c r="K1607" s="207"/>
      <c r="L1607" s="207"/>
      <c r="M1607" s="147">
        <v>45</v>
      </c>
      <c r="N1607" s="207">
        <v>9</v>
      </c>
      <c r="O1607" s="206"/>
      <c r="P1607" s="53" t="s">
        <v>16</v>
      </c>
      <c r="Q1607" s="71" t="s">
        <v>234</v>
      </c>
      <c r="R1607" s="150"/>
      <c r="S1607" s="167"/>
      <c r="T1607" s="71"/>
      <c r="U1607" s="71"/>
      <c r="V1607" s="145"/>
      <c r="W1607" s="206" t="str">
        <f t="shared" si="77"/>
        <v>IFR2016129GRAN</v>
      </c>
      <c r="X1607" s="206">
        <f t="shared" si="78"/>
        <v>0</v>
      </c>
      <c r="Y1607" s="206" t="str">
        <f>VLOOKUP(P1607,NIVEAUXADMIN!A:B,2,FALSE)</f>
        <v>HT08</v>
      </c>
      <c r="Z1607" s="206" t="str">
        <f>VLOOKUP(Q1607,NIVEAUXADMIN!E:F,2,FALSE)</f>
        <v>HT08821</v>
      </c>
      <c r="AA1607" s="206" t="e">
        <f>VLOOKUP(R1607,NIVEAUXADMIN!I:J,2,FALSE)</f>
        <v>#N/A</v>
      </c>
      <c r="AB1607" s="206">
        <f>IF(SUMPRODUCT(($A$4:$A1607=A1607)*($Q$4:$Q1607=Q1607))&gt;1,0,1)</f>
        <v>0</v>
      </c>
      <c r="AC1607" s="207">
        <f>IF(SUMPRODUCT(($A$4:$A1607=A1607)*($F$4:$F1607=F1607)*($Q$4:$Q1607=Q1607))&gt;1,0,1)</f>
        <v>0</v>
      </c>
      <c r="AD1607" s="206" t="str">
        <f t="shared" si="79"/>
        <v xml:space="preserve">{"Organisation": "IFRC", "Indicateur": "Distribution de biens non-alimentaire", "Statut": "Réalisé", "Date de l'activité (passé ou planifiée)
( jj-mm-aaaa)": "12/9/2016", "Département": "Grande Anse", "Commune": "Anse d'Hainault", "Section Communale": ""}, </v>
      </c>
    </row>
    <row r="1608" spans="1:30" x14ac:dyDescent="0.25">
      <c r="A1608" s="143" t="s">
        <v>43</v>
      </c>
      <c r="B1608" s="53" t="s">
        <v>2058</v>
      </c>
      <c r="C1608" s="71"/>
      <c r="D1608" s="71" t="s">
        <v>15</v>
      </c>
      <c r="E1608" s="132">
        <v>42713</v>
      </c>
      <c r="F1608" s="77" t="s">
        <v>2417</v>
      </c>
      <c r="G1608" s="145" t="s">
        <v>1055</v>
      </c>
      <c r="H1608" s="138" t="str">
        <f>IFERROR(VLOOKUP(G1608,REFERENCES!O:P,2,FALSE),"")</f>
        <v xml:space="preserve">Nombre </v>
      </c>
      <c r="I1608" s="207">
        <v>5</v>
      </c>
      <c r="J1608" s="207"/>
      <c r="K1608" s="207"/>
      <c r="L1608" s="207"/>
      <c r="M1608" s="147">
        <v>25</v>
      </c>
      <c r="N1608" s="207">
        <v>5</v>
      </c>
      <c r="O1608" s="206"/>
      <c r="P1608" s="53" t="s">
        <v>16</v>
      </c>
      <c r="Q1608" s="71" t="s">
        <v>234</v>
      </c>
      <c r="R1608" s="150"/>
      <c r="S1608" s="167"/>
      <c r="T1608" s="71"/>
      <c r="U1608" s="71"/>
      <c r="V1608" s="145"/>
      <c r="W1608" s="206" t="str">
        <f t="shared" si="77"/>
        <v>IFR2016129GRAN</v>
      </c>
      <c r="X1608" s="206">
        <f t="shared" si="78"/>
        <v>0</v>
      </c>
      <c r="Y1608" s="206" t="str">
        <f>VLOOKUP(P1608,NIVEAUXADMIN!A:B,2,FALSE)</f>
        <v>HT08</v>
      </c>
      <c r="Z1608" s="206" t="str">
        <f>VLOOKUP(Q1608,NIVEAUXADMIN!E:F,2,FALSE)</f>
        <v>HT08821</v>
      </c>
      <c r="AA1608" s="206" t="e">
        <f>VLOOKUP(R1608,NIVEAUXADMIN!I:J,2,FALSE)</f>
        <v>#N/A</v>
      </c>
      <c r="AB1608" s="206">
        <f>IF(SUMPRODUCT(($A$4:$A1608=A1608)*($Q$4:$Q1608=Q1608))&gt;1,0,1)</f>
        <v>0</v>
      </c>
      <c r="AC1608" s="207">
        <f>IF(SUMPRODUCT(($A$4:$A1608=A1608)*($F$4:$F1608=F1608)*($Q$4:$Q1608=Q1608))&gt;1,0,1)</f>
        <v>0</v>
      </c>
      <c r="AD1608" s="206" t="str">
        <f t="shared" si="79"/>
        <v xml:space="preserve">{"Organisation": "IFRC", "Indicateur": "Distribution de biens non-alimentaire", "Statut": "Réalisé", "Date de l'activité (passé ou planifiée)
( jj-mm-aaaa)": "12/9/2016", "Département": "Grande Anse", "Commune": "Anse d'Hainault", "Section Communale": ""}, </v>
      </c>
    </row>
    <row r="1609" spans="1:30" x14ac:dyDescent="0.25">
      <c r="A1609" s="143" t="s">
        <v>43</v>
      </c>
      <c r="B1609" s="53" t="s">
        <v>2058</v>
      </c>
      <c r="C1609" s="71"/>
      <c r="D1609" s="71" t="s">
        <v>15</v>
      </c>
      <c r="E1609" s="132">
        <v>42713</v>
      </c>
      <c r="F1609" s="77" t="s">
        <v>2417</v>
      </c>
      <c r="G1609" s="145" t="s">
        <v>1051</v>
      </c>
      <c r="H1609" s="138" t="str">
        <f>IFERROR(VLOOKUP(G1609,REFERENCES!O:P,2,FALSE),"")</f>
        <v xml:space="preserve">Nombre </v>
      </c>
      <c r="I1609" s="207">
        <v>798</v>
      </c>
      <c r="J1609" s="207"/>
      <c r="K1609" s="207"/>
      <c r="L1609" s="207"/>
      <c r="M1609" s="147">
        <v>1995</v>
      </c>
      <c r="N1609" s="207">
        <v>399</v>
      </c>
      <c r="O1609" s="206"/>
      <c r="P1609" s="71" t="s">
        <v>16</v>
      </c>
      <c r="Q1609" s="71" t="s">
        <v>234</v>
      </c>
      <c r="R1609" s="150"/>
      <c r="S1609" s="167"/>
      <c r="T1609" s="71"/>
      <c r="U1609" s="71"/>
      <c r="V1609" s="145"/>
      <c r="W1609" s="206" t="str">
        <f t="shared" si="77"/>
        <v>IFR2016129GRAN</v>
      </c>
      <c r="X1609" s="206">
        <f t="shared" si="78"/>
        <v>0</v>
      </c>
      <c r="Y1609" s="206" t="str">
        <f>VLOOKUP(P1609,NIVEAUXADMIN!A:B,2,FALSE)</f>
        <v>HT08</v>
      </c>
      <c r="Z1609" s="206" t="str">
        <f>VLOOKUP(Q1609,NIVEAUXADMIN!E:F,2,FALSE)</f>
        <v>HT08821</v>
      </c>
      <c r="AA1609" s="206" t="e">
        <f>VLOOKUP(R1609,NIVEAUXADMIN!I:J,2,FALSE)</f>
        <v>#N/A</v>
      </c>
      <c r="AB1609" s="206">
        <f>IF(SUMPRODUCT(($A$4:$A1609=A1609)*($Q$4:$Q1609=Q1609))&gt;1,0,1)</f>
        <v>0</v>
      </c>
      <c r="AC1609" s="207">
        <f>IF(SUMPRODUCT(($A$4:$A1609=A1609)*($F$4:$F1609=F1609)*($Q$4:$Q1609=Q1609))&gt;1,0,1)</f>
        <v>0</v>
      </c>
      <c r="AD1609" s="206" t="str">
        <f t="shared" si="79"/>
        <v xml:space="preserve">{"Organisation": "IFRC", "Indicateur": "Distribution de biens non-alimentaire", "Statut": "Réalisé", "Date de l'activité (passé ou planifiée)
( jj-mm-aaaa)": "12/9/2016", "Département": "Grande Anse", "Commune": "Anse d'Hainault", "Section Communale": ""}, </v>
      </c>
    </row>
    <row r="1610" spans="1:30" x14ac:dyDescent="0.25">
      <c r="A1610" s="143" t="s">
        <v>43</v>
      </c>
      <c r="B1610" s="53" t="s">
        <v>2058</v>
      </c>
      <c r="C1610" s="71"/>
      <c r="D1610" s="71" t="s">
        <v>15</v>
      </c>
      <c r="E1610" s="132">
        <v>42713</v>
      </c>
      <c r="F1610" s="77" t="s">
        <v>2417</v>
      </c>
      <c r="G1610" s="145" t="s">
        <v>1051</v>
      </c>
      <c r="H1610" s="138" t="str">
        <f>IFERROR(VLOOKUP(G1610,REFERENCES!O:P,2,FALSE),"")</f>
        <v xml:space="preserve">Nombre </v>
      </c>
      <c r="I1610" s="207">
        <v>18</v>
      </c>
      <c r="J1610" s="207"/>
      <c r="K1610" s="207"/>
      <c r="L1610" s="207"/>
      <c r="M1610" s="147">
        <v>45</v>
      </c>
      <c r="N1610" s="207">
        <v>9</v>
      </c>
      <c r="O1610" s="206"/>
      <c r="P1610" s="71" t="s">
        <v>16</v>
      </c>
      <c r="Q1610" s="71" t="s">
        <v>234</v>
      </c>
      <c r="R1610" s="150"/>
      <c r="S1610" s="167"/>
      <c r="T1610" s="71"/>
      <c r="U1610" s="71"/>
      <c r="V1610" s="145"/>
      <c r="W1610" s="206" t="str">
        <f t="shared" si="77"/>
        <v>IFR2016129GRAN</v>
      </c>
      <c r="X1610" s="206">
        <f t="shared" si="78"/>
        <v>0</v>
      </c>
      <c r="Y1610" s="206" t="str">
        <f>VLOOKUP(P1610,NIVEAUXADMIN!A:B,2,FALSE)</f>
        <v>HT08</v>
      </c>
      <c r="Z1610" s="206" t="str">
        <f>VLOOKUP(Q1610,NIVEAUXADMIN!E:F,2,FALSE)</f>
        <v>HT08821</v>
      </c>
      <c r="AA1610" s="206" t="e">
        <f>VLOOKUP(R1610,NIVEAUXADMIN!I:J,2,FALSE)</f>
        <v>#N/A</v>
      </c>
      <c r="AB1610" s="206">
        <f>IF(SUMPRODUCT(($A$4:$A1610=A1610)*($Q$4:$Q1610=Q1610))&gt;1,0,1)</f>
        <v>0</v>
      </c>
      <c r="AC1610" s="207">
        <f>IF(SUMPRODUCT(($A$4:$A1610=A1610)*($F$4:$F1610=F1610)*($Q$4:$Q1610=Q1610))&gt;1,0,1)</f>
        <v>0</v>
      </c>
      <c r="AD1610" s="206" t="str">
        <f t="shared" si="79"/>
        <v xml:space="preserve">{"Organisation": "IFRC", "Indicateur": "Distribution de biens non-alimentaire", "Statut": "Réalisé", "Date de l'activité (passé ou planifiée)
( jj-mm-aaaa)": "12/9/2016", "Département": "Grande Anse", "Commune": "Anse d'Hainault", "Section Communale": ""}, </v>
      </c>
    </row>
    <row r="1611" spans="1:30" x14ac:dyDescent="0.25">
      <c r="A1611" s="143" t="s">
        <v>43</v>
      </c>
      <c r="B1611" s="53" t="s">
        <v>2058</v>
      </c>
      <c r="C1611" s="71"/>
      <c r="D1611" s="71" t="s">
        <v>15</v>
      </c>
      <c r="E1611" s="132">
        <v>42714</v>
      </c>
      <c r="F1611" s="77" t="s">
        <v>2420</v>
      </c>
      <c r="G1611" s="145" t="s">
        <v>2409</v>
      </c>
      <c r="H1611" s="138" t="str">
        <f>IFERROR(VLOOKUP(G1611,REFERENCES!O:P,2,FALSE),"")</f>
        <v xml:space="preserve">Nombre </v>
      </c>
      <c r="I1611" s="207">
        <v>992</v>
      </c>
      <c r="J1611" s="207"/>
      <c r="K1611" s="207"/>
      <c r="L1611" s="207"/>
      <c r="M1611" s="147">
        <v>4960</v>
      </c>
      <c r="N1611" s="73">
        <v>992</v>
      </c>
      <c r="O1611" s="206"/>
      <c r="P1611" s="71" t="s">
        <v>16</v>
      </c>
      <c r="Q1611" s="71" t="s">
        <v>264</v>
      </c>
      <c r="R1611" s="150"/>
      <c r="S1611" s="167"/>
      <c r="T1611" s="71"/>
      <c r="U1611" s="71"/>
      <c r="V1611" s="145"/>
      <c r="W1611" s="206" t="str">
        <f t="shared" si="77"/>
        <v>IFR20161210GRLE</v>
      </c>
      <c r="X1611" s="206">
        <f t="shared" si="78"/>
        <v>0</v>
      </c>
      <c r="Y1611" s="206" t="str">
        <f>VLOOKUP(P1611,NIVEAUXADMIN!A:B,2,FALSE)</f>
        <v>HT08</v>
      </c>
      <c r="Z1611" s="206" t="str">
        <f>VLOOKUP(Q1611,NIVEAUXADMIN!E:F,2,FALSE)</f>
        <v>HT08823</v>
      </c>
      <c r="AA1611" s="206" t="e">
        <f>VLOOKUP(R1611,NIVEAUXADMIN!I:J,2,FALSE)</f>
        <v>#N/A</v>
      </c>
      <c r="AB1611" s="206">
        <f>IF(SUMPRODUCT(($A$4:$A1611=A1611)*($Q$4:$Q1611=Q1611))&gt;1,0,1)</f>
        <v>0</v>
      </c>
      <c r="AC1611" s="207">
        <f>IF(SUMPRODUCT(($A$4:$A1611=A1611)*($F$4:$F1611=F1611)*($Q$4:$Q1611=Q1611))&gt;1,0,1)</f>
        <v>0</v>
      </c>
      <c r="AD1611" s="206" t="str">
        <f t="shared" si="79"/>
        <v xml:space="preserve">{"Organisation": "IFRC", "Indicateur": "Distribution de materiel d'abris d'urgence", "Statut": "Réalisé", "Date de l'activité (passé ou planifiée)
( jj-mm-aaaa)": "12/10/2016", "Département": "Grande Anse", "Commune": "Les Irois", "Section Communale": ""}, </v>
      </c>
    </row>
    <row r="1612" spans="1:30" x14ac:dyDescent="0.25">
      <c r="A1612" s="143" t="s">
        <v>43</v>
      </c>
      <c r="B1612" s="53" t="s">
        <v>2058</v>
      </c>
      <c r="C1612" s="71"/>
      <c r="D1612" s="71" t="s">
        <v>15</v>
      </c>
      <c r="E1612" s="132">
        <v>42715</v>
      </c>
      <c r="F1612" s="77" t="s">
        <v>2417</v>
      </c>
      <c r="G1612" s="145" t="s">
        <v>1058</v>
      </c>
      <c r="H1612" s="138" t="str">
        <f>IFERROR(VLOOKUP(G1612,REFERENCES!O:P,2,FALSE),"")</f>
        <v xml:space="preserve">Nombre </v>
      </c>
      <c r="I1612" s="207">
        <v>1178</v>
      </c>
      <c r="J1612" s="207"/>
      <c r="K1612" s="207"/>
      <c r="L1612" s="207"/>
      <c r="M1612" s="147">
        <v>2945</v>
      </c>
      <c r="N1612" s="73">
        <v>589</v>
      </c>
      <c r="O1612" s="206"/>
      <c r="P1612" s="71" t="s">
        <v>16</v>
      </c>
      <c r="Q1612" s="71" t="s">
        <v>264</v>
      </c>
      <c r="R1612" s="150"/>
      <c r="S1612" s="167"/>
      <c r="T1612" s="71"/>
      <c r="U1612" s="71"/>
      <c r="V1612" s="206" t="s">
        <v>1049</v>
      </c>
      <c r="W1612" s="206" t="str">
        <f t="shared" si="77"/>
        <v>IFR20161211GRLE</v>
      </c>
      <c r="X1612" s="206">
        <f t="shared" si="78"/>
        <v>0</v>
      </c>
      <c r="Y1612" s="206" t="str">
        <f>VLOOKUP(P1612,NIVEAUXADMIN!A:B,2,FALSE)</f>
        <v>HT08</v>
      </c>
      <c r="Z1612" s="206" t="str">
        <f>VLOOKUP(Q1612,NIVEAUXADMIN!E:F,2,FALSE)</f>
        <v>HT08823</v>
      </c>
      <c r="AA1612" s="206" t="e">
        <f>VLOOKUP(R1612,NIVEAUXADMIN!I:J,2,FALSE)</f>
        <v>#N/A</v>
      </c>
      <c r="AB1612" s="206">
        <f>IF(SUMPRODUCT(($A$4:$A1612=A1612)*($Q$4:$Q1612=Q1612))&gt;1,0,1)</f>
        <v>0</v>
      </c>
      <c r="AC1612" s="207">
        <f>IF(SUMPRODUCT(($A$4:$A1612=A1612)*($F$4:$F1612=F1612)*($Q$4:$Q1612=Q1612))&gt;1,0,1)</f>
        <v>0</v>
      </c>
      <c r="AD1612" s="206" t="str">
        <f t="shared" si="79"/>
        <v xml:space="preserve">{"Organisation": "IFRC", "Indicateur": "Distribution de biens non-alimentaire", "Statut": "Réalisé", "Date de l'activité (passé ou planifiée)
( jj-mm-aaaa)": "12/11/2016", "Département": "Grande Anse", "Commune": "Les Irois", "Section Communale": ""}, </v>
      </c>
    </row>
    <row r="1613" spans="1:30" x14ac:dyDescent="0.25">
      <c r="A1613" s="143" t="s">
        <v>43</v>
      </c>
      <c r="B1613" s="53" t="s">
        <v>2058</v>
      </c>
      <c r="C1613" s="71"/>
      <c r="D1613" s="71" t="s">
        <v>15</v>
      </c>
      <c r="E1613" s="132">
        <v>42715</v>
      </c>
      <c r="F1613" s="77" t="s">
        <v>2420</v>
      </c>
      <c r="G1613" s="145" t="s">
        <v>2410</v>
      </c>
      <c r="H1613" s="138" t="str">
        <f>IFERROR(VLOOKUP(G1613,REFERENCES!O:P,2,FALSE),"")</f>
        <v xml:space="preserve">Nombre </v>
      </c>
      <c r="I1613" s="207">
        <v>589</v>
      </c>
      <c r="J1613" s="207"/>
      <c r="K1613" s="207"/>
      <c r="L1613" s="207"/>
      <c r="M1613" s="147">
        <v>2945</v>
      </c>
      <c r="N1613" s="207">
        <v>589</v>
      </c>
      <c r="O1613" s="206"/>
      <c r="P1613" s="71" t="s">
        <v>16</v>
      </c>
      <c r="Q1613" s="71" t="s">
        <v>264</v>
      </c>
      <c r="R1613" s="150"/>
      <c r="S1613" s="167"/>
      <c r="T1613" s="71"/>
      <c r="U1613" s="71"/>
      <c r="V1613" s="72"/>
      <c r="W1613" s="206" t="str">
        <f t="shared" si="77"/>
        <v>IFR20161211GRLE</v>
      </c>
      <c r="X1613" s="206">
        <f t="shared" si="78"/>
        <v>0</v>
      </c>
      <c r="Y1613" s="206" t="str">
        <f>VLOOKUP(P1613,NIVEAUXADMIN!A:B,2,FALSE)</f>
        <v>HT08</v>
      </c>
      <c r="Z1613" s="206" t="str">
        <f>VLOOKUP(Q1613,NIVEAUXADMIN!E:F,2,FALSE)</f>
        <v>HT08823</v>
      </c>
      <c r="AA1613" s="206" t="e">
        <f>VLOOKUP(R1613,NIVEAUXADMIN!I:J,2,FALSE)</f>
        <v>#N/A</v>
      </c>
      <c r="AB1613" s="206">
        <f>IF(SUMPRODUCT(($A$4:$A1613=A1613)*($Q$4:$Q1613=Q1613))&gt;1,0,1)</f>
        <v>0</v>
      </c>
      <c r="AC1613" s="207">
        <f>IF(SUMPRODUCT(($A$4:$A1613=A1613)*($F$4:$F1613=F1613)*($Q$4:$Q1613=Q1613))&gt;1,0,1)</f>
        <v>0</v>
      </c>
      <c r="AD1613" s="206" t="str">
        <f t="shared" si="79"/>
        <v xml:space="preserve">{"Organisation": "IFRC", "Indicateur": "Distribution de materiel d'abris d'urgence", "Statut": "Réalisé", "Date de l'activité (passé ou planifiée)
( jj-mm-aaaa)": "12/11/2016", "Département": "Grande Anse", "Commune": "Les Irois", "Section Communale": ""}, </v>
      </c>
    </row>
    <row r="1614" spans="1:30" x14ac:dyDescent="0.25">
      <c r="A1614" s="143" t="s">
        <v>43</v>
      </c>
      <c r="B1614" s="53" t="s">
        <v>2058</v>
      </c>
      <c r="C1614" s="71"/>
      <c r="D1614" s="71" t="s">
        <v>15</v>
      </c>
      <c r="E1614" s="132">
        <v>42715</v>
      </c>
      <c r="F1614" s="77" t="s">
        <v>2420</v>
      </c>
      <c r="G1614" s="145" t="s">
        <v>2409</v>
      </c>
      <c r="H1614" s="138" t="str">
        <f>IFERROR(VLOOKUP(G1614,REFERENCES!O:P,2,FALSE),"")</f>
        <v xml:space="preserve">Nombre </v>
      </c>
      <c r="I1614" s="207">
        <v>1178</v>
      </c>
      <c r="J1614" s="207"/>
      <c r="K1614" s="207"/>
      <c r="L1614" s="207"/>
      <c r="M1614" s="147">
        <v>2945</v>
      </c>
      <c r="N1614" s="207">
        <v>589</v>
      </c>
      <c r="O1614" s="206"/>
      <c r="P1614" s="53" t="s">
        <v>16</v>
      </c>
      <c r="Q1614" s="71" t="s">
        <v>264</v>
      </c>
      <c r="R1614" s="150"/>
      <c r="S1614" s="167"/>
      <c r="T1614" s="71"/>
      <c r="U1614" s="71"/>
      <c r="V1614" s="145"/>
      <c r="W1614" s="206" t="str">
        <f t="shared" si="77"/>
        <v>IFR20161211GRLE</v>
      </c>
      <c r="X1614" s="206">
        <f t="shared" si="78"/>
        <v>0</v>
      </c>
      <c r="Y1614" s="206" t="str">
        <f>VLOOKUP(P1614,NIVEAUXADMIN!A:B,2,FALSE)</f>
        <v>HT08</v>
      </c>
      <c r="Z1614" s="206" t="str">
        <f>VLOOKUP(Q1614,NIVEAUXADMIN!E:F,2,FALSE)</f>
        <v>HT08823</v>
      </c>
      <c r="AA1614" s="206" t="e">
        <f>VLOOKUP(R1614,NIVEAUXADMIN!I:J,2,FALSE)</f>
        <v>#N/A</v>
      </c>
      <c r="AB1614" s="206">
        <f>IF(SUMPRODUCT(($A$4:$A1614=A1614)*($Q$4:$Q1614=Q1614))&gt;1,0,1)</f>
        <v>0</v>
      </c>
      <c r="AC1614" s="207">
        <f>IF(SUMPRODUCT(($A$4:$A1614=A1614)*($F$4:$F1614=F1614)*($Q$4:$Q1614=Q1614))&gt;1,0,1)</f>
        <v>0</v>
      </c>
      <c r="AD1614" s="206" t="str">
        <f t="shared" si="79"/>
        <v xml:space="preserve">{"Organisation": "IFRC", "Indicateur": "Distribution de materiel d'abris d'urgence", "Statut": "Réalisé", "Date de l'activité (passé ou planifiée)
( jj-mm-aaaa)": "12/11/2016", "Département": "Grande Anse", "Commune": "Les Irois", "Section Communale": ""}, </v>
      </c>
    </row>
    <row r="1615" spans="1:30" x14ac:dyDescent="0.25">
      <c r="A1615" s="143" t="s">
        <v>43</v>
      </c>
      <c r="B1615" s="53" t="s">
        <v>2058</v>
      </c>
      <c r="C1615" s="71"/>
      <c r="D1615" s="71" t="s">
        <v>15</v>
      </c>
      <c r="E1615" s="132">
        <v>42715</v>
      </c>
      <c r="F1615" s="77" t="s">
        <v>2417</v>
      </c>
      <c r="G1615" s="145" t="s">
        <v>1056</v>
      </c>
      <c r="H1615" s="138" t="str">
        <f>IFERROR(VLOOKUP(G1615,REFERENCES!O:P,2,FALSE),"")</f>
        <v xml:space="preserve">Nombre </v>
      </c>
      <c r="I1615" s="207">
        <v>589</v>
      </c>
      <c r="J1615" s="207"/>
      <c r="K1615" s="207"/>
      <c r="L1615" s="207"/>
      <c r="M1615" s="147">
        <v>2945</v>
      </c>
      <c r="N1615" s="73">
        <v>589</v>
      </c>
      <c r="O1615" s="206"/>
      <c r="P1615" s="71" t="s">
        <v>16</v>
      </c>
      <c r="Q1615" s="71" t="s">
        <v>264</v>
      </c>
      <c r="R1615" s="150"/>
      <c r="S1615" s="167"/>
      <c r="T1615" s="71"/>
      <c r="U1615" s="71"/>
      <c r="V1615" s="145"/>
      <c r="W1615" s="206" t="str">
        <f t="shared" si="77"/>
        <v>IFR20161211GRLE</v>
      </c>
      <c r="X1615" s="206">
        <f t="shared" si="78"/>
        <v>0</v>
      </c>
      <c r="Y1615" s="206" t="str">
        <f>VLOOKUP(P1615,NIVEAUXADMIN!A:B,2,FALSE)</f>
        <v>HT08</v>
      </c>
      <c r="Z1615" s="206" t="str">
        <f>VLOOKUP(Q1615,NIVEAUXADMIN!E:F,2,FALSE)</f>
        <v>HT08823</v>
      </c>
      <c r="AA1615" s="206" t="e">
        <f>VLOOKUP(R1615,NIVEAUXADMIN!I:J,2,FALSE)</f>
        <v>#N/A</v>
      </c>
      <c r="AB1615" s="206">
        <f>IF(SUMPRODUCT(($A$4:$A1615=A1615)*($Q$4:$Q1615=Q1615))&gt;1,0,1)</f>
        <v>0</v>
      </c>
      <c r="AC1615" s="207">
        <f>IF(SUMPRODUCT(($A$4:$A1615=A1615)*($F$4:$F1615=F1615)*($Q$4:$Q1615=Q1615))&gt;1,0,1)</f>
        <v>0</v>
      </c>
      <c r="AD1615" s="206" t="str">
        <f t="shared" si="79"/>
        <v xml:space="preserve">{"Organisation": "IFRC", "Indicateur": "Distribution de biens non-alimentaire", "Statut": "Réalisé", "Date de l'activité (passé ou planifiée)
( jj-mm-aaaa)": "12/11/2016", "Département": "Grande Anse", "Commune": "Les Irois", "Section Communale": ""}, </v>
      </c>
    </row>
    <row r="1616" spans="1:30" x14ac:dyDescent="0.25">
      <c r="A1616" s="143" t="s">
        <v>43</v>
      </c>
      <c r="B1616" s="53" t="s">
        <v>2058</v>
      </c>
      <c r="C1616" s="71"/>
      <c r="D1616" s="71" t="s">
        <v>15</v>
      </c>
      <c r="E1616" s="132">
        <v>42715</v>
      </c>
      <c r="F1616" s="77" t="s">
        <v>2417</v>
      </c>
      <c r="G1616" s="145" t="s">
        <v>1050</v>
      </c>
      <c r="H1616" s="138" t="str">
        <f>IFERROR(VLOOKUP(G1616,REFERENCES!O:P,2,FALSE),"")</f>
        <v xml:space="preserve">Nombre </v>
      </c>
      <c r="I1616" s="207">
        <v>589</v>
      </c>
      <c r="J1616" s="207"/>
      <c r="K1616" s="207"/>
      <c r="L1616" s="207"/>
      <c r="M1616" s="147">
        <v>2945</v>
      </c>
      <c r="N1616" s="146">
        <v>589</v>
      </c>
      <c r="O1616" s="206"/>
      <c r="P1616" s="71" t="s">
        <v>16</v>
      </c>
      <c r="Q1616" s="71" t="s">
        <v>264</v>
      </c>
      <c r="R1616" s="150"/>
      <c r="S1616" s="167"/>
      <c r="T1616" s="71"/>
      <c r="U1616" s="71"/>
      <c r="V1616" s="145"/>
      <c r="W1616" s="206" t="str">
        <f t="shared" si="77"/>
        <v>IFR20161211GRLE</v>
      </c>
      <c r="X1616" s="206">
        <f t="shared" si="78"/>
        <v>0</v>
      </c>
      <c r="Y1616" s="206" t="str">
        <f>VLOOKUP(P1616,NIVEAUXADMIN!A:B,2,FALSE)</f>
        <v>HT08</v>
      </c>
      <c r="Z1616" s="206" t="str">
        <f>VLOOKUP(Q1616,NIVEAUXADMIN!E:F,2,FALSE)</f>
        <v>HT08823</v>
      </c>
      <c r="AA1616" s="206" t="e">
        <f>VLOOKUP(R1616,NIVEAUXADMIN!I:J,2,FALSE)</f>
        <v>#N/A</v>
      </c>
      <c r="AB1616" s="206">
        <f>IF(SUMPRODUCT(($A$4:$A1616=A1616)*($Q$4:$Q1616=Q1616))&gt;1,0,1)</f>
        <v>0</v>
      </c>
      <c r="AC1616" s="207">
        <f>IF(SUMPRODUCT(($A$4:$A1616=A1616)*($F$4:$F1616=F1616)*($Q$4:$Q1616=Q1616))&gt;1,0,1)</f>
        <v>0</v>
      </c>
      <c r="AD1616" s="206" t="str">
        <f t="shared" si="79"/>
        <v xml:space="preserve">{"Organisation": "IFRC", "Indicateur": "Distribution de biens non-alimentaire", "Statut": "Réalisé", "Date de l'activité (passé ou planifiée)
( jj-mm-aaaa)": "12/11/2016", "Département": "Grande Anse", "Commune": "Les Irois", "Section Communale": ""}, </v>
      </c>
    </row>
    <row r="1617" spans="1:30" x14ac:dyDescent="0.25">
      <c r="A1617" s="143" t="s">
        <v>43</v>
      </c>
      <c r="B1617" s="53" t="s">
        <v>2058</v>
      </c>
      <c r="C1617" s="71"/>
      <c r="D1617" s="71" t="s">
        <v>15</v>
      </c>
      <c r="E1617" s="132">
        <v>42715</v>
      </c>
      <c r="F1617" s="77" t="s">
        <v>2417</v>
      </c>
      <c r="G1617" s="145" t="s">
        <v>1051</v>
      </c>
      <c r="H1617" s="138" t="str">
        <f>IFERROR(VLOOKUP(G1617,REFERENCES!O:P,2,FALSE),"")</f>
        <v xml:space="preserve">Nombre </v>
      </c>
      <c r="I1617" s="207">
        <v>1178</v>
      </c>
      <c r="J1617" s="207"/>
      <c r="K1617" s="207"/>
      <c r="L1617" s="207"/>
      <c r="M1617" s="147">
        <v>2945</v>
      </c>
      <c r="N1617" s="146">
        <v>589</v>
      </c>
      <c r="O1617" s="206"/>
      <c r="P1617" s="53" t="s">
        <v>16</v>
      </c>
      <c r="Q1617" s="71" t="s">
        <v>264</v>
      </c>
      <c r="R1617" s="150"/>
      <c r="S1617" s="167"/>
      <c r="T1617" s="71"/>
      <c r="U1617" s="71"/>
      <c r="V1617" s="145"/>
      <c r="W1617" s="206" t="str">
        <f t="shared" si="77"/>
        <v>IFR20161211GRLE</v>
      </c>
      <c r="X1617" s="206">
        <f t="shared" si="78"/>
        <v>0</v>
      </c>
      <c r="Y1617" s="206" t="str">
        <f>VLOOKUP(P1617,NIVEAUXADMIN!A:B,2,FALSE)</f>
        <v>HT08</v>
      </c>
      <c r="Z1617" s="206" t="str">
        <f>VLOOKUP(Q1617,NIVEAUXADMIN!E:F,2,FALSE)</f>
        <v>HT08823</v>
      </c>
      <c r="AA1617" s="206" t="e">
        <f>VLOOKUP(R1617,NIVEAUXADMIN!I:J,2,FALSE)</f>
        <v>#N/A</v>
      </c>
      <c r="AB1617" s="206">
        <f>IF(SUMPRODUCT(($A$4:$A1617=A1617)*($Q$4:$Q1617=Q1617))&gt;1,0,1)</f>
        <v>0</v>
      </c>
      <c r="AC1617" s="207">
        <f>IF(SUMPRODUCT(($A$4:$A1617=A1617)*($F$4:$F1617=F1617)*($Q$4:$Q1617=Q1617))&gt;1,0,1)</f>
        <v>0</v>
      </c>
      <c r="AD1617" s="206" t="str">
        <f t="shared" si="79"/>
        <v xml:space="preserve">{"Organisation": "IFRC", "Indicateur": "Distribution de biens non-alimentaire", "Statut": "Réalisé", "Date de l'activité (passé ou planifiée)
( jj-mm-aaaa)": "12/11/2016", "Département": "Grande Anse", "Commune": "Les Irois", "Section Communale": ""}, </v>
      </c>
    </row>
    <row r="1618" spans="1:30" x14ac:dyDescent="0.25">
      <c r="A1618" s="143" t="s">
        <v>43</v>
      </c>
      <c r="B1618" s="53" t="s">
        <v>2058</v>
      </c>
      <c r="C1618" s="71"/>
      <c r="D1618" s="71" t="s">
        <v>15</v>
      </c>
      <c r="E1618" s="132">
        <v>42717</v>
      </c>
      <c r="F1618" s="77" t="s">
        <v>2417</v>
      </c>
      <c r="G1618" s="145" t="s">
        <v>1055</v>
      </c>
      <c r="H1618" s="138" t="str">
        <f>IFERROR(VLOOKUP(G1618,REFERENCES!O:P,2,FALSE),"")</f>
        <v xml:space="preserve">Nombre </v>
      </c>
      <c r="I1618" s="207">
        <v>1597</v>
      </c>
      <c r="J1618" s="207"/>
      <c r="K1618" s="207"/>
      <c r="L1618" s="207"/>
      <c r="M1618" s="147">
        <v>7985</v>
      </c>
      <c r="N1618" s="146">
        <v>1597</v>
      </c>
      <c r="O1618" s="206"/>
      <c r="P1618" s="53" t="s">
        <v>16</v>
      </c>
      <c r="Q1618" s="71" t="s">
        <v>17</v>
      </c>
      <c r="R1618" s="150"/>
      <c r="S1618" s="167"/>
      <c r="T1618" s="71"/>
      <c r="U1618" s="71"/>
      <c r="V1618" s="145"/>
      <c r="W1618" s="206" t="str">
        <f t="shared" si="77"/>
        <v>IFR20161213GRJE</v>
      </c>
      <c r="X1618" s="206">
        <f t="shared" si="78"/>
        <v>0</v>
      </c>
      <c r="Y1618" s="206" t="str">
        <f>VLOOKUP(P1618,NIVEAUXADMIN!A:B,2,FALSE)</f>
        <v>HT08</v>
      </c>
      <c r="Z1618" s="206" t="str">
        <f>VLOOKUP(Q1618,NIVEAUXADMIN!E:F,2,FALSE)</f>
        <v>HT08811</v>
      </c>
      <c r="AA1618" s="206" t="e">
        <f>VLOOKUP(R1618,NIVEAUXADMIN!I:J,2,FALSE)</f>
        <v>#N/A</v>
      </c>
      <c r="AB1618" s="206">
        <f>IF(SUMPRODUCT(($A$4:$A1618=A1618)*($Q$4:$Q1618=Q1618))&gt;1,0,1)</f>
        <v>0</v>
      </c>
      <c r="AC1618" s="207">
        <f>IF(SUMPRODUCT(($A$4:$A1618=A1618)*($F$4:$F1618=F1618)*($Q$4:$Q1618=Q1618))&gt;1,0,1)</f>
        <v>1</v>
      </c>
      <c r="AD1618" s="206" t="str">
        <f t="shared" si="79"/>
        <v xml:space="preserve">{"Organisation": "IFRC", "Indicateur": "Distribution de biens non-alimentaire", "Statut": "Réalisé", "Date de l'activité (passé ou planifiée)
( jj-mm-aaaa)": "12/13/2016", "Département": "Grande Anse", "Commune": "Jeremie", "Section Communale": ""}, </v>
      </c>
    </row>
    <row r="1619" spans="1:30" x14ac:dyDescent="0.25">
      <c r="A1619" s="143" t="s">
        <v>43</v>
      </c>
      <c r="B1619" s="53" t="s">
        <v>2058</v>
      </c>
      <c r="C1619" s="71"/>
      <c r="D1619" s="71" t="s">
        <v>15</v>
      </c>
      <c r="E1619" s="132">
        <v>42717</v>
      </c>
      <c r="F1619" s="77" t="s">
        <v>2420</v>
      </c>
      <c r="G1619" s="145" t="s">
        <v>2409</v>
      </c>
      <c r="H1619" s="138" t="str">
        <f>IFERROR(VLOOKUP(G1619,REFERENCES!O:P,2,FALSE),"")</f>
        <v xml:space="preserve">Nombre </v>
      </c>
      <c r="I1619" s="207">
        <v>1597</v>
      </c>
      <c r="J1619" s="207"/>
      <c r="K1619" s="207"/>
      <c r="L1619" s="207"/>
      <c r="M1619" s="147">
        <v>7985</v>
      </c>
      <c r="N1619" s="146">
        <v>1597</v>
      </c>
      <c r="O1619" s="206"/>
      <c r="P1619" s="71" t="s">
        <v>16</v>
      </c>
      <c r="Q1619" s="71" t="s">
        <v>17</v>
      </c>
      <c r="R1619" s="150"/>
      <c r="S1619" s="167"/>
      <c r="T1619" s="71"/>
      <c r="U1619" s="71"/>
      <c r="V1619" s="145"/>
      <c r="W1619" s="206" t="str">
        <f t="shared" si="77"/>
        <v>IFR20161213GRJE</v>
      </c>
      <c r="X1619" s="206">
        <f t="shared" si="78"/>
        <v>0</v>
      </c>
      <c r="Y1619" s="206" t="str">
        <f>VLOOKUP(P1619,NIVEAUXADMIN!A:B,2,FALSE)</f>
        <v>HT08</v>
      </c>
      <c r="Z1619" s="206" t="str">
        <f>VLOOKUP(Q1619,NIVEAUXADMIN!E:F,2,FALSE)</f>
        <v>HT08811</v>
      </c>
      <c r="AA1619" s="206" t="e">
        <f>VLOOKUP(R1619,NIVEAUXADMIN!I:J,2,FALSE)</f>
        <v>#N/A</v>
      </c>
      <c r="AB1619" s="206">
        <f>IF(SUMPRODUCT(($A$4:$A1619=A1619)*($Q$4:$Q1619=Q1619))&gt;1,0,1)</f>
        <v>0</v>
      </c>
      <c r="AC1619" s="207">
        <f>IF(SUMPRODUCT(($A$4:$A1619=A1619)*($F$4:$F1619=F1619)*($Q$4:$Q1619=Q1619))&gt;1,0,1)</f>
        <v>0</v>
      </c>
      <c r="AD1619" s="206" t="str">
        <f t="shared" si="79"/>
        <v xml:space="preserve">{"Organisation": "IFRC", "Indicateur": "Distribution de materiel d'abris d'urgence", "Statut": "Réalisé", "Date de l'activité (passé ou planifiée)
( jj-mm-aaaa)": "12/13/2016", "Département": "Grande Anse", "Commune": "Jeremie", "Section Communale": ""}, </v>
      </c>
    </row>
    <row r="1620" spans="1:30" x14ac:dyDescent="0.25">
      <c r="A1620" s="143" t="s">
        <v>43</v>
      </c>
      <c r="B1620" s="53" t="s">
        <v>2058</v>
      </c>
      <c r="C1620" s="71"/>
      <c r="D1620" s="71" t="s">
        <v>15</v>
      </c>
      <c r="E1620" s="132">
        <v>42718</v>
      </c>
      <c r="F1620" s="77" t="s">
        <v>2417</v>
      </c>
      <c r="G1620" s="145" t="s">
        <v>1055</v>
      </c>
      <c r="H1620" s="138" t="str">
        <f>IFERROR(VLOOKUP(G1620,REFERENCES!O:P,2,FALSE),"")</f>
        <v xml:space="preserve">Nombre </v>
      </c>
      <c r="I1620" s="207">
        <v>497</v>
      </c>
      <c r="J1620" s="207"/>
      <c r="K1620" s="207"/>
      <c r="L1620" s="207"/>
      <c r="M1620" s="147">
        <v>2485</v>
      </c>
      <c r="N1620" s="207">
        <v>497</v>
      </c>
      <c r="O1620" s="206"/>
      <c r="P1620" s="71" t="s">
        <v>16</v>
      </c>
      <c r="Q1620" s="71" t="s">
        <v>259</v>
      </c>
      <c r="R1620" s="150"/>
      <c r="S1620" s="167"/>
      <c r="T1620" s="71"/>
      <c r="U1620" s="71"/>
      <c r="V1620" s="145"/>
      <c r="W1620" s="206" t="str">
        <f t="shared" si="77"/>
        <v>IFR20161214GRDA</v>
      </c>
      <c r="X1620" s="206">
        <f t="shared" si="78"/>
        <v>0</v>
      </c>
      <c r="Y1620" s="206" t="str">
        <f>VLOOKUP(P1620,NIVEAUXADMIN!A:B,2,FALSE)</f>
        <v>HT08</v>
      </c>
      <c r="Z1620" s="206" t="str">
        <f>VLOOKUP(Q1620,NIVEAUXADMIN!E:F,2,FALSE)</f>
        <v>HT08822</v>
      </c>
      <c r="AA1620" s="206" t="e">
        <f>VLOOKUP(R1620,NIVEAUXADMIN!I:J,2,FALSE)</f>
        <v>#N/A</v>
      </c>
      <c r="AB1620" s="206">
        <f>IF(SUMPRODUCT(($A$4:$A1620=A1620)*($Q$4:$Q1620=Q1620))&gt;1,0,1)</f>
        <v>1</v>
      </c>
      <c r="AC1620" s="207">
        <f>IF(SUMPRODUCT(($A$4:$A1620=A1620)*($F$4:$F1620=F1620)*($Q$4:$Q1620=Q1620))&gt;1,0,1)</f>
        <v>1</v>
      </c>
      <c r="AD1620" s="206" t="str">
        <f t="shared" si="79"/>
        <v xml:space="preserve">{"Organisation": "IFRC", "Indicateur": "Distribution de biens non-alimentaire", "Statut": "Réalisé", "Date de l'activité (passé ou planifiée)
( jj-mm-aaaa)": "12/14/2016", "Département": "Grande Anse", "Commune": "Dame-Marie", "Section Communale": ""}, </v>
      </c>
    </row>
    <row r="1621" spans="1:30" x14ac:dyDescent="0.25">
      <c r="A1621" s="143" t="s">
        <v>43</v>
      </c>
      <c r="B1621" s="53" t="s">
        <v>2058</v>
      </c>
      <c r="C1621" s="71"/>
      <c r="D1621" s="71" t="s">
        <v>15</v>
      </c>
      <c r="E1621" s="132">
        <v>42724</v>
      </c>
      <c r="F1621" s="77" t="s">
        <v>2417</v>
      </c>
      <c r="G1621" s="145" t="s">
        <v>1058</v>
      </c>
      <c r="H1621" s="138" t="str">
        <f>IFERROR(VLOOKUP(G1621,REFERENCES!O:P,2,FALSE),"")</f>
        <v xml:space="preserve">Nombre </v>
      </c>
      <c r="I1621" s="207">
        <v>98</v>
      </c>
      <c r="J1621" s="207"/>
      <c r="K1621" s="207"/>
      <c r="L1621" s="207"/>
      <c r="M1621" s="147">
        <v>245</v>
      </c>
      <c r="N1621" s="207">
        <v>49</v>
      </c>
      <c r="O1621" s="206"/>
      <c r="P1621" s="71" t="s">
        <v>16</v>
      </c>
      <c r="Q1621" s="71" t="s">
        <v>270</v>
      </c>
      <c r="R1621" s="150"/>
      <c r="S1621" s="167" t="s">
        <v>2182</v>
      </c>
      <c r="T1621" s="71"/>
      <c r="U1621" s="71"/>
      <c r="V1621" s="206" t="s">
        <v>1049</v>
      </c>
      <c r="W1621" s="206" t="str">
        <f t="shared" si="77"/>
        <v>IFR20161220GRPE</v>
      </c>
      <c r="X1621" s="206">
        <f t="shared" si="78"/>
        <v>0</v>
      </c>
      <c r="Y1621" s="206" t="str">
        <f>VLOOKUP(P1621,NIVEAUXADMIN!A:B,2,FALSE)</f>
        <v>HT08</v>
      </c>
      <c r="Z1621" s="206" t="str">
        <f>VLOOKUP(Q1621,NIVEAUXADMIN!E:F,2,FALSE)</f>
        <v>HT08834</v>
      </c>
      <c r="AA1621" s="206" t="e">
        <f>VLOOKUP(R1621,NIVEAUXADMIN!I:J,2,FALSE)</f>
        <v>#N/A</v>
      </c>
      <c r="AB1621" s="206">
        <f>IF(SUMPRODUCT(($A$4:$A1621=A1621)*($Q$4:$Q1621=Q1621))&gt;1,0,1)</f>
        <v>0</v>
      </c>
      <c r="AC1621" s="207">
        <f>IF(SUMPRODUCT(($A$4:$A1621=A1621)*($F$4:$F1621=F1621)*($Q$4:$Q1621=Q1621))&gt;1,0,1)</f>
        <v>0</v>
      </c>
      <c r="AD1621" s="206" t="str">
        <f t="shared" si="79"/>
        <v xml:space="preserve">{"Organisation": "IFRC", "Indicateur": "Distribution de biens non-alimentaire", "Statut": "Réalisé", "Date de l'activité (passé ou planifiée)
( jj-mm-aaaa)": "12/20/2016", "Département": "Grande Anse", "Commune": "Pestel", "Section Communale": ""}, </v>
      </c>
    </row>
    <row r="1622" spans="1:30" x14ac:dyDescent="0.25">
      <c r="A1622" s="143" t="s">
        <v>43</v>
      </c>
      <c r="B1622" s="53" t="s">
        <v>2058</v>
      </c>
      <c r="C1622" s="71"/>
      <c r="D1622" s="71" t="s">
        <v>15</v>
      </c>
      <c r="E1622" s="132">
        <v>42724</v>
      </c>
      <c r="F1622" s="77" t="s">
        <v>2420</v>
      </c>
      <c r="G1622" s="145" t="s">
        <v>2410</v>
      </c>
      <c r="H1622" s="138" t="str">
        <f>IFERROR(VLOOKUP(G1622,REFERENCES!O:P,2,FALSE),"")</f>
        <v xml:space="preserve">Nombre </v>
      </c>
      <c r="I1622" s="207">
        <v>49</v>
      </c>
      <c r="J1622" s="207"/>
      <c r="K1622" s="207"/>
      <c r="L1622" s="207"/>
      <c r="M1622" s="147">
        <v>245</v>
      </c>
      <c r="N1622" s="207">
        <v>49</v>
      </c>
      <c r="O1622" s="206"/>
      <c r="P1622" s="71" t="s">
        <v>16</v>
      </c>
      <c r="Q1622" s="71" t="s">
        <v>270</v>
      </c>
      <c r="R1622" s="150"/>
      <c r="S1622" s="167" t="s">
        <v>2182</v>
      </c>
      <c r="T1622" s="71"/>
      <c r="U1622" s="71"/>
      <c r="V1622" s="145"/>
      <c r="W1622" s="206" t="str">
        <f t="shared" si="77"/>
        <v>IFR20161220GRPE</v>
      </c>
      <c r="X1622" s="206">
        <f t="shared" si="78"/>
        <v>0</v>
      </c>
      <c r="Y1622" s="206" t="str">
        <f>VLOOKUP(P1622,NIVEAUXADMIN!A:B,2,FALSE)</f>
        <v>HT08</v>
      </c>
      <c r="Z1622" s="206" t="str">
        <f>VLOOKUP(Q1622,NIVEAUXADMIN!E:F,2,FALSE)</f>
        <v>HT08834</v>
      </c>
      <c r="AA1622" s="206" t="e">
        <f>VLOOKUP(R1622,NIVEAUXADMIN!I:J,2,FALSE)</f>
        <v>#N/A</v>
      </c>
      <c r="AB1622" s="206">
        <f>IF(SUMPRODUCT(($A$4:$A1622=A1622)*($Q$4:$Q1622=Q1622))&gt;1,0,1)</f>
        <v>0</v>
      </c>
      <c r="AC1622" s="207">
        <f>IF(SUMPRODUCT(($A$4:$A1622=A1622)*($F$4:$F1622=F1622)*($Q$4:$Q1622=Q1622))&gt;1,0,1)</f>
        <v>0</v>
      </c>
      <c r="AD1622" s="206" t="str">
        <f t="shared" si="79"/>
        <v xml:space="preserve">{"Organisation": "IFRC", "Indicateur": "Distribution de materiel d'abris d'urgence", "Statut": "Réalisé", "Date de l'activité (passé ou planifiée)
( jj-mm-aaaa)": "12/20/2016", "Département": "Grande Anse", "Commune": "Pestel", "Section Communale": ""}, </v>
      </c>
    </row>
    <row r="1623" spans="1:30" x14ac:dyDescent="0.25">
      <c r="A1623" s="143" t="s">
        <v>43</v>
      </c>
      <c r="B1623" s="53" t="s">
        <v>2058</v>
      </c>
      <c r="C1623" s="71"/>
      <c r="D1623" s="71" t="s">
        <v>15</v>
      </c>
      <c r="E1623" s="132">
        <v>42724</v>
      </c>
      <c r="F1623" s="77" t="s">
        <v>2420</v>
      </c>
      <c r="G1623" s="145" t="s">
        <v>2409</v>
      </c>
      <c r="H1623" s="138" t="str">
        <f>IFERROR(VLOOKUP(G1623,REFERENCES!O:P,2,FALSE),"")</f>
        <v xml:space="preserve">Nombre </v>
      </c>
      <c r="I1623" s="207">
        <v>98</v>
      </c>
      <c r="J1623" s="207"/>
      <c r="K1623" s="207"/>
      <c r="L1623" s="207"/>
      <c r="M1623" s="147">
        <v>245</v>
      </c>
      <c r="N1623" s="207">
        <v>49</v>
      </c>
      <c r="O1623" s="206"/>
      <c r="P1623" s="71" t="s">
        <v>16</v>
      </c>
      <c r="Q1623" s="71" t="s">
        <v>270</v>
      </c>
      <c r="R1623" s="150"/>
      <c r="S1623" s="167" t="s">
        <v>2182</v>
      </c>
      <c r="T1623" s="71"/>
      <c r="U1623" s="71"/>
      <c r="V1623" s="145"/>
      <c r="W1623" s="206" t="str">
        <f t="shared" si="77"/>
        <v>IFR20161220GRPE</v>
      </c>
      <c r="X1623" s="206">
        <f t="shared" si="78"/>
        <v>0</v>
      </c>
      <c r="Y1623" s="206" t="str">
        <f>VLOOKUP(P1623,NIVEAUXADMIN!A:B,2,FALSE)</f>
        <v>HT08</v>
      </c>
      <c r="Z1623" s="206" t="str">
        <f>VLOOKUP(Q1623,NIVEAUXADMIN!E:F,2,FALSE)</f>
        <v>HT08834</v>
      </c>
      <c r="AA1623" s="206" t="e">
        <f>VLOOKUP(R1623,NIVEAUXADMIN!I:J,2,FALSE)</f>
        <v>#N/A</v>
      </c>
      <c r="AB1623" s="206">
        <f>IF(SUMPRODUCT(($A$4:$A1623=A1623)*($Q$4:$Q1623=Q1623))&gt;1,0,1)</f>
        <v>0</v>
      </c>
      <c r="AC1623" s="207">
        <f>IF(SUMPRODUCT(($A$4:$A1623=A1623)*($F$4:$F1623=F1623)*($Q$4:$Q1623=Q1623))&gt;1,0,1)</f>
        <v>0</v>
      </c>
      <c r="AD1623" s="206" t="str">
        <f t="shared" si="79"/>
        <v xml:space="preserve">{"Organisation": "IFRC", "Indicateur": "Distribution de materiel d'abris d'urgence", "Statut": "Réalisé", "Date de l'activité (passé ou planifiée)
( jj-mm-aaaa)": "12/20/2016", "Département": "Grande Anse", "Commune": "Pestel", "Section Communale": ""}, </v>
      </c>
    </row>
    <row r="1624" spans="1:30" x14ac:dyDescent="0.25">
      <c r="A1624" s="143" t="s">
        <v>43</v>
      </c>
      <c r="B1624" s="53" t="s">
        <v>2058</v>
      </c>
      <c r="C1624" s="71"/>
      <c r="D1624" s="71" t="s">
        <v>15</v>
      </c>
      <c r="E1624" s="132">
        <v>42724</v>
      </c>
      <c r="F1624" s="77" t="s">
        <v>2417</v>
      </c>
      <c r="G1624" s="145" t="s">
        <v>1056</v>
      </c>
      <c r="H1624" s="138" t="str">
        <f>IFERROR(VLOOKUP(G1624,REFERENCES!O:P,2,FALSE),"")</f>
        <v xml:space="preserve">Nombre </v>
      </c>
      <c r="I1624" s="207">
        <v>49</v>
      </c>
      <c r="J1624" s="207"/>
      <c r="K1624" s="207"/>
      <c r="L1624" s="207"/>
      <c r="M1624" s="147">
        <v>245</v>
      </c>
      <c r="N1624" s="207">
        <v>49</v>
      </c>
      <c r="O1624" s="206"/>
      <c r="P1624" s="71" t="s">
        <v>16</v>
      </c>
      <c r="Q1624" s="71" t="s">
        <v>270</v>
      </c>
      <c r="R1624" s="150"/>
      <c r="S1624" s="167" t="s">
        <v>2182</v>
      </c>
      <c r="T1624" s="71"/>
      <c r="U1624" s="71"/>
      <c r="V1624" s="145"/>
      <c r="W1624" s="206" t="str">
        <f t="shared" si="77"/>
        <v>IFR20161220GRPE</v>
      </c>
      <c r="X1624" s="206">
        <f t="shared" si="78"/>
        <v>0</v>
      </c>
      <c r="Y1624" s="206" t="str">
        <f>VLOOKUP(P1624,NIVEAUXADMIN!A:B,2,FALSE)</f>
        <v>HT08</v>
      </c>
      <c r="Z1624" s="206" t="str">
        <f>VLOOKUP(Q1624,NIVEAUXADMIN!E:F,2,FALSE)</f>
        <v>HT08834</v>
      </c>
      <c r="AA1624" s="206" t="e">
        <f>VLOOKUP(R1624,NIVEAUXADMIN!I:J,2,FALSE)</f>
        <v>#N/A</v>
      </c>
      <c r="AB1624" s="206">
        <f>IF(SUMPRODUCT(($A$4:$A1624=A1624)*($Q$4:$Q1624=Q1624))&gt;1,0,1)</f>
        <v>0</v>
      </c>
      <c r="AC1624" s="207">
        <f>IF(SUMPRODUCT(($A$4:$A1624=A1624)*($F$4:$F1624=F1624)*($Q$4:$Q1624=Q1624))&gt;1,0,1)</f>
        <v>0</v>
      </c>
      <c r="AD1624" s="206" t="str">
        <f t="shared" si="79"/>
        <v xml:space="preserve">{"Organisation": "IFRC", "Indicateur": "Distribution de biens non-alimentaire", "Statut": "Réalisé", "Date de l'activité (passé ou planifiée)
( jj-mm-aaaa)": "12/20/2016", "Département": "Grande Anse", "Commune": "Pestel", "Section Communale": ""}, </v>
      </c>
    </row>
    <row r="1625" spans="1:30" x14ac:dyDescent="0.25">
      <c r="A1625" s="143" t="s">
        <v>43</v>
      </c>
      <c r="B1625" s="53" t="s">
        <v>2058</v>
      </c>
      <c r="C1625" s="71"/>
      <c r="D1625" s="71" t="s">
        <v>15</v>
      </c>
      <c r="E1625" s="132">
        <v>42724</v>
      </c>
      <c r="F1625" s="77" t="s">
        <v>2417</v>
      </c>
      <c r="G1625" s="145" t="s">
        <v>1050</v>
      </c>
      <c r="H1625" s="138" t="str">
        <f>IFERROR(VLOOKUP(G1625,REFERENCES!O:P,2,FALSE),"")</f>
        <v xml:space="preserve">Nombre </v>
      </c>
      <c r="I1625" s="207">
        <v>49</v>
      </c>
      <c r="J1625" s="207"/>
      <c r="K1625" s="207"/>
      <c r="L1625" s="207"/>
      <c r="M1625" s="147">
        <v>245</v>
      </c>
      <c r="N1625" s="207">
        <v>49</v>
      </c>
      <c r="O1625" s="71"/>
      <c r="P1625" s="71" t="s">
        <v>16</v>
      </c>
      <c r="Q1625" s="71" t="s">
        <v>270</v>
      </c>
      <c r="R1625" s="150"/>
      <c r="S1625" s="167" t="s">
        <v>2182</v>
      </c>
      <c r="T1625" s="71"/>
      <c r="U1625" s="71"/>
      <c r="V1625" s="145"/>
      <c r="W1625" s="206" t="str">
        <f t="shared" si="77"/>
        <v>IFR20161220GRPE</v>
      </c>
      <c r="X1625" s="206">
        <f t="shared" si="78"/>
        <v>0</v>
      </c>
      <c r="Y1625" s="206" t="str">
        <f>VLOOKUP(P1625,NIVEAUXADMIN!A:B,2,FALSE)</f>
        <v>HT08</v>
      </c>
      <c r="Z1625" s="206" t="str">
        <f>VLOOKUP(Q1625,NIVEAUXADMIN!E:F,2,FALSE)</f>
        <v>HT08834</v>
      </c>
      <c r="AA1625" s="206" t="e">
        <f>VLOOKUP(R1625,NIVEAUXADMIN!I:J,2,FALSE)</f>
        <v>#N/A</v>
      </c>
      <c r="AB1625" s="206">
        <f>IF(SUMPRODUCT(($A$4:$A1625=A1625)*($Q$4:$Q1625=Q1625))&gt;1,0,1)</f>
        <v>0</v>
      </c>
      <c r="AC1625" s="207">
        <f>IF(SUMPRODUCT(($A$4:$A1625=A1625)*($F$4:$F1625=F1625)*($Q$4:$Q1625=Q1625))&gt;1,0,1)</f>
        <v>0</v>
      </c>
      <c r="AD1625" s="206" t="str">
        <f t="shared" si="79"/>
        <v xml:space="preserve">{"Organisation": "IFRC", "Indicateur": "Distribution de biens non-alimentaire", "Statut": "Réalisé", "Date de l'activité (passé ou planifiée)
( jj-mm-aaaa)": "12/20/2016", "Département": "Grande Anse", "Commune": "Pestel", "Section Communale": ""}, </v>
      </c>
    </row>
    <row r="1626" spans="1:30" x14ac:dyDescent="0.25">
      <c r="A1626" s="143" t="s">
        <v>43</v>
      </c>
      <c r="B1626" s="53" t="s">
        <v>2058</v>
      </c>
      <c r="C1626" s="71"/>
      <c r="D1626" s="71" t="s">
        <v>15</v>
      </c>
      <c r="E1626" s="132">
        <v>42724</v>
      </c>
      <c r="F1626" s="77" t="s">
        <v>2417</v>
      </c>
      <c r="G1626" s="145" t="s">
        <v>1051</v>
      </c>
      <c r="H1626" s="138" t="str">
        <f>IFERROR(VLOOKUP(G1626,REFERENCES!O:P,2,FALSE),"")</f>
        <v xml:space="preserve">Nombre </v>
      </c>
      <c r="I1626" s="207">
        <v>98</v>
      </c>
      <c r="J1626" s="207"/>
      <c r="K1626" s="207"/>
      <c r="L1626" s="207"/>
      <c r="M1626" s="147">
        <v>245</v>
      </c>
      <c r="N1626" s="207">
        <v>49</v>
      </c>
      <c r="O1626" s="71"/>
      <c r="P1626" s="53" t="s">
        <v>16</v>
      </c>
      <c r="Q1626" s="71" t="s">
        <v>270</v>
      </c>
      <c r="R1626" s="150"/>
      <c r="S1626" s="167" t="s">
        <v>2182</v>
      </c>
      <c r="T1626" s="71"/>
      <c r="U1626" s="71"/>
      <c r="V1626" s="145"/>
      <c r="W1626" s="206" t="str">
        <f t="shared" si="77"/>
        <v>IFR20161220GRPE</v>
      </c>
      <c r="X1626" s="206">
        <f t="shared" si="78"/>
        <v>0</v>
      </c>
      <c r="Y1626" s="206" t="str">
        <f>VLOOKUP(P1626,NIVEAUXADMIN!A:B,2,FALSE)</f>
        <v>HT08</v>
      </c>
      <c r="Z1626" s="206" t="str">
        <f>VLOOKUP(Q1626,NIVEAUXADMIN!E:F,2,FALSE)</f>
        <v>HT08834</v>
      </c>
      <c r="AA1626" s="206" t="e">
        <f>VLOOKUP(R1626,NIVEAUXADMIN!I:J,2,FALSE)</f>
        <v>#N/A</v>
      </c>
      <c r="AB1626" s="206">
        <f>IF(SUMPRODUCT(($A$4:$A1626=A1626)*($Q$4:$Q1626=Q1626))&gt;1,0,1)</f>
        <v>0</v>
      </c>
      <c r="AC1626" s="207">
        <f>IF(SUMPRODUCT(($A$4:$A1626=A1626)*($F$4:$F1626=F1626)*($Q$4:$Q1626=Q1626))&gt;1,0,1)</f>
        <v>0</v>
      </c>
      <c r="AD1626" s="206" t="str">
        <f t="shared" si="79"/>
        <v xml:space="preserve">{"Organisation": "IFRC", "Indicateur": "Distribution de biens non-alimentaire", "Statut": "Réalisé", "Date de l'activité (passé ou planifiée)
( jj-mm-aaaa)": "12/20/2016", "Département": "Grande Anse", "Commune": "Pestel", "Section Communale": ""}, </v>
      </c>
    </row>
    <row r="1627" spans="1:30" ht="30" x14ac:dyDescent="0.25">
      <c r="A1627" s="143" t="s">
        <v>43</v>
      </c>
      <c r="B1627" s="53" t="s">
        <v>2058</v>
      </c>
      <c r="C1627" s="71"/>
      <c r="D1627" s="71" t="s">
        <v>15</v>
      </c>
      <c r="E1627" s="132">
        <v>42758</v>
      </c>
      <c r="F1627" s="77" t="s">
        <v>2419</v>
      </c>
      <c r="G1627" s="145" t="s">
        <v>2386</v>
      </c>
      <c r="H1627" s="138" t="str">
        <f>IFERROR(VLOOKUP(G1627,REFERENCES!O:P,2,FALSE),"")</f>
        <v>Nombre de maison</v>
      </c>
      <c r="I1627" s="170"/>
      <c r="J1627" s="170"/>
      <c r="K1627" s="170"/>
      <c r="L1627" s="170"/>
      <c r="M1627" s="147"/>
      <c r="N1627" s="197"/>
      <c r="O1627" s="143"/>
      <c r="P1627" s="71" t="s">
        <v>172</v>
      </c>
      <c r="Q1627" s="71" t="s">
        <v>495</v>
      </c>
      <c r="R1627" s="209"/>
      <c r="S1627" s="209"/>
      <c r="T1627" s="71"/>
      <c r="U1627" s="71"/>
      <c r="V1627" s="145"/>
      <c r="W1627" s="206" t="str">
        <f t="shared" si="77"/>
        <v>IFR2017123OUPO</v>
      </c>
      <c r="X1627" s="206">
        <f t="shared" si="78"/>
        <v>0</v>
      </c>
      <c r="Y1627" s="206" t="str">
        <f>VLOOKUP(P1627,NIVEAUXADMIN!A:B,2,FALSE)</f>
        <v>HT01</v>
      </c>
      <c r="Z1627" s="206" t="str">
        <f>VLOOKUP(Q1627,NIVEAUXADMIN!E:F,2,FALSE)</f>
        <v>HT01111</v>
      </c>
      <c r="AA1627" s="206" t="e">
        <f>VLOOKUP(R1627,NIVEAUXADMIN!I:J,2,FALSE)</f>
        <v>#N/A</v>
      </c>
      <c r="AB1627" s="206">
        <f>IF(SUMPRODUCT(($A$4:$A1627=A1627)*($Q$4:$Q1627=Q1627))&gt;1,0,1)</f>
        <v>1</v>
      </c>
      <c r="AC1627" s="207">
        <f>IF(SUMPRODUCT(($A$4:$A1627=A1627)*($F$4:$F1627=F1627)*($Q$4:$Q1627=Q1627))&gt;1,0,1)</f>
        <v>1</v>
      </c>
      <c r="AD1627" s="206" t="str">
        <f t="shared" si="79"/>
        <v xml:space="preserve">{"Organisation": "IFRC", "Indicateur": "Construction de maisons", "Statut": "Réalisé", "Date de l'activité (passé ou planifiée)
( jj-mm-aaaa)": "1/23/2017", "Département": "Ouest", "Commune": "Port-au-Prince", "Section Communale": ""}, </v>
      </c>
    </row>
    <row r="1628" spans="1:30" x14ac:dyDescent="0.25">
      <c r="A1628" s="143" t="s">
        <v>43</v>
      </c>
      <c r="B1628" s="53" t="s">
        <v>2058</v>
      </c>
      <c r="C1628" s="71"/>
      <c r="D1628" s="71" t="s">
        <v>15</v>
      </c>
      <c r="E1628" s="132">
        <v>42758</v>
      </c>
      <c r="F1628" s="77" t="s">
        <v>2420</v>
      </c>
      <c r="G1628" s="145" t="s">
        <v>2410</v>
      </c>
      <c r="H1628" s="138" t="str">
        <f>IFERROR(VLOOKUP(G1628,REFERENCES!O:P,2,FALSE),"")</f>
        <v xml:space="preserve">Nombre </v>
      </c>
      <c r="I1628" s="170"/>
      <c r="J1628" s="170"/>
      <c r="K1628" s="170"/>
      <c r="L1628" s="170"/>
      <c r="M1628" s="147"/>
      <c r="N1628" s="197"/>
      <c r="O1628" s="143"/>
      <c r="P1628" s="71" t="s">
        <v>172</v>
      </c>
      <c r="Q1628" s="71" t="s">
        <v>495</v>
      </c>
      <c r="R1628" s="209"/>
      <c r="S1628" s="209"/>
      <c r="T1628" s="71"/>
      <c r="U1628" s="71"/>
      <c r="V1628" s="142"/>
      <c r="W1628" s="206" t="str">
        <f t="shared" si="77"/>
        <v>IFR2017123OUPO</v>
      </c>
      <c r="X1628" s="206">
        <f t="shared" si="78"/>
        <v>0</v>
      </c>
      <c r="Y1628" s="206" t="str">
        <f>VLOOKUP(P1628,NIVEAUXADMIN!A:B,2,FALSE)</f>
        <v>HT01</v>
      </c>
      <c r="Z1628" s="206" t="str">
        <f>VLOOKUP(Q1628,NIVEAUXADMIN!E:F,2,FALSE)</f>
        <v>HT01111</v>
      </c>
      <c r="AA1628" s="206" t="e">
        <f>VLOOKUP(R1628,NIVEAUXADMIN!I:J,2,FALSE)</f>
        <v>#N/A</v>
      </c>
      <c r="AB1628" s="206">
        <f>IF(SUMPRODUCT(($A$4:$A1628=A1628)*($Q$4:$Q1628=Q1628))&gt;1,0,1)</f>
        <v>0</v>
      </c>
      <c r="AC1628" s="207">
        <f>IF(SUMPRODUCT(($A$4:$A1628=A1628)*($F$4:$F1628=F1628)*($Q$4:$Q1628=Q1628))&gt;1,0,1)</f>
        <v>1</v>
      </c>
      <c r="AD1628" s="206" t="str">
        <f t="shared" si="79"/>
        <v xml:space="preserve">{"Organisation": "IFRC", "Indicateur": "Distribution de materiel d'abris d'urgence", "Statut": "Réalisé", "Date de l'activité (passé ou planifiée)
( jj-mm-aaaa)": "1/23/2017", "Département": "Ouest", "Commune": "Port-au-Prince", "Section Communale": ""}, </v>
      </c>
    </row>
    <row r="1629" spans="1:30" ht="30" x14ac:dyDescent="0.25">
      <c r="A1629" s="143" t="s">
        <v>43</v>
      </c>
      <c r="B1629" s="53" t="s">
        <v>2058</v>
      </c>
      <c r="C1629" s="71"/>
      <c r="D1629" s="71" t="s">
        <v>15</v>
      </c>
      <c r="E1629" s="132">
        <v>42769</v>
      </c>
      <c r="F1629" s="77" t="s">
        <v>2419</v>
      </c>
      <c r="G1629" s="145" t="s">
        <v>2386</v>
      </c>
      <c r="H1629" s="138" t="str">
        <f>IFERROR(VLOOKUP(G1629,REFERENCES!O:P,2,FALSE),"")</f>
        <v>Nombre de maison</v>
      </c>
      <c r="I1629" s="170"/>
      <c r="J1629" s="170"/>
      <c r="K1629" s="170"/>
      <c r="L1629" s="170"/>
      <c r="M1629" s="147"/>
      <c r="N1629" s="197"/>
      <c r="O1629" s="143"/>
      <c r="P1629" s="71" t="s">
        <v>172</v>
      </c>
      <c r="Q1629" s="143" t="s">
        <v>495</v>
      </c>
      <c r="R1629" s="209"/>
      <c r="S1629" s="209"/>
      <c r="T1629" s="143"/>
      <c r="U1629" s="143"/>
      <c r="V1629" s="142"/>
      <c r="W1629" s="206" t="str">
        <f t="shared" si="77"/>
        <v>IFR201723OUPO</v>
      </c>
      <c r="X1629" s="206">
        <f t="shared" si="78"/>
        <v>0</v>
      </c>
      <c r="Y1629" s="206" t="str">
        <f>VLOOKUP(P1629,NIVEAUXADMIN!A:B,2,FALSE)</f>
        <v>HT01</v>
      </c>
      <c r="Z1629" s="206" t="str">
        <f>VLOOKUP(Q1629,NIVEAUXADMIN!E:F,2,FALSE)</f>
        <v>HT01111</v>
      </c>
      <c r="AA1629" s="206" t="e">
        <f>VLOOKUP(R1629,NIVEAUXADMIN!I:J,2,FALSE)</f>
        <v>#N/A</v>
      </c>
      <c r="AB1629" s="206">
        <f>IF(SUMPRODUCT(($A$4:$A1629=A1629)*($Q$4:$Q1629=Q1629))&gt;1,0,1)</f>
        <v>0</v>
      </c>
      <c r="AC1629" s="207">
        <f>IF(SUMPRODUCT(($A$4:$A1629=A1629)*($F$4:$F1629=F1629)*($Q$4:$Q1629=Q1629))&gt;1,0,1)</f>
        <v>0</v>
      </c>
      <c r="AD1629" s="206" t="str">
        <f t="shared" si="79"/>
        <v xml:space="preserve">{"Organisation": "IFRC", "Indicateur": "Construction de maisons", "Statut": "Réalisé", "Date de l'activité (passé ou planifiée)
( jj-mm-aaaa)": "2/3/2017", "Département": "Ouest", "Commune": "Port-au-Prince", "Section Communale": ""}, </v>
      </c>
    </row>
    <row r="1630" spans="1:30" x14ac:dyDescent="0.25">
      <c r="A1630" s="143" t="s">
        <v>43</v>
      </c>
      <c r="B1630" s="53" t="s">
        <v>2058</v>
      </c>
      <c r="C1630" s="71"/>
      <c r="D1630" s="71" t="s">
        <v>15</v>
      </c>
      <c r="E1630" s="132">
        <v>42769</v>
      </c>
      <c r="F1630" s="77" t="s">
        <v>2420</v>
      </c>
      <c r="G1630" s="145" t="s">
        <v>2410</v>
      </c>
      <c r="H1630" s="138" t="str">
        <f>IFERROR(VLOOKUP(G1630,REFERENCES!O:P,2,FALSE),"")</f>
        <v xml:space="preserve">Nombre </v>
      </c>
      <c r="I1630" s="170"/>
      <c r="J1630" s="170"/>
      <c r="K1630" s="170"/>
      <c r="L1630" s="170"/>
      <c r="M1630" s="147"/>
      <c r="N1630" s="197"/>
      <c r="O1630" s="143"/>
      <c r="P1630" s="71" t="s">
        <v>172</v>
      </c>
      <c r="Q1630" s="71" t="s">
        <v>495</v>
      </c>
      <c r="R1630" s="209"/>
      <c r="S1630" s="209"/>
      <c r="T1630" s="71"/>
      <c r="U1630" s="71"/>
      <c r="V1630" s="142"/>
      <c r="W1630" s="206" t="str">
        <f t="shared" si="77"/>
        <v>IFR201723OUPO</v>
      </c>
      <c r="X1630" s="206">
        <f t="shared" si="78"/>
        <v>0</v>
      </c>
      <c r="Y1630" s="206" t="str">
        <f>VLOOKUP(P1630,NIVEAUXADMIN!A:B,2,FALSE)</f>
        <v>HT01</v>
      </c>
      <c r="Z1630" s="206" t="str">
        <f>VLOOKUP(Q1630,NIVEAUXADMIN!E:F,2,FALSE)</f>
        <v>HT01111</v>
      </c>
      <c r="AA1630" s="206" t="e">
        <f>VLOOKUP(R1630,NIVEAUXADMIN!I:J,2,FALSE)</f>
        <v>#N/A</v>
      </c>
      <c r="AB1630" s="206">
        <f>IF(SUMPRODUCT(($A$4:$A1630=A1630)*($Q$4:$Q1630=Q1630))&gt;1,0,1)</f>
        <v>0</v>
      </c>
      <c r="AC1630" s="207">
        <f>IF(SUMPRODUCT(($A$4:$A1630=A1630)*($F$4:$F1630=F1630)*($Q$4:$Q1630=Q1630))&gt;1,0,1)</f>
        <v>0</v>
      </c>
      <c r="AD1630" s="206" t="str">
        <f t="shared" si="79"/>
        <v xml:space="preserve">{"Organisation": "IFRC", "Indicateur": "Distribution de materiel d'abris d'urgence", "Statut": "Réalisé", "Date de l'activité (passé ou planifiée)
( jj-mm-aaaa)": "2/3/2017", "Département": "Ouest", "Commune": "Port-au-Prince", "Section Communale": ""}, </v>
      </c>
    </row>
    <row r="1631" spans="1:30" ht="30" x14ac:dyDescent="0.25">
      <c r="A1631" s="143" t="s">
        <v>43</v>
      </c>
      <c r="B1631" s="53" t="s">
        <v>2058</v>
      </c>
      <c r="C1631" s="71"/>
      <c r="D1631" s="71" t="s">
        <v>15</v>
      </c>
      <c r="E1631" s="132">
        <v>42774</v>
      </c>
      <c r="F1631" s="77" t="s">
        <v>2419</v>
      </c>
      <c r="G1631" s="145" t="s">
        <v>2386</v>
      </c>
      <c r="H1631" s="138" t="str">
        <f>IFERROR(VLOOKUP(G1631,REFERENCES!O:P,2,FALSE),"")</f>
        <v>Nombre de maison</v>
      </c>
      <c r="I1631" s="170"/>
      <c r="J1631" s="170"/>
      <c r="K1631" s="170"/>
      <c r="L1631" s="170"/>
      <c r="M1631" s="147"/>
      <c r="N1631" s="197"/>
      <c r="O1631" s="206"/>
      <c r="P1631" s="53" t="s">
        <v>16</v>
      </c>
      <c r="Q1631" s="71" t="s">
        <v>256</v>
      </c>
      <c r="R1631" s="209"/>
      <c r="S1631" s="209"/>
      <c r="T1631" s="71"/>
      <c r="U1631" s="71"/>
      <c r="V1631" s="142"/>
      <c r="W1631" s="206" t="str">
        <f t="shared" si="77"/>
        <v>IFR201728GRCO</v>
      </c>
      <c r="X1631" s="206">
        <f t="shared" si="78"/>
        <v>0</v>
      </c>
      <c r="Y1631" s="206" t="str">
        <f>VLOOKUP(P1631,NIVEAUXADMIN!A:B,2,FALSE)</f>
        <v>HT08</v>
      </c>
      <c r="Z1631" s="206" t="str">
        <f>VLOOKUP(Q1631,NIVEAUXADMIN!E:F,2,FALSE)</f>
        <v>HT08831</v>
      </c>
      <c r="AA1631" s="206" t="e">
        <f>VLOOKUP(R1631,NIVEAUXADMIN!I:J,2,FALSE)</f>
        <v>#N/A</v>
      </c>
      <c r="AB1631" s="206">
        <f>IF(SUMPRODUCT(($A$4:$A1631=A1631)*($Q$4:$Q1631=Q1631))&gt;1,0,1)</f>
        <v>1</v>
      </c>
      <c r="AC1631" s="207">
        <f>IF(SUMPRODUCT(($A$4:$A1631=A1631)*($F$4:$F1631=F1631)*($Q$4:$Q1631=Q1631))&gt;1,0,1)</f>
        <v>1</v>
      </c>
      <c r="AD1631" s="206" t="str">
        <f t="shared" si="79"/>
        <v xml:space="preserve">{"Organisation": "IFRC", "Indicateur": "Construction de maisons", "Statut": "Réalisé", "Date de l'activité (passé ou planifiée)
( jj-mm-aaaa)": "2/8/2017", "Département": "Grande Anse", "Commune": "Corail", "Section Communale": ""}, </v>
      </c>
    </row>
    <row r="1632" spans="1:30" x14ac:dyDescent="0.25">
      <c r="A1632" s="143" t="s">
        <v>43</v>
      </c>
      <c r="B1632" s="53" t="s">
        <v>2058</v>
      </c>
      <c r="C1632" s="71"/>
      <c r="D1632" s="71" t="s">
        <v>15</v>
      </c>
      <c r="E1632" s="132">
        <v>42774</v>
      </c>
      <c r="F1632" s="77" t="s">
        <v>2420</v>
      </c>
      <c r="G1632" s="145" t="s">
        <v>2410</v>
      </c>
      <c r="H1632" s="138" t="str">
        <f>IFERROR(VLOOKUP(G1632,REFERENCES!O:P,2,FALSE),"")</f>
        <v xml:space="preserve">Nombre </v>
      </c>
      <c r="I1632" s="170"/>
      <c r="J1632" s="170"/>
      <c r="K1632" s="170"/>
      <c r="L1632" s="170"/>
      <c r="M1632" s="147"/>
      <c r="N1632" s="197"/>
      <c r="O1632" s="206"/>
      <c r="P1632" s="57" t="s">
        <v>16</v>
      </c>
      <c r="Q1632" s="71" t="s">
        <v>256</v>
      </c>
      <c r="R1632" s="209"/>
      <c r="S1632" s="209"/>
      <c r="T1632" s="71"/>
      <c r="U1632" s="71"/>
      <c r="V1632" s="142"/>
      <c r="W1632" s="206" t="str">
        <f t="shared" si="77"/>
        <v>IFR201728GRCO</v>
      </c>
      <c r="X1632" s="206">
        <f t="shared" si="78"/>
        <v>0</v>
      </c>
      <c r="Y1632" s="206" t="str">
        <f>VLOOKUP(P1632,NIVEAUXADMIN!A:B,2,FALSE)</f>
        <v>HT08</v>
      </c>
      <c r="Z1632" s="206" t="str">
        <f>VLOOKUP(Q1632,NIVEAUXADMIN!E:F,2,FALSE)</f>
        <v>HT08831</v>
      </c>
      <c r="AA1632" s="206" t="e">
        <f>VLOOKUP(R1632,NIVEAUXADMIN!I:J,2,FALSE)</f>
        <v>#N/A</v>
      </c>
      <c r="AB1632" s="206">
        <f>IF(SUMPRODUCT(($A$4:$A1632=A1632)*($Q$4:$Q1632=Q1632))&gt;1,0,1)</f>
        <v>0</v>
      </c>
      <c r="AC1632" s="207">
        <f>IF(SUMPRODUCT(($A$4:$A1632=A1632)*($F$4:$F1632=F1632)*($Q$4:$Q1632=Q1632))&gt;1,0,1)</f>
        <v>1</v>
      </c>
      <c r="AD1632" s="206" t="str">
        <f t="shared" si="79"/>
        <v xml:space="preserve">{"Organisation": "IFRC", "Indicateur": "Distribution de materiel d'abris d'urgence", "Statut": "Réalisé", "Date de l'activité (passé ou planifiée)
( jj-mm-aaaa)": "2/8/2017", "Département": "Grande Anse", "Commune": "Corail", "Section Communale": ""}, </v>
      </c>
    </row>
    <row r="1633" spans="1:30" ht="30" x14ac:dyDescent="0.25">
      <c r="A1633" s="143" t="s">
        <v>43</v>
      </c>
      <c r="B1633" s="53" t="s">
        <v>2231</v>
      </c>
      <c r="C1633" s="71"/>
      <c r="D1633" s="71" t="s">
        <v>18</v>
      </c>
      <c r="E1633" s="132">
        <v>42828</v>
      </c>
      <c r="F1633" s="77" t="s">
        <v>2416</v>
      </c>
      <c r="G1633" s="145" t="s">
        <v>2372</v>
      </c>
      <c r="H1633" s="138" t="str">
        <f>IFERROR(VLOOKUP(G1633,REFERENCES!O:P,2,FALSE),"")</f>
        <v>Nombre de formations organisees</v>
      </c>
      <c r="I1633" s="171"/>
      <c r="J1633" s="171"/>
      <c r="K1633" s="171"/>
      <c r="L1633" s="171"/>
      <c r="M1633" s="147"/>
      <c r="N1633" s="197"/>
      <c r="O1633" s="206"/>
      <c r="P1633" s="53" t="s">
        <v>16</v>
      </c>
      <c r="Q1633" s="71" t="s">
        <v>234</v>
      </c>
      <c r="R1633" s="209"/>
      <c r="S1633" s="209"/>
      <c r="T1633" s="71"/>
      <c r="U1633" s="71"/>
      <c r="V1633" s="145"/>
      <c r="W1633" s="206" t="str">
        <f t="shared" si="77"/>
        <v>IFR201743GRAN</v>
      </c>
      <c r="X1633" s="206">
        <f t="shared" si="78"/>
        <v>0</v>
      </c>
      <c r="Y1633" s="206" t="str">
        <f>VLOOKUP(P1633,NIVEAUXADMIN!A:B,2,FALSE)</f>
        <v>HT08</v>
      </c>
      <c r="Z1633" s="206" t="str">
        <f>VLOOKUP(Q1633,NIVEAUXADMIN!E:F,2,FALSE)</f>
        <v>HT08821</v>
      </c>
      <c r="AA1633" s="206" t="e">
        <f>VLOOKUP(R1633,NIVEAUXADMIN!I:J,2,FALSE)</f>
        <v>#N/A</v>
      </c>
      <c r="AB1633" s="206">
        <f>IF(SUMPRODUCT(($A$4:$A1633=A1633)*($Q$4:$Q1633=Q1633))&gt;1,0,1)</f>
        <v>0</v>
      </c>
      <c r="AC1633" s="207">
        <f>IF(SUMPRODUCT(($A$4:$A1633=A1633)*($F$4:$F1633=F1633)*($Q$4:$Q1633=Q1633))&gt;1,0,1)</f>
        <v>1</v>
      </c>
      <c r="AD1633" s="206" t="str">
        <f t="shared" si="79"/>
        <v xml:space="preserve">{"Organisation": "IFRC", "Indicateur": "Formation technique", "Statut": "Planifié (financé)", "Date de l'activité (passé ou planifiée)
( jj-mm-aaaa)": "4/3/2017", "Département": "Grande Anse", "Commune": "Anse d'Hainault", "Section Communale": ""}, </v>
      </c>
    </row>
    <row r="1634" spans="1:30" ht="30" x14ac:dyDescent="0.25">
      <c r="A1634" s="143" t="s">
        <v>43</v>
      </c>
      <c r="B1634" s="53" t="s">
        <v>2232</v>
      </c>
      <c r="C1634" s="71"/>
      <c r="D1634" s="71" t="s">
        <v>31</v>
      </c>
      <c r="E1634" s="132">
        <v>42830</v>
      </c>
      <c r="F1634" s="77" t="s">
        <v>2419</v>
      </c>
      <c r="G1634" s="145" t="s">
        <v>2386</v>
      </c>
      <c r="H1634" s="138" t="str">
        <f>IFERROR(VLOOKUP(G1634,REFERENCES!O:P,2,FALSE),"")</f>
        <v>Nombre de maison</v>
      </c>
      <c r="I1634" s="170">
        <v>2</v>
      </c>
      <c r="J1634" s="171"/>
      <c r="K1634" s="171"/>
      <c r="L1634" s="171"/>
      <c r="M1634" s="147">
        <v>10</v>
      </c>
      <c r="N1634" s="73">
        <v>2</v>
      </c>
      <c r="O1634" s="206"/>
      <c r="P1634" s="53" t="s">
        <v>16</v>
      </c>
      <c r="Q1634" s="71" t="s">
        <v>234</v>
      </c>
      <c r="R1634" s="209" t="s">
        <v>1399</v>
      </c>
      <c r="S1634" s="209"/>
      <c r="T1634" s="71"/>
      <c r="U1634" s="71"/>
      <c r="V1634" s="145"/>
      <c r="W1634" s="206" t="str">
        <f t="shared" si="77"/>
        <v>IFR201745GRAN2È</v>
      </c>
      <c r="X1634" s="206">
        <f t="shared" si="78"/>
        <v>0</v>
      </c>
      <c r="Y1634" s="206" t="str">
        <f>VLOOKUP(P1634,NIVEAUXADMIN!A:B,2,FALSE)</f>
        <v>HT08</v>
      </c>
      <c r="Z1634" s="206" t="str">
        <f>VLOOKUP(Q1634,NIVEAUXADMIN!E:F,2,FALSE)</f>
        <v>HT08821</v>
      </c>
      <c r="AA1634" s="206" t="str">
        <f>VLOOKUP(R1634,NIVEAUXADMIN!I:J,2,FALSE)</f>
        <v>HT08821-02</v>
      </c>
      <c r="AB1634" s="206">
        <f>IF(SUMPRODUCT(($A$4:$A1634=A1634)*($Q$4:$Q1634=Q1634))&gt;1,0,1)</f>
        <v>0</v>
      </c>
      <c r="AC1634" s="207">
        <f>IF(SUMPRODUCT(($A$4:$A1634=A1634)*($F$4:$F1634=F1634)*($Q$4:$Q1634=Q1634))&gt;1,0,1)</f>
        <v>1</v>
      </c>
      <c r="AD1634" s="206" t="str">
        <f t="shared" si="79"/>
        <v xml:space="preserve">{"Organisation": "IFRC", "Indicateur": "Construction de maisons", "Statut": "En cours", "Date de l'activité (passé ou planifiée)
( jj-mm-aaaa)": "4/5/2017", "Département": "Grande Anse", "Commune": "Anse d'Hainault", "Section Communale": "2ème Boudon"}, </v>
      </c>
    </row>
    <row r="1635" spans="1:30" ht="30" x14ac:dyDescent="0.25">
      <c r="A1635" s="143" t="s">
        <v>43</v>
      </c>
      <c r="B1635" s="53" t="s">
        <v>2336</v>
      </c>
      <c r="C1635" s="71"/>
      <c r="D1635" s="71" t="s">
        <v>31</v>
      </c>
      <c r="E1635" s="132">
        <v>42835</v>
      </c>
      <c r="F1635" s="77" t="s">
        <v>2419</v>
      </c>
      <c r="G1635" s="145" t="s">
        <v>2386</v>
      </c>
      <c r="H1635" s="138" t="str">
        <f>IFERROR(VLOOKUP(G1635,REFERENCES!O:P,2,FALSE),"")</f>
        <v>Nombre de maison</v>
      </c>
      <c r="I1635" s="170">
        <v>2</v>
      </c>
      <c r="J1635" s="171"/>
      <c r="K1635" s="171"/>
      <c r="L1635" s="171"/>
      <c r="M1635" s="147">
        <v>10</v>
      </c>
      <c r="N1635" s="73">
        <v>2</v>
      </c>
      <c r="O1635" s="206"/>
      <c r="P1635" s="53" t="s">
        <v>16</v>
      </c>
      <c r="Q1635" s="71" t="s">
        <v>264</v>
      </c>
      <c r="R1635" s="209" t="s">
        <v>1706</v>
      </c>
      <c r="S1635" s="209"/>
      <c r="T1635" s="71"/>
      <c r="U1635" s="71"/>
      <c r="V1635" s="145"/>
      <c r="W1635" s="206" t="str">
        <f t="shared" si="77"/>
        <v>IFR2017410GRLE7E</v>
      </c>
      <c r="X1635" s="206">
        <f t="shared" si="78"/>
        <v>0</v>
      </c>
      <c r="Y1635" s="206" t="str">
        <f>VLOOKUP(P1635,NIVEAUXADMIN!A:B,2,FALSE)</f>
        <v>HT08</v>
      </c>
      <c r="Z1635" s="206" t="str">
        <f>VLOOKUP(Q1635,NIVEAUXADMIN!E:F,2,FALSE)</f>
        <v>HT08823</v>
      </c>
      <c r="AA1635" s="206" t="str">
        <f>VLOOKUP(R1635,NIVEAUXADMIN!I:J,2,FALSE)</f>
        <v>HT08823-03</v>
      </c>
      <c r="AB1635" s="206">
        <f>IF(SUMPRODUCT(($A$4:$A1635=A1635)*($Q$4:$Q1635=Q1635))&gt;1,0,1)</f>
        <v>0</v>
      </c>
      <c r="AC1635" s="207">
        <f>IF(SUMPRODUCT(($A$4:$A1635=A1635)*($F$4:$F1635=F1635)*($Q$4:$Q1635=Q1635))&gt;1,0,1)</f>
        <v>1</v>
      </c>
      <c r="AD1635" s="206" t="str">
        <f t="shared" si="79"/>
        <v xml:space="preserve">{"Organisation": "IFRC", "Indicateur": "Construction de maisons", "Statut": "En cours", "Date de l'activité (passé ou planifiée)
( jj-mm-aaaa)": "4/10/2017", "Département": "Grande Anse", "Commune": "Les Irois", "Section Communale": "7e Garcasse"}, </v>
      </c>
    </row>
    <row r="1636" spans="1:30" ht="30" x14ac:dyDescent="0.25">
      <c r="A1636" s="71" t="s">
        <v>43</v>
      </c>
      <c r="B1636" s="53" t="s">
        <v>2231</v>
      </c>
      <c r="C1636" s="71"/>
      <c r="D1636" s="71" t="s">
        <v>18</v>
      </c>
      <c r="E1636" s="132">
        <v>42842</v>
      </c>
      <c r="F1636" s="77" t="s">
        <v>2416</v>
      </c>
      <c r="G1636" s="145" t="s">
        <v>2372</v>
      </c>
      <c r="H1636" s="138" t="str">
        <f>IFERROR(VLOOKUP(G1636,REFERENCES!O:P,2,FALSE),"")</f>
        <v>Nombre de formations organisees</v>
      </c>
      <c r="I1636" s="171">
        <v>112</v>
      </c>
      <c r="J1636" s="171"/>
      <c r="K1636" s="171"/>
      <c r="L1636" s="171"/>
      <c r="M1636" s="147"/>
      <c r="N1636" s="197"/>
      <c r="O1636" s="206"/>
      <c r="P1636" s="53" t="s">
        <v>16</v>
      </c>
      <c r="Q1636" s="143" t="s">
        <v>234</v>
      </c>
      <c r="R1636" s="209"/>
      <c r="S1636" s="209"/>
      <c r="T1636" s="143"/>
      <c r="U1636" s="143"/>
      <c r="V1636" s="145"/>
      <c r="W1636" s="206" t="str">
        <f t="shared" si="77"/>
        <v>IFR2017417GRAN</v>
      </c>
      <c r="X1636" s="206">
        <f t="shared" si="78"/>
        <v>0</v>
      </c>
      <c r="Y1636" s="206" t="str">
        <f>VLOOKUP(P1636,NIVEAUXADMIN!A:B,2,FALSE)</f>
        <v>HT08</v>
      </c>
      <c r="Z1636" s="206" t="str">
        <f>VLOOKUP(Q1636,NIVEAUXADMIN!E:F,2,FALSE)</f>
        <v>HT08821</v>
      </c>
      <c r="AA1636" s="206" t="e">
        <f>VLOOKUP(R1636,NIVEAUXADMIN!I:J,2,FALSE)</f>
        <v>#N/A</v>
      </c>
      <c r="AB1636" s="206">
        <f>IF(SUMPRODUCT(($A$4:$A1636=A1636)*($Q$4:$Q1636=Q1636))&gt;1,0,1)</f>
        <v>0</v>
      </c>
      <c r="AC1636" s="207">
        <f>IF(SUMPRODUCT(($A$4:$A1636=A1636)*($F$4:$F1636=F1636)*($Q$4:$Q1636=Q1636))&gt;1,0,1)</f>
        <v>0</v>
      </c>
      <c r="AD1636" s="206" t="str">
        <f t="shared" si="79"/>
        <v xml:space="preserve">{"Organisation": "IFRC", "Indicateur": "Formation technique", "Statut": "Planifié (financé)", "Date de l'activité (passé ou planifiée)
( jj-mm-aaaa)": "4/17/2017", "Département": "Grande Anse", "Commune": "Anse d'Hainault", "Section Communale": ""}, </v>
      </c>
    </row>
    <row r="1637" spans="1:30" ht="30" x14ac:dyDescent="0.25">
      <c r="A1637" s="71" t="s">
        <v>43</v>
      </c>
      <c r="B1637" s="53" t="s">
        <v>2231</v>
      </c>
      <c r="C1637" s="71"/>
      <c r="D1637" s="71" t="s">
        <v>18</v>
      </c>
      <c r="E1637" s="132">
        <v>42842</v>
      </c>
      <c r="F1637" s="77" t="s">
        <v>2416</v>
      </c>
      <c r="G1637" s="145" t="s">
        <v>2372</v>
      </c>
      <c r="H1637" s="138" t="str">
        <f>IFERROR(VLOOKUP(G1637,REFERENCES!O:P,2,FALSE),"")</f>
        <v>Nombre de formations organisees</v>
      </c>
      <c r="I1637" s="171">
        <v>84</v>
      </c>
      <c r="J1637" s="171"/>
      <c r="K1637" s="171"/>
      <c r="L1637" s="171"/>
      <c r="M1637" s="147"/>
      <c r="N1637" s="197"/>
      <c r="O1637" s="206"/>
      <c r="P1637" s="53" t="s">
        <v>16</v>
      </c>
      <c r="Q1637" s="143" t="s">
        <v>234</v>
      </c>
      <c r="R1637" s="209"/>
      <c r="S1637" s="209"/>
      <c r="T1637" s="143"/>
      <c r="U1637" s="143"/>
      <c r="V1637" s="145"/>
      <c r="W1637" s="206" t="str">
        <f t="shared" si="77"/>
        <v>IFR2017417GRAN</v>
      </c>
      <c r="X1637" s="206">
        <f t="shared" si="78"/>
        <v>0</v>
      </c>
      <c r="Y1637" s="206" t="str">
        <f>VLOOKUP(P1637,NIVEAUXADMIN!A:B,2,FALSE)</f>
        <v>HT08</v>
      </c>
      <c r="Z1637" s="206" t="str">
        <f>VLOOKUP(Q1637,NIVEAUXADMIN!E:F,2,FALSE)</f>
        <v>HT08821</v>
      </c>
      <c r="AA1637" s="206" t="e">
        <f>VLOOKUP(R1637,NIVEAUXADMIN!I:J,2,FALSE)</f>
        <v>#N/A</v>
      </c>
      <c r="AB1637" s="206">
        <f>IF(SUMPRODUCT(($A$4:$A1637=A1637)*($Q$4:$Q1637=Q1637))&gt;1,0,1)</f>
        <v>0</v>
      </c>
      <c r="AC1637" s="207">
        <f>IF(SUMPRODUCT(($A$4:$A1637=A1637)*($F$4:$F1637=F1637)*($Q$4:$Q1637=Q1637))&gt;1,0,1)</f>
        <v>0</v>
      </c>
      <c r="AD1637" s="206" t="str">
        <f t="shared" si="79"/>
        <v xml:space="preserve">{"Organisation": "IFRC", "Indicateur": "Formation technique", "Statut": "Planifié (financé)", "Date de l'activité (passé ou planifiée)
( jj-mm-aaaa)": "4/17/2017", "Département": "Grande Anse", "Commune": "Anse d'Hainault", "Section Communale": ""}, </v>
      </c>
    </row>
    <row r="1638" spans="1:30" ht="30" x14ac:dyDescent="0.25">
      <c r="A1638" s="71" t="s">
        <v>43</v>
      </c>
      <c r="B1638" s="53" t="s">
        <v>2058</v>
      </c>
      <c r="C1638" s="71"/>
      <c r="D1638" s="71" t="s">
        <v>18</v>
      </c>
      <c r="E1638" s="132">
        <v>42849</v>
      </c>
      <c r="F1638" s="77" t="s">
        <v>2419</v>
      </c>
      <c r="G1638" s="145" t="s">
        <v>2386</v>
      </c>
      <c r="H1638" s="138" t="str">
        <f>IFERROR(VLOOKUP(G1638,REFERENCES!O:P,2,FALSE),"")</f>
        <v>Nombre de maison</v>
      </c>
      <c r="I1638" s="170">
        <v>17</v>
      </c>
      <c r="J1638" s="190"/>
      <c r="K1638" s="190"/>
      <c r="L1638" s="190"/>
      <c r="M1638" s="147">
        <v>85</v>
      </c>
      <c r="N1638" s="146">
        <v>17</v>
      </c>
      <c r="O1638" s="189"/>
      <c r="P1638" s="71" t="s">
        <v>16</v>
      </c>
      <c r="Q1638" s="143" t="s">
        <v>234</v>
      </c>
      <c r="R1638" s="209" t="s">
        <v>1237</v>
      </c>
      <c r="S1638" s="209"/>
      <c r="T1638" s="143"/>
      <c r="U1638" s="143"/>
      <c r="V1638" s="188"/>
      <c r="W1638" s="206" t="str">
        <f t="shared" si="77"/>
        <v>IFR2017424GRAN1E</v>
      </c>
      <c r="X1638" s="206">
        <f t="shared" si="78"/>
        <v>0</v>
      </c>
      <c r="Y1638" s="206" t="str">
        <f>VLOOKUP(P1638,NIVEAUXADMIN!A:B,2,FALSE)</f>
        <v>HT08</v>
      </c>
      <c r="Z1638" s="206" t="str">
        <f>VLOOKUP(Q1638,NIVEAUXADMIN!E:F,2,FALSE)</f>
        <v>HT08821</v>
      </c>
      <c r="AA1638" s="206" t="str">
        <f>VLOOKUP(R1638,NIVEAUXADMIN!I:J,2,FALSE)</f>
        <v>HT08821-01</v>
      </c>
      <c r="AB1638" s="206">
        <f>IF(SUMPRODUCT(($A$4:$A1638=A1638)*($Q$4:$Q1638=Q1638))&gt;1,0,1)</f>
        <v>0</v>
      </c>
      <c r="AC1638" s="207">
        <f>IF(SUMPRODUCT(($A$4:$A1638=A1638)*($F$4:$F1638=F1638)*($Q$4:$Q1638=Q1638))&gt;1,0,1)</f>
        <v>0</v>
      </c>
      <c r="AD1638" s="206" t="str">
        <f t="shared" si="79"/>
        <v xml:space="preserve">{"Organisation": "IFRC", "Indicateur": "Construction de maisons", "Statut": "Planifié (financé)", "Date de l'activité (passé ou planifiée)
( jj-mm-aaaa)": "4/24/2017", "Département": "Grande Anse", "Commune": "Anse d'Hainault", "Section Communale": "1e Grandoit"}, </v>
      </c>
    </row>
    <row r="1639" spans="1:30" ht="30" x14ac:dyDescent="0.25">
      <c r="A1639" s="71" t="s">
        <v>43</v>
      </c>
      <c r="B1639" s="53" t="s">
        <v>2058</v>
      </c>
      <c r="C1639" s="71"/>
      <c r="D1639" s="71" t="s">
        <v>18</v>
      </c>
      <c r="E1639" s="132">
        <v>42857</v>
      </c>
      <c r="F1639" s="77" t="s">
        <v>2419</v>
      </c>
      <c r="G1639" s="145" t="s">
        <v>2386</v>
      </c>
      <c r="H1639" s="138" t="str">
        <f>IFERROR(VLOOKUP(G1639,REFERENCES!O:P,2,FALSE),"")</f>
        <v>Nombre de maison</v>
      </c>
      <c r="I1639" s="170">
        <v>17</v>
      </c>
      <c r="J1639" s="190"/>
      <c r="K1639" s="190"/>
      <c r="L1639" s="190"/>
      <c r="M1639" s="147">
        <v>85</v>
      </c>
      <c r="N1639" s="146">
        <v>17</v>
      </c>
      <c r="O1639" s="189"/>
      <c r="P1639" s="71" t="s">
        <v>16</v>
      </c>
      <c r="Q1639" s="143" t="s">
        <v>234</v>
      </c>
      <c r="R1639" s="209" t="s">
        <v>1399</v>
      </c>
      <c r="S1639" s="209"/>
      <c r="T1639" s="143"/>
      <c r="U1639" s="143"/>
      <c r="V1639" s="188"/>
      <c r="W1639" s="206" t="str">
        <f t="shared" si="77"/>
        <v>IFR201752GRAN2È</v>
      </c>
      <c r="X1639" s="206">
        <f t="shared" si="78"/>
        <v>0</v>
      </c>
      <c r="Y1639" s="206" t="str">
        <f>VLOOKUP(P1639,NIVEAUXADMIN!A:B,2,FALSE)</f>
        <v>HT08</v>
      </c>
      <c r="Z1639" s="206" t="str">
        <f>VLOOKUP(Q1639,NIVEAUXADMIN!E:F,2,FALSE)</f>
        <v>HT08821</v>
      </c>
      <c r="AA1639" s="206" t="str">
        <f>VLOOKUP(R1639,NIVEAUXADMIN!I:J,2,FALSE)</f>
        <v>HT08821-02</v>
      </c>
      <c r="AB1639" s="206">
        <f>IF(SUMPRODUCT(($A$4:$A1639=A1639)*($Q$4:$Q1639=Q1639))&gt;1,0,1)</f>
        <v>0</v>
      </c>
      <c r="AC1639" s="207">
        <f>IF(SUMPRODUCT(($A$4:$A1639=A1639)*($F$4:$F1639=F1639)*($Q$4:$Q1639=Q1639))&gt;1,0,1)</f>
        <v>0</v>
      </c>
      <c r="AD1639" s="206" t="str">
        <f t="shared" si="79"/>
        <v xml:space="preserve">{"Organisation": "IFRC", "Indicateur": "Construction de maisons", "Statut": "Planifié (financé)", "Date de l'activité (passé ou planifiée)
( jj-mm-aaaa)": "5/2/2017", "Département": "Grande Anse", "Commune": "Anse d'Hainault", "Section Communale": "2ème Boudon"}, </v>
      </c>
    </row>
    <row r="1640" spans="1:30" ht="30" x14ac:dyDescent="0.25">
      <c r="A1640" s="71" t="s">
        <v>43</v>
      </c>
      <c r="B1640" s="53" t="s">
        <v>2058</v>
      </c>
      <c r="C1640" s="71"/>
      <c r="D1640" s="71" t="s">
        <v>18</v>
      </c>
      <c r="E1640" s="132">
        <v>42857</v>
      </c>
      <c r="F1640" s="77" t="s">
        <v>2419</v>
      </c>
      <c r="G1640" s="145" t="s">
        <v>2386</v>
      </c>
      <c r="H1640" s="138" t="str">
        <f>IFERROR(VLOOKUP(G1640,REFERENCES!O:P,2,FALSE),"")</f>
        <v>Nombre de maison</v>
      </c>
      <c r="I1640" s="170">
        <v>26</v>
      </c>
      <c r="J1640" s="190"/>
      <c r="K1640" s="190"/>
      <c r="L1640" s="190"/>
      <c r="M1640" s="147">
        <v>130</v>
      </c>
      <c r="N1640" s="146">
        <v>26</v>
      </c>
      <c r="O1640" s="189"/>
      <c r="P1640" s="71" t="s">
        <v>16</v>
      </c>
      <c r="Q1640" s="143" t="s">
        <v>264</v>
      </c>
      <c r="R1640" s="209" t="s">
        <v>1625</v>
      </c>
      <c r="S1640" s="209"/>
      <c r="T1640" s="143"/>
      <c r="U1640" s="143"/>
      <c r="V1640" s="188"/>
      <c r="W1640" s="206" t="str">
        <f t="shared" si="77"/>
        <v>IFR201752GRLE5E</v>
      </c>
      <c r="X1640" s="206">
        <f t="shared" si="78"/>
        <v>0</v>
      </c>
      <c r="Y1640" s="206" t="str">
        <f>VLOOKUP(P1640,NIVEAUXADMIN!A:B,2,FALSE)</f>
        <v>HT08</v>
      </c>
      <c r="Z1640" s="206" t="str">
        <f>VLOOKUP(Q1640,NIVEAUXADMIN!E:F,2,FALSE)</f>
        <v>HT08823</v>
      </c>
      <c r="AA1640" s="206" t="str">
        <f>VLOOKUP(R1640,NIVEAUXADMIN!I:J,2,FALSE)</f>
        <v>HT08823-01</v>
      </c>
      <c r="AB1640" s="206">
        <f>IF(SUMPRODUCT(($A$4:$A1640=A1640)*($Q$4:$Q1640=Q1640))&gt;1,0,1)</f>
        <v>0</v>
      </c>
      <c r="AC1640" s="207">
        <f>IF(SUMPRODUCT(($A$4:$A1640=A1640)*($F$4:$F1640=F1640)*($Q$4:$Q1640=Q1640))&gt;1,0,1)</f>
        <v>0</v>
      </c>
      <c r="AD1640" s="206" t="str">
        <f t="shared" si="79"/>
        <v xml:space="preserve">{"Organisation": "IFRC", "Indicateur": "Construction de maisons", "Statut": "Planifié (financé)", "Date de l'activité (passé ou planifiée)
( jj-mm-aaaa)": "5/2/2017", "Département": "Grande Anse", "Commune": "Les Irois", "Section Communale": "5e Matador"}, </v>
      </c>
    </row>
    <row r="1641" spans="1:30" ht="30" x14ac:dyDescent="0.25">
      <c r="A1641" s="71" t="s">
        <v>43</v>
      </c>
      <c r="B1641" s="53" t="s">
        <v>2058</v>
      </c>
      <c r="C1641" s="71"/>
      <c r="D1641" s="71" t="s">
        <v>18</v>
      </c>
      <c r="E1641" s="132">
        <v>42877</v>
      </c>
      <c r="F1641" s="77" t="s">
        <v>2419</v>
      </c>
      <c r="G1641" s="145" t="s">
        <v>2386</v>
      </c>
      <c r="H1641" s="138" t="str">
        <f>IFERROR(VLOOKUP(G1641,REFERENCES!O:P,2,FALSE),"")</f>
        <v>Nombre de maison</v>
      </c>
      <c r="I1641" s="170">
        <v>17</v>
      </c>
      <c r="J1641" s="190"/>
      <c r="K1641" s="190"/>
      <c r="L1641" s="190"/>
      <c r="M1641" s="147">
        <v>85</v>
      </c>
      <c r="N1641" s="207">
        <v>17</v>
      </c>
      <c r="O1641" s="189"/>
      <c r="P1641" s="71" t="s">
        <v>16</v>
      </c>
      <c r="Q1641" s="143" t="s">
        <v>234</v>
      </c>
      <c r="R1641" s="209" t="s">
        <v>1477</v>
      </c>
      <c r="S1641" s="209"/>
      <c r="T1641" s="143"/>
      <c r="U1641" s="143"/>
      <c r="V1641" s="188"/>
      <c r="W1641" s="206" t="str">
        <f t="shared" si="77"/>
        <v>IFR2017522GRAN3E</v>
      </c>
      <c r="X1641" s="206">
        <f t="shared" si="78"/>
        <v>0</v>
      </c>
      <c r="Y1641" s="206" t="str">
        <f>VLOOKUP(P1641,NIVEAUXADMIN!A:B,2,FALSE)</f>
        <v>HT08</v>
      </c>
      <c r="Z1641" s="206" t="str">
        <f>VLOOKUP(Q1641,NIVEAUXADMIN!E:F,2,FALSE)</f>
        <v>HT08821</v>
      </c>
      <c r="AA1641" s="206" t="str">
        <f>VLOOKUP(R1641,NIVEAUXADMIN!I:J,2,FALSE)</f>
        <v>HT08821-03</v>
      </c>
      <c r="AB1641" s="206">
        <f>IF(SUMPRODUCT(($A$4:$A1641=A1641)*($Q$4:$Q1641=Q1641))&gt;1,0,1)</f>
        <v>0</v>
      </c>
      <c r="AC1641" s="207">
        <f>IF(SUMPRODUCT(($A$4:$A1641=A1641)*($F$4:$F1641=F1641)*($Q$4:$Q1641=Q1641))&gt;1,0,1)</f>
        <v>0</v>
      </c>
      <c r="AD1641" s="206" t="str">
        <f t="shared" si="79"/>
        <v xml:space="preserve">{"Organisation": "IFRC", "Indicateur": "Construction de maisons", "Statut": "Planifié (financé)", "Date de l'activité (passé ou planifiée)
( jj-mm-aaaa)": "5/22/2017", "Département": "Grande Anse", "Commune": "Anse d'Hainault", "Section Communale": "3e Ilet Pierre à Joseph"}, </v>
      </c>
    </row>
    <row r="1642" spans="1:30" ht="30" x14ac:dyDescent="0.25">
      <c r="A1642" s="71" t="s">
        <v>43</v>
      </c>
      <c r="B1642" s="53" t="s">
        <v>2058</v>
      </c>
      <c r="C1642" s="71"/>
      <c r="D1642" s="71" t="s">
        <v>18</v>
      </c>
      <c r="E1642" s="132">
        <v>42877</v>
      </c>
      <c r="F1642" s="77" t="s">
        <v>2419</v>
      </c>
      <c r="G1642" s="145" t="s">
        <v>2386</v>
      </c>
      <c r="H1642" s="138" t="str">
        <f>IFERROR(VLOOKUP(G1642,REFERENCES!O:P,2,FALSE),"")</f>
        <v>Nombre de maison</v>
      </c>
      <c r="I1642" s="170">
        <v>26</v>
      </c>
      <c r="J1642" s="190"/>
      <c r="K1642" s="190"/>
      <c r="L1642" s="190"/>
      <c r="M1642" s="147">
        <v>130</v>
      </c>
      <c r="N1642" s="207">
        <v>26</v>
      </c>
      <c r="O1642" s="189"/>
      <c r="P1642" s="53" t="s">
        <v>16</v>
      </c>
      <c r="Q1642" s="143" t="s">
        <v>264</v>
      </c>
      <c r="R1642" s="209" t="s">
        <v>1706</v>
      </c>
      <c r="S1642" s="209"/>
      <c r="T1642" s="143"/>
      <c r="U1642" s="143"/>
      <c r="V1642" s="188"/>
      <c r="W1642" s="206" t="str">
        <f t="shared" si="77"/>
        <v>IFR2017522GRLE7E</v>
      </c>
      <c r="X1642" s="206">
        <f t="shared" si="78"/>
        <v>0</v>
      </c>
      <c r="Y1642" s="206" t="str">
        <f>VLOOKUP(P1642,NIVEAUXADMIN!A:B,2,FALSE)</f>
        <v>HT08</v>
      </c>
      <c r="Z1642" s="206" t="str">
        <f>VLOOKUP(Q1642,NIVEAUXADMIN!E:F,2,FALSE)</f>
        <v>HT08823</v>
      </c>
      <c r="AA1642" s="206" t="str">
        <f>VLOOKUP(R1642,NIVEAUXADMIN!I:J,2,FALSE)</f>
        <v>HT08823-03</v>
      </c>
      <c r="AB1642" s="206">
        <f>IF(SUMPRODUCT(($A$4:$A1642=A1642)*($Q$4:$Q1642=Q1642))&gt;1,0,1)</f>
        <v>0</v>
      </c>
      <c r="AC1642" s="207">
        <f>IF(SUMPRODUCT(($A$4:$A1642=A1642)*($F$4:$F1642=F1642)*($Q$4:$Q1642=Q1642))&gt;1,0,1)</f>
        <v>0</v>
      </c>
      <c r="AD1642" s="206" t="str">
        <f t="shared" si="79"/>
        <v xml:space="preserve">{"Organisation": "IFRC", "Indicateur": "Construction de maisons", "Statut": "Planifié (financé)", "Date de l'activité (passé ou planifiée)
( jj-mm-aaaa)": "5/22/2017", "Département": "Grande Anse", "Commune": "Les Irois", "Section Communale": "7e Garcasse"}, </v>
      </c>
    </row>
    <row r="1643" spans="1:30" x14ac:dyDescent="0.25">
      <c r="A1643" s="71" t="s">
        <v>43</v>
      </c>
      <c r="B1643" s="53" t="s">
        <v>2058</v>
      </c>
      <c r="C1643" s="71"/>
      <c r="D1643" s="71" t="s">
        <v>18</v>
      </c>
      <c r="E1643" s="132">
        <v>42887</v>
      </c>
      <c r="F1643" s="77" t="s">
        <v>2418</v>
      </c>
      <c r="G1643" s="217" t="s">
        <v>1142</v>
      </c>
      <c r="H1643" s="138" t="str">
        <f>IFERROR(VLOOKUP(G1643,REFERENCES!O:P,2,FALSE),"")</f>
        <v/>
      </c>
      <c r="I1643" s="171"/>
      <c r="J1643" s="171"/>
      <c r="K1643" s="171"/>
      <c r="L1643" s="171"/>
      <c r="M1643" s="147"/>
      <c r="N1643" s="207">
        <v>671</v>
      </c>
      <c r="O1643" s="206"/>
      <c r="P1643" s="71" t="s">
        <v>16</v>
      </c>
      <c r="Q1643" s="143" t="s">
        <v>234</v>
      </c>
      <c r="R1643" s="209"/>
      <c r="S1643" s="209"/>
      <c r="T1643" s="143"/>
      <c r="U1643" s="143"/>
      <c r="V1643" s="145"/>
      <c r="W1643" s="206" t="str">
        <f t="shared" si="77"/>
        <v>IFR201761GRAN</v>
      </c>
      <c r="X1643" s="206">
        <f t="shared" si="78"/>
        <v>0</v>
      </c>
      <c r="Y1643" s="206" t="str">
        <f>VLOOKUP(P1643,NIVEAUXADMIN!A:B,2,FALSE)</f>
        <v>HT08</v>
      </c>
      <c r="Z1643" s="206" t="str">
        <f>VLOOKUP(Q1643,NIVEAUXADMIN!E:F,2,FALSE)</f>
        <v>HT08821</v>
      </c>
      <c r="AA1643" s="206" t="e">
        <f>VLOOKUP(R1643,NIVEAUXADMIN!I:J,2,FALSE)</f>
        <v>#N/A</v>
      </c>
      <c r="AB1643" s="206">
        <f>IF(SUMPRODUCT(($A$4:$A1643=A1643)*($Q$4:$Q1643=Q1643))&gt;1,0,1)</f>
        <v>0</v>
      </c>
      <c r="AC1643" s="207">
        <f>IF(SUMPRODUCT(($A$4:$A1643=A1643)*($F$4:$F1643=F1643)*($Q$4:$Q1643=Q1643))&gt;1,0,1)</f>
        <v>1</v>
      </c>
      <c r="AD1643" s="206" t="str">
        <f t="shared" si="79"/>
        <v xml:space="preserve">{"Organisation": "IFRC", "Indicateur": "Support à l'auto-recouvrement pour la réparation et reconstruction", "Statut": "Planifié (financé)", "Date de l'activité (passé ou planifiée)
( jj-mm-aaaa)": "6/1/2017", "Département": "Grande Anse", "Commune": "Anse d'Hainault", "Section Communale": ""}, </v>
      </c>
    </row>
    <row r="1644" spans="1:30" x14ac:dyDescent="0.25">
      <c r="A1644" s="71" t="s">
        <v>43</v>
      </c>
      <c r="B1644" s="53" t="s">
        <v>2058</v>
      </c>
      <c r="C1644" s="71"/>
      <c r="D1644" s="71" t="s">
        <v>18</v>
      </c>
      <c r="E1644" s="132">
        <v>42887</v>
      </c>
      <c r="F1644" s="77" t="s">
        <v>2418</v>
      </c>
      <c r="G1644" s="217" t="s">
        <v>1142</v>
      </c>
      <c r="H1644" s="138" t="str">
        <f>IFERROR(VLOOKUP(G1644,REFERENCES!O:P,2,FALSE),"")</f>
        <v/>
      </c>
      <c r="I1644" s="171"/>
      <c r="J1644" s="171"/>
      <c r="K1644" s="171"/>
      <c r="L1644" s="171"/>
      <c r="M1644" s="147"/>
      <c r="N1644" s="207">
        <v>1083</v>
      </c>
      <c r="O1644" s="206"/>
      <c r="P1644" s="71" t="s">
        <v>16</v>
      </c>
      <c r="Q1644" s="143" t="s">
        <v>264</v>
      </c>
      <c r="R1644" s="209"/>
      <c r="S1644" s="209"/>
      <c r="T1644" s="143"/>
      <c r="U1644" s="143"/>
      <c r="V1644" s="145"/>
      <c r="W1644" s="206" t="str">
        <f t="shared" si="77"/>
        <v>IFR201761GRLE</v>
      </c>
      <c r="X1644" s="206">
        <f t="shared" si="78"/>
        <v>0</v>
      </c>
      <c r="Y1644" s="206" t="str">
        <f>VLOOKUP(P1644,NIVEAUXADMIN!A:B,2,FALSE)</f>
        <v>HT08</v>
      </c>
      <c r="Z1644" s="206" t="str">
        <f>VLOOKUP(Q1644,NIVEAUXADMIN!E:F,2,FALSE)</f>
        <v>HT08823</v>
      </c>
      <c r="AA1644" s="206" t="e">
        <f>VLOOKUP(R1644,NIVEAUXADMIN!I:J,2,FALSE)</f>
        <v>#N/A</v>
      </c>
      <c r="AB1644" s="206">
        <f>IF(SUMPRODUCT(($A$4:$A1644=A1644)*($Q$4:$Q1644=Q1644))&gt;1,0,1)</f>
        <v>0</v>
      </c>
      <c r="AC1644" s="207">
        <f>IF(SUMPRODUCT(($A$4:$A1644=A1644)*($F$4:$F1644=F1644)*($Q$4:$Q1644=Q1644))&gt;1,0,1)</f>
        <v>1</v>
      </c>
      <c r="AD1644" s="206" t="str">
        <f t="shared" si="79"/>
        <v xml:space="preserve">{"Organisation": "IFRC", "Indicateur": "Support à l'auto-recouvrement pour la réparation et reconstruction", "Statut": "Planifié (financé)", "Date de l'activité (passé ou planifiée)
( jj-mm-aaaa)": "6/1/2017", "Département": "Grande Anse", "Commune": "Les Irois", "Section Communale": ""}, </v>
      </c>
    </row>
    <row r="1645" spans="1:30" x14ac:dyDescent="0.25">
      <c r="A1645" s="71" t="s">
        <v>43</v>
      </c>
      <c r="B1645" s="71" t="s">
        <v>2058</v>
      </c>
      <c r="C1645" s="71"/>
      <c r="D1645" s="71" t="s">
        <v>18</v>
      </c>
      <c r="E1645" s="132">
        <v>42898</v>
      </c>
      <c r="F1645" s="77" t="s">
        <v>2363</v>
      </c>
      <c r="G1645" s="217" t="s">
        <v>1142</v>
      </c>
      <c r="H1645" s="138" t="str">
        <f>IFERROR(VLOOKUP(G1645,REFERENCES!O:P,2,FALSE),"")</f>
        <v/>
      </c>
      <c r="I1645" s="170">
        <v>17</v>
      </c>
      <c r="J1645" s="190"/>
      <c r="K1645" s="190"/>
      <c r="L1645" s="190"/>
      <c r="M1645" s="147">
        <v>85</v>
      </c>
      <c r="N1645" s="207">
        <v>17</v>
      </c>
      <c r="O1645" s="189"/>
      <c r="P1645" s="71" t="s">
        <v>16</v>
      </c>
      <c r="Q1645" s="143" t="s">
        <v>234</v>
      </c>
      <c r="R1645" s="209" t="s">
        <v>1569</v>
      </c>
      <c r="S1645" s="209"/>
      <c r="T1645" s="143"/>
      <c r="U1645" s="143"/>
      <c r="V1645" s="188"/>
      <c r="W1645" s="206" t="str">
        <f t="shared" si="77"/>
        <v>IFR2017612GRAN4E</v>
      </c>
      <c r="X1645" s="206">
        <f t="shared" si="78"/>
        <v>0</v>
      </c>
      <c r="Y1645" s="206" t="str">
        <f>VLOOKUP(P1645,NIVEAUXADMIN!A:B,2,FALSE)</f>
        <v>HT08</v>
      </c>
      <c r="Z1645" s="206" t="str">
        <f>VLOOKUP(Q1645,NIVEAUXADMIN!E:F,2,FALSE)</f>
        <v>HT08821</v>
      </c>
      <c r="AA1645" s="206" t="str">
        <f>VLOOKUP(R1645,NIVEAUXADMIN!I:J,2,FALSE)</f>
        <v>HT08821-04</v>
      </c>
      <c r="AB1645" s="206">
        <f>IF(SUMPRODUCT(($A$4:$A1645=A1645)*($Q$4:$Q1645=Q1645))&gt;1,0,1)</f>
        <v>0</v>
      </c>
      <c r="AC1645" s="207">
        <f>IF(SUMPRODUCT(($A$4:$A1645=A1645)*($F$4:$F1645=F1645)*($Q$4:$Q1645=Q1645))&gt;1,0,1)</f>
        <v>1</v>
      </c>
      <c r="AD1645" s="206" t="str">
        <f t="shared" si="79"/>
        <v xml:space="preserve">{"Organisation": "IFRC", "Indicateur": "Sensibilisation ", "Statut": "Planifié (financé)", "Date de l'activité (passé ou planifiée)
( jj-mm-aaaa)": "6/12/2017", "Département": "Grande Anse", "Commune": "Anse d'Hainault", "Section Communale": "4e Mandou"}, </v>
      </c>
    </row>
    <row r="1646" spans="1:30" x14ac:dyDescent="0.25">
      <c r="A1646" s="71" t="s">
        <v>43</v>
      </c>
      <c r="B1646" s="71" t="s">
        <v>2058</v>
      </c>
      <c r="C1646" s="71"/>
      <c r="D1646" s="71" t="s">
        <v>18</v>
      </c>
      <c r="E1646" s="132">
        <v>42898</v>
      </c>
      <c r="F1646" s="77" t="s">
        <v>2363</v>
      </c>
      <c r="G1646" s="217" t="s">
        <v>1142</v>
      </c>
      <c r="H1646" s="138" t="str">
        <f>IFERROR(VLOOKUP(G1646,REFERENCES!O:P,2,FALSE),"")</f>
        <v/>
      </c>
      <c r="I1646" s="170">
        <v>26</v>
      </c>
      <c r="J1646" s="190"/>
      <c r="K1646" s="190"/>
      <c r="L1646" s="190"/>
      <c r="M1646" s="147">
        <v>130</v>
      </c>
      <c r="N1646" s="207">
        <v>26</v>
      </c>
      <c r="O1646" s="189"/>
      <c r="P1646" s="71" t="s">
        <v>16</v>
      </c>
      <c r="Q1646" s="143" t="s">
        <v>264</v>
      </c>
      <c r="R1646" s="209" t="s">
        <v>1665</v>
      </c>
      <c r="S1646" s="209"/>
      <c r="T1646" s="143"/>
      <c r="U1646" s="206"/>
      <c r="V1646" s="188"/>
      <c r="W1646" s="206" t="str">
        <f t="shared" si="77"/>
        <v>IFR2017612GRLE6E</v>
      </c>
      <c r="X1646" s="206">
        <f t="shared" si="78"/>
        <v>0</v>
      </c>
      <c r="Y1646" s="206" t="str">
        <f>VLOOKUP(P1646,NIVEAUXADMIN!A:B,2,FALSE)</f>
        <v>HT08</v>
      </c>
      <c r="Z1646" s="206" t="str">
        <f>VLOOKUP(Q1646,NIVEAUXADMIN!E:F,2,FALSE)</f>
        <v>HT08823</v>
      </c>
      <c r="AA1646" s="206" t="str">
        <f>VLOOKUP(R1646,NIVEAUXADMIN!I:J,2,FALSE)</f>
        <v>HT08823-02</v>
      </c>
      <c r="AB1646" s="206">
        <f>IF(SUMPRODUCT(($A$4:$A1646=A1646)*($Q$4:$Q1646=Q1646))&gt;1,0,1)</f>
        <v>0</v>
      </c>
      <c r="AC1646" s="207">
        <f>IF(SUMPRODUCT(($A$4:$A1646=A1646)*($F$4:$F1646=F1646)*($Q$4:$Q1646=Q1646))&gt;1,0,1)</f>
        <v>1</v>
      </c>
      <c r="AD1646" s="206" t="str">
        <f t="shared" si="79"/>
        <v xml:space="preserve">{"Organisation": "IFRC", "Indicateur": "Sensibilisation ", "Statut": "Planifié (financé)", "Date de l'activité (passé ou planifiée)
( jj-mm-aaaa)": "6/12/2017", "Département": "Grande Anse", "Commune": "Les Irois", "Section Communale": "6e Bélair"}, </v>
      </c>
    </row>
    <row r="1647" spans="1:30" x14ac:dyDescent="0.25">
      <c r="A1647" s="71" t="s">
        <v>1157</v>
      </c>
      <c r="B1647" s="71" t="s">
        <v>2058</v>
      </c>
      <c r="C1647" s="71"/>
      <c r="D1647" s="71" t="s">
        <v>15</v>
      </c>
      <c r="E1647" s="132">
        <v>42698</v>
      </c>
      <c r="F1647" s="77" t="s">
        <v>2417</v>
      </c>
      <c r="G1647" s="145" t="s">
        <v>1055</v>
      </c>
      <c r="H1647" s="138" t="str">
        <f>IFERROR(VLOOKUP(G1647,REFERENCES!O:P,2,FALSE),"")</f>
        <v xml:space="preserve">Nombre </v>
      </c>
      <c r="I1647" s="146">
        <v>558</v>
      </c>
      <c r="J1647" s="146"/>
      <c r="K1647" s="146"/>
      <c r="L1647" s="146"/>
      <c r="M1647" s="147">
        <v>2790</v>
      </c>
      <c r="N1647" s="207">
        <v>558</v>
      </c>
      <c r="O1647" s="206"/>
      <c r="P1647" s="71" t="s">
        <v>16</v>
      </c>
      <c r="Q1647" s="143" t="s">
        <v>17</v>
      </c>
      <c r="R1647" s="150"/>
      <c r="S1647" s="167" t="s">
        <v>1158</v>
      </c>
      <c r="T1647" s="143"/>
      <c r="U1647" s="143"/>
      <c r="V1647" s="145"/>
      <c r="W1647" s="206" t="str">
        <f t="shared" si="77"/>
        <v>IFR20161124GRJE</v>
      </c>
      <c r="X1647" s="206">
        <f t="shared" si="78"/>
        <v>0</v>
      </c>
      <c r="Y1647" s="206" t="str">
        <f>VLOOKUP(P1647,NIVEAUXADMIN!A:B,2,FALSE)</f>
        <v>HT08</v>
      </c>
      <c r="Z1647" s="206" t="str">
        <f>VLOOKUP(Q1647,NIVEAUXADMIN!E:F,2,FALSE)</f>
        <v>HT08811</v>
      </c>
      <c r="AA1647" s="206" t="e">
        <f>VLOOKUP(R1647,NIVEAUXADMIN!I:J,2,FALSE)</f>
        <v>#N/A</v>
      </c>
      <c r="AB1647" s="206">
        <f>IF(SUMPRODUCT(($A$4:$A1647=A1647)*($Q$4:$Q1647=Q1647))&gt;1,0,1)</f>
        <v>1</v>
      </c>
      <c r="AC1647" s="207">
        <f>IF(SUMPRODUCT(($A$4:$A1647=A1647)*($F$4:$F1647=F1647)*($Q$4:$Q1647=Q1647))&gt;1,0,1)</f>
        <v>1</v>
      </c>
      <c r="AD1647" s="206" t="str">
        <f t="shared" si="79"/>
        <v xml:space="preserve">{"Organisation": "IFRC/Qatar Red Crescent", "Indicateur": "Distribution de biens non-alimentaire", "Statut": "Réalisé", "Date de l'activité (passé ou planifiée)
( jj-mm-aaaa)": "11/24/2016", "Département": "Grande Anse", "Commune": "Jeremie", "Section Communale": ""}, </v>
      </c>
    </row>
    <row r="1648" spans="1:30" x14ac:dyDescent="0.25">
      <c r="A1648" s="71" t="s">
        <v>1157</v>
      </c>
      <c r="B1648" s="71" t="s">
        <v>2058</v>
      </c>
      <c r="C1648" s="71"/>
      <c r="D1648" s="71" t="s">
        <v>15</v>
      </c>
      <c r="E1648" s="132">
        <v>42698</v>
      </c>
      <c r="F1648" s="77" t="s">
        <v>2417</v>
      </c>
      <c r="G1648" s="145" t="s">
        <v>1058</v>
      </c>
      <c r="H1648" s="138" t="str">
        <f>IFERROR(VLOOKUP(G1648,REFERENCES!O:P,2,FALSE),"")</f>
        <v xml:space="preserve">Nombre </v>
      </c>
      <c r="I1648" s="146">
        <v>1116</v>
      </c>
      <c r="J1648" s="146"/>
      <c r="K1648" s="146"/>
      <c r="L1648" s="146"/>
      <c r="M1648" s="147">
        <v>2790</v>
      </c>
      <c r="N1648" s="207">
        <v>558</v>
      </c>
      <c r="O1648" s="206"/>
      <c r="P1648" s="71" t="s">
        <v>16</v>
      </c>
      <c r="Q1648" s="143" t="s">
        <v>17</v>
      </c>
      <c r="R1648" s="150"/>
      <c r="S1648" s="167" t="s">
        <v>1158</v>
      </c>
      <c r="T1648" s="143"/>
      <c r="U1648" s="143"/>
      <c r="V1648" s="206" t="s">
        <v>1049</v>
      </c>
      <c r="W1648" s="206" t="str">
        <f t="shared" si="77"/>
        <v>IFR20161124GRJE</v>
      </c>
      <c r="X1648" s="206">
        <f t="shared" si="78"/>
        <v>0</v>
      </c>
      <c r="Y1648" s="206" t="str">
        <f>VLOOKUP(P1648,NIVEAUXADMIN!A:B,2,FALSE)</f>
        <v>HT08</v>
      </c>
      <c r="Z1648" s="206" t="str">
        <f>VLOOKUP(Q1648,NIVEAUXADMIN!E:F,2,FALSE)</f>
        <v>HT08811</v>
      </c>
      <c r="AA1648" s="206" t="e">
        <f>VLOOKUP(R1648,NIVEAUXADMIN!I:J,2,FALSE)</f>
        <v>#N/A</v>
      </c>
      <c r="AB1648" s="206">
        <f>IF(SUMPRODUCT(($A$4:$A1648=A1648)*($Q$4:$Q1648=Q1648))&gt;1,0,1)</f>
        <v>0</v>
      </c>
      <c r="AC1648" s="207">
        <f>IF(SUMPRODUCT(($A$4:$A1648=A1648)*($F$4:$F1648=F1648)*($Q$4:$Q1648=Q1648))&gt;1,0,1)</f>
        <v>0</v>
      </c>
      <c r="AD1648" s="206" t="str">
        <f t="shared" si="79"/>
        <v xml:space="preserve">{"Organisation": "IFRC/Qatar Red Crescent", "Indicateur": "Distribution de biens non-alimentaire", "Statut": "Réalisé", "Date de l'activité (passé ou planifiée)
( jj-mm-aaaa)": "11/24/2016", "Département": "Grande Anse", "Commune": "Jeremie", "Section Communale": ""}, </v>
      </c>
    </row>
    <row r="1649" spans="1:30" x14ac:dyDescent="0.25">
      <c r="A1649" s="71" t="s">
        <v>1157</v>
      </c>
      <c r="B1649" s="71" t="s">
        <v>2058</v>
      </c>
      <c r="C1649" s="71"/>
      <c r="D1649" s="71" t="s">
        <v>15</v>
      </c>
      <c r="E1649" s="132">
        <v>42698</v>
      </c>
      <c r="F1649" s="77" t="s">
        <v>2420</v>
      </c>
      <c r="G1649" s="145" t="s">
        <v>2409</v>
      </c>
      <c r="H1649" s="138" t="str">
        <f>IFERROR(VLOOKUP(G1649,REFERENCES!O:P,2,FALSE),"")</f>
        <v xml:space="preserve">Nombre </v>
      </c>
      <c r="I1649" s="207">
        <v>558</v>
      </c>
      <c r="J1649" s="207"/>
      <c r="K1649" s="146"/>
      <c r="L1649" s="146"/>
      <c r="M1649" s="147">
        <v>2790</v>
      </c>
      <c r="N1649" s="207">
        <v>558</v>
      </c>
      <c r="O1649" s="206"/>
      <c r="P1649" s="71" t="s">
        <v>16</v>
      </c>
      <c r="Q1649" s="71" t="s">
        <v>17</v>
      </c>
      <c r="R1649" s="150"/>
      <c r="S1649" s="167" t="s">
        <v>1158</v>
      </c>
      <c r="T1649" s="71"/>
      <c r="U1649" s="71"/>
      <c r="V1649" s="145"/>
      <c r="W1649" s="206" t="str">
        <f t="shared" si="77"/>
        <v>IFR20161124GRJE</v>
      </c>
      <c r="X1649" s="206">
        <f t="shared" si="78"/>
        <v>0</v>
      </c>
      <c r="Y1649" s="206" t="str">
        <f>VLOOKUP(P1649,NIVEAUXADMIN!A:B,2,FALSE)</f>
        <v>HT08</v>
      </c>
      <c r="Z1649" s="206" t="str">
        <f>VLOOKUP(Q1649,NIVEAUXADMIN!E:F,2,FALSE)</f>
        <v>HT08811</v>
      </c>
      <c r="AA1649" s="206" t="e">
        <f>VLOOKUP(R1649,NIVEAUXADMIN!I:J,2,FALSE)</f>
        <v>#N/A</v>
      </c>
      <c r="AB1649" s="206">
        <f>IF(SUMPRODUCT(($A$4:$A1649=A1649)*($Q$4:$Q1649=Q1649))&gt;1,0,1)</f>
        <v>0</v>
      </c>
      <c r="AC1649" s="207">
        <f>IF(SUMPRODUCT(($A$4:$A1649=A1649)*($F$4:$F1649=F1649)*($Q$4:$Q1649=Q1649))&gt;1,0,1)</f>
        <v>1</v>
      </c>
      <c r="AD1649" s="206" t="str">
        <f t="shared" si="79"/>
        <v xml:space="preserve">{"Organisation": "IFRC/Qatar Red Crescent", "Indicateur": "Distribution de materiel d'abris d'urgence", "Statut": "Réalisé", "Date de l'activité (passé ou planifiée)
( jj-mm-aaaa)": "11/24/2016", "Département": "Grande Anse", "Commune": "Jeremie", "Section Communale": ""}, </v>
      </c>
    </row>
    <row r="1650" spans="1:30" x14ac:dyDescent="0.25">
      <c r="A1650" s="71" t="s">
        <v>1157</v>
      </c>
      <c r="B1650" s="71" t="s">
        <v>2058</v>
      </c>
      <c r="C1650" s="71"/>
      <c r="D1650" s="71" t="s">
        <v>15</v>
      </c>
      <c r="E1650" s="132">
        <v>42698</v>
      </c>
      <c r="F1650" s="77" t="s">
        <v>2417</v>
      </c>
      <c r="G1650" s="145" t="s">
        <v>1056</v>
      </c>
      <c r="H1650" s="138" t="str">
        <f>IFERROR(VLOOKUP(G1650,REFERENCES!O:P,2,FALSE),"")</f>
        <v xml:space="preserve">Nombre </v>
      </c>
      <c r="I1650" s="207">
        <v>558</v>
      </c>
      <c r="J1650" s="207"/>
      <c r="K1650" s="146"/>
      <c r="L1650" s="146"/>
      <c r="M1650" s="147">
        <v>2790</v>
      </c>
      <c r="N1650" s="207">
        <v>558</v>
      </c>
      <c r="O1650" s="206"/>
      <c r="P1650" s="71" t="s">
        <v>16</v>
      </c>
      <c r="Q1650" s="71" t="s">
        <v>17</v>
      </c>
      <c r="R1650" s="150"/>
      <c r="S1650" s="167" t="s">
        <v>1158</v>
      </c>
      <c r="T1650" s="71"/>
      <c r="U1650" s="206"/>
      <c r="V1650" s="145"/>
      <c r="W1650" s="206" t="str">
        <f t="shared" si="77"/>
        <v>IFR20161124GRJE</v>
      </c>
      <c r="X1650" s="206">
        <f t="shared" si="78"/>
        <v>0</v>
      </c>
      <c r="Y1650" s="206" t="str">
        <f>VLOOKUP(P1650,NIVEAUXADMIN!A:B,2,FALSE)</f>
        <v>HT08</v>
      </c>
      <c r="Z1650" s="206" t="str">
        <f>VLOOKUP(Q1650,NIVEAUXADMIN!E:F,2,FALSE)</f>
        <v>HT08811</v>
      </c>
      <c r="AA1650" s="206" t="e">
        <f>VLOOKUP(R1650,NIVEAUXADMIN!I:J,2,FALSE)</f>
        <v>#N/A</v>
      </c>
      <c r="AB1650" s="206">
        <f>IF(SUMPRODUCT(($A$4:$A1650=A1650)*($Q$4:$Q1650=Q1650))&gt;1,0,1)</f>
        <v>0</v>
      </c>
      <c r="AC1650" s="207">
        <f>IF(SUMPRODUCT(($A$4:$A1650=A1650)*($F$4:$F1650=F1650)*($Q$4:$Q1650=Q1650))&gt;1,0,1)</f>
        <v>0</v>
      </c>
      <c r="AD1650" s="206" t="str">
        <f t="shared" si="79"/>
        <v xml:space="preserve">{"Organisation": "IFRC/Qatar Red Crescent", "Indicateur": "Distribution de biens non-alimentaire", "Statut": "Réalisé", "Date de l'activité (passé ou planifiée)
( jj-mm-aaaa)": "11/24/2016", "Département": "Grande Anse", "Commune": "Jeremie", "Section Communale": ""}, </v>
      </c>
    </row>
    <row r="1651" spans="1:30" x14ac:dyDescent="0.25">
      <c r="A1651" s="71" t="s">
        <v>1157</v>
      </c>
      <c r="B1651" s="71" t="s">
        <v>2058</v>
      </c>
      <c r="C1651" s="71"/>
      <c r="D1651" s="71" t="s">
        <v>15</v>
      </c>
      <c r="E1651" s="132">
        <v>42698</v>
      </c>
      <c r="F1651" s="77" t="s">
        <v>2417</v>
      </c>
      <c r="G1651" s="145" t="s">
        <v>1050</v>
      </c>
      <c r="H1651" s="138" t="str">
        <f>IFERROR(VLOOKUP(G1651,REFERENCES!O:P,2,FALSE),"")</f>
        <v xml:space="preserve">Nombre </v>
      </c>
      <c r="I1651" s="207">
        <v>558</v>
      </c>
      <c r="J1651" s="207"/>
      <c r="K1651" s="146"/>
      <c r="L1651" s="146"/>
      <c r="M1651" s="147">
        <v>2790</v>
      </c>
      <c r="N1651" s="207">
        <v>558</v>
      </c>
      <c r="O1651" s="206"/>
      <c r="P1651" s="71" t="s">
        <v>16</v>
      </c>
      <c r="Q1651" s="71" t="s">
        <v>17</v>
      </c>
      <c r="R1651" s="150"/>
      <c r="S1651" s="167" t="s">
        <v>1158</v>
      </c>
      <c r="T1651" s="71"/>
      <c r="U1651" s="71"/>
      <c r="V1651" s="145"/>
      <c r="W1651" s="206" t="str">
        <f t="shared" si="77"/>
        <v>IFR20161124GRJE</v>
      </c>
      <c r="X1651" s="206">
        <f t="shared" si="78"/>
        <v>0</v>
      </c>
      <c r="Y1651" s="206" t="str">
        <f>VLOOKUP(P1651,NIVEAUXADMIN!A:B,2,FALSE)</f>
        <v>HT08</v>
      </c>
      <c r="Z1651" s="206" t="str">
        <f>VLOOKUP(Q1651,NIVEAUXADMIN!E:F,2,FALSE)</f>
        <v>HT08811</v>
      </c>
      <c r="AA1651" s="206" t="e">
        <f>VLOOKUP(R1651,NIVEAUXADMIN!I:J,2,FALSE)</f>
        <v>#N/A</v>
      </c>
      <c r="AB1651" s="206">
        <f>IF(SUMPRODUCT(($A$4:$A1651=A1651)*($Q$4:$Q1651=Q1651))&gt;1,0,1)</f>
        <v>0</v>
      </c>
      <c r="AC1651" s="207">
        <f>IF(SUMPRODUCT(($A$4:$A1651=A1651)*($F$4:$F1651=F1651)*($Q$4:$Q1651=Q1651))&gt;1,0,1)</f>
        <v>0</v>
      </c>
      <c r="AD1651" s="206" t="str">
        <f t="shared" si="79"/>
        <v xml:space="preserve">{"Organisation": "IFRC/Qatar Red Crescent", "Indicateur": "Distribution de biens non-alimentaire", "Statut": "Réalisé", "Date de l'activité (passé ou planifiée)
( jj-mm-aaaa)": "11/24/2016", "Département": "Grande Anse", "Commune": "Jeremie", "Section Communale": ""}, </v>
      </c>
    </row>
    <row r="1652" spans="1:30" x14ac:dyDescent="0.25">
      <c r="A1652" s="71" t="s">
        <v>1157</v>
      </c>
      <c r="B1652" s="71" t="s">
        <v>2058</v>
      </c>
      <c r="C1652" s="71"/>
      <c r="D1652" s="71" t="s">
        <v>15</v>
      </c>
      <c r="E1652" s="132">
        <v>42698</v>
      </c>
      <c r="F1652" s="77" t="s">
        <v>2417</v>
      </c>
      <c r="G1652" s="145" t="s">
        <v>1051</v>
      </c>
      <c r="H1652" s="138" t="str">
        <f>IFERROR(VLOOKUP(G1652,REFERENCES!O:P,2,FALSE),"")</f>
        <v xml:space="preserve">Nombre </v>
      </c>
      <c r="I1652" s="207">
        <v>1116</v>
      </c>
      <c r="J1652" s="207"/>
      <c r="K1652" s="146"/>
      <c r="L1652" s="146"/>
      <c r="M1652" s="147">
        <v>2790</v>
      </c>
      <c r="N1652" s="207">
        <v>558</v>
      </c>
      <c r="O1652" s="206"/>
      <c r="P1652" s="71" t="s">
        <v>16</v>
      </c>
      <c r="Q1652" s="71" t="s">
        <v>17</v>
      </c>
      <c r="R1652" s="150"/>
      <c r="S1652" s="167" t="s">
        <v>1158</v>
      </c>
      <c r="T1652" s="71"/>
      <c r="U1652" s="71"/>
      <c r="V1652" s="145"/>
      <c r="W1652" s="206" t="str">
        <f t="shared" si="77"/>
        <v>IFR20161124GRJE</v>
      </c>
      <c r="X1652" s="206">
        <f t="shared" si="78"/>
        <v>0</v>
      </c>
      <c r="Y1652" s="206" t="str">
        <f>VLOOKUP(P1652,NIVEAUXADMIN!A:B,2,FALSE)</f>
        <v>HT08</v>
      </c>
      <c r="Z1652" s="206" t="str">
        <f>VLOOKUP(Q1652,NIVEAUXADMIN!E:F,2,FALSE)</f>
        <v>HT08811</v>
      </c>
      <c r="AA1652" s="206" t="e">
        <f>VLOOKUP(R1652,NIVEAUXADMIN!I:J,2,FALSE)</f>
        <v>#N/A</v>
      </c>
      <c r="AB1652" s="206">
        <f>IF(SUMPRODUCT(($A$4:$A1652=A1652)*($Q$4:$Q1652=Q1652))&gt;1,0,1)</f>
        <v>0</v>
      </c>
      <c r="AC1652" s="207">
        <f>IF(SUMPRODUCT(($A$4:$A1652=A1652)*($F$4:$F1652=F1652)*($Q$4:$Q1652=Q1652))&gt;1,0,1)</f>
        <v>0</v>
      </c>
      <c r="AD1652" s="206" t="str">
        <f t="shared" si="79"/>
        <v xml:space="preserve">{"Organisation": "IFRC/Qatar Red Crescent", "Indicateur": "Distribution de biens non-alimentaire", "Statut": "Réalisé", "Date de l'activité (passé ou planifiée)
( jj-mm-aaaa)": "11/24/2016", "Département": "Grande Anse", "Commune": "Jeremie", "Section Communale": ""}, </v>
      </c>
    </row>
    <row r="1653" spans="1:30" x14ac:dyDescent="0.25">
      <c r="A1653" s="71" t="s">
        <v>1157</v>
      </c>
      <c r="B1653" s="71" t="s">
        <v>2058</v>
      </c>
      <c r="C1653" s="71"/>
      <c r="D1653" s="71" t="s">
        <v>15</v>
      </c>
      <c r="E1653" s="132">
        <v>42699</v>
      </c>
      <c r="F1653" s="77" t="s">
        <v>2417</v>
      </c>
      <c r="G1653" s="145" t="s">
        <v>1055</v>
      </c>
      <c r="H1653" s="138" t="str">
        <f>IFERROR(VLOOKUP(G1653,REFERENCES!O:P,2,FALSE),"")</f>
        <v xml:space="preserve">Nombre </v>
      </c>
      <c r="I1653" s="146">
        <v>500</v>
      </c>
      <c r="J1653" s="146"/>
      <c r="K1653" s="146"/>
      <c r="L1653" s="146"/>
      <c r="M1653" s="147" t="s">
        <v>1818</v>
      </c>
      <c r="N1653" s="207">
        <v>500</v>
      </c>
      <c r="O1653" s="71"/>
      <c r="P1653" s="71" t="s">
        <v>16</v>
      </c>
      <c r="Q1653" s="71" t="s">
        <v>273</v>
      </c>
      <c r="R1653" s="78"/>
      <c r="S1653" s="209"/>
      <c r="T1653" s="71"/>
      <c r="U1653" s="206"/>
      <c r="V1653" s="72"/>
      <c r="W1653" s="206" t="str">
        <f t="shared" si="77"/>
        <v>IFR20161125GRRO</v>
      </c>
      <c r="X1653" s="206">
        <f t="shared" si="78"/>
        <v>0</v>
      </c>
      <c r="Y1653" s="206" t="str">
        <f>VLOOKUP(P1653,NIVEAUXADMIN!A:B,2,FALSE)</f>
        <v>HT08</v>
      </c>
      <c r="Z1653" s="206" t="str">
        <f>VLOOKUP(Q1653,NIVEAUXADMIN!E:F,2,FALSE)</f>
        <v>HT08832</v>
      </c>
      <c r="AA1653" s="206" t="e">
        <f>VLOOKUP(R1653,NIVEAUXADMIN!I:J,2,FALSE)</f>
        <v>#N/A</v>
      </c>
      <c r="AB1653" s="206">
        <f>IF(SUMPRODUCT(($A$4:$A1653=A1653)*($Q$4:$Q1653=Q1653))&gt;1,0,1)</f>
        <v>1</v>
      </c>
      <c r="AC1653" s="207">
        <f>IF(SUMPRODUCT(($A$4:$A1653=A1653)*($F$4:$F1653=F1653)*($Q$4:$Q1653=Q1653))&gt;1,0,1)</f>
        <v>1</v>
      </c>
      <c r="AD1653" s="206" t="str">
        <f t="shared" si="79"/>
        <v xml:space="preserve">{"Organisation": "IFRC/Qatar Red Crescent", "Indicateur": "Distribution de biens non-alimentaire", "Statut": "Réalisé", "Date de l'activité (passé ou planifiée)
( jj-mm-aaaa)": "11/25/2016", "Département": "Grande Anse", "Commune": "Roseaux", "Section Communale": ""}, </v>
      </c>
    </row>
    <row r="1654" spans="1:30" x14ac:dyDescent="0.25">
      <c r="A1654" s="71" t="s">
        <v>1157</v>
      </c>
      <c r="B1654" s="71" t="s">
        <v>2058</v>
      </c>
      <c r="C1654" s="71"/>
      <c r="D1654" s="71" t="s">
        <v>15</v>
      </c>
      <c r="E1654" s="132">
        <v>42699</v>
      </c>
      <c r="F1654" s="77" t="s">
        <v>2417</v>
      </c>
      <c r="G1654" s="145" t="s">
        <v>1056</v>
      </c>
      <c r="H1654" s="138" t="str">
        <f>IFERROR(VLOOKUP(G1654,REFERENCES!O:P,2,FALSE),"")</f>
        <v xml:space="preserve">Nombre </v>
      </c>
      <c r="I1654" s="146">
        <v>500</v>
      </c>
      <c r="J1654" s="146"/>
      <c r="K1654" s="146"/>
      <c r="L1654" s="146"/>
      <c r="M1654" s="147" t="s">
        <v>1818</v>
      </c>
      <c r="N1654" s="207">
        <v>500</v>
      </c>
      <c r="O1654" s="71"/>
      <c r="P1654" s="71" t="s">
        <v>16</v>
      </c>
      <c r="Q1654" s="71" t="s">
        <v>273</v>
      </c>
      <c r="R1654" s="78"/>
      <c r="S1654" s="209"/>
      <c r="T1654" s="71"/>
      <c r="U1654" s="206"/>
      <c r="V1654" s="72"/>
      <c r="W1654" s="206" t="str">
        <f t="shared" si="77"/>
        <v>IFR20161125GRRO</v>
      </c>
      <c r="X1654" s="206">
        <f t="shared" si="78"/>
        <v>0</v>
      </c>
      <c r="Y1654" s="206" t="str">
        <f>VLOOKUP(P1654,NIVEAUXADMIN!A:B,2,FALSE)</f>
        <v>HT08</v>
      </c>
      <c r="Z1654" s="206" t="str">
        <f>VLOOKUP(Q1654,NIVEAUXADMIN!E:F,2,FALSE)</f>
        <v>HT08832</v>
      </c>
      <c r="AA1654" s="206" t="e">
        <f>VLOOKUP(R1654,NIVEAUXADMIN!I:J,2,FALSE)</f>
        <v>#N/A</v>
      </c>
      <c r="AB1654" s="206">
        <f>IF(SUMPRODUCT(($A$4:$A1654=A1654)*($Q$4:$Q1654=Q1654))&gt;1,0,1)</f>
        <v>0</v>
      </c>
      <c r="AC1654" s="207">
        <f>IF(SUMPRODUCT(($A$4:$A1654=A1654)*($F$4:$F1654=F1654)*($Q$4:$Q1654=Q1654))&gt;1,0,1)</f>
        <v>0</v>
      </c>
      <c r="AD1654" s="206" t="str">
        <f t="shared" si="79"/>
        <v xml:space="preserve">{"Organisation": "IFRC/Qatar Red Crescent", "Indicateur": "Distribution de biens non-alimentaire", "Statut": "Réalisé", "Date de l'activité (passé ou planifiée)
( jj-mm-aaaa)": "11/25/2016", "Département": "Grande Anse", "Commune": "Roseaux", "Section Communale": ""}, </v>
      </c>
    </row>
    <row r="1655" spans="1:30" x14ac:dyDescent="0.25">
      <c r="A1655" s="71" t="s">
        <v>1157</v>
      </c>
      <c r="B1655" s="71" t="s">
        <v>2058</v>
      </c>
      <c r="C1655" s="71"/>
      <c r="D1655" s="71" t="s">
        <v>15</v>
      </c>
      <c r="E1655" s="132">
        <v>42699</v>
      </c>
      <c r="F1655" s="77" t="s">
        <v>2420</v>
      </c>
      <c r="G1655" s="145" t="s">
        <v>2409</v>
      </c>
      <c r="H1655" s="138" t="str">
        <f>IFERROR(VLOOKUP(G1655,REFERENCES!O:P,2,FALSE),"")</f>
        <v xml:space="preserve">Nombre </v>
      </c>
      <c r="I1655" s="207">
        <v>500</v>
      </c>
      <c r="J1655" s="146"/>
      <c r="K1655" s="146"/>
      <c r="L1655" s="146"/>
      <c r="M1655" s="147" t="s">
        <v>1818</v>
      </c>
      <c r="N1655" s="207">
        <v>500</v>
      </c>
      <c r="O1655" s="71"/>
      <c r="P1655" s="71" t="s">
        <v>16</v>
      </c>
      <c r="Q1655" s="71" t="s">
        <v>273</v>
      </c>
      <c r="R1655" s="78"/>
      <c r="S1655" s="209"/>
      <c r="T1655" s="71"/>
      <c r="U1655" s="71"/>
      <c r="V1655" s="145"/>
      <c r="W1655" s="206" t="str">
        <f t="shared" si="77"/>
        <v>IFR20161125GRRO</v>
      </c>
      <c r="X1655" s="206">
        <f t="shared" si="78"/>
        <v>0</v>
      </c>
      <c r="Y1655" s="206" t="str">
        <f>VLOOKUP(P1655,NIVEAUXADMIN!A:B,2,FALSE)</f>
        <v>HT08</v>
      </c>
      <c r="Z1655" s="206" t="str">
        <f>VLOOKUP(Q1655,NIVEAUXADMIN!E:F,2,FALSE)</f>
        <v>HT08832</v>
      </c>
      <c r="AA1655" s="206" t="e">
        <f>VLOOKUP(R1655,NIVEAUXADMIN!I:J,2,FALSE)</f>
        <v>#N/A</v>
      </c>
      <c r="AB1655" s="206">
        <f>IF(SUMPRODUCT(($A$4:$A1655=A1655)*($Q$4:$Q1655=Q1655))&gt;1,0,1)</f>
        <v>0</v>
      </c>
      <c r="AC1655" s="207">
        <f>IF(SUMPRODUCT(($A$4:$A1655=A1655)*($F$4:$F1655=F1655)*($Q$4:$Q1655=Q1655))&gt;1,0,1)</f>
        <v>1</v>
      </c>
      <c r="AD1655" s="206" t="str">
        <f t="shared" si="79"/>
        <v xml:space="preserve">{"Organisation": "IFRC/Qatar Red Crescent", "Indicateur": "Distribution de materiel d'abris d'urgence", "Statut": "Réalisé", "Date de l'activité (passé ou planifiée)
( jj-mm-aaaa)": "11/25/2016", "Département": "Grande Anse", "Commune": "Roseaux", "Section Communale": ""}, </v>
      </c>
    </row>
    <row r="1656" spans="1:30" x14ac:dyDescent="0.25">
      <c r="A1656" s="71" t="s">
        <v>1157</v>
      </c>
      <c r="B1656" s="71" t="s">
        <v>2058</v>
      </c>
      <c r="C1656" s="71"/>
      <c r="D1656" s="71" t="s">
        <v>15</v>
      </c>
      <c r="E1656" s="132">
        <v>42699</v>
      </c>
      <c r="F1656" s="77" t="s">
        <v>2417</v>
      </c>
      <c r="G1656" s="145" t="s">
        <v>1055</v>
      </c>
      <c r="H1656" s="138" t="str">
        <f>IFERROR(VLOOKUP(G1656,REFERENCES!O:P,2,FALSE),"")</f>
        <v xml:space="preserve">Nombre </v>
      </c>
      <c r="I1656" s="207">
        <v>800</v>
      </c>
      <c r="J1656" s="146"/>
      <c r="K1656" s="146"/>
      <c r="L1656" s="146"/>
      <c r="M1656" s="147" t="s">
        <v>1818</v>
      </c>
      <c r="N1656" s="207">
        <v>800</v>
      </c>
      <c r="O1656" s="71"/>
      <c r="P1656" s="71" t="s">
        <v>16</v>
      </c>
      <c r="Q1656" s="71" t="s">
        <v>253</v>
      </c>
      <c r="R1656" s="78"/>
      <c r="S1656" s="209"/>
      <c r="T1656" s="71"/>
      <c r="U1656" s="71"/>
      <c r="V1656" s="72"/>
      <c r="W1656" s="206" t="str">
        <f t="shared" si="77"/>
        <v>IFR20161125GRCH</v>
      </c>
      <c r="X1656" s="206">
        <f t="shared" si="78"/>
        <v>0</v>
      </c>
      <c r="Y1656" s="206" t="str">
        <f>VLOOKUP(P1656,NIVEAUXADMIN!A:B,2,FALSE)</f>
        <v>HT08</v>
      </c>
      <c r="Z1656" s="206" t="str">
        <f>VLOOKUP(Q1656,NIVEAUXADMIN!E:F,2,FALSE)</f>
        <v>HT08815</v>
      </c>
      <c r="AA1656" s="206" t="e">
        <f>VLOOKUP(R1656,NIVEAUXADMIN!I:J,2,FALSE)</f>
        <v>#N/A</v>
      </c>
      <c r="AB1656" s="206">
        <f>IF(SUMPRODUCT(($A$4:$A1656=A1656)*($Q$4:$Q1656=Q1656))&gt;1,0,1)</f>
        <v>1</v>
      </c>
      <c r="AC1656" s="207">
        <f>IF(SUMPRODUCT(($A$4:$A1656=A1656)*($F$4:$F1656=F1656)*($Q$4:$Q1656=Q1656))&gt;1,0,1)</f>
        <v>1</v>
      </c>
      <c r="AD1656" s="206" t="str">
        <f t="shared" si="79"/>
        <v xml:space="preserve">{"Organisation": "IFRC/Qatar Red Crescent", "Indicateur": "Distribution de biens non-alimentaire", "Statut": "Réalisé", "Date de l'activité (passé ou planifiée)
( jj-mm-aaaa)": "11/25/2016", "Département": "Grande Anse", "Commune": "Chambellan", "Section Communale": ""}, </v>
      </c>
    </row>
    <row r="1657" spans="1:30" x14ac:dyDescent="0.25">
      <c r="A1657" s="71" t="s">
        <v>1157</v>
      </c>
      <c r="B1657" s="71" t="s">
        <v>2058</v>
      </c>
      <c r="C1657" s="206"/>
      <c r="D1657" s="206" t="s">
        <v>15</v>
      </c>
      <c r="E1657" s="132">
        <v>42699</v>
      </c>
      <c r="F1657" s="77" t="s">
        <v>2417</v>
      </c>
      <c r="G1657" s="145" t="s">
        <v>1056</v>
      </c>
      <c r="H1657" s="138" t="str">
        <f>IFERROR(VLOOKUP(G1657,REFERENCES!O:P,2,FALSE),"")</f>
        <v xml:space="preserve">Nombre </v>
      </c>
      <c r="I1657" s="207">
        <v>800</v>
      </c>
      <c r="J1657" s="207"/>
      <c r="K1657" s="207"/>
      <c r="L1657" s="207"/>
      <c r="M1657" s="147" t="s">
        <v>1818</v>
      </c>
      <c r="N1657" s="207">
        <v>800</v>
      </c>
      <c r="O1657" s="206"/>
      <c r="P1657" s="206" t="s">
        <v>16</v>
      </c>
      <c r="Q1657" s="206" t="s">
        <v>253</v>
      </c>
      <c r="R1657" s="78"/>
      <c r="S1657" s="209"/>
      <c r="T1657" s="206"/>
      <c r="U1657" s="206"/>
      <c r="V1657" s="145"/>
      <c r="W1657" s="206" t="str">
        <f t="shared" si="77"/>
        <v>IFR20161125GRCH</v>
      </c>
      <c r="X1657" s="206">
        <f t="shared" si="78"/>
        <v>0</v>
      </c>
      <c r="Y1657" s="206" t="str">
        <f>VLOOKUP(P1657,NIVEAUXADMIN!A:B,2,FALSE)</f>
        <v>HT08</v>
      </c>
      <c r="Z1657" s="206" t="str">
        <f>VLOOKUP(Q1657,NIVEAUXADMIN!E:F,2,FALSE)</f>
        <v>HT08815</v>
      </c>
      <c r="AA1657" s="206" t="e">
        <f>VLOOKUP(R1657,NIVEAUXADMIN!I:J,2,FALSE)</f>
        <v>#N/A</v>
      </c>
      <c r="AB1657" s="206">
        <f>IF(SUMPRODUCT(($A$4:$A1657=A1657)*($Q$4:$Q1657=Q1657))&gt;1,0,1)</f>
        <v>0</v>
      </c>
      <c r="AC1657" s="207">
        <f>IF(SUMPRODUCT(($A$4:$A1657=A1657)*($F$4:$F1657=F1657)*($Q$4:$Q1657=Q1657))&gt;1,0,1)</f>
        <v>0</v>
      </c>
      <c r="AD1657" s="206" t="str">
        <f t="shared" si="79"/>
        <v xml:space="preserve">{"Organisation": "IFRC/Qatar Red Crescent", "Indicateur": "Distribution de biens non-alimentaire", "Statut": "Réalisé", "Date de l'activité (passé ou planifiée)
( jj-mm-aaaa)": "11/25/2016", "Département": "Grande Anse", "Commune": "Chambellan", "Section Communale": ""}, </v>
      </c>
    </row>
    <row r="1658" spans="1:30" x14ac:dyDescent="0.25">
      <c r="A1658" s="71" t="s">
        <v>1157</v>
      </c>
      <c r="B1658" s="53" t="s">
        <v>2058</v>
      </c>
      <c r="C1658" s="71"/>
      <c r="D1658" s="71" t="s">
        <v>15</v>
      </c>
      <c r="E1658" s="132">
        <v>42699</v>
      </c>
      <c r="F1658" s="77" t="s">
        <v>2420</v>
      </c>
      <c r="G1658" s="145" t="s">
        <v>2409</v>
      </c>
      <c r="H1658" s="138" t="str">
        <f>IFERROR(VLOOKUP(G1658,REFERENCES!O:P,2,FALSE),"")</f>
        <v xml:space="preserve">Nombre </v>
      </c>
      <c r="I1658" s="207">
        <v>800</v>
      </c>
      <c r="J1658" s="146"/>
      <c r="K1658" s="146"/>
      <c r="L1658" s="146"/>
      <c r="M1658" s="147" t="s">
        <v>1818</v>
      </c>
      <c r="N1658" s="207">
        <v>800</v>
      </c>
      <c r="O1658" s="71"/>
      <c r="P1658" s="71" t="s">
        <v>16</v>
      </c>
      <c r="Q1658" s="71" t="s">
        <v>253</v>
      </c>
      <c r="R1658" s="78"/>
      <c r="S1658" s="209"/>
      <c r="T1658" s="71"/>
      <c r="U1658" s="71"/>
      <c r="V1658" s="72"/>
      <c r="W1658" s="206" t="str">
        <f t="shared" si="77"/>
        <v>IFR20161125GRCH</v>
      </c>
      <c r="X1658" s="206">
        <f t="shared" si="78"/>
        <v>0</v>
      </c>
      <c r="Y1658" s="206" t="str">
        <f>VLOOKUP(P1658,NIVEAUXADMIN!A:B,2,FALSE)</f>
        <v>HT08</v>
      </c>
      <c r="Z1658" s="206" t="str">
        <f>VLOOKUP(Q1658,NIVEAUXADMIN!E:F,2,FALSE)</f>
        <v>HT08815</v>
      </c>
      <c r="AA1658" s="206" t="e">
        <f>VLOOKUP(R1658,NIVEAUXADMIN!I:J,2,FALSE)</f>
        <v>#N/A</v>
      </c>
      <c r="AB1658" s="206">
        <f>IF(SUMPRODUCT(($A$4:$A1658=A1658)*($Q$4:$Q1658=Q1658))&gt;1,0,1)</f>
        <v>0</v>
      </c>
      <c r="AC1658" s="207">
        <f>IF(SUMPRODUCT(($A$4:$A1658=A1658)*($F$4:$F1658=F1658)*($Q$4:$Q1658=Q1658))&gt;1,0,1)</f>
        <v>1</v>
      </c>
      <c r="AD1658" s="206" t="str">
        <f t="shared" si="79"/>
        <v xml:space="preserve">{"Organisation": "IFRC/Qatar Red Crescent", "Indicateur": "Distribution de materiel d'abris d'urgence", "Statut": "Réalisé", "Date de l'activité (passé ou planifiée)
( jj-mm-aaaa)": "11/25/2016", "Département": "Grande Anse", "Commune": "Chambellan", "Section Communale": ""}, </v>
      </c>
    </row>
    <row r="1659" spans="1:30" x14ac:dyDescent="0.25">
      <c r="A1659" s="53" t="s">
        <v>1157</v>
      </c>
      <c r="B1659" s="53" t="s">
        <v>2058</v>
      </c>
      <c r="C1659" s="53"/>
      <c r="D1659" s="53" t="s">
        <v>15</v>
      </c>
      <c r="E1659" s="132">
        <v>42699</v>
      </c>
      <c r="F1659" s="77" t="s">
        <v>2417</v>
      </c>
      <c r="G1659" s="145" t="s">
        <v>1051</v>
      </c>
      <c r="H1659" s="138" t="str">
        <f>IFERROR(VLOOKUP(G1659,REFERENCES!O:P,2,FALSE),"")</f>
        <v xml:space="preserve">Nombre </v>
      </c>
      <c r="I1659" s="207">
        <v>500</v>
      </c>
      <c r="J1659" s="146"/>
      <c r="K1659" s="146"/>
      <c r="L1659" s="146"/>
      <c r="M1659" s="147" t="s">
        <v>1818</v>
      </c>
      <c r="N1659" s="207">
        <v>500</v>
      </c>
      <c r="O1659" s="71"/>
      <c r="P1659" s="53" t="s">
        <v>16</v>
      </c>
      <c r="Q1659" s="71" t="s">
        <v>273</v>
      </c>
      <c r="R1659" s="78"/>
      <c r="S1659" s="209"/>
      <c r="T1659" s="71"/>
      <c r="U1659" s="71"/>
      <c r="V1659" s="72"/>
      <c r="W1659" s="206" t="str">
        <f t="shared" si="77"/>
        <v>IFR20161125GRRO</v>
      </c>
      <c r="X1659" s="206">
        <f t="shared" si="78"/>
        <v>0</v>
      </c>
      <c r="Y1659" s="206" t="str">
        <f>VLOOKUP(P1659,NIVEAUXADMIN!A:B,2,FALSE)</f>
        <v>HT08</v>
      </c>
      <c r="Z1659" s="206" t="str">
        <f>VLOOKUP(Q1659,NIVEAUXADMIN!E:F,2,FALSE)</f>
        <v>HT08832</v>
      </c>
      <c r="AA1659" s="206" t="e">
        <f>VLOOKUP(R1659,NIVEAUXADMIN!I:J,2,FALSE)</f>
        <v>#N/A</v>
      </c>
      <c r="AB1659" s="206">
        <f>IF(SUMPRODUCT(($A$4:$A1659=A1659)*($Q$4:$Q1659=Q1659))&gt;1,0,1)</f>
        <v>0</v>
      </c>
      <c r="AC1659" s="207">
        <f>IF(SUMPRODUCT(($A$4:$A1659=A1659)*($F$4:$F1659=F1659)*($Q$4:$Q1659=Q1659))&gt;1,0,1)</f>
        <v>0</v>
      </c>
      <c r="AD1659" s="206" t="str">
        <f t="shared" si="79"/>
        <v xml:space="preserve">{"Organisation": "IFRC/Qatar Red Crescent", "Indicateur": "Distribution de biens non-alimentaire", "Statut": "Réalisé", "Date de l'activité (passé ou planifiée)
( jj-mm-aaaa)": "11/25/2016", "Département": "Grande Anse", "Commune": "Roseaux", "Section Communale": ""}, </v>
      </c>
    </row>
    <row r="1660" spans="1:30" x14ac:dyDescent="0.25">
      <c r="A1660" s="71" t="s">
        <v>1157</v>
      </c>
      <c r="B1660" s="53" t="s">
        <v>2058</v>
      </c>
      <c r="C1660" s="206"/>
      <c r="D1660" s="206" t="s">
        <v>15</v>
      </c>
      <c r="E1660" s="132">
        <v>42699</v>
      </c>
      <c r="F1660" s="77" t="s">
        <v>2417</v>
      </c>
      <c r="G1660" s="145" t="s">
        <v>1051</v>
      </c>
      <c r="H1660" s="138" t="str">
        <f>IFERROR(VLOOKUP(G1660,REFERENCES!O:P,2,FALSE),"")</f>
        <v xml:space="preserve">Nombre </v>
      </c>
      <c r="I1660" s="207">
        <v>800</v>
      </c>
      <c r="J1660" s="207"/>
      <c r="K1660" s="207"/>
      <c r="L1660" s="207"/>
      <c r="M1660" s="147" t="s">
        <v>1818</v>
      </c>
      <c r="N1660" s="207">
        <v>800</v>
      </c>
      <c r="O1660" s="206"/>
      <c r="P1660" s="206" t="s">
        <v>16</v>
      </c>
      <c r="Q1660" s="206" t="s">
        <v>253</v>
      </c>
      <c r="R1660" s="78"/>
      <c r="S1660" s="209"/>
      <c r="T1660" s="206"/>
      <c r="U1660" s="206"/>
      <c r="V1660" s="145"/>
      <c r="W1660" s="206" t="str">
        <f t="shared" si="77"/>
        <v>IFR20161125GRCH</v>
      </c>
      <c r="X1660" s="206">
        <f t="shared" si="78"/>
        <v>0</v>
      </c>
      <c r="Y1660" s="206" t="str">
        <f>VLOOKUP(P1660,NIVEAUXADMIN!A:B,2,FALSE)</f>
        <v>HT08</v>
      </c>
      <c r="Z1660" s="206" t="str">
        <f>VLOOKUP(Q1660,NIVEAUXADMIN!E:F,2,FALSE)</f>
        <v>HT08815</v>
      </c>
      <c r="AA1660" s="206" t="e">
        <f>VLOOKUP(R1660,NIVEAUXADMIN!I:J,2,FALSE)</f>
        <v>#N/A</v>
      </c>
      <c r="AB1660" s="206">
        <f>IF(SUMPRODUCT(($A$4:$A1660=A1660)*($Q$4:$Q1660=Q1660))&gt;1,0,1)</f>
        <v>0</v>
      </c>
      <c r="AC1660" s="207">
        <f>IF(SUMPRODUCT(($A$4:$A1660=A1660)*($F$4:$F1660=F1660)*($Q$4:$Q1660=Q1660))&gt;1,0,1)</f>
        <v>0</v>
      </c>
      <c r="AD1660" s="206" t="str">
        <f t="shared" si="79"/>
        <v xml:space="preserve">{"Organisation": "IFRC/Qatar Red Crescent", "Indicateur": "Distribution de biens non-alimentaire", "Statut": "Réalisé", "Date de l'activité (passé ou planifiée)
( jj-mm-aaaa)": "11/25/2016", "Département": "Grande Anse", "Commune": "Chambellan", "Section Communale": ""}, </v>
      </c>
    </row>
    <row r="1661" spans="1:30" x14ac:dyDescent="0.25">
      <c r="A1661" s="53" t="s">
        <v>1157</v>
      </c>
      <c r="B1661" s="53" t="s">
        <v>2058</v>
      </c>
      <c r="C1661" s="206"/>
      <c r="D1661" s="206" t="s">
        <v>15</v>
      </c>
      <c r="E1661" s="132">
        <v>42702</v>
      </c>
      <c r="F1661" s="77" t="s">
        <v>2417</v>
      </c>
      <c r="G1661" s="145" t="s">
        <v>1055</v>
      </c>
      <c r="H1661" s="138" t="str">
        <f>IFERROR(VLOOKUP(G1661,REFERENCES!O:P,2,FALSE),"")</f>
        <v xml:space="preserve">Nombre </v>
      </c>
      <c r="I1661" s="146">
        <v>600</v>
      </c>
      <c r="J1661" s="207"/>
      <c r="K1661" s="207"/>
      <c r="L1661" s="207"/>
      <c r="M1661" s="147" t="s">
        <v>1818</v>
      </c>
      <c r="N1661" s="207">
        <v>600</v>
      </c>
      <c r="O1661" s="206"/>
      <c r="P1661" s="206" t="s">
        <v>16</v>
      </c>
      <c r="Q1661" s="206" t="s">
        <v>264</v>
      </c>
      <c r="R1661" s="78"/>
      <c r="S1661" s="209"/>
      <c r="T1661" s="206"/>
      <c r="U1661" s="206"/>
      <c r="V1661" s="145"/>
      <c r="W1661" s="206" t="str">
        <f t="shared" si="77"/>
        <v>IFR20161128GRLE</v>
      </c>
      <c r="X1661" s="206">
        <f t="shared" si="78"/>
        <v>0</v>
      </c>
      <c r="Y1661" s="206" t="str">
        <f>VLOOKUP(P1661,NIVEAUXADMIN!A:B,2,FALSE)</f>
        <v>HT08</v>
      </c>
      <c r="Z1661" s="206" t="str">
        <f>VLOOKUP(Q1661,NIVEAUXADMIN!E:F,2,FALSE)</f>
        <v>HT08823</v>
      </c>
      <c r="AA1661" s="206" t="e">
        <f>VLOOKUP(R1661,NIVEAUXADMIN!I:J,2,FALSE)</f>
        <v>#N/A</v>
      </c>
      <c r="AB1661" s="206">
        <f>IF(SUMPRODUCT(($A$4:$A1661=A1661)*($Q$4:$Q1661=Q1661))&gt;1,0,1)</f>
        <v>1</v>
      </c>
      <c r="AC1661" s="207">
        <f>IF(SUMPRODUCT(($A$4:$A1661=A1661)*($F$4:$F1661=F1661)*($Q$4:$Q1661=Q1661))&gt;1,0,1)</f>
        <v>1</v>
      </c>
      <c r="AD1661" s="206" t="str">
        <f t="shared" si="79"/>
        <v xml:space="preserve">{"Organisation": "IFRC/Qatar Red Crescent", "Indicateur": "Distribution de biens non-alimentaire", "Statut": "Réalisé", "Date de l'activité (passé ou planifiée)
( jj-mm-aaaa)": "11/28/2016", "Département": "Grande Anse", "Commune": "Les Irois", "Section Communale": ""}, </v>
      </c>
    </row>
    <row r="1662" spans="1:30" x14ac:dyDescent="0.25">
      <c r="A1662" s="53" t="s">
        <v>1157</v>
      </c>
      <c r="B1662" s="53" t="s">
        <v>2058</v>
      </c>
      <c r="C1662" s="206"/>
      <c r="D1662" s="206" t="s">
        <v>15</v>
      </c>
      <c r="E1662" s="132">
        <v>42702</v>
      </c>
      <c r="F1662" s="77" t="s">
        <v>2417</v>
      </c>
      <c r="G1662" s="145" t="s">
        <v>1056</v>
      </c>
      <c r="H1662" s="138" t="str">
        <f>IFERROR(VLOOKUP(G1662,REFERENCES!O:P,2,FALSE),"")</f>
        <v xml:space="preserve">Nombre </v>
      </c>
      <c r="I1662" s="146">
        <v>600</v>
      </c>
      <c r="J1662" s="207"/>
      <c r="K1662" s="207"/>
      <c r="L1662" s="207"/>
      <c r="M1662" s="147" t="s">
        <v>1818</v>
      </c>
      <c r="N1662" s="207">
        <v>600</v>
      </c>
      <c r="O1662" s="206"/>
      <c r="P1662" s="206" t="s">
        <v>16</v>
      </c>
      <c r="Q1662" s="206" t="s">
        <v>264</v>
      </c>
      <c r="R1662" s="150"/>
      <c r="S1662" s="209"/>
      <c r="T1662" s="206"/>
      <c r="U1662" s="206"/>
      <c r="V1662" s="145"/>
      <c r="W1662" s="206" t="str">
        <f t="shared" si="77"/>
        <v>IFR20161128GRLE</v>
      </c>
      <c r="X1662" s="206">
        <f t="shared" si="78"/>
        <v>0</v>
      </c>
      <c r="Y1662" s="206" t="str">
        <f>VLOOKUP(P1662,NIVEAUXADMIN!A:B,2,FALSE)</f>
        <v>HT08</v>
      </c>
      <c r="Z1662" s="206" t="str">
        <f>VLOOKUP(Q1662,NIVEAUXADMIN!E:F,2,FALSE)</f>
        <v>HT08823</v>
      </c>
      <c r="AA1662" s="206" t="e">
        <f>VLOOKUP(R1662,NIVEAUXADMIN!I:J,2,FALSE)</f>
        <v>#N/A</v>
      </c>
      <c r="AB1662" s="206">
        <f>IF(SUMPRODUCT(($A$4:$A1662=A1662)*($Q$4:$Q1662=Q1662))&gt;1,0,1)</f>
        <v>0</v>
      </c>
      <c r="AC1662" s="207">
        <f>IF(SUMPRODUCT(($A$4:$A1662=A1662)*($F$4:$F1662=F1662)*($Q$4:$Q1662=Q1662))&gt;1,0,1)</f>
        <v>0</v>
      </c>
      <c r="AD1662" s="206" t="str">
        <f t="shared" si="79"/>
        <v xml:space="preserve">{"Organisation": "IFRC/Qatar Red Crescent", "Indicateur": "Distribution de biens non-alimentaire", "Statut": "Réalisé", "Date de l'activité (passé ou planifiée)
( jj-mm-aaaa)": "11/28/2016", "Département": "Grande Anse", "Commune": "Les Irois", "Section Communale": ""}, </v>
      </c>
    </row>
    <row r="1663" spans="1:30" x14ac:dyDescent="0.25">
      <c r="A1663" s="53" t="s">
        <v>1157</v>
      </c>
      <c r="B1663" s="53" t="s">
        <v>2058</v>
      </c>
      <c r="C1663" s="206"/>
      <c r="D1663" s="206" t="s">
        <v>15</v>
      </c>
      <c r="E1663" s="132">
        <v>42702</v>
      </c>
      <c r="F1663" s="77" t="s">
        <v>2420</v>
      </c>
      <c r="G1663" s="145" t="s">
        <v>2409</v>
      </c>
      <c r="H1663" s="138" t="str">
        <f>IFERROR(VLOOKUP(G1663,REFERENCES!O:P,2,FALSE),"")</f>
        <v xml:space="preserve">Nombre </v>
      </c>
      <c r="I1663" s="146">
        <v>600</v>
      </c>
      <c r="J1663" s="207"/>
      <c r="K1663" s="207"/>
      <c r="L1663" s="207"/>
      <c r="M1663" s="147" t="s">
        <v>1818</v>
      </c>
      <c r="N1663" s="207">
        <v>600</v>
      </c>
      <c r="O1663" s="206"/>
      <c r="P1663" s="206" t="s">
        <v>16</v>
      </c>
      <c r="Q1663" s="206" t="s">
        <v>264</v>
      </c>
      <c r="R1663" s="150"/>
      <c r="S1663" s="209"/>
      <c r="T1663" s="206"/>
      <c r="U1663" s="206"/>
      <c r="V1663" s="145"/>
      <c r="W1663" s="206" t="str">
        <f t="shared" si="77"/>
        <v>IFR20161128GRLE</v>
      </c>
      <c r="X1663" s="206">
        <f t="shared" si="78"/>
        <v>0</v>
      </c>
      <c r="Y1663" s="206" t="str">
        <f>VLOOKUP(P1663,NIVEAUXADMIN!A:B,2,FALSE)</f>
        <v>HT08</v>
      </c>
      <c r="Z1663" s="206" t="str">
        <f>VLOOKUP(Q1663,NIVEAUXADMIN!E:F,2,FALSE)</f>
        <v>HT08823</v>
      </c>
      <c r="AA1663" s="206" t="e">
        <f>VLOOKUP(R1663,NIVEAUXADMIN!I:J,2,FALSE)</f>
        <v>#N/A</v>
      </c>
      <c r="AB1663" s="206">
        <f>IF(SUMPRODUCT(($A$4:$A1663=A1663)*($Q$4:$Q1663=Q1663))&gt;1,0,1)</f>
        <v>0</v>
      </c>
      <c r="AC1663" s="207">
        <f>IF(SUMPRODUCT(($A$4:$A1663=A1663)*($F$4:$F1663=F1663)*($Q$4:$Q1663=Q1663))&gt;1,0,1)</f>
        <v>1</v>
      </c>
      <c r="AD1663" s="206" t="str">
        <f t="shared" si="79"/>
        <v xml:space="preserve">{"Organisation": "IFRC/Qatar Red Crescent", "Indicateur": "Distribution de materiel d'abris d'urgence", "Statut": "Réalisé", "Date de l'activité (passé ou planifiée)
( jj-mm-aaaa)": "11/28/2016", "Département": "Grande Anse", "Commune": "Les Irois", "Section Communale": ""}, </v>
      </c>
    </row>
    <row r="1664" spans="1:30" x14ac:dyDescent="0.25">
      <c r="A1664" s="53" t="s">
        <v>1157</v>
      </c>
      <c r="B1664" s="53" t="s">
        <v>2058</v>
      </c>
      <c r="C1664" s="206"/>
      <c r="D1664" s="206" t="s">
        <v>15</v>
      </c>
      <c r="E1664" s="132">
        <v>42702</v>
      </c>
      <c r="F1664" s="77" t="s">
        <v>2417</v>
      </c>
      <c r="G1664" s="145" t="s">
        <v>1051</v>
      </c>
      <c r="H1664" s="138" t="str">
        <f>IFERROR(VLOOKUP(G1664,REFERENCES!O:P,2,FALSE),"")</f>
        <v xml:space="preserve">Nombre </v>
      </c>
      <c r="I1664" s="146">
        <v>600</v>
      </c>
      <c r="J1664" s="207"/>
      <c r="K1664" s="207"/>
      <c r="L1664" s="207"/>
      <c r="M1664" s="147" t="s">
        <v>1818</v>
      </c>
      <c r="N1664" s="207">
        <v>600</v>
      </c>
      <c r="O1664" s="206"/>
      <c r="P1664" s="206" t="s">
        <v>16</v>
      </c>
      <c r="Q1664" s="206" t="s">
        <v>264</v>
      </c>
      <c r="R1664" s="150"/>
      <c r="S1664" s="209"/>
      <c r="T1664" s="206"/>
      <c r="U1664" s="206"/>
      <c r="V1664" s="145"/>
      <c r="W1664" s="206" t="str">
        <f t="shared" si="77"/>
        <v>IFR20161128GRLE</v>
      </c>
      <c r="X1664" s="206">
        <f t="shared" si="78"/>
        <v>0</v>
      </c>
      <c r="Y1664" s="206" t="str">
        <f>VLOOKUP(P1664,NIVEAUXADMIN!A:B,2,FALSE)</f>
        <v>HT08</v>
      </c>
      <c r="Z1664" s="206" t="str">
        <f>VLOOKUP(Q1664,NIVEAUXADMIN!E:F,2,FALSE)</f>
        <v>HT08823</v>
      </c>
      <c r="AA1664" s="206" t="e">
        <f>VLOOKUP(R1664,NIVEAUXADMIN!I:J,2,FALSE)</f>
        <v>#N/A</v>
      </c>
      <c r="AB1664" s="206">
        <f>IF(SUMPRODUCT(($A$4:$A1664=A1664)*($Q$4:$Q1664=Q1664))&gt;1,0,1)</f>
        <v>0</v>
      </c>
      <c r="AC1664" s="207">
        <f>IF(SUMPRODUCT(($A$4:$A1664=A1664)*($F$4:$F1664=F1664)*($Q$4:$Q1664=Q1664))&gt;1,0,1)</f>
        <v>0</v>
      </c>
      <c r="AD1664" s="206" t="str">
        <f t="shared" si="79"/>
        <v xml:space="preserve">{"Organisation": "IFRC/Qatar Red Crescent", "Indicateur": "Distribution de biens non-alimentaire", "Statut": "Réalisé", "Date de l'activité (passé ou planifiée)
( jj-mm-aaaa)": "11/28/2016", "Département": "Grande Anse", "Commune": "Les Irois", "Section Communale": ""}, </v>
      </c>
    </row>
    <row r="1665" spans="1:30" x14ac:dyDescent="0.25">
      <c r="A1665" s="71" t="s">
        <v>1157</v>
      </c>
      <c r="B1665" s="71" t="s">
        <v>2058</v>
      </c>
      <c r="C1665" s="206"/>
      <c r="D1665" s="206" t="s">
        <v>15</v>
      </c>
      <c r="E1665" s="132">
        <v>42703</v>
      </c>
      <c r="F1665" s="77" t="s">
        <v>2417</v>
      </c>
      <c r="G1665" s="145" t="s">
        <v>1055</v>
      </c>
      <c r="H1665" s="138" t="str">
        <f>IFERROR(VLOOKUP(G1665,REFERENCES!O:P,2,FALSE),"")</f>
        <v xml:space="preserve">Nombre </v>
      </c>
      <c r="I1665" s="146">
        <v>400</v>
      </c>
      <c r="J1665" s="207"/>
      <c r="K1665" s="207"/>
      <c r="L1665" s="207"/>
      <c r="M1665" s="147" t="s">
        <v>1818</v>
      </c>
      <c r="N1665" s="207">
        <v>400</v>
      </c>
      <c r="O1665" s="206"/>
      <c r="P1665" s="206" t="s">
        <v>16</v>
      </c>
      <c r="Q1665" s="206" t="s">
        <v>234</v>
      </c>
      <c r="R1665" s="150"/>
      <c r="S1665" s="209"/>
      <c r="T1665" s="206"/>
      <c r="U1665" s="206"/>
      <c r="V1665" s="145"/>
      <c r="W1665" s="206" t="str">
        <f t="shared" si="77"/>
        <v>IFR20161129GRAN</v>
      </c>
      <c r="X1665" s="206">
        <f t="shared" si="78"/>
        <v>0</v>
      </c>
      <c r="Y1665" s="206" t="str">
        <f>VLOOKUP(P1665,NIVEAUXADMIN!A:B,2,FALSE)</f>
        <v>HT08</v>
      </c>
      <c r="Z1665" s="206" t="str">
        <f>VLOOKUP(Q1665,NIVEAUXADMIN!E:F,2,FALSE)</f>
        <v>HT08821</v>
      </c>
      <c r="AA1665" s="206" t="e">
        <f>VLOOKUP(R1665,NIVEAUXADMIN!I:J,2,FALSE)</f>
        <v>#N/A</v>
      </c>
      <c r="AB1665" s="206">
        <f>IF(SUMPRODUCT(($A$4:$A1665=A1665)*($Q$4:$Q1665=Q1665))&gt;1,0,1)</f>
        <v>1</v>
      </c>
      <c r="AC1665" s="207">
        <f>IF(SUMPRODUCT(($A$4:$A1665=A1665)*($F$4:$F1665=F1665)*($Q$4:$Q1665=Q1665))&gt;1,0,1)</f>
        <v>1</v>
      </c>
      <c r="AD1665" s="206" t="str">
        <f t="shared" si="79"/>
        <v xml:space="preserve">{"Organisation": "IFRC/Qatar Red Crescent", "Indicateur": "Distribution de biens non-alimentaire", "Statut": "Réalisé", "Date de l'activité (passé ou planifiée)
( jj-mm-aaaa)": "11/29/2016", "Département": "Grande Anse", "Commune": "Anse d'Hainault", "Section Communale": ""}, </v>
      </c>
    </row>
    <row r="1666" spans="1:30" x14ac:dyDescent="0.25">
      <c r="A1666" s="53" t="s">
        <v>1157</v>
      </c>
      <c r="B1666" s="53" t="s">
        <v>2058</v>
      </c>
      <c r="C1666" s="206"/>
      <c r="D1666" s="206" t="s">
        <v>15</v>
      </c>
      <c r="E1666" s="132">
        <v>42703</v>
      </c>
      <c r="F1666" s="77" t="s">
        <v>2417</v>
      </c>
      <c r="G1666" s="145" t="s">
        <v>1056</v>
      </c>
      <c r="H1666" s="138" t="str">
        <f>IFERROR(VLOOKUP(G1666,REFERENCES!O:P,2,FALSE),"")</f>
        <v xml:space="preserve">Nombre </v>
      </c>
      <c r="I1666" s="146">
        <v>400</v>
      </c>
      <c r="J1666" s="207"/>
      <c r="K1666" s="207"/>
      <c r="L1666" s="207"/>
      <c r="M1666" s="147" t="s">
        <v>1818</v>
      </c>
      <c r="N1666" s="207">
        <v>400</v>
      </c>
      <c r="O1666" s="206"/>
      <c r="P1666" s="206" t="s">
        <v>16</v>
      </c>
      <c r="Q1666" s="206" t="s">
        <v>234</v>
      </c>
      <c r="R1666" s="78"/>
      <c r="S1666" s="209"/>
      <c r="T1666" s="206"/>
      <c r="U1666" s="206"/>
      <c r="V1666" s="145"/>
      <c r="W1666" s="206" t="str">
        <f t="shared" si="77"/>
        <v>IFR20161129GRAN</v>
      </c>
      <c r="X1666" s="206">
        <f t="shared" si="78"/>
        <v>0</v>
      </c>
      <c r="Y1666" s="206" t="str">
        <f>VLOOKUP(P1666,NIVEAUXADMIN!A:B,2,FALSE)</f>
        <v>HT08</v>
      </c>
      <c r="Z1666" s="206" t="str">
        <f>VLOOKUP(Q1666,NIVEAUXADMIN!E:F,2,FALSE)</f>
        <v>HT08821</v>
      </c>
      <c r="AA1666" s="206" t="e">
        <f>VLOOKUP(R1666,NIVEAUXADMIN!I:J,2,FALSE)</f>
        <v>#N/A</v>
      </c>
      <c r="AB1666" s="206">
        <f>IF(SUMPRODUCT(($A$4:$A1666=A1666)*($Q$4:$Q1666=Q1666))&gt;1,0,1)</f>
        <v>0</v>
      </c>
      <c r="AC1666" s="207">
        <f>IF(SUMPRODUCT(($A$4:$A1666=A1666)*($F$4:$F1666=F1666)*($Q$4:$Q1666=Q1666))&gt;1,0,1)</f>
        <v>0</v>
      </c>
      <c r="AD1666" s="206" t="str">
        <f t="shared" si="79"/>
        <v xml:space="preserve">{"Organisation": "IFRC/Qatar Red Crescent", "Indicateur": "Distribution de biens non-alimentaire", "Statut": "Réalisé", "Date de l'activité (passé ou planifiée)
( jj-mm-aaaa)": "11/29/2016", "Département": "Grande Anse", "Commune": "Anse d'Hainault", "Section Communale": ""}, </v>
      </c>
    </row>
    <row r="1667" spans="1:30" x14ac:dyDescent="0.25">
      <c r="A1667" s="53" t="s">
        <v>1157</v>
      </c>
      <c r="B1667" s="53" t="s">
        <v>2058</v>
      </c>
      <c r="C1667" s="206"/>
      <c r="D1667" s="206" t="s">
        <v>15</v>
      </c>
      <c r="E1667" s="132">
        <v>42703</v>
      </c>
      <c r="F1667" s="77" t="s">
        <v>2420</v>
      </c>
      <c r="G1667" s="145" t="s">
        <v>2409</v>
      </c>
      <c r="H1667" s="138" t="str">
        <f>IFERROR(VLOOKUP(G1667,REFERENCES!O:P,2,FALSE),"")</f>
        <v xml:space="preserve">Nombre </v>
      </c>
      <c r="I1667" s="146">
        <v>400</v>
      </c>
      <c r="J1667" s="207"/>
      <c r="K1667" s="207"/>
      <c r="L1667" s="207"/>
      <c r="M1667" s="147" t="s">
        <v>1818</v>
      </c>
      <c r="N1667" s="207">
        <v>400</v>
      </c>
      <c r="O1667" s="206"/>
      <c r="P1667" s="206" t="s">
        <v>16</v>
      </c>
      <c r="Q1667" s="206" t="s">
        <v>234</v>
      </c>
      <c r="R1667" s="78"/>
      <c r="S1667" s="209"/>
      <c r="T1667" s="206"/>
      <c r="U1667" s="206"/>
      <c r="V1667" s="145"/>
      <c r="W1667" s="206" t="str">
        <f t="shared" si="77"/>
        <v>IFR20161129GRAN</v>
      </c>
      <c r="X1667" s="206">
        <f t="shared" si="78"/>
        <v>0</v>
      </c>
      <c r="Y1667" s="206" t="str">
        <f>VLOOKUP(P1667,NIVEAUXADMIN!A:B,2,FALSE)</f>
        <v>HT08</v>
      </c>
      <c r="Z1667" s="206" t="str">
        <f>VLOOKUP(Q1667,NIVEAUXADMIN!E:F,2,FALSE)</f>
        <v>HT08821</v>
      </c>
      <c r="AA1667" s="206" t="e">
        <f>VLOOKUP(R1667,NIVEAUXADMIN!I:J,2,FALSE)</f>
        <v>#N/A</v>
      </c>
      <c r="AB1667" s="206">
        <f>IF(SUMPRODUCT(($A$4:$A1667=A1667)*($Q$4:$Q1667=Q1667))&gt;1,0,1)</f>
        <v>0</v>
      </c>
      <c r="AC1667" s="207">
        <f>IF(SUMPRODUCT(($A$4:$A1667=A1667)*($F$4:$F1667=F1667)*($Q$4:$Q1667=Q1667))&gt;1,0,1)</f>
        <v>1</v>
      </c>
      <c r="AD1667" s="206" t="str">
        <f t="shared" si="79"/>
        <v xml:space="preserve">{"Organisation": "IFRC/Qatar Red Crescent", "Indicateur": "Distribution de materiel d'abris d'urgence", "Statut": "Réalisé", "Date de l'activité (passé ou planifiée)
( jj-mm-aaaa)": "11/29/2016", "Département": "Grande Anse", "Commune": "Anse d'Hainault", "Section Communale": ""}, </v>
      </c>
    </row>
    <row r="1668" spans="1:30" x14ac:dyDescent="0.25">
      <c r="A1668" s="53" t="s">
        <v>1157</v>
      </c>
      <c r="B1668" s="53" t="s">
        <v>2058</v>
      </c>
      <c r="C1668" s="206"/>
      <c r="D1668" s="206" t="s">
        <v>15</v>
      </c>
      <c r="E1668" s="132">
        <v>42703</v>
      </c>
      <c r="F1668" s="77" t="s">
        <v>2417</v>
      </c>
      <c r="G1668" s="145" t="s">
        <v>1055</v>
      </c>
      <c r="H1668" s="138" t="str">
        <f>IFERROR(VLOOKUP(G1668,REFERENCES!O:P,2,FALSE),"")</f>
        <v xml:space="preserve">Nombre </v>
      </c>
      <c r="I1668" s="146">
        <v>300</v>
      </c>
      <c r="J1668" s="207"/>
      <c r="K1668" s="207"/>
      <c r="L1668" s="207"/>
      <c r="M1668" s="147" t="s">
        <v>1818</v>
      </c>
      <c r="N1668" s="207">
        <v>300</v>
      </c>
      <c r="O1668" s="206"/>
      <c r="P1668" s="206" t="s">
        <v>16</v>
      </c>
      <c r="Q1668" s="206" t="s">
        <v>246</v>
      </c>
      <c r="R1668" s="78"/>
      <c r="S1668" s="209"/>
      <c r="T1668" s="206"/>
      <c r="U1668" s="206"/>
      <c r="V1668" s="145"/>
      <c r="W1668" s="206" t="str">
        <f t="shared" si="77"/>
        <v>IFR20161129GRBE</v>
      </c>
      <c r="X1668" s="206">
        <f t="shared" si="78"/>
        <v>0</v>
      </c>
      <c r="Y1668" s="206" t="str">
        <f>VLOOKUP(P1668,NIVEAUXADMIN!A:B,2,FALSE)</f>
        <v>HT08</v>
      </c>
      <c r="Z1668" s="206" t="str">
        <f>VLOOKUP(Q1668,NIVEAUXADMIN!E:F,2,FALSE)</f>
        <v>HT08833</v>
      </c>
      <c r="AA1668" s="206" t="e">
        <f>VLOOKUP(R1668,NIVEAUXADMIN!I:J,2,FALSE)</f>
        <v>#N/A</v>
      </c>
      <c r="AB1668" s="206">
        <f>IF(SUMPRODUCT(($A$4:$A1668=A1668)*($Q$4:$Q1668=Q1668))&gt;1,0,1)</f>
        <v>1</v>
      </c>
      <c r="AC1668" s="207">
        <f>IF(SUMPRODUCT(($A$4:$A1668=A1668)*($F$4:$F1668=F1668)*($Q$4:$Q1668=Q1668))&gt;1,0,1)</f>
        <v>1</v>
      </c>
      <c r="AD1668" s="206" t="str">
        <f t="shared" si="79"/>
        <v xml:space="preserve">{"Organisation": "IFRC/Qatar Red Crescent", "Indicateur": "Distribution de biens non-alimentaire", "Statut": "Réalisé", "Date de l'activité (passé ou planifiée)
( jj-mm-aaaa)": "11/29/2016", "Département": "Grande Anse", "Commune": "Beaumont", "Section Communale": ""}, </v>
      </c>
    </row>
    <row r="1669" spans="1:30" x14ac:dyDescent="0.25">
      <c r="A1669" s="53" t="s">
        <v>1157</v>
      </c>
      <c r="B1669" s="53" t="s">
        <v>2058</v>
      </c>
      <c r="C1669" s="206"/>
      <c r="D1669" s="206" t="s">
        <v>15</v>
      </c>
      <c r="E1669" s="132">
        <v>42703</v>
      </c>
      <c r="F1669" s="77" t="s">
        <v>2417</v>
      </c>
      <c r="G1669" s="145" t="s">
        <v>1056</v>
      </c>
      <c r="H1669" s="138" t="str">
        <f>IFERROR(VLOOKUP(G1669,REFERENCES!O:P,2,FALSE),"")</f>
        <v xml:space="preserve">Nombre </v>
      </c>
      <c r="I1669" s="146">
        <v>300</v>
      </c>
      <c r="J1669" s="207"/>
      <c r="K1669" s="207"/>
      <c r="L1669" s="207"/>
      <c r="M1669" s="147" t="s">
        <v>1818</v>
      </c>
      <c r="N1669" s="207">
        <v>300</v>
      </c>
      <c r="O1669" s="206"/>
      <c r="P1669" s="206" t="s">
        <v>16</v>
      </c>
      <c r="Q1669" s="206" t="s">
        <v>246</v>
      </c>
      <c r="R1669" s="78"/>
      <c r="S1669" s="209"/>
      <c r="T1669" s="206"/>
      <c r="U1669" s="206"/>
      <c r="V1669" s="145"/>
      <c r="W1669" s="206" t="str">
        <f t="shared" ref="W1669:W1732" si="80">UPPER(LEFT(A1669,3)&amp;YEAR(E1669)&amp;MONTH(E1669)&amp;DAY((E1669))&amp;LEFT(P1669,2)&amp;LEFT(Q1669,2)&amp;LEFT(R1669,2))</f>
        <v>IFR20161129GRBE</v>
      </c>
      <c r="X1669" s="206">
        <f t="shared" ref="X1669:X1732" si="81">COUNTIF($W$4:$W$128,W1669)</f>
        <v>0</v>
      </c>
      <c r="Y1669" s="206" t="str">
        <f>VLOOKUP(P1669,NIVEAUXADMIN!A:B,2,FALSE)</f>
        <v>HT08</v>
      </c>
      <c r="Z1669" s="206" t="str">
        <f>VLOOKUP(Q1669,NIVEAUXADMIN!E:F,2,FALSE)</f>
        <v>HT08833</v>
      </c>
      <c r="AA1669" s="206" t="e">
        <f>VLOOKUP(R1669,NIVEAUXADMIN!I:J,2,FALSE)</f>
        <v>#N/A</v>
      </c>
      <c r="AB1669" s="206">
        <f>IF(SUMPRODUCT(($A$4:$A1669=A1669)*($Q$4:$Q1669=Q1669))&gt;1,0,1)</f>
        <v>0</v>
      </c>
      <c r="AC1669" s="207">
        <f>IF(SUMPRODUCT(($A$4:$A1669=A1669)*($F$4:$F1669=F1669)*($Q$4:$Q1669=Q1669))&gt;1,0,1)</f>
        <v>0</v>
      </c>
      <c r="AD1669" s="206" t="str">
        <f t="shared" ref="AD1669:AD1732" si="82">"{"""&amp;$A$3 &amp;""": """ &amp; TRIM(A1669)  &amp; """, """&amp; $F$3 &amp; """: """ &amp;  IFERROR(MID(F1669,5,LEN(F1669)-2),"")&amp; """, """ &amp;$D$3 &amp;""": """ &amp; D1669 &amp; """, """&amp;$E$3 &amp;""": """ &amp; IFERROR(TEXT(E1669,"m/d/yyyy"),"") &amp; """, """&amp; $P$3&amp; """: """ &amp; P1669&amp; """, """&amp; $Q$3&amp; """: """ &amp; Q1669&amp; """, """&amp; $R$3&amp; """: """ &amp; R1669&amp; """}, "</f>
        <v xml:space="preserve">{"Organisation": "IFRC/Qatar Red Crescent", "Indicateur": "Distribution de biens non-alimentaire", "Statut": "Réalisé", "Date de l'activité (passé ou planifiée)
( jj-mm-aaaa)": "11/29/2016", "Département": "Grande Anse", "Commune": "Beaumont", "Section Communale": ""}, </v>
      </c>
    </row>
    <row r="1670" spans="1:30" x14ac:dyDescent="0.25">
      <c r="A1670" s="71" t="s">
        <v>1157</v>
      </c>
      <c r="B1670" s="53" t="s">
        <v>2058</v>
      </c>
      <c r="C1670" s="206"/>
      <c r="D1670" s="206" t="s">
        <v>15</v>
      </c>
      <c r="E1670" s="132">
        <v>42703</v>
      </c>
      <c r="F1670" s="77" t="s">
        <v>2420</v>
      </c>
      <c r="G1670" s="145" t="s">
        <v>2409</v>
      </c>
      <c r="H1670" s="138" t="str">
        <f>IFERROR(VLOOKUP(G1670,REFERENCES!O:P,2,FALSE),"")</f>
        <v xml:space="preserve">Nombre </v>
      </c>
      <c r="I1670" s="146">
        <v>300</v>
      </c>
      <c r="J1670" s="207"/>
      <c r="K1670" s="207"/>
      <c r="L1670" s="207"/>
      <c r="M1670" s="147" t="s">
        <v>1818</v>
      </c>
      <c r="N1670" s="207">
        <v>300</v>
      </c>
      <c r="O1670" s="206"/>
      <c r="P1670" s="206" t="s">
        <v>16</v>
      </c>
      <c r="Q1670" s="206" t="s">
        <v>246</v>
      </c>
      <c r="R1670" s="78"/>
      <c r="S1670" s="209"/>
      <c r="T1670" s="206"/>
      <c r="U1670" s="206"/>
      <c r="V1670" s="145"/>
      <c r="W1670" s="206" t="str">
        <f t="shared" si="80"/>
        <v>IFR20161129GRBE</v>
      </c>
      <c r="X1670" s="206">
        <f t="shared" si="81"/>
        <v>0</v>
      </c>
      <c r="Y1670" s="206" t="str">
        <f>VLOOKUP(P1670,NIVEAUXADMIN!A:B,2,FALSE)</f>
        <v>HT08</v>
      </c>
      <c r="Z1670" s="206" t="str">
        <f>VLOOKUP(Q1670,NIVEAUXADMIN!E:F,2,FALSE)</f>
        <v>HT08833</v>
      </c>
      <c r="AA1670" s="206" t="e">
        <f>VLOOKUP(R1670,NIVEAUXADMIN!I:J,2,FALSE)</f>
        <v>#N/A</v>
      </c>
      <c r="AB1670" s="206">
        <f>IF(SUMPRODUCT(($A$4:$A1670=A1670)*($Q$4:$Q1670=Q1670))&gt;1,0,1)</f>
        <v>0</v>
      </c>
      <c r="AC1670" s="207">
        <f>IF(SUMPRODUCT(($A$4:$A1670=A1670)*($F$4:$F1670=F1670)*($Q$4:$Q1670=Q1670))&gt;1,0,1)</f>
        <v>1</v>
      </c>
      <c r="AD1670" s="206" t="str">
        <f t="shared" si="82"/>
        <v xml:space="preserve">{"Organisation": "IFRC/Qatar Red Crescent", "Indicateur": "Distribution de materiel d'abris d'urgence", "Statut": "Réalisé", "Date de l'activité (passé ou planifiée)
( jj-mm-aaaa)": "11/29/2016", "Département": "Grande Anse", "Commune": "Beaumont", "Section Communale": ""}, </v>
      </c>
    </row>
    <row r="1671" spans="1:30" x14ac:dyDescent="0.25">
      <c r="A1671" s="53" t="s">
        <v>1157</v>
      </c>
      <c r="B1671" s="53" t="s">
        <v>2058</v>
      </c>
      <c r="C1671" s="206"/>
      <c r="D1671" s="206" t="s">
        <v>15</v>
      </c>
      <c r="E1671" s="132">
        <v>42703</v>
      </c>
      <c r="F1671" s="77" t="s">
        <v>2417</v>
      </c>
      <c r="G1671" s="145" t="s">
        <v>1051</v>
      </c>
      <c r="H1671" s="138" t="str">
        <f>IFERROR(VLOOKUP(G1671,REFERENCES!O:P,2,FALSE),"")</f>
        <v xml:space="preserve">Nombre </v>
      </c>
      <c r="I1671" s="207">
        <v>400</v>
      </c>
      <c r="J1671" s="207"/>
      <c r="K1671" s="207"/>
      <c r="L1671" s="207"/>
      <c r="M1671" s="147" t="s">
        <v>1818</v>
      </c>
      <c r="N1671" s="207">
        <v>400</v>
      </c>
      <c r="O1671" s="206"/>
      <c r="P1671" s="206" t="s">
        <v>16</v>
      </c>
      <c r="Q1671" s="206" t="s">
        <v>234</v>
      </c>
      <c r="R1671" s="78"/>
      <c r="S1671" s="209"/>
      <c r="T1671" s="206"/>
      <c r="U1671" s="206"/>
      <c r="V1671" s="145"/>
      <c r="W1671" s="206" t="str">
        <f t="shared" si="80"/>
        <v>IFR20161129GRAN</v>
      </c>
      <c r="X1671" s="206">
        <f t="shared" si="81"/>
        <v>0</v>
      </c>
      <c r="Y1671" s="206" t="str">
        <f>VLOOKUP(P1671,NIVEAUXADMIN!A:B,2,FALSE)</f>
        <v>HT08</v>
      </c>
      <c r="Z1671" s="206" t="str">
        <f>VLOOKUP(Q1671,NIVEAUXADMIN!E:F,2,FALSE)</f>
        <v>HT08821</v>
      </c>
      <c r="AA1671" s="206" t="e">
        <f>VLOOKUP(R1671,NIVEAUXADMIN!I:J,2,FALSE)</f>
        <v>#N/A</v>
      </c>
      <c r="AB1671" s="206">
        <f>IF(SUMPRODUCT(($A$4:$A1671=A1671)*($Q$4:$Q1671=Q1671))&gt;1,0,1)</f>
        <v>0</v>
      </c>
      <c r="AC1671" s="207">
        <f>IF(SUMPRODUCT(($A$4:$A1671=A1671)*($F$4:$F1671=F1671)*($Q$4:$Q1671=Q1671))&gt;1,0,1)</f>
        <v>0</v>
      </c>
      <c r="AD1671" s="206" t="str">
        <f t="shared" si="82"/>
        <v xml:space="preserve">{"Organisation": "IFRC/Qatar Red Crescent", "Indicateur": "Distribution de biens non-alimentaire", "Statut": "Réalisé", "Date de l'activité (passé ou planifiée)
( jj-mm-aaaa)": "11/29/2016", "Département": "Grande Anse", "Commune": "Anse d'Hainault", "Section Communale": ""}, </v>
      </c>
    </row>
    <row r="1672" spans="1:30" x14ac:dyDescent="0.25">
      <c r="A1672" s="53" t="s">
        <v>1157</v>
      </c>
      <c r="B1672" s="53" t="s">
        <v>2058</v>
      </c>
      <c r="C1672" s="206"/>
      <c r="D1672" s="206" t="s">
        <v>15</v>
      </c>
      <c r="E1672" s="132">
        <v>42703</v>
      </c>
      <c r="F1672" s="77" t="s">
        <v>2417</v>
      </c>
      <c r="G1672" s="145" t="s">
        <v>1051</v>
      </c>
      <c r="H1672" s="138" t="str">
        <f>IFERROR(VLOOKUP(G1672,REFERENCES!O:P,2,FALSE),"")</f>
        <v xml:space="preserve">Nombre </v>
      </c>
      <c r="I1672" s="207">
        <v>300</v>
      </c>
      <c r="J1672" s="207"/>
      <c r="K1672" s="207"/>
      <c r="L1672" s="207"/>
      <c r="M1672" s="147" t="s">
        <v>1818</v>
      </c>
      <c r="N1672" s="207">
        <v>300</v>
      </c>
      <c r="O1672" s="206"/>
      <c r="P1672" s="206" t="s">
        <v>16</v>
      </c>
      <c r="Q1672" s="206" t="s">
        <v>246</v>
      </c>
      <c r="R1672" s="78"/>
      <c r="S1672" s="209"/>
      <c r="T1672" s="206"/>
      <c r="U1672" s="206"/>
      <c r="V1672" s="145"/>
      <c r="W1672" s="206" t="str">
        <f t="shared" si="80"/>
        <v>IFR20161129GRBE</v>
      </c>
      <c r="X1672" s="206">
        <f t="shared" si="81"/>
        <v>0</v>
      </c>
      <c r="Y1672" s="206" t="str">
        <f>VLOOKUP(P1672,NIVEAUXADMIN!A:B,2,FALSE)</f>
        <v>HT08</v>
      </c>
      <c r="Z1672" s="206" t="str">
        <f>VLOOKUP(Q1672,NIVEAUXADMIN!E:F,2,FALSE)</f>
        <v>HT08833</v>
      </c>
      <c r="AA1672" s="206" t="e">
        <f>VLOOKUP(R1672,NIVEAUXADMIN!I:J,2,FALSE)</f>
        <v>#N/A</v>
      </c>
      <c r="AB1672" s="206">
        <f>IF(SUMPRODUCT(($A$4:$A1672=A1672)*($Q$4:$Q1672=Q1672))&gt;1,0,1)</f>
        <v>0</v>
      </c>
      <c r="AC1672" s="207">
        <f>IF(SUMPRODUCT(($A$4:$A1672=A1672)*($F$4:$F1672=F1672)*($Q$4:$Q1672=Q1672))&gt;1,0,1)</f>
        <v>0</v>
      </c>
      <c r="AD1672" s="206" t="str">
        <f t="shared" si="82"/>
        <v xml:space="preserve">{"Organisation": "IFRC/Qatar Red Crescent", "Indicateur": "Distribution de biens non-alimentaire", "Statut": "Réalisé", "Date de l'activité (passé ou planifiée)
( jj-mm-aaaa)": "11/29/2016", "Département": "Grande Anse", "Commune": "Beaumont", "Section Communale": ""}, </v>
      </c>
    </row>
    <row r="1673" spans="1:30" x14ac:dyDescent="0.25">
      <c r="A1673" s="53" t="s">
        <v>1157</v>
      </c>
      <c r="B1673" s="206" t="s">
        <v>2058</v>
      </c>
      <c r="C1673" s="206"/>
      <c r="D1673" s="206" t="s">
        <v>15</v>
      </c>
      <c r="E1673" s="132">
        <v>42705</v>
      </c>
      <c r="F1673" s="77" t="s">
        <v>2417</v>
      </c>
      <c r="G1673" s="145" t="s">
        <v>1055</v>
      </c>
      <c r="H1673" s="138" t="str">
        <f>IFERROR(VLOOKUP(G1673,REFERENCES!O:P,2,FALSE),"")</f>
        <v xml:space="preserve">Nombre </v>
      </c>
      <c r="I1673" s="207">
        <v>300</v>
      </c>
      <c r="J1673" s="207"/>
      <c r="K1673" s="207"/>
      <c r="L1673" s="207"/>
      <c r="M1673" s="147" t="s">
        <v>1818</v>
      </c>
      <c r="N1673" s="207">
        <v>300</v>
      </c>
      <c r="O1673" s="206"/>
      <c r="P1673" s="206" t="s">
        <v>16</v>
      </c>
      <c r="Q1673" s="206" t="s">
        <v>270</v>
      </c>
      <c r="R1673" s="150"/>
      <c r="S1673" s="209"/>
      <c r="T1673" s="206"/>
      <c r="U1673" s="206"/>
      <c r="V1673" s="145"/>
      <c r="W1673" s="206" t="str">
        <f t="shared" si="80"/>
        <v>IFR2016121GRPE</v>
      </c>
      <c r="X1673" s="206">
        <f t="shared" si="81"/>
        <v>0</v>
      </c>
      <c r="Y1673" s="206" t="str">
        <f>VLOOKUP(P1673,NIVEAUXADMIN!A:B,2,FALSE)</f>
        <v>HT08</v>
      </c>
      <c r="Z1673" s="206" t="str">
        <f>VLOOKUP(Q1673,NIVEAUXADMIN!E:F,2,FALSE)</f>
        <v>HT08834</v>
      </c>
      <c r="AA1673" s="206" t="e">
        <f>VLOOKUP(R1673,NIVEAUXADMIN!I:J,2,FALSE)</f>
        <v>#N/A</v>
      </c>
      <c r="AB1673" s="206">
        <f>IF(SUMPRODUCT(($A$4:$A1673=A1673)*($Q$4:$Q1673=Q1673))&gt;1,0,1)</f>
        <v>1</v>
      </c>
      <c r="AC1673" s="207">
        <f>IF(SUMPRODUCT(($A$4:$A1673=A1673)*($F$4:$F1673=F1673)*($Q$4:$Q1673=Q1673))&gt;1,0,1)</f>
        <v>1</v>
      </c>
      <c r="AD1673" s="206" t="str">
        <f t="shared" si="82"/>
        <v xml:space="preserve">{"Organisation": "IFRC/Qatar Red Crescent", "Indicateur": "Distribution de biens non-alimentaire", "Statut": "Réalisé", "Date de l'activité (passé ou planifiée)
( jj-mm-aaaa)": "12/1/2016", "Département": "Grande Anse", "Commune": "Pestel", "Section Communale": ""}, </v>
      </c>
    </row>
    <row r="1674" spans="1:30" x14ac:dyDescent="0.25">
      <c r="A1674" s="53" t="s">
        <v>1157</v>
      </c>
      <c r="B1674" s="53" t="s">
        <v>2058</v>
      </c>
      <c r="C1674" s="206"/>
      <c r="D1674" s="206" t="s">
        <v>15</v>
      </c>
      <c r="E1674" s="132">
        <v>42705</v>
      </c>
      <c r="F1674" s="77" t="s">
        <v>2417</v>
      </c>
      <c r="G1674" s="145" t="s">
        <v>1056</v>
      </c>
      <c r="H1674" s="138" t="str">
        <f>IFERROR(VLOOKUP(G1674,REFERENCES!O:P,2,FALSE),"")</f>
        <v xml:space="preserve">Nombre </v>
      </c>
      <c r="I1674" s="207">
        <v>300</v>
      </c>
      <c r="J1674" s="207"/>
      <c r="K1674" s="207"/>
      <c r="L1674" s="207"/>
      <c r="M1674" s="147" t="s">
        <v>1818</v>
      </c>
      <c r="N1674" s="207">
        <v>300</v>
      </c>
      <c r="O1674" s="206"/>
      <c r="P1674" s="206" t="s">
        <v>16</v>
      </c>
      <c r="Q1674" s="206" t="s">
        <v>270</v>
      </c>
      <c r="R1674" s="150"/>
      <c r="S1674" s="209"/>
      <c r="T1674" s="206"/>
      <c r="U1674" s="206"/>
      <c r="V1674" s="145"/>
      <c r="W1674" s="206" t="str">
        <f t="shared" si="80"/>
        <v>IFR2016121GRPE</v>
      </c>
      <c r="X1674" s="206">
        <f t="shared" si="81"/>
        <v>0</v>
      </c>
      <c r="Y1674" s="206" t="str">
        <f>VLOOKUP(P1674,NIVEAUXADMIN!A:B,2,FALSE)</f>
        <v>HT08</v>
      </c>
      <c r="Z1674" s="206" t="str">
        <f>VLOOKUP(Q1674,NIVEAUXADMIN!E:F,2,FALSE)</f>
        <v>HT08834</v>
      </c>
      <c r="AA1674" s="206" t="e">
        <f>VLOOKUP(R1674,NIVEAUXADMIN!I:J,2,FALSE)</f>
        <v>#N/A</v>
      </c>
      <c r="AB1674" s="206">
        <f>IF(SUMPRODUCT(($A$4:$A1674=A1674)*($Q$4:$Q1674=Q1674))&gt;1,0,1)</f>
        <v>0</v>
      </c>
      <c r="AC1674" s="207">
        <f>IF(SUMPRODUCT(($A$4:$A1674=A1674)*($F$4:$F1674=F1674)*($Q$4:$Q1674=Q1674))&gt;1,0,1)</f>
        <v>0</v>
      </c>
      <c r="AD1674" s="206" t="str">
        <f t="shared" si="82"/>
        <v xml:space="preserve">{"Organisation": "IFRC/Qatar Red Crescent", "Indicateur": "Distribution de biens non-alimentaire", "Statut": "Réalisé", "Date de l'activité (passé ou planifiée)
( jj-mm-aaaa)": "12/1/2016", "Département": "Grande Anse", "Commune": "Pestel", "Section Communale": ""}, </v>
      </c>
    </row>
    <row r="1675" spans="1:30" x14ac:dyDescent="0.25">
      <c r="A1675" s="71" t="s">
        <v>1157</v>
      </c>
      <c r="B1675" s="53" t="s">
        <v>2058</v>
      </c>
      <c r="C1675" s="206"/>
      <c r="D1675" s="206" t="s">
        <v>15</v>
      </c>
      <c r="E1675" s="132">
        <v>42705</v>
      </c>
      <c r="F1675" s="77" t="s">
        <v>2420</v>
      </c>
      <c r="G1675" s="145" t="s">
        <v>2409</v>
      </c>
      <c r="H1675" s="138" t="str">
        <f>IFERROR(VLOOKUP(G1675,REFERENCES!O:P,2,FALSE),"")</f>
        <v xml:space="preserve">Nombre </v>
      </c>
      <c r="I1675" s="207">
        <v>300</v>
      </c>
      <c r="J1675" s="207"/>
      <c r="K1675" s="207"/>
      <c r="L1675" s="207"/>
      <c r="M1675" s="147" t="s">
        <v>1818</v>
      </c>
      <c r="N1675" s="207">
        <v>300</v>
      </c>
      <c r="O1675" s="206"/>
      <c r="P1675" s="206" t="s">
        <v>16</v>
      </c>
      <c r="Q1675" s="206" t="s">
        <v>270</v>
      </c>
      <c r="R1675" s="150"/>
      <c r="S1675" s="209"/>
      <c r="T1675" s="206"/>
      <c r="U1675" s="206"/>
      <c r="V1675" s="145"/>
      <c r="W1675" s="206" t="str">
        <f t="shared" si="80"/>
        <v>IFR2016121GRPE</v>
      </c>
      <c r="X1675" s="206">
        <f t="shared" si="81"/>
        <v>0</v>
      </c>
      <c r="Y1675" s="206" t="str">
        <f>VLOOKUP(P1675,NIVEAUXADMIN!A:B,2,FALSE)</f>
        <v>HT08</v>
      </c>
      <c r="Z1675" s="206" t="str">
        <f>VLOOKUP(Q1675,NIVEAUXADMIN!E:F,2,FALSE)</f>
        <v>HT08834</v>
      </c>
      <c r="AA1675" s="206" t="e">
        <f>VLOOKUP(R1675,NIVEAUXADMIN!I:J,2,FALSE)</f>
        <v>#N/A</v>
      </c>
      <c r="AB1675" s="206">
        <f>IF(SUMPRODUCT(($A$4:$A1675=A1675)*($Q$4:$Q1675=Q1675))&gt;1,0,1)</f>
        <v>0</v>
      </c>
      <c r="AC1675" s="207">
        <f>IF(SUMPRODUCT(($A$4:$A1675=A1675)*($F$4:$F1675=F1675)*($Q$4:$Q1675=Q1675))&gt;1,0,1)</f>
        <v>1</v>
      </c>
      <c r="AD1675" s="206" t="str">
        <f t="shared" si="82"/>
        <v xml:space="preserve">{"Organisation": "IFRC/Qatar Red Crescent", "Indicateur": "Distribution de materiel d'abris d'urgence", "Statut": "Réalisé", "Date de l'activité (passé ou planifiée)
( jj-mm-aaaa)": "12/1/2016", "Département": "Grande Anse", "Commune": "Pestel", "Section Communale": ""}, </v>
      </c>
    </row>
    <row r="1676" spans="1:30" x14ac:dyDescent="0.25">
      <c r="A1676" s="71" t="s">
        <v>1157</v>
      </c>
      <c r="B1676" s="53" t="s">
        <v>2058</v>
      </c>
      <c r="C1676" s="206"/>
      <c r="D1676" s="206" t="s">
        <v>15</v>
      </c>
      <c r="E1676" s="132">
        <v>42705</v>
      </c>
      <c r="F1676" s="77" t="s">
        <v>2417</v>
      </c>
      <c r="G1676" s="145" t="s">
        <v>1051</v>
      </c>
      <c r="H1676" s="138" t="str">
        <f>IFERROR(VLOOKUP(G1676,REFERENCES!O:P,2,FALSE),"")</f>
        <v xml:space="preserve">Nombre </v>
      </c>
      <c r="I1676" s="207">
        <v>300</v>
      </c>
      <c r="J1676" s="207"/>
      <c r="K1676" s="207"/>
      <c r="L1676" s="207"/>
      <c r="M1676" s="147" t="s">
        <v>1818</v>
      </c>
      <c r="N1676" s="207">
        <v>300</v>
      </c>
      <c r="O1676" s="206"/>
      <c r="P1676" s="206" t="s">
        <v>16</v>
      </c>
      <c r="Q1676" s="206" t="s">
        <v>270</v>
      </c>
      <c r="R1676" s="150"/>
      <c r="S1676" s="209"/>
      <c r="T1676" s="206"/>
      <c r="U1676" s="206"/>
      <c r="V1676" s="145"/>
      <c r="W1676" s="206" t="str">
        <f t="shared" si="80"/>
        <v>IFR2016121GRPE</v>
      </c>
      <c r="X1676" s="206">
        <f t="shared" si="81"/>
        <v>0</v>
      </c>
      <c r="Y1676" s="206" t="str">
        <f>VLOOKUP(P1676,NIVEAUXADMIN!A:B,2,FALSE)</f>
        <v>HT08</v>
      </c>
      <c r="Z1676" s="206" t="str">
        <f>VLOOKUP(Q1676,NIVEAUXADMIN!E:F,2,FALSE)</f>
        <v>HT08834</v>
      </c>
      <c r="AA1676" s="206" t="e">
        <f>VLOOKUP(R1676,NIVEAUXADMIN!I:J,2,FALSE)</f>
        <v>#N/A</v>
      </c>
      <c r="AB1676" s="206">
        <f>IF(SUMPRODUCT(($A$4:$A1676=A1676)*($Q$4:$Q1676=Q1676))&gt;1,0,1)</f>
        <v>0</v>
      </c>
      <c r="AC1676" s="207">
        <f>IF(SUMPRODUCT(($A$4:$A1676=A1676)*($F$4:$F1676=F1676)*($Q$4:$Q1676=Q1676))&gt;1,0,1)</f>
        <v>0</v>
      </c>
      <c r="AD1676" s="206" t="str">
        <f t="shared" si="82"/>
        <v xml:space="preserve">{"Organisation": "IFRC/Qatar Red Crescent", "Indicateur": "Distribution de biens non-alimentaire", "Statut": "Réalisé", "Date de l'activité (passé ou planifiée)
( jj-mm-aaaa)": "12/1/2016", "Département": "Grande Anse", "Commune": "Pestel", "Section Communale": ""}, </v>
      </c>
    </row>
    <row r="1677" spans="1:30" x14ac:dyDescent="0.25">
      <c r="A1677" s="71" t="s">
        <v>2247</v>
      </c>
      <c r="B1677" s="206" t="s">
        <v>67</v>
      </c>
      <c r="C1677" s="206" t="s">
        <v>47</v>
      </c>
      <c r="D1677" s="206" t="s">
        <v>15</v>
      </c>
      <c r="E1677" s="132">
        <v>42647</v>
      </c>
      <c r="F1677" s="77" t="s">
        <v>2417</v>
      </c>
      <c r="G1677" s="145" t="s">
        <v>1047</v>
      </c>
      <c r="H1677" s="138" t="str">
        <f>IFERROR(VLOOKUP(G1677,REFERENCES!O:P,2,FALSE),"")</f>
        <v xml:space="preserve">Nombre </v>
      </c>
      <c r="I1677" s="207">
        <v>130</v>
      </c>
      <c r="J1677" s="207"/>
      <c r="K1677" s="207"/>
      <c r="L1677" s="207"/>
      <c r="M1677" s="147"/>
      <c r="N1677" s="207">
        <v>130</v>
      </c>
      <c r="O1677" s="206"/>
      <c r="P1677" s="206" t="s">
        <v>172</v>
      </c>
      <c r="Q1677" s="206" t="s">
        <v>456</v>
      </c>
      <c r="R1677" s="150" t="s">
        <v>1351</v>
      </c>
      <c r="S1677" s="206" t="s">
        <v>1981</v>
      </c>
      <c r="T1677" s="206"/>
      <c r="U1677" s="206"/>
      <c r="V1677" s="145"/>
      <c r="W1677" s="206" t="str">
        <f t="shared" si="80"/>
        <v>INS2016104OUCI1È</v>
      </c>
      <c r="X1677" s="206">
        <f t="shared" si="81"/>
        <v>0</v>
      </c>
      <c r="Y1677" s="206" t="str">
        <f>VLOOKUP(P1677,NIVEAUXADMIN!A:B,2,FALSE)</f>
        <v>HT01</v>
      </c>
      <c r="Z1677" s="206" t="str">
        <f>VLOOKUP(Q1677,NIVEAUXADMIN!E:F,2,FALSE)</f>
        <v>HT01117</v>
      </c>
      <c r="AA1677" s="206" t="str">
        <f>VLOOKUP(R1677,NIVEAUXADMIN!I:J,2,FALSE)</f>
        <v>HT01117-01</v>
      </c>
      <c r="AB1677" s="206">
        <f>IF(SUMPRODUCT(($A$4:$A1677=A1677)*($Q$4:$Q1677=Q1677))&gt;1,0,1)</f>
        <v>1</v>
      </c>
      <c r="AC1677" s="207">
        <f>IF(SUMPRODUCT(($A$4:$A1677=A1677)*($F$4:$F1677=F1677)*($Q$4:$Q1677=Q1677))&gt;1,0,1)</f>
        <v>1</v>
      </c>
      <c r="AD1677" s="206" t="str">
        <f t="shared" si="82"/>
        <v xml:space="preserve">{"Organisation": "Institut du Bien-Etre Social et de Recherches", "Indicateur": "Distribution de biens non-alimentaire", "Statut": "Réalisé", "Date de l'activité (passé ou planifiée)
( jj-mm-aaaa)": "10/4/2016", "Département": "Ouest", "Commune": "Cite Soleil", "Section Communale": "1ère Varreux"}, </v>
      </c>
    </row>
    <row r="1678" spans="1:30" ht="75" x14ac:dyDescent="0.25">
      <c r="A1678" s="71" t="s">
        <v>2247</v>
      </c>
      <c r="B1678" s="53"/>
      <c r="C1678" s="206"/>
      <c r="D1678" s="206" t="s">
        <v>15</v>
      </c>
      <c r="E1678" s="132" t="s">
        <v>1887</v>
      </c>
      <c r="F1678" s="77" t="s">
        <v>2417</v>
      </c>
      <c r="G1678" s="145" t="s">
        <v>1055</v>
      </c>
      <c r="H1678" s="138" t="str">
        <f>IFERROR(VLOOKUP(G1678,REFERENCES!O:P,2,FALSE),"")</f>
        <v xml:space="preserve">Nombre </v>
      </c>
      <c r="I1678" s="185">
        <v>30</v>
      </c>
      <c r="J1678" s="207"/>
      <c r="K1678" s="207"/>
      <c r="L1678" s="207"/>
      <c r="M1678" s="147" t="s">
        <v>1818</v>
      </c>
      <c r="N1678" s="207">
        <v>30</v>
      </c>
      <c r="O1678" s="206"/>
      <c r="P1678" s="206" t="s">
        <v>172</v>
      </c>
      <c r="Q1678" s="206" t="s">
        <v>495</v>
      </c>
      <c r="R1678" s="150" t="s">
        <v>1743</v>
      </c>
      <c r="S1678" s="206" t="s">
        <v>1980</v>
      </c>
      <c r="T1678" s="206"/>
      <c r="U1678" s="206"/>
      <c r="V1678" s="145" t="s">
        <v>1900</v>
      </c>
      <c r="W1678" s="206" t="e">
        <f t="shared" si="80"/>
        <v>#VALUE!</v>
      </c>
      <c r="X1678" s="206">
        <f t="shared" si="81"/>
        <v>36</v>
      </c>
      <c r="Y1678" s="206" t="str">
        <f>VLOOKUP(P1678,NIVEAUXADMIN!A:B,2,FALSE)</f>
        <v>HT01</v>
      </c>
      <c r="Z1678" s="206" t="str">
        <f>VLOOKUP(Q1678,NIVEAUXADMIN!E:F,2,FALSE)</f>
        <v>HT01111</v>
      </c>
      <c r="AA1678" s="206" t="str">
        <f>VLOOKUP(R1678,NIVEAUXADMIN!I:J,2,FALSE)</f>
        <v>HT01111-03</v>
      </c>
      <c r="AB1678" s="206">
        <f>IF(SUMPRODUCT(($A$4:$A1678=A1678)*($Q$4:$Q1678=Q1678))&gt;1,0,1)</f>
        <v>1</v>
      </c>
      <c r="AC1678" s="207">
        <f>IF(SUMPRODUCT(($A$4:$A1678=A1678)*($F$4:$F1678=F1678)*($Q$4:$Q1678=Q1678))&gt;1,0,1)</f>
        <v>1</v>
      </c>
      <c r="AD1678" s="206" t="str">
        <f t="shared" si="82"/>
        <v xml:space="preserve">{"Organisation": "Institut du Bien-Etre Social et de Recherches", "Indicateur": "Distribution de biens non-alimentaire", "Statut": "Réalisé", "Date de l'activité (passé ou planifiée)
( jj-mm-aaaa)": "Non renseigné", "Département": "Ouest", "Commune": "Port-au-Prince", "Section Communale": "8ème Martissant"}, </v>
      </c>
    </row>
    <row r="1679" spans="1:30" x14ac:dyDescent="0.25">
      <c r="A1679" s="71" t="s">
        <v>41</v>
      </c>
      <c r="B1679" s="53"/>
      <c r="C1679" s="206" t="s">
        <v>47</v>
      </c>
      <c r="D1679" s="206" t="s">
        <v>15</v>
      </c>
      <c r="E1679" s="132">
        <v>42660</v>
      </c>
      <c r="F1679" s="77" t="s">
        <v>2420</v>
      </c>
      <c r="G1679" s="145" t="s">
        <v>2409</v>
      </c>
      <c r="H1679" s="138" t="str">
        <f>IFERROR(VLOOKUP(G1679,REFERENCES!O:P,2,FALSE),"")</f>
        <v xml:space="preserve">Nombre </v>
      </c>
      <c r="I1679" s="185">
        <v>300</v>
      </c>
      <c r="J1679" s="207"/>
      <c r="K1679" s="207"/>
      <c r="L1679" s="207"/>
      <c r="M1679" s="147" t="s">
        <v>1818</v>
      </c>
      <c r="N1679" s="207">
        <v>300</v>
      </c>
      <c r="O1679" s="206"/>
      <c r="P1679" s="206" t="s">
        <v>16</v>
      </c>
      <c r="Q1679" s="206" t="s">
        <v>17</v>
      </c>
      <c r="R1679" s="150"/>
      <c r="S1679" s="206"/>
      <c r="T1679" s="206"/>
      <c r="U1679" s="206"/>
      <c r="V1679" s="145"/>
      <c r="W1679" s="206" t="str">
        <f t="shared" si="80"/>
        <v>IOM20161017GRJE</v>
      </c>
      <c r="X1679" s="206">
        <f t="shared" si="81"/>
        <v>0</v>
      </c>
      <c r="Y1679" s="206" t="str">
        <f>VLOOKUP(P1679,NIVEAUXADMIN!A:B,2,FALSE)</f>
        <v>HT08</v>
      </c>
      <c r="Z1679" s="206" t="str">
        <f>VLOOKUP(Q1679,NIVEAUXADMIN!E:F,2,FALSE)</f>
        <v>HT08811</v>
      </c>
      <c r="AA1679" s="206" t="e">
        <f>VLOOKUP(R1679,NIVEAUXADMIN!I:J,2,FALSE)</f>
        <v>#N/A</v>
      </c>
      <c r="AB1679" s="206">
        <f>IF(SUMPRODUCT(($A$4:$A1679=A1679)*($Q$4:$Q1679=Q1679))&gt;1,0,1)</f>
        <v>1</v>
      </c>
      <c r="AC1679" s="207">
        <f>IF(SUMPRODUCT(($A$4:$A1679=A1679)*($F$4:$F1679=F1679)*($Q$4:$Q1679=Q1679))&gt;1,0,1)</f>
        <v>1</v>
      </c>
      <c r="AD1679" s="206" t="str">
        <f t="shared" si="82"/>
        <v xml:space="preserve">{"Organisation": "IOM", "Indicateur": "Distribution de materiel d'abris d'urgence", "Statut": "Réalisé", "Date de l'activité (passé ou planifiée)
( jj-mm-aaaa)": "10/17/2016", "Département": "Grande Anse", "Commune": "Jeremie", "Section Communale": ""}, </v>
      </c>
    </row>
    <row r="1680" spans="1:30" x14ac:dyDescent="0.25">
      <c r="A1680" s="71" t="s">
        <v>41</v>
      </c>
      <c r="B1680" s="53"/>
      <c r="C1680" s="206" t="s">
        <v>47</v>
      </c>
      <c r="D1680" s="206" t="s">
        <v>15</v>
      </c>
      <c r="E1680" s="132">
        <v>42660</v>
      </c>
      <c r="F1680" s="77" t="s">
        <v>2417</v>
      </c>
      <c r="G1680" s="145" t="s">
        <v>1055</v>
      </c>
      <c r="H1680" s="138" t="str">
        <f>IFERROR(VLOOKUP(G1680,REFERENCES!O:P,2,FALSE),"")</f>
        <v xml:space="preserve">Nombre </v>
      </c>
      <c r="I1680" s="185">
        <v>200</v>
      </c>
      <c r="J1680" s="207"/>
      <c r="K1680" s="207"/>
      <c r="L1680" s="207"/>
      <c r="M1680" s="147" t="s">
        <v>1818</v>
      </c>
      <c r="N1680" s="207">
        <v>300</v>
      </c>
      <c r="O1680" s="206"/>
      <c r="P1680" s="206" t="s">
        <v>16</v>
      </c>
      <c r="Q1680" s="206" t="s">
        <v>17</v>
      </c>
      <c r="R1680" s="150"/>
      <c r="S1680" s="206"/>
      <c r="T1680" s="206"/>
      <c r="U1680" s="206"/>
      <c r="V1680" s="145"/>
      <c r="W1680" s="206" t="str">
        <f t="shared" si="80"/>
        <v>IOM20161017GRJE</v>
      </c>
      <c r="X1680" s="206">
        <f t="shared" si="81"/>
        <v>0</v>
      </c>
      <c r="Y1680" s="206" t="str">
        <f>VLOOKUP(P1680,NIVEAUXADMIN!A:B,2,FALSE)</f>
        <v>HT08</v>
      </c>
      <c r="Z1680" s="206" t="str">
        <f>VLOOKUP(Q1680,NIVEAUXADMIN!E:F,2,FALSE)</f>
        <v>HT08811</v>
      </c>
      <c r="AA1680" s="206" t="e">
        <f>VLOOKUP(R1680,NIVEAUXADMIN!I:J,2,FALSE)</f>
        <v>#N/A</v>
      </c>
      <c r="AB1680" s="206">
        <f>IF(SUMPRODUCT(($A$4:$A1680=A1680)*($Q$4:$Q1680=Q1680))&gt;1,0,1)</f>
        <v>0</v>
      </c>
      <c r="AC1680" s="207">
        <f>IF(SUMPRODUCT(($A$4:$A1680=A1680)*($F$4:$F1680=F1680)*($Q$4:$Q1680=Q1680))&gt;1,0,1)</f>
        <v>1</v>
      </c>
      <c r="AD1680" s="206" t="str">
        <f t="shared" si="82"/>
        <v xml:space="preserve">{"Organisation": "IOM", "Indicateur": "Distribution de biens non-alimentaire", "Statut": "Réalisé", "Date de l'activité (passé ou planifiée)
( jj-mm-aaaa)": "10/17/2016", "Département": "Grande Anse", "Commune": "Jeremie", "Section Communale": ""}, </v>
      </c>
    </row>
    <row r="1681" spans="1:30" x14ac:dyDescent="0.25">
      <c r="A1681" s="71" t="s">
        <v>41</v>
      </c>
      <c r="B1681" s="71"/>
      <c r="C1681" s="206" t="s">
        <v>47</v>
      </c>
      <c r="D1681" s="206" t="s">
        <v>15</v>
      </c>
      <c r="E1681" s="132">
        <v>42662</v>
      </c>
      <c r="F1681" s="77" t="s">
        <v>2420</v>
      </c>
      <c r="G1681" s="145" t="s">
        <v>2409</v>
      </c>
      <c r="H1681" s="138" t="str">
        <f>IFERROR(VLOOKUP(G1681,REFERENCES!O:P,2,FALSE),"")</f>
        <v xml:space="preserve">Nombre </v>
      </c>
      <c r="I1681" s="185">
        <v>597</v>
      </c>
      <c r="J1681" s="207"/>
      <c r="K1681" s="207"/>
      <c r="L1681" s="207"/>
      <c r="M1681" s="147" t="s">
        <v>1818</v>
      </c>
      <c r="N1681" s="207">
        <v>597</v>
      </c>
      <c r="O1681" s="206"/>
      <c r="P1681" s="206" t="s">
        <v>16</v>
      </c>
      <c r="Q1681" s="206" t="s">
        <v>17</v>
      </c>
      <c r="R1681" s="150"/>
      <c r="S1681" s="206"/>
      <c r="T1681" s="206"/>
      <c r="U1681" s="206"/>
      <c r="V1681" s="145"/>
      <c r="W1681" s="206" t="str">
        <f t="shared" si="80"/>
        <v>IOM20161019GRJE</v>
      </c>
      <c r="X1681" s="206">
        <f t="shared" si="81"/>
        <v>0</v>
      </c>
      <c r="Y1681" s="206" t="str">
        <f>VLOOKUP(P1681,NIVEAUXADMIN!A:B,2,FALSE)</f>
        <v>HT08</v>
      </c>
      <c r="Z1681" s="206" t="str">
        <f>VLOOKUP(Q1681,NIVEAUXADMIN!E:F,2,FALSE)</f>
        <v>HT08811</v>
      </c>
      <c r="AA1681" s="206" t="e">
        <f>VLOOKUP(R1681,NIVEAUXADMIN!I:J,2,FALSE)</f>
        <v>#N/A</v>
      </c>
      <c r="AB1681" s="206">
        <f>IF(SUMPRODUCT(($A$4:$A1681=A1681)*($Q$4:$Q1681=Q1681))&gt;1,0,1)</f>
        <v>0</v>
      </c>
      <c r="AC1681" s="207">
        <f>IF(SUMPRODUCT(($A$4:$A1681=A1681)*($F$4:$F1681=F1681)*($Q$4:$Q1681=Q1681))&gt;1,0,1)</f>
        <v>0</v>
      </c>
      <c r="AD1681" s="206" t="str">
        <f t="shared" si="82"/>
        <v xml:space="preserve">{"Organisation": "IOM", "Indicateur": "Distribution de materiel d'abris d'urgence", "Statut": "Réalisé", "Date de l'activité (passé ou planifiée)
( jj-mm-aaaa)": "10/19/2016", "Département": "Grande Anse", "Commune": "Jeremie", "Section Communale": ""}, </v>
      </c>
    </row>
    <row r="1682" spans="1:30" x14ac:dyDescent="0.25">
      <c r="A1682" s="71" t="s">
        <v>41</v>
      </c>
      <c r="B1682" s="53"/>
      <c r="C1682" s="206" t="s">
        <v>47</v>
      </c>
      <c r="D1682" s="206" t="s">
        <v>15</v>
      </c>
      <c r="E1682" s="132">
        <v>42662</v>
      </c>
      <c r="F1682" s="77" t="s">
        <v>2417</v>
      </c>
      <c r="G1682" s="145" t="s">
        <v>1055</v>
      </c>
      <c r="H1682" s="138" t="str">
        <f>IFERROR(VLOOKUP(G1682,REFERENCES!O:P,2,FALSE),"")</f>
        <v xml:space="preserve">Nombre </v>
      </c>
      <c r="I1682" s="185">
        <v>597</v>
      </c>
      <c r="J1682" s="207"/>
      <c r="K1682" s="207"/>
      <c r="L1682" s="207"/>
      <c r="M1682" s="147" t="s">
        <v>1818</v>
      </c>
      <c r="N1682" s="207">
        <v>597</v>
      </c>
      <c r="O1682" s="206"/>
      <c r="P1682" s="206" t="s">
        <v>16</v>
      </c>
      <c r="Q1682" s="206" t="s">
        <v>17</v>
      </c>
      <c r="R1682" s="150"/>
      <c r="S1682" s="206"/>
      <c r="T1682" s="206"/>
      <c r="U1682" s="206"/>
      <c r="V1682" s="145"/>
      <c r="W1682" s="206" t="str">
        <f t="shared" si="80"/>
        <v>IOM20161019GRJE</v>
      </c>
      <c r="X1682" s="206">
        <f t="shared" si="81"/>
        <v>0</v>
      </c>
      <c r="Y1682" s="206" t="str">
        <f>VLOOKUP(P1682,NIVEAUXADMIN!A:B,2,FALSE)</f>
        <v>HT08</v>
      </c>
      <c r="Z1682" s="206" t="str">
        <f>VLOOKUP(Q1682,NIVEAUXADMIN!E:F,2,FALSE)</f>
        <v>HT08811</v>
      </c>
      <c r="AA1682" s="206" t="e">
        <f>VLOOKUP(R1682,NIVEAUXADMIN!I:J,2,FALSE)</f>
        <v>#N/A</v>
      </c>
      <c r="AB1682" s="206">
        <f>IF(SUMPRODUCT(($A$4:$A1682=A1682)*($Q$4:$Q1682=Q1682))&gt;1,0,1)</f>
        <v>0</v>
      </c>
      <c r="AC1682" s="207">
        <f>IF(SUMPRODUCT(($A$4:$A1682=A1682)*($F$4:$F1682=F1682)*($Q$4:$Q1682=Q1682))&gt;1,0,1)</f>
        <v>0</v>
      </c>
      <c r="AD1682" s="206" t="str">
        <f t="shared" si="82"/>
        <v xml:space="preserve">{"Organisation": "IOM", "Indicateur": "Distribution de biens non-alimentaire", "Statut": "Réalisé", "Date de l'activité (passé ou planifiée)
( jj-mm-aaaa)": "10/19/2016", "Département": "Grande Anse", "Commune": "Jeremie", "Section Communale": ""}, </v>
      </c>
    </row>
    <row r="1683" spans="1:30" x14ac:dyDescent="0.25">
      <c r="A1683" s="71" t="s">
        <v>41</v>
      </c>
      <c r="B1683" s="53"/>
      <c r="C1683" s="206" t="s">
        <v>47</v>
      </c>
      <c r="D1683" s="206" t="s">
        <v>15</v>
      </c>
      <c r="E1683" s="132">
        <v>42663</v>
      </c>
      <c r="F1683" s="77" t="s">
        <v>2420</v>
      </c>
      <c r="G1683" s="145" t="s">
        <v>2409</v>
      </c>
      <c r="H1683" s="138" t="str">
        <f>IFERROR(VLOOKUP(G1683,REFERENCES!O:P,2,FALSE),"")</f>
        <v xml:space="preserve">Nombre </v>
      </c>
      <c r="I1683" s="185">
        <v>1000</v>
      </c>
      <c r="J1683" s="207"/>
      <c r="K1683" s="207"/>
      <c r="L1683" s="207"/>
      <c r="M1683" s="147" t="s">
        <v>1818</v>
      </c>
      <c r="N1683" s="207">
        <v>1000</v>
      </c>
      <c r="O1683" s="206"/>
      <c r="P1683" s="206" t="s">
        <v>16</v>
      </c>
      <c r="Q1683" s="206" t="s">
        <v>17</v>
      </c>
      <c r="R1683" s="150"/>
      <c r="S1683" s="206"/>
      <c r="T1683" s="206"/>
      <c r="U1683" s="206"/>
      <c r="V1683" s="145"/>
      <c r="W1683" s="206" t="str">
        <f t="shared" si="80"/>
        <v>IOM20161020GRJE</v>
      </c>
      <c r="X1683" s="206">
        <f t="shared" si="81"/>
        <v>0</v>
      </c>
      <c r="Y1683" s="206" t="str">
        <f>VLOOKUP(P1683,NIVEAUXADMIN!A:B,2,FALSE)</f>
        <v>HT08</v>
      </c>
      <c r="Z1683" s="206" t="str">
        <f>VLOOKUP(Q1683,NIVEAUXADMIN!E:F,2,FALSE)</f>
        <v>HT08811</v>
      </c>
      <c r="AA1683" s="206" t="e">
        <f>VLOOKUP(R1683,NIVEAUXADMIN!I:J,2,FALSE)</f>
        <v>#N/A</v>
      </c>
      <c r="AB1683" s="206">
        <f>IF(SUMPRODUCT(($A$4:$A1683=A1683)*($Q$4:$Q1683=Q1683))&gt;1,0,1)</f>
        <v>0</v>
      </c>
      <c r="AC1683" s="207">
        <f>IF(SUMPRODUCT(($A$4:$A1683=A1683)*($F$4:$F1683=F1683)*($Q$4:$Q1683=Q1683))&gt;1,0,1)</f>
        <v>0</v>
      </c>
      <c r="AD1683" s="206" t="str">
        <f t="shared" si="82"/>
        <v xml:space="preserve">{"Organisation": "IOM", "Indicateur": "Distribution de materiel d'abris d'urgence", "Statut": "Réalisé", "Date de l'activité (passé ou planifiée)
( jj-mm-aaaa)": "10/20/2016", "Département": "Grande Anse", "Commune": "Jeremie", "Section Communale": ""}, </v>
      </c>
    </row>
    <row r="1684" spans="1:30" x14ac:dyDescent="0.25">
      <c r="A1684" s="71" t="s">
        <v>41</v>
      </c>
      <c r="B1684" s="71"/>
      <c r="C1684" s="206" t="s">
        <v>1897</v>
      </c>
      <c r="D1684" s="206" t="s">
        <v>15</v>
      </c>
      <c r="E1684" s="132">
        <v>42708</v>
      </c>
      <c r="F1684" s="77" t="s">
        <v>2416</v>
      </c>
      <c r="G1684" s="145" t="s">
        <v>2369</v>
      </c>
      <c r="H1684" s="138" t="str">
        <f>IFERROR(VLOOKUP(G1684,REFERENCES!O:P,2,FALSE),"")</f>
        <v>Nombre de formations organisees</v>
      </c>
      <c r="I1684" s="207">
        <v>14</v>
      </c>
      <c r="J1684" s="207"/>
      <c r="K1684" s="207"/>
      <c r="L1684" s="207"/>
      <c r="M1684" s="147"/>
      <c r="N1684" s="197"/>
      <c r="O1684" s="206"/>
      <c r="P1684" s="206" t="s">
        <v>19</v>
      </c>
      <c r="Q1684" s="206" t="s">
        <v>527</v>
      </c>
      <c r="R1684" s="150"/>
      <c r="S1684" s="206"/>
      <c r="T1684" s="206"/>
      <c r="U1684" s="206"/>
      <c r="V1684" s="145"/>
      <c r="W1684" s="206" t="str">
        <f t="shared" si="80"/>
        <v>IOM2016124SULE</v>
      </c>
      <c r="X1684" s="206">
        <f t="shared" si="81"/>
        <v>0</v>
      </c>
      <c r="Y1684" s="206" t="str">
        <f>VLOOKUP(P1684,NIVEAUXADMIN!A:B,2,FALSE)</f>
        <v>HT07</v>
      </c>
      <c r="Z1684" s="206" t="str">
        <f>VLOOKUP(Q1684,NIVEAUXADMIN!E:F,2,FALSE)</f>
        <v>HT07752</v>
      </c>
      <c r="AA1684" s="206" t="e">
        <f>VLOOKUP(R1684,NIVEAUXADMIN!I:J,2,FALSE)</f>
        <v>#N/A</v>
      </c>
      <c r="AB1684" s="206">
        <f>IF(SUMPRODUCT(($A$4:$A1684=A1684)*($Q$4:$Q1684=Q1684))&gt;1,0,1)</f>
        <v>1</v>
      </c>
      <c r="AC1684" s="207">
        <f>IF(SUMPRODUCT(($A$4:$A1684=A1684)*($F$4:$F1684=F1684)*($Q$4:$Q1684=Q1684))&gt;1,0,1)</f>
        <v>1</v>
      </c>
      <c r="AD1684" s="206" t="str">
        <f t="shared" si="82"/>
        <v xml:space="preserve">{"Organisation": "IOM", "Indicateur": "Formation technique", "Statut": "Réalisé", "Date de l'activité (passé ou planifiée)
( jj-mm-aaaa)": "12/4/2016", "Département": "Sud", "Commune": "Les Anglais", "Section Communale": ""}, </v>
      </c>
    </row>
    <row r="1685" spans="1:30" x14ac:dyDescent="0.25">
      <c r="A1685" s="71" t="s">
        <v>41</v>
      </c>
      <c r="B1685" s="53"/>
      <c r="C1685" s="206" t="s">
        <v>1897</v>
      </c>
      <c r="D1685" s="206" t="s">
        <v>18</v>
      </c>
      <c r="E1685" s="132">
        <v>42737</v>
      </c>
      <c r="F1685" s="77" t="s">
        <v>2416</v>
      </c>
      <c r="G1685" s="145" t="s">
        <v>2369</v>
      </c>
      <c r="H1685" s="138" t="str">
        <f>IFERROR(VLOOKUP(G1685,REFERENCES!O:P,2,FALSE),"")</f>
        <v>Nombre de formations organisees</v>
      </c>
      <c r="I1685" s="207">
        <v>760</v>
      </c>
      <c r="J1685" s="207"/>
      <c r="K1685" s="207"/>
      <c r="L1685" s="207"/>
      <c r="M1685" s="147"/>
      <c r="N1685" s="197"/>
      <c r="O1685" s="206"/>
      <c r="P1685" s="206" t="s">
        <v>16</v>
      </c>
      <c r="Q1685" s="206" t="s">
        <v>259</v>
      </c>
      <c r="R1685" s="150" t="s">
        <v>1474</v>
      </c>
      <c r="S1685" s="206"/>
      <c r="T1685" s="206"/>
      <c r="U1685" s="206"/>
      <c r="V1685" s="145"/>
      <c r="W1685" s="206" t="str">
        <f t="shared" si="80"/>
        <v>IOM201712GRDA3E</v>
      </c>
      <c r="X1685" s="206">
        <f t="shared" si="81"/>
        <v>0</v>
      </c>
      <c r="Y1685" s="206" t="str">
        <f>VLOOKUP(P1685,NIVEAUXADMIN!A:B,2,FALSE)</f>
        <v>HT08</v>
      </c>
      <c r="Z1685" s="206" t="str">
        <f>VLOOKUP(Q1685,NIVEAUXADMIN!E:F,2,FALSE)</f>
        <v>HT08822</v>
      </c>
      <c r="AA1685" s="206" t="str">
        <f>VLOOKUP(R1685,NIVEAUXADMIN!I:J,2,FALSE)</f>
        <v>HT08822-03</v>
      </c>
      <c r="AB1685" s="206">
        <f>IF(SUMPRODUCT(($A$4:$A1685=A1685)*($Q$4:$Q1685=Q1685))&gt;1,0,1)</f>
        <v>1</v>
      </c>
      <c r="AC1685" s="207">
        <f>IF(SUMPRODUCT(($A$4:$A1685=A1685)*($F$4:$F1685=F1685)*($Q$4:$Q1685=Q1685))&gt;1,0,1)</f>
        <v>1</v>
      </c>
      <c r="AD1685" s="206" t="str">
        <f t="shared" si="82"/>
        <v xml:space="preserve">{"Organisation": "IOM", "Indicateur": "Formation technique", "Statut": "Planifié (financé)", "Date de l'activité (passé ou planifiée)
( jj-mm-aaaa)": "1/2/2017", "Département": "Grande Anse", "Commune": "Dame-Marie", "Section Communale": "3e Désormeau"}, </v>
      </c>
    </row>
    <row r="1686" spans="1:30" x14ac:dyDescent="0.25">
      <c r="A1686" s="71" t="s">
        <v>41</v>
      </c>
      <c r="B1686" s="53"/>
      <c r="C1686" s="206" t="s">
        <v>1897</v>
      </c>
      <c r="D1686" s="206" t="s">
        <v>18</v>
      </c>
      <c r="E1686" s="132">
        <v>42737</v>
      </c>
      <c r="F1686" s="77" t="s">
        <v>2418</v>
      </c>
      <c r="G1686" s="145" t="s">
        <v>2401</v>
      </c>
      <c r="H1686" s="138" t="str">
        <f>IFERROR(VLOOKUP(G1686,REFERENCES!O:P,2,FALSE),"")</f>
        <v>Nombre de kits de tôles</v>
      </c>
      <c r="I1686" s="207">
        <v>760</v>
      </c>
      <c r="J1686" s="207"/>
      <c r="K1686" s="207"/>
      <c r="L1686" s="207"/>
      <c r="M1686" s="147"/>
      <c r="N1686" s="197"/>
      <c r="O1686" s="206"/>
      <c r="P1686" s="206" t="s">
        <v>16</v>
      </c>
      <c r="Q1686" s="206" t="s">
        <v>259</v>
      </c>
      <c r="R1686" s="150" t="s">
        <v>1474</v>
      </c>
      <c r="S1686" s="206"/>
      <c r="T1686" s="206"/>
      <c r="U1686" s="206"/>
      <c r="V1686" s="145" t="s">
        <v>1898</v>
      </c>
      <c r="W1686" s="206" t="str">
        <f t="shared" si="80"/>
        <v>IOM201712GRDA3E</v>
      </c>
      <c r="X1686" s="206">
        <f t="shared" si="81"/>
        <v>0</v>
      </c>
      <c r="Y1686" s="206" t="str">
        <f>VLOOKUP(P1686,NIVEAUXADMIN!A:B,2,FALSE)</f>
        <v>HT08</v>
      </c>
      <c r="Z1686" s="206" t="str">
        <f>VLOOKUP(Q1686,NIVEAUXADMIN!E:F,2,FALSE)</f>
        <v>HT08822</v>
      </c>
      <c r="AA1686" s="206" t="str">
        <f>VLOOKUP(R1686,NIVEAUXADMIN!I:J,2,FALSE)</f>
        <v>HT08822-03</v>
      </c>
      <c r="AB1686" s="206">
        <f>IF(SUMPRODUCT(($A$4:$A1686=A1686)*($Q$4:$Q1686=Q1686))&gt;1,0,1)</f>
        <v>0</v>
      </c>
      <c r="AC1686" s="207">
        <f>IF(SUMPRODUCT(($A$4:$A1686=A1686)*($F$4:$F1686=F1686)*($Q$4:$Q1686=Q1686))&gt;1,0,1)</f>
        <v>1</v>
      </c>
      <c r="AD1686" s="206" t="str">
        <f t="shared" si="82"/>
        <v xml:space="preserve">{"Organisation": "IOM", "Indicateur": "Support à l'auto-recouvrement pour la réparation et reconstruction", "Statut": "Planifié (financé)", "Date de l'activité (passé ou planifiée)
( jj-mm-aaaa)": "1/2/2017", "Département": "Grande Anse", "Commune": "Dame-Marie", "Section Communale": "3e Désormeau"}, </v>
      </c>
    </row>
    <row r="1687" spans="1:30" x14ac:dyDescent="0.25">
      <c r="A1687" s="71" t="s">
        <v>41</v>
      </c>
      <c r="B1687" s="53"/>
      <c r="C1687" s="206" t="s">
        <v>1897</v>
      </c>
      <c r="D1687" s="206" t="s">
        <v>18</v>
      </c>
      <c r="E1687" s="132">
        <v>42737</v>
      </c>
      <c r="F1687" s="77" t="s">
        <v>2418</v>
      </c>
      <c r="G1687" s="145" t="s">
        <v>1151</v>
      </c>
      <c r="H1687" s="138" t="str">
        <f>IFERROR(VLOOKUP(G1687,REFERENCES!O:P,2,FALSE),"")</f>
        <v>Nombre de kits d'outils</v>
      </c>
      <c r="I1687" s="207">
        <v>152</v>
      </c>
      <c r="J1687" s="207"/>
      <c r="K1687" s="207"/>
      <c r="L1687" s="207"/>
      <c r="M1687" s="147"/>
      <c r="N1687" s="197"/>
      <c r="O1687" s="206"/>
      <c r="P1687" s="206" t="s">
        <v>16</v>
      </c>
      <c r="Q1687" s="206" t="s">
        <v>259</v>
      </c>
      <c r="R1687" s="150" t="s">
        <v>1474</v>
      </c>
      <c r="S1687" s="206"/>
      <c r="T1687" s="206"/>
      <c r="U1687" s="206"/>
      <c r="V1687" s="145"/>
      <c r="W1687" s="206" t="str">
        <f t="shared" si="80"/>
        <v>IOM201712GRDA3E</v>
      </c>
      <c r="X1687" s="206">
        <f t="shared" si="81"/>
        <v>0</v>
      </c>
      <c r="Y1687" s="206" t="str">
        <f>VLOOKUP(P1687,NIVEAUXADMIN!A:B,2,FALSE)</f>
        <v>HT08</v>
      </c>
      <c r="Z1687" s="206" t="str">
        <f>VLOOKUP(Q1687,NIVEAUXADMIN!E:F,2,FALSE)</f>
        <v>HT08822</v>
      </c>
      <c r="AA1687" s="206" t="str">
        <f>VLOOKUP(R1687,NIVEAUXADMIN!I:J,2,FALSE)</f>
        <v>HT08822-03</v>
      </c>
      <c r="AB1687" s="206">
        <f>IF(SUMPRODUCT(($A$4:$A1687=A1687)*($Q$4:$Q1687=Q1687))&gt;1,0,1)</f>
        <v>0</v>
      </c>
      <c r="AC1687" s="207">
        <f>IF(SUMPRODUCT(($A$4:$A1687=A1687)*($F$4:$F1687=F1687)*($Q$4:$Q1687=Q1687))&gt;1,0,1)</f>
        <v>0</v>
      </c>
      <c r="AD1687" s="206" t="str">
        <f t="shared" si="82"/>
        <v xml:space="preserve">{"Organisation": "IOM", "Indicateur": "Support à l'auto-recouvrement pour la réparation et reconstruction", "Statut": "Planifié (financé)", "Date de l'activité (passé ou planifiée)
( jj-mm-aaaa)": "1/2/2017", "Département": "Grande Anse", "Commune": "Dame-Marie", "Section Communale": "3e Désormeau"}, </v>
      </c>
    </row>
    <row r="1688" spans="1:30" ht="30" x14ac:dyDescent="0.25">
      <c r="A1688" s="71" t="s">
        <v>41</v>
      </c>
      <c r="B1688" s="53"/>
      <c r="C1688" s="206" t="s">
        <v>1897</v>
      </c>
      <c r="D1688" s="206" t="s">
        <v>15</v>
      </c>
      <c r="E1688" s="132">
        <v>42759</v>
      </c>
      <c r="F1688" s="77" t="s">
        <v>2363</v>
      </c>
      <c r="G1688" s="145" t="s">
        <v>2366</v>
      </c>
      <c r="H1688" s="138" t="str">
        <f>IFERROR(VLOOKUP(G1688,REFERENCES!O:P,2,FALSE),"")</f>
        <v>Nombre de sessions organisees</v>
      </c>
      <c r="I1688" s="207">
        <v>16</v>
      </c>
      <c r="J1688" s="207"/>
      <c r="K1688" s="207"/>
      <c r="L1688" s="207"/>
      <c r="M1688" s="147"/>
      <c r="N1688" s="197"/>
      <c r="O1688" s="206"/>
      <c r="P1688" s="206" t="s">
        <v>16</v>
      </c>
      <c r="Q1688" s="206" t="s">
        <v>17</v>
      </c>
      <c r="R1688" s="150"/>
      <c r="S1688" s="206"/>
      <c r="T1688" s="206"/>
      <c r="U1688" s="206"/>
      <c r="V1688" s="145"/>
      <c r="W1688" s="206" t="str">
        <f t="shared" si="80"/>
        <v>IOM2017124GRJE</v>
      </c>
      <c r="X1688" s="206">
        <f t="shared" si="81"/>
        <v>0</v>
      </c>
      <c r="Y1688" s="206" t="str">
        <f>VLOOKUP(P1688,NIVEAUXADMIN!A:B,2,FALSE)</f>
        <v>HT08</v>
      </c>
      <c r="Z1688" s="206" t="str">
        <f>VLOOKUP(Q1688,NIVEAUXADMIN!E:F,2,FALSE)</f>
        <v>HT08811</v>
      </c>
      <c r="AA1688" s="206" t="e">
        <f>VLOOKUP(R1688,NIVEAUXADMIN!I:J,2,FALSE)</f>
        <v>#N/A</v>
      </c>
      <c r="AB1688" s="206">
        <f>IF(SUMPRODUCT(($A$4:$A1688=A1688)*($Q$4:$Q1688=Q1688))&gt;1,0,1)</f>
        <v>0</v>
      </c>
      <c r="AC1688" s="207">
        <f>IF(SUMPRODUCT(($A$4:$A1688=A1688)*($F$4:$F1688=F1688)*($Q$4:$Q1688=Q1688))&gt;1,0,1)</f>
        <v>1</v>
      </c>
      <c r="AD1688" s="206" t="str">
        <f t="shared" si="82"/>
        <v xml:space="preserve">{"Organisation": "IOM", "Indicateur": "Sensibilisation ", "Statut": "Réalisé", "Date de l'activité (passé ou planifiée)
( jj-mm-aaaa)": "1/24/2017", "Département": "Grande Anse", "Commune": "Jeremie", "Section Communale": ""}, </v>
      </c>
    </row>
    <row r="1689" spans="1:30" x14ac:dyDescent="0.25">
      <c r="A1689" s="143" t="s">
        <v>41</v>
      </c>
      <c r="B1689" s="53"/>
      <c r="C1689" s="206" t="s">
        <v>1897</v>
      </c>
      <c r="D1689" s="206" t="s">
        <v>15</v>
      </c>
      <c r="E1689" s="132">
        <v>42759</v>
      </c>
      <c r="F1689" s="77" t="s">
        <v>2363</v>
      </c>
      <c r="G1689" s="145" t="s">
        <v>2367</v>
      </c>
      <c r="H1689" s="138" t="str">
        <f>IFERROR(VLOOKUP(G1689,REFERENCES!O:P,2,FALSE),"")</f>
        <v>Nombre de sessions organisees</v>
      </c>
      <c r="I1689" s="207">
        <v>16</v>
      </c>
      <c r="J1689" s="207"/>
      <c r="K1689" s="207"/>
      <c r="L1689" s="207"/>
      <c r="M1689" s="147"/>
      <c r="N1689" s="197"/>
      <c r="O1689" s="206"/>
      <c r="P1689" s="206" t="s">
        <v>16</v>
      </c>
      <c r="Q1689" s="206" t="s">
        <v>259</v>
      </c>
      <c r="R1689" s="150" t="s">
        <v>1474</v>
      </c>
      <c r="S1689" s="206" t="s">
        <v>2344</v>
      </c>
      <c r="T1689" s="206"/>
      <c r="U1689" s="189" t="s">
        <v>2345</v>
      </c>
      <c r="V1689" s="145"/>
      <c r="W1689" s="206" t="str">
        <f t="shared" si="80"/>
        <v>IOM2017124GRDA3E</v>
      </c>
      <c r="X1689" s="206">
        <f t="shared" si="81"/>
        <v>0</v>
      </c>
      <c r="Y1689" s="206" t="str">
        <f>VLOOKUP(P1689,NIVEAUXADMIN!A:B,2,FALSE)</f>
        <v>HT08</v>
      </c>
      <c r="Z1689" s="206" t="str">
        <f>VLOOKUP(Q1689,NIVEAUXADMIN!E:F,2,FALSE)</f>
        <v>HT08822</v>
      </c>
      <c r="AA1689" s="206" t="str">
        <f>VLOOKUP(R1689,NIVEAUXADMIN!I:J,2,FALSE)</f>
        <v>HT08822-03</v>
      </c>
      <c r="AB1689" s="206">
        <f>IF(SUMPRODUCT(($A$4:$A1689=A1689)*($Q$4:$Q1689=Q1689))&gt;1,0,1)</f>
        <v>0</v>
      </c>
      <c r="AC1689" s="207">
        <f>IF(SUMPRODUCT(($A$4:$A1689=A1689)*($F$4:$F1689=F1689)*($Q$4:$Q1689=Q1689))&gt;1,0,1)</f>
        <v>1</v>
      </c>
      <c r="AD1689" s="206" t="str">
        <f t="shared" si="82"/>
        <v xml:space="preserve">{"Organisation": "IOM", "Indicateur": "Sensibilisation ", "Statut": "Réalisé", "Date de l'activité (passé ou planifiée)
( jj-mm-aaaa)": "1/24/2017", "Département": "Grande Anse", "Commune": "Dame-Marie", "Section Communale": "3e Désormeau"}, </v>
      </c>
    </row>
    <row r="1690" spans="1:30" x14ac:dyDescent="0.25">
      <c r="A1690" s="143" t="s">
        <v>41</v>
      </c>
      <c r="B1690" s="53"/>
      <c r="C1690" s="206"/>
      <c r="D1690" s="206" t="s">
        <v>15</v>
      </c>
      <c r="E1690" s="132">
        <v>42769</v>
      </c>
      <c r="F1690" s="77" t="s">
        <v>2412</v>
      </c>
      <c r="G1690" s="145" t="s">
        <v>2367</v>
      </c>
      <c r="H1690" s="138" t="str">
        <f>IFERROR(VLOOKUP(G1690,REFERENCES!O:P,2,FALSE),"")</f>
        <v>Nombre de sessions organisees</v>
      </c>
      <c r="I1690" s="207">
        <v>24</v>
      </c>
      <c r="J1690" s="207"/>
      <c r="K1690" s="207"/>
      <c r="L1690" s="207"/>
      <c r="M1690" s="147"/>
      <c r="N1690" s="197"/>
      <c r="O1690" s="206"/>
      <c r="P1690" s="206" t="s">
        <v>19</v>
      </c>
      <c r="Q1690" s="206" t="s">
        <v>20</v>
      </c>
      <c r="R1690" s="150"/>
      <c r="S1690" s="206"/>
      <c r="T1690" s="206"/>
      <c r="U1690" s="206"/>
      <c r="V1690" s="145"/>
      <c r="W1690" s="206" t="str">
        <f t="shared" si="80"/>
        <v>IOM201723SULE</v>
      </c>
      <c r="X1690" s="206">
        <f t="shared" si="81"/>
        <v>0</v>
      </c>
      <c r="Y1690" s="206" t="str">
        <f>VLOOKUP(P1690,NIVEAUXADMIN!A:B,2,FALSE)</f>
        <v>HT07</v>
      </c>
      <c r="Z1690" s="206" t="str">
        <f>VLOOKUP(Q1690,NIVEAUXADMIN!E:F,2,FALSE)</f>
        <v>HT07711</v>
      </c>
      <c r="AA1690" s="206" t="e">
        <f>VLOOKUP(R1690,NIVEAUXADMIN!I:J,2,FALSE)</f>
        <v>#N/A</v>
      </c>
      <c r="AB1690" s="206">
        <f>IF(SUMPRODUCT(($A$4:$A1690=A1690)*($Q$4:$Q1690=Q1690))&gt;1,0,1)</f>
        <v>1</v>
      </c>
      <c r="AC1690" s="207">
        <f>IF(SUMPRODUCT(($A$4:$A1690=A1690)*($F$4:$F1690=F1690)*($Q$4:$Q1690=Q1690))&gt;1,0,1)</f>
        <v>1</v>
      </c>
      <c r="AD1690" s="206" t="str">
        <f t="shared" si="82"/>
        <v xml:space="preserve">{"Organisation": "IOM", "Indicateur": "Guidance technique pour la Reconstruction Plus Sûre", "Statut": "Réalisé", "Date de l'activité (passé ou planifiée)
( jj-mm-aaaa)": "2/3/2017", "Département": "Sud", "Commune": "Les Cayes", "Section Communale": ""}, </v>
      </c>
    </row>
    <row r="1691" spans="1:30" x14ac:dyDescent="0.25">
      <c r="A1691" s="143" t="s">
        <v>41</v>
      </c>
      <c r="B1691" s="53"/>
      <c r="C1691" s="206"/>
      <c r="D1691" s="206" t="s">
        <v>15</v>
      </c>
      <c r="E1691" s="132">
        <v>42769</v>
      </c>
      <c r="F1691" s="148" t="s">
        <v>2412</v>
      </c>
      <c r="G1691" s="145" t="s">
        <v>2367</v>
      </c>
      <c r="H1691" s="138" t="str">
        <f>IFERROR(VLOOKUP(G1691,REFERENCES!O:P,2,FALSE),"")</f>
        <v>Nombre de sessions organisees</v>
      </c>
      <c r="I1691" s="207">
        <v>24</v>
      </c>
      <c r="J1691" s="207"/>
      <c r="K1691" s="207"/>
      <c r="L1691" s="207"/>
      <c r="M1691" s="147"/>
      <c r="N1691" s="197"/>
      <c r="O1691" s="206"/>
      <c r="P1691" s="206" t="s">
        <v>19</v>
      </c>
      <c r="Q1691" s="206" t="s">
        <v>20</v>
      </c>
      <c r="R1691" s="150"/>
      <c r="S1691" s="206"/>
      <c r="T1691" s="206"/>
      <c r="U1691" s="206"/>
      <c r="V1691" s="145"/>
      <c r="W1691" s="206" t="str">
        <f t="shared" si="80"/>
        <v>IOM201723SULE</v>
      </c>
      <c r="X1691" s="206">
        <f t="shared" si="81"/>
        <v>0</v>
      </c>
      <c r="Y1691" s="206" t="str">
        <f>VLOOKUP(P1691,NIVEAUXADMIN!A:B,2,FALSE)</f>
        <v>HT07</v>
      </c>
      <c r="Z1691" s="206" t="str">
        <f>VLOOKUP(Q1691,NIVEAUXADMIN!E:F,2,FALSE)</f>
        <v>HT07711</v>
      </c>
      <c r="AA1691" s="206" t="e">
        <f>VLOOKUP(R1691,NIVEAUXADMIN!I:J,2,FALSE)</f>
        <v>#N/A</v>
      </c>
      <c r="AB1691" s="206">
        <f>IF(SUMPRODUCT(($A$4:$A1691=A1691)*($Q$4:$Q1691=Q1691))&gt;1,0,1)</f>
        <v>0</v>
      </c>
      <c r="AC1691" s="207">
        <f>IF(SUMPRODUCT(($A$4:$A1691=A1691)*($F$4:$F1691=F1691)*($Q$4:$Q1691=Q1691))&gt;1,0,1)</f>
        <v>0</v>
      </c>
      <c r="AD1691" s="206" t="str">
        <f t="shared" si="82"/>
        <v xml:space="preserve">{"Organisation": "IOM", "Indicateur": "Guidance technique pour la Reconstruction Plus Sûre", "Statut": "Réalisé", "Date de l'activité (passé ou planifiée)
( jj-mm-aaaa)": "2/3/2017", "Département": "Sud", "Commune": "Les Cayes", "Section Communale": ""}, </v>
      </c>
    </row>
    <row r="1692" spans="1:30" ht="30" x14ac:dyDescent="0.25">
      <c r="A1692" s="143" t="s">
        <v>41</v>
      </c>
      <c r="B1692" s="53"/>
      <c r="C1692" s="206" t="s">
        <v>1897</v>
      </c>
      <c r="D1692" s="206" t="s">
        <v>15</v>
      </c>
      <c r="E1692" s="132">
        <v>42772</v>
      </c>
      <c r="F1692" s="77" t="s">
        <v>2363</v>
      </c>
      <c r="G1692" s="145" t="s">
        <v>2366</v>
      </c>
      <c r="H1692" s="138" t="str">
        <f>IFERROR(VLOOKUP(G1692,REFERENCES!O:P,2,FALSE),"")</f>
        <v>Nombre de sessions organisees</v>
      </c>
      <c r="I1692" s="207">
        <v>40</v>
      </c>
      <c r="J1692" s="207"/>
      <c r="K1692" s="207"/>
      <c r="L1692" s="207"/>
      <c r="M1692" s="147"/>
      <c r="N1692" s="197"/>
      <c r="O1692" s="206"/>
      <c r="P1692" s="206" t="s">
        <v>16</v>
      </c>
      <c r="Q1692" s="206" t="s">
        <v>259</v>
      </c>
      <c r="R1692" s="150" t="s">
        <v>1474</v>
      </c>
      <c r="S1692" s="206"/>
      <c r="T1692" s="206"/>
      <c r="U1692" s="206"/>
      <c r="V1692" s="145"/>
      <c r="W1692" s="206" t="str">
        <f t="shared" si="80"/>
        <v>IOM201726GRDA3E</v>
      </c>
      <c r="X1692" s="206">
        <f t="shared" si="81"/>
        <v>0</v>
      </c>
      <c r="Y1692" s="206" t="str">
        <f>VLOOKUP(P1692,NIVEAUXADMIN!A:B,2,FALSE)</f>
        <v>HT08</v>
      </c>
      <c r="Z1692" s="206" t="str">
        <f>VLOOKUP(Q1692,NIVEAUXADMIN!E:F,2,FALSE)</f>
        <v>HT08822</v>
      </c>
      <c r="AA1692" s="206" t="str">
        <f>VLOOKUP(R1692,NIVEAUXADMIN!I:J,2,FALSE)</f>
        <v>HT08822-03</v>
      </c>
      <c r="AB1692" s="206">
        <f>IF(SUMPRODUCT(($A$4:$A1692=A1692)*($Q$4:$Q1692=Q1692))&gt;1,0,1)</f>
        <v>0</v>
      </c>
      <c r="AC1692" s="207">
        <f>IF(SUMPRODUCT(($A$4:$A1692=A1692)*($F$4:$F1692=F1692)*($Q$4:$Q1692=Q1692))&gt;1,0,1)</f>
        <v>0</v>
      </c>
      <c r="AD1692" s="206" t="str">
        <f t="shared" si="82"/>
        <v xml:space="preserve">{"Organisation": "IOM", "Indicateur": "Sensibilisation ", "Statut": "Réalisé", "Date de l'activité (passé ou planifiée)
( jj-mm-aaaa)": "2/6/2017", "Département": "Grande Anse", "Commune": "Dame-Marie", "Section Communale": "3e Désormeau"}, </v>
      </c>
    </row>
    <row r="1693" spans="1:30" ht="30" x14ac:dyDescent="0.25">
      <c r="A1693" s="143" t="s">
        <v>41</v>
      </c>
      <c r="B1693" s="206"/>
      <c r="C1693" s="206" t="s">
        <v>1897</v>
      </c>
      <c r="D1693" s="206" t="s">
        <v>15</v>
      </c>
      <c r="E1693" s="132">
        <v>42772</v>
      </c>
      <c r="F1693" s="208" t="s">
        <v>2363</v>
      </c>
      <c r="G1693" s="145" t="s">
        <v>2366</v>
      </c>
      <c r="H1693" s="138" t="str">
        <f>IFERROR(VLOOKUP(G1693,REFERENCES!O:P,2,FALSE),"")</f>
        <v>Nombre de sessions organisees</v>
      </c>
      <c r="I1693" s="207">
        <v>40</v>
      </c>
      <c r="J1693" s="207"/>
      <c r="K1693" s="207"/>
      <c r="L1693" s="207"/>
      <c r="M1693" s="147"/>
      <c r="N1693" s="197"/>
      <c r="O1693" s="206"/>
      <c r="P1693" s="206" t="s">
        <v>16</v>
      </c>
      <c r="Q1693" s="206" t="s">
        <v>259</v>
      </c>
      <c r="R1693" s="150" t="s">
        <v>1474</v>
      </c>
      <c r="S1693" s="206" t="s">
        <v>2346</v>
      </c>
      <c r="T1693" s="206"/>
      <c r="U1693" s="189" t="s">
        <v>2345</v>
      </c>
      <c r="V1693" s="145"/>
      <c r="W1693" s="206" t="str">
        <f t="shared" si="80"/>
        <v>IOM201726GRDA3E</v>
      </c>
      <c r="X1693" s="206">
        <f t="shared" si="81"/>
        <v>0</v>
      </c>
      <c r="Y1693" s="206" t="str">
        <f>VLOOKUP(P1693,NIVEAUXADMIN!A:B,2,FALSE)</f>
        <v>HT08</v>
      </c>
      <c r="Z1693" s="206" t="str">
        <f>VLOOKUP(Q1693,NIVEAUXADMIN!E:F,2,FALSE)</f>
        <v>HT08822</v>
      </c>
      <c r="AA1693" s="206" t="str">
        <f>VLOOKUP(R1693,NIVEAUXADMIN!I:J,2,FALSE)</f>
        <v>HT08822-03</v>
      </c>
      <c r="AB1693" s="206">
        <f>IF(SUMPRODUCT(($A$4:$A1693=A1693)*($Q$4:$Q1693=Q1693))&gt;1,0,1)</f>
        <v>0</v>
      </c>
      <c r="AC1693" s="207">
        <f>IF(SUMPRODUCT(($A$4:$A1693=A1693)*($F$4:$F1693=F1693)*($Q$4:$Q1693=Q1693))&gt;1,0,1)</f>
        <v>0</v>
      </c>
      <c r="AD1693" s="206" t="str">
        <f t="shared" si="82"/>
        <v xml:space="preserve">{"Organisation": "IOM", "Indicateur": "Sensibilisation ", "Statut": "Réalisé", "Date de l'activité (passé ou planifiée)
( jj-mm-aaaa)": "2/6/2017", "Département": "Grande Anse", "Commune": "Dame-Marie", "Section Communale": "3e Désormeau"}, </v>
      </c>
    </row>
    <row r="1694" spans="1:30" x14ac:dyDescent="0.25">
      <c r="A1694" s="143" t="s">
        <v>41</v>
      </c>
      <c r="B1694" s="53"/>
      <c r="C1694" s="206" t="s">
        <v>1897</v>
      </c>
      <c r="D1694" s="206" t="s">
        <v>15</v>
      </c>
      <c r="E1694" s="132">
        <v>42773</v>
      </c>
      <c r="F1694" s="208" t="s">
        <v>2418</v>
      </c>
      <c r="G1694" s="145" t="s">
        <v>2401</v>
      </c>
      <c r="H1694" s="138" t="str">
        <f>IFERROR(VLOOKUP(G1694,REFERENCES!O:P,2,FALSE),"")</f>
        <v>Nombre de kits de tôles</v>
      </c>
      <c r="I1694" s="207">
        <v>240</v>
      </c>
      <c r="J1694" s="207"/>
      <c r="K1694" s="207"/>
      <c r="L1694" s="207"/>
      <c r="M1694" s="147"/>
      <c r="N1694" s="207">
        <v>240</v>
      </c>
      <c r="O1694" s="206"/>
      <c r="P1694" s="206" t="s">
        <v>16</v>
      </c>
      <c r="Q1694" s="206" t="s">
        <v>259</v>
      </c>
      <c r="R1694" s="150" t="s">
        <v>1474</v>
      </c>
      <c r="S1694" s="206" t="s">
        <v>2007</v>
      </c>
      <c r="T1694" s="206"/>
      <c r="U1694" s="206"/>
      <c r="V1694" s="145" t="s">
        <v>1898</v>
      </c>
      <c r="W1694" s="206" t="str">
        <f t="shared" si="80"/>
        <v>IOM201727GRDA3E</v>
      </c>
      <c r="X1694" s="206">
        <f t="shared" si="81"/>
        <v>0</v>
      </c>
      <c r="Y1694" s="206" t="str">
        <f>VLOOKUP(P1694,NIVEAUXADMIN!A:B,2,FALSE)</f>
        <v>HT08</v>
      </c>
      <c r="Z1694" s="206" t="str">
        <f>VLOOKUP(Q1694,NIVEAUXADMIN!E:F,2,FALSE)</f>
        <v>HT08822</v>
      </c>
      <c r="AA1694" s="206" t="str">
        <f>VLOOKUP(R1694,NIVEAUXADMIN!I:J,2,FALSE)</f>
        <v>HT08822-03</v>
      </c>
      <c r="AB1694" s="206">
        <f>IF(SUMPRODUCT(($A$4:$A1694=A1694)*($Q$4:$Q1694=Q1694))&gt;1,0,1)</f>
        <v>0</v>
      </c>
      <c r="AC1694" s="207">
        <f>IF(SUMPRODUCT(($A$4:$A1694=A1694)*($F$4:$F1694=F1694)*($Q$4:$Q1694=Q1694))&gt;1,0,1)</f>
        <v>0</v>
      </c>
      <c r="AD1694" s="206" t="str">
        <f t="shared" si="82"/>
        <v xml:space="preserve">{"Organisation": "IOM", "Indicateur": "Support à l'auto-recouvrement pour la réparation et reconstruction", "Statut": "Réalisé", "Date de l'activité (passé ou planifiée)
( jj-mm-aaaa)": "2/7/2017", "Département": "Grande Anse", "Commune": "Dame-Marie", "Section Communale": "3e Désormeau"}, </v>
      </c>
    </row>
    <row r="1695" spans="1:30" x14ac:dyDescent="0.25">
      <c r="A1695" s="143" t="s">
        <v>41</v>
      </c>
      <c r="B1695" s="53"/>
      <c r="C1695" s="206" t="s">
        <v>1897</v>
      </c>
      <c r="D1695" s="206" t="s">
        <v>15</v>
      </c>
      <c r="E1695" s="132">
        <v>42773</v>
      </c>
      <c r="F1695" s="208" t="s">
        <v>2418</v>
      </c>
      <c r="G1695" s="145" t="s">
        <v>1151</v>
      </c>
      <c r="H1695" s="138" t="str">
        <f>IFERROR(VLOOKUP(G1695,REFERENCES!O:P,2,FALSE),"")</f>
        <v>Nombre de kits d'outils</v>
      </c>
      <c r="I1695" s="207">
        <v>48</v>
      </c>
      <c r="J1695" s="207"/>
      <c r="K1695" s="207"/>
      <c r="L1695" s="207"/>
      <c r="M1695" s="147"/>
      <c r="N1695" s="207">
        <v>240</v>
      </c>
      <c r="O1695" s="206"/>
      <c r="P1695" s="206" t="s">
        <v>16</v>
      </c>
      <c r="Q1695" s="206" t="s">
        <v>259</v>
      </c>
      <c r="R1695" s="150" t="s">
        <v>1474</v>
      </c>
      <c r="S1695" s="206" t="s">
        <v>2007</v>
      </c>
      <c r="T1695" s="206"/>
      <c r="U1695" s="206"/>
      <c r="V1695" s="145"/>
      <c r="W1695" s="206" t="str">
        <f t="shared" si="80"/>
        <v>IOM201727GRDA3E</v>
      </c>
      <c r="X1695" s="206">
        <f t="shared" si="81"/>
        <v>0</v>
      </c>
      <c r="Y1695" s="206" t="str">
        <f>VLOOKUP(P1695,NIVEAUXADMIN!A:B,2,FALSE)</f>
        <v>HT08</v>
      </c>
      <c r="Z1695" s="206" t="str">
        <f>VLOOKUP(Q1695,NIVEAUXADMIN!E:F,2,FALSE)</f>
        <v>HT08822</v>
      </c>
      <c r="AA1695" s="206" t="str">
        <f>VLOOKUP(R1695,NIVEAUXADMIN!I:J,2,FALSE)</f>
        <v>HT08822-03</v>
      </c>
      <c r="AB1695" s="206">
        <f>IF(SUMPRODUCT(($A$4:$A1695=A1695)*($Q$4:$Q1695=Q1695))&gt;1,0,1)</f>
        <v>0</v>
      </c>
      <c r="AC1695" s="207">
        <f>IF(SUMPRODUCT(($A$4:$A1695=A1695)*($F$4:$F1695=F1695)*($Q$4:$Q1695=Q1695))&gt;1,0,1)</f>
        <v>0</v>
      </c>
      <c r="AD1695" s="206" t="str">
        <f t="shared" si="82"/>
        <v xml:space="preserve">{"Organisation": "IOM", "Indicateur": "Support à l'auto-recouvrement pour la réparation et reconstruction", "Statut": "Réalisé", "Date de l'activité (passé ou planifiée)
( jj-mm-aaaa)": "2/7/2017", "Département": "Grande Anse", "Commune": "Dame-Marie", "Section Communale": "3e Désormeau"}, </v>
      </c>
    </row>
    <row r="1696" spans="1:30" x14ac:dyDescent="0.25">
      <c r="A1696" s="143" t="s">
        <v>41</v>
      </c>
      <c r="B1696" s="53"/>
      <c r="C1696" s="206" t="s">
        <v>1897</v>
      </c>
      <c r="D1696" s="206" t="s">
        <v>15</v>
      </c>
      <c r="E1696" s="132">
        <v>42773</v>
      </c>
      <c r="F1696" s="208" t="s">
        <v>2418</v>
      </c>
      <c r="G1696" s="145" t="s">
        <v>2401</v>
      </c>
      <c r="H1696" s="138" t="str">
        <f>IFERROR(VLOOKUP(G1696,REFERENCES!O:P,2,FALSE),"")</f>
        <v>Nombre de kits de tôles</v>
      </c>
      <c r="I1696" s="207">
        <v>240</v>
      </c>
      <c r="J1696" s="207"/>
      <c r="K1696" s="207"/>
      <c r="L1696" s="207"/>
      <c r="M1696" s="147"/>
      <c r="N1696" s="207">
        <v>240</v>
      </c>
      <c r="O1696" s="206"/>
      <c r="P1696" s="206" t="s">
        <v>16</v>
      </c>
      <c r="Q1696" s="206" t="s">
        <v>259</v>
      </c>
      <c r="R1696" s="150" t="s">
        <v>1474</v>
      </c>
      <c r="S1696" s="206"/>
      <c r="T1696" s="206"/>
      <c r="U1696" s="189" t="s">
        <v>2345</v>
      </c>
      <c r="V1696" s="145" t="s">
        <v>1898</v>
      </c>
      <c r="W1696" s="206" t="str">
        <f t="shared" si="80"/>
        <v>IOM201727GRDA3E</v>
      </c>
      <c r="X1696" s="206">
        <f t="shared" si="81"/>
        <v>0</v>
      </c>
      <c r="Y1696" s="206" t="str">
        <f>VLOOKUP(P1696,NIVEAUXADMIN!A:B,2,FALSE)</f>
        <v>HT08</v>
      </c>
      <c r="Z1696" s="206" t="str">
        <f>VLOOKUP(Q1696,NIVEAUXADMIN!E:F,2,FALSE)</f>
        <v>HT08822</v>
      </c>
      <c r="AA1696" s="206" t="str">
        <f>VLOOKUP(R1696,NIVEAUXADMIN!I:J,2,FALSE)</f>
        <v>HT08822-03</v>
      </c>
      <c r="AB1696" s="206">
        <f>IF(SUMPRODUCT(($A$4:$A1696=A1696)*($Q$4:$Q1696=Q1696))&gt;1,0,1)</f>
        <v>0</v>
      </c>
      <c r="AC1696" s="207">
        <f>IF(SUMPRODUCT(($A$4:$A1696=A1696)*($F$4:$F1696=F1696)*($Q$4:$Q1696=Q1696))&gt;1,0,1)</f>
        <v>0</v>
      </c>
      <c r="AD1696" s="206" t="str">
        <f t="shared" si="82"/>
        <v xml:space="preserve">{"Organisation": "IOM", "Indicateur": "Support à l'auto-recouvrement pour la réparation et reconstruction", "Statut": "Réalisé", "Date de l'activité (passé ou planifiée)
( jj-mm-aaaa)": "2/7/2017", "Département": "Grande Anse", "Commune": "Dame-Marie", "Section Communale": "3e Désormeau"}, </v>
      </c>
    </row>
    <row r="1697" spans="1:30" x14ac:dyDescent="0.25">
      <c r="A1697" s="143" t="s">
        <v>41</v>
      </c>
      <c r="B1697" s="53"/>
      <c r="C1697" s="206" t="s">
        <v>1897</v>
      </c>
      <c r="D1697" s="206" t="s">
        <v>15</v>
      </c>
      <c r="E1697" s="132">
        <v>42773</v>
      </c>
      <c r="F1697" s="208" t="s">
        <v>2418</v>
      </c>
      <c r="G1697" s="145" t="s">
        <v>1151</v>
      </c>
      <c r="H1697" s="138" t="str">
        <f>IFERROR(VLOOKUP(G1697,REFERENCES!O:P,2,FALSE),"")</f>
        <v>Nombre de kits d'outils</v>
      </c>
      <c r="I1697" s="207">
        <v>48</v>
      </c>
      <c r="J1697" s="207"/>
      <c r="K1697" s="207"/>
      <c r="L1697" s="207"/>
      <c r="M1697" s="147"/>
      <c r="N1697" s="207">
        <v>240</v>
      </c>
      <c r="O1697" s="206"/>
      <c r="P1697" s="206" t="s">
        <v>16</v>
      </c>
      <c r="Q1697" s="206" t="s">
        <v>259</v>
      </c>
      <c r="R1697" s="150" t="s">
        <v>1474</v>
      </c>
      <c r="S1697" s="206"/>
      <c r="T1697" s="206"/>
      <c r="U1697" s="206"/>
      <c r="V1697" s="145"/>
      <c r="W1697" s="206" t="str">
        <f t="shared" si="80"/>
        <v>IOM201727GRDA3E</v>
      </c>
      <c r="X1697" s="206">
        <f t="shared" si="81"/>
        <v>0</v>
      </c>
      <c r="Y1697" s="206" t="str">
        <f>VLOOKUP(P1697,NIVEAUXADMIN!A:B,2,FALSE)</f>
        <v>HT08</v>
      </c>
      <c r="Z1697" s="206" t="str">
        <f>VLOOKUP(Q1697,NIVEAUXADMIN!E:F,2,FALSE)</f>
        <v>HT08822</v>
      </c>
      <c r="AA1697" s="206" t="str">
        <f>VLOOKUP(R1697,NIVEAUXADMIN!I:J,2,FALSE)</f>
        <v>HT08822-03</v>
      </c>
      <c r="AB1697" s="206">
        <f>IF(SUMPRODUCT(($A$4:$A1697=A1697)*($Q$4:$Q1697=Q1697))&gt;1,0,1)</f>
        <v>0</v>
      </c>
      <c r="AC1697" s="207">
        <f>IF(SUMPRODUCT(($A$4:$A1697=A1697)*($F$4:$F1697=F1697)*($Q$4:$Q1697=Q1697))&gt;1,0,1)</f>
        <v>0</v>
      </c>
      <c r="AD1697" s="206" t="str">
        <f t="shared" si="82"/>
        <v xml:space="preserve">{"Organisation": "IOM", "Indicateur": "Support à l'auto-recouvrement pour la réparation et reconstruction", "Statut": "Réalisé", "Date de l'activité (passé ou planifiée)
( jj-mm-aaaa)": "2/7/2017", "Département": "Grande Anse", "Commune": "Dame-Marie", "Section Communale": "3e Désormeau"}, </v>
      </c>
    </row>
    <row r="1698" spans="1:30" ht="30" x14ac:dyDescent="0.25">
      <c r="A1698" s="143" t="s">
        <v>41</v>
      </c>
      <c r="B1698" s="53"/>
      <c r="C1698" s="206" t="s">
        <v>1897</v>
      </c>
      <c r="D1698" s="206" t="s">
        <v>15</v>
      </c>
      <c r="E1698" s="132">
        <v>42774</v>
      </c>
      <c r="F1698" s="208" t="s">
        <v>2363</v>
      </c>
      <c r="G1698" s="145" t="s">
        <v>2366</v>
      </c>
      <c r="H1698" s="138" t="str">
        <f>IFERROR(VLOOKUP(G1698,REFERENCES!O:P,2,FALSE),"")</f>
        <v>Nombre de sessions organisees</v>
      </c>
      <c r="I1698" s="207">
        <v>40</v>
      </c>
      <c r="J1698" s="207"/>
      <c r="K1698" s="207"/>
      <c r="L1698" s="207"/>
      <c r="M1698" s="147"/>
      <c r="N1698" s="197"/>
      <c r="O1698" s="206"/>
      <c r="P1698" s="206" t="s">
        <v>16</v>
      </c>
      <c r="Q1698" s="206" t="s">
        <v>259</v>
      </c>
      <c r="R1698" s="150" t="s">
        <v>1474</v>
      </c>
      <c r="S1698" s="206"/>
      <c r="T1698" s="206"/>
      <c r="U1698" s="206"/>
      <c r="V1698" s="145"/>
      <c r="W1698" s="206" t="str">
        <f t="shared" si="80"/>
        <v>IOM201728GRDA3E</v>
      </c>
      <c r="X1698" s="206">
        <f t="shared" si="81"/>
        <v>0</v>
      </c>
      <c r="Y1698" s="206" t="str">
        <f>VLOOKUP(P1698,NIVEAUXADMIN!A:B,2,FALSE)</f>
        <v>HT08</v>
      </c>
      <c r="Z1698" s="206" t="str">
        <f>VLOOKUP(Q1698,NIVEAUXADMIN!E:F,2,FALSE)</f>
        <v>HT08822</v>
      </c>
      <c r="AA1698" s="206" t="str">
        <f>VLOOKUP(R1698,NIVEAUXADMIN!I:J,2,FALSE)</f>
        <v>HT08822-03</v>
      </c>
      <c r="AB1698" s="206">
        <f>IF(SUMPRODUCT(($A$4:$A1698=A1698)*($Q$4:$Q1698=Q1698))&gt;1,0,1)</f>
        <v>0</v>
      </c>
      <c r="AC1698" s="207">
        <f>IF(SUMPRODUCT(($A$4:$A1698=A1698)*($F$4:$F1698=F1698)*($Q$4:$Q1698=Q1698))&gt;1,0,1)</f>
        <v>0</v>
      </c>
      <c r="AD1698" s="206" t="str">
        <f t="shared" si="82"/>
        <v xml:space="preserve">{"Organisation": "IOM", "Indicateur": "Sensibilisation ", "Statut": "Réalisé", "Date de l'activité (passé ou planifiée)
( jj-mm-aaaa)": "2/8/2017", "Département": "Grande Anse", "Commune": "Dame-Marie", "Section Communale": "3e Désormeau"}, </v>
      </c>
    </row>
    <row r="1699" spans="1:30" ht="30" x14ac:dyDescent="0.25">
      <c r="A1699" s="143" t="s">
        <v>41</v>
      </c>
      <c r="B1699" s="53"/>
      <c r="C1699" s="206" t="s">
        <v>1897</v>
      </c>
      <c r="D1699" s="206" t="s">
        <v>15</v>
      </c>
      <c r="E1699" s="132">
        <v>42774</v>
      </c>
      <c r="F1699" s="208" t="s">
        <v>2363</v>
      </c>
      <c r="G1699" s="145" t="s">
        <v>2366</v>
      </c>
      <c r="H1699" s="138" t="str">
        <f>IFERROR(VLOOKUP(G1699,REFERENCES!O:P,2,FALSE),"")</f>
        <v>Nombre de sessions organisees</v>
      </c>
      <c r="I1699" s="207">
        <v>40</v>
      </c>
      <c r="J1699" s="207"/>
      <c r="K1699" s="207"/>
      <c r="L1699" s="207"/>
      <c r="M1699" s="147"/>
      <c r="N1699" s="197"/>
      <c r="O1699" s="206"/>
      <c r="P1699" s="206" t="s">
        <v>16</v>
      </c>
      <c r="Q1699" s="206" t="s">
        <v>259</v>
      </c>
      <c r="R1699" s="150" t="s">
        <v>1474</v>
      </c>
      <c r="S1699" s="206"/>
      <c r="T1699" s="206"/>
      <c r="U1699" s="206"/>
      <c r="V1699" s="145"/>
      <c r="W1699" s="206" t="str">
        <f t="shared" si="80"/>
        <v>IOM201728GRDA3E</v>
      </c>
      <c r="X1699" s="206">
        <f t="shared" si="81"/>
        <v>0</v>
      </c>
      <c r="Y1699" s="206" t="str">
        <f>VLOOKUP(P1699,NIVEAUXADMIN!A:B,2,FALSE)</f>
        <v>HT08</v>
      </c>
      <c r="Z1699" s="206" t="str">
        <f>VLOOKUP(Q1699,NIVEAUXADMIN!E:F,2,FALSE)</f>
        <v>HT08822</v>
      </c>
      <c r="AA1699" s="206" t="str">
        <f>VLOOKUP(R1699,NIVEAUXADMIN!I:J,2,FALSE)</f>
        <v>HT08822-03</v>
      </c>
      <c r="AB1699" s="206">
        <f>IF(SUMPRODUCT(($A$4:$A1699=A1699)*($Q$4:$Q1699=Q1699))&gt;1,0,1)</f>
        <v>0</v>
      </c>
      <c r="AC1699" s="207">
        <f>IF(SUMPRODUCT(($A$4:$A1699=A1699)*($F$4:$F1699=F1699)*($Q$4:$Q1699=Q1699))&gt;1,0,1)</f>
        <v>0</v>
      </c>
      <c r="AD1699" s="206" t="str">
        <f t="shared" si="82"/>
        <v xml:space="preserve">{"Organisation": "IOM", "Indicateur": "Sensibilisation ", "Statut": "Réalisé", "Date de l'activité (passé ou planifiée)
( jj-mm-aaaa)": "2/8/2017", "Département": "Grande Anse", "Commune": "Dame-Marie", "Section Communale": "3e Désormeau"}, </v>
      </c>
    </row>
    <row r="1700" spans="1:30" ht="30" x14ac:dyDescent="0.25">
      <c r="A1700" s="143" t="s">
        <v>41</v>
      </c>
      <c r="B1700" s="53"/>
      <c r="C1700" s="211" t="s">
        <v>1897</v>
      </c>
      <c r="D1700" s="211" t="s">
        <v>31</v>
      </c>
      <c r="E1700" s="137">
        <v>42790</v>
      </c>
      <c r="F1700" s="208" t="s">
        <v>2363</v>
      </c>
      <c r="G1700" s="145" t="s">
        <v>2366</v>
      </c>
      <c r="H1700" s="138" t="str">
        <f>IFERROR(VLOOKUP(G1700,REFERENCES!O:P,2,FALSE),"")</f>
        <v>Nombre de sessions organisees</v>
      </c>
      <c r="I1700" s="207">
        <v>36</v>
      </c>
      <c r="J1700" s="141"/>
      <c r="K1700" s="141"/>
      <c r="L1700" s="141"/>
      <c r="M1700" s="147"/>
      <c r="N1700" s="195"/>
      <c r="O1700" s="177"/>
      <c r="P1700" s="142" t="s">
        <v>16</v>
      </c>
      <c r="Q1700" s="142" t="s">
        <v>2347</v>
      </c>
      <c r="R1700" s="150" t="s">
        <v>1474</v>
      </c>
      <c r="S1700" s="142"/>
      <c r="T1700" s="142"/>
      <c r="U1700" s="142"/>
      <c r="V1700" s="211"/>
      <c r="W1700" s="206" t="str">
        <f t="shared" si="80"/>
        <v>IOM2017224GRDA3E</v>
      </c>
      <c r="X1700" s="206">
        <f t="shared" si="81"/>
        <v>0</v>
      </c>
      <c r="Y1700" s="206" t="str">
        <f>VLOOKUP(P1700,NIVEAUXADMIN!A:B,2,FALSE)</f>
        <v>HT08</v>
      </c>
      <c r="Z1700" s="206" t="e">
        <f>VLOOKUP(Q1700,NIVEAUXADMIN!E:F,2,FALSE)</f>
        <v>#N/A</v>
      </c>
      <c r="AA1700" s="206" t="str">
        <f>VLOOKUP(R1700,NIVEAUXADMIN!I:J,2,FALSE)</f>
        <v>HT08822-03</v>
      </c>
      <c r="AB1700" s="206">
        <f>IF(SUMPRODUCT(($A$4:$A1700=A1700)*($Q$4:$Q1700=Q1700))&gt;1,0,1)</f>
        <v>1</v>
      </c>
      <c r="AC1700" s="207">
        <f>IF(SUMPRODUCT(($A$4:$A1700=A1700)*($F$4:$F1700=F1700)*($Q$4:$Q1700=Q1700))&gt;1,0,1)</f>
        <v>1</v>
      </c>
      <c r="AD1700" s="206" t="str">
        <f t="shared" si="82"/>
        <v xml:space="preserve">{"Organisation": "IOM", "Indicateur": "Sensibilisation ", "Statut": "En cours", "Date de l'activité (passé ou planifiée)
( jj-mm-aaaa)": "2/24/2017", "Département": "Grande Anse", "Commune": "Dame Marie", "Section Communale": "3e Désormeau"}, </v>
      </c>
    </row>
    <row r="1701" spans="1:30" ht="30" x14ac:dyDescent="0.25">
      <c r="A1701" s="143" t="s">
        <v>41</v>
      </c>
      <c r="B1701" s="53"/>
      <c r="C1701" s="206" t="s">
        <v>1897</v>
      </c>
      <c r="D1701" s="206" t="s">
        <v>15</v>
      </c>
      <c r="E1701" s="132">
        <v>42794</v>
      </c>
      <c r="F1701" s="77" t="s">
        <v>2363</v>
      </c>
      <c r="G1701" s="145" t="s">
        <v>2366</v>
      </c>
      <c r="H1701" s="138" t="str">
        <f>IFERROR(VLOOKUP(G1701,REFERENCES!O:P,2,FALSE),"")</f>
        <v>Nombre de sessions organisees</v>
      </c>
      <c r="I1701" s="207">
        <v>160</v>
      </c>
      <c r="J1701" s="207"/>
      <c r="K1701" s="207"/>
      <c r="L1701" s="207"/>
      <c r="M1701" s="147"/>
      <c r="N1701" s="197"/>
      <c r="O1701" s="206"/>
      <c r="P1701" s="206" t="s">
        <v>16</v>
      </c>
      <c r="Q1701" s="206" t="s">
        <v>259</v>
      </c>
      <c r="R1701" s="150" t="s">
        <v>1474</v>
      </c>
      <c r="S1701" s="206"/>
      <c r="T1701" s="206"/>
      <c r="U1701" s="206"/>
      <c r="V1701" s="145"/>
      <c r="W1701" s="206" t="str">
        <f t="shared" si="80"/>
        <v>IOM2017228GRDA3E</v>
      </c>
      <c r="X1701" s="206">
        <f t="shared" si="81"/>
        <v>0</v>
      </c>
      <c r="Y1701" s="206" t="str">
        <f>VLOOKUP(P1701,NIVEAUXADMIN!A:B,2,FALSE)</f>
        <v>HT08</v>
      </c>
      <c r="Z1701" s="206" t="str">
        <f>VLOOKUP(Q1701,NIVEAUXADMIN!E:F,2,FALSE)</f>
        <v>HT08822</v>
      </c>
      <c r="AA1701" s="206" t="str">
        <f>VLOOKUP(R1701,NIVEAUXADMIN!I:J,2,FALSE)</f>
        <v>HT08822-03</v>
      </c>
      <c r="AB1701" s="206">
        <f>IF(SUMPRODUCT(($A$4:$A1701=A1701)*($Q$4:$Q1701=Q1701))&gt;1,0,1)</f>
        <v>0</v>
      </c>
      <c r="AC1701" s="207">
        <f>IF(SUMPRODUCT(($A$4:$A1701=A1701)*($F$4:$F1701=F1701)*($Q$4:$Q1701=Q1701))&gt;1,0,1)</f>
        <v>0</v>
      </c>
      <c r="AD1701" s="206" t="str">
        <f t="shared" si="82"/>
        <v xml:space="preserve">{"Organisation": "IOM", "Indicateur": "Sensibilisation ", "Statut": "Réalisé", "Date de l'activité (passé ou planifiée)
( jj-mm-aaaa)": "2/28/2017", "Département": "Grande Anse", "Commune": "Dame-Marie", "Section Communale": "3e Désormeau"}, </v>
      </c>
    </row>
    <row r="1702" spans="1:30" ht="30" x14ac:dyDescent="0.25">
      <c r="A1702" s="143" t="s">
        <v>41</v>
      </c>
      <c r="B1702" s="53"/>
      <c r="C1702" s="206" t="s">
        <v>1897</v>
      </c>
      <c r="D1702" s="206" t="s">
        <v>15</v>
      </c>
      <c r="E1702" s="132">
        <v>42794</v>
      </c>
      <c r="F1702" s="77" t="s">
        <v>2363</v>
      </c>
      <c r="G1702" s="145" t="s">
        <v>2366</v>
      </c>
      <c r="H1702" s="138" t="str">
        <f>IFERROR(VLOOKUP(G1702,REFERENCES!O:P,2,FALSE),"")</f>
        <v>Nombre de sessions organisees</v>
      </c>
      <c r="I1702" s="207">
        <v>160</v>
      </c>
      <c r="J1702" s="207"/>
      <c r="K1702" s="207"/>
      <c r="L1702" s="207"/>
      <c r="M1702" s="147"/>
      <c r="N1702" s="197"/>
      <c r="O1702" s="206"/>
      <c r="P1702" s="206" t="s">
        <v>16</v>
      </c>
      <c r="Q1702" s="206" t="s">
        <v>259</v>
      </c>
      <c r="R1702" s="150" t="s">
        <v>1474</v>
      </c>
      <c r="S1702" s="206"/>
      <c r="T1702" s="206"/>
      <c r="U1702" s="206"/>
      <c r="V1702" s="145"/>
      <c r="W1702" s="206" t="str">
        <f t="shared" si="80"/>
        <v>IOM2017228GRDA3E</v>
      </c>
      <c r="X1702" s="206">
        <f t="shared" si="81"/>
        <v>0</v>
      </c>
      <c r="Y1702" s="206" t="str">
        <f>VLOOKUP(P1702,NIVEAUXADMIN!A:B,2,FALSE)</f>
        <v>HT08</v>
      </c>
      <c r="Z1702" s="206" t="str">
        <f>VLOOKUP(Q1702,NIVEAUXADMIN!E:F,2,FALSE)</f>
        <v>HT08822</v>
      </c>
      <c r="AA1702" s="206" t="str">
        <f>VLOOKUP(R1702,NIVEAUXADMIN!I:J,2,FALSE)</f>
        <v>HT08822-03</v>
      </c>
      <c r="AB1702" s="206">
        <f>IF(SUMPRODUCT(($A$4:$A1702=A1702)*($Q$4:$Q1702=Q1702))&gt;1,0,1)</f>
        <v>0</v>
      </c>
      <c r="AC1702" s="207">
        <f>IF(SUMPRODUCT(($A$4:$A1702=A1702)*($F$4:$F1702=F1702)*($Q$4:$Q1702=Q1702))&gt;1,0,1)</f>
        <v>0</v>
      </c>
      <c r="AD1702" s="206" t="str">
        <f t="shared" si="82"/>
        <v xml:space="preserve">{"Organisation": "IOM", "Indicateur": "Sensibilisation ", "Statut": "Réalisé", "Date de l'activité (passé ou planifiée)
( jj-mm-aaaa)": "2/28/2017", "Département": "Grande Anse", "Commune": "Dame-Marie", "Section Communale": "3e Désormeau"}, </v>
      </c>
    </row>
    <row r="1703" spans="1:30" ht="30" x14ac:dyDescent="0.25">
      <c r="A1703" s="143" t="s">
        <v>41</v>
      </c>
      <c r="B1703" s="53"/>
      <c r="C1703" s="211" t="s">
        <v>1897</v>
      </c>
      <c r="D1703" s="211" t="s">
        <v>31</v>
      </c>
      <c r="E1703" s="137">
        <v>42794</v>
      </c>
      <c r="F1703" s="77" t="s">
        <v>2363</v>
      </c>
      <c r="G1703" s="145" t="s">
        <v>2366</v>
      </c>
      <c r="H1703" s="138" t="str">
        <f>IFERROR(VLOOKUP(G1703,REFERENCES!O:P,2,FALSE),"")</f>
        <v>Nombre de sessions organisees</v>
      </c>
      <c r="I1703" s="207">
        <v>42</v>
      </c>
      <c r="J1703" s="141"/>
      <c r="K1703" s="141"/>
      <c r="L1703" s="141"/>
      <c r="M1703" s="147"/>
      <c r="N1703" s="195"/>
      <c r="O1703" s="177"/>
      <c r="P1703" s="142" t="s">
        <v>16</v>
      </c>
      <c r="Q1703" s="142" t="s">
        <v>2347</v>
      </c>
      <c r="R1703" s="150" t="s">
        <v>1474</v>
      </c>
      <c r="S1703" s="142"/>
      <c r="T1703" s="142"/>
      <c r="U1703" s="142"/>
      <c r="V1703" s="211"/>
      <c r="W1703" s="206" t="str">
        <f t="shared" si="80"/>
        <v>IOM2017228GRDA3E</v>
      </c>
      <c r="X1703" s="206">
        <f t="shared" si="81"/>
        <v>0</v>
      </c>
      <c r="Y1703" s="206" t="str">
        <f>VLOOKUP(P1703,NIVEAUXADMIN!A:B,2,FALSE)</f>
        <v>HT08</v>
      </c>
      <c r="Z1703" s="206" t="e">
        <f>VLOOKUP(Q1703,NIVEAUXADMIN!E:F,2,FALSE)</f>
        <v>#N/A</v>
      </c>
      <c r="AA1703" s="206" t="str">
        <f>VLOOKUP(R1703,NIVEAUXADMIN!I:J,2,FALSE)</f>
        <v>HT08822-03</v>
      </c>
      <c r="AB1703" s="206">
        <f>IF(SUMPRODUCT(($A$4:$A1703=A1703)*($Q$4:$Q1703=Q1703))&gt;1,0,1)</f>
        <v>0</v>
      </c>
      <c r="AC1703" s="207">
        <f>IF(SUMPRODUCT(($A$4:$A1703=A1703)*($F$4:$F1703=F1703)*($Q$4:$Q1703=Q1703))&gt;1,0,1)</f>
        <v>0</v>
      </c>
      <c r="AD1703" s="206" t="str">
        <f t="shared" si="82"/>
        <v xml:space="preserve">{"Organisation": "IOM", "Indicateur": "Sensibilisation ", "Statut": "En cours", "Date de l'activité (passé ou planifiée)
( jj-mm-aaaa)": "2/28/2017", "Département": "Grande Anse", "Commune": "Dame Marie", "Section Communale": "3e Désormeau"}, </v>
      </c>
    </row>
    <row r="1704" spans="1:30" ht="30" x14ac:dyDescent="0.25">
      <c r="A1704" s="143" t="s">
        <v>41</v>
      </c>
      <c r="B1704" s="53"/>
      <c r="C1704" s="211" t="s">
        <v>1897</v>
      </c>
      <c r="D1704" s="211" t="s">
        <v>31</v>
      </c>
      <c r="E1704" s="137">
        <v>42801</v>
      </c>
      <c r="F1704" s="77" t="s">
        <v>2363</v>
      </c>
      <c r="G1704" s="145" t="s">
        <v>2366</v>
      </c>
      <c r="H1704" s="138" t="str">
        <f>IFERROR(VLOOKUP(G1704,REFERENCES!O:P,2,FALSE),"")</f>
        <v>Nombre de sessions organisees</v>
      </c>
      <c r="I1704" s="207">
        <v>45</v>
      </c>
      <c r="J1704" s="141"/>
      <c r="K1704" s="141"/>
      <c r="L1704" s="141"/>
      <c r="M1704" s="147"/>
      <c r="N1704" s="195"/>
      <c r="O1704" s="177"/>
      <c r="P1704" s="142" t="s">
        <v>16</v>
      </c>
      <c r="Q1704" s="142" t="s">
        <v>2347</v>
      </c>
      <c r="R1704" s="150" t="s">
        <v>1474</v>
      </c>
      <c r="S1704" s="142"/>
      <c r="T1704" s="142"/>
      <c r="U1704" s="142"/>
      <c r="V1704" s="211"/>
      <c r="W1704" s="206" t="str">
        <f t="shared" si="80"/>
        <v>IOM201737GRDA3E</v>
      </c>
      <c r="X1704" s="206">
        <f t="shared" si="81"/>
        <v>0</v>
      </c>
      <c r="Y1704" s="206" t="str">
        <f>VLOOKUP(P1704,NIVEAUXADMIN!A:B,2,FALSE)</f>
        <v>HT08</v>
      </c>
      <c r="Z1704" s="206" t="e">
        <f>VLOOKUP(Q1704,NIVEAUXADMIN!E:F,2,FALSE)</f>
        <v>#N/A</v>
      </c>
      <c r="AA1704" s="206" t="str">
        <f>VLOOKUP(R1704,NIVEAUXADMIN!I:J,2,FALSE)</f>
        <v>HT08822-03</v>
      </c>
      <c r="AB1704" s="206">
        <f>IF(SUMPRODUCT(($A$4:$A1704=A1704)*($Q$4:$Q1704=Q1704))&gt;1,0,1)</f>
        <v>0</v>
      </c>
      <c r="AC1704" s="207">
        <f>IF(SUMPRODUCT(($A$4:$A1704=A1704)*($F$4:$F1704=F1704)*($Q$4:$Q1704=Q1704))&gt;1,0,1)</f>
        <v>0</v>
      </c>
      <c r="AD1704" s="206" t="str">
        <f t="shared" si="82"/>
        <v xml:space="preserve">{"Organisation": "IOM", "Indicateur": "Sensibilisation ", "Statut": "En cours", "Date de l'activité (passé ou planifiée)
( jj-mm-aaaa)": "3/7/2017", "Département": "Grande Anse", "Commune": "Dame Marie", "Section Communale": "3e Désormeau"}, </v>
      </c>
    </row>
    <row r="1705" spans="1:30" ht="30" x14ac:dyDescent="0.25">
      <c r="A1705" s="143" t="s">
        <v>41</v>
      </c>
      <c r="B1705" s="53"/>
      <c r="C1705" s="211" t="s">
        <v>1897</v>
      </c>
      <c r="D1705" s="211" t="s">
        <v>31</v>
      </c>
      <c r="E1705" s="137">
        <v>42802</v>
      </c>
      <c r="F1705" s="77" t="s">
        <v>2363</v>
      </c>
      <c r="G1705" s="145" t="s">
        <v>2366</v>
      </c>
      <c r="H1705" s="138" t="str">
        <f>IFERROR(VLOOKUP(G1705,REFERENCES!O:P,2,FALSE),"")</f>
        <v>Nombre de sessions organisees</v>
      </c>
      <c r="I1705" s="207">
        <v>50</v>
      </c>
      <c r="J1705" s="141"/>
      <c r="K1705" s="141"/>
      <c r="L1705" s="141"/>
      <c r="M1705" s="147"/>
      <c r="N1705" s="195"/>
      <c r="O1705" s="177"/>
      <c r="P1705" s="142" t="s">
        <v>16</v>
      </c>
      <c r="Q1705" s="142" t="s">
        <v>2347</v>
      </c>
      <c r="R1705" s="150" t="s">
        <v>1474</v>
      </c>
      <c r="S1705" s="142"/>
      <c r="T1705" s="142"/>
      <c r="U1705" s="142"/>
      <c r="V1705" s="211"/>
      <c r="W1705" s="206" t="str">
        <f t="shared" si="80"/>
        <v>IOM201738GRDA3E</v>
      </c>
      <c r="X1705" s="206">
        <f t="shared" si="81"/>
        <v>0</v>
      </c>
      <c r="Y1705" s="206" t="str">
        <f>VLOOKUP(P1705,NIVEAUXADMIN!A:B,2,FALSE)</f>
        <v>HT08</v>
      </c>
      <c r="Z1705" s="206" t="e">
        <f>VLOOKUP(Q1705,NIVEAUXADMIN!E:F,2,FALSE)</f>
        <v>#N/A</v>
      </c>
      <c r="AA1705" s="206" t="str">
        <f>VLOOKUP(R1705,NIVEAUXADMIN!I:J,2,FALSE)</f>
        <v>HT08822-03</v>
      </c>
      <c r="AB1705" s="206">
        <f>IF(SUMPRODUCT(($A$4:$A1705=A1705)*($Q$4:$Q1705=Q1705))&gt;1,0,1)</f>
        <v>0</v>
      </c>
      <c r="AC1705" s="207">
        <f>IF(SUMPRODUCT(($A$4:$A1705=A1705)*($F$4:$F1705=F1705)*($Q$4:$Q1705=Q1705))&gt;1,0,1)</f>
        <v>0</v>
      </c>
      <c r="AD1705" s="206" t="str">
        <f t="shared" si="82"/>
        <v xml:space="preserve">{"Organisation": "IOM", "Indicateur": "Sensibilisation ", "Statut": "En cours", "Date de l'activité (passé ou planifiée)
( jj-mm-aaaa)": "3/8/2017", "Département": "Grande Anse", "Commune": "Dame Marie", "Section Communale": "3e Désormeau"}, </v>
      </c>
    </row>
    <row r="1706" spans="1:30" ht="30" x14ac:dyDescent="0.25">
      <c r="A1706" s="143" t="s">
        <v>41</v>
      </c>
      <c r="B1706" s="71"/>
      <c r="C1706" s="211" t="s">
        <v>1897</v>
      </c>
      <c r="D1706" s="211" t="s">
        <v>31</v>
      </c>
      <c r="E1706" s="137">
        <v>42803</v>
      </c>
      <c r="F1706" s="77" t="s">
        <v>2363</v>
      </c>
      <c r="G1706" s="145" t="s">
        <v>2366</v>
      </c>
      <c r="H1706" s="138" t="str">
        <f>IFERROR(VLOOKUP(G1706,REFERENCES!O:P,2,FALSE),"")</f>
        <v>Nombre de sessions organisees</v>
      </c>
      <c r="I1706" s="207">
        <v>47</v>
      </c>
      <c r="J1706" s="141"/>
      <c r="K1706" s="141"/>
      <c r="L1706" s="141"/>
      <c r="M1706" s="147"/>
      <c r="N1706" s="195"/>
      <c r="O1706" s="177"/>
      <c r="P1706" s="142" t="s">
        <v>16</v>
      </c>
      <c r="Q1706" s="142" t="s">
        <v>2347</v>
      </c>
      <c r="R1706" s="150" t="s">
        <v>1474</v>
      </c>
      <c r="S1706" s="142"/>
      <c r="T1706" s="142"/>
      <c r="U1706" s="142"/>
      <c r="V1706" s="211"/>
      <c r="W1706" s="206" t="str">
        <f t="shared" si="80"/>
        <v>IOM201739GRDA3E</v>
      </c>
      <c r="X1706" s="206">
        <f t="shared" si="81"/>
        <v>0</v>
      </c>
      <c r="Y1706" s="206" t="str">
        <f>VLOOKUP(P1706,NIVEAUXADMIN!A:B,2,FALSE)</f>
        <v>HT08</v>
      </c>
      <c r="Z1706" s="206" t="e">
        <f>VLOOKUP(Q1706,NIVEAUXADMIN!E:F,2,FALSE)</f>
        <v>#N/A</v>
      </c>
      <c r="AA1706" s="206" t="str">
        <f>VLOOKUP(R1706,NIVEAUXADMIN!I:J,2,FALSE)</f>
        <v>HT08822-03</v>
      </c>
      <c r="AB1706" s="206">
        <f>IF(SUMPRODUCT(($A$4:$A1706=A1706)*($Q$4:$Q1706=Q1706))&gt;1,0,1)</f>
        <v>0</v>
      </c>
      <c r="AC1706" s="207">
        <f>IF(SUMPRODUCT(($A$4:$A1706=A1706)*($F$4:$F1706=F1706)*($Q$4:$Q1706=Q1706))&gt;1,0,1)</f>
        <v>0</v>
      </c>
      <c r="AD1706" s="206" t="str">
        <f t="shared" si="82"/>
        <v xml:space="preserve">{"Organisation": "IOM", "Indicateur": "Sensibilisation ", "Statut": "En cours", "Date de l'activité (passé ou planifiée)
( jj-mm-aaaa)": "3/9/2017", "Département": "Grande Anse", "Commune": "Dame Marie", "Section Communale": "3e Désormeau"}, </v>
      </c>
    </row>
    <row r="1707" spans="1:30" ht="30" x14ac:dyDescent="0.25">
      <c r="A1707" s="143" t="s">
        <v>41</v>
      </c>
      <c r="B1707" s="71"/>
      <c r="C1707" s="211" t="s">
        <v>1897</v>
      </c>
      <c r="D1707" s="211" t="s">
        <v>31</v>
      </c>
      <c r="E1707" s="137">
        <v>42808</v>
      </c>
      <c r="F1707" s="148" t="s">
        <v>2363</v>
      </c>
      <c r="G1707" s="194" t="s">
        <v>2366</v>
      </c>
      <c r="H1707" s="138" t="str">
        <f>IFERROR(VLOOKUP(G1707,REFERENCES!O:P,2,FALSE),"")</f>
        <v>Nombre de sessions organisees</v>
      </c>
      <c r="I1707" s="207">
        <v>54</v>
      </c>
      <c r="J1707" s="141"/>
      <c r="K1707" s="141"/>
      <c r="L1707" s="141"/>
      <c r="M1707" s="147"/>
      <c r="N1707" s="195"/>
      <c r="O1707" s="177"/>
      <c r="P1707" s="142" t="s">
        <v>16</v>
      </c>
      <c r="Q1707" s="142" t="s">
        <v>2347</v>
      </c>
      <c r="R1707" s="150" t="s">
        <v>1474</v>
      </c>
      <c r="S1707" s="142"/>
      <c r="T1707" s="142"/>
      <c r="U1707" s="142"/>
      <c r="V1707" s="211"/>
      <c r="W1707" s="206" t="str">
        <f t="shared" si="80"/>
        <v>IOM2017314GRDA3E</v>
      </c>
      <c r="X1707" s="206">
        <f t="shared" si="81"/>
        <v>0</v>
      </c>
      <c r="Y1707" s="206" t="str">
        <f>VLOOKUP(P1707,NIVEAUXADMIN!A:B,2,FALSE)</f>
        <v>HT08</v>
      </c>
      <c r="Z1707" s="206" t="e">
        <f>VLOOKUP(Q1707,NIVEAUXADMIN!E:F,2,FALSE)</f>
        <v>#N/A</v>
      </c>
      <c r="AA1707" s="206" t="str">
        <f>VLOOKUP(R1707,NIVEAUXADMIN!I:J,2,FALSE)</f>
        <v>HT08822-03</v>
      </c>
      <c r="AB1707" s="206">
        <f>IF(SUMPRODUCT(($A$4:$A1707=A1707)*($Q$4:$Q1707=Q1707))&gt;1,0,1)</f>
        <v>0</v>
      </c>
      <c r="AC1707" s="207">
        <f>IF(SUMPRODUCT(($A$4:$A1707=A1707)*($F$4:$F1707=F1707)*($Q$4:$Q1707=Q1707))&gt;1,0,1)</f>
        <v>0</v>
      </c>
      <c r="AD1707" s="206" t="str">
        <f t="shared" si="82"/>
        <v xml:space="preserve">{"Organisation": "IOM", "Indicateur": "Sensibilisation ", "Statut": "En cours", "Date de l'activité (passé ou planifiée)
( jj-mm-aaaa)": "3/14/2017", "Département": "Grande Anse", "Commune": "Dame Marie", "Section Communale": "3e Désormeau"}, </v>
      </c>
    </row>
    <row r="1708" spans="1:30" ht="30" x14ac:dyDescent="0.25">
      <c r="A1708" s="143" t="s">
        <v>41</v>
      </c>
      <c r="B1708" s="71"/>
      <c r="C1708" s="211" t="s">
        <v>1897</v>
      </c>
      <c r="D1708" s="211" t="s">
        <v>31</v>
      </c>
      <c r="E1708" s="137">
        <v>42809</v>
      </c>
      <c r="F1708" s="77" t="s">
        <v>2363</v>
      </c>
      <c r="G1708" s="194" t="s">
        <v>2366</v>
      </c>
      <c r="H1708" s="138" t="str">
        <f>IFERROR(VLOOKUP(G1708,REFERENCES!O:P,2,FALSE),"")</f>
        <v>Nombre de sessions organisees</v>
      </c>
      <c r="I1708" s="207">
        <v>50</v>
      </c>
      <c r="J1708" s="141"/>
      <c r="K1708" s="141"/>
      <c r="L1708" s="141"/>
      <c r="M1708" s="147"/>
      <c r="N1708" s="195"/>
      <c r="O1708" s="177"/>
      <c r="P1708" s="142" t="s">
        <v>16</v>
      </c>
      <c r="Q1708" s="142" t="s">
        <v>2347</v>
      </c>
      <c r="R1708" s="150" t="s">
        <v>1474</v>
      </c>
      <c r="S1708" s="142"/>
      <c r="T1708" s="142"/>
      <c r="U1708" s="142"/>
      <c r="V1708" s="211"/>
      <c r="W1708" s="206" t="str">
        <f t="shared" si="80"/>
        <v>IOM2017315GRDA3E</v>
      </c>
      <c r="X1708" s="206">
        <f t="shared" si="81"/>
        <v>0</v>
      </c>
      <c r="Y1708" s="206" t="str">
        <f>VLOOKUP(P1708,NIVEAUXADMIN!A:B,2,FALSE)</f>
        <v>HT08</v>
      </c>
      <c r="Z1708" s="206" t="e">
        <f>VLOOKUP(Q1708,NIVEAUXADMIN!E:F,2,FALSE)</f>
        <v>#N/A</v>
      </c>
      <c r="AA1708" s="206" t="str">
        <f>VLOOKUP(R1708,NIVEAUXADMIN!I:J,2,FALSE)</f>
        <v>HT08822-03</v>
      </c>
      <c r="AB1708" s="206">
        <f>IF(SUMPRODUCT(($A$4:$A1708=A1708)*($Q$4:$Q1708=Q1708))&gt;1,0,1)</f>
        <v>0</v>
      </c>
      <c r="AC1708" s="207">
        <f>IF(SUMPRODUCT(($A$4:$A1708=A1708)*($F$4:$F1708=F1708)*($Q$4:$Q1708=Q1708))&gt;1,0,1)</f>
        <v>0</v>
      </c>
      <c r="AD1708" s="206" t="str">
        <f t="shared" si="82"/>
        <v xml:space="preserve">{"Organisation": "IOM", "Indicateur": "Sensibilisation ", "Statut": "En cours", "Date de l'activité (passé ou planifiée)
( jj-mm-aaaa)": "3/15/2017", "Département": "Grande Anse", "Commune": "Dame Marie", "Section Communale": "3e Désormeau"}, </v>
      </c>
    </row>
    <row r="1709" spans="1:30" ht="30" x14ac:dyDescent="0.25">
      <c r="A1709" s="143" t="s">
        <v>41</v>
      </c>
      <c r="B1709" s="206"/>
      <c r="C1709" s="211" t="s">
        <v>1897</v>
      </c>
      <c r="D1709" s="211" t="s">
        <v>31</v>
      </c>
      <c r="E1709" s="137">
        <v>42810</v>
      </c>
      <c r="F1709" s="148" t="s">
        <v>2363</v>
      </c>
      <c r="G1709" s="194" t="s">
        <v>2366</v>
      </c>
      <c r="H1709" s="138" t="str">
        <f>IFERROR(VLOOKUP(G1709,REFERENCES!O:P,2,FALSE),"")</f>
        <v>Nombre de sessions organisees</v>
      </c>
      <c r="I1709" s="207">
        <v>45</v>
      </c>
      <c r="J1709" s="141"/>
      <c r="K1709" s="141"/>
      <c r="L1709" s="141"/>
      <c r="M1709" s="147"/>
      <c r="N1709" s="195"/>
      <c r="O1709" s="177"/>
      <c r="P1709" s="142" t="s">
        <v>16</v>
      </c>
      <c r="Q1709" s="142" t="s">
        <v>2347</v>
      </c>
      <c r="R1709" s="150" t="s">
        <v>1474</v>
      </c>
      <c r="S1709" s="142"/>
      <c r="T1709" s="142"/>
      <c r="U1709" s="142"/>
      <c r="V1709" s="211"/>
      <c r="W1709" s="206" t="str">
        <f t="shared" si="80"/>
        <v>IOM2017316GRDA3E</v>
      </c>
      <c r="X1709" s="206">
        <f t="shared" si="81"/>
        <v>0</v>
      </c>
      <c r="Y1709" s="206" t="str">
        <f>VLOOKUP(P1709,NIVEAUXADMIN!A:B,2,FALSE)</f>
        <v>HT08</v>
      </c>
      <c r="Z1709" s="206" t="e">
        <f>VLOOKUP(Q1709,NIVEAUXADMIN!E:F,2,FALSE)</f>
        <v>#N/A</v>
      </c>
      <c r="AA1709" s="206" t="str">
        <f>VLOOKUP(R1709,NIVEAUXADMIN!I:J,2,FALSE)</f>
        <v>HT08822-03</v>
      </c>
      <c r="AB1709" s="206">
        <f>IF(SUMPRODUCT(($A$4:$A1709=A1709)*($Q$4:$Q1709=Q1709))&gt;1,0,1)</f>
        <v>0</v>
      </c>
      <c r="AC1709" s="207">
        <f>IF(SUMPRODUCT(($A$4:$A1709=A1709)*($F$4:$F1709=F1709)*($Q$4:$Q1709=Q1709))&gt;1,0,1)</f>
        <v>0</v>
      </c>
      <c r="AD1709" s="206" t="str">
        <f t="shared" si="82"/>
        <v xml:space="preserve">{"Organisation": "IOM", "Indicateur": "Sensibilisation ", "Statut": "En cours", "Date de l'activité (passé ou planifiée)
( jj-mm-aaaa)": "3/16/2017", "Département": "Grande Anse", "Commune": "Dame Marie", "Section Communale": "3e Désormeau"}, </v>
      </c>
    </row>
    <row r="1710" spans="1:30" ht="30" x14ac:dyDescent="0.25">
      <c r="A1710" s="143" t="s">
        <v>41</v>
      </c>
      <c r="B1710" s="71"/>
      <c r="C1710" s="211" t="s">
        <v>1897</v>
      </c>
      <c r="D1710" s="211" t="s">
        <v>31</v>
      </c>
      <c r="E1710" s="137">
        <v>42811</v>
      </c>
      <c r="F1710" s="77" t="s">
        <v>2363</v>
      </c>
      <c r="G1710" s="194" t="s">
        <v>2366</v>
      </c>
      <c r="H1710" s="138" t="str">
        <f>IFERROR(VLOOKUP(G1710,REFERENCES!O:P,2,FALSE),"")</f>
        <v>Nombre de sessions organisees</v>
      </c>
      <c r="I1710" s="207">
        <v>31</v>
      </c>
      <c r="J1710" s="141"/>
      <c r="K1710" s="141"/>
      <c r="L1710" s="141"/>
      <c r="M1710" s="147"/>
      <c r="N1710" s="195"/>
      <c r="O1710" s="177"/>
      <c r="P1710" s="142" t="s">
        <v>16</v>
      </c>
      <c r="Q1710" s="142" t="s">
        <v>2347</v>
      </c>
      <c r="R1710" s="150" t="s">
        <v>1474</v>
      </c>
      <c r="S1710" s="142"/>
      <c r="T1710" s="142"/>
      <c r="U1710" s="142"/>
      <c r="V1710" s="211"/>
      <c r="W1710" s="206" t="str">
        <f t="shared" si="80"/>
        <v>IOM2017317GRDA3E</v>
      </c>
      <c r="X1710" s="206">
        <f t="shared" si="81"/>
        <v>0</v>
      </c>
      <c r="Y1710" s="206" t="str">
        <f>VLOOKUP(P1710,NIVEAUXADMIN!A:B,2,FALSE)</f>
        <v>HT08</v>
      </c>
      <c r="Z1710" s="206" t="e">
        <f>VLOOKUP(Q1710,NIVEAUXADMIN!E:F,2,FALSE)</f>
        <v>#N/A</v>
      </c>
      <c r="AA1710" s="206" t="str">
        <f>VLOOKUP(R1710,NIVEAUXADMIN!I:J,2,FALSE)</f>
        <v>HT08822-03</v>
      </c>
      <c r="AB1710" s="206">
        <f>IF(SUMPRODUCT(($A$4:$A1710=A1710)*($Q$4:$Q1710=Q1710))&gt;1,0,1)</f>
        <v>0</v>
      </c>
      <c r="AC1710" s="207">
        <f>IF(SUMPRODUCT(($A$4:$A1710=A1710)*($F$4:$F1710=F1710)*($Q$4:$Q1710=Q1710))&gt;1,0,1)</f>
        <v>0</v>
      </c>
      <c r="AD1710" s="206" t="str">
        <f t="shared" si="82"/>
        <v xml:space="preserve">{"Organisation": "IOM", "Indicateur": "Sensibilisation ", "Statut": "En cours", "Date de l'activité (passé ou planifiée)
( jj-mm-aaaa)": "3/17/2017", "Département": "Grande Anse", "Commune": "Dame Marie", "Section Communale": "3e Désormeau"}, </v>
      </c>
    </row>
    <row r="1711" spans="1:30" ht="30" x14ac:dyDescent="0.25">
      <c r="A1711" s="143" t="s">
        <v>41</v>
      </c>
      <c r="B1711" s="71"/>
      <c r="C1711" s="211" t="s">
        <v>1897</v>
      </c>
      <c r="D1711" s="211" t="s">
        <v>31</v>
      </c>
      <c r="E1711" s="137">
        <v>42815</v>
      </c>
      <c r="F1711" s="77" t="s">
        <v>2363</v>
      </c>
      <c r="G1711" s="194" t="s">
        <v>2366</v>
      </c>
      <c r="H1711" s="138" t="str">
        <f>IFERROR(VLOOKUP(G1711,REFERENCES!O:P,2,FALSE),"")</f>
        <v>Nombre de sessions organisees</v>
      </c>
      <c r="I1711" s="207">
        <v>30</v>
      </c>
      <c r="J1711" s="141"/>
      <c r="K1711" s="141"/>
      <c r="L1711" s="141"/>
      <c r="M1711" s="147"/>
      <c r="N1711" s="195"/>
      <c r="O1711" s="177"/>
      <c r="P1711" s="142" t="s">
        <v>16</v>
      </c>
      <c r="Q1711" s="142" t="s">
        <v>2347</v>
      </c>
      <c r="R1711" s="150" t="s">
        <v>1474</v>
      </c>
      <c r="S1711" s="142"/>
      <c r="T1711" s="142"/>
      <c r="U1711" s="142"/>
      <c r="V1711" s="211"/>
      <c r="W1711" s="206" t="str">
        <f t="shared" si="80"/>
        <v>IOM2017321GRDA3E</v>
      </c>
      <c r="X1711" s="206">
        <f t="shared" si="81"/>
        <v>0</v>
      </c>
      <c r="Y1711" s="206" t="str">
        <f>VLOOKUP(P1711,NIVEAUXADMIN!A:B,2,FALSE)</f>
        <v>HT08</v>
      </c>
      <c r="Z1711" s="206" t="e">
        <f>VLOOKUP(Q1711,NIVEAUXADMIN!E:F,2,FALSE)</f>
        <v>#N/A</v>
      </c>
      <c r="AA1711" s="206" t="str">
        <f>VLOOKUP(R1711,NIVEAUXADMIN!I:J,2,FALSE)</f>
        <v>HT08822-03</v>
      </c>
      <c r="AB1711" s="206">
        <f>IF(SUMPRODUCT(($A$4:$A1711=A1711)*($Q$4:$Q1711=Q1711))&gt;1,0,1)</f>
        <v>0</v>
      </c>
      <c r="AC1711" s="207">
        <f>IF(SUMPRODUCT(($A$4:$A1711=A1711)*($F$4:$F1711=F1711)*($Q$4:$Q1711=Q1711))&gt;1,0,1)</f>
        <v>0</v>
      </c>
      <c r="AD1711" s="206" t="str">
        <f t="shared" si="82"/>
        <v xml:space="preserve">{"Organisation": "IOM", "Indicateur": "Sensibilisation ", "Statut": "En cours", "Date de l'activité (passé ou planifiée)
( jj-mm-aaaa)": "3/21/2017", "Département": "Grande Anse", "Commune": "Dame Marie", "Section Communale": "3e Désormeau"}, </v>
      </c>
    </row>
    <row r="1712" spans="1:30" ht="30" x14ac:dyDescent="0.25">
      <c r="A1712" s="143" t="s">
        <v>41</v>
      </c>
      <c r="B1712" s="206"/>
      <c r="C1712" s="211" t="s">
        <v>1897</v>
      </c>
      <c r="D1712" s="211" t="s">
        <v>31</v>
      </c>
      <c r="E1712" s="137">
        <v>42816</v>
      </c>
      <c r="F1712" s="77" t="s">
        <v>2363</v>
      </c>
      <c r="G1712" s="194" t="s">
        <v>2366</v>
      </c>
      <c r="H1712" s="138" t="str">
        <f>IFERROR(VLOOKUP(G1712,REFERENCES!O:P,2,FALSE),"")</f>
        <v>Nombre de sessions organisees</v>
      </c>
      <c r="I1712" s="207">
        <v>42</v>
      </c>
      <c r="J1712" s="141"/>
      <c r="K1712" s="141"/>
      <c r="L1712" s="141"/>
      <c r="M1712" s="147"/>
      <c r="N1712" s="195"/>
      <c r="O1712" s="177"/>
      <c r="P1712" s="142" t="s">
        <v>16</v>
      </c>
      <c r="Q1712" s="142" t="s">
        <v>2347</v>
      </c>
      <c r="R1712" s="150" t="s">
        <v>1474</v>
      </c>
      <c r="S1712" s="142"/>
      <c r="T1712" s="142"/>
      <c r="U1712" s="142"/>
      <c r="V1712" s="211"/>
      <c r="W1712" s="206" t="str">
        <f t="shared" si="80"/>
        <v>IOM2017322GRDA3E</v>
      </c>
      <c r="X1712" s="206">
        <f t="shared" si="81"/>
        <v>0</v>
      </c>
      <c r="Y1712" s="206" t="str">
        <f>VLOOKUP(P1712,NIVEAUXADMIN!A:B,2,FALSE)</f>
        <v>HT08</v>
      </c>
      <c r="Z1712" s="206" t="e">
        <f>VLOOKUP(Q1712,NIVEAUXADMIN!E:F,2,FALSE)</f>
        <v>#N/A</v>
      </c>
      <c r="AA1712" s="206" t="str">
        <f>VLOOKUP(R1712,NIVEAUXADMIN!I:J,2,FALSE)</f>
        <v>HT08822-03</v>
      </c>
      <c r="AB1712" s="206">
        <f>IF(SUMPRODUCT(($A$4:$A1712=A1712)*($Q$4:$Q1712=Q1712))&gt;1,0,1)</f>
        <v>0</v>
      </c>
      <c r="AC1712" s="207">
        <f>IF(SUMPRODUCT(($A$4:$A1712=A1712)*($F$4:$F1712=F1712)*($Q$4:$Q1712=Q1712))&gt;1,0,1)</f>
        <v>0</v>
      </c>
      <c r="AD1712" s="206" t="str">
        <f t="shared" si="82"/>
        <v xml:space="preserve">{"Organisation": "IOM", "Indicateur": "Sensibilisation ", "Statut": "En cours", "Date de l'activité (passé ou planifiée)
( jj-mm-aaaa)": "3/22/2017", "Département": "Grande Anse", "Commune": "Dame Marie", "Section Communale": "3e Désormeau"}, </v>
      </c>
    </row>
    <row r="1713" spans="1:30" ht="30" x14ac:dyDescent="0.25">
      <c r="A1713" s="143" t="s">
        <v>41</v>
      </c>
      <c r="B1713" s="71"/>
      <c r="C1713" s="211" t="s">
        <v>1897</v>
      </c>
      <c r="D1713" s="211" t="s">
        <v>31</v>
      </c>
      <c r="E1713" s="137">
        <v>42817</v>
      </c>
      <c r="F1713" s="208" t="s">
        <v>2363</v>
      </c>
      <c r="G1713" s="194" t="s">
        <v>2366</v>
      </c>
      <c r="H1713" s="138" t="str">
        <f>IFERROR(VLOOKUP(G1713,REFERENCES!O:P,2,FALSE),"")</f>
        <v>Nombre de sessions organisees</v>
      </c>
      <c r="I1713" s="207">
        <v>43</v>
      </c>
      <c r="J1713" s="141"/>
      <c r="K1713" s="141"/>
      <c r="L1713" s="141"/>
      <c r="M1713" s="147"/>
      <c r="N1713" s="195"/>
      <c r="O1713" s="177"/>
      <c r="P1713" s="142" t="s">
        <v>16</v>
      </c>
      <c r="Q1713" s="142" t="s">
        <v>2347</v>
      </c>
      <c r="R1713" s="150" t="s">
        <v>1474</v>
      </c>
      <c r="S1713" s="142"/>
      <c r="T1713" s="142"/>
      <c r="U1713" s="142"/>
      <c r="V1713" s="211"/>
      <c r="W1713" s="206" t="str">
        <f t="shared" si="80"/>
        <v>IOM2017323GRDA3E</v>
      </c>
      <c r="X1713" s="206">
        <f t="shared" si="81"/>
        <v>0</v>
      </c>
      <c r="Y1713" s="206" t="str">
        <f>VLOOKUP(P1713,NIVEAUXADMIN!A:B,2,FALSE)</f>
        <v>HT08</v>
      </c>
      <c r="Z1713" s="206" t="e">
        <f>VLOOKUP(Q1713,NIVEAUXADMIN!E:F,2,FALSE)</f>
        <v>#N/A</v>
      </c>
      <c r="AA1713" s="206" t="str">
        <f>VLOOKUP(R1713,NIVEAUXADMIN!I:J,2,FALSE)</f>
        <v>HT08822-03</v>
      </c>
      <c r="AB1713" s="206">
        <f>IF(SUMPRODUCT(($A$4:$A1713=A1713)*($Q$4:$Q1713=Q1713))&gt;1,0,1)</f>
        <v>0</v>
      </c>
      <c r="AC1713" s="207">
        <f>IF(SUMPRODUCT(($A$4:$A1713=A1713)*($F$4:$F1713=F1713)*($Q$4:$Q1713=Q1713))&gt;1,0,1)</f>
        <v>0</v>
      </c>
      <c r="AD1713" s="206" t="str">
        <f t="shared" si="82"/>
        <v xml:space="preserve">{"Organisation": "IOM", "Indicateur": "Sensibilisation ", "Statut": "En cours", "Date de l'activité (passé ou planifiée)
( jj-mm-aaaa)": "3/23/2017", "Département": "Grande Anse", "Commune": "Dame Marie", "Section Communale": "3e Désormeau"}, </v>
      </c>
    </row>
    <row r="1714" spans="1:30" ht="30" x14ac:dyDescent="0.25">
      <c r="A1714" s="143" t="s">
        <v>41</v>
      </c>
      <c r="B1714" s="71"/>
      <c r="C1714" s="211" t="s">
        <v>1897</v>
      </c>
      <c r="D1714" s="211" t="s">
        <v>31</v>
      </c>
      <c r="E1714" s="137">
        <v>42828</v>
      </c>
      <c r="F1714" s="208" t="s">
        <v>2363</v>
      </c>
      <c r="G1714" s="194" t="s">
        <v>2366</v>
      </c>
      <c r="H1714" s="138" t="str">
        <f>IFERROR(VLOOKUP(G1714,REFERENCES!O:P,2,FALSE),"")</f>
        <v>Nombre de sessions organisees</v>
      </c>
      <c r="I1714" s="187">
        <v>50</v>
      </c>
      <c r="J1714" s="141"/>
      <c r="K1714" s="141"/>
      <c r="L1714" s="141"/>
      <c r="M1714" s="147"/>
      <c r="N1714" s="195"/>
      <c r="O1714" s="177"/>
      <c r="P1714" s="142" t="s">
        <v>16</v>
      </c>
      <c r="Q1714" s="142" t="s">
        <v>2347</v>
      </c>
      <c r="R1714" s="150" t="s">
        <v>1474</v>
      </c>
      <c r="S1714" s="142"/>
      <c r="T1714" s="142"/>
      <c r="U1714" s="142"/>
      <c r="V1714" s="211"/>
      <c r="W1714" s="206" t="str">
        <f t="shared" si="80"/>
        <v>IOM201743GRDA3E</v>
      </c>
      <c r="X1714" s="206">
        <f t="shared" si="81"/>
        <v>0</v>
      </c>
      <c r="Y1714" s="206" t="str">
        <f>VLOOKUP(P1714,NIVEAUXADMIN!A:B,2,FALSE)</f>
        <v>HT08</v>
      </c>
      <c r="Z1714" s="206" t="e">
        <f>VLOOKUP(Q1714,NIVEAUXADMIN!E:F,2,FALSE)</f>
        <v>#N/A</v>
      </c>
      <c r="AA1714" s="206" t="str">
        <f>VLOOKUP(R1714,NIVEAUXADMIN!I:J,2,FALSE)</f>
        <v>HT08822-03</v>
      </c>
      <c r="AB1714" s="206">
        <f>IF(SUMPRODUCT(($A$4:$A1714=A1714)*($Q$4:$Q1714=Q1714))&gt;1,0,1)</f>
        <v>0</v>
      </c>
      <c r="AC1714" s="207">
        <f>IF(SUMPRODUCT(($A$4:$A1714=A1714)*($F$4:$F1714=F1714)*($Q$4:$Q1714=Q1714))&gt;1,0,1)</f>
        <v>0</v>
      </c>
      <c r="AD1714" s="206" t="str">
        <f t="shared" si="82"/>
        <v xml:space="preserve">{"Organisation": "IOM", "Indicateur": "Sensibilisation ", "Statut": "En cours", "Date de l'activité (passé ou planifiée)
( jj-mm-aaaa)": "4/3/2017", "Département": "Grande Anse", "Commune": "Dame Marie", "Section Communale": "3e Désormeau"}, </v>
      </c>
    </row>
    <row r="1715" spans="1:30" ht="30" x14ac:dyDescent="0.25">
      <c r="A1715" s="143" t="s">
        <v>41</v>
      </c>
      <c r="B1715" s="71"/>
      <c r="C1715" s="211" t="s">
        <v>1897</v>
      </c>
      <c r="D1715" s="211" t="s">
        <v>31</v>
      </c>
      <c r="E1715" s="137">
        <v>42831</v>
      </c>
      <c r="F1715" s="208" t="s">
        <v>2363</v>
      </c>
      <c r="G1715" s="194" t="s">
        <v>2366</v>
      </c>
      <c r="H1715" s="138" t="str">
        <f>IFERROR(VLOOKUP(G1715,REFERENCES!O:P,2,FALSE),"")</f>
        <v>Nombre de sessions organisees</v>
      </c>
      <c r="I1715" s="187">
        <v>50</v>
      </c>
      <c r="J1715" s="141"/>
      <c r="K1715" s="141"/>
      <c r="L1715" s="141"/>
      <c r="M1715" s="147"/>
      <c r="N1715" s="195"/>
      <c r="O1715" s="177"/>
      <c r="P1715" s="142" t="s">
        <v>16</v>
      </c>
      <c r="Q1715" s="142" t="s">
        <v>2347</v>
      </c>
      <c r="R1715" s="150" t="s">
        <v>1474</v>
      </c>
      <c r="S1715" s="142"/>
      <c r="T1715" s="142"/>
      <c r="U1715" s="142"/>
      <c r="V1715" s="211"/>
      <c r="W1715" s="206" t="str">
        <f t="shared" si="80"/>
        <v>IOM201746GRDA3E</v>
      </c>
      <c r="X1715" s="206">
        <f t="shared" si="81"/>
        <v>0</v>
      </c>
      <c r="Y1715" s="206" t="str">
        <f>VLOOKUP(P1715,NIVEAUXADMIN!A:B,2,FALSE)</f>
        <v>HT08</v>
      </c>
      <c r="Z1715" s="206" t="e">
        <f>VLOOKUP(Q1715,NIVEAUXADMIN!E:F,2,FALSE)</f>
        <v>#N/A</v>
      </c>
      <c r="AA1715" s="206" t="str">
        <f>VLOOKUP(R1715,NIVEAUXADMIN!I:J,2,FALSE)</f>
        <v>HT08822-03</v>
      </c>
      <c r="AB1715" s="206">
        <f>IF(SUMPRODUCT(($A$4:$A1715=A1715)*($Q$4:$Q1715=Q1715))&gt;1,0,1)</f>
        <v>0</v>
      </c>
      <c r="AC1715" s="207">
        <f>IF(SUMPRODUCT(($A$4:$A1715=A1715)*($F$4:$F1715=F1715)*($Q$4:$Q1715=Q1715))&gt;1,0,1)</f>
        <v>0</v>
      </c>
      <c r="AD1715" s="206" t="str">
        <f t="shared" si="82"/>
        <v xml:space="preserve">{"Organisation": "IOM", "Indicateur": "Sensibilisation ", "Statut": "En cours", "Date de l'activité (passé ou planifiée)
( jj-mm-aaaa)": "4/6/2017", "Département": "Grande Anse", "Commune": "Dame Marie", "Section Communale": "3e Désormeau"}, </v>
      </c>
    </row>
    <row r="1716" spans="1:30" x14ac:dyDescent="0.25">
      <c r="A1716" s="143" t="s">
        <v>41</v>
      </c>
      <c r="B1716" s="192"/>
      <c r="C1716" s="211" t="s">
        <v>1897</v>
      </c>
      <c r="D1716" s="211" t="s">
        <v>31</v>
      </c>
      <c r="E1716" s="137">
        <v>42832</v>
      </c>
      <c r="F1716" s="208" t="s">
        <v>2418</v>
      </c>
      <c r="G1716" s="145" t="s">
        <v>2401</v>
      </c>
      <c r="H1716" s="138" t="str">
        <f>IFERROR(VLOOKUP(G1716,REFERENCES!O:P,2,FALSE),"")</f>
        <v>Nombre de kits de tôles</v>
      </c>
      <c r="I1716" s="187">
        <v>100</v>
      </c>
      <c r="J1716" s="191"/>
      <c r="K1716" s="191"/>
      <c r="L1716" s="191"/>
      <c r="M1716" s="147"/>
      <c r="N1716" s="191">
        <v>100</v>
      </c>
      <c r="O1716" s="192"/>
      <c r="P1716" s="192" t="s">
        <v>16</v>
      </c>
      <c r="Q1716" s="192" t="s">
        <v>259</v>
      </c>
      <c r="R1716" s="193" t="s">
        <v>1474</v>
      </c>
      <c r="S1716" s="192" t="s">
        <v>2348</v>
      </c>
      <c r="T1716" s="192"/>
      <c r="U1716" s="192"/>
      <c r="V1716" s="194" t="s">
        <v>1898</v>
      </c>
      <c r="W1716" s="206" t="str">
        <f t="shared" si="80"/>
        <v>IOM201747GRDA3E</v>
      </c>
      <c r="X1716" s="206">
        <f t="shared" si="81"/>
        <v>0</v>
      </c>
      <c r="Y1716" s="206" t="str">
        <f>VLOOKUP(P1716,NIVEAUXADMIN!A:B,2,FALSE)</f>
        <v>HT08</v>
      </c>
      <c r="Z1716" s="206" t="str">
        <f>VLOOKUP(Q1716,NIVEAUXADMIN!E:F,2,FALSE)</f>
        <v>HT08822</v>
      </c>
      <c r="AA1716" s="206" t="str">
        <f>VLOOKUP(R1716,NIVEAUXADMIN!I:J,2,FALSE)</f>
        <v>HT08822-03</v>
      </c>
      <c r="AB1716" s="206">
        <f>IF(SUMPRODUCT(($A$4:$A1716=A1716)*($Q$4:$Q1716=Q1716))&gt;1,0,1)</f>
        <v>0</v>
      </c>
      <c r="AC1716" s="207">
        <f>IF(SUMPRODUCT(($A$4:$A1716=A1716)*($F$4:$F1716=F1716)*($Q$4:$Q1716=Q1716))&gt;1,0,1)</f>
        <v>0</v>
      </c>
      <c r="AD1716" s="206" t="str">
        <f t="shared" si="82"/>
        <v xml:space="preserve">{"Organisation": "IOM", "Indicateur": "Support à l'auto-recouvrement pour la réparation et reconstruction", "Statut": "En cours", "Date de l'activité (passé ou planifiée)
( jj-mm-aaaa)": "4/7/2017", "Département": "Grande Anse", "Commune": "Dame-Marie", "Section Communale": "3e Désormeau"}, </v>
      </c>
    </row>
    <row r="1717" spans="1:30" ht="30" x14ac:dyDescent="0.25">
      <c r="A1717" s="143" t="s">
        <v>41</v>
      </c>
      <c r="B1717" s="71"/>
      <c r="C1717" s="211"/>
      <c r="D1717" s="211" t="s">
        <v>31</v>
      </c>
      <c r="E1717" s="137" t="s">
        <v>2253</v>
      </c>
      <c r="F1717" s="77" t="s">
        <v>2416</v>
      </c>
      <c r="G1717" s="145" t="s">
        <v>2372</v>
      </c>
      <c r="H1717" s="138" t="str">
        <f>IFERROR(VLOOKUP(G1717,REFERENCES!O:P,2,FALSE),"")</f>
        <v>Nombre de formations organisees</v>
      </c>
      <c r="I1717" s="207"/>
      <c r="J1717" s="141"/>
      <c r="K1717" s="141"/>
      <c r="L1717" s="141"/>
      <c r="M1717" s="147"/>
      <c r="N1717" s="195"/>
      <c r="O1717" s="196"/>
      <c r="P1717" s="142" t="s">
        <v>16</v>
      </c>
      <c r="Q1717" s="142" t="s">
        <v>2347</v>
      </c>
      <c r="R1717" s="198"/>
      <c r="S1717" s="198"/>
      <c r="T1717" s="198"/>
      <c r="U1717" s="198"/>
      <c r="V1717" s="142"/>
      <c r="W1717" s="206" t="e">
        <f t="shared" si="80"/>
        <v>#VALUE!</v>
      </c>
      <c r="X1717" s="206">
        <f t="shared" si="81"/>
        <v>36</v>
      </c>
      <c r="Y1717" s="206" t="str">
        <f>VLOOKUP(P1717,NIVEAUXADMIN!A:B,2,FALSE)</f>
        <v>HT08</v>
      </c>
      <c r="Z1717" s="206" t="e">
        <f>VLOOKUP(Q1717,NIVEAUXADMIN!E:F,2,FALSE)</f>
        <v>#N/A</v>
      </c>
      <c r="AA1717" s="206" t="e">
        <f>VLOOKUP(R1717,NIVEAUXADMIN!I:J,2,FALSE)</f>
        <v>#N/A</v>
      </c>
      <c r="AB1717" s="206">
        <f>IF(SUMPRODUCT(($A$4:$A1717=A1717)*($Q$4:$Q1717=Q1717))&gt;1,0,1)</f>
        <v>0</v>
      </c>
      <c r="AC1717" s="207">
        <f>IF(SUMPRODUCT(($A$4:$A1717=A1717)*($F$4:$F1717=F1717)*($Q$4:$Q1717=Q1717))&gt;1,0,1)</f>
        <v>1</v>
      </c>
      <c r="AD1717" s="206" t="str">
        <f t="shared" si="82"/>
        <v xml:space="preserve">{"Organisation": "IOM", "Indicateur": "Formation technique", "Statut": "En cours", "Date de l'activité (passé ou planifiée)
( jj-mm-aaaa)": "Avril 2017", "Département": "Grande Anse", "Commune": "Dame Marie", "Section Communale": ""}, </v>
      </c>
    </row>
    <row r="1718" spans="1:30" ht="30" x14ac:dyDescent="0.25">
      <c r="A1718" s="143" t="s">
        <v>41</v>
      </c>
      <c r="B1718" s="71"/>
      <c r="C1718" s="211"/>
      <c r="D1718" s="211" t="s">
        <v>31</v>
      </c>
      <c r="E1718" s="137" t="s">
        <v>2253</v>
      </c>
      <c r="F1718" s="148" t="s">
        <v>2416</v>
      </c>
      <c r="G1718" s="145" t="s">
        <v>2372</v>
      </c>
      <c r="H1718" s="138" t="str">
        <f>IFERROR(VLOOKUP(G1718,REFERENCES!O:P,2,FALSE),"")</f>
        <v>Nombre de formations organisees</v>
      </c>
      <c r="I1718" s="171"/>
      <c r="J1718" s="171"/>
      <c r="K1718" s="171"/>
      <c r="L1718" s="171"/>
      <c r="M1718" s="147"/>
      <c r="N1718" s="197"/>
      <c r="O1718" s="198"/>
      <c r="P1718" s="142" t="s">
        <v>16</v>
      </c>
      <c r="Q1718" s="142" t="s">
        <v>140</v>
      </c>
      <c r="R1718" s="199"/>
      <c r="S1718" s="199"/>
      <c r="T1718" s="198"/>
      <c r="U1718" s="198"/>
      <c r="V1718" s="142"/>
      <c r="W1718" s="206" t="e">
        <f t="shared" si="80"/>
        <v>#VALUE!</v>
      </c>
      <c r="X1718" s="206">
        <f t="shared" si="81"/>
        <v>36</v>
      </c>
      <c r="Y1718" s="206" t="str">
        <f>VLOOKUP(P1718,NIVEAUXADMIN!A:B,2,FALSE)</f>
        <v>HT08</v>
      </c>
      <c r="Z1718" s="206" t="str">
        <f>VLOOKUP(Q1718,NIVEAUXADMIN!E:F,2,FALSE)</f>
        <v>HT08812</v>
      </c>
      <c r="AA1718" s="206" t="e">
        <f>VLOOKUP(R1718,NIVEAUXADMIN!I:J,2,FALSE)</f>
        <v>#N/A</v>
      </c>
      <c r="AB1718" s="206">
        <f>IF(SUMPRODUCT(($A$4:$A1718=A1718)*($Q$4:$Q1718=Q1718))&gt;1,0,1)</f>
        <v>1</v>
      </c>
      <c r="AC1718" s="207">
        <f>IF(SUMPRODUCT(($A$4:$A1718=A1718)*($F$4:$F1718=F1718)*($Q$4:$Q1718=Q1718))&gt;1,0,1)</f>
        <v>1</v>
      </c>
      <c r="AD1718" s="206" t="str">
        <f t="shared" si="82"/>
        <v xml:space="preserve">{"Organisation": "IOM", "Indicateur": "Formation technique", "Statut": "En cours", "Date de l'activité (passé ou planifiée)
( jj-mm-aaaa)": "Avril 2017", "Département": "Grande Anse", "Commune": "Abricots", "Section Communale": ""}, </v>
      </c>
    </row>
    <row r="1719" spans="1:30" ht="30" x14ac:dyDescent="0.25">
      <c r="A1719" s="143" t="s">
        <v>41</v>
      </c>
      <c r="B1719" s="71"/>
      <c r="C1719" s="211"/>
      <c r="D1719" s="211" t="s">
        <v>31</v>
      </c>
      <c r="E1719" s="137" t="s">
        <v>2253</v>
      </c>
      <c r="F1719" s="77" t="s">
        <v>2416</v>
      </c>
      <c r="G1719" s="145" t="s">
        <v>2372</v>
      </c>
      <c r="H1719" s="138" t="str">
        <f>IFERROR(VLOOKUP(G1719,REFERENCES!O:P,2,FALSE),"")</f>
        <v>Nombre de formations organisees</v>
      </c>
      <c r="I1719" s="171"/>
      <c r="J1719" s="171"/>
      <c r="K1719" s="171"/>
      <c r="L1719" s="171"/>
      <c r="M1719" s="147"/>
      <c r="N1719" s="197"/>
      <c r="O1719" s="198"/>
      <c r="P1719" s="142" t="s">
        <v>16</v>
      </c>
      <c r="Q1719" s="142" t="s">
        <v>17</v>
      </c>
      <c r="R1719" s="199"/>
      <c r="S1719" s="199"/>
      <c r="T1719" s="198"/>
      <c r="U1719" s="198"/>
      <c r="V1719" s="142"/>
      <c r="W1719" s="206" t="e">
        <f t="shared" si="80"/>
        <v>#VALUE!</v>
      </c>
      <c r="X1719" s="206">
        <f t="shared" si="81"/>
        <v>36</v>
      </c>
      <c r="Y1719" s="206" t="str">
        <f>VLOOKUP(P1719,NIVEAUXADMIN!A:B,2,FALSE)</f>
        <v>HT08</v>
      </c>
      <c r="Z1719" s="206" t="str">
        <f>VLOOKUP(Q1719,NIVEAUXADMIN!E:F,2,FALSE)</f>
        <v>HT08811</v>
      </c>
      <c r="AA1719" s="206" t="e">
        <f>VLOOKUP(R1719,NIVEAUXADMIN!I:J,2,FALSE)</f>
        <v>#N/A</v>
      </c>
      <c r="AB1719" s="206">
        <f>IF(SUMPRODUCT(($A$4:$A1719=A1719)*($Q$4:$Q1719=Q1719))&gt;1,0,1)</f>
        <v>0</v>
      </c>
      <c r="AC1719" s="207">
        <f>IF(SUMPRODUCT(($A$4:$A1719=A1719)*($F$4:$F1719=F1719)*($Q$4:$Q1719=Q1719))&gt;1,0,1)</f>
        <v>1</v>
      </c>
      <c r="AD1719" s="206" t="str">
        <f t="shared" si="82"/>
        <v xml:space="preserve">{"Organisation": "IOM", "Indicateur": "Formation technique", "Statut": "En cours", "Date de l'activité (passé ou planifiée)
( jj-mm-aaaa)": "Avril 2017", "Département": "Grande Anse", "Commune": "Jeremie", "Section Communale": ""}, </v>
      </c>
    </row>
    <row r="1720" spans="1:30" x14ac:dyDescent="0.25">
      <c r="A1720" s="143" t="s">
        <v>41</v>
      </c>
      <c r="B1720" s="71"/>
      <c r="C1720" s="211"/>
      <c r="D1720" s="211" t="s">
        <v>31</v>
      </c>
      <c r="E1720" s="137" t="s">
        <v>2253</v>
      </c>
      <c r="F1720" s="148" t="s">
        <v>2418</v>
      </c>
      <c r="G1720" s="145" t="s">
        <v>2404</v>
      </c>
      <c r="H1720" s="138" t="str">
        <f>IFERROR(VLOOKUP(G1720,REFERENCES!O:P,2,FALSE),"")</f>
        <v>Nombre de kits de matériaux de construction</v>
      </c>
      <c r="I1720" s="171"/>
      <c r="J1720" s="171"/>
      <c r="K1720" s="171"/>
      <c r="L1720" s="171"/>
      <c r="M1720" s="147"/>
      <c r="N1720" s="197"/>
      <c r="O1720" s="198"/>
      <c r="P1720" s="142" t="s">
        <v>16</v>
      </c>
      <c r="Q1720" s="206" t="s">
        <v>259</v>
      </c>
      <c r="R1720" s="199"/>
      <c r="S1720" s="199"/>
      <c r="T1720" s="198"/>
      <c r="U1720" s="198"/>
      <c r="V1720" s="142"/>
      <c r="W1720" s="206" t="e">
        <f t="shared" si="80"/>
        <v>#VALUE!</v>
      </c>
      <c r="X1720" s="206">
        <f t="shared" si="81"/>
        <v>36</v>
      </c>
      <c r="Y1720" s="206" t="str">
        <f>VLOOKUP(P1720,NIVEAUXADMIN!A:B,2,FALSE)</f>
        <v>HT08</v>
      </c>
      <c r="Z1720" s="206" t="str">
        <f>VLOOKUP(Q1720,NIVEAUXADMIN!E:F,2,FALSE)</f>
        <v>HT08822</v>
      </c>
      <c r="AA1720" s="206" t="e">
        <f>VLOOKUP(R1720,NIVEAUXADMIN!I:J,2,FALSE)</f>
        <v>#N/A</v>
      </c>
      <c r="AB1720" s="206">
        <f>IF(SUMPRODUCT(($A$4:$A1720=A1720)*($Q$4:$Q1720=Q1720))&gt;1,0,1)</f>
        <v>0</v>
      </c>
      <c r="AC1720" s="207">
        <f>IF(SUMPRODUCT(($A$4:$A1720=A1720)*($F$4:$F1720=F1720)*($Q$4:$Q1720=Q1720))&gt;1,0,1)</f>
        <v>0</v>
      </c>
      <c r="AD1720" s="206" t="str">
        <f t="shared" si="82"/>
        <v xml:space="preserve">{"Organisation": "IOM", "Indicateur": "Support à l'auto-recouvrement pour la réparation et reconstruction", "Statut": "En cours", "Date de l'activité (passé ou planifiée)
( jj-mm-aaaa)": "Avril 2017", "Département": "Grande Anse", "Commune": "Dame-Marie", "Section Communale": ""}, </v>
      </c>
    </row>
    <row r="1721" spans="1:30" x14ac:dyDescent="0.25">
      <c r="A1721" s="143" t="s">
        <v>41</v>
      </c>
      <c r="B1721" s="71"/>
      <c r="C1721" s="143"/>
      <c r="D1721" s="143" t="s">
        <v>31</v>
      </c>
      <c r="E1721" s="132" t="s">
        <v>2442</v>
      </c>
      <c r="F1721" s="77" t="s">
        <v>2379</v>
      </c>
      <c r="G1721" s="145" t="s">
        <v>2384</v>
      </c>
      <c r="H1721" s="138" t="str">
        <f>IFERROR(VLOOKUP(G1721,REFERENCES!O:P,2,FALSE),"")</f>
        <v>Nombre de batiments</v>
      </c>
      <c r="I1721" s="175">
        <v>3531</v>
      </c>
      <c r="J1721" s="141"/>
      <c r="K1721" s="141"/>
      <c r="L1721" s="141"/>
      <c r="M1721" s="147"/>
      <c r="N1721" s="175">
        <v>3531</v>
      </c>
      <c r="O1721" s="149" t="s">
        <v>29</v>
      </c>
      <c r="P1721" s="71" t="s">
        <v>16</v>
      </c>
      <c r="Q1721" s="142" t="s">
        <v>246</v>
      </c>
      <c r="R1721" s="179" t="s">
        <v>1575</v>
      </c>
      <c r="S1721" s="142"/>
      <c r="T1721" s="142"/>
      <c r="U1721" s="142"/>
      <c r="V1721" s="142"/>
      <c r="W1721" s="206" t="e">
        <f t="shared" si="80"/>
        <v>#VALUE!</v>
      </c>
      <c r="X1721" s="206">
        <f t="shared" si="81"/>
        <v>36</v>
      </c>
      <c r="Y1721" s="206" t="str">
        <f>VLOOKUP(P1721,NIVEAUXADMIN!A:B,2,FALSE)</f>
        <v>HT08</v>
      </c>
      <c r="Z1721" s="206" t="str">
        <f>VLOOKUP(Q1721,NIVEAUXADMIN!E:F,2,FALSE)</f>
        <v>HT08833</v>
      </c>
      <c r="AA1721" s="206" t="str">
        <f>VLOOKUP(R1721,NIVEAUXADMIN!I:J,2,FALSE)</f>
        <v>HT08833-01</v>
      </c>
      <c r="AB1721" s="206">
        <f>IF(SUMPRODUCT(($A$4:$A1721=A1721)*($Q$4:$Q1721=Q1721))&gt;1,0,1)</f>
        <v>1</v>
      </c>
      <c r="AC1721" s="207">
        <f>IF(SUMPRODUCT(($A$4:$A1721=A1721)*($F$4:$F1721=F1721)*($Q$4:$Q1721=Q1721))&gt;1,0,1)</f>
        <v>1</v>
      </c>
      <c r="AD1721" s="206" t="str">
        <f t="shared" si="82"/>
        <v xml:space="preserve">{"Organisation": "IOM", "Indicateur": "Evaluation des dommages et diagnostique", "Statut": "En cours", "Date de l'activité (passé ou planifiée)
( jj-mm-aaaa)": "Feb-May 2017", "Département": "Grande Anse", "Commune": "Beaumont", "Section Communale": "4ème Beaumont"}, </v>
      </c>
    </row>
    <row r="1722" spans="1:30" x14ac:dyDescent="0.25">
      <c r="A1722" s="143" t="s">
        <v>41</v>
      </c>
      <c r="B1722" s="71"/>
      <c r="C1722" s="143"/>
      <c r="D1722" s="143" t="s">
        <v>31</v>
      </c>
      <c r="E1722" s="132" t="s">
        <v>2442</v>
      </c>
      <c r="F1722" s="148" t="s">
        <v>2379</v>
      </c>
      <c r="G1722" s="145" t="s">
        <v>2384</v>
      </c>
      <c r="H1722" s="138" t="str">
        <f>IFERROR(VLOOKUP(G1722,REFERENCES!O:P,2,FALSE),"")</f>
        <v>Nombre de batiments</v>
      </c>
      <c r="I1722" s="175">
        <v>0</v>
      </c>
      <c r="J1722" s="141"/>
      <c r="K1722" s="141"/>
      <c r="L1722" s="141"/>
      <c r="M1722" s="147"/>
      <c r="N1722" s="175">
        <v>0</v>
      </c>
      <c r="O1722" s="149" t="s">
        <v>29</v>
      </c>
      <c r="P1722" s="71" t="s">
        <v>16</v>
      </c>
      <c r="Q1722" s="142" t="s">
        <v>246</v>
      </c>
      <c r="R1722" s="179" t="s">
        <v>1498</v>
      </c>
      <c r="S1722" s="142"/>
      <c r="T1722" s="142"/>
      <c r="U1722" s="142"/>
      <c r="V1722" s="142"/>
      <c r="W1722" s="206" t="e">
        <f t="shared" si="80"/>
        <v>#VALUE!</v>
      </c>
      <c r="X1722" s="206">
        <f t="shared" si="81"/>
        <v>36</v>
      </c>
      <c r="Y1722" s="206" t="str">
        <f>VLOOKUP(P1722,NIVEAUXADMIN!A:B,2,FALSE)</f>
        <v>HT08</v>
      </c>
      <c r="Z1722" s="206" t="str">
        <f>VLOOKUP(Q1722,NIVEAUXADMIN!E:F,2,FALSE)</f>
        <v>HT08833</v>
      </c>
      <c r="AA1722" s="206" t="str">
        <f>VLOOKUP(R1722,NIVEAUXADMIN!I:J,2,FALSE)</f>
        <v>HT08833-02</v>
      </c>
      <c r="AB1722" s="206">
        <f>IF(SUMPRODUCT(($A$4:$A1722=A1722)*($Q$4:$Q1722=Q1722))&gt;1,0,1)</f>
        <v>0</v>
      </c>
      <c r="AC1722" s="207">
        <f>IF(SUMPRODUCT(($A$4:$A1722=A1722)*($F$4:$F1722=F1722)*($Q$4:$Q1722=Q1722))&gt;1,0,1)</f>
        <v>0</v>
      </c>
      <c r="AD1722" s="206" t="str">
        <f t="shared" si="82"/>
        <v xml:space="preserve">{"Organisation": "IOM", "Indicateur": "Evaluation des dommages et diagnostique", "Statut": "En cours", "Date de l'activité (passé ou planifiée)
( jj-mm-aaaa)": "Feb-May 2017", "Département": "Grande Anse", "Commune": "Beaumont", "Section Communale": "3ème Chardonette"}, </v>
      </c>
    </row>
    <row r="1723" spans="1:30" x14ac:dyDescent="0.25">
      <c r="A1723" s="143" t="s">
        <v>41</v>
      </c>
      <c r="B1723" s="71"/>
      <c r="C1723" s="143"/>
      <c r="D1723" s="143" t="s">
        <v>31</v>
      </c>
      <c r="E1723" s="132" t="s">
        <v>2442</v>
      </c>
      <c r="F1723" s="77" t="s">
        <v>2379</v>
      </c>
      <c r="G1723" s="145" t="s">
        <v>2384</v>
      </c>
      <c r="H1723" s="138" t="str">
        <f>IFERROR(VLOOKUP(G1723,REFERENCES!O:P,2,FALSE),"")</f>
        <v>Nombre de batiments</v>
      </c>
      <c r="I1723" s="175">
        <v>846</v>
      </c>
      <c r="J1723" s="141"/>
      <c r="K1723" s="141"/>
      <c r="L1723" s="141"/>
      <c r="M1723" s="147"/>
      <c r="N1723" s="175">
        <v>846</v>
      </c>
      <c r="O1723" s="149" t="s">
        <v>29</v>
      </c>
      <c r="P1723" s="71" t="s">
        <v>16</v>
      </c>
      <c r="Q1723" s="142" t="s">
        <v>246</v>
      </c>
      <c r="R1723" s="179" t="s">
        <v>1446</v>
      </c>
      <c r="S1723" s="142"/>
      <c r="T1723" s="142"/>
      <c r="U1723" s="142"/>
      <c r="V1723" s="142"/>
      <c r="W1723" s="206" t="e">
        <f t="shared" si="80"/>
        <v>#VALUE!</v>
      </c>
      <c r="X1723" s="206">
        <f t="shared" si="81"/>
        <v>36</v>
      </c>
      <c r="Y1723" s="206" t="str">
        <f>VLOOKUP(P1723,NIVEAUXADMIN!A:B,2,FALSE)</f>
        <v>HT08</v>
      </c>
      <c r="Z1723" s="206" t="str">
        <f>VLOOKUP(Q1723,NIVEAUXADMIN!E:F,2,FALSE)</f>
        <v>HT08833</v>
      </c>
      <c r="AA1723" s="206" t="str">
        <f>VLOOKUP(R1723,NIVEAUXADMIN!I:J,2,FALSE)</f>
        <v>HT08833-03</v>
      </c>
      <c r="AB1723" s="206">
        <f>IF(SUMPRODUCT(($A$4:$A1723=A1723)*($Q$4:$Q1723=Q1723))&gt;1,0,1)</f>
        <v>0</v>
      </c>
      <c r="AC1723" s="207">
        <f>IF(SUMPRODUCT(($A$4:$A1723=A1723)*($F$4:$F1723=F1723)*($Q$4:$Q1723=Q1723))&gt;1,0,1)</f>
        <v>0</v>
      </c>
      <c r="AD1723" s="206" t="str">
        <f t="shared" si="82"/>
        <v xml:space="preserve">{"Organisation": "IOM", "Indicateur": "Evaluation des dommages et diagnostique", "Statut": "En cours", "Date de l'activité (passé ou planifiée)
( jj-mm-aaaa)": "Feb-May 2017", "Département": "Grande Anse", "Commune": "Beaumont", "Section Communale": "2ème Mouline"}, </v>
      </c>
    </row>
    <row r="1724" spans="1:30" x14ac:dyDescent="0.25">
      <c r="A1724" s="143" t="s">
        <v>41</v>
      </c>
      <c r="B1724" s="71"/>
      <c r="C1724" s="143"/>
      <c r="D1724" s="143" t="s">
        <v>31</v>
      </c>
      <c r="E1724" s="132" t="s">
        <v>2442</v>
      </c>
      <c r="F1724" s="148" t="s">
        <v>2379</v>
      </c>
      <c r="G1724" s="145" t="s">
        <v>2384</v>
      </c>
      <c r="H1724" s="138" t="str">
        <f>IFERROR(VLOOKUP(G1724,REFERENCES!O:P,2,FALSE),"")</f>
        <v>Nombre de batiments</v>
      </c>
      <c r="I1724" s="175">
        <v>0</v>
      </c>
      <c r="J1724" s="141"/>
      <c r="K1724" s="141"/>
      <c r="L1724" s="141"/>
      <c r="M1724" s="147"/>
      <c r="N1724" s="175">
        <v>0</v>
      </c>
      <c r="O1724" s="149" t="s">
        <v>29</v>
      </c>
      <c r="P1724" s="71" t="s">
        <v>16</v>
      </c>
      <c r="Q1724" s="142" t="s">
        <v>253</v>
      </c>
      <c r="R1724" s="179" t="s">
        <v>1360</v>
      </c>
      <c r="S1724" s="142"/>
      <c r="T1724" s="142"/>
      <c r="U1724" s="142"/>
      <c r="V1724" s="142"/>
      <c r="W1724" s="206" t="e">
        <f t="shared" si="80"/>
        <v>#VALUE!</v>
      </c>
      <c r="X1724" s="206">
        <f t="shared" si="81"/>
        <v>36</v>
      </c>
      <c r="Y1724" s="206" t="str">
        <f>VLOOKUP(P1724,NIVEAUXADMIN!A:B,2,FALSE)</f>
        <v>HT08</v>
      </c>
      <c r="Z1724" s="206" t="str">
        <f>VLOOKUP(Q1724,NIVEAUXADMIN!E:F,2,FALSE)</f>
        <v>HT08815</v>
      </c>
      <c r="AA1724" s="206" t="str">
        <f>VLOOKUP(R1724,NIVEAUXADMIN!I:J,2,FALSE)</f>
        <v>HT08815-02</v>
      </c>
      <c r="AB1724" s="206">
        <f>IF(SUMPRODUCT(($A$4:$A1724=A1724)*($Q$4:$Q1724=Q1724))&gt;1,0,1)</f>
        <v>1</v>
      </c>
      <c r="AC1724" s="207">
        <f>IF(SUMPRODUCT(($A$4:$A1724=A1724)*($F$4:$F1724=F1724)*($Q$4:$Q1724=Q1724))&gt;1,0,1)</f>
        <v>1</v>
      </c>
      <c r="AD1724" s="206" t="str">
        <f t="shared" si="82"/>
        <v xml:space="preserve">{"Organisation": "IOM", "Indicateur": "Evaluation des dommages et diagnostique", "Statut": "En cours", "Date de l'activité (passé ou planifiée)
( jj-mm-aaaa)": "Feb-May 2017", "Département": "Grande Anse", "Commune": "Chambellan", "Section Communale": "2e Boucan"}, </v>
      </c>
    </row>
    <row r="1725" spans="1:30" x14ac:dyDescent="0.25">
      <c r="A1725" s="143" t="s">
        <v>41</v>
      </c>
      <c r="B1725" s="71"/>
      <c r="C1725" s="143"/>
      <c r="D1725" s="143" t="s">
        <v>31</v>
      </c>
      <c r="E1725" s="132" t="s">
        <v>2442</v>
      </c>
      <c r="F1725" s="77" t="s">
        <v>2379</v>
      </c>
      <c r="G1725" s="145" t="s">
        <v>2384</v>
      </c>
      <c r="H1725" s="138" t="str">
        <f>IFERROR(VLOOKUP(G1725,REFERENCES!O:P,2,FALSE),"")</f>
        <v>Nombre de batiments</v>
      </c>
      <c r="I1725" s="175">
        <v>1770</v>
      </c>
      <c r="J1725" s="141"/>
      <c r="K1725" s="141"/>
      <c r="L1725" s="141"/>
      <c r="M1725" s="147"/>
      <c r="N1725" s="175">
        <v>1770</v>
      </c>
      <c r="O1725" s="149" t="s">
        <v>29</v>
      </c>
      <c r="P1725" s="71" t="s">
        <v>16</v>
      </c>
      <c r="Q1725" s="142" t="s">
        <v>253</v>
      </c>
      <c r="R1725" s="179" t="s">
        <v>1234</v>
      </c>
      <c r="S1725" s="142"/>
      <c r="T1725" s="142"/>
      <c r="U1725" s="142"/>
      <c r="V1725" s="142"/>
      <c r="W1725" s="206" t="e">
        <f t="shared" si="80"/>
        <v>#VALUE!</v>
      </c>
      <c r="X1725" s="206">
        <f t="shared" si="81"/>
        <v>36</v>
      </c>
      <c r="Y1725" s="206" t="str">
        <f>VLOOKUP(P1725,NIVEAUXADMIN!A:B,2,FALSE)</f>
        <v>HT08</v>
      </c>
      <c r="Z1725" s="206" t="str">
        <f>VLOOKUP(Q1725,NIVEAUXADMIN!E:F,2,FALSE)</f>
        <v>HT08815</v>
      </c>
      <c r="AA1725" s="206" t="str">
        <f>VLOOKUP(R1725,NIVEAUXADMIN!I:J,2,FALSE)</f>
        <v>HT08815-01</v>
      </c>
      <c r="AB1725" s="206">
        <f>IF(SUMPRODUCT(($A$4:$A1725=A1725)*($Q$4:$Q1725=Q1725))&gt;1,0,1)</f>
        <v>0</v>
      </c>
      <c r="AC1725" s="207">
        <f>IF(SUMPRODUCT(($A$4:$A1725=A1725)*($F$4:$F1725=F1725)*($Q$4:$Q1725=Q1725))&gt;1,0,1)</f>
        <v>0</v>
      </c>
      <c r="AD1725" s="206" t="str">
        <f t="shared" si="82"/>
        <v xml:space="preserve">{"Organisation": "IOM", "Indicateur": "Evaluation des dommages et diagnostique", "Statut": "En cours", "Date de l'activité (passé ou planifiée)
( jj-mm-aaaa)": "Feb-May 2017", "Département": "Grande Anse", "Commune": "Chambellan", "Section Communale": "1e  Déjean"}, </v>
      </c>
    </row>
    <row r="1726" spans="1:30" x14ac:dyDescent="0.25">
      <c r="A1726" s="143" t="s">
        <v>41</v>
      </c>
      <c r="B1726" s="53"/>
      <c r="C1726" s="143"/>
      <c r="D1726" s="143" t="s">
        <v>31</v>
      </c>
      <c r="E1726" s="132" t="s">
        <v>2442</v>
      </c>
      <c r="F1726" s="148" t="s">
        <v>2379</v>
      </c>
      <c r="G1726" s="145" t="s">
        <v>2384</v>
      </c>
      <c r="H1726" s="138" t="str">
        <f>IFERROR(VLOOKUP(G1726,REFERENCES!O:P,2,FALSE),"")</f>
        <v>Nombre de batiments</v>
      </c>
      <c r="I1726" s="175">
        <v>0</v>
      </c>
      <c r="J1726" s="141"/>
      <c r="K1726" s="141"/>
      <c r="L1726" s="141"/>
      <c r="M1726" s="147"/>
      <c r="N1726" s="175">
        <v>0</v>
      </c>
      <c r="O1726" s="149" t="s">
        <v>29</v>
      </c>
      <c r="P1726" s="71" t="s">
        <v>16</v>
      </c>
      <c r="Q1726" s="142" t="s">
        <v>259</v>
      </c>
      <c r="R1726" s="179" t="s">
        <v>1624</v>
      </c>
      <c r="S1726" s="142"/>
      <c r="T1726" s="142"/>
      <c r="U1726" s="142"/>
      <c r="V1726" s="142"/>
      <c r="W1726" s="206" t="e">
        <f t="shared" si="80"/>
        <v>#VALUE!</v>
      </c>
      <c r="X1726" s="206">
        <f t="shared" si="81"/>
        <v>36</v>
      </c>
      <c r="Y1726" s="206" t="str">
        <f>VLOOKUP(P1726,NIVEAUXADMIN!A:B,2,FALSE)</f>
        <v>HT08</v>
      </c>
      <c r="Z1726" s="206" t="str">
        <f>VLOOKUP(Q1726,NIVEAUXADMIN!E:F,2,FALSE)</f>
        <v>HT08822</v>
      </c>
      <c r="AA1726" s="206" t="str">
        <f>VLOOKUP(R1726,NIVEAUXADMIN!I:J,2,FALSE)</f>
        <v>HT08822-05</v>
      </c>
      <c r="AB1726" s="206">
        <f>IF(SUMPRODUCT(($A$4:$A1726=A1726)*($Q$4:$Q1726=Q1726))&gt;1,0,1)</f>
        <v>0</v>
      </c>
      <c r="AC1726" s="207">
        <f>IF(SUMPRODUCT(($A$4:$A1726=A1726)*($F$4:$F1726=F1726)*($Q$4:$Q1726=Q1726))&gt;1,0,1)</f>
        <v>1</v>
      </c>
      <c r="AD1726" s="206" t="str">
        <f t="shared" si="82"/>
        <v xml:space="preserve">{"Organisation": "IOM", "Indicateur": "Evaluation des dommages et diagnostique", "Statut": "En cours", "Date de l'activité (passé ou planifiée)
( jj-mm-aaaa)": "Feb-May 2017", "Département": "Grande Anse", "Commune": "Dame-Marie", "Section Communale": "5e Baliverne"}, </v>
      </c>
    </row>
    <row r="1727" spans="1:30" x14ac:dyDescent="0.25">
      <c r="A1727" s="143" t="s">
        <v>41</v>
      </c>
      <c r="B1727" s="53"/>
      <c r="C1727" s="143"/>
      <c r="D1727" s="143" t="s">
        <v>31</v>
      </c>
      <c r="E1727" s="132" t="s">
        <v>2442</v>
      </c>
      <c r="F1727" s="77" t="s">
        <v>2379</v>
      </c>
      <c r="G1727" s="145" t="s">
        <v>2384</v>
      </c>
      <c r="H1727" s="138" t="str">
        <f>IFERROR(VLOOKUP(G1727,REFERENCES!O:P,2,FALSE),"")</f>
        <v>Nombre de batiments</v>
      </c>
      <c r="I1727" s="175">
        <v>1721</v>
      </c>
      <c r="J1727" s="141"/>
      <c r="K1727" s="141"/>
      <c r="L1727" s="141"/>
      <c r="M1727" s="147"/>
      <c r="N1727" s="175">
        <v>1721</v>
      </c>
      <c r="O1727" s="149" t="s">
        <v>29</v>
      </c>
      <c r="P1727" s="71" t="s">
        <v>16</v>
      </c>
      <c r="Q1727" s="142" t="s">
        <v>259</v>
      </c>
      <c r="R1727" s="179" t="s">
        <v>1245</v>
      </c>
      <c r="S1727" s="142"/>
      <c r="T1727" s="142"/>
      <c r="U1727" s="142"/>
      <c r="V1727" s="142"/>
      <c r="W1727" s="206" t="e">
        <f t="shared" si="80"/>
        <v>#VALUE!</v>
      </c>
      <c r="X1727" s="206">
        <f t="shared" si="81"/>
        <v>36</v>
      </c>
      <c r="Y1727" s="206" t="str">
        <f>VLOOKUP(P1727,NIVEAUXADMIN!A:B,2,FALSE)</f>
        <v>HT08</v>
      </c>
      <c r="Z1727" s="206" t="str">
        <f>VLOOKUP(Q1727,NIVEAUXADMIN!E:F,2,FALSE)</f>
        <v>HT08822</v>
      </c>
      <c r="AA1727" s="206" t="str">
        <f>VLOOKUP(R1727,NIVEAUXADMIN!I:J,2,FALSE)</f>
        <v>HT08822-01</v>
      </c>
      <c r="AB1727" s="206">
        <f>IF(SUMPRODUCT(($A$4:$A1727=A1727)*($Q$4:$Q1727=Q1727))&gt;1,0,1)</f>
        <v>0</v>
      </c>
      <c r="AC1727" s="207">
        <f>IF(SUMPRODUCT(($A$4:$A1727=A1727)*($F$4:$F1727=F1727)*($Q$4:$Q1727=Q1727))&gt;1,0,1)</f>
        <v>0</v>
      </c>
      <c r="AD1727" s="206" t="str">
        <f t="shared" si="82"/>
        <v xml:space="preserve">{"Organisation": "IOM", "Indicateur": "Evaluation des dommages et diagnostique", "Statut": "En cours", "Date de l'activité (passé ou planifiée)
( jj-mm-aaaa)": "Feb-May 2017", "Département": "Grande Anse", "Commune": "Dame-Marie", "Section Communale": "1ere Bariadelle"}, </v>
      </c>
    </row>
    <row r="1728" spans="1:30" x14ac:dyDescent="0.25">
      <c r="A1728" s="143" t="s">
        <v>41</v>
      </c>
      <c r="B1728" s="53"/>
      <c r="C1728" s="143"/>
      <c r="D1728" s="143" t="s">
        <v>31</v>
      </c>
      <c r="E1728" s="132" t="s">
        <v>2442</v>
      </c>
      <c r="F1728" s="77" t="s">
        <v>2379</v>
      </c>
      <c r="G1728" s="145" t="s">
        <v>2384</v>
      </c>
      <c r="H1728" s="138" t="str">
        <f>IFERROR(VLOOKUP(G1728,REFERENCES!O:P,2,FALSE),"")</f>
        <v>Nombre de batiments</v>
      </c>
      <c r="I1728" s="175">
        <v>714</v>
      </c>
      <c r="J1728" s="141"/>
      <c r="K1728" s="141"/>
      <c r="L1728" s="141"/>
      <c r="M1728" s="147"/>
      <c r="N1728" s="175">
        <v>714</v>
      </c>
      <c r="O1728" s="149" t="s">
        <v>29</v>
      </c>
      <c r="P1728" s="71" t="s">
        <v>16</v>
      </c>
      <c r="Q1728" s="142" t="s">
        <v>259</v>
      </c>
      <c r="R1728" s="179" t="s">
        <v>1365</v>
      </c>
      <c r="S1728" s="142"/>
      <c r="T1728" s="142"/>
      <c r="U1728" s="142"/>
      <c r="V1728" s="142"/>
      <c r="W1728" s="206" t="e">
        <f t="shared" si="80"/>
        <v>#VALUE!</v>
      </c>
      <c r="X1728" s="206">
        <f t="shared" si="81"/>
        <v>36</v>
      </c>
      <c r="Y1728" s="206" t="str">
        <f>VLOOKUP(P1728,NIVEAUXADMIN!A:B,2,FALSE)</f>
        <v>HT08</v>
      </c>
      <c r="Z1728" s="206" t="str">
        <f>VLOOKUP(Q1728,NIVEAUXADMIN!E:F,2,FALSE)</f>
        <v>HT08822</v>
      </c>
      <c r="AA1728" s="206" t="str">
        <f>VLOOKUP(R1728,NIVEAUXADMIN!I:J,2,FALSE)</f>
        <v>HT08822-02</v>
      </c>
      <c r="AB1728" s="206">
        <f>IF(SUMPRODUCT(($A$4:$A1728=A1728)*($Q$4:$Q1728=Q1728))&gt;1,0,1)</f>
        <v>0</v>
      </c>
      <c r="AC1728" s="207">
        <f>IF(SUMPRODUCT(($A$4:$A1728=A1728)*($F$4:$F1728=F1728)*($Q$4:$Q1728=Q1728))&gt;1,0,1)</f>
        <v>0</v>
      </c>
      <c r="AD1728" s="206" t="str">
        <f t="shared" si="82"/>
        <v xml:space="preserve">{"Organisation": "IOM", "Indicateur": "Evaluation des dommages et diagnostique", "Statut": "En cours", "Date de l'activité (passé ou planifiée)
( jj-mm-aaaa)": "Feb-May 2017", "Département": "Grande Anse", "Commune": "Dame-Marie", "Section Communale": "2eme  Dallier"}, </v>
      </c>
    </row>
    <row r="1729" spans="1:30" x14ac:dyDescent="0.25">
      <c r="A1729" s="143" t="s">
        <v>41</v>
      </c>
      <c r="B1729" s="53"/>
      <c r="C1729" s="143"/>
      <c r="D1729" s="143" t="s">
        <v>31</v>
      </c>
      <c r="E1729" s="132" t="s">
        <v>2442</v>
      </c>
      <c r="F1729" s="208" t="s">
        <v>2379</v>
      </c>
      <c r="G1729" s="145" t="s">
        <v>2384</v>
      </c>
      <c r="H1729" s="138" t="str">
        <f>IFERROR(VLOOKUP(G1729,REFERENCES!O:P,2,FALSE),"")</f>
        <v>Nombre de batiments</v>
      </c>
      <c r="I1729" s="175">
        <v>2878</v>
      </c>
      <c r="J1729" s="141"/>
      <c r="K1729" s="141"/>
      <c r="L1729" s="141"/>
      <c r="M1729" s="147"/>
      <c r="N1729" s="175">
        <v>2878</v>
      </c>
      <c r="O1729" s="149" t="s">
        <v>29</v>
      </c>
      <c r="P1729" s="71" t="s">
        <v>16</v>
      </c>
      <c r="Q1729" s="142" t="s">
        <v>259</v>
      </c>
      <c r="R1729" s="179" t="s">
        <v>1474</v>
      </c>
      <c r="S1729" s="142"/>
      <c r="T1729" s="142"/>
      <c r="U1729" s="142"/>
      <c r="V1729" s="142"/>
      <c r="W1729" s="206" t="e">
        <f t="shared" si="80"/>
        <v>#VALUE!</v>
      </c>
      <c r="X1729" s="206">
        <f t="shared" si="81"/>
        <v>36</v>
      </c>
      <c r="Y1729" s="206" t="str">
        <f>VLOOKUP(P1729,NIVEAUXADMIN!A:B,2,FALSE)</f>
        <v>HT08</v>
      </c>
      <c r="Z1729" s="206" t="str">
        <f>VLOOKUP(Q1729,NIVEAUXADMIN!E:F,2,FALSE)</f>
        <v>HT08822</v>
      </c>
      <c r="AA1729" s="206" t="str">
        <f>VLOOKUP(R1729,NIVEAUXADMIN!I:J,2,FALSE)</f>
        <v>HT08822-03</v>
      </c>
      <c r="AB1729" s="206">
        <f>IF(SUMPRODUCT(($A$4:$A1729=A1729)*($Q$4:$Q1729=Q1729))&gt;1,0,1)</f>
        <v>0</v>
      </c>
      <c r="AC1729" s="207">
        <f>IF(SUMPRODUCT(($A$4:$A1729=A1729)*($F$4:$F1729=F1729)*($Q$4:$Q1729=Q1729))&gt;1,0,1)</f>
        <v>0</v>
      </c>
      <c r="AD1729" s="206" t="str">
        <f t="shared" si="82"/>
        <v xml:space="preserve">{"Organisation": "IOM", "Indicateur": "Evaluation des dommages et diagnostique", "Statut": "En cours", "Date de l'activité (passé ou planifiée)
( jj-mm-aaaa)": "Feb-May 2017", "Département": "Grande Anse", "Commune": "Dame-Marie", "Section Communale": "3e Désormeau"}, </v>
      </c>
    </row>
    <row r="1730" spans="1:30" x14ac:dyDescent="0.25">
      <c r="A1730" s="143" t="s">
        <v>41</v>
      </c>
      <c r="B1730" s="71"/>
      <c r="C1730" s="143"/>
      <c r="D1730" s="143" t="s">
        <v>31</v>
      </c>
      <c r="E1730" s="132" t="s">
        <v>2442</v>
      </c>
      <c r="F1730" s="208" t="s">
        <v>2379</v>
      </c>
      <c r="G1730" s="145" t="s">
        <v>2384</v>
      </c>
      <c r="H1730" s="138" t="str">
        <f>IFERROR(VLOOKUP(G1730,REFERENCES!O:P,2,FALSE),"")</f>
        <v>Nombre de batiments</v>
      </c>
      <c r="I1730" s="175">
        <v>1330</v>
      </c>
      <c r="J1730" s="141"/>
      <c r="K1730" s="141"/>
      <c r="L1730" s="141"/>
      <c r="M1730" s="147"/>
      <c r="N1730" s="175">
        <v>1330</v>
      </c>
      <c r="O1730" s="149" t="s">
        <v>29</v>
      </c>
      <c r="P1730" s="71" t="s">
        <v>16</v>
      </c>
      <c r="Q1730" s="142" t="s">
        <v>259</v>
      </c>
      <c r="R1730" s="179" t="s">
        <v>1667</v>
      </c>
      <c r="S1730" s="142"/>
      <c r="T1730" s="142"/>
      <c r="U1730" s="142"/>
      <c r="V1730" s="142"/>
      <c r="W1730" s="206" t="e">
        <f t="shared" si="80"/>
        <v>#VALUE!</v>
      </c>
      <c r="X1730" s="206">
        <f t="shared" si="81"/>
        <v>36</v>
      </c>
      <c r="Y1730" s="206" t="str">
        <f>VLOOKUP(P1730,NIVEAUXADMIN!A:B,2,FALSE)</f>
        <v>HT08</v>
      </c>
      <c r="Z1730" s="206" t="str">
        <f>VLOOKUP(Q1730,NIVEAUXADMIN!E:F,2,FALSE)</f>
        <v>HT08822</v>
      </c>
      <c r="AA1730" s="206" t="str">
        <f>VLOOKUP(R1730,NIVEAUXADMIN!I:J,2,FALSE)</f>
        <v>HT08822-04</v>
      </c>
      <c r="AB1730" s="206">
        <f>IF(SUMPRODUCT(($A$4:$A1730=A1730)*($Q$4:$Q1730=Q1730))&gt;1,0,1)</f>
        <v>0</v>
      </c>
      <c r="AC1730" s="207">
        <f>IF(SUMPRODUCT(($A$4:$A1730=A1730)*($F$4:$F1730=F1730)*($Q$4:$Q1730=Q1730))&gt;1,0,1)</f>
        <v>0</v>
      </c>
      <c r="AD1730" s="206" t="str">
        <f t="shared" si="82"/>
        <v xml:space="preserve">{"Organisation": "IOM", "Indicateur": "Evaluation des dommages et diagnostique", "Statut": "En cours", "Date de l'activité (passé ou planifiée)
( jj-mm-aaaa)": "Feb-May 2017", "Département": "Grande Anse", "Commune": "Dame-Marie", "Section Communale": "6e Petite Rivière"}, </v>
      </c>
    </row>
    <row r="1731" spans="1:30" x14ac:dyDescent="0.25">
      <c r="A1731" s="143" t="s">
        <v>41</v>
      </c>
      <c r="B1731" s="71"/>
      <c r="C1731" s="143"/>
      <c r="D1731" s="143" t="s">
        <v>31</v>
      </c>
      <c r="E1731" s="132" t="s">
        <v>2442</v>
      </c>
      <c r="F1731" s="208" t="s">
        <v>2379</v>
      </c>
      <c r="G1731" s="145" t="s">
        <v>2384</v>
      </c>
      <c r="H1731" s="138" t="str">
        <f>IFERROR(VLOOKUP(G1731,REFERENCES!O:P,2,FALSE),"")</f>
        <v>Nombre de batiments</v>
      </c>
      <c r="I1731" s="175">
        <v>2767</v>
      </c>
      <c r="J1731" s="141"/>
      <c r="K1731" s="141"/>
      <c r="L1731" s="141"/>
      <c r="M1731" s="147"/>
      <c r="N1731" s="175">
        <v>2767</v>
      </c>
      <c r="O1731" s="149" t="s">
        <v>29</v>
      </c>
      <c r="P1731" s="206" t="s">
        <v>16</v>
      </c>
      <c r="Q1731" s="142" t="s">
        <v>267</v>
      </c>
      <c r="R1731" s="179" t="s">
        <v>1235</v>
      </c>
      <c r="S1731" s="142"/>
      <c r="T1731" s="142"/>
      <c r="U1731" s="142"/>
      <c r="V1731" s="142"/>
      <c r="W1731" s="206" t="e">
        <f t="shared" si="80"/>
        <v>#VALUE!</v>
      </c>
      <c r="X1731" s="206">
        <f t="shared" si="81"/>
        <v>36</v>
      </c>
      <c r="Y1731" s="206" t="str">
        <f>VLOOKUP(P1731,NIVEAUXADMIN!A:B,2,FALSE)</f>
        <v>HT08</v>
      </c>
      <c r="Z1731" s="206" t="str">
        <f>VLOOKUP(Q1731,NIVEAUXADMIN!E:F,2,FALSE)</f>
        <v>HT08814</v>
      </c>
      <c r="AA1731" s="206" t="str">
        <f>VLOOKUP(R1731,NIVEAUXADMIN!I:J,2,FALSE)</f>
        <v>HT08814-01</v>
      </c>
      <c r="AB1731" s="206">
        <f>IF(SUMPRODUCT(($A$4:$A1731=A1731)*($Q$4:$Q1731=Q1731))&gt;1,0,1)</f>
        <v>1</v>
      </c>
      <c r="AC1731" s="207">
        <f>IF(SUMPRODUCT(($A$4:$A1731=A1731)*($F$4:$F1731=F1731)*($Q$4:$Q1731=Q1731))&gt;1,0,1)</f>
        <v>1</v>
      </c>
      <c r="AD1731" s="206" t="str">
        <f t="shared" si="82"/>
        <v xml:space="preserve">{"Organisation": "IOM", "Indicateur": "Evaluation des dommages et diagnostique", "Statut": "En cours", "Date de l'activité (passé ou planifiée)
( jj-mm-aaaa)": "Feb-May 2017", "Département": "Grande Anse", "Commune": "Moron", "Section Communale": "1e Anotte"}, </v>
      </c>
    </row>
    <row r="1732" spans="1:30" x14ac:dyDescent="0.25">
      <c r="A1732" s="143" t="s">
        <v>41</v>
      </c>
      <c r="B1732" s="53"/>
      <c r="C1732" s="143"/>
      <c r="D1732" s="143" t="s">
        <v>31</v>
      </c>
      <c r="E1732" s="132" t="s">
        <v>2442</v>
      </c>
      <c r="F1732" s="208" t="s">
        <v>2379</v>
      </c>
      <c r="G1732" s="145" t="s">
        <v>2384</v>
      </c>
      <c r="H1732" s="138" t="str">
        <f>IFERROR(VLOOKUP(G1732,REFERENCES!O:P,2,FALSE),"")</f>
        <v>Nombre de batiments</v>
      </c>
      <c r="I1732" s="175">
        <v>0</v>
      </c>
      <c r="J1732" s="141"/>
      <c r="K1732" s="141"/>
      <c r="L1732" s="141"/>
      <c r="M1732" s="147"/>
      <c r="N1732" s="175">
        <v>0</v>
      </c>
      <c r="O1732" s="149" t="s">
        <v>29</v>
      </c>
      <c r="P1732" s="71" t="s">
        <v>16</v>
      </c>
      <c r="Q1732" s="142" t="s">
        <v>267</v>
      </c>
      <c r="R1732" s="179" t="s">
        <v>1479</v>
      </c>
      <c r="S1732" s="142"/>
      <c r="T1732" s="142"/>
      <c r="U1732" s="142"/>
      <c r="V1732" s="142"/>
      <c r="W1732" s="206" t="e">
        <f t="shared" si="80"/>
        <v>#VALUE!</v>
      </c>
      <c r="X1732" s="206">
        <f t="shared" si="81"/>
        <v>36</v>
      </c>
      <c r="Y1732" s="206" t="str">
        <f>VLOOKUP(P1732,NIVEAUXADMIN!A:B,2,FALSE)</f>
        <v>HT08</v>
      </c>
      <c r="Z1732" s="206" t="str">
        <f>VLOOKUP(Q1732,NIVEAUXADMIN!E:F,2,FALSE)</f>
        <v>HT08814</v>
      </c>
      <c r="AA1732" s="206" t="str">
        <f>VLOOKUP(R1732,NIVEAUXADMIN!I:J,2,FALSE)</f>
        <v>HT08814-03</v>
      </c>
      <c r="AB1732" s="206">
        <f>IF(SUMPRODUCT(($A$4:$A1732=A1732)*($Q$4:$Q1732=Q1732))&gt;1,0,1)</f>
        <v>0</v>
      </c>
      <c r="AC1732" s="207">
        <f>IF(SUMPRODUCT(($A$4:$A1732=A1732)*($F$4:$F1732=F1732)*($Q$4:$Q1732=Q1732))&gt;1,0,1)</f>
        <v>0</v>
      </c>
      <c r="AD1732" s="206" t="str">
        <f t="shared" si="82"/>
        <v xml:space="preserve">{"Organisation": "IOM", "Indicateur": "Evaluation des dommages et diagnostique", "Statut": "En cours", "Date de l'activité (passé ou planifiée)
( jj-mm-aaaa)": "Feb-May 2017", "Département": "Grande Anse", "Commune": "Moron", "Section Communale": "3e L'Assive"}, </v>
      </c>
    </row>
    <row r="1733" spans="1:30" x14ac:dyDescent="0.25">
      <c r="A1733" s="143" t="s">
        <v>41</v>
      </c>
      <c r="B1733" s="53"/>
      <c r="C1733" s="143"/>
      <c r="D1733" s="143" t="s">
        <v>31</v>
      </c>
      <c r="E1733" s="132" t="s">
        <v>2442</v>
      </c>
      <c r="F1733" s="208" t="s">
        <v>2379</v>
      </c>
      <c r="G1733" s="145" t="s">
        <v>2384</v>
      </c>
      <c r="H1733" s="138" t="str">
        <f>IFERROR(VLOOKUP(G1733,REFERENCES!O:P,2,FALSE),"")</f>
        <v>Nombre de batiments</v>
      </c>
      <c r="I1733" s="175">
        <v>436</v>
      </c>
      <c r="J1733" s="141"/>
      <c r="K1733" s="141"/>
      <c r="L1733" s="141"/>
      <c r="M1733" s="147"/>
      <c r="N1733" s="175">
        <v>436</v>
      </c>
      <c r="O1733" s="149" t="s">
        <v>29</v>
      </c>
      <c r="P1733" s="53" t="s">
        <v>16</v>
      </c>
      <c r="Q1733" s="142" t="s">
        <v>267</v>
      </c>
      <c r="R1733" s="179" t="s">
        <v>1364</v>
      </c>
      <c r="S1733" s="142"/>
      <c r="T1733" s="142"/>
      <c r="U1733" s="142"/>
      <c r="V1733" s="142"/>
      <c r="W1733" s="206" t="e">
        <f t="shared" ref="W1733:W1796" si="83">UPPER(LEFT(A1733,3)&amp;YEAR(E1733)&amp;MONTH(E1733)&amp;DAY((E1733))&amp;LEFT(P1733,2)&amp;LEFT(Q1733,2)&amp;LEFT(R1733,2))</f>
        <v>#VALUE!</v>
      </c>
      <c r="X1733" s="206">
        <f t="shared" ref="X1733:X1796" si="84">COUNTIF($W$4:$W$128,W1733)</f>
        <v>36</v>
      </c>
      <c r="Y1733" s="206" t="str">
        <f>VLOOKUP(P1733,NIVEAUXADMIN!A:B,2,FALSE)</f>
        <v>HT08</v>
      </c>
      <c r="Z1733" s="206" t="str">
        <f>VLOOKUP(Q1733,NIVEAUXADMIN!E:F,2,FALSE)</f>
        <v>HT08814</v>
      </c>
      <c r="AA1733" s="206" t="str">
        <f>VLOOKUP(R1733,NIVEAUXADMIN!I:J,2,FALSE)</f>
        <v>HT08814-02</v>
      </c>
      <c r="AB1733" s="206">
        <f>IF(SUMPRODUCT(($A$4:$A1733=A1733)*($Q$4:$Q1733=Q1733))&gt;1,0,1)</f>
        <v>0</v>
      </c>
      <c r="AC1733" s="207">
        <f>IF(SUMPRODUCT(($A$4:$A1733=A1733)*($F$4:$F1733=F1733)*($Q$4:$Q1733=Q1733))&gt;1,0,1)</f>
        <v>0</v>
      </c>
      <c r="AD1733" s="206" t="str">
        <f t="shared" ref="AD1733:AD1796" si="85">"{"""&amp;$A$3 &amp;""": """ &amp; TRIM(A1733)  &amp; """, """&amp; $F$3 &amp; """: """ &amp;  IFERROR(MID(F1733,5,LEN(F1733)-2),"")&amp; """, """ &amp;$D$3 &amp;""": """ &amp; D1733 &amp; """, """&amp;$E$3 &amp;""": """ &amp; IFERROR(TEXT(E1733,"m/d/yyyy"),"") &amp; """, """&amp; $P$3&amp; """: """ &amp; P1733&amp; """, """&amp; $Q$3&amp; """: """ &amp; Q1733&amp; """, """&amp; $R$3&amp; """: """ &amp; R1733&amp; """}, "</f>
        <v xml:space="preserve">{"Organisation": "IOM", "Indicateur": "Evaluation des dommages et diagnostique", "Statut": "En cours", "Date de l'activité (passé ou planifiée)
( jj-mm-aaaa)": "Feb-May 2017", "Département": "Grande Anse", "Commune": "Moron", "Section Communale": "2e Sources Chaudes"}, </v>
      </c>
    </row>
    <row r="1734" spans="1:30" x14ac:dyDescent="0.25">
      <c r="A1734" s="143" t="s">
        <v>41</v>
      </c>
      <c r="B1734" s="53"/>
      <c r="C1734" s="143"/>
      <c r="D1734" s="143" t="s">
        <v>15</v>
      </c>
      <c r="E1734" s="132" t="s">
        <v>2249</v>
      </c>
      <c r="F1734" s="208" t="s">
        <v>2417</v>
      </c>
      <c r="G1734" s="145" t="s">
        <v>1047</v>
      </c>
      <c r="H1734" s="138" t="str">
        <f>IFERROR(VLOOKUP(G1734,REFERENCES!O:P,2,FALSE),"")</f>
        <v xml:space="preserve">Nombre </v>
      </c>
      <c r="I1734" s="207">
        <v>38</v>
      </c>
      <c r="J1734" s="207"/>
      <c r="K1734" s="207"/>
      <c r="L1734" s="207"/>
      <c r="M1734" s="147"/>
      <c r="N1734" s="207">
        <v>38</v>
      </c>
      <c r="O1734" s="206"/>
      <c r="P1734" s="53" t="s">
        <v>19</v>
      </c>
      <c r="Q1734" s="143"/>
      <c r="R1734" s="150"/>
      <c r="S1734" s="206"/>
      <c r="T1734" s="143"/>
      <c r="U1734" s="143"/>
      <c r="V1734" s="145"/>
      <c r="W1734" s="206" t="e">
        <f t="shared" si="83"/>
        <v>#VALUE!</v>
      </c>
      <c r="X1734" s="206">
        <f t="shared" si="84"/>
        <v>36</v>
      </c>
      <c r="Y1734" s="206" t="str">
        <f>VLOOKUP(P1734,NIVEAUXADMIN!A:B,2,FALSE)</f>
        <v>HT07</v>
      </c>
      <c r="Z1734" s="206" t="e">
        <f>VLOOKUP(Q1734,NIVEAUXADMIN!E:F,2,FALSE)</f>
        <v>#N/A</v>
      </c>
      <c r="AA1734" s="206" t="e">
        <f>VLOOKUP(R1734,NIVEAUXADMIN!I:J,2,FALSE)</f>
        <v>#N/A</v>
      </c>
      <c r="AB1734" s="206">
        <f>IF(SUMPRODUCT(($A$4:$A1734=A1734)*($Q$4:$Q1734=Q1734))&gt;1,0,1)</f>
        <v>1</v>
      </c>
      <c r="AC1734" s="207">
        <f>IF(SUMPRODUCT(($A$4:$A1734=A1734)*($F$4:$F1734=F1734)*($Q$4:$Q1734=Q1734))&gt;1,0,1)</f>
        <v>1</v>
      </c>
      <c r="AD1734" s="206" t="str">
        <f t="shared" si="85"/>
        <v xml:space="preserve">{"Organisation": "IOM", "Indicateur": "Distribution de biens non-alimentaire", "Statut": "Réalisé", "Date de l'activité (passé ou planifiée)
( jj-mm-aaaa)": "Non renseigné", "Département": "Sud", "Commune": "", "Section Communale": ""}, </v>
      </c>
    </row>
    <row r="1735" spans="1:30" x14ac:dyDescent="0.25">
      <c r="A1735" s="143" t="s">
        <v>41</v>
      </c>
      <c r="B1735" s="53"/>
      <c r="C1735" s="143"/>
      <c r="D1735" s="143" t="s">
        <v>15</v>
      </c>
      <c r="E1735" s="132" t="s">
        <v>2249</v>
      </c>
      <c r="F1735" s="208" t="s">
        <v>2417</v>
      </c>
      <c r="G1735" s="145" t="s">
        <v>1055</v>
      </c>
      <c r="H1735" s="138" t="str">
        <f>IFERROR(VLOOKUP(G1735,REFERENCES!O:P,2,FALSE),"")</f>
        <v xml:space="preserve">Nombre </v>
      </c>
      <c r="I1735" s="207">
        <v>38</v>
      </c>
      <c r="J1735" s="207"/>
      <c r="K1735" s="207"/>
      <c r="L1735" s="207"/>
      <c r="M1735" s="147"/>
      <c r="N1735" s="207">
        <v>38</v>
      </c>
      <c r="O1735" s="206"/>
      <c r="P1735" s="53" t="s">
        <v>19</v>
      </c>
      <c r="Q1735" s="143"/>
      <c r="R1735" s="150"/>
      <c r="S1735" s="206"/>
      <c r="T1735" s="143"/>
      <c r="U1735" s="143"/>
      <c r="V1735" s="145"/>
      <c r="W1735" s="206" t="e">
        <f t="shared" si="83"/>
        <v>#VALUE!</v>
      </c>
      <c r="X1735" s="206">
        <f t="shared" si="84"/>
        <v>36</v>
      </c>
      <c r="Y1735" s="206" t="str">
        <f>VLOOKUP(P1735,NIVEAUXADMIN!A:B,2,FALSE)</f>
        <v>HT07</v>
      </c>
      <c r="Z1735" s="206" t="e">
        <f>VLOOKUP(Q1735,NIVEAUXADMIN!E:F,2,FALSE)</f>
        <v>#N/A</v>
      </c>
      <c r="AA1735" s="206" t="e">
        <f>VLOOKUP(R1735,NIVEAUXADMIN!I:J,2,FALSE)</f>
        <v>#N/A</v>
      </c>
      <c r="AB1735" s="206">
        <f>IF(SUMPRODUCT(($A$4:$A1735=A1735)*($Q$4:$Q1735=Q1735))&gt;1,0,1)</f>
        <v>0</v>
      </c>
      <c r="AC1735" s="207">
        <f>IF(SUMPRODUCT(($A$4:$A1735=A1735)*($F$4:$F1735=F1735)*($Q$4:$Q1735=Q1735))&gt;1,0,1)</f>
        <v>0</v>
      </c>
      <c r="AD1735" s="206" t="str">
        <f t="shared" si="85"/>
        <v xml:space="preserve">{"Organisation": "IOM", "Indicateur": "Distribution de biens non-alimentaire", "Statut": "Réalisé", "Date de l'activité (passé ou planifiée)
( jj-mm-aaaa)": "Non renseigné", "Département": "Sud", "Commune": "", "Section Communale": ""}, </v>
      </c>
    </row>
    <row r="1736" spans="1:30" x14ac:dyDescent="0.25">
      <c r="A1736" s="143" t="s">
        <v>41</v>
      </c>
      <c r="B1736" s="53"/>
      <c r="C1736" s="143"/>
      <c r="D1736" s="143" t="s">
        <v>31</v>
      </c>
      <c r="E1736" s="132" t="s">
        <v>2249</v>
      </c>
      <c r="F1736" s="209" t="s">
        <v>2374</v>
      </c>
      <c r="G1736" s="217" t="s">
        <v>1031</v>
      </c>
      <c r="H1736" s="138" t="str">
        <f>IFERROR(VLOOKUP(G1736,REFERENCES!O:P,2,FALSE),"")</f>
        <v/>
      </c>
      <c r="I1736" s="207">
        <v>171</v>
      </c>
      <c r="J1736" s="207"/>
      <c r="K1736" s="207"/>
      <c r="L1736" s="207"/>
      <c r="M1736" s="147"/>
      <c r="N1736" s="207">
        <v>171</v>
      </c>
      <c r="O1736" s="206"/>
      <c r="P1736" s="53" t="s">
        <v>19</v>
      </c>
      <c r="Q1736" s="143" t="s">
        <v>20</v>
      </c>
      <c r="R1736" s="166" t="s">
        <v>1264</v>
      </c>
      <c r="S1736" s="206"/>
      <c r="T1736" s="143" t="s">
        <v>1035</v>
      </c>
      <c r="U1736" s="143"/>
      <c r="V1736" s="145"/>
      <c r="W1736" s="206" t="e">
        <f t="shared" si="83"/>
        <v>#VALUE!</v>
      </c>
      <c r="X1736" s="206">
        <f t="shared" si="84"/>
        <v>36</v>
      </c>
      <c r="Y1736" s="206" t="str">
        <f>VLOOKUP(P1736,NIVEAUXADMIN!A:B,2,FALSE)</f>
        <v>HT07</v>
      </c>
      <c r="Z1736" s="206" t="str">
        <f>VLOOKUP(Q1736,NIVEAUXADMIN!E:F,2,FALSE)</f>
        <v>HT07711</v>
      </c>
      <c r="AA1736" s="206" t="str">
        <f>VLOOKUP(R1736,NIVEAUXADMIN!I:J,2,FALSE)</f>
        <v>HT07711-01</v>
      </c>
      <c r="AB1736" s="206">
        <f>IF(SUMPRODUCT(($A$4:$A1736=A1736)*($Q$4:$Q1736=Q1736))&gt;1,0,1)</f>
        <v>0</v>
      </c>
      <c r="AC1736" s="207">
        <f>IF(SUMPRODUCT(($A$4:$A1736=A1736)*($F$4:$F1736=F1736)*($Q$4:$Q1736=Q1736))&gt;1,0,1)</f>
        <v>1</v>
      </c>
      <c r="AD1736" s="206" t="str">
        <f t="shared" si="85"/>
        <v xml:space="preserve">{"Organisation": "IOM", "Indicateur": "Soutien à la location", "Statut": "En cours", "Date de l'activité (passé ou planifiée)
( jj-mm-aaaa)": "Non renseigné", "Département": "Sud", "Commune": "Les Cayes", "Section Communale": "1ère Bourdet"}, </v>
      </c>
    </row>
    <row r="1737" spans="1:30" x14ac:dyDescent="0.25">
      <c r="A1737" s="143" t="s">
        <v>41</v>
      </c>
      <c r="B1737" s="53"/>
      <c r="C1737" s="143"/>
      <c r="D1737" s="143" t="s">
        <v>31</v>
      </c>
      <c r="E1737" s="132" t="s">
        <v>2249</v>
      </c>
      <c r="F1737" s="209" t="s">
        <v>2374</v>
      </c>
      <c r="G1737" s="217" t="s">
        <v>1031</v>
      </c>
      <c r="H1737" s="138" t="str">
        <f>IFERROR(VLOOKUP(G1737,REFERENCES!O:P,2,FALSE),"")</f>
        <v/>
      </c>
      <c r="I1737" s="207">
        <v>48</v>
      </c>
      <c r="J1737" s="207"/>
      <c r="K1737" s="207"/>
      <c r="L1737" s="207"/>
      <c r="M1737" s="147"/>
      <c r="N1737" s="207">
        <v>48</v>
      </c>
      <c r="O1737" s="206"/>
      <c r="P1737" s="53" t="s">
        <v>19</v>
      </c>
      <c r="Q1737" s="143" t="s">
        <v>20</v>
      </c>
      <c r="R1737" s="166" t="s">
        <v>1720</v>
      </c>
      <c r="S1737" s="206"/>
      <c r="T1737" s="143" t="s">
        <v>1035</v>
      </c>
      <c r="U1737" s="143"/>
      <c r="V1737" s="145"/>
      <c r="W1737" s="206" t="e">
        <f t="shared" si="83"/>
        <v>#VALUE!</v>
      </c>
      <c r="X1737" s="206">
        <f t="shared" si="84"/>
        <v>36</v>
      </c>
      <c r="Y1737" s="206" t="str">
        <f>VLOOKUP(P1737,NIVEAUXADMIN!A:B,2,FALSE)</f>
        <v>HT07</v>
      </c>
      <c r="Z1737" s="206" t="str">
        <f>VLOOKUP(Q1737,NIVEAUXADMIN!E:F,2,FALSE)</f>
        <v>HT07711</v>
      </c>
      <c r="AA1737" s="206" t="str">
        <f>VLOOKUP(R1737,NIVEAUXADMIN!I:J,2,FALSE)</f>
        <v>HT07711-04</v>
      </c>
      <c r="AB1737" s="206">
        <f>IF(SUMPRODUCT(($A$4:$A1737=A1737)*($Q$4:$Q1737=Q1737))&gt;1,0,1)</f>
        <v>0</v>
      </c>
      <c r="AC1737" s="207">
        <f>IF(SUMPRODUCT(($A$4:$A1737=A1737)*($F$4:$F1737=F1737)*($Q$4:$Q1737=Q1737))&gt;1,0,1)</f>
        <v>0</v>
      </c>
      <c r="AD1737" s="206" t="str">
        <f t="shared" si="85"/>
        <v xml:space="preserve">{"Organisation": "IOM", "Indicateur": "Soutien à la location", "Statut": "En cours", "Date de l'activité (passé ou planifiée)
( jj-mm-aaaa)": "Non renseigné", "Département": "Sud", "Commune": "Les Cayes", "Section Communale": "7ème Laurent"}, </v>
      </c>
    </row>
    <row r="1738" spans="1:30" x14ac:dyDescent="0.25">
      <c r="A1738" s="143" t="s">
        <v>41</v>
      </c>
      <c r="B1738" s="53"/>
      <c r="C1738" s="143"/>
      <c r="D1738" s="143" t="s">
        <v>31</v>
      </c>
      <c r="E1738" s="132" t="s">
        <v>2249</v>
      </c>
      <c r="F1738" s="209" t="s">
        <v>2374</v>
      </c>
      <c r="G1738" s="217" t="s">
        <v>1031</v>
      </c>
      <c r="H1738" s="138" t="str">
        <f>IFERROR(VLOOKUP(G1738,REFERENCES!O:P,2,FALSE),"")</f>
        <v/>
      </c>
      <c r="I1738" s="141">
        <v>13</v>
      </c>
      <c r="J1738" s="207"/>
      <c r="K1738" s="207"/>
      <c r="L1738" s="207"/>
      <c r="M1738" s="147"/>
      <c r="N1738" s="207">
        <v>13</v>
      </c>
      <c r="O1738" s="206"/>
      <c r="P1738" s="53" t="s">
        <v>16</v>
      </c>
      <c r="Q1738" s="143" t="s">
        <v>259</v>
      </c>
      <c r="R1738" s="166" t="s">
        <v>1624</v>
      </c>
      <c r="S1738" s="206"/>
      <c r="T1738" s="71"/>
      <c r="U1738" s="71"/>
      <c r="V1738" s="145"/>
      <c r="W1738" s="206" t="e">
        <f t="shared" si="83"/>
        <v>#VALUE!</v>
      </c>
      <c r="X1738" s="206">
        <f t="shared" si="84"/>
        <v>36</v>
      </c>
      <c r="Y1738" s="206" t="str">
        <f>VLOOKUP(P1738,NIVEAUXADMIN!A:B,2,FALSE)</f>
        <v>HT08</v>
      </c>
      <c r="Z1738" s="206" t="str">
        <f>VLOOKUP(Q1738,NIVEAUXADMIN!E:F,2,FALSE)</f>
        <v>HT08822</v>
      </c>
      <c r="AA1738" s="206" t="str">
        <f>VLOOKUP(R1738,NIVEAUXADMIN!I:J,2,FALSE)</f>
        <v>HT08822-05</v>
      </c>
      <c r="AB1738" s="206">
        <f>IF(SUMPRODUCT(($A$4:$A1738=A1738)*($Q$4:$Q1738=Q1738))&gt;1,0,1)</f>
        <v>0</v>
      </c>
      <c r="AC1738" s="207">
        <f>IF(SUMPRODUCT(($A$4:$A1738=A1738)*($F$4:$F1738=F1738)*($Q$4:$Q1738=Q1738))&gt;1,0,1)</f>
        <v>1</v>
      </c>
      <c r="AD1738" s="206" t="str">
        <f t="shared" si="85"/>
        <v xml:space="preserve">{"Organisation": "IOM", "Indicateur": "Soutien à la location", "Statut": "En cours", "Date de l'activité (passé ou planifiée)
( jj-mm-aaaa)": "Non renseigné", "Département": "Grande Anse", "Commune": "Dame-Marie", "Section Communale": "5e Baliverne"}, </v>
      </c>
    </row>
    <row r="1739" spans="1:30" x14ac:dyDescent="0.25">
      <c r="A1739" s="143" t="s">
        <v>41</v>
      </c>
      <c r="B1739" s="53"/>
      <c r="C1739" s="143"/>
      <c r="D1739" s="143" t="s">
        <v>31</v>
      </c>
      <c r="E1739" s="132" t="s">
        <v>2249</v>
      </c>
      <c r="F1739" s="209" t="s">
        <v>2374</v>
      </c>
      <c r="G1739" s="217" t="s">
        <v>1031</v>
      </c>
      <c r="H1739" s="138" t="str">
        <f>IFERROR(VLOOKUP(G1739,REFERENCES!O:P,2,FALSE),"")</f>
        <v/>
      </c>
      <c r="I1739" s="207">
        <v>122</v>
      </c>
      <c r="J1739" s="207"/>
      <c r="K1739" s="207"/>
      <c r="L1739" s="207"/>
      <c r="M1739" s="147"/>
      <c r="N1739" s="207">
        <v>122</v>
      </c>
      <c r="O1739" s="206"/>
      <c r="P1739" s="71" t="s">
        <v>16</v>
      </c>
      <c r="Q1739" s="143" t="s">
        <v>259</v>
      </c>
      <c r="R1739" s="166" t="s">
        <v>1245</v>
      </c>
      <c r="S1739" s="206"/>
      <c r="T1739" s="143"/>
      <c r="U1739" s="143"/>
      <c r="V1739" s="145"/>
      <c r="W1739" s="206" t="e">
        <f t="shared" si="83"/>
        <v>#VALUE!</v>
      </c>
      <c r="X1739" s="206">
        <f t="shared" si="84"/>
        <v>36</v>
      </c>
      <c r="Y1739" s="206" t="str">
        <f>VLOOKUP(P1739,NIVEAUXADMIN!A:B,2,FALSE)</f>
        <v>HT08</v>
      </c>
      <c r="Z1739" s="206" t="str">
        <f>VLOOKUP(Q1739,NIVEAUXADMIN!E:F,2,FALSE)</f>
        <v>HT08822</v>
      </c>
      <c r="AA1739" s="206" t="str">
        <f>VLOOKUP(R1739,NIVEAUXADMIN!I:J,2,FALSE)</f>
        <v>HT08822-01</v>
      </c>
      <c r="AB1739" s="206">
        <f>IF(SUMPRODUCT(($A$4:$A1739=A1739)*($Q$4:$Q1739=Q1739))&gt;1,0,1)</f>
        <v>0</v>
      </c>
      <c r="AC1739" s="207">
        <f>IF(SUMPRODUCT(($A$4:$A1739=A1739)*($F$4:$F1739=F1739)*($Q$4:$Q1739=Q1739))&gt;1,0,1)</f>
        <v>0</v>
      </c>
      <c r="AD1739" s="206" t="str">
        <f t="shared" si="85"/>
        <v xml:space="preserve">{"Organisation": "IOM", "Indicateur": "Soutien à la location", "Statut": "En cours", "Date de l'activité (passé ou planifiée)
( jj-mm-aaaa)": "Non renseigné", "Département": "Grande Anse", "Commune": "Dame-Marie", "Section Communale": "1ere Bariadelle"}, </v>
      </c>
    </row>
    <row r="1740" spans="1:30" x14ac:dyDescent="0.25">
      <c r="A1740" s="143" t="s">
        <v>41</v>
      </c>
      <c r="B1740" s="53"/>
      <c r="C1740" s="143"/>
      <c r="D1740" s="143" t="s">
        <v>15</v>
      </c>
      <c r="E1740" s="132" t="s">
        <v>2249</v>
      </c>
      <c r="F1740" s="77" t="s">
        <v>2417</v>
      </c>
      <c r="G1740" s="145" t="s">
        <v>1047</v>
      </c>
      <c r="H1740" s="138" t="str">
        <f>IFERROR(VLOOKUP(G1740,REFERENCES!O:P,2,FALSE),"")</f>
        <v xml:space="preserve">Nombre </v>
      </c>
      <c r="I1740" s="207">
        <v>38</v>
      </c>
      <c r="J1740" s="207"/>
      <c r="K1740" s="207"/>
      <c r="L1740" s="207"/>
      <c r="M1740" s="147"/>
      <c r="N1740" s="207">
        <v>38</v>
      </c>
      <c r="O1740" s="206"/>
      <c r="P1740" s="71" t="s">
        <v>19</v>
      </c>
      <c r="Q1740" s="143"/>
      <c r="R1740" s="150"/>
      <c r="S1740" s="206"/>
      <c r="T1740" s="143"/>
      <c r="U1740" s="143"/>
      <c r="V1740" s="145"/>
      <c r="W1740" s="206" t="e">
        <f t="shared" si="83"/>
        <v>#VALUE!</v>
      </c>
      <c r="X1740" s="206">
        <f t="shared" si="84"/>
        <v>36</v>
      </c>
      <c r="Y1740" s="206" t="str">
        <f>VLOOKUP(P1740,NIVEAUXADMIN!A:B,2,FALSE)</f>
        <v>HT07</v>
      </c>
      <c r="Z1740" s="206" t="e">
        <f>VLOOKUP(Q1740,NIVEAUXADMIN!E:F,2,FALSE)</f>
        <v>#N/A</v>
      </c>
      <c r="AA1740" s="206" t="e">
        <f>VLOOKUP(R1740,NIVEAUXADMIN!I:J,2,FALSE)</f>
        <v>#N/A</v>
      </c>
      <c r="AB1740" s="206">
        <f>IF(SUMPRODUCT(($A$4:$A1740=A1740)*($Q$4:$Q1740=Q1740))&gt;1,0,1)</f>
        <v>0</v>
      </c>
      <c r="AC1740" s="207">
        <f>IF(SUMPRODUCT(($A$4:$A1740=A1740)*($F$4:$F1740=F1740)*($Q$4:$Q1740=Q1740))&gt;1,0,1)</f>
        <v>0</v>
      </c>
      <c r="AD1740" s="206" t="str">
        <f t="shared" si="85"/>
        <v xml:space="preserve">{"Organisation": "IOM", "Indicateur": "Distribution de biens non-alimentaire", "Statut": "Réalisé", "Date de l'activité (passé ou planifiée)
( jj-mm-aaaa)": "Non renseigné", "Département": "Sud", "Commune": "", "Section Communale": ""}, </v>
      </c>
    </row>
    <row r="1741" spans="1:30" x14ac:dyDescent="0.25">
      <c r="A1741" s="143" t="s">
        <v>41</v>
      </c>
      <c r="B1741" s="53"/>
      <c r="C1741" s="143"/>
      <c r="D1741" s="143" t="s">
        <v>15</v>
      </c>
      <c r="E1741" s="132" t="s">
        <v>2249</v>
      </c>
      <c r="F1741" s="77" t="s">
        <v>2417</v>
      </c>
      <c r="G1741" s="145" t="s">
        <v>1055</v>
      </c>
      <c r="H1741" s="138" t="str">
        <f>IFERROR(VLOOKUP(G1741,REFERENCES!O:P,2,FALSE),"")</f>
        <v xml:space="preserve">Nombre </v>
      </c>
      <c r="I1741" s="207">
        <v>38</v>
      </c>
      <c r="J1741" s="207"/>
      <c r="K1741" s="207"/>
      <c r="L1741" s="207"/>
      <c r="M1741" s="147"/>
      <c r="N1741" s="207">
        <v>38</v>
      </c>
      <c r="O1741" s="206"/>
      <c r="P1741" s="53" t="s">
        <v>19</v>
      </c>
      <c r="Q1741" s="143"/>
      <c r="R1741" s="150"/>
      <c r="S1741" s="206"/>
      <c r="T1741" s="143"/>
      <c r="U1741" s="143"/>
      <c r="V1741" s="145"/>
      <c r="W1741" s="206" t="e">
        <f t="shared" si="83"/>
        <v>#VALUE!</v>
      </c>
      <c r="X1741" s="206">
        <f t="shared" si="84"/>
        <v>36</v>
      </c>
      <c r="Y1741" s="206" t="str">
        <f>VLOOKUP(P1741,NIVEAUXADMIN!A:B,2,FALSE)</f>
        <v>HT07</v>
      </c>
      <c r="Z1741" s="206" t="e">
        <f>VLOOKUP(Q1741,NIVEAUXADMIN!E:F,2,FALSE)</f>
        <v>#N/A</v>
      </c>
      <c r="AA1741" s="206" t="e">
        <f>VLOOKUP(R1741,NIVEAUXADMIN!I:J,2,FALSE)</f>
        <v>#N/A</v>
      </c>
      <c r="AB1741" s="206">
        <f>IF(SUMPRODUCT(($A$4:$A1741=A1741)*($Q$4:$Q1741=Q1741))&gt;1,0,1)</f>
        <v>0</v>
      </c>
      <c r="AC1741" s="207">
        <f>IF(SUMPRODUCT(($A$4:$A1741=A1741)*($F$4:$F1741=F1741)*($Q$4:$Q1741=Q1741))&gt;1,0,1)</f>
        <v>0</v>
      </c>
      <c r="AD1741" s="206" t="str">
        <f t="shared" si="85"/>
        <v xml:space="preserve">{"Organisation": "IOM", "Indicateur": "Distribution de biens non-alimentaire", "Statut": "Réalisé", "Date de l'activité (passé ou planifiée)
( jj-mm-aaaa)": "Non renseigné", "Département": "Sud", "Commune": "", "Section Communale": ""}, </v>
      </c>
    </row>
    <row r="1742" spans="1:30" x14ac:dyDescent="0.25">
      <c r="A1742" s="143" t="s">
        <v>2062</v>
      </c>
      <c r="B1742" s="53" t="s">
        <v>1194</v>
      </c>
      <c r="C1742" s="143" t="s">
        <v>1195</v>
      </c>
      <c r="D1742" s="143" t="s">
        <v>15</v>
      </c>
      <c r="E1742" s="132">
        <v>42709</v>
      </c>
      <c r="F1742" s="77" t="s">
        <v>2420</v>
      </c>
      <c r="G1742" s="145" t="s">
        <v>2409</v>
      </c>
      <c r="H1742" s="138" t="str">
        <f>IFERROR(VLOOKUP(G1742,REFERENCES!O:P,2,FALSE),"")</f>
        <v xml:space="preserve">Nombre </v>
      </c>
      <c r="I1742" s="185">
        <v>14</v>
      </c>
      <c r="J1742" s="207"/>
      <c r="K1742" s="207">
        <v>43</v>
      </c>
      <c r="L1742" s="207">
        <v>34</v>
      </c>
      <c r="M1742" s="147">
        <v>77</v>
      </c>
      <c r="N1742" s="207">
        <v>14</v>
      </c>
      <c r="O1742" s="149" t="s">
        <v>1038</v>
      </c>
      <c r="P1742" s="53" t="s">
        <v>16</v>
      </c>
      <c r="Q1742" s="143" t="s">
        <v>17</v>
      </c>
      <c r="R1742" s="150" t="s">
        <v>1731</v>
      </c>
      <c r="S1742" s="206" t="s">
        <v>1196</v>
      </c>
      <c r="T1742" s="143" t="s">
        <v>1034</v>
      </c>
      <c r="U1742" s="143" t="s">
        <v>1062</v>
      </c>
      <c r="V1742" s="145"/>
      <c r="W1742" s="206" t="str">
        <f t="shared" si="83"/>
        <v>J/P2016125GRJE8E</v>
      </c>
      <c r="X1742" s="206">
        <f t="shared" si="84"/>
        <v>0</v>
      </c>
      <c r="Y1742" s="206" t="str">
        <f>VLOOKUP(P1742,NIVEAUXADMIN!A:B,2,FALSE)</f>
        <v>HT08</v>
      </c>
      <c r="Z1742" s="206" t="str">
        <f>VLOOKUP(Q1742,NIVEAUXADMIN!E:F,2,FALSE)</f>
        <v>HT08811</v>
      </c>
      <c r="AA1742" s="206" t="str">
        <f>VLOOKUP(R1742,NIVEAUXADMIN!I:J,2,FALSE)</f>
        <v>HT08811-08</v>
      </c>
      <c r="AB1742" s="206">
        <f>IF(SUMPRODUCT(($A$4:$A1742=A1742)*($Q$4:$Q1742=Q1742))&gt;1,0,1)</f>
        <v>1</v>
      </c>
      <c r="AC1742" s="207">
        <f>IF(SUMPRODUCT(($A$4:$A1742=A1742)*($F$4:$F1742=F1742)*($Q$4:$Q1742=Q1742))&gt;1,0,1)</f>
        <v>1</v>
      </c>
      <c r="AD1742" s="206" t="str">
        <f t="shared" si="85"/>
        <v xml:space="preserve">{"Organisation": "J/P Haitian Relief Organization", "Indicateur": "Distribution de materiel d'abris d'urgence", "Statut": "Réalisé", "Date de l'activité (passé ou planifiée)
( jj-mm-aaaa)": "12/5/2016", "Département": "Grande Anse", "Commune": "Jeremie", "Section Communale": "8e Fonds Rouge Dahere"}, </v>
      </c>
    </row>
    <row r="1743" spans="1:30" x14ac:dyDescent="0.25">
      <c r="A1743" s="143" t="s">
        <v>2062</v>
      </c>
      <c r="B1743" s="53"/>
      <c r="C1743" s="143"/>
      <c r="D1743" s="71" t="s">
        <v>15</v>
      </c>
      <c r="E1743" s="132">
        <v>42710</v>
      </c>
      <c r="F1743" s="77" t="s">
        <v>2420</v>
      </c>
      <c r="G1743" s="145" t="s">
        <v>2409</v>
      </c>
      <c r="H1743" s="138" t="str">
        <f>IFERROR(VLOOKUP(G1743,REFERENCES!O:P,2,FALSE),"")</f>
        <v xml:space="preserve">Nombre </v>
      </c>
      <c r="I1743" s="207">
        <v>300</v>
      </c>
      <c r="J1743" s="207"/>
      <c r="K1743" s="207"/>
      <c r="L1743" s="207"/>
      <c r="M1743" s="147"/>
      <c r="N1743" s="197"/>
      <c r="O1743" s="206"/>
      <c r="P1743" s="53" t="s">
        <v>16</v>
      </c>
      <c r="Q1743" s="71" t="s">
        <v>17</v>
      </c>
      <c r="R1743" s="150"/>
      <c r="S1743" s="206"/>
      <c r="T1743" s="71"/>
      <c r="U1743" s="71"/>
      <c r="V1743" s="145"/>
      <c r="W1743" s="206" t="str">
        <f t="shared" si="83"/>
        <v>J/P2016126GRJE</v>
      </c>
      <c r="X1743" s="206">
        <f t="shared" si="84"/>
        <v>0</v>
      </c>
      <c r="Y1743" s="206" t="str">
        <f>VLOOKUP(P1743,NIVEAUXADMIN!A:B,2,FALSE)</f>
        <v>HT08</v>
      </c>
      <c r="Z1743" s="206" t="str">
        <f>VLOOKUP(Q1743,NIVEAUXADMIN!E:F,2,FALSE)</f>
        <v>HT08811</v>
      </c>
      <c r="AA1743" s="206" t="e">
        <f>VLOOKUP(R1743,NIVEAUXADMIN!I:J,2,FALSE)</f>
        <v>#N/A</v>
      </c>
      <c r="AB1743" s="206">
        <f>IF(SUMPRODUCT(($A$4:$A1743=A1743)*($Q$4:$Q1743=Q1743))&gt;1,0,1)</f>
        <v>0</v>
      </c>
      <c r="AC1743" s="207">
        <f>IF(SUMPRODUCT(($A$4:$A1743=A1743)*($F$4:$F1743=F1743)*($Q$4:$Q1743=Q1743))&gt;1,0,1)</f>
        <v>0</v>
      </c>
      <c r="AD1743" s="206" t="str">
        <f t="shared" si="85"/>
        <v xml:space="preserve">{"Organisation": "J/P Haitian Relief Organization", "Indicateur": "Distribution de materiel d'abris d'urgence", "Statut": "Réalisé", "Date de l'activité (passé ou planifiée)
( jj-mm-aaaa)": "12/6/2016", "Département": "Grande Anse", "Commune": "Jeremie", "Section Communale": ""}, </v>
      </c>
    </row>
    <row r="1744" spans="1:30" x14ac:dyDescent="0.25">
      <c r="A1744" s="143" t="s">
        <v>2062</v>
      </c>
      <c r="B1744" s="71" t="s">
        <v>1194</v>
      </c>
      <c r="C1744" s="143" t="s">
        <v>1195</v>
      </c>
      <c r="D1744" s="71" t="s">
        <v>15</v>
      </c>
      <c r="E1744" s="132">
        <v>42711</v>
      </c>
      <c r="F1744" s="77" t="s">
        <v>2420</v>
      </c>
      <c r="G1744" s="145" t="s">
        <v>2409</v>
      </c>
      <c r="H1744" s="138" t="str">
        <f>IFERROR(VLOOKUP(G1744,REFERENCES!O:P,2,FALSE),"")</f>
        <v xml:space="preserve">Nombre </v>
      </c>
      <c r="I1744" s="185">
        <v>73</v>
      </c>
      <c r="J1744" s="207"/>
      <c r="K1744" s="207">
        <v>119</v>
      </c>
      <c r="L1744" s="207">
        <v>142</v>
      </c>
      <c r="M1744" s="147">
        <v>261</v>
      </c>
      <c r="N1744" s="207">
        <v>73</v>
      </c>
      <c r="O1744" s="149" t="s">
        <v>1038</v>
      </c>
      <c r="P1744" s="71" t="s">
        <v>16</v>
      </c>
      <c r="Q1744" s="71" t="s">
        <v>17</v>
      </c>
      <c r="R1744" s="150" t="s">
        <v>1731</v>
      </c>
      <c r="S1744" s="206" t="s">
        <v>1196</v>
      </c>
      <c r="T1744" s="143" t="s">
        <v>1034</v>
      </c>
      <c r="U1744" s="143" t="s">
        <v>1063</v>
      </c>
      <c r="V1744" s="145"/>
      <c r="W1744" s="206" t="str">
        <f t="shared" si="83"/>
        <v>J/P2016127GRJE8E</v>
      </c>
      <c r="X1744" s="206">
        <f t="shared" si="84"/>
        <v>0</v>
      </c>
      <c r="Y1744" s="206" t="str">
        <f>VLOOKUP(P1744,NIVEAUXADMIN!A:B,2,FALSE)</f>
        <v>HT08</v>
      </c>
      <c r="Z1744" s="206" t="str">
        <f>VLOOKUP(Q1744,NIVEAUXADMIN!E:F,2,FALSE)</f>
        <v>HT08811</v>
      </c>
      <c r="AA1744" s="206" t="str">
        <f>VLOOKUP(R1744,NIVEAUXADMIN!I:J,2,FALSE)</f>
        <v>HT08811-08</v>
      </c>
      <c r="AB1744" s="206">
        <f>IF(SUMPRODUCT(($A$4:$A1744=A1744)*($Q$4:$Q1744=Q1744))&gt;1,0,1)</f>
        <v>0</v>
      </c>
      <c r="AC1744" s="207">
        <f>IF(SUMPRODUCT(($A$4:$A1744=A1744)*($F$4:$F1744=F1744)*($Q$4:$Q1744=Q1744))&gt;1,0,1)</f>
        <v>0</v>
      </c>
      <c r="AD1744" s="206" t="str">
        <f t="shared" si="85"/>
        <v xml:space="preserve">{"Organisation": "J/P Haitian Relief Organization", "Indicateur": "Distribution de materiel d'abris d'urgence", "Statut": "Réalisé", "Date de l'activité (passé ou planifiée)
( jj-mm-aaaa)": "12/7/2016", "Département": "Grande Anse", "Commune": "Jeremie", "Section Communale": "8e Fonds Rouge Dahere"}, </v>
      </c>
    </row>
    <row r="1745" spans="1:30" x14ac:dyDescent="0.25">
      <c r="A1745" s="143" t="s">
        <v>2062</v>
      </c>
      <c r="B1745" s="53" t="s">
        <v>1194</v>
      </c>
      <c r="C1745" s="143" t="s">
        <v>1195</v>
      </c>
      <c r="D1745" s="53" t="s">
        <v>15</v>
      </c>
      <c r="E1745" s="132">
        <v>42711</v>
      </c>
      <c r="F1745" s="77" t="s">
        <v>2420</v>
      </c>
      <c r="G1745" s="145" t="s">
        <v>2409</v>
      </c>
      <c r="H1745" s="138" t="str">
        <f>IFERROR(VLOOKUP(G1745,REFERENCES!O:P,2,FALSE),"")</f>
        <v xml:space="preserve">Nombre </v>
      </c>
      <c r="I1745" s="185">
        <v>95</v>
      </c>
      <c r="J1745" s="207"/>
      <c r="K1745" s="207">
        <v>264</v>
      </c>
      <c r="L1745" s="207">
        <v>289</v>
      </c>
      <c r="M1745" s="147">
        <v>553</v>
      </c>
      <c r="N1745" s="146">
        <v>95</v>
      </c>
      <c r="O1745" s="149" t="s">
        <v>1038</v>
      </c>
      <c r="P1745" s="53" t="s">
        <v>16</v>
      </c>
      <c r="Q1745" s="53" t="s">
        <v>17</v>
      </c>
      <c r="R1745" s="150" t="s">
        <v>1707</v>
      </c>
      <c r="S1745" s="206" t="s">
        <v>1197</v>
      </c>
      <c r="T1745" s="143" t="s">
        <v>1033</v>
      </c>
      <c r="U1745" s="143" t="s">
        <v>1063</v>
      </c>
      <c r="V1745" s="145"/>
      <c r="W1745" s="206" t="str">
        <f t="shared" si="83"/>
        <v>J/P2016127GRJE7E</v>
      </c>
      <c r="X1745" s="206">
        <f t="shared" si="84"/>
        <v>0</v>
      </c>
      <c r="Y1745" s="206" t="str">
        <f>VLOOKUP(P1745,NIVEAUXADMIN!A:B,2,FALSE)</f>
        <v>HT08</v>
      </c>
      <c r="Z1745" s="206" t="str">
        <f>VLOOKUP(Q1745,NIVEAUXADMIN!E:F,2,FALSE)</f>
        <v>HT08811</v>
      </c>
      <c r="AA1745" s="206" t="str">
        <f>VLOOKUP(R1745,NIVEAUXADMIN!I:J,2,FALSE)</f>
        <v>HT08811-07</v>
      </c>
      <c r="AB1745" s="206">
        <f>IF(SUMPRODUCT(($A$4:$A1745=A1745)*($Q$4:$Q1745=Q1745))&gt;1,0,1)</f>
        <v>0</v>
      </c>
      <c r="AC1745" s="207">
        <f>IF(SUMPRODUCT(($A$4:$A1745=A1745)*($F$4:$F1745=F1745)*($Q$4:$Q1745=Q1745))&gt;1,0,1)</f>
        <v>0</v>
      </c>
      <c r="AD1745" s="206" t="str">
        <f t="shared" si="85"/>
        <v xml:space="preserve">{"Organisation": "J/P Haitian Relief Organization", "Indicateur": "Distribution de materiel d'abris d'urgence", "Statut": "Réalisé", "Date de l'activité (passé ou planifiée)
( jj-mm-aaaa)": "12/7/2016", "Département": "Grande Anse", "Commune": "Jeremie", "Section Communale": "7e Marfranc"}, </v>
      </c>
    </row>
    <row r="1746" spans="1:30" x14ac:dyDescent="0.25">
      <c r="A1746" s="143" t="s">
        <v>2062</v>
      </c>
      <c r="B1746" s="53"/>
      <c r="C1746" s="143"/>
      <c r="D1746" s="53" t="s">
        <v>15</v>
      </c>
      <c r="E1746" s="132">
        <v>42721</v>
      </c>
      <c r="F1746" s="77" t="s">
        <v>2420</v>
      </c>
      <c r="G1746" s="145" t="s">
        <v>2409</v>
      </c>
      <c r="H1746" s="138" t="str">
        <f>IFERROR(VLOOKUP(G1746,REFERENCES!O:P,2,FALSE),"")</f>
        <v xml:space="preserve">Nombre </v>
      </c>
      <c r="I1746" s="182">
        <v>14</v>
      </c>
      <c r="J1746" s="170"/>
      <c r="K1746" s="170"/>
      <c r="L1746" s="170"/>
      <c r="M1746" s="147"/>
      <c r="N1746" s="197"/>
      <c r="O1746" s="206"/>
      <c r="P1746" s="71" t="s">
        <v>16</v>
      </c>
      <c r="Q1746" s="71" t="s">
        <v>17</v>
      </c>
      <c r="R1746" s="150"/>
      <c r="S1746" s="168"/>
      <c r="T1746" s="143"/>
      <c r="U1746" s="143"/>
      <c r="V1746" s="145"/>
      <c r="W1746" s="206" t="str">
        <f t="shared" si="83"/>
        <v>J/P20161217GRJE</v>
      </c>
      <c r="X1746" s="206">
        <f t="shared" si="84"/>
        <v>0</v>
      </c>
      <c r="Y1746" s="206" t="str">
        <f>VLOOKUP(P1746,NIVEAUXADMIN!A:B,2,FALSE)</f>
        <v>HT08</v>
      </c>
      <c r="Z1746" s="206" t="str">
        <f>VLOOKUP(Q1746,NIVEAUXADMIN!E:F,2,FALSE)</f>
        <v>HT08811</v>
      </c>
      <c r="AA1746" s="206" t="e">
        <f>VLOOKUP(R1746,NIVEAUXADMIN!I:J,2,FALSE)</f>
        <v>#N/A</v>
      </c>
      <c r="AB1746" s="206">
        <f>IF(SUMPRODUCT(($A$4:$A1746=A1746)*($Q$4:$Q1746=Q1746))&gt;1,0,1)</f>
        <v>0</v>
      </c>
      <c r="AC1746" s="207">
        <f>IF(SUMPRODUCT(($A$4:$A1746=A1746)*($F$4:$F1746=F1746)*($Q$4:$Q1746=Q1746))&gt;1,0,1)</f>
        <v>0</v>
      </c>
      <c r="AD1746" s="206" t="str">
        <f t="shared" si="85"/>
        <v xml:space="preserve">{"Organisation": "J/P Haitian Relief Organization", "Indicateur": "Distribution de materiel d'abris d'urgence", "Statut": "Réalisé", "Date de l'activité (passé ou planifiée)
( jj-mm-aaaa)": "12/17/2016", "Département": "Grande Anse", "Commune": "Jeremie", "Section Communale": ""}, </v>
      </c>
    </row>
    <row r="1747" spans="1:30" x14ac:dyDescent="0.25">
      <c r="A1747" s="143" t="s">
        <v>2062</v>
      </c>
      <c r="B1747" s="53"/>
      <c r="C1747" s="143"/>
      <c r="D1747" s="53" t="s">
        <v>15</v>
      </c>
      <c r="E1747" s="132">
        <v>42724</v>
      </c>
      <c r="F1747" s="77" t="s">
        <v>2420</v>
      </c>
      <c r="G1747" s="145" t="s">
        <v>2409</v>
      </c>
      <c r="H1747" s="138" t="str">
        <f>IFERROR(VLOOKUP(G1747,REFERENCES!O:P,2,FALSE),"")</f>
        <v xml:space="preserve">Nombre </v>
      </c>
      <c r="I1747" s="182">
        <v>50</v>
      </c>
      <c r="J1747" s="170"/>
      <c r="K1747" s="170">
        <v>91</v>
      </c>
      <c r="L1747" s="170">
        <v>121</v>
      </c>
      <c r="M1747" s="147">
        <v>212</v>
      </c>
      <c r="N1747" s="207">
        <v>42</v>
      </c>
      <c r="O1747" s="206"/>
      <c r="P1747" s="206" t="s">
        <v>16</v>
      </c>
      <c r="Q1747" s="206" t="s">
        <v>17</v>
      </c>
      <c r="R1747" s="150"/>
      <c r="S1747" s="168" t="s">
        <v>2219</v>
      </c>
      <c r="T1747" s="206"/>
      <c r="U1747" s="143"/>
      <c r="V1747" s="145"/>
      <c r="W1747" s="206" t="str">
        <f t="shared" si="83"/>
        <v>J/P20161220GRJE</v>
      </c>
      <c r="X1747" s="206">
        <f t="shared" si="84"/>
        <v>0</v>
      </c>
      <c r="Y1747" s="206" t="str">
        <f>VLOOKUP(P1747,NIVEAUXADMIN!A:B,2,FALSE)</f>
        <v>HT08</v>
      </c>
      <c r="Z1747" s="206" t="str">
        <f>VLOOKUP(Q1747,NIVEAUXADMIN!E:F,2,FALSE)</f>
        <v>HT08811</v>
      </c>
      <c r="AA1747" s="206" t="e">
        <f>VLOOKUP(R1747,NIVEAUXADMIN!I:J,2,FALSE)</f>
        <v>#N/A</v>
      </c>
      <c r="AB1747" s="206">
        <f>IF(SUMPRODUCT(($A$4:$A1747=A1747)*($Q$4:$Q1747=Q1747))&gt;1,0,1)</f>
        <v>0</v>
      </c>
      <c r="AC1747" s="207">
        <f>IF(SUMPRODUCT(($A$4:$A1747=A1747)*($F$4:$F1747=F1747)*($Q$4:$Q1747=Q1747))&gt;1,0,1)</f>
        <v>0</v>
      </c>
      <c r="AD1747" s="206" t="str">
        <f t="shared" si="85"/>
        <v xml:space="preserve">{"Organisation": "J/P Haitian Relief Organization", "Indicateur": "Distribution de materiel d'abris d'urgence", "Statut": "Réalisé", "Date de l'activité (passé ou planifiée)
( jj-mm-aaaa)": "12/20/2016", "Département": "Grande Anse", "Commune": "Jeremie", "Section Communale": ""}, </v>
      </c>
    </row>
    <row r="1748" spans="1:30" x14ac:dyDescent="0.25">
      <c r="A1748" s="143" t="s">
        <v>2062</v>
      </c>
      <c r="B1748" s="53"/>
      <c r="C1748" s="143"/>
      <c r="D1748" s="143" t="s">
        <v>15</v>
      </c>
      <c r="E1748" s="132">
        <v>42725</v>
      </c>
      <c r="F1748" s="77" t="s">
        <v>2420</v>
      </c>
      <c r="G1748" s="145" t="s">
        <v>2409</v>
      </c>
      <c r="H1748" s="138" t="str">
        <f>IFERROR(VLOOKUP(G1748,REFERENCES!O:P,2,FALSE),"")</f>
        <v xml:space="preserve">Nombre </v>
      </c>
      <c r="I1748" s="182">
        <v>104</v>
      </c>
      <c r="J1748" s="170"/>
      <c r="K1748" s="170">
        <v>254</v>
      </c>
      <c r="L1748" s="170">
        <v>260</v>
      </c>
      <c r="M1748" s="147">
        <v>514</v>
      </c>
      <c r="N1748" s="146">
        <v>102</v>
      </c>
      <c r="O1748" s="206"/>
      <c r="P1748" s="53" t="s">
        <v>16</v>
      </c>
      <c r="Q1748" s="206" t="s">
        <v>17</v>
      </c>
      <c r="R1748" s="150"/>
      <c r="S1748" s="168" t="s">
        <v>2219</v>
      </c>
      <c r="T1748" s="143"/>
      <c r="U1748" s="143"/>
      <c r="V1748" s="145"/>
      <c r="W1748" s="206" t="str">
        <f t="shared" si="83"/>
        <v>J/P20161221GRJE</v>
      </c>
      <c r="X1748" s="206">
        <f t="shared" si="84"/>
        <v>0</v>
      </c>
      <c r="Y1748" s="206" t="str">
        <f>VLOOKUP(P1748,NIVEAUXADMIN!A:B,2,FALSE)</f>
        <v>HT08</v>
      </c>
      <c r="Z1748" s="206" t="str">
        <f>VLOOKUP(Q1748,NIVEAUXADMIN!E:F,2,FALSE)</f>
        <v>HT08811</v>
      </c>
      <c r="AA1748" s="206" t="e">
        <f>VLOOKUP(R1748,NIVEAUXADMIN!I:J,2,FALSE)</f>
        <v>#N/A</v>
      </c>
      <c r="AB1748" s="206">
        <f>IF(SUMPRODUCT(($A$4:$A1748=A1748)*($Q$4:$Q1748=Q1748))&gt;1,0,1)</f>
        <v>0</v>
      </c>
      <c r="AC1748" s="207">
        <f>IF(SUMPRODUCT(($A$4:$A1748=A1748)*($F$4:$F1748=F1748)*($Q$4:$Q1748=Q1748))&gt;1,0,1)</f>
        <v>0</v>
      </c>
      <c r="AD1748" s="206" t="str">
        <f t="shared" si="85"/>
        <v xml:space="preserve">{"Organisation": "J/P Haitian Relief Organization", "Indicateur": "Distribution de materiel d'abris d'urgence", "Statut": "Réalisé", "Date de l'activité (passé ou planifiée)
( jj-mm-aaaa)": "12/21/2016", "Département": "Grande Anse", "Commune": "Jeremie", "Section Communale": ""}, </v>
      </c>
    </row>
    <row r="1749" spans="1:30" x14ac:dyDescent="0.25">
      <c r="A1749" s="143" t="s">
        <v>2062</v>
      </c>
      <c r="B1749" s="53"/>
      <c r="C1749" s="143"/>
      <c r="D1749" s="143" t="s">
        <v>15</v>
      </c>
      <c r="E1749" s="132">
        <v>42726</v>
      </c>
      <c r="F1749" s="208" t="s">
        <v>2420</v>
      </c>
      <c r="G1749" s="145" t="s">
        <v>2409</v>
      </c>
      <c r="H1749" s="138" t="str">
        <f>IFERROR(VLOOKUP(G1749,REFERENCES!O:P,2,FALSE),"")</f>
        <v xml:space="preserve">Nombre </v>
      </c>
      <c r="I1749" s="182">
        <v>40</v>
      </c>
      <c r="J1749" s="170"/>
      <c r="K1749" s="170">
        <v>120</v>
      </c>
      <c r="L1749" s="170">
        <v>115</v>
      </c>
      <c r="M1749" s="147">
        <v>235</v>
      </c>
      <c r="N1749" s="146">
        <v>47</v>
      </c>
      <c r="O1749" s="206"/>
      <c r="P1749" s="53" t="s">
        <v>16</v>
      </c>
      <c r="Q1749" s="206" t="s">
        <v>17</v>
      </c>
      <c r="R1749" s="150"/>
      <c r="S1749" s="168" t="s">
        <v>2219</v>
      </c>
      <c r="T1749" s="143"/>
      <c r="U1749" s="143"/>
      <c r="V1749" s="145"/>
      <c r="W1749" s="206" t="str">
        <f t="shared" si="83"/>
        <v>J/P20161222GRJE</v>
      </c>
      <c r="X1749" s="206">
        <f t="shared" si="84"/>
        <v>0</v>
      </c>
      <c r="Y1749" s="206" t="str">
        <f>VLOOKUP(P1749,NIVEAUXADMIN!A:B,2,FALSE)</f>
        <v>HT08</v>
      </c>
      <c r="Z1749" s="206" t="str">
        <f>VLOOKUP(Q1749,NIVEAUXADMIN!E:F,2,FALSE)</f>
        <v>HT08811</v>
      </c>
      <c r="AA1749" s="206" t="e">
        <f>VLOOKUP(R1749,NIVEAUXADMIN!I:J,2,FALSE)</f>
        <v>#N/A</v>
      </c>
      <c r="AB1749" s="206">
        <f>IF(SUMPRODUCT(($A$4:$A1749=A1749)*($Q$4:$Q1749=Q1749))&gt;1,0,1)</f>
        <v>0</v>
      </c>
      <c r="AC1749" s="207">
        <f>IF(SUMPRODUCT(($A$4:$A1749=A1749)*($F$4:$F1749=F1749)*($Q$4:$Q1749=Q1749))&gt;1,0,1)</f>
        <v>0</v>
      </c>
      <c r="AD1749" s="206" t="str">
        <f t="shared" si="85"/>
        <v xml:space="preserve">{"Organisation": "J/P Haitian Relief Organization", "Indicateur": "Distribution de materiel d'abris d'urgence", "Statut": "Réalisé", "Date de l'activité (passé ou planifiée)
( jj-mm-aaaa)": "12/22/2016", "Département": "Grande Anse", "Commune": "Jeremie", "Section Communale": ""}, </v>
      </c>
    </row>
    <row r="1750" spans="1:30" x14ac:dyDescent="0.25">
      <c r="A1750" s="143" t="s">
        <v>2062</v>
      </c>
      <c r="B1750" s="53"/>
      <c r="C1750" s="143"/>
      <c r="D1750" s="143" t="s">
        <v>15</v>
      </c>
      <c r="E1750" s="132">
        <v>42726</v>
      </c>
      <c r="F1750" s="77" t="s">
        <v>2420</v>
      </c>
      <c r="G1750" s="145" t="s">
        <v>2409</v>
      </c>
      <c r="H1750" s="138" t="str">
        <f>IFERROR(VLOOKUP(G1750,REFERENCES!O:P,2,FALSE),"")</f>
        <v xml:space="preserve">Nombre </v>
      </c>
      <c r="I1750" s="182">
        <v>40</v>
      </c>
      <c r="J1750" s="170"/>
      <c r="K1750" s="170">
        <v>120</v>
      </c>
      <c r="L1750" s="170">
        <v>115</v>
      </c>
      <c r="M1750" s="147">
        <v>235</v>
      </c>
      <c r="N1750" s="207">
        <v>47</v>
      </c>
      <c r="O1750" s="206"/>
      <c r="P1750" s="53" t="s">
        <v>16</v>
      </c>
      <c r="Q1750" s="206" t="s">
        <v>17</v>
      </c>
      <c r="R1750" s="150"/>
      <c r="S1750" s="168" t="s">
        <v>2219</v>
      </c>
      <c r="T1750" s="206"/>
      <c r="U1750" s="143"/>
      <c r="V1750" s="145"/>
      <c r="W1750" s="206" t="str">
        <f t="shared" si="83"/>
        <v>J/P20161222GRJE</v>
      </c>
      <c r="X1750" s="206">
        <f t="shared" si="84"/>
        <v>0</v>
      </c>
      <c r="Y1750" s="206" t="str">
        <f>VLOOKUP(P1750,NIVEAUXADMIN!A:B,2,FALSE)</f>
        <v>HT08</v>
      </c>
      <c r="Z1750" s="206" t="str">
        <f>VLOOKUP(Q1750,NIVEAUXADMIN!E:F,2,FALSE)</f>
        <v>HT08811</v>
      </c>
      <c r="AA1750" s="206" t="e">
        <f>VLOOKUP(R1750,NIVEAUXADMIN!I:J,2,FALSE)</f>
        <v>#N/A</v>
      </c>
      <c r="AB1750" s="206">
        <f>IF(SUMPRODUCT(($A$4:$A1750=A1750)*($Q$4:$Q1750=Q1750))&gt;1,0,1)</f>
        <v>0</v>
      </c>
      <c r="AC1750" s="207">
        <f>IF(SUMPRODUCT(($A$4:$A1750=A1750)*($F$4:$F1750=F1750)*($Q$4:$Q1750=Q1750))&gt;1,0,1)</f>
        <v>0</v>
      </c>
      <c r="AD1750" s="206" t="str">
        <f t="shared" si="85"/>
        <v xml:space="preserve">{"Organisation": "J/P Haitian Relief Organization", "Indicateur": "Distribution de materiel d'abris d'urgence", "Statut": "Réalisé", "Date de l'activité (passé ou planifiée)
( jj-mm-aaaa)": "12/22/2016", "Département": "Grande Anse", "Commune": "Jeremie", "Section Communale": ""}, </v>
      </c>
    </row>
    <row r="1751" spans="1:30" x14ac:dyDescent="0.25">
      <c r="A1751" s="143" t="s">
        <v>2062</v>
      </c>
      <c r="B1751" s="53"/>
      <c r="C1751" s="143"/>
      <c r="D1751" s="143" t="s">
        <v>15</v>
      </c>
      <c r="E1751" s="132">
        <v>42726</v>
      </c>
      <c r="F1751" s="77" t="s">
        <v>2420</v>
      </c>
      <c r="G1751" s="145" t="s">
        <v>2409</v>
      </c>
      <c r="H1751" s="138" t="str">
        <f>IFERROR(VLOOKUP(G1751,REFERENCES!O:P,2,FALSE),"")</f>
        <v xml:space="preserve">Nombre </v>
      </c>
      <c r="I1751" s="207">
        <v>1375</v>
      </c>
      <c r="J1751" s="207"/>
      <c r="K1751" s="207"/>
      <c r="L1751" s="207"/>
      <c r="M1751" s="147"/>
      <c r="N1751" s="197"/>
      <c r="O1751" s="206"/>
      <c r="P1751" s="206" t="s">
        <v>16</v>
      </c>
      <c r="Q1751" s="206" t="s">
        <v>17</v>
      </c>
      <c r="R1751" s="150"/>
      <c r="S1751" s="206"/>
      <c r="T1751" s="143"/>
      <c r="U1751" s="143"/>
      <c r="V1751" s="145"/>
      <c r="W1751" s="206" t="str">
        <f t="shared" si="83"/>
        <v>J/P20161222GRJE</v>
      </c>
      <c r="X1751" s="206">
        <f t="shared" si="84"/>
        <v>0</v>
      </c>
      <c r="Y1751" s="206" t="str">
        <f>VLOOKUP(P1751,NIVEAUXADMIN!A:B,2,FALSE)</f>
        <v>HT08</v>
      </c>
      <c r="Z1751" s="206" t="str">
        <f>VLOOKUP(Q1751,NIVEAUXADMIN!E:F,2,FALSE)</f>
        <v>HT08811</v>
      </c>
      <c r="AA1751" s="206" t="e">
        <f>VLOOKUP(R1751,NIVEAUXADMIN!I:J,2,FALSE)</f>
        <v>#N/A</v>
      </c>
      <c r="AB1751" s="206">
        <f>IF(SUMPRODUCT(($A$4:$A1751=A1751)*($Q$4:$Q1751=Q1751))&gt;1,0,1)</f>
        <v>0</v>
      </c>
      <c r="AC1751" s="207">
        <f>IF(SUMPRODUCT(($A$4:$A1751=A1751)*($F$4:$F1751=F1751)*($Q$4:$Q1751=Q1751))&gt;1,0,1)</f>
        <v>0</v>
      </c>
      <c r="AD1751" s="206" t="str">
        <f t="shared" si="85"/>
        <v xml:space="preserve">{"Organisation": "J/P Haitian Relief Organization", "Indicateur": "Distribution de materiel d'abris d'urgence", "Statut": "Réalisé", "Date de l'activité (passé ou planifiée)
( jj-mm-aaaa)": "12/22/2016", "Département": "Grande Anse", "Commune": "Jeremie", "Section Communale": ""}, </v>
      </c>
    </row>
    <row r="1752" spans="1:30" x14ac:dyDescent="0.25">
      <c r="A1752" s="71" t="s">
        <v>2062</v>
      </c>
      <c r="B1752" s="53"/>
      <c r="C1752" s="71"/>
      <c r="D1752" s="71" t="s">
        <v>15</v>
      </c>
      <c r="E1752" s="132">
        <v>42727</v>
      </c>
      <c r="F1752" s="77" t="s">
        <v>2420</v>
      </c>
      <c r="G1752" s="145" t="s">
        <v>2409</v>
      </c>
      <c r="H1752" s="138" t="str">
        <f>IFERROR(VLOOKUP(G1752,REFERENCES!O:P,2,FALSE),"")</f>
        <v xml:space="preserve">Nombre </v>
      </c>
      <c r="I1752" s="182">
        <v>16</v>
      </c>
      <c r="J1752" s="170"/>
      <c r="K1752" s="170">
        <v>52</v>
      </c>
      <c r="L1752" s="170">
        <v>48</v>
      </c>
      <c r="M1752" s="147">
        <v>100</v>
      </c>
      <c r="N1752" s="207">
        <v>20</v>
      </c>
      <c r="O1752" s="206"/>
      <c r="P1752" s="71" t="s">
        <v>16</v>
      </c>
      <c r="Q1752" s="206" t="s">
        <v>17</v>
      </c>
      <c r="R1752" s="150"/>
      <c r="S1752" s="168" t="s">
        <v>1109</v>
      </c>
      <c r="T1752" s="206"/>
      <c r="U1752" s="71"/>
      <c r="V1752" s="145"/>
      <c r="W1752" s="206" t="str">
        <f t="shared" si="83"/>
        <v>J/P20161223GRJE</v>
      </c>
      <c r="X1752" s="206">
        <f t="shared" si="84"/>
        <v>0</v>
      </c>
      <c r="Y1752" s="206" t="str">
        <f>VLOOKUP(P1752,NIVEAUXADMIN!A:B,2,FALSE)</f>
        <v>HT08</v>
      </c>
      <c r="Z1752" s="206" t="str">
        <f>VLOOKUP(Q1752,NIVEAUXADMIN!E:F,2,FALSE)</f>
        <v>HT08811</v>
      </c>
      <c r="AA1752" s="206" t="e">
        <f>VLOOKUP(R1752,NIVEAUXADMIN!I:J,2,FALSE)</f>
        <v>#N/A</v>
      </c>
      <c r="AB1752" s="206">
        <f>IF(SUMPRODUCT(($A$4:$A1752=A1752)*($Q$4:$Q1752=Q1752))&gt;1,0,1)</f>
        <v>0</v>
      </c>
      <c r="AC1752" s="207">
        <f>IF(SUMPRODUCT(($A$4:$A1752=A1752)*($F$4:$F1752=F1752)*($Q$4:$Q1752=Q1752))&gt;1,0,1)</f>
        <v>0</v>
      </c>
      <c r="AD1752" s="206" t="str">
        <f t="shared" si="85"/>
        <v xml:space="preserve">{"Organisation": "J/P Haitian Relief Organization", "Indicateur": "Distribution de materiel d'abris d'urgence", "Statut": "Réalisé", "Date de l'activité (passé ou planifiée)
( jj-mm-aaaa)": "12/23/2016", "Département": "Grande Anse", "Commune": "Jeremie", "Section Communale": ""}, </v>
      </c>
    </row>
    <row r="1753" spans="1:30" x14ac:dyDescent="0.25">
      <c r="A1753" s="71" t="s">
        <v>2062</v>
      </c>
      <c r="B1753" s="53"/>
      <c r="C1753" s="71"/>
      <c r="D1753" s="71" t="s">
        <v>15</v>
      </c>
      <c r="E1753" s="132">
        <v>42727</v>
      </c>
      <c r="F1753" s="77" t="s">
        <v>2420</v>
      </c>
      <c r="G1753" s="145" t="s">
        <v>2409</v>
      </c>
      <c r="H1753" s="138" t="str">
        <f>IFERROR(VLOOKUP(G1753,REFERENCES!O:P,2,FALSE),"")</f>
        <v xml:space="preserve">Nombre </v>
      </c>
      <c r="I1753" s="182">
        <v>46</v>
      </c>
      <c r="J1753" s="170"/>
      <c r="K1753" s="170">
        <v>146</v>
      </c>
      <c r="L1753" s="170">
        <v>144</v>
      </c>
      <c r="M1753" s="147">
        <v>290</v>
      </c>
      <c r="N1753" s="73">
        <v>58</v>
      </c>
      <c r="O1753" s="206"/>
      <c r="P1753" s="71" t="s">
        <v>16</v>
      </c>
      <c r="Q1753" s="71" t="s">
        <v>17</v>
      </c>
      <c r="R1753" s="150"/>
      <c r="S1753" s="168" t="s">
        <v>2220</v>
      </c>
      <c r="T1753" s="71"/>
      <c r="U1753" s="71"/>
      <c r="V1753" s="145"/>
      <c r="W1753" s="206" t="str">
        <f t="shared" si="83"/>
        <v>J/P20161223GRJE</v>
      </c>
      <c r="X1753" s="206">
        <f t="shared" si="84"/>
        <v>0</v>
      </c>
      <c r="Y1753" s="206" t="str">
        <f>VLOOKUP(P1753,NIVEAUXADMIN!A:B,2,FALSE)</f>
        <v>HT08</v>
      </c>
      <c r="Z1753" s="206" t="str">
        <f>VLOOKUP(Q1753,NIVEAUXADMIN!E:F,2,FALSE)</f>
        <v>HT08811</v>
      </c>
      <c r="AA1753" s="206" t="e">
        <f>VLOOKUP(R1753,NIVEAUXADMIN!I:J,2,FALSE)</f>
        <v>#N/A</v>
      </c>
      <c r="AB1753" s="206">
        <f>IF(SUMPRODUCT(($A$4:$A1753=A1753)*($Q$4:$Q1753=Q1753))&gt;1,0,1)</f>
        <v>0</v>
      </c>
      <c r="AC1753" s="207">
        <f>IF(SUMPRODUCT(($A$4:$A1753=A1753)*($F$4:$F1753=F1753)*($Q$4:$Q1753=Q1753))&gt;1,0,1)</f>
        <v>0</v>
      </c>
      <c r="AD1753" s="206" t="str">
        <f t="shared" si="85"/>
        <v xml:space="preserve">{"Organisation": "J/P Haitian Relief Organization", "Indicateur": "Distribution de materiel d'abris d'urgence", "Statut": "Réalisé", "Date de l'activité (passé ou planifiée)
( jj-mm-aaaa)": "12/23/2016", "Département": "Grande Anse", "Commune": "Jeremie", "Section Communale": ""}, </v>
      </c>
    </row>
    <row r="1754" spans="1:30" x14ac:dyDescent="0.25">
      <c r="A1754" s="71" t="s">
        <v>2062</v>
      </c>
      <c r="B1754" s="53"/>
      <c r="C1754" s="71"/>
      <c r="D1754" s="71" t="s">
        <v>15</v>
      </c>
      <c r="E1754" s="132">
        <v>42727</v>
      </c>
      <c r="F1754" s="77" t="s">
        <v>2420</v>
      </c>
      <c r="G1754" s="145" t="s">
        <v>2409</v>
      </c>
      <c r="H1754" s="138" t="str">
        <f>IFERROR(VLOOKUP(G1754,REFERENCES!O:P,2,FALSE),"")</f>
        <v xml:space="preserve">Nombre </v>
      </c>
      <c r="I1754" s="182">
        <v>100</v>
      </c>
      <c r="J1754" s="170"/>
      <c r="K1754" s="170">
        <v>186</v>
      </c>
      <c r="L1754" s="170">
        <v>229</v>
      </c>
      <c r="M1754" s="147">
        <v>415</v>
      </c>
      <c r="N1754" s="73">
        <v>83</v>
      </c>
      <c r="O1754" s="206"/>
      <c r="P1754" s="53" t="s">
        <v>16</v>
      </c>
      <c r="Q1754" s="71" t="s">
        <v>17</v>
      </c>
      <c r="R1754" s="150"/>
      <c r="S1754" s="168" t="s">
        <v>2219</v>
      </c>
      <c r="T1754" s="71"/>
      <c r="U1754" s="71"/>
      <c r="V1754" s="145"/>
      <c r="W1754" s="206" t="str">
        <f t="shared" si="83"/>
        <v>J/P20161223GRJE</v>
      </c>
      <c r="X1754" s="206">
        <f t="shared" si="84"/>
        <v>0</v>
      </c>
      <c r="Y1754" s="206" t="str">
        <f>VLOOKUP(P1754,NIVEAUXADMIN!A:B,2,FALSE)</f>
        <v>HT08</v>
      </c>
      <c r="Z1754" s="206" t="str">
        <f>VLOOKUP(Q1754,NIVEAUXADMIN!E:F,2,FALSE)</f>
        <v>HT08811</v>
      </c>
      <c r="AA1754" s="206" t="e">
        <f>VLOOKUP(R1754,NIVEAUXADMIN!I:J,2,FALSE)</f>
        <v>#N/A</v>
      </c>
      <c r="AB1754" s="206">
        <f>IF(SUMPRODUCT(($A$4:$A1754=A1754)*($Q$4:$Q1754=Q1754))&gt;1,0,1)</f>
        <v>0</v>
      </c>
      <c r="AC1754" s="207">
        <f>IF(SUMPRODUCT(($A$4:$A1754=A1754)*($F$4:$F1754=F1754)*($Q$4:$Q1754=Q1754))&gt;1,0,1)</f>
        <v>0</v>
      </c>
      <c r="AD1754" s="206" t="str">
        <f t="shared" si="85"/>
        <v xml:space="preserve">{"Organisation": "J/P Haitian Relief Organization", "Indicateur": "Distribution de materiel d'abris d'urgence", "Statut": "Réalisé", "Date de l'activité (passé ou planifiée)
( jj-mm-aaaa)": "12/23/2016", "Département": "Grande Anse", "Commune": "Jeremie", "Section Communale": ""}, </v>
      </c>
    </row>
    <row r="1755" spans="1:30" x14ac:dyDescent="0.25">
      <c r="A1755" s="71" t="s">
        <v>2062</v>
      </c>
      <c r="B1755" s="53"/>
      <c r="C1755" s="71"/>
      <c r="D1755" s="71" t="s">
        <v>15</v>
      </c>
      <c r="E1755" s="132">
        <v>42728</v>
      </c>
      <c r="F1755" s="77" t="s">
        <v>2420</v>
      </c>
      <c r="G1755" s="145" t="s">
        <v>2409</v>
      </c>
      <c r="H1755" s="138" t="str">
        <f>IFERROR(VLOOKUP(G1755,REFERENCES!O:P,2,FALSE),"")</f>
        <v xml:space="preserve">Nombre </v>
      </c>
      <c r="I1755" s="182">
        <v>12</v>
      </c>
      <c r="J1755" s="170"/>
      <c r="K1755" s="170"/>
      <c r="L1755" s="170"/>
      <c r="M1755" s="147"/>
      <c r="N1755" s="73">
        <v>12</v>
      </c>
      <c r="O1755" s="206"/>
      <c r="P1755" s="53" t="s">
        <v>16</v>
      </c>
      <c r="Q1755" s="71" t="s">
        <v>17</v>
      </c>
      <c r="R1755" s="150"/>
      <c r="S1755" s="168" t="s">
        <v>2221</v>
      </c>
      <c r="T1755" s="71"/>
      <c r="U1755" s="71"/>
      <c r="V1755" s="145"/>
      <c r="W1755" s="206" t="str">
        <f t="shared" si="83"/>
        <v>J/P20161224GRJE</v>
      </c>
      <c r="X1755" s="206">
        <f t="shared" si="84"/>
        <v>0</v>
      </c>
      <c r="Y1755" s="206" t="str">
        <f>VLOOKUP(P1755,NIVEAUXADMIN!A:B,2,FALSE)</f>
        <v>HT08</v>
      </c>
      <c r="Z1755" s="206" t="str">
        <f>VLOOKUP(Q1755,NIVEAUXADMIN!E:F,2,FALSE)</f>
        <v>HT08811</v>
      </c>
      <c r="AA1755" s="206" t="e">
        <f>VLOOKUP(R1755,NIVEAUXADMIN!I:J,2,FALSE)</f>
        <v>#N/A</v>
      </c>
      <c r="AB1755" s="206">
        <f>IF(SUMPRODUCT(($A$4:$A1755=A1755)*($Q$4:$Q1755=Q1755))&gt;1,0,1)</f>
        <v>0</v>
      </c>
      <c r="AC1755" s="207">
        <f>IF(SUMPRODUCT(($A$4:$A1755=A1755)*($F$4:$F1755=F1755)*($Q$4:$Q1755=Q1755))&gt;1,0,1)</f>
        <v>0</v>
      </c>
      <c r="AD1755" s="206" t="str">
        <f t="shared" si="85"/>
        <v xml:space="preserve">{"Organisation": "J/P Haitian Relief Organization", "Indicateur": "Distribution de materiel d'abris d'urgence", "Statut": "Réalisé", "Date de l'activité (passé ou planifiée)
( jj-mm-aaaa)": "12/24/2016", "Département": "Grande Anse", "Commune": "Jeremie", "Section Communale": ""}, </v>
      </c>
    </row>
    <row r="1756" spans="1:30" x14ac:dyDescent="0.25">
      <c r="A1756" s="71" t="s">
        <v>2062</v>
      </c>
      <c r="B1756" s="53"/>
      <c r="C1756" s="71"/>
      <c r="D1756" s="71" t="s">
        <v>15</v>
      </c>
      <c r="E1756" s="132">
        <v>42728</v>
      </c>
      <c r="F1756" s="77" t="s">
        <v>2420</v>
      </c>
      <c r="G1756" s="145" t="s">
        <v>2409</v>
      </c>
      <c r="H1756" s="138" t="str">
        <f>IFERROR(VLOOKUP(G1756,REFERENCES!O:P,2,FALSE),"")</f>
        <v xml:space="preserve">Nombre </v>
      </c>
      <c r="I1756" s="182">
        <v>20</v>
      </c>
      <c r="J1756" s="170"/>
      <c r="K1756" s="170">
        <v>68</v>
      </c>
      <c r="L1756" s="170">
        <v>52</v>
      </c>
      <c r="M1756" s="147">
        <v>120</v>
      </c>
      <c r="N1756" s="73">
        <v>24</v>
      </c>
      <c r="O1756" s="206"/>
      <c r="P1756" s="53" t="s">
        <v>16</v>
      </c>
      <c r="Q1756" s="71" t="s">
        <v>17</v>
      </c>
      <c r="R1756" s="150"/>
      <c r="S1756" s="168" t="s">
        <v>1109</v>
      </c>
      <c r="T1756" s="71"/>
      <c r="U1756" s="71"/>
      <c r="V1756" s="145"/>
      <c r="W1756" s="206" t="str">
        <f t="shared" si="83"/>
        <v>J/P20161224GRJE</v>
      </c>
      <c r="X1756" s="206">
        <f t="shared" si="84"/>
        <v>0</v>
      </c>
      <c r="Y1756" s="206" t="str">
        <f>VLOOKUP(P1756,NIVEAUXADMIN!A:B,2,FALSE)</f>
        <v>HT08</v>
      </c>
      <c r="Z1756" s="206" t="str">
        <f>VLOOKUP(Q1756,NIVEAUXADMIN!E:F,2,FALSE)</f>
        <v>HT08811</v>
      </c>
      <c r="AA1756" s="206" t="e">
        <f>VLOOKUP(R1756,NIVEAUXADMIN!I:J,2,FALSE)</f>
        <v>#N/A</v>
      </c>
      <c r="AB1756" s="206">
        <f>IF(SUMPRODUCT(($A$4:$A1756=A1756)*($Q$4:$Q1756=Q1756))&gt;1,0,1)</f>
        <v>0</v>
      </c>
      <c r="AC1756" s="207">
        <f>IF(SUMPRODUCT(($A$4:$A1756=A1756)*($F$4:$F1756=F1756)*($Q$4:$Q1756=Q1756))&gt;1,0,1)</f>
        <v>0</v>
      </c>
      <c r="AD1756" s="206" t="str">
        <f t="shared" si="85"/>
        <v xml:space="preserve">{"Organisation": "J/P Haitian Relief Organization", "Indicateur": "Distribution de materiel d'abris d'urgence", "Statut": "Réalisé", "Date de l'activité (passé ou planifiée)
( jj-mm-aaaa)": "12/24/2016", "Département": "Grande Anse", "Commune": "Jeremie", "Section Communale": ""}, </v>
      </c>
    </row>
    <row r="1757" spans="1:30" x14ac:dyDescent="0.25">
      <c r="A1757" s="71" t="s">
        <v>2062</v>
      </c>
      <c r="B1757" s="53"/>
      <c r="C1757" s="71"/>
      <c r="D1757" s="71" t="s">
        <v>15</v>
      </c>
      <c r="E1757" s="132">
        <v>42728</v>
      </c>
      <c r="F1757" s="77" t="s">
        <v>2420</v>
      </c>
      <c r="G1757" s="145" t="s">
        <v>2409</v>
      </c>
      <c r="H1757" s="138" t="str">
        <f>IFERROR(VLOOKUP(G1757,REFERENCES!O:P,2,FALSE),"")</f>
        <v xml:space="preserve">Nombre </v>
      </c>
      <c r="I1757" s="182">
        <v>66</v>
      </c>
      <c r="J1757" s="170"/>
      <c r="K1757" s="170">
        <v>121</v>
      </c>
      <c r="L1757" s="170">
        <v>162</v>
      </c>
      <c r="M1757" s="147">
        <v>283</v>
      </c>
      <c r="N1757" s="73">
        <v>56</v>
      </c>
      <c r="O1757" s="206"/>
      <c r="P1757" s="53" t="s">
        <v>16</v>
      </c>
      <c r="Q1757" s="71" t="s">
        <v>17</v>
      </c>
      <c r="R1757" s="150"/>
      <c r="S1757" s="168" t="s">
        <v>2219</v>
      </c>
      <c r="T1757" s="71"/>
      <c r="U1757" s="71"/>
      <c r="V1757" s="145"/>
      <c r="W1757" s="206" t="str">
        <f t="shared" si="83"/>
        <v>J/P20161224GRJE</v>
      </c>
      <c r="X1757" s="206">
        <f t="shared" si="84"/>
        <v>0</v>
      </c>
      <c r="Y1757" s="206" t="str">
        <f>VLOOKUP(P1757,NIVEAUXADMIN!A:B,2,FALSE)</f>
        <v>HT08</v>
      </c>
      <c r="Z1757" s="206" t="str">
        <f>VLOOKUP(Q1757,NIVEAUXADMIN!E:F,2,FALSE)</f>
        <v>HT08811</v>
      </c>
      <c r="AA1757" s="206" t="e">
        <f>VLOOKUP(R1757,NIVEAUXADMIN!I:J,2,FALSE)</f>
        <v>#N/A</v>
      </c>
      <c r="AB1757" s="206">
        <f>IF(SUMPRODUCT(($A$4:$A1757=A1757)*($Q$4:$Q1757=Q1757))&gt;1,0,1)</f>
        <v>0</v>
      </c>
      <c r="AC1757" s="207">
        <f>IF(SUMPRODUCT(($A$4:$A1757=A1757)*($F$4:$F1757=F1757)*($Q$4:$Q1757=Q1757))&gt;1,0,1)</f>
        <v>0</v>
      </c>
      <c r="AD1757" s="206" t="str">
        <f t="shared" si="85"/>
        <v xml:space="preserve">{"Organisation": "J/P Haitian Relief Organization", "Indicateur": "Distribution de materiel d'abris d'urgence", "Statut": "Réalisé", "Date de l'activité (passé ou planifiée)
( jj-mm-aaaa)": "12/24/2016", "Département": "Grande Anse", "Commune": "Jeremie", "Section Communale": ""}, </v>
      </c>
    </row>
    <row r="1758" spans="1:30" x14ac:dyDescent="0.25">
      <c r="A1758" s="71" t="s">
        <v>2062</v>
      </c>
      <c r="B1758" s="53"/>
      <c r="C1758" s="71"/>
      <c r="D1758" s="71" t="s">
        <v>15</v>
      </c>
      <c r="E1758" s="132">
        <v>42745</v>
      </c>
      <c r="F1758" s="77" t="s">
        <v>2420</v>
      </c>
      <c r="G1758" s="145" t="s">
        <v>2409</v>
      </c>
      <c r="H1758" s="138" t="str">
        <f>IFERROR(VLOOKUP(G1758,REFERENCES!O:P,2,FALSE),"")</f>
        <v xml:space="preserve">Nombre </v>
      </c>
      <c r="I1758" s="182">
        <v>14</v>
      </c>
      <c r="J1758" s="170"/>
      <c r="K1758" s="170">
        <v>38</v>
      </c>
      <c r="L1758" s="170">
        <v>48</v>
      </c>
      <c r="M1758" s="147">
        <v>86</v>
      </c>
      <c r="N1758" s="73">
        <v>17</v>
      </c>
      <c r="O1758" s="206"/>
      <c r="P1758" s="53" t="s">
        <v>16</v>
      </c>
      <c r="Q1758" s="71" t="s">
        <v>17</v>
      </c>
      <c r="R1758" s="150"/>
      <c r="S1758" s="168" t="s">
        <v>2219</v>
      </c>
      <c r="T1758" s="71"/>
      <c r="U1758" s="71"/>
      <c r="V1758" s="145"/>
      <c r="W1758" s="206" t="str">
        <f t="shared" si="83"/>
        <v>J/P2017110GRJE</v>
      </c>
      <c r="X1758" s="206">
        <f t="shared" si="84"/>
        <v>0</v>
      </c>
      <c r="Y1758" s="206" t="str">
        <f>VLOOKUP(P1758,NIVEAUXADMIN!A:B,2,FALSE)</f>
        <v>HT08</v>
      </c>
      <c r="Z1758" s="206" t="str">
        <f>VLOOKUP(Q1758,NIVEAUXADMIN!E:F,2,FALSE)</f>
        <v>HT08811</v>
      </c>
      <c r="AA1758" s="206" t="e">
        <f>VLOOKUP(R1758,NIVEAUXADMIN!I:J,2,FALSE)</f>
        <v>#N/A</v>
      </c>
      <c r="AB1758" s="206">
        <f>IF(SUMPRODUCT(($A$4:$A1758=A1758)*($Q$4:$Q1758=Q1758))&gt;1,0,1)</f>
        <v>0</v>
      </c>
      <c r="AC1758" s="207">
        <f>IF(SUMPRODUCT(($A$4:$A1758=A1758)*($F$4:$F1758=F1758)*($Q$4:$Q1758=Q1758))&gt;1,0,1)</f>
        <v>0</v>
      </c>
      <c r="AD1758" s="206" t="str">
        <f t="shared" si="85"/>
        <v xml:space="preserve">{"Organisation": "J/P Haitian Relief Organization", "Indicateur": "Distribution de materiel d'abris d'urgence", "Statut": "Réalisé", "Date de l'activité (passé ou planifiée)
( jj-mm-aaaa)": "1/10/2017", "Département": "Grande Anse", "Commune": "Jeremie", "Section Communale": ""}, </v>
      </c>
    </row>
    <row r="1759" spans="1:30" x14ac:dyDescent="0.25">
      <c r="A1759" s="71" t="s">
        <v>2062</v>
      </c>
      <c r="B1759" s="53"/>
      <c r="C1759" s="71"/>
      <c r="D1759" s="71" t="s">
        <v>15</v>
      </c>
      <c r="E1759" s="132">
        <v>42745</v>
      </c>
      <c r="F1759" s="77" t="s">
        <v>2420</v>
      </c>
      <c r="G1759" s="145" t="s">
        <v>2409</v>
      </c>
      <c r="H1759" s="138" t="str">
        <f>IFERROR(VLOOKUP(G1759,REFERENCES!O:P,2,FALSE),"")</f>
        <v xml:space="preserve">Nombre </v>
      </c>
      <c r="I1759" s="182">
        <v>19</v>
      </c>
      <c r="J1759" s="170"/>
      <c r="K1759" s="170">
        <v>70</v>
      </c>
      <c r="L1759" s="170">
        <v>70</v>
      </c>
      <c r="M1759" s="147">
        <v>140</v>
      </c>
      <c r="N1759" s="73">
        <v>28</v>
      </c>
      <c r="O1759" s="206"/>
      <c r="P1759" s="53" t="s">
        <v>16</v>
      </c>
      <c r="Q1759" s="71" t="s">
        <v>17</v>
      </c>
      <c r="R1759" s="150"/>
      <c r="S1759" s="168" t="s">
        <v>2220</v>
      </c>
      <c r="T1759" s="71"/>
      <c r="U1759" s="71"/>
      <c r="V1759" s="145"/>
      <c r="W1759" s="206" t="str">
        <f t="shared" si="83"/>
        <v>J/P2017110GRJE</v>
      </c>
      <c r="X1759" s="206">
        <f t="shared" si="84"/>
        <v>0</v>
      </c>
      <c r="Y1759" s="206" t="str">
        <f>VLOOKUP(P1759,NIVEAUXADMIN!A:B,2,FALSE)</f>
        <v>HT08</v>
      </c>
      <c r="Z1759" s="206" t="str">
        <f>VLOOKUP(Q1759,NIVEAUXADMIN!E:F,2,FALSE)</f>
        <v>HT08811</v>
      </c>
      <c r="AA1759" s="206" t="e">
        <f>VLOOKUP(R1759,NIVEAUXADMIN!I:J,2,FALSE)</f>
        <v>#N/A</v>
      </c>
      <c r="AB1759" s="206">
        <f>IF(SUMPRODUCT(($A$4:$A1759=A1759)*($Q$4:$Q1759=Q1759))&gt;1,0,1)</f>
        <v>0</v>
      </c>
      <c r="AC1759" s="207">
        <f>IF(SUMPRODUCT(($A$4:$A1759=A1759)*($F$4:$F1759=F1759)*($Q$4:$Q1759=Q1759))&gt;1,0,1)</f>
        <v>0</v>
      </c>
      <c r="AD1759" s="206" t="str">
        <f t="shared" si="85"/>
        <v xml:space="preserve">{"Organisation": "J/P Haitian Relief Organization", "Indicateur": "Distribution de materiel d'abris d'urgence", "Statut": "Réalisé", "Date de l'activité (passé ou planifiée)
( jj-mm-aaaa)": "1/10/2017", "Département": "Grande Anse", "Commune": "Jeremie", "Section Communale": ""}, </v>
      </c>
    </row>
    <row r="1760" spans="1:30" x14ac:dyDescent="0.25">
      <c r="A1760" s="71" t="s">
        <v>2062</v>
      </c>
      <c r="B1760" s="53"/>
      <c r="C1760" s="71"/>
      <c r="D1760" s="71" t="s">
        <v>15</v>
      </c>
      <c r="E1760" s="132">
        <v>42745</v>
      </c>
      <c r="F1760" s="77" t="s">
        <v>2420</v>
      </c>
      <c r="G1760" s="145" t="s">
        <v>2409</v>
      </c>
      <c r="H1760" s="138" t="str">
        <f>IFERROR(VLOOKUP(G1760,REFERENCES!O:P,2,FALSE),"")</f>
        <v xml:space="preserve">Nombre </v>
      </c>
      <c r="I1760" s="182">
        <v>41</v>
      </c>
      <c r="J1760" s="170"/>
      <c r="K1760" s="170">
        <v>99</v>
      </c>
      <c r="L1760" s="170">
        <v>97</v>
      </c>
      <c r="M1760" s="147">
        <v>196</v>
      </c>
      <c r="N1760" s="73">
        <v>39</v>
      </c>
      <c r="O1760" s="206"/>
      <c r="P1760" s="53" t="s">
        <v>16</v>
      </c>
      <c r="Q1760" s="71" t="s">
        <v>17</v>
      </c>
      <c r="R1760" s="150"/>
      <c r="S1760" s="168" t="s">
        <v>2219</v>
      </c>
      <c r="T1760" s="71"/>
      <c r="U1760" s="71"/>
      <c r="V1760" s="145"/>
      <c r="W1760" s="206" t="str">
        <f t="shared" si="83"/>
        <v>J/P2017110GRJE</v>
      </c>
      <c r="X1760" s="206">
        <f t="shared" si="84"/>
        <v>0</v>
      </c>
      <c r="Y1760" s="206" t="str">
        <f>VLOOKUP(P1760,NIVEAUXADMIN!A:B,2,FALSE)</f>
        <v>HT08</v>
      </c>
      <c r="Z1760" s="206" t="str">
        <f>VLOOKUP(Q1760,NIVEAUXADMIN!E:F,2,FALSE)</f>
        <v>HT08811</v>
      </c>
      <c r="AA1760" s="206" t="e">
        <f>VLOOKUP(R1760,NIVEAUXADMIN!I:J,2,FALSE)</f>
        <v>#N/A</v>
      </c>
      <c r="AB1760" s="206">
        <f>IF(SUMPRODUCT(($A$4:$A1760=A1760)*($Q$4:$Q1760=Q1760))&gt;1,0,1)</f>
        <v>0</v>
      </c>
      <c r="AC1760" s="207">
        <f>IF(SUMPRODUCT(($A$4:$A1760=A1760)*($F$4:$F1760=F1760)*($Q$4:$Q1760=Q1760))&gt;1,0,1)</f>
        <v>0</v>
      </c>
      <c r="AD1760" s="206" t="str">
        <f t="shared" si="85"/>
        <v xml:space="preserve">{"Organisation": "J/P Haitian Relief Organization", "Indicateur": "Distribution de materiel d'abris d'urgence", "Statut": "Réalisé", "Date de l'activité (passé ou planifiée)
( jj-mm-aaaa)": "1/10/2017", "Département": "Grande Anse", "Commune": "Jeremie", "Section Communale": ""}, </v>
      </c>
    </row>
    <row r="1761" spans="1:30" x14ac:dyDescent="0.25">
      <c r="A1761" s="71" t="s">
        <v>2062</v>
      </c>
      <c r="B1761" s="53"/>
      <c r="C1761" s="71"/>
      <c r="D1761" s="71" t="s">
        <v>15</v>
      </c>
      <c r="E1761" s="132">
        <v>42746</v>
      </c>
      <c r="F1761" s="77" t="s">
        <v>2420</v>
      </c>
      <c r="G1761" s="145" t="s">
        <v>2409</v>
      </c>
      <c r="H1761" s="138" t="str">
        <f>IFERROR(VLOOKUP(G1761,REFERENCES!O:P,2,FALSE),"")</f>
        <v xml:space="preserve">Nombre </v>
      </c>
      <c r="I1761" s="182">
        <v>6</v>
      </c>
      <c r="J1761" s="170"/>
      <c r="K1761" s="170">
        <v>21</v>
      </c>
      <c r="L1761" s="170">
        <v>17</v>
      </c>
      <c r="M1761" s="147">
        <v>38</v>
      </c>
      <c r="N1761" s="73">
        <v>7</v>
      </c>
      <c r="O1761" s="206"/>
      <c r="P1761" s="53" t="s">
        <v>16</v>
      </c>
      <c r="Q1761" s="71" t="s">
        <v>17</v>
      </c>
      <c r="R1761" s="150"/>
      <c r="S1761" s="168" t="s">
        <v>2219</v>
      </c>
      <c r="T1761" s="71"/>
      <c r="U1761" s="71"/>
      <c r="V1761" s="145"/>
      <c r="W1761" s="206" t="str">
        <f t="shared" si="83"/>
        <v>J/P2017111GRJE</v>
      </c>
      <c r="X1761" s="206">
        <f t="shared" si="84"/>
        <v>0</v>
      </c>
      <c r="Y1761" s="206" t="str">
        <f>VLOOKUP(P1761,NIVEAUXADMIN!A:B,2,FALSE)</f>
        <v>HT08</v>
      </c>
      <c r="Z1761" s="206" t="str">
        <f>VLOOKUP(Q1761,NIVEAUXADMIN!E:F,2,FALSE)</f>
        <v>HT08811</v>
      </c>
      <c r="AA1761" s="206" t="e">
        <f>VLOOKUP(R1761,NIVEAUXADMIN!I:J,2,FALSE)</f>
        <v>#N/A</v>
      </c>
      <c r="AB1761" s="206">
        <f>IF(SUMPRODUCT(($A$4:$A1761=A1761)*($Q$4:$Q1761=Q1761))&gt;1,0,1)</f>
        <v>0</v>
      </c>
      <c r="AC1761" s="207">
        <f>IF(SUMPRODUCT(($A$4:$A1761=A1761)*($F$4:$F1761=F1761)*($Q$4:$Q1761=Q1761))&gt;1,0,1)</f>
        <v>0</v>
      </c>
      <c r="AD1761" s="206" t="str">
        <f t="shared" si="85"/>
        <v xml:space="preserve">{"Organisation": "J/P Haitian Relief Organization", "Indicateur": "Distribution de materiel d'abris d'urgence", "Statut": "Réalisé", "Date de l'activité (passé ou planifiée)
( jj-mm-aaaa)": "1/11/2017", "Département": "Grande Anse", "Commune": "Jeremie", "Section Communale": ""}, </v>
      </c>
    </row>
    <row r="1762" spans="1:30" x14ac:dyDescent="0.25">
      <c r="A1762" s="71" t="s">
        <v>2062</v>
      </c>
      <c r="B1762" s="53"/>
      <c r="C1762" s="71"/>
      <c r="D1762" s="71" t="s">
        <v>15</v>
      </c>
      <c r="E1762" s="132">
        <v>42746</v>
      </c>
      <c r="F1762" s="77" t="s">
        <v>2420</v>
      </c>
      <c r="G1762" s="145" t="s">
        <v>2409</v>
      </c>
      <c r="H1762" s="138" t="str">
        <f>IFERROR(VLOOKUP(G1762,REFERENCES!O:P,2,FALSE),"")</f>
        <v xml:space="preserve">Nombre </v>
      </c>
      <c r="I1762" s="182">
        <v>24</v>
      </c>
      <c r="J1762" s="170"/>
      <c r="K1762" s="170">
        <v>73</v>
      </c>
      <c r="L1762" s="170">
        <v>196</v>
      </c>
      <c r="M1762" s="147">
        <v>269</v>
      </c>
      <c r="N1762" s="73">
        <v>53</v>
      </c>
      <c r="O1762" s="206"/>
      <c r="P1762" s="53" t="s">
        <v>16</v>
      </c>
      <c r="Q1762" s="71" t="s">
        <v>17</v>
      </c>
      <c r="R1762" s="150"/>
      <c r="S1762" s="168" t="s">
        <v>2219</v>
      </c>
      <c r="T1762" s="71"/>
      <c r="U1762" s="71"/>
      <c r="V1762" s="145"/>
      <c r="W1762" s="206" t="str">
        <f t="shared" si="83"/>
        <v>J/P2017111GRJE</v>
      </c>
      <c r="X1762" s="206">
        <f t="shared" si="84"/>
        <v>0</v>
      </c>
      <c r="Y1762" s="206" t="str">
        <f>VLOOKUP(P1762,NIVEAUXADMIN!A:B,2,FALSE)</f>
        <v>HT08</v>
      </c>
      <c r="Z1762" s="206" t="str">
        <f>VLOOKUP(Q1762,NIVEAUXADMIN!E:F,2,FALSE)</f>
        <v>HT08811</v>
      </c>
      <c r="AA1762" s="206" t="e">
        <f>VLOOKUP(R1762,NIVEAUXADMIN!I:J,2,FALSE)</f>
        <v>#N/A</v>
      </c>
      <c r="AB1762" s="206">
        <f>IF(SUMPRODUCT(($A$4:$A1762=A1762)*($Q$4:$Q1762=Q1762))&gt;1,0,1)</f>
        <v>0</v>
      </c>
      <c r="AC1762" s="207">
        <f>IF(SUMPRODUCT(($A$4:$A1762=A1762)*($F$4:$F1762=F1762)*($Q$4:$Q1762=Q1762))&gt;1,0,1)</f>
        <v>0</v>
      </c>
      <c r="AD1762" s="206" t="str">
        <f t="shared" si="85"/>
        <v xml:space="preserve">{"Organisation": "J/P Haitian Relief Organization", "Indicateur": "Distribution de materiel d'abris d'urgence", "Statut": "Réalisé", "Date de l'activité (passé ou planifiée)
( jj-mm-aaaa)": "1/11/2017", "Département": "Grande Anse", "Commune": "Jeremie", "Section Communale": ""}, </v>
      </c>
    </row>
    <row r="1763" spans="1:30" x14ac:dyDescent="0.25">
      <c r="A1763" s="71" t="s">
        <v>2062</v>
      </c>
      <c r="B1763" s="53"/>
      <c r="C1763" s="71"/>
      <c r="D1763" s="71" t="s">
        <v>15</v>
      </c>
      <c r="E1763" s="132">
        <v>42761</v>
      </c>
      <c r="F1763" s="77" t="s">
        <v>2420</v>
      </c>
      <c r="G1763" s="145" t="s">
        <v>2409</v>
      </c>
      <c r="H1763" s="138" t="str">
        <f>IFERROR(VLOOKUP(G1763,REFERENCES!O:P,2,FALSE),"")</f>
        <v xml:space="preserve">Nombre </v>
      </c>
      <c r="I1763" s="182">
        <v>100</v>
      </c>
      <c r="J1763" s="170"/>
      <c r="K1763" s="170">
        <v>52</v>
      </c>
      <c r="L1763" s="170">
        <v>49</v>
      </c>
      <c r="M1763" s="147">
        <v>101</v>
      </c>
      <c r="N1763" s="73">
        <v>20</v>
      </c>
      <c r="O1763" s="206"/>
      <c r="P1763" s="53" t="s">
        <v>16</v>
      </c>
      <c r="Q1763" s="71" t="s">
        <v>273</v>
      </c>
      <c r="R1763" s="150" t="s">
        <v>1362</v>
      </c>
      <c r="S1763" s="169"/>
      <c r="T1763" s="71"/>
      <c r="U1763" s="71"/>
      <c r="V1763" s="145"/>
      <c r="W1763" s="206" t="str">
        <f t="shared" si="83"/>
        <v>J/P2017126GRRO2E</v>
      </c>
      <c r="X1763" s="206">
        <f t="shared" si="84"/>
        <v>0</v>
      </c>
      <c r="Y1763" s="206" t="str">
        <f>VLOOKUP(P1763,NIVEAUXADMIN!A:B,2,FALSE)</f>
        <v>HT08</v>
      </c>
      <c r="Z1763" s="206" t="str">
        <f>VLOOKUP(Q1763,NIVEAUXADMIN!E:F,2,FALSE)</f>
        <v>HT08832</v>
      </c>
      <c r="AA1763" s="206" t="str">
        <f>VLOOKUP(R1763,NIVEAUXADMIN!I:J,2,FALSE)</f>
        <v>HT08832-02</v>
      </c>
      <c r="AB1763" s="206">
        <f>IF(SUMPRODUCT(($A$4:$A1763=A1763)*($Q$4:$Q1763=Q1763))&gt;1,0,1)</f>
        <v>1</v>
      </c>
      <c r="AC1763" s="207">
        <f>IF(SUMPRODUCT(($A$4:$A1763=A1763)*($F$4:$F1763=F1763)*($Q$4:$Q1763=Q1763))&gt;1,0,1)</f>
        <v>1</v>
      </c>
      <c r="AD1763" s="206" t="str">
        <f t="shared" si="85"/>
        <v xml:space="preserve">{"Organisation": "J/P Haitian Relief Organization", "Indicateur": "Distribution de materiel d'abris d'urgence", "Statut": "Réalisé", "Date de l'activité (passé ou planifiée)
( jj-mm-aaaa)": "1/26/2017", "Département": "Grande Anse", "Commune": "Roseaux", "Section Communale": "2e Fonds Cochon"}, </v>
      </c>
    </row>
    <row r="1764" spans="1:30" x14ac:dyDescent="0.25">
      <c r="A1764" s="71" t="s">
        <v>2062</v>
      </c>
      <c r="B1764" s="53"/>
      <c r="C1764" s="71"/>
      <c r="D1764" s="71" t="s">
        <v>15</v>
      </c>
      <c r="E1764" s="132">
        <v>42762</v>
      </c>
      <c r="F1764" s="77" t="s">
        <v>2394</v>
      </c>
      <c r="G1764" s="145" t="s">
        <v>2398</v>
      </c>
      <c r="H1764" s="138" t="str">
        <f>IFERROR(VLOOKUP(G1764,REFERENCES!O:P,2,FALSE),"")</f>
        <v>Nombre de maison</v>
      </c>
      <c r="I1764" s="182">
        <v>50</v>
      </c>
      <c r="J1764" s="170"/>
      <c r="K1764" s="170">
        <v>65</v>
      </c>
      <c r="L1764" s="170">
        <v>72</v>
      </c>
      <c r="M1764" s="147">
        <v>137</v>
      </c>
      <c r="N1764" s="73">
        <v>27</v>
      </c>
      <c r="O1764" s="206"/>
      <c r="P1764" s="53" t="s">
        <v>16</v>
      </c>
      <c r="Q1764" s="71" t="s">
        <v>17</v>
      </c>
      <c r="R1764" s="150" t="s">
        <v>1250</v>
      </c>
      <c r="S1764" s="169"/>
      <c r="T1764" s="71"/>
      <c r="U1764" s="71"/>
      <c r="V1764" s="145"/>
      <c r="W1764" s="206" t="str">
        <f t="shared" si="83"/>
        <v>J/P2017127GRJE1È</v>
      </c>
      <c r="X1764" s="206">
        <f t="shared" si="84"/>
        <v>0</v>
      </c>
      <c r="Y1764" s="206" t="str">
        <f>VLOOKUP(P1764,NIVEAUXADMIN!A:B,2,FALSE)</f>
        <v>HT08</v>
      </c>
      <c r="Z1764" s="206" t="str">
        <f>VLOOKUP(Q1764,NIVEAUXADMIN!E:F,2,FALSE)</f>
        <v>HT08811</v>
      </c>
      <c r="AA1764" s="206" t="str">
        <f>VLOOKUP(R1764,NIVEAUXADMIN!I:J,2,FALSE)</f>
        <v>HT08811-01</v>
      </c>
      <c r="AB1764" s="206">
        <f>IF(SUMPRODUCT(($A$4:$A1764=A1764)*($Q$4:$Q1764=Q1764))&gt;1,0,1)</f>
        <v>0</v>
      </c>
      <c r="AC1764" s="207">
        <f>IF(SUMPRODUCT(($A$4:$A1764=A1764)*($F$4:$F1764=F1764)*($Q$4:$Q1764=Q1764))&gt;1,0,1)</f>
        <v>1</v>
      </c>
      <c r="AD1764" s="206" t="str">
        <f t="shared" si="85"/>
        <v xml:space="preserve">{"Organisation": "J/P Haitian Relief Organization", "Indicateur": "Réparation et renforcement", "Statut": "Réalisé", "Date de l'activité (passé ou planifiée)
( jj-mm-aaaa)": "1/27/2017", "Département": "Grande Anse", "Commune": "Jeremie", "Section Communale": "1ère Basse Voldrogue"}, </v>
      </c>
    </row>
    <row r="1765" spans="1:30" x14ac:dyDescent="0.25">
      <c r="A1765" s="71" t="s">
        <v>2062</v>
      </c>
      <c r="B1765" s="53"/>
      <c r="C1765" s="71"/>
      <c r="D1765" s="71" t="s">
        <v>15</v>
      </c>
      <c r="E1765" s="132">
        <v>42763</v>
      </c>
      <c r="F1765" s="77" t="s">
        <v>2394</v>
      </c>
      <c r="G1765" s="145" t="s">
        <v>2395</v>
      </c>
      <c r="H1765" s="138" t="str">
        <f>IFERROR(VLOOKUP(G1765,REFERENCES!O:P,2,FALSE),"")</f>
        <v>Nombre de ménages assistés par des travailleurs spécialisés</v>
      </c>
      <c r="I1765" s="182">
        <v>114</v>
      </c>
      <c r="J1765" s="170"/>
      <c r="K1765" s="170">
        <v>303</v>
      </c>
      <c r="L1765" s="170">
        <v>288</v>
      </c>
      <c r="M1765" s="147">
        <v>591</v>
      </c>
      <c r="N1765" s="73">
        <v>118</v>
      </c>
      <c r="O1765" s="206"/>
      <c r="P1765" s="71" t="s">
        <v>16</v>
      </c>
      <c r="Q1765" s="71" t="s">
        <v>17</v>
      </c>
      <c r="R1765" s="150" t="s">
        <v>1250</v>
      </c>
      <c r="S1765" s="169"/>
      <c r="T1765" s="71"/>
      <c r="U1765" s="71"/>
      <c r="V1765" s="145"/>
      <c r="W1765" s="206" t="str">
        <f t="shared" si="83"/>
        <v>J/P2017128GRJE1È</v>
      </c>
      <c r="X1765" s="206">
        <f t="shared" si="84"/>
        <v>0</v>
      </c>
      <c r="Y1765" s="206" t="str">
        <f>VLOOKUP(P1765,NIVEAUXADMIN!A:B,2,FALSE)</f>
        <v>HT08</v>
      </c>
      <c r="Z1765" s="206" t="str">
        <f>VLOOKUP(Q1765,NIVEAUXADMIN!E:F,2,FALSE)</f>
        <v>HT08811</v>
      </c>
      <c r="AA1765" s="206" t="str">
        <f>VLOOKUP(R1765,NIVEAUXADMIN!I:J,2,FALSE)</f>
        <v>HT08811-01</v>
      </c>
      <c r="AB1765" s="206">
        <f>IF(SUMPRODUCT(($A$4:$A1765=A1765)*($Q$4:$Q1765=Q1765))&gt;1,0,1)</f>
        <v>0</v>
      </c>
      <c r="AC1765" s="207">
        <f>IF(SUMPRODUCT(($A$4:$A1765=A1765)*($F$4:$F1765=F1765)*($Q$4:$Q1765=Q1765))&gt;1,0,1)</f>
        <v>0</v>
      </c>
      <c r="AD1765" s="206" t="str">
        <f t="shared" si="85"/>
        <v xml:space="preserve">{"Organisation": "J/P Haitian Relief Organization", "Indicateur": "Réparation et renforcement", "Statut": "Réalisé", "Date de l'activité (passé ou planifiée)
( jj-mm-aaaa)": "1/28/2017", "Département": "Grande Anse", "Commune": "Jeremie", "Section Communale": "1ère Basse Voldrogue"}, </v>
      </c>
    </row>
    <row r="1766" spans="1:30" x14ac:dyDescent="0.25">
      <c r="A1766" s="71" t="s">
        <v>2062</v>
      </c>
      <c r="B1766" s="53"/>
      <c r="C1766" s="71"/>
      <c r="D1766" s="71" t="s">
        <v>15</v>
      </c>
      <c r="E1766" s="132">
        <v>42765</v>
      </c>
      <c r="F1766" s="77" t="s">
        <v>2394</v>
      </c>
      <c r="G1766" s="145" t="s">
        <v>2395</v>
      </c>
      <c r="H1766" s="138" t="str">
        <f>IFERROR(VLOOKUP(G1766,REFERENCES!O:P,2,FALSE),"")</f>
        <v>Nombre de ménages assistés par des travailleurs spécialisés</v>
      </c>
      <c r="I1766" s="182">
        <v>112</v>
      </c>
      <c r="J1766" s="170"/>
      <c r="K1766" s="170">
        <v>326</v>
      </c>
      <c r="L1766" s="170">
        <v>303</v>
      </c>
      <c r="M1766" s="147">
        <v>629</v>
      </c>
      <c r="N1766" s="73">
        <v>125</v>
      </c>
      <c r="O1766" s="206"/>
      <c r="P1766" s="53" t="s">
        <v>16</v>
      </c>
      <c r="Q1766" s="71" t="s">
        <v>140</v>
      </c>
      <c r="R1766" s="150" t="s">
        <v>1236</v>
      </c>
      <c r="S1766" s="169"/>
      <c r="T1766" s="71"/>
      <c r="U1766" s="71"/>
      <c r="V1766" s="145"/>
      <c r="W1766" s="206" t="str">
        <f t="shared" si="83"/>
        <v>J/P2017130GRAB1E</v>
      </c>
      <c r="X1766" s="206">
        <f t="shared" si="84"/>
        <v>0</v>
      </c>
      <c r="Y1766" s="206" t="str">
        <f>VLOOKUP(P1766,NIVEAUXADMIN!A:B,2,FALSE)</f>
        <v>HT08</v>
      </c>
      <c r="Z1766" s="206" t="str">
        <f>VLOOKUP(Q1766,NIVEAUXADMIN!E:F,2,FALSE)</f>
        <v>HT08812</v>
      </c>
      <c r="AA1766" s="206" t="str">
        <f>VLOOKUP(R1766,NIVEAUXADMIN!I:J,2,FALSE)</f>
        <v>HT08812-01</v>
      </c>
      <c r="AB1766" s="206">
        <f>IF(SUMPRODUCT(($A$4:$A1766=A1766)*($Q$4:$Q1766=Q1766))&gt;1,0,1)</f>
        <v>1</v>
      </c>
      <c r="AC1766" s="207">
        <f>IF(SUMPRODUCT(($A$4:$A1766=A1766)*($F$4:$F1766=F1766)*($Q$4:$Q1766=Q1766))&gt;1,0,1)</f>
        <v>1</v>
      </c>
      <c r="AD1766" s="206" t="str">
        <f t="shared" si="85"/>
        <v xml:space="preserve">{"Organisation": "J/P Haitian Relief Organization", "Indicateur": "Réparation et renforcement", "Statut": "Réalisé", "Date de l'activité (passé ou planifiée)
( jj-mm-aaaa)": "1/30/2017", "Département": "Grande Anse", "Commune": "Abricots", "Section Communale": "1e Anse du Clerc"}, </v>
      </c>
    </row>
    <row r="1767" spans="1:30" x14ac:dyDescent="0.25">
      <c r="A1767" s="71" t="s">
        <v>2062</v>
      </c>
      <c r="B1767" s="53"/>
      <c r="C1767" s="71" t="s">
        <v>1195</v>
      </c>
      <c r="D1767" s="71" t="s">
        <v>15</v>
      </c>
      <c r="E1767" s="132">
        <v>42814</v>
      </c>
      <c r="F1767" s="77" t="s">
        <v>2379</v>
      </c>
      <c r="G1767" s="206" t="s">
        <v>2380</v>
      </c>
      <c r="H1767" s="138" t="s">
        <v>2407</v>
      </c>
      <c r="I1767" s="207">
        <v>2</v>
      </c>
      <c r="J1767" s="73"/>
      <c r="K1767" s="219">
        <v>5</v>
      </c>
      <c r="L1767" s="219">
        <v>12</v>
      </c>
      <c r="M1767" s="147">
        <v>17</v>
      </c>
      <c r="N1767" s="73">
        <v>2</v>
      </c>
      <c r="O1767" s="149"/>
      <c r="P1767" s="53" t="s">
        <v>16</v>
      </c>
      <c r="Q1767" s="71" t="s">
        <v>17</v>
      </c>
      <c r="R1767" s="203"/>
      <c r="S1767" s="143" t="s">
        <v>2467</v>
      </c>
      <c r="T1767" s="71" t="s">
        <v>1035</v>
      </c>
      <c r="U1767" s="71" t="s">
        <v>1062</v>
      </c>
      <c r="V1767" s="217" t="s">
        <v>2452</v>
      </c>
      <c r="W1767" s="206" t="str">
        <f t="shared" si="83"/>
        <v>J/P2017320GRJE</v>
      </c>
      <c r="X1767" s="206">
        <f t="shared" si="84"/>
        <v>0</v>
      </c>
      <c r="Y1767" s="206" t="str">
        <f>VLOOKUP(P1767,NIVEAUXADMIN!A:B,2,FALSE)</f>
        <v>HT08</v>
      </c>
      <c r="Z1767" s="206" t="str">
        <f>VLOOKUP(Q1767,NIVEAUXADMIN!E:F,2,FALSE)</f>
        <v>HT08811</v>
      </c>
      <c r="AA1767" s="206" t="e">
        <f>VLOOKUP(R1767,NIVEAUXADMIN!I:J,2,FALSE)</f>
        <v>#N/A</v>
      </c>
      <c r="AB1767" s="206">
        <f>IF(SUMPRODUCT(($A$4:$A1767=A1767)*($Q$4:$Q1767=Q1767))&gt;1,0,1)</f>
        <v>0</v>
      </c>
      <c r="AC1767" s="207">
        <f>IF(SUMPRODUCT(($A$4:$A1767=A1767)*($F$4:$F1767=F1767)*($Q$4:$Q1767=Q1767))&gt;1,0,1)</f>
        <v>1</v>
      </c>
      <c r="AD1767" s="206" t="str">
        <f t="shared" si="85"/>
        <v xml:space="preserve">{"Organisation": "J/P Haitian Relief Organization", "Indicateur": "Evaluation des dommages et diagnostique", "Statut": "Réalisé", "Date de l'activité (passé ou planifiée)
( jj-mm-aaaa)": "3/20/2017", "Département": "Grande Anse", "Commune": "Jeremie", "Section Communale": ""}, </v>
      </c>
    </row>
    <row r="1768" spans="1:30" x14ac:dyDescent="0.25">
      <c r="A1768" s="71" t="s">
        <v>2062</v>
      </c>
      <c r="B1768" s="53"/>
      <c r="C1768" s="71" t="s">
        <v>1195</v>
      </c>
      <c r="D1768" s="71" t="s">
        <v>15</v>
      </c>
      <c r="E1768" s="132">
        <v>42814</v>
      </c>
      <c r="F1768" s="77" t="s">
        <v>2379</v>
      </c>
      <c r="G1768" s="206" t="s">
        <v>2380</v>
      </c>
      <c r="H1768" s="138" t="s">
        <v>2407</v>
      </c>
      <c r="I1768" s="207">
        <v>54</v>
      </c>
      <c r="J1768" s="73"/>
      <c r="K1768" s="207"/>
      <c r="L1768" s="207"/>
      <c r="M1768" s="147"/>
      <c r="N1768" s="73">
        <v>54</v>
      </c>
      <c r="O1768" s="149"/>
      <c r="P1768" s="53" t="s">
        <v>16</v>
      </c>
      <c r="Q1768" s="71" t="s">
        <v>140</v>
      </c>
      <c r="R1768" s="213" t="s">
        <v>1236</v>
      </c>
      <c r="S1768" s="143" t="s">
        <v>2470</v>
      </c>
      <c r="T1768" s="71" t="s">
        <v>1033</v>
      </c>
      <c r="U1768" s="71" t="s">
        <v>1062</v>
      </c>
      <c r="V1768" s="217" t="s">
        <v>2452</v>
      </c>
      <c r="W1768" s="206" t="str">
        <f t="shared" si="83"/>
        <v>J/P2017320GRAB1E</v>
      </c>
      <c r="X1768" s="206">
        <f t="shared" si="84"/>
        <v>0</v>
      </c>
      <c r="Y1768" s="206" t="str">
        <f>VLOOKUP(P1768,NIVEAUXADMIN!A:B,2,FALSE)</f>
        <v>HT08</v>
      </c>
      <c r="Z1768" s="206" t="str">
        <f>VLOOKUP(Q1768,NIVEAUXADMIN!E:F,2,FALSE)</f>
        <v>HT08812</v>
      </c>
      <c r="AA1768" s="206" t="str">
        <f>VLOOKUP(R1768,NIVEAUXADMIN!I:J,2,FALSE)</f>
        <v>HT08812-01</v>
      </c>
      <c r="AB1768" s="206">
        <f>IF(SUMPRODUCT(($A$4:$A1768=A1768)*($Q$4:$Q1768=Q1768))&gt;1,0,1)</f>
        <v>0</v>
      </c>
      <c r="AC1768" s="207">
        <f>IF(SUMPRODUCT(($A$4:$A1768=A1768)*($F$4:$F1768=F1768)*($Q$4:$Q1768=Q1768))&gt;1,0,1)</f>
        <v>1</v>
      </c>
      <c r="AD1768" s="206" t="str">
        <f t="shared" si="85"/>
        <v xml:space="preserve">{"Organisation": "J/P Haitian Relief Organization", "Indicateur": "Evaluation des dommages et diagnostique", "Statut": "Réalisé", "Date de l'activité (passé ou planifiée)
( jj-mm-aaaa)": "3/20/2017", "Département": "Grande Anse", "Commune": "Abricots", "Section Communale": "1e Anse du Clerc"}, </v>
      </c>
    </row>
    <row r="1769" spans="1:30" x14ac:dyDescent="0.25">
      <c r="A1769" s="71" t="s">
        <v>2062</v>
      </c>
      <c r="B1769" s="53"/>
      <c r="C1769" s="71" t="s">
        <v>1195</v>
      </c>
      <c r="D1769" s="71" t="s">
        <v>15</v>
      </c>
      <c r="E1769" s="132">
        <v>42815</v>
      </c>
      <c r="F1769" s="77" t="s">
        <v>2379</v>
      </c>
      <c r="G1769" s="206" t="s">
        <v>2380</v>
      </c>
      <c r="H1769" s="138" t="s">
        <v>2407</v>
      </c>
      <c r="I1769" s="207">
        <v>5</v>
      </c>
      <c r="J1769" s="73"/>
      <c r="K1769" s="219">
        <v>17</v>
      </c>
      <c r="L1769" s="219">
        <v>17</v>
      </c>
      <c r="M1769" s="147">
        <v>34</v>
      </c>
      <c r="N1769" s="73">
        <v>5</v>
      </c>
      <c r="O1769" s="149"/>
      <c r="P1769" s="53" t="s">
        <v>16</v>
      </c>
      <c r="Q1769" s="71" t="s">
        <v>17</v>
      </c>
      <c r="R1769" s="203"/>
      <c r="S1769" s="143" t="s">
        <v>2460</v>
      </c>
      <c r="T1769" s="71" t="s">
        <v>1035</v>
      </c>
      <c r="U1769" s="71" t="s">
        <v>1062</v>
      </c>
      <c r="V1769" s="217" t="s">
        <v>2452</v>
      </c>
      <c r="W1769" s="206" t="str">
        <f t="shared" si="83"/>
        <v>J/P2017321GRJE</v>
      </c>
      <c r="X1769" s="206">
        <f t="shared" si="84"/>
        <v>0</v>
      </c>
      <c r="Y1769" s="206" t="str">
        <f>VLOOKUP(P1769,NIVEAUXADMIN!A:B,2,FALSE)</f>
        <v>HT08</v>
      </c>
      <c r="Z1769" s="206" t="str">
        <f>VLOOKUP(Q1769,NIVEAUXADMIN!E:F,2,FALSE)</f>
        <v>HT08811</v>
      </c>
      <c r="AA1769" s="206" t="e">
        <f>VLOOKUP(R1769,NIVEAUXADMIN!I:J,2,FALSE)</f>
        <v>#N/A</v>
      </c>
      <c r="AB1769" s="206">
        <f>IF(SUMPRODUCT(($A$4:$A1769=A1769)*($Q$4:$Q1769=Q1769))&gt;1,0,1)</f>
        <v>0</v>
      </c>
      <c r="AC1769" s="207">
        <f>IF(SUMPRODUCT(($A$4:$A1769=A1769)*($F$4:$F1769=F1769)*($Q$4:$Q1769=Q1769))&gt;1,0,1)</f>
        <v>0</v>
      </c>
      <c r="AD1769" s="206" t="str">
        <f t="shared" si="85"/>
        <v xml:space="preserve">{"Organisation": "J/P Haitian Relief Organization", "Indicateur": "Evaluation des dommages et diagnostique", "Statut": "Réalisé", "Date de l'activité (passé ou planifiée)
( jj-mm-aaaa)": "3/21/2017", "Département": "Grande Anse", "Commune": "Jeremie", "Section Communale": ""}, </v>
      </c>
    </row>
    <row r="1770" spans="1:30" x14ac:dyDescent="0.25">
      <c r="A1770" s="71" t="s">
        <v>2062</v>
      </c>
      <c r="B1770" s="53"/>
      <c r="C1770" s="71" t="s">
        <v>1195</v>
      </c>
      <c r="D1770" s="71" t="s">
        <v>15</v>
      </c>
      <c r="E1770" s="132">
        <v>42816</v>
      </c>
      <c r="F1770" s="77" t="s">
        <v>2379</v>
      </c>
      <c r="G1770" s="206" t="s">
        <v>2380</v>
      </c>
      <c r="H1770" s="138" t="s">
        <v>2407</v>
      </c>
      <c r="I1770" s="207">
        <v>3</v>
      </c>
      <c r="J1770" s="73"/>
      <c r="K1770" s="219">
        <v>11</v>
      </c>
      <c r="L1770" s="219">
        <v>12</v>
      </c>
      <c r="M1770" s="147">
        <v>23</v>
      </c>
      <c r="N1770" s="73">
        <v>3</v>
      </c>
      <c r="O1770" s="149"/>
      <c r="P1770" s="53" t="s">
        <v>16</v>
      </c>
      <c r="Q1770" s="206" t="s">
        <v>17</v>
      </c>
      <c r="R1770" s="203"/>
      <c r="S1770" s="206" t="s">
        <v>2465</v>
      </c>
      <c r="T1770" s="71" t="s">
        <v>1035</v>
      </c>
      <c r="U1770" s="71" t="s">
        <v>1062</v>
      </c>
      <c r="V1770" s="217" t="s">
        <v>2452</v>
      </c>
      <c r="W1770" s="206" t="str">
        <f t="shared" si="83"/>
        <v>J/P2017322GRJE</v>
      </c>
      <c r="X1770" s="206">
        <f t="shared" si="84"/>
        <v>0</v>
      </c>
      <c r="Y1770" s="206" t="str">
        <f>VLOOKUP(P1770,NIVEAUXADMIN!A:B,2,FALSE)</f>
        <v>HT08</v>
      </c>
      <c r="Z1770" s="206" t="str">
        <f>VLOOKUP(Q1770,NIVEAUXADMIN!E:F,2,FALSE)</f>
        <v>HT08811</v>
      </c>
      <c r="AA1770" s="206" t="e">
        <f>VLOOKUP(R1770,NIVEAUXADMIN!I:J,2,FALSE)</f>
        <v>#N/A</v>
      </c>
      <c r="AB1770" s="206">
        <f>IF(SUMPRODUCT(($A$4:$A1770=A1770)*($Q$4:$Q1770=Q1770))&gt;1,0,1)</f>
        <v>0</v>
      </c>
      <c r="AC1770" s="207">
        <f>IF(SUMPRODUCT(($A$4:$A1770=A1770)*($F$4:$F1770=F1770)*($Q$4:$Q1770=Q1770))&gt;1,0,1)</f>
        <v>0</v>
      </c>
      <c r="AD1770" s="206" t="str">
        <f t="shared" si="85"/>
        <v xml:space="preserve">{"Organisation": "J/P Haitian Relief Organization", "Indicateur": "Evaluation des dommages et diagnostique", "Statut": "Réalisé", "Date de l'activité (passé ou planifiée)
( jj-mm-aaaa)": "3/22/2017", "Département": "Grande Anse", "Commune": "Jeremie", "Section Communale": ""}, </v>
      </c>
    </row>
    <row r="1771" spans="1:30" x14ac:dyDescent="0.25">
      <c r="A1771" s="71" t="s">
        <v>2062</v>
      </c>
      <c r="B1771" s="53"/>
      <c r="C1771" s="71" t="s">
        <v>1195</v>
      </c>
      <c r="D1771" s="71" t="s">
        <v>15</v>
      </c>
      <c r="E1771" s="132">
        <v>42817</v>
      </c>
      <c r="F1771" s="77" t="s">
        <v>2379</v>
      </c>
      <c r="G1771" s="206" t="s">
        <v>2380</v>
      </c>
      <c r="H1771" s="138" t="s">
        <v>2407</v>
      </c>
      <c r="I1771" s="207">
        <v>118</v>
      </c>
      <c r="J1771" s="207"/>
      <c r="K1771" s="207"/>
      <c r="L1771" s="207"/>
      <c r="M1771" s="147"/>
      <c r="N1771" s="207">
        <v>118</v>
      </c>
      <c r="O1771" s="149"/>
      <c r="P1771" s="53" t="s">
        <v>16</v>
      </c>
      <c r="Q1771" s="206" t="s">
        <v>140</v>
      </c>
      <c r="R1771" s="203"/>
      <c r="S1771" s="71" t="s">
        <v>1109</v>
      </c>
      <c r="T1771" s="206" t="s">
        <v>1033</v>
      </c>
      <c r="U1771" s="71" t="s">
        <v>1062</v>
      </c>
      <c r="V1771" s="217" t="s">
        <v>2452</v>
      </c>
      <c r="W1771" s="206" t="str">
        <f t="shared" si="83"/>
        <v>J/P2017323GRAB</v>
      </c>
      <c r="X1771" s="206">
        <f t="shared" si="84"/>
        <v>0</v>
      </c>
      <c r="Y1771" s="206" t="str">
        <f>VLOOKUP(P1771,NIVEAUXADMIN!A:B,2,FALSE)</f>
        <v>HT08</v>
      </c>
      <c r="Z1771" s="206" t="str">
        <f>VLOOKUP(Q1771,NIVEAUXADMIN!E:F,2,FALSE)</f>
        <v>HT08812</v>
      </c>
      <c r="AA1771" s="206" t="e">
        <f>VLOOKUP(R1771,NIVEAUXADMIN!I:J,2,FALSE)</f>
        <v>#N/A</v>
      </c>
      <c r="AB1771" s="206">
        <f>IF(SUMPRODUCT(($A$4:$A1771=A1771)*($Q$4:$Q1771=Q1771))&gt;1,0,1)</f>
        <v>0</v>
      </c>
      <c r="AC1771" s="207">
        <f>IF(SUMPRODUCT(($A$4:$A1771=A1771)*($F$4:$F1771=F1771)*($Q$4:$Q1771=Q1771))&gt;1,0,1)</f>
        <v>0</v>
      </c>
      <c r="AD1771" s="206" t="str">
        <f t="shared" si="85"/>
        <v xml:space="preserve">{"Organisation": "J/P Haitian Relief Organization", "Indicateur": "Evaluation des dommages et diagnostique", "Statut": "Réalisé", "Date de l'activité (passé ou planifiée)
( jj-mm-aaaa)": "3/23/2017", "Département": "Grande Anse", "Commune": "Abricots", "Section Communale": ""}, </v>
      </c>
    </row>
    <row r="1772" spans="1:30" x14ac:dyDescent="0.25">
      <c r="A1772" s="71" t="s">
        <v>2062</v>
      </c>
      <c r="B1772" s="53"/>
      <c r="C1772" s="71" t="s">
        <v>1195</v>
      </c>
      <c r="D1772" s="71" t="s">
        <v>15</v>
      </c>
      <c r="E1772" s="132">
        <v>42818</v>
      </c>
      <c r="F1772" s="77" t="s">
        <v>2379</v>
      </c>
      <c r="G1772" s="206" t="s">
        <v>2380</v>
      </c>
      <c r="H1772" s="138" t="s">
        <v>2407</v>
      </c>
      <c r="I1772" s="207">
        <v>100</v>
      </c>
      <c r="J1772" s="207"/>
      <c r="K1772" s="207"/>
      <c r="L1772" s="207"/>
      <c r="M1772" s="147"/>
      <c r="N1772" s="207">
        <v>100</v>
      </c>
      <c r="O1772" s="149"/>
      <c r="P1772" s="53" t="s">
        <v>16</v>
      </c>
      <c r="Q1772" s="206" t="s">
        <v>140</v>
      </c>
      <c r="R1772" s="213" t="s">
        <v>1359</v>
      </c>
      <c r="S1772" s="71"/>
      <c r="T1772" s="206" t="s">
        <v>1035</v>
      </c>
      <c r="U1772" s="71" t="s">
        <v>1062</v>
      </c>
      <c r="V1772" s="217" t="s">
        <v>2452</v>
      </c>
      <c r="W1772" s="206" t="str">
        <f t="shared" si="83"/>
        <v>J/P2017324GRAB2E</v>
      </c>
      <c r="X1772" s="206">
        <f t="shared" si="84"/>
        <v>0</v>
      </c>
      <c r="Y1772" s="206" t="str">
        <f>VLOOKUP(P1772,NIVEAUXADMIN!A:B,2,FALSE)</f>
        <v>HT08</v>
      </c>
      <c r="Z1772" s="206" t="str">
        <f>VLOOKUP(Q1772,NIVEAUXADMIN!E:F,2,FALSE)</f>
        <v>HT08812</v>
      </c>
      <c r="AA1772" s="206" t="str">
        <f>VLOOKUP(R1772,NIVEAUXADMIN!I:J,2,FALSE)</f>
        <v>HT08812-02</v>
      </c>
      <c r="AB1772" s="206">
        <f>IF(SUMPRODUCT(($A$4:$A1772=A1772)*($Q$4:$Q1772=Q1772))&gt;1,0,1)</f>
        <v>0</v>
      </c>
      <c r="AC1772" s="207">
        <f>IF(SUMPRODUCT(($A$4:$A1772=A1772)*($F$4:$F1772=F1772)*($Q$4:$Q1772=Q1772))&gt;1,0,1)</f>
        <v>0</v>
      </c>
      <c r="AD1772" s="206" t="str">
        <f t="shared" si="85"/>
        <v xml:space="preserve">{"Organisation": "J/P Haitian Relief Organization", "Indicateur": "Evaluation des dommages et diagnostique", "Statut": "Réalisé", "Date de l'activité (passé ou planifiée)
( jj-mm-aaaa)": "3/24/2017", "Département": "Grande Anse", "Commune": "Abricots", "Section Communale": "2e Balisiers"}, </v>
      </c>
    </row>
    <row r="1773" spans="1:30" x14ac:dyDescent="0.25">
      <c r="A1773" s="71" t="s">
        <v>2062</v>
      </c>
      <c r="B1773" s="53"/>
      <c r="C1773" s="71" t="s">
        <v>1195</v>
      </c>
      <c r="D1773" s="71" t="s">
        <v>15</v>
      </c>
      <c r="E1773" s="132">
        <v>42829</v>
      </c>
      <c r="F1773" s="77" t="s">
        <v>2411</v>
      </c>
      <c r="G1773" s="206" t="s">
        <v>1142</v>
      </c>
      <c r="H1773" s="138" t="s">
        <v>2407</v>
      </c>
      <c r="I1773" s="207">
        <v>37</v>
      </c>
      <c r="J1773" s="207"/>
      <c r="K1773" s="219">
        <v>18</v>
      </c>
      <c r="L1773" s="219">
        <v>19</v>
      </c>
      <c r="M1773" s="147">
        <v>37</v>
      </c>
      <c r="N1773" s="207"/>
      <c r="O1773" s="149"/>
      <c r="P1773" s="53" t="s">
        <v>16</v>
      </c>
      <c r="Q1773" s="206" t="s">
        <v>17</v>
      </c>
      <c r="R1773" s="203"/>
      <c r="S1773" s="71" t="s">
        <v>2459</v>
      </c>
      <c r="T1773" s="206" t="s">
        <v>1035</v>
      </c>
      <c r="U1773" s="71" t="s">
        <v>1062</v>
      </c>
      <c r="V1773" s="217" t="s">
        <v>2452</v>
      </c>
      <c r="W1773" s="206" t="str">
        <f t="shared" si="83"/>
        <v>J/P201744GRJE</v>
      </c>
      <c r="X1773" s="206">
        <f t="shared" si="84"/>
        <v>0</v>
      </c>
      <c r="Y1773" s="206" t="str">
        <f>VLOOKUP(P1773,NIVEAUXADMIN!A:B,2,FALSE)</f>
        <v>HT08</v>
      </c>
      <c r="Z1773" s="206" t="str">
        <f>VLOOKUP(Q1773,NIVEAUXADMIN!E:F,2,FALSE)</f>
        <v>HT08811</v>
      </c>
      <c r="AA1773" s="206" t="e">
        <f>VLOOKUP(R1773,NIVEAUXADMIN!I:J,2,FALSE)</f>
        <v>#N/A</v>
      </c>
      <c r="AB1773" s="206">
        <f>IF(SUMPRODUCT(($A$4:$A1773=A1773)*($Q$4:$Q1773=Q1773))&gt;1,0,1)</f>
        <v>0</v>
      </c>
      <c r="AC1773" s="207">
        <f>IF(SUMPRODUCT(($A$4:$A1773=A1773)*($F$4:$F1773=F1773)*($Q$4:$Q1773=Q1773))&gt;1,0,1)</f>
        <v>1</v>
      </c>
      <c r="AD1773" s="206" t="str">
        <f t="shared" si="85"/>
        <v xml:space="preserve">{"Organisation": "J/P Haitian Relief Organization", "Indicateur": "Dissémination des principes sur la Reconstruction Plus Sûre", "Statut": "Réalisé", "Date de l'activité (passé ou planifiée)
( jj-mm-aaaa)": "4/4/2017", "Département": "Grande Anse", "Commune": "Jeremie", "Section Communale": ""}, </v>
      </c>
    </row>
    <row r="1774" spans="1:30" x14ac:dyDescent="0.25">
      <c r="A1774" s="71" t="s">
        <v>2062</v>
      </c>
      <c r="B1774" s="206"/>
      <c r="C1774" s="206" t="s">
        <v>1195</v>
      </c>
      <c r="D1774" s="206" t="s">
        <v>15</v>
      </c>
      <c r="E1774" s="132">
        <v>42835</v>
      </c>
      <c r="F1774" s="77" t="s">
        <v>2411</v>
      </c>
      <c r="G1774" s="206" t="s">
        <v>1142</v>
      </c>
      <c r="H1774" s="138" t="s">
        <v>2407</v>
      </c>
      <c r="I1774" s="207">
        <v>59</v>
      </c>
      <c r="J1774" s="207"/>
      <c r="K1774" s="207"/>
      <c r="L1774" s="207"/>
      <c r="M1774" s="147">
        <v>59</v>
      </c>
      <c r="N1774" s="207">
        <v>59</v>
      </c>
      <c r="O1774" s="149"/>
      <c r="P1774" s="206" t="s">
        <v>16</v>
      </c>
      <c r="Q1774" s="206" t="s">
        <v>17</v>
      </c>
      <c r="R1774" s="203"/>
      <c r="S1774" s="206" t="s">
        <v>2454</v>
      </c>
      <c r="T1774" s="206" t="s">
        <v>1035</v>
      </c>
      <c r="U1774" s="206" t="s">
        <v>1062</v>
      </c>
      <c r="V1774" s="217" t="s">
        <v>2452</v>
      </c>
      <c r="W1774" s="206" t="str">
        <f t="shared" si="83"/>
        <v>J/P2017410GRJE</v>
      </c>
      <c r="X1774" s="206">
        <f t="shared" si="84"/>
        <v>0</v>
      </c>
      <c r="Y1774" s="206" t="str">
        <f>VLOOKUP(P1774,NIVEAUXADMIN!A:B,2,FALSE)</f>
        <v>HT08</v>
      </c>
      <c r="Z1774" s="206" t="str">
        <f>VLOOKUP(Q1774,NIVEAUXADMIN!E:F,2,FALSE)</f>
        <v>HT08811</v>
      </c>
      <c r="AA1774" s="206" t="e">
        <f>VLOOKUP(R1774,NIVEAUXADMIN!I:J,2,FALSE)</f>
        <v>#N/A</v>
      </c>
      <c r="AB1774" s="206">
        <f>IF(SUMPRODUCT(($A$4:$A1774=A1774)*($Q$4:$Q1774=Q1774))&gt;1,0,1)</f>
        <v>0</v>
      </c>
      <c r="AC1774" s="207">
        <f>IF(SUMPRODUCT(($A$4:$A1774=A1774)*($F$4:$F1774=F1774)*($Q$4:$Q1774=Q1774))&gt;1,0,1)</f>
        <v>0</v>
      </c>
      <c r="AD1774" s="206" t="str">
        <f t="shared" si="85"/>
        <v xml:space="preserve">{"Organisation": "J/P Haitian Relief Organization", "Indicateur": "Dissémination des principes sur la Reconstruction Plus Sûre", "Statut": "Réalisé", "Date de l'activité (passé ou planifiée)
( jj-mm-aaaa)": "4/10/2017", "Département": "Grande Anse", "Commune": "Jeremie", "Section Communale": ""}, </v>
      </c>
    </row>
    <row r="1775" spans="1:30" x14ac:dyDescent="0.25">
      <c r="A1775" s="71" t="s">
        <v>2062</v>
      </c>
      <c r="B1775" s="53"/>
      <c r="C1775" s="71" t="s">
        <v>1195</v>
      </c>
      <c r="D1775" s="71" t="s">
        <v>15</v>
      </c>
      <c r="E1775" s="132">
        <v>42835</v>
      </c>
      <c r="F1775" s="77" t="s">
        <v>2379</v>
      </c>
      <c r="G1775" s="206" t="s">
        <v>2380</v>
      </c>
      <c r="H1775" s="138" t="s">
        <v>2407</v>
      </c>
      <c r="I1775" s="207">
        <v>2</v>
      </c>
      <c r="J1775" s="73"/>
      <c r="K1775" s="219">
        <v>4</v>
      </c>
      <c r="L1775" s="219">
        <v>5</v>
      </c>
      <c r="M1775" s="147">
        <v>9</v>
      </c>
      <c r="N1775" s="73">
        <v>2</v>
      </c>
      <c r="O1775" s="149"/>
      <c r="P1775" s="53" t="s">
        <v>16</v>
      </c>
      <c r="Q1775" s="71" t="s">
        <v>17</v>
      </c>
      <c r="R1775" s="203"/>
      <c r="S1775" s="206" t="s">
        <v>2464</v>
      </c>
      <c r="T1775" s="71" t="s">
        <v>1035</v>
      </c>
      <c r="U1775" s="71" t="s">
        <v>1062</v>
      </c>
      <c r="V1775" s="217" t="s">
        <v>2452</v>
      </c>
      <c r="W1775" s="206" t="str">
        <f t="shared" si="83"/>
        <v>J/P2017410GRJE</v>
      </c>
      <c r="X1775" s="206">
        <f t="shared" si="84"/>
        <v>0</v>
      </c>
      <c r="Y1775" s="206" t="str">
        <f>VLOOKUP(P1775,NIVEAUXADMIN!A:B,2,FALSE)</f>
        <v>HT08</v>
      </c>
      <c r="Z1775" s="206" t="str">
        <f>VLOOKUP(Q1775,NIVEAUXADMIN!E:F,2,FALSE)</f>
        <v>HT08811</v>
      </c>
      <c r="AA1775" s="206" t="e">
        <f>VLOOKUP(R1775,NIVEAUXADMIN!I:J,2,FALSE)</f>
        <v>#N/A</v>
      </c>
      <c r="AB1775" s="206">
        <f>IF(SUMPRODUCT(($A$4:$A1775=A1775)*($Q$4:$Q1775=Q1775))&gt;1,0,1)</f>
        <v>0</v>
      </c>
      <c r="AC1775" s="207">
        <f>IF(SUMPRODUCT(($A$4:$A1775=A1775)*($F$4:$F1775=F1775)*($Q$4:$Q1775=Q1775))&gt;1,0,1)</f>
        <v>0</v>
      </c>
      <c r="AD1775" s="206" t="str">
        <f t="shared" si="85"/>
        <v xml:space="preserve">{"Organisation": "J/P Haitian Relief Organization", "Indicateur": "Evaluation des dommages et diagnostique", "Statut": "Réalisé", "Date de l'activité (passé ou planifiée)
( jj-mm-aaaa)": "4/10/2017", "Département": "Grande Anse", "Commune": "Jeremie", "Section Communale": ""}, </v>
      </c>
    </row>
    <row r="1776" spans="1:30" x14ac:dyDescent="0.25">
      <c r="A1776" s="71" t="s">
        <v>2062</v>
      </c>
      <c r="B1776" s="53"/>
      <c r="C1776" s="71" t="s">
        <v>1195</v>
      </c>
      <c r="D1776" s="71" t="s">
        <v>15</v>
      </c>
      <c r="E1776" s="132">
        <v>42836</v>
      </c>
      <c r="F1776" s="77" t="s">
        <v>2379</v>
      </c>
      <c r="G1776" s="206" t="s">
        <v>2380</v>
      </c>
      <c r="H1776" s="138" t="s">
        <v>2407</v>
      </c>
      <c r="I1776" s="207">
        <v>7</v>
      </c>
      <c r="J1776" s="73"/>
      <c r="K1776" s="219">
        <v>22</v>
      </c>
      <c r="L1776" s="219">
        <v>18</v>
      </c>
      <c r="M1776" s="147">
        <v>40</v>
      </c>
      <c r="N1776" s="73">
        <v>7</v>
      </c>
      <c r="O1776" s="149"/>
      <c r="P1776" s="53" t="s">
        <v>16</v>
      </c>
      <c r="Q1776" s="71" t="s">
        <v>17</v>
      </c>
      <c r="R1776" s="203"/>
      <c r="S1776" s="206" t="s">
        <v>2463</v>
      </c>
      <c r="T1776" s="71" t="s">
        <v>1034</v>
      </c>
      <c r="U1776" s="71" t="s">
        <v>1062</v>
      </c>
      <c r="V1776" s="217" t="s">
        <v>2452</v>
      </c>
      <c r="W1776" s="206" t="str">
        <f t="shared" si="83"/>
        <v>J/P2017411GRJE</v>
      </c>
      <c r="X1776" s="206">
        <f t="shared" si="84"/>
        <v>0</v>
      </c>
      <c r="Y1776" s="206" t="str">
        <f>VLOOKUP(P1776,NIVEAUXADMIN!A:B,2,FALSE)</f>
        <v>HT08</v>
      </c>
      <c r="Z1776" s="206" t="str">
        <f>VLOOKUP(Q1776,NIVEAUXADMIN!E:F,2,FALSE)</f>
        <v>HT08811</v>
      </c>
      <c r="AA1776" s="206" t="e">
        <f>VLOOKUP(R1776,NIVEAUXADMIN!I:J,2,FALSE)</f>
        <v>#N/A</v>
      </c>
      <c r="AB1776" s="206">
        <f>IF(SUMPRODUCT(($A$4:$A1776=A1776)*($Q$4:$Q1776=Q1776))&gt;1,0,1)</f>
        <v>0</v>
      </c>
      <c r="AC1776" s="207">
        <f>IF(SUMPRODUCT(($A$4:$A1776=A1776)*($F$4:$F1776=F1776)*($Q$4:$Q1776=Q1776))&gt;1,0,1)</f>
        <v>0</v>
      </c>
      <c r="AD1776" s="206" t="str">
        <f t="shared" si="85"/>
        <v xml:space="preserve">{"Organisation": "J/P Haitian Relief Organization", "Indicateur": "Evaluation des dommages et diagnostique", "Statut": "Réalisé", "Date de l'activité (passé ou planifiée)
( jj-mm-aaaa)": "4/11/2017", "Département": "Grande Anse", "Commune": "Jeremie", "Section Communale": ""}, </v>
      </c>
    </row>
    <row r="1777" spans="1:30" x14ac:dyDescent="0.25">
      <c r="A1777" s="71" t="s">
        <v>2062</v>
      </c>
      <c r="B1777" s="53"/>
      <c r="C1777" s="71" t="s">
        <v>1195</v>
      </c>
      <c r="D1777" s="71" t="s">
        <v>15</v>
      </c>
      <c r="E1777" s="132">
        <v>42839</v>
      </c>
      <c r="F1777" s="77" t="s">
        <v>2411</v>
      </c>
      <c r="G1777" s="206" t="s">
        <v>1142</v>
      </c>
      <c r="H1777" s="138" t="s">
        <v>2407</v>
      </c>
      <c r="I1777" s="207">
        <v>51</v>
      </c>
      <c r="J1777" s="73"/>
      <c r="K1777" s="219">
        <v>27</v>
      </c>
      <c r="L1777" s="219">
        <v>24</v>
      </c>
      <c r="M1777" s="147">
        <v>51</v>
      </c>
      <c r="N1777" s="73">
        <v>51</v>
      </c>
      <c r="O1777" s="149"/>
      <c r="P1777" s="53" t="s">
        <v>16</v>
      </c>
      <c r="Q1777" s="71" t="s">
        <v>17</v>
      </c>
      <c r="R1777" s="203"/>
      <c r="S1777" s="206" t="s">
        <v>2459</v>
      </c>
      <c r="T1777" s="71" t="s">
        <v>1035</v>
      </c>
      <c r="U1777" s="71" t="s">
        <v>1062</v>
      </c>
      <c r="V1777" s="217" t="s">
        <v>2452</v>
      </c>
      <c r="W1777" s="206" t="str">
        <f t="shared" si="83"/>
        <v>J/P2017414GRJE</v>
      </c>
      <c r="X1777" s="206">
        <f t="shared" si="84"/>
        <v>0</v>
      </c>
      <c r="Y1777" s="206" t="str">
        <f>VLOOKUP(P1777,NIVEAUXADMIN!A:B,2,FALSE)</f>
        <v>HT08</v>
      </c>
      <c r="Z1777" s="206" t="str">
        <f>VLOOKUP(Q1777,NIVEAUXADMIN!E:F,2,FALSE)</f>
        <v>HT08811</v>
      </c>
      <c r="AA1777" s="206" t="e">
        <f>VLOOKUP(R1777,NIVEAUXADMIN!I:J,2,FALSE)</f>
        <v>#N/A</v>
      </c>
      <c r="AB1777" s="206">
        <f>IF(SUMPRODUCT(($A$4:$A1777=A1777)*($Q$4:$Q1777=Q1777))&gt;1,0,1)</f>
        <v>0</v>
      </c>
      <c r="AC1777" s="207">
        <f>IF(SUMPRODUCT(($A$4:$A1777=A1777)*($F$4:$F1777=F1777)*($Q$4:$Q1777=Q1777))&gt;1,0,1)</f>
        <v>0</v>
      </c>
      <c r="AD1777" s="206" t="str">
        <f t="shared" si="85"/>
        <v xml:space="preserve">{"Organisation": "J/P Haitian Relief Organization", "Indicateur": "Dissémination des principes sur la Reconstruction Plus Sûre", "Statut": "Réalisé", "Date de l'activité (passé ou planifiée)
( jj-mm-aaaa)": "4/14/2017", "Département": "Grande Anse", "Commune": "Jeremie", "Section Communale": ""}, </v>
      </c>
    </row>
    <row r="1778" spans="1:30" x14ac:dyDescent="0.25">
      <c r="A1778" s="53" t="s">
        <v>2062</v>
      </c>
      <c r="B1778" s="53"/>
      <c r="C1778" s="53" t="s">
        <v>1195</v>
      </c>
      <c r="D1778" s="53" t="s">
        <v>15</v>
      </c>
      <c r="E1778" s="132">
        <v>42848</v>
      </c>
      <c r="F1778" s="77" t="s">
        <v>2379</v>
      </c>
      <c r="G1778" s="206" t="s">
        <v>2380</v>
      </c>
      <c r="H1778" s="138" t="s">
        <v>2407</v>
      </c>
      <c r="I1778" s="207">
        <v>10</v>
      </c>
      <c r="J1778" s="73"/>
      <c r="K1778" s="219"/>
      <c r="L1778" s="219"/>
      <c r="M1778" s="147">
        <v>10</v>
      </c>
      <c r="N1778" s="73"/>
      <c r="O1778" s="149"/>
      <c r="P1778" s="53" t="s">
        <v>16</v>
      </c>
      <c r="Q1778" s="71" t="s">
        <v>17</v>
      </c>
      <c r="R1778" s="203"/>
      <c r="S1778" s="206" t="s">
        <v>2458</v>
      </c>
      <c r="T1778" s="71" t="s">
        <v>1033</v>
      </c>
      <c r="U1778" s="71" t="s">
        <v>1062</v>
      </c>
      <c r="V1778" s="217" t="s">
        <v>2452</v>
      </c>
      <c r="W1778" s="206" t="str">
        <f t="shared" si="83"/>
        <v>J/P2017423GRJE</v>
      </c>
      <c r="X1778" s="206">
        <f t="shared" si="84"/>
        <v>0</v>
      </c>
      <c r="Y1778" s="206" t="str">
        <f>VLOOKUP(P1778,NIVEAUXADMIN!A:B,2,FALSE)</f>
        <v>HT08</v>
      </c>
      <c r="Z1778" s="206" t="str">
        <f>VLOOKUP(Q1778,NIVEAUXADMIN!E:F,2,FALSE)</f>
        <v>HT08811</v>
      </c>
      <c r="AA1778" s="206" t="e">
        <f>VLOOKUP(R1778,NIVEAUXADMIN!I:J,2,FALSE)</f>
        <v>#N/A</v>
      </c>
      <c r="AB1778" s="206">
        <f>IF(SUMPRODUCT(($A$4:$A1778=A1778)*($Q$4:$Q1778=Q1778))&gt;1,0,1)</f>
        <v>0</v>
      </c>
      <c r="AC1778" s="207">
        <f>IF(SUMPRODUCT(($A$4:$A1778=A1778)*($F$4:$F1778=F1778)*($Q$4:$Q1778=Q1778))&gt;1,0,1)</f>
        <v>0</v>
      </c>
      <c r="AD1778" s="206" t="str">
        <f t="shared" si="85"/>
        <v xml:space="preserve">{"Organisation": "J/P Haitian Relief Organization", "Indicateur": "Evaluation des dommages et diagnostique", "Statut": "Réalisé", "Date de l'activité (passé ou planifiée)
( jj-mm-aaaa)": "4/23/2017", "Département": "Grande Anse", "Commune": "Jeremie", "Section Communale": ""}, </v>
      </c>
    </row>
    <row r="1779" spans="1:30" x14ac:dyDescent="0.25">
      <c r="A1779" s="53" t="s">
        <v>2062</v>
      </c>
      <c r="B1779" s="53"/>
      <c r="C1779" s="53" t="s">
        <v>1195</v>
      </c>
      <c r="D1779" s="53" t="s">
        <v>15</v>
      </c>
      <c r="E1779" s="132">
        <v>42849</v>
      </c>
      <c r="F1779" s="77" t="s">
        <v>2411</v>
      </c>
      <c r="G1779" s="206" t="s">
        <v>1142</v>
      </c>
      <c r="H1779" s="138" t="s">
        <v>2407</v>
      </c>
      <c r="I1779" s="207">
        <v>169</v>
      </c>
      <c r="J1779" s="73"/>
      <c r="K1779" s="219">
        <v>95</v>
      </c>
      <c r="L1779" s="219">
        <v>74</v>
      </c>
      <c r="M1779" s="147">
        <v>169</v>
      </c>
      <c r="N1779" s="73"/>
      <c r="O1779" s="149"/>
      <c r="P1779" s="71" t="s">
        <v>16</v>
      </c>
      <c r="Q1779" s="71" t="s">
        <v>17</v>
      </c>
      <c r="R1779" s="203"/>
      <c r="S1779" s="206" t="s">
        <v>2456</v>
      </c>
      <c r="T1779" s="71" t="s">
        <v>1035</v>
      </c>
      <c r="U1779" s="71" t="s">
        <v>1062</v>
      </c>
      <c r="V1779" s="212"/>
      <c r="W1779" s="206" t="str">
        <f t="shared" si="83"/>
        <v>J/P2017424GRJE</v>
      </c>
      <c r="X1779" s="206">
        <f t="shared" si="84"/>
        <v>0</v>
      </c>
      <c r="Y1779" s="206" t="str">
        <f>VLOOKUP(P1779,NIVEAUXADMIN!A:B,2,FALSE)</f>
        <v>HT08</v>
      </c>
      <c r="Z1779" s="206" t="str">
        <f>VLOOKUP(Q1779,NIVEAUXADMIN!E:F,2,FALSE)</f>
        <v>HT08811</v>
      </c>
      <c r="AA1779" s="206" t="e">
        <f>VLOOKUP(R1779,NIVEAUXADMIN!I:J,2,FALSE)</f>
        <v>#N/A</v>
      </c>
      <c r="AB1779" s="206">
        <f>IF(SUMPRODUCT(($A$4:$A1779=A1779)*($Q$4:$Q1779=Q1779))&gt;1,0,1)</f>
        <v>0</v>
      </c>
      <c r="AC1779" s="207">
        <f>IF(SUMPRODUCT(($A$4:$A1779=A1779)*($F$4:$F1779=F1779)*($Q$4:$Q1779=Q1779))&gt;1,0,1)</f>
        <v>0</v>
      </c>
      <c r="AD1779" s="206" t="str">
        <f t="shared" si="85"/>
        <v xml:space="preserve">{"Organisation": "J/P Haitian Relief Organization", "Indicateur": "Dissémination des principes sur la Reconstruction Plus Sûre", "Statut": "Réalisé", "Date de l'activité (passé ou planifiée)
( jj-mm-aaaa)": "4/24/2017", "Département": "Grande Anse", "Commune": "Jeremie", "Section Communale": ""}, </v>
      </c>
    </row>
    <row r="1780" spans="1:30" x14ac:dyDescent="0.25">
      <c r="A1780" s="53" t="s">
        <v>2062</v>
      </c>
      <c r="B1780" s="53"/>
      <c r="C1780" s="53" t="s">
        <v>1195</v>
      </c>
      <c r="D1780" s="53" t="s">
        <v>15</v>
      </c>
      <c r="E1780" s="132">
        <v>42849</v>
      </c>
      <c r="F1780" s="77" t="s">
        <v>2411</v>
      </c>
      <c r="G1780" s="206" t="s">
        <v>1142</v>
      </c>
      <c r="H1780" s="138" t="s">
        <v>2407</v>
      </c>
      <c r="I1780" s="207">
        <v>36</v>
      </c>
      <c r="J1780" s="146"/>
      <c r="K1780" s="219"/>
      <c r="L1780" s="219"/>
      <c r="M1780" s="147">
        <v>36</v>
      </c>
      <c r="N1780" s="73"/>
      <c r="O1780" s="149"/>
      <c r="P1780" s="53" t="s">
        <v>16</v>
      </c>
      <c r="Q1780" s="53" t="s">
        <v>17</v>
      </c>
      <c r="R1780" s="203"/>
      <c r="S1780" s="206" t="s">
        <v>2457</v>
      </c>
      <c r="T1780" s="143" t="s">
        <v>1035</v>
      </c>
      <c r="U1780" s="143" t="s">
        <v>1062</v>
      </c>
      <c r="V1780" s="212"/>
      <c r="W1780" s="206" t="str">
        <f t="shared" si="83"/>
        <v>J/P2017424GRJE</v>
      </c>
      <c r="X1780" s="206">
        <f t="shared" si="84"/>
        <v>0</v>
      </c>
      <c r="Y1780" s="206" t="str">
        <f>VLOOKUP(P1780,NIVEAUXADMIN!A:B,2,FALSE)</f>
        <v>HT08</v>
      </c>
      <c r="Z1780" s="206" t="str">
        <f>VLOOKUP(Q1780,NIVEAUXADMIN!E:F,2,FALSE)</f>
        <v>HT08811</v>
      </c>
      <c r="AA1780" s="206" t="e">
        <f>VLOOKUP(R1780,NIVEAUXADMIN!I:J,2,FALSE)</f>
        <v>#N/A</v>
      </c>
      <c r="AB1780" s="206">
        <f>IF(SUMPRODUCT(($A$4:$A1780=A1780)*($Q$4:$Q1780=Q1780))&gt;1,0,1)</f>
        <v>0</v>
      </c>
      <c r="AC1780" s="207">
        <f>IF(SUMPRODUCT(($A$4:$A1780=A1780)*($F$4:$F1780=F1780)*($Q$4:$Q1780=Q1780))&gt;1,0,1)</f>
        <v>0</v>
      </c>
      <c r="AD1780" s="206" t="str">
        <f t="shared" si="85"/>
        <v xml:space="preserve">{"Organisation": "J/P Haitian Relief Organization", "Indicateur": "Dissémination des principes sur la Reconstruction Plus Sûre", "Statut": "Réalisé", "Date de l'activité (passé ou planifiée)
( jj-mm-aaaa)": "4/24/2017", "Département": "Grande Anse", "Commune": "Jeremie", "Section Communale": ""}, </v>
      </c>
    </row>
    <row r="1781" spans="1:30" x14ac:dyDescent="0.25">
      <c r="A1781" s="53" t="s">
        <v>2062</v>
      </c>
      <c r="B1781" s="53"/>
      <c r="C1781" s="53" t="s">
        <v>1195</v>
      </c>
      <c r="D1781" s="53" t="s">
        <v>15</v>
      </c>
      <c r="E1781" s="132">
        <v>42849</v>
      </c>
      <c r="F1781" s="77" t="s">
        <v>2379</v>
      </c>
      <c r="G1781" s="206" t="s">
        <v>2380</v>
      </c>
      <c r="H1781" s="138" t="s">
        <v>2407</v>
      </c>
      <c r="I1781" s="207">
        <v>73</v>
      </c>
      <c r="J1781" s="146"/>
      <c r="K1781" s="219">
        <v>224</v>
      </c>
      <c r="L1781" s="219">
        <v>216</v>
      </c>
      <c r="M1781" s="147">
        <v>440</v>
      </c>
      <c r="N1781" s="73">
        <v>73</v>
      </c>
      <c r="O1781" s="149"/>
      <c r="P1781" s="53" t="s">
        <v>16</v>
      </c>
      <c r="Q1781" s="53" t="s">
        <v>17</v>
      </c>
      <c r="R1781" s="203"/>
      <c r="S1781" s="206" t="s">
        <v>2459</v>
      </c>
      <c r="T1781" s="143" t="s">
        <v>1035</v>
      </c>
      <c r="U1781" s="143" t="s">
        <v>1062</v>
      </c>
      <c r="V1781" s="217" t="s">
        <v>2452</v>
      </c>
      <c r="W1781" s="206" t="str">
        <f t="shared" si="83"/>
        <v>J/P2017424GRJE</v>
      </c>
      <c r="X1781" s="206">
        <f t="shared" si="84"/>
        <v>0</v>
      </c>
      <c r="Y1781" s="206" t="str">
        <f>VLOOKUP(P1781,NIVEAUXADMIN!A:B,2,FALSE)</f>
        <v>HT08</v>
      </c>
      <c r="Z1781" s="206" t="str">
        <f>VLOOKUP(Q1781,NIVEAUXADMIN!E:F,2,FALSE)</f>
        <v>HT08811</v>
      </c>
      <c r="AA1781" s="206" t="e">
        <f>VLOOKUP(R1781,NIVEAUXADMIN!I:J,2,FALSE)</f>
        <v>#N/A</v>
      </c>
      <c r="AB1781" s="206">
        <f>IF(SUMPRODUCT(($A$4:$A1781=A1781)*($Q$4:$Q1781=Q1781))&gt;1,0,1)</f>
        <v>0</v>
      </c>
      <c r="AC1781" s="207">
        <f>IF(SUMPRODUCT(($A$4:$A1781=A1781)*($F$4:$F1781=F1781)*($Q$4:$Q1781=Q1781))&gt;1,0,1)</f>
        <v>0</v>
      </c>
      <c r="AD1781" s="206" t="str">
        <f t="shared" si="85"/>
        <v xml:space="preserve">{"Organisation": "J/P Haitian Relief Organization", "Indicateur": "Evaluation des dommages et diagnostique", "Statut": "Réalisé", "Date de l'activité (passé ou planifiée)
( jj-mm-aaaa)": "4/24/2017", "Département": "Grande Anse", "Commune": "Jeremie", "Section Communale": ""}, </v>
      </c>
    </row>
    <row r="1782" spans="1:30" x14ac:dyDescent="0.25">
      <c r="A1782" s="53" t="s">
        <v>2062</v>
      </c>
      <c r="B1782" s="53"/>
      <c r="C1782" s="53" t="s">
        <v>1195</v>
      </c>
      <c r="D1782" s="53" t="s">
        <v>15</v>
      </c>
      <c r="E1782" s="132">
        <v>42851</v>
      </c>
      <c r="F1782" s="77" t="s">
        <v>2379</v>
      </c>
      <c r="G1782" s="206" t="s">
        <v>2380</v>
      </c>
      <c r="H1782" s="138" t="s">
        <v>2407</v>
      </c>
      <c r="I1782" s="207">
        <v>8</v>
      </c>
      <c r="J1782" s="146"/>
      <c r="K1782" s="219">
        <v>26</v>
      </c>
      <c r="L1782" s="219">
        <v>25</v>
      </c>
      <c r="M1782" s="147">
        <v>51</v>
      </c>
      <c r="N1782" s="73">
        <v>8</v>
      </c>
      <c r="O1782" s="149"/>
      <c r="P1782" s="53" t="s">
        <v>16</v>
      </c>
      <c r="Q1782" s="53" t="s">
        <v>17</v>
      </c>
      <c r="R1782" s="203"/>
      <c r="S1782" s="220" t="s">
        <v>2468</v>
      </c>
      <c r="T1782" s="143" t="s">
        <v>1035</v>
      </c>
      <c r="U1782" s="143" t="s">
        <v>1062</v>
      </c>
      <c r="V1782" s="217" t="s">
        <v>2452</v>
      </c>
      <c r="W1782" s="206" t="str">
        <f t="shared" si="83"/>
        <v>J/P2017426GRJE</v>
      </c>
      <c r="X1782" s="206">
        <f t="shared" si="84"/>
        <v>0</v>
      </c>
      <c r="Y1782" s="206" t="str">
        <f>VLOOKUP(P1782,NIVEAUXADMIN!A:B,2,FALSE)</f>
        <v>HT08</v>
      </c>
      <c r="Z1782" s="206" t="str">
        <f>VLOOKUP(Q1782,NIVEAUXADMIN!E:F,2,FALSE)</f>
        <v>HT08811</v>
      </c>
      <c r="AA1782" s="206" t="e">
        <f>VLOOKUP(R1782,NIVEAUXADMIN!I:J,2,FALSE)</f>
        <v>#N/A</v>
      </c>
      <c r="AB1782" s="206">
        <f>IF(SUMPRODUCT(($A$4:$A1782=A1782)*($Q$4:$Q1782=Q1782))&gt;1,0,1)</f>
        <v>0</v>
      </c>
      <c r="AC1782" s="207">
        <f>IF(SUMPRODUCT(($A$4:$A1782=A1782)*($F$4:$F1782=F1782)*($Q$4:$Q1782=Q1782))&gt;1,0,1)</f>
        <v>0</v>
      </c>
      <c r="AD1782" s="206" t="str">
        <f t="shared" si="85"/>
        <v xml:space="preserve">{"Organisation": "J/P Haitian Relief Organization", "Indicateur": "Evaluation des dommages et diagnostique", "Statut": "Réalisé", "Date de l'activité (passé ou planifiée)
( jj-mm-aaaa)": "4/26/2017", "Département": "Grande Anse", "Commune": "Jeremie", "Section Communale": ""}, </v>
      </c>
    </row>
    <row r="1783" spans="1:30" x14ac:dyDescent="0.25">
      <c r="A1783" s="53" t="s">
        <v>2062</v>
      </c>
      <c r="B1783" s="53"/>
      <c r="C1783" s="53" t="s">
        <v>1195</v>
      </c>
      <c r="D1783" s="53" t="s">
        <v>15</v>
      </c>
      <c r="E1783" s="132">
        <v>42853</v>
      </c>
      <c r="F1783" s="77" t="s">
        <v>2420</v>
      </c>
      <c r="G1783" s="206" t="s">
        <v>2410</v>
      </c>
      <c r="H1783" s="138" t="s">
        <v>2407</v>
      </c>
      <c r="I1783" s="154">
        <v>54</v>
      </c>
      <c r="J1783" s="146"/>
      <c r="K1783" s="207">
        <v>180</v>
      </c>
      <c r="L1783" s="207">
        <v>181</v>
      </c>
      <c r="M1783" s="147">
        <v>361</v>
      </c>
      <c r="N1783" s="73">
        <v>54</v>
      </c>
      <c r="O1783" s="149"/>
      <c r="P1783" s="71" t="s">
        <v>16</v>
      </c>
      <c r="Q1783" s="71" t="s">
        <v>17</v>
      </c>
      <c r="R1783" s="203"/>
      <c r="S1783" s="206" t="s">
        <v>2454</v>
      </c>
      <c r="T1783" s="143" t="s">
        <v>1035</v>
      </c>
      <c r="U1783" s="143" t="s">
        <v>1062</v>
      </c>
      <c r="V1783" s="212" t="s">
        <v>2452</v>
      </c>
      <c r="W1783" s="206" t="str">
        <f t="shared" si="83"/>
        <v>J/P2017428GRJE</v>
      </c>
      <c r="X1783" s="206">
        <f t="shared" si="84"/>
        <v>0</v>
      </c>
      <c r="Y1783" s="206" t="str">
        <f>VLOOKUP(P1783,NIVEAUXADMIN!A:B,2,FALSE)</f>
        <v>HT08</v>
      </c>
      <c r="Z1783" s="206" t="str">
        <f>VLOOKUP(Q1783,NIVEAUXADMIN!E:F,2,FALSE)</f>
        <v>HT08811</v>
      </c>
      <c r="AA1783" s="206" t="e">
        <f>VLOOKUP(R1783,NIVEAUXADMIN!I:J,2,FALSE)</f>
        <v>#N/A</v>
      </c>
      <c r="AB1783" s="206">
        <f>IF(SUMPRODUCT(($A$4:$A1783=A1783)*($Q$4:$Q1783=Q1783))&gt;1,0,1)</f>
        <v>0</v>
      </c>
      <c r="AC1783" s="207">
        <f>IF(SUMPRODUCT(($A$4:$A1783=A1783)*($F$4:$F1783=F1783)*($Q$4:$Q1783=Q1783))&gt;1,0,1)</f>
        <v>0</v>
      </c>
      <c r="AD1783" s="206" t="str">
        <f t="shared" si="85"/>
        <v xml:space="preserve">{"Organisation": "J/P Haitian Relief Organization", "Indicateur": "Distribution de materiel d'abris d'urgence", "Statut": "Réalisé", "Date de l'activité (passé ou planifiée)
( jj-mm-aaaa)": "4/28/2017", "Département": "Grande Anse", "Commune": "Jeremie", "Section Communale": ""}, </v>
      </c>
    </row>
    <row r="1784" spans="1:30" x14ac:dyDescent="0.25">
      <c r="A1784" s="53" t="s">
        <v>2062</v>
      </c>
      <c r="B1784" s="53"/>
      <c r="C1784" s="53" t="s">
        <v>1195</v>
      </c>
      <c r="D1784" s="53" t="s">
        <v>15</v>
      </c>
      <c r="E1784" s="132">
        <v>42853</v>
      </c>
      <c r="F1784" s="77" t="s">
        <v>2420</v>
      </c>
      <c r="G1784" s="206" t="s">
        <v>2410</v>
      </c>
      <c r="H1784" s="138" t="s">
        <v>2407</v>
      </c>
      <c r="I1784" s="207">
        <v>30</v>
      </c>
      <c r="J1784" s="146"/>
      <c r="K1784" s="207"/>
      <c r="L1784" s="207"/>
      <c r="M1784" s="147"/>
      <c r="N1784" s="73">
        <v>30</v>
      </c>
      <c r="O1784" s="149"/>
      <c r="P1784" s="53" t="s">
        <v>16</v>
      </c>
      <c r="Q1784" s="53" t="s">
        <v>17</v>
      </c>
      <c r="R1784" s="203"/>
      <c r="S1784" s="206" t="s">
        <v>2455</v>
      </c>
      <c r="T1784" s="143" t="s">
        <v>1035</v>
      </c>
      <c r="U1784" s="143" t="s">
        <v>1062</v>
      </c>
      <c r="V1784" s="212" t="s">
        <v>2452</v>
      </c>
      <c r="W1784" s="206" t="str">
        <f t="shared" si="83"/>
        <v>J/P2017428GRJE</v>
      </c>
      <c r="X1784" s="206">
        <f t="shared" si="84"/>
        <v>0</v>
      </c>
      <c r="Y1784" s="206" t="str">
        <f>VLOOKUP(P1784,NIVEAUXADMIN!A:B,2,FALSE)</f>
        <v>HT08</v>
      </c>
      <c r="Z1784" s="206" t="str">
        <f>VLOOKUP(Q1784,NIVEAUXADMIN!E:F,2,FALSE)</f>
        <v>HT08811</v>
      </c>
      <c r="AA1784" s="206" t="e">
        <f>VLOOKUP(R1784,NIVEAUXADMIN!I:J,2,FALSE)</f>
        <v>#N/A</v>
      </c>
      <c r="AB1784" s="206">
        <f>IF(SUMPRODUCT(($A$4:$A1784=A1784)*($Q$4:$Q1784=Q1784))&gt;1,0,1)</f>
        <v>0</v>
      </c>
      <c r="AC1784" s="207">
        <f>IF(SUMPRODUCT(($A$4:$A1784=A1784)*($F$4:$F1784=F1784)*($Q$4:$Q1784=Q1784))&gt;1,0,1)</f>
        <v>0</v>
      </c>
      <c r="AD1784" s="206" t="str">
        <f t="shared" si="85"/>
        <v xml:space="preserve">{"Organisation": "J/P Haitian Relief Organization", "Indicateur": "Distribution de materiel d'abris d'urgence", "Statut": "Réalisé", "Date de l'activité (passé ou planifiée)
( jj-mm-aaaa)": "4/28/2017", "Département": "Grande Anse", "Commune": "Jeremie", "Section Communale": ""}, </v>
      </c>
    </row>
    <row r="1785" spans="1:30" x14ac:dyDescent="0.25">
      <c r="A1785" s="53" t="s">
        <v>2062</v>
      </c>
      <c r="B1785" s="53"/>
      <c r="C1785" s="53" t="s">
        <v>1195</v>
      </c>
      <c r="D1785" s="53" t="s">
        <v>15</v>
      </c>
      <c r="E1785" s="132">
        <v>42857</v>
      </c>
      <c r="F1785" s="77" t="s">
        <v>2416</v>
      </c>
      <c r="G1785" s="206" t="s">
        <v>1027</v>
      </c>
      <c r="H1785" s="138" t="s">
        <v>2407</v>
      </c>
      <c r="I1785" s="207">
        <v>33</v>
      </c>
      <c r="J1785" s="146"/>
      <c r="K1785" s="219"/>
      <c r="L1785" s="219"/>
      <c r="M1785" s="147">
        <v>33</v>
      </c>
      <c r="N1785" s="73"/>
      <c r="O1785" s="149"/>
      <c r="P1785" s="53" t="s">
        <v>16</v>
      </c>
      <c r="Q1785" s="53" t="s">
        <v>17</v>
      </c>
      <c r="R1785" s="203"/>
      <c r="S1785" s="206" t="s">
        <v>2454</v>
      </c>
      <c r="T1785" s="143" t="s">
        <v>1035</v>
      </c>
      <c r="U1785" s="143" t="s">
        <v>1062</v>
      </c>
      <c r="V1785" s="217" t="s">
        <v>2452</v>
      </c>
      <c r="W1785" s="206" t="str">
        <f t="shared" si="83"/>
        <v>J/P201752GRJE</v>
      </c>
      <c r="X1785" s="206">
        <f t="shared" si="84"/>
        <v>0</v>
      </c>
      <c r="Y1785" s="206" t="str">
        <f>VLOOKUP(P1785,NIVEAUXADMIN!A:B,2,FALSE)</f>
        <v>HT08</v>
      </c>
      <c r="Z1785" s="206" t="str">
        <f>VLOOKUP(Q1785,NIVEAUXADMIN!E:F,2,FALSE)</f>
        <v>HT08811</v>
      </c>
      <c r="AA1785" s="206" t="e">
        <f>VLOOKUP(R1785,NIVEAUXADMIN!I:J,2,FALSE)</f>
        <v>#N/A</v>
      </c>
      <c r="AB1785" s="206">
        <f>IF(SUMPRODUCT(($A$4:$A1785=A1785)*($Q$4:$Q1785=Q1785))&gt;1,0,1)</f>
        <v>0</v>
      </c>
      <c r="AC1785" s="207">
        <f>IF(SUMPRODUCT(($A$4:$A1785=A1785)*($F$4:$F1785=F1785)*($Q$4:$Q1785=Q1785))&gt;1,0,1)</f>
        <v>1</v>
      </c>
      <c r="AD1785" s="206" t="str">
        <f t="shared" si="85"/>
        <v xml:space="preserve">{"Organisation": "J/P Haitian Relief Organization", "Indicateur": "Formation technique", "Statut": "Réalisé", "Date de l'activité (passé ou planifiée)
( jj-mm-aaaa)": "5/2/2017", "Département": "Grande Anse", "Commune": "Jeremie", "Section Communale": ""}, </v>
      </c>
    </row>
    <row r="1786" spans="1:30" x14ac:dyDescent="0.25">
      <c r="A1786" s="53" t="s">
        <v>2062</v>
      </c>
      <c r="B1786" s="53"/>
      <c r="C1786" s="53" t="s">
        <v>1195</v>
      </c>
      <c r="D1786" s="53" t="s">
        <v>15</v>
      </c>
      <c r="E1786" s="132">
        <v>42857</v>
      </c>
      <c r="F1786" s="24" t="s">
        <v>2394</v>
      </c>
      <c r="G1786" s="206" t="s">
        <v>2398</v>
      </c>
      <c r="H1786" s="138" t="s">
        <v>2407</v>
      </c>
      <c r="I1786" s="207">
        <v>8</v>
      </c>
      <c r="J1786" s="73"/>
      <c r="K1786" s="207"/>
      <c r="L1786" s="207"/>
      <c r="M1786" s="147"/>
      <c r="N1786" s="73">
        <v>8</v>
      </c>
      <c r="O1786" s="149"/>
      <c r="P1786" s="71" t="s">
        <v>16</v>
      </c>
      <c r="Q1786" s="71" t="s">
        <v>17</v>
      </c>
      <c r="R1786" s="203"/>
      <c r="S1786" s="206" t="s">
        <v>2455</v>
      </c>
      <c r="T1786" s="71" t="s">
        <v>1035</v>
      </c>
      <c r="U1786" s="71" t="s">
        <v>1062</v>
      </c>
      <c r="V1786" s="217" t="s">
        <v>2452</v>
      </c>
      <c r="W1786" s="206" t="str">
        <f t="shared" si="83"/>
        <v>J/P201752GRJE</v>
      </c>
      <c r="X1786" s="206">
        <f t="shared" si="84"/>
        <v>0</v>
      </c>
      <c r="Y1786" s="206" t="str">
        <f>VLOOKUP(P1786,NIVEAUXADMIN!A:B,2,FALSE)</f>
        <v>HT08</v>
      </c>
      <c r="Z1786" s="206" t="str">
        <f>VLOOKUP(Q1786,NIVEAUXADMIN!E:F,2,FALSE)</f>
        <v>HT08811</v>
      </c>
      <c r="AA1786" s="206" t="e">
        <f>VLOOKUP(R1786,NIVEAUXADMIN!I:J,2,FALSE)</f>
        <v>#N/A</v>
      </c>
      <c r="AB1786" s="206">
        <f>IF(SUMPRODUCT(($A$4:$A1786=A1786)*($Q$4:$Q1786=Q1786))&gt;1,0,1)</f>
        <v>0</v>
      </c>
      <c r="AC1786" s="207">
        <f>IF(SUMPRODUCT(($A$4:$A1786=A1786)*($F$4:$F1786=F1786)*($Q$4:$Q1786=Q1786))&gt;1,0,1)</f>
        <v>0</v>
      </c>
      <c r="AD1786" s="206" t="str">
        <f t="shared" si="85"/>
        <v xml:space="preserve">{"Organisation": "J/P Haitian Relief Organization", "Indicateur": "Réparation et renforcement", "Statut": "Réalisé", "Date de l'activité (passé ou planifiée)
( jj-mm-aaaa)": "5/2/2017", "Département": "Grande Anse", "Commune": "Jeremie", "Section Communale": ""}, </v>
      </c>
    </row>
    <row r="1787" spans="1:30" x14ac:dyDescent="0.25">
      <c r="A1787" s="53" t="s">
        <v>2062</v>
      </c>
      <c r="B1787" s="53"/>
      <c r="C1787" s="71" t="s">
        <v>1195</v>
      </c>
      <c r="D1787" s="71" t="s">
        <v>15</v>
      </c>
      <c r="E1787" s="132">
        <v>42857</v>
      </c>
      <c r="F1787" s="77" t="s">
        <v>2394</v>
      </c>
      <c r="G1787" s="206" t="s">
        <v>2398</v>
      </c>
      <c r="H1787" s="138" t="s">
        <v>2407</v>
      </c>
      <c r="I1787" s="207">
        <v>8</v>
      </c>
      <c r="J1787" s="73"/>
      <c r="K1787" s="73"/>
      <c r="L1787" s="73"/>
      <c r="M1787" s="147"/>
      <c r="N1787" s="207">
        <v>8</v>
      </c>
      <c r="O1787" s="149"/>
      <c r="P1787" s="71" t="s">
        <v>16</v>
      </c>
      <c r="Q1787" s="71" t="s">
        <v>17</v>
      </c>
      <c r="R1787" s="203"/>
      <c r="S1787" s="143" t="s">
        <v>2471</v>
      </c>
      <c r="T1787" s="71" t="s">
        <v>1035</v>
      </c>
      <c r="U1787" s="143" t="s">
        <v>1062</v>
      </c>
      <c r="V1787" s="217" t="s">
        <v>2452</v>
      </c>
      <c r="W1787" s="206" t="str">
        <f t="shared" si="83"/>
        <v>J/P201752GRJE</v>
      </c>
      <c r="X1787" s="206">
        <f t="shared" si="84"/>
        <v>0</v>
      </c>
      <c r="Y1787" s="206" t="str">
        <f>VLOOKUP(P1787,NIVEAUXADMIN!A:B,2,FALSE)</f>
        <v>HT08</v>
      </c>
      <c r="Z1787" s="206" t="str">
        <f>VLOOKUP(Q1787,NIVEAUXADMIN!E:F,2,FALSE)</f>
        <v>HT08811</v>
      </c>
      <c r="AA1787" s="206" t="e">
        <f>VLOOKUP(R1787,NIVEAUXADMIN!I:J,2,FALSE)</f>
        <v>#N/A</v>
      </c>
      <c r="AB1787" s="206">
        <f>IF(SUMPRODUCT(($A$4:$A1787=A1787)*($Q$4:$Q1787=Q1787))&gt;1,0,1)</f>
        <v>0</v>
      </c>
      <c r="AC1787" s="207">
        <f>IF(SUMPRODUCT(($A$4:$A1787=A1787)*($F$4:$F1787=F1787)*($Q$4:$Q1787=Q1787))&gt;1,0,1)</f>
        <v>0</v>
      </c>
      <c r="AD1787" s="206" t="str">
        <f t="shared" si="85"/>
        <v xml:space="preserve">{"Organisation": "J/P Haitian Relief Organization", "Indicateur": "Réparation et renforcement", "Statut": "Réalisé", "Date de l'activité (passé ou planifiée)
( jj-mm-aaaa)": "5/2/2017", "Département": "Grande Anse", "Commune": "Jeremie", "Section Communale": ""}, </v>
      </c>
    </row>
    <row r="1788" spans="1:30" x14ac:dyDescent="0.25">
      <c r="A1788" s="53" t="s">
        <v>2062</v>
      </c>
      <c r="B1788" s="53"/>
      <c r="C1788" s="53" t="s">
        <v>1195</v>
      </c>
      <c r="D1788" s="53" t="s">
        <v>15</v>
      </c>
      <c r="E1788" s="132">
        <v>42858</v>
      </c>
      <c r="F1788" s="77" t="s">
        <v>2420</v>
      </c>
      <c r="G1788" s="206" t="s">
        <v>2410</v>
      </c>
      <c r="H1788" s="138" t="s">
        <v>2407</v>
      </c>
      <c r="I1788" s="154">
        <v>28</v>
      </c>
      <c r="J1788" s="73"/>
      <c r="K1788" s="73"/>
      <c r="L1788" s="73"/>
      <c r="M1788" s="147"/>
      <c r="N1788" s="146">
        <v>28</v>
      </c>
      <c r="O1788" s="149"/>
      <c r="P1788" s="53" t="s">
        <v>16</v>
      </c>
      <c r="Q1788" s="53" t="s">
        <v>17</v>
      </c>
      <c r="R1788" s="203"/>
      <c r="S1788" s="143" t="s">
        <v>2455</v>
      </c>
      <c r="T1788" s="71" t="s">
        <v>1035</v>
      </c>
      <c r="U1788" s="143" t="s">
        <v>1062</v>
      </c>
      <c r="V1788" s="212" t="s">
        <v>2452</v>
      </c>
      <c r="W1788" s="206" t="str">
        <f t="shared" si="83"/>
        <v>J/P201753GRJE</v>
      </c>
      <c r="X1788" s="206">
        <f t="shared" si="84"/>
        <v>0</v>
      </c>
      <c r="Y1788" s="206" t="str">
        <f>VLOOKUP(P1788,NIVEAUXADMIN!A:B,2,FALSE)</f>
        <v>HT08</v>
      </c>
      <c r="Z1788" s="206" t="str">
        <f>VLOOKUP(Q1788,NIVEAUXADMIN!E:F,2,FALSE)</f>
        <v>HT08811</v>
      </c>
      <c r="AA1788" s="206" t="e">
        <f>VLOOKUP(R1788,NIVEAUXADMIN!I:J,2,FALSE)</f>
        <v>#N/A</v>
      </c>
      <c r="AB1788" s="206">
        <f>IF(SUMPRODUCT(($A$4:$A1788=A1788)*($Q$4:$Q1788=Q1788))&gt;1,0,1)</f>
        <v>0</v>
      </c>
      <c r="AC1788" s="207">
        <f>IF(SUMPRODUCT(($A$4:$A1788=A1788)*($F$4:$F1788=F1788)*($Q$4:$Q1788=Q1788))&gt;1,0,1)</f>
        <v>0</v>
      </c>
      <c r="AD1788" s="206" t="str">
        <f t="shared" si="85"/>
        <v xml:space="preserve">{"Organisation": "J/P Haitian Relief Organization", "Indicateur": "Distribution de materiel d'abris d'urgence", "Statut": "Réalisé", "Date de l'activité (passé ou planifiée)
( jj-mm-aaaa)": "5/3/2017", "Département": "Grande Anse", "Commune": "Jeremie", "Section Communale": ""}, </v>
      </c>
    </row>
    <row r="1789" spans="1:30" x14ac:dyDescent="0.25">
      <c r="A1789" s="53" t="s">
        <v>2062</v>
      </c>
      <c r="B1789" s="53"/>
      <c r="C1789" s="53" t="s">
        <v>1195</v>
      </c>
      <c r="D1789" s="53" t="s">
        <v>15</v>
      </c>
      <c r="E1789" s="132">
        <v>42858</v>
      </c>
      <c r="F1789" s="77" t="s">
        <v>2420</v>
      </c>
      <c r="G1789" s="206" t="s">
        <v>2410</v>
      </c>
      <c r="H1789" s="138" t="s">
        <v>2407</v>
      </c>
      <c r="I1789" s="154">
        <v>26</v>
      </c>
      <c r="J1789" s="73"/>
      <c r="K1789" s="73"/>
      <c r="L1789" s="73"/>
      <c r="M1789" s="147"/>
      <c r="N1789" s="146">
        <v>26</v>
      </c>
      <c r="O1789" s="149"/>
      <c r="P1789" s="53" t="s">
        <v>16</v>
      </c>
      <c r="Q1789" s="53" t="s">
        <v>17</v>
      </c>
      <c r="R1789" s="203"/>
      <c r="S1789" s="143" t="s">
        <v>2454</v>
      </c>
      <c r="T1789" s="143" t="s">
        <v>1035</v>
      </c>
      <c r="U1789" s="143" t="s">
        <v>1062</v>
      </c>
      <c r="V1789" s="212" t="s">
        <v>2452</v>
      </c>
      <c r="W1789" s="206" t="str">
        <f t="shared" si="83"/>
        <v>J/P201753GRJE</v>
      </c>
      <c r="X1789" s="206">
        <f t="shared" si="84"/>
        <v>0</v>
      </c>
      <c r="Y1789" s="206" t="str">
        <f>VLOOKUP(P1789,NIVEAUXADMIN!A:B,2,FALSE)</f>
        <v>HT08</v>
      </c>
      <c r="Z1789" s="206" t="str">
        <f>VLOOKUP(Q1789,NIVEAUXADMIN!E:F,2,FALSE)</f>
        <v>HT08811</v>
      </c>
      <c r="AA1789" s="206" t="e">
        <f>VLOOKUP(R1789,NIVEAUXADMIN!I:J,2,FALSE)</f>
        <v>#N/A</v>
      </c>
      <c r="AB1789" s="206">
        <f>IF(SUMPRODUCT(($A$4:$A1789=A1789)*($Q$4:$Q1789=Q1789))&gt;1,0,1)</f>
        <v>0</v>
      </c>
      <c r="AC1789" s="207">
        <f>IF(SUMPRODUCT(($A$4:$A1789=A1789)*($F$4:$F1789=F1789)*($Q$4:$Q1789=Q1789))&gt;1,0,1)</f>
        <v>0</v>
      </c>
      <c r="AD1789" s="206" t="str">
        <f t="shared" si="85"/>
        <v xml:space="preserve">{"Organisation": "J/P Haitian Relief Organization", "Indicateur": "Distribution de materiel d'abris d'urgence", "Statut": "Réalisé", "Date de l'activité (passé ou planifiée)
( jj-mm-aaaa)": "5/3/2017", "Département": "Grande Anse", "Commune": "Jeremie", "Section Communale": ""}, </v>
      </c>
    </row>
    <row r="1790" spans="1:30" x14ac:dyDescent="0.25">
      <c r="A1790" s="53" t="s">
        <v>2062</v>
      </c>
      <c r="B1790" s="53"/>
      <c r="C1790" s="71" t="s">
        <v>1195</v>
      </c>
      <c r="D1790" s="71" t="s">
        <v>15</v>
      </c>
      <c r="E1790" s="132">
        <v>42858</v>
      </c>
      <c r="F1790" s="24" t="s">
        <v>2394</v>
      </c>
      <c r="G1790" s="206" t="s">
        <v>2398</v>
      </c>
      <c r="H1790" s="138" t="s">
        <v>2407</v>
      </c>
      <c r="I1790" s="207">
        <v>10</v>
      </c>
      <c r="J1790" s="73"/>
      <c r="K1790" s="73"/>
      <c r="L1790" s="73"/>
      <c r="M1790" s="147"/>
      <c r="N1790" s="73">
        <v>10</v>
      </c>
      <c r="O1790" s="149"/>
      <c r="P1790" s="71" t="s">
        <v>16</v>
      </c>
      <c r="Q1790" s="71" t="s">
        <v>17</v>
      </c>
      <c r="R1790" s="203"/>
      <c r="S1790" s="143" t="s">
        <v>2455</v>
      </c>
      <c r="T1790" s="143" t="s">
        <v>1035</v>
      </c>
      <c r="U1790" s="143" t="s">
        <v>1062</v>
      </c>
      <c r="V1790" s="217" t="s">
        <v>2452</v>
      </c>
      <c r="W1790" s="206" t="str">
        <f t="shared" si="83"/>
        <v>J/P201753GRJE</v>
      </c>
      <c r="X1790" s="206">
        <f t="shared" si="84"/>
        <v>0</v>
      </c>
      <c r="Y1790" s="206" t="str">
        <f>VLOOKUP(P1790,NIVEAUXADMIN!A:B,2,FALSE)</f>
        <v>HT08</v>
      </c>
      <c r="Z1790" s="206" t="str">
        <f>VLOOKUP(Q1790,NIVEAUXADMIN!E:F,2,FALSE)</f>
        <v>HT08811</v>
      </c>
      <c r="AA1790" s="206" t="e">
        <f>VLOOKUP(R1790,NIVEAUXADMIN!I:J,2,FALSE)</f>
        <v>#N/A</v>
      </c>
      <c r="AB1790" s="206">
        <f>IF(SUMPRODUCT(($A$4:$A1790=A1790)*($Q$4:$Q1790=Q1790))&gt;1,0,1)</f>
        <v>0</v>
      </c>
      <c r="AC1790" s="207">
        <f>IF(SUMPRODUCT(($A$4:$A1790=A1790)*($F$4:$F1790=F1790)*($Q$4:$Q1790=Q1790))&gt;1,0,1)</f>
        <v>0</v>
      </c>
      <c r="AD1790" s="206" t="str">
        <f t="shared" si="85"/>
        <v xml:space="preserve">{"Organisation": "J/P Haitian Relief Organization", "Indicateur": "Réparation et renforcement", "Statut": "Réalisé", "Date de l'activité (passé ou planifiée)
( jj-mm-aaaa)": "5/3/2017", "Département": "Grande Anse", "Commune": "Jeremie", "Section Communale": ""}, </v>
      </c>
    </row>
    <row r="1791" spans="1:30" x14ac:dyDescent="0.25">
      <c r="A1791" s="53" t="s">
        <v>2062</v>
      </c>
      <c r="B1791" s="53"/>
      <c r="C1791" s="71" t="s">
        <v>1195</v>
      </c>
      <c r="D1791" s="71" t="s">
        <v>15</v>
      </c>
      <c r="E1791" s="132">
        <v>42858</v>
      </c>
      <c r="F1791" s="24" t="s">
        <v>2394</v>
      </c>
      <c r="G1791" s="206" t="s">
        <v>2398</v>
      </c>
      <c r="H1791" s="138" t="s">
        <v>2407</v>
      </c>
      <c r="I1791" s="207">
        <v>12</v>
      </c>
      <c r="J1791" s="73"/>
      <c r="K1791" s="73"/>
      <c r="L1791" s="73"/>
      <c r="M1791" s="147"/>
      <c r="N1791" s="73">
        <v>12</v>
      </c>
      <c r="O1791" s="149"/>
      <c r="P1791" s="71" t="s">
        <v>16</v>
      </c>
      <c r="Q1791" s="71" t="s">
        <v>17</v>
      </c>
      <c r="R1791" s="203"/>
      <c r="S1791" s="143" t="s">
        <v>2471</v>
      </c>
      <c r="T1791" s="143" t="s">
        <v>1035</v>
      </c>
      <c r="U1791" s="143" t="s">
        <v>1062</v>
      </c>
      <c r="V1791" s="217" t="s">
        <v>2452</v>
      </c>
      <c r="W1791" s="206" t="str">
        <f t="shared" si="83"/>
        <v>J/P201753GRJE</v>
      </c>
      <c r="X1791" s="206">
        <f t="shared" si="84"/>
        <v>0</v>
      </c>
      <c r="Y1791" s="206" t="str">
        <f>VLOOKUP(P1791,NIVEAUXADMIN!A:B,2,FALSE)</f>
        <v>HT08</v>
      </c>
      <c r="Z1791" s="206" t="str">
        <f>VLOOKUP(Q1791,NIVEAUXADMIN!E:F,2,FALSE)</f>
        <v>HT08811</v>
      </c>
      <c r="AA1791" s="206" t="e">
        <f>VLOOKUP(R1791,NIVEAUXADMIN!I:J,2,FALSE)</f>
        <v>#N/A</v>
      </c>
      <c r="AB1791" s="206">
        <f>IF(SUMPRODUCT(($A$4:$A1791=A1791)*($Q$4:$Q1791=Q1791))&gt;1,0,1)</f>
        <v>0</v>
      </c>
      <c r="AC1791" s="207">
        <f>IF(SUMPRODUCT(($A$4:$A1791=A1791)*($F$4:$F1791=F1791)*($Q$4:$Q1791=Q1791))&gt;1,0,1)</f>
        <v>0</v>
      </c>
      <c r="AD1791" s="206" t="str">
        <f t="shared" si="85"/>
        <v xml:space="preserve">{"Organisation": "J/P Haitian Relief Organization", "Indicateur": "Réparation et renforcement", "Statut": "Réalisé", "Date de l'activité (passé ou planifiée)
( jj-mm-aaaa)": "5/3/2017", "Département": "Grande Anse", "Commune": "Jeremie", "Section Communale": ""}, </v>
      </c>
    </row>
    <row r="1792" spans="1:30" x14ac:dyDescent="0.25">
      <c r="A1792" s="53" t="s">
        <v>2062</v>
      </c>
      <c r="B1792" s="53"/>
      <c r="C1792" s="71" t="s">
        <v>1195</v>
      </c>
      <c r="D1792" s="71" t="s">
        <v>15</v>
      </c>
      <c r="E1792" s="132">
        <v>42859</v>
      </c>
      <c r="F1792" s="24" t="s">
        <v>2394</v>
      </c>
      <c r="G1792" s="206" t="s">
        <v>2398</v>
      </c>
      <c r="H1792" s="138" t="s">
        <v>2407</v>
      </c>
      <c r="I1792" s="207">
        <v>8</v>
      </c>
      <c r="J1792" s="73"/>
      <c r="K1792" s="73"/>
      <c r="L1792" s="73"/>
      <c r="M1792" s="147"/>
      <c r="N1792" s="73">
        <v>8</v>
      </c>
      <c r="O1792" s="149"/>
      <c r="P1792" s="71" t="s">
        <v>16</v>
      </c>
      <c r="Q1792" s="71" t="s">
        <v>17</v>
      </c>
      <c r="R1792" s="203"/>
      <c r="S1792" s="143" t="s">
        <v>2455</v>
      </c>
      <c r="T1792" s="143" t="s">
        <v>1035</v>
      </c>
      <c r="U1792" s="143" t="s">
        <v>1062</v>
      </c>
      <c r="V1792" s="217" t="s">
        <v>2452</v>
      </c>
      <c r="W1792" s="206" t="str">
        <f t="shared" si="83"/>
        <v>J/P201754GRJE</v>
      </c>
      <c r="X1792" s="206">
        <f t="shared" si="84"/>
        <v>0</v>
      </c>
      <c r="Y1792" s="206" t="str">
        <f>VLOOKUP(P1792,NIVEAUXADMIN!A:B,2,FALSE)</f>
        <v>HT08</v>
      </c>
      <c r="Z1792" s="206" t="str">
        <f>VLOOKUP(Q1792,NIVEAUXADMIN!E:F,2,FALSE)</f>
        <v>HT08811</v>
      </c>
      <c r="AA1792" s="206" t="e">
        <f>VLOOKUP(R1792,NIVEAUXADMIN!I:J,2,FALSE)</f>
        <v>#N/A</v>
      </c>
      <c r="AB1792" s="206">
        <f>IF(SUMPRODUCT(($A$4:$A1792=A1792)*($Q$4:$Q1792=Q1792))&gt;1,0,1)</f>
        <v>0</v>
      </c>
      <c r="AC1792" s="207">
        <f>IF(SUMPRODUCT(($A$4:$A1792=A1792)*($F$4:$F1792=F1792)*($Q$4:$Q1792=Q1792))&gt;1,0,1)</f>
        <v>0</v>
      </c>
      <c r="AD1792" s="206" t="str">
        <f t="shared" si="85"/>
        <v xml:space="preserve">{"Organisation": "J/P Haitian Relief Organization", "Indicateur": "Réparation et renforcement", "Statut": "Réalisé", "Date de l'activité (passé ou planifiée)
( jj-mm-aaaa)": "5/4/2017", "Département": "Grande Anse", "Commune": "Jeremie", "Section Communale": ""}, </v>
      </c>
    </row>
    <row r="1793" spans="1:30" x14ac:dyDescent="0.25">
      <c r="A1793" s="53" t="s">
        <v>2062</v>
      </c>
      <c r="B1793" s="53"/>
      <c r="C1793" s="71" t="s">
        <v>1195</v>
      </c>
      <c r="D1793" s="71" t="s">
        <v>15</v>
      </c>
      <c r="E1793" s="132">
        <v>42859</v>
      </c>
      <c r="F1793" s="24" t="s">
        <v>2394</v>
      </c>
      <c r="G1793" s="206" t="s">
        <v>2398</v>
      </c>
      <c r="H1793" s="138" t="s">
        <v>2407</v>
      </c>
      <c r="I1793" s="207">
        <v>14</v>
      </c>
      <c r="J1793" s="73"/>
      <c r="K1793" s="73"/>
      <c r="L1793" s="73"/>
      <c r="M1793" s="147"/>
      <c r="N1793" s="73">
        <v>14</v>
      </c>
      <c r="O1793" s="149"/>
      <c r="P1793" s="71" t="s">
        <v>16</v>
      </c>
      <c r="Q1793" s="71" t="s">
        <v>17</v>
      </c>
      <c r="R1793" s="203"/>
      <c r="S1793" s="143" t="s">
        <v>2471</v>
      </c>
      <c r="T1793" s="143" t="s">
        <v>1035</v>
      </c>
      <c r="U1793" s="143" t="s">
        <v>1062</v>
      </c>
      <c r="V1793" s="217" t="s">
        <v>2452</v>
      </c>
      <c r="W1793" s="206" t="str">
        <f t="shared" si="83"/>
        <v>J/P201754GRJE</v>
      </c>
      <c r="X1793" s="206">
        <f t="shared" si="84"/>
        <v>0</v>
      </c>
      <c r="Y1793" s="206" t="str">
        <f>VLOOKUP(P1793,NIVEAUXADMIN!A:B,2,FALSE)</f>
        <v>HT08</v>
      </c>
      <c r="Z1793" s="206" t="str">
        <f>VLOOKUP(Q1793,NIVEAUXADMIN!E:F,2,FALSE)</f>
        <v>HT08811</v>
      </c>
      <c r="AA1793" s="206" t="e">
        <f>VLOOKUP(R1793,NIVEAUXADMIN!I:J,2,FALSE)</f>
        <v>#N/A</v>
      </c>
      <c r="AB1793" s="206">
        <f>IF(SUMPRODUCT(($A$4:$A1793=A1793)*($Q$4:$Q1793=Q1793))&gt;1,0,1)</f>
        <v>0</v>
      </c>
      <c r="AC1793" s="207">
        <f>IF(SUMPRODUCT(($A$4:$A1793=A1793)*($F$4:$F1793=F1793)*($Q$4:$Q1793=Q1793))&gt;1,0,1)</f>
        <v>0</v>
      </c>
      <c r="AD1793" s="206" t="str">
        <f t="shared" si="85"/>
        <v xml:space="preserve">{"Organisation": "J/P Haitian Relief Organization", "Indicateur": "Réparation et renforcement", "Statut": "Réalisé", "Date de l'activité (passé ou planifiée)
( jj-mm-aaaa)": "5/4/2017", "Département": "Grande Anse", "Commune": "Jeremie", "Section Communale": ""}, </v>
      </c>
    </row>
    <row r="1794" spans="1:30" x14ac:dyDescent="0.25">
      <c r="A1794" s="53" t="s">
        <v>2062</v>
      </c>
      <c r="B1794" s="53"/>
      <c r="C1794" s="71" t="s">
        <v>1195</v>
      </c>
      <c r="D1794" s="71" t="s">
        <v>15</v>
      </c>
      <c r="E1794" s="132">
        <v>42860</v>
      </c>
      <c r="F1794" s="24" t="s">
        <v>2394</v>
      </c>
      <c r="G1794" s="206" t="s">
        <v>2398</v>
      </c>
      <c r="H1794" s="138" t="s">
        <v>2407</v>
      </c>
      <c r="I1794" s="207">
        <v>14</v>
      </c>
      <c r="J1794" s="73"/>
      <c r="K1794" s="73"/>
      <c r="L1794" s="73"/>
      <c r="M1794" s="147"/>
      <c r="N1794" s="73">
        <v>14</v>
      </c>
      <c r="O1794" s="149"/>
      <c r="P1794" s="71" t="s">
        <v>16</v>
      </c>
      <c r="Q1794" s="71" t="s">
        <v>17</v>
      </c>
      <c r="R1794" s="203"/>
      <c r="S1794" s="143" t="s">
        <v>2455</v>
      </c>
      <c r="T1794" s="143" t="s">
        <v>1035</v>
      </c>
      <c r="U1794" s="143" t="s">
        <v>1062</v>
      </c>
      <c r="V1794" s="217" t="s">
        <v>2452</v>
      </c>
      <c r="W1794" s="206" t="str">
        <f t="shared" si="83"/>
        <v>J/P201755GRJE</v>
      </c>
      <c r="X1794" s="206">
        <f t="shared" si="84"/>
        <v>0</v>
      </c>
      <c r="Y1794" s="206" t="str">
        <f>VLOOKUP(P1794,NIVEAUXADMIN!A:B,2,FALSE)</f>
        <v>HT08</v>
      </c>
      <c r="Z1794" s="206" t="str">
        <f>VLOOKUP(Q1794,NIVEAUXADMIN!E:F,2,FALSE)</f>
        <v>HT08811</v>
      </c>
      <c r="AA1794" s="206" t="e">
        <f>VLOOKUP(R1794,NIVEAUXADMIN!I:J,2,FALSE)</f>
        <v>#N/A</v>
      </c>
      <c r="AB1794" s="206">
        <f>IF(SUMPRODUCT(($A$4:$A1794=A1794)*($Q$4:$Q1794=Q1794))&gt;1,0,1)</f>
        <v>0</v>
      </c>
      <c r="AC1794" s="207">
        <f>IF(SUMPRODUCT(($A$4:$A1794=A1794)*($F$4:$F1794=F1794)*($Q$4:$Q1794=Q1794))&gt;1,0,1)</f>
        <v>0</v>
      </c>
      <c r="AD1794" s="206" t="str">
        <f t="shared" si="85"/>
        <v xml:space="preserve">{"Organisation": "J/P Haitian Relief Organization", "Indicateur": "Réparation et renforcement", "Statut": "Réalisé", "Date de l'activité (passé ou planifiée)
( jj-mm-aaaa)": "5/5/2017", "Département": "Grande Anse", "Commune": "Jeremie", "Section Communale": ""}, </v>
      </c>
    </row>
    <row r="1795" spans="1:30" x14ac:dyDescent="0.25">
      <c r="A1795" s="53" t="s">
        <v>2062</v>
      </c>
      <c r="B1795" s="53"/>
      <c r="C1795" s="71" t="s">
        <v>1195</v>
      </c>
      <c r="D1795" s="71" t="s">
        <v>15</v>
      </c>
      <c r="E1795" s="132">
        <v>42860</v>
      </c>
      <c r="F1795" s="24" t="s">
        <v>2394</v>
      </c>
      <c r="G1795" s="206" t="s">
        <v>2398</v>
      </c>
      <c r="H1795" s="138" t="s">
        <v>2407</v>
      </c>
      <c r="I1795" s="207">
        <v>17</v>
      </c>
      <c r="J1795" s="73"/>
      <c r="K1795" s="73"/>
      <c r="L1795" s="73"/>
      <c r="M1795" s="147"/>
      <c r="N1795" s="73">
        <v>17</v>
      </c>
      <c r="O1795" s="149"/>
      <c r="P1795" s="71" t="s">
        <v>16</v>
      </c>
      <c r="Q1795" s="71" t="s">
        <v>17</v>
      </c>
      <c r="R1795" s="203"/>
      <c r="S1795" s="71" t="s">
        <v>2471</v>
      </c>
      <c r="T1795" s="71" t="s">
        <v>1035</v>
      </c>
      <c r="U1795" s="71" t="s">
        <v>1062</v>
      </c>
      <c r="V1795" s="217" t="s">
        <v>2452</v>
      </c>
      <c r="W1795" s="206" t="str">
        <f t="shared" si="83"/>
        <v>J/P201755GRJE</v>
      </c>
      <c r="X1795" s="206">
        <f t="shared" si="84"/>
        <v>0</v>
      </c>
      <c r="Y1795" s="206" t="str">
        <f>VLOOKUP(P1795,NIVEAUXADMIN!A:B,2,FALSE)</f>
        <v>HT08</v>
      </c>
      <c r="Z1795" s="206" t="str">
        <f>VLOOKUP(Q1795,NIVEAUXADMIN!E:F,2,FALSE)</f>
        <v>HT08811</v>
      </c>
      <c r="AA1795" s="206" t="e">
        <f>VLOOKUP(R1795,NIVEAUXADMIN!I:J,2,FALSE)</f>
        <v>#N/A</v>
      </c>
      <c r="AB1795" s="206">
        <f>IF(SUMPRODUCT(($A$4:$A1795=A1795)*($Q$4:$Q1795=Q1795))&gt;1,0,1)</f>
        <v>0</v>
      </c>
      <c r="AC1795" s="207">
        <f>IF(SUMPRODUCT(($A$4:$A1795=A1795)*($F$4:$F1795=F1795)*($Q$4:$Q1795=Q1795))&gt;1,0,1)</f>
        <v>0</v>
      </c>
      <c r="AD1795" s="206" t="str">
        <f t="shared" si="85"/>
        <v xml:space="preserve">{"Organisation": "J/P Haitian Relief Organization", "Indicateur": "Réparation et renforcement", "Statut": "Réalisé", "Date de l'activité (passé ou planifiée)
( jj-mm-aaaa)": "5/5/2017", "Département": "Grande Anse", "Commune": "Jeremie", "Section Communale": ""}, </v>
      </c>
    </row>
    <row r="1796" spans="1:30" x14ac:dyDescent="0.25">
      <c r="A1796" s="53" t="s">
        <v>2062</v>
      </c>
      <c r="B1796" s="53"/>
      <c r="C1796" s="53" t="s">
        <v>1195</v>
      </c>
      <c r="D1796" s="53" t="s">
        <v>15</v>
      </c>
      <c r="E1796" s="132">
        <v>42861</v>
      </c>
      <c r="F1796" s="77" t="s">
        <v>2394</v>
      </c>
      <c r="G1796" s="206" t="s">
        <v>2398</v>
      </c>
      <c r="H1796" s="138" t="s">
        <v>2407</v>
      </c>
      <c r="I1796" s="207">
        <v>10</v>
      </c>
      <c r="J1796" s="146"/>
      <c r="K1796" s="146"/>
      <c r="L1796" s="146"/>
      <c r="M1796" s="147"/>
      <c r="N1796" s="73">
        <v>10</v>
      </c>
      <c r="O1796" s="149"/>
      <c r="P1796" s="53" t="s">
        <v>16</v>
      </c>
      <c r="Q1796" s="71" t="s">
        <v>17</v>
      </c>
      <c r="R1796" s="203"/>
      <c r="S1796" s="206" t="s">
        <v>2455</v>
      </c>
      <c r="T1796" s="143" t="s">
        <v>1035</v>
      </c>
      <c r="U1796" s="143" t="s">
        <v>1062</v>
      </c>
      <c r="V1796" s="217" t="s">
        <v>2452</v>
      </c>
      <c r="W1796" s="206" t="str">
        <f t="shared" si="83"/>
        <v>J/P201756GRJE</v>
      </c>
      <c r="X1796" s="206">
        <f t="shared" si="84"/>
        <v>0</v>
      </c>
      <c r="Y1796" s="206" t="str">
        <f>VLOOKUP(P1796,NIVEAUXADMIN!A:B,2,FALSE)</f>
        <v>HT08</v>
      </c>
      <c r="Z1796" s="206" t="str">
        <f>VLOOKUP(Q1796,NIVEAUXADMIN!E:F,2,FALSE)</f>
        <v>HT08811</v>
      </c>
      <c r="AA1796" s="206" t="e">
        <f>VLOOKUP(R1796,NIVEAUXADMIN!I:J,2,FALSE)</f>
        <v>#N/A</v>
      </c>
      <c r="AB1796" s="206">
        <f>IF(SUMPRODUCT(($A$4:$A1796=A1796)*($Q$4:$Q1796=Q1796))&gt;1,0,1)</f>
        <v>0</v>
      </c>
      <c r="AC1796" s="207">
        <f>IF(SUMPRODUCT(($A$4:$A1796=A1796)*($F$4:$F1796=F1796)*($Q$4:$Q1796=Q1796))&gt;1,0,1)</f>
        <v>0</v>
      </c>
      <c r="AD1796" s="206" t="str">
        <f t="shared" si="85"/>
        <v xml:space="preserve">{"Organisation": "J/P Haitian Relief Organization", "Indicateur": "Réparation et renforcement", "Statut": "Réalisé", "Date de l'activité (passé ou planifiée)
( jj-mm-aaaa)": "5/6/2017", "Département": "Grande Anse", "Commune": "Jeremie", "Section Communale": ""}, </v>
      </c>
    </row>
    <row r="1797" spans="1:30" x14ac:dyDescent="0.25">
      <c r="A1797" s="53" t="s">
        <v>2062</v>
      </c>
      <c r="B1797" s="53"/>
      <c r="C1797" s="53" t="s">
        <v>1195</v>
      </c>
      <c r="D1797" s="53" t="s">
        <v>15</v>
      </c>
      <c r="E1797" s="132">
        <v>42863</v>
      </c>
      <c r="F1797" s="77" t="s">
        <v>2394</v>
      </c>
      <c r="G1797" s="206" t="s">
        <v>2398</v>
      </c>
      <c r="H1797" s="138" t="s">
        <v>2407</v>
      </c>
      <c r="I1797" s="207">
        <v>14</v>
      </c>
      <c r="J1797" s="73"/>
      <c r="K1797" s="73"/>
      <c r="L1797" s="73"/>
      <c r="M1797" s="147"/>
      <c r="N1797" s="73">
        <v>14</v>
      </c>
      <c r="O1797" s="149"/>
      <c r="P1797" s="71" t="s">
        <v>16</v>
      </c>
      <c r="Q1797" s="71" t="s">
        <v>17</v>
      </c>
      <c r="R1797" s="203"/>
      <c r="S1797" s="206" t="s">
        <v>2455</v>
      </c>
      <c r="T1797" s="71" t="s">
        <v>1035</v>
      </c>
      <c r="U1797" s="71" t="s">
        <v>1062</v>
      </c>
      <c r="V1797" s="217" t="s">
        <v>2452</v>
      </c>
      <c r="W1797" s="206" t="str">
        <f t="shared" ref="W1797:W1860" si="86">UPPER(LEFT(A1797,3)&amp;YEAR(E1797)&amp;MONTH(E1797)&amp;DAY((E1797))&amp;LEFT(P1797,2)&amp;LEFT(Q1797,2)&amp;LEFT(R1797,2))</f>
        <v>J/P201758GRJE</v>
      </c>
      <c r="X1797" s="206">
        <f t="shared" ref="X1797:X1860" si="87">COUNTIF($W$4:$W$128,W1797)</f>
        <v>0</v>
      </c>
      <c r="Y1797" s="206" t="str">
        <f>VLOOKUP(P1797,NIVEAUXADMIN!A:B,2,FALSE)</f>
        <v>HT08</v>
      </c>
      <c r="Z1797" s="206" t="str">
        <f>VLOOKUP(Q1797,NIVEAUXADMIN!E:F,2,FALSE)</f>
        <v>HT08811</v>
      </c>
      <c r="AA1797" s="206" t="e">
        <f>VLOOKUP(R1797,NIVEAUXADMIN!I:J,2,FALSE)</f>
        <v>#N/A</v>
      </c>
      <c r="AB1797" s="206">
        <f>IF(SUMPRODUCT(($A$4:$A1797=A1797)*($Q$4:$Q1797=Q1797))&gt;1,0,1)</f>
        <v>0</v>
      </c>
      <c r="AC1797" s="207">
        <f>IF(SUMPRODUCT(($A$4:$A1797=A1797)*($F$4:$F1797=F1797)*($Q$4:$Q1797=Q1797))&gt;1,0,1)</f>
        <v>0</v>
      </c>
      <c r="AD1797" s="206" t="str">
        <f t="shared" ref="AD1797:AD1860" si="88">"{"""&amp;$A$3 &amp;""": """ &amp; TRIM(A1797)  &amp; """, """&amp; $F$3 &amp; """: """ &amp;  IFERROR(MID(F1797,5,LEN(F1797)-2),"")&amp; """, """ &amp;$D$3 &amp;""": """ &amp; D1797 &amp; """, """&amp;$E$3 &amp;""": """ &amp; IFERROR(TEXT(E1797,"m/d/yyyy"),"") &amp; """, """&amp; $P$3&amp; """: """ &amp; P1797&amp; """, """&amp; $Q$3&amp; """: """ &amp; Q1797&amp; """, """&amp; $R$3&amp; """: """ &amp; R1797&amp; """}, "</f>
        <v xml:space="preserve">{"Organisation": "J/P Haitian Relief Organization", "Indicateur": "Réparation et renforcement", "Statut": "Réalisé", "Date de l'activité (passé ou planifiée)
( jj-mm-aaaa)": "5/8/2017", "Département": "Grande Anse", "Commune": "Jeremie", "Section Communale": ""}, </v>
      </c>
    </row>
    <row r="1798" spans="1:30" x14ac:dyDescent="0.25">
      <c r="A1798" s="53" t="s">
        <v>2062</v>
      </c>
      <c r="B1798" s="53"/>
      <c r="C1798" s="53" t="s">
        <v>1195</v>
      </c>
      <c r="D1798" s="53" t="s">
        <v>15</v>
      </c>
      <c r="E1798" s="132">
        <v>42863</v>
      </c>
      <c r="F1798" s="77" t="s">
        <v>2394</v>
      </c>
      <c r="G1798" s="206" t="s">
        <v>2398</v>
      </c>
      <c r="H1798" s="138" t="s">
        <v>2407</v>
      </c>
      <c r="I1798" s="207">
        <v>4</v>
      </c>
      <c r="J1798" s="73"/>
      <c r="K1798" s="207"/>
      <c r="L1798" s="207"/>
      <c r="M1798" s="147"/>
      <c r="N1798" s="73">
        <v>4</v>
      </c>
      <c r="O1798" s="149"/>
      <c r="P1798" s="71" t="s">
        <v>16</v>
      </c>
      <c r="Q1798" s="71" t="s">
        <v>17</v>
      </c>
      <c r="R1798" s="203"/>
      <c r="S1798" s="206" t="s">
        <v>2471</v>
      </c>
      <c r="T1798" s="71" t="s">
        <v>1035</v>
      </c>
      <c r="U1798" s="71" t="s">
        <v>1062</v>
      </c>
      <c r="V1798" s="217" t="s">
        <v>2452</v>
      </c>
      <c r="W1798" s="206" t="str">
        <f t="shared" si="86"/>
        <v>J/P201758GRJE</v>
      </c>
      <c r="X1798" s="206">
        <f t="shared" si="87"/>
        <v>0</v>
      </c>
      <c r="Y1798" s="206" t="str">
        <f>VLOOKUP(P1798,NIVEAUXADMIN!A:B,2,FALSE)</f>
        <v>HT08</v>
      </c>
      <c r="Z1798" s="206" t="str">
        <f>VLOOKUP(Q1798,NIVEAUXADMIN!E:F,2,FALSE)</f>
        <v>HT08811</v>
      </c>
      <c r="AA1798" s="206" t="e">
        <f>VLOOKUP(R1798,NIVEAUXADMIN!I:J,2,FALSE)</f>
        <v>#N/A</v>
      </c>
      <c r="AB1798" s="206">
        <f>IF(SUMPRODUCT(($A$4:$A1798=A1798)*($Q$4:$Q1798=Q1798))&gt;1,0,1)</f>
        <v>0</v>
      </c>
      <c r="AC1798" s="207">
        <f>IF(SUMPRODUCT(($A$4:$A1798=A1798)*($F$4:$F1798=F1798)*($Q$4:$Q1798=Q1798))&gt;1,0,1)</f>
        <v>0</v>
      </c>
      <c r="AD1798" s="206" t="str">
        <f t="shared" si="88"/>
        <v xml:space="preserve">{"Organisation": "J/P Haitian Relief Organization", "Indicateur": "Réparation et renforcement", "Statut": "Réalisé", "Date de l'activité (passé ou planifiée)
( jj-mm-aaaa)": "5/8/2017", "Département": "Grande Anse", "Commune": "Jeremie", "Section Communale": ""}, </v>
      </c>
    </row>
    <row r="1799" spans="1:30" x14ac:dyDescent="0.25">
      <c r="A1799" s="53" t="s">
        <v>2062</v>
      </c>
      <c r="B1799" s="53"/>
      <c r="C1799" s="53" t="s">
        <v>1195</v>
      </c>
      <c r="D1799" s="53" t="s">
        <v>15</v>
      </c>
      <c r="E1799" s="132">
        <v>75732</v>
      </c>
      <c r="F1799" s="77" t="s">
        <v>2394</v>
      </c>
      <c r="G1799" s="206" t="s">
        <v>2398</v>
      </c>
      <c r="H1799" s="138" t="s">
        <v>2407</v>
      </c>
      <c r="I1799" s="207">
        <v>10</v>
      </c>
      <c r="J1799" s="73"/>
      <c r="K1799" s="207"/>
      <c r="L1799" s="207"/>
      <c r="M1799" s="147"/>
      <c r="N1799" s="73">
        <v>10</v>
      </c>
      <c r="O1799" s="149"/>
      <c r="P1799" s="53" t="s">
        <v>16</v>
      </c>
      <c r="Q1799" s="53" t="s">
        <v>17</v>
      </c>
      <c r="R1799" s="203"/>
      <c r="S1799" s="206" t="s">
        <v>2471</v>
      </c>
      <c r="T1799" s="71" t="s">
        <v>1035</v>
      </c>
      <c r="U1799" s="71" t="s">
        <v>1062</v>
      </c>
      <c r="V1799" s="217" t="s">
        <v>2452</v>
      </c>
      <c r="W1799" s="206" t="str">
        <f t="shared" si="86"/>
        <v>J/P210756GRJE</v>
      </c>
      <c r="X1799" s="206">
        <f t="shared" si="87"/>
        <v>0</v>
      </c>
      <c r="Y1799" s="206" t="str">
        <f>VLOOKUP(P1799,NIVEAUXADMIN!A:B,2,FALSE)</f>
        <v>HT08</v>
      </c>
      <c r="Z1799" s="206" t="str">
        <f>VLOOKUP(Q1799,NIVEAUXADMIN!E:F,2,FALSE)</f>
        <v>HT08811</v>
      </c>
      <c r="AA1799" s="206" t="e">
        <f>VLOOKUP(R1799,NIVEAUXADMIN!I:J,2,FALSE)</f>
        <v>#N/A</v>
      </c>
      <c r="AB1799" s="206">
        <f>IF(SUMPRODUCT(($A$4:$A1799=A1799)*($Q$4:$Q1799=Q1799))&gt;1,0,1)</f>
        <v>0</v>
      </c>
      <c r="AC1799" s="207">
        <f>IF(SUMPRODUCT(($A$4:$A1799=A1799)*($F$4:$F1799=F1799)*($Q$4:$Q1799=Q1799))&gt;1,0,1)</f>
        <v>0</v>
      </c>
      <c r="AD1799" s="206" t="str">
        <f t="shared" si="88"/>
        <v xml:space="preserve">{"Organisation": "J/P Haitian Relief Organization", "Indicateur": "Réparation et renforcement", "Statut": "Réalisé", "Date de l'activité (passé ou planifiée)
( jj-mm-aaaa)": "5/6/2107", "Département": "Grande Anse", "Commune": "Jeremie", "Section Communale": ""}, </v>
      </c>
    </row>
    <row r="1800" spans="1:30" x14ac:dyDescent="0.25">
      <c r="A1800" s="53" t="s">
        <v>2062</v>
      </c>
      <c r="B1800" s="53"/>
      <c r="C1800" s="71" t="s">
        <v>1195</v>
      </c>
      <c r="D1800" s="71" t="s">
        <v>15</v>
      </c>
      <c r="E1800" s="132" t="s">
        <v>2472</v>
      </c>
      <c r="F1800" s="77" t="s">
        <v>2420</v>
      </c>
      <c r="G1800" s="198"/>
      <c r="H1800" s="138" t="s">
        <v>2407</v>
      </c>
      <c r="I1800" s="207">
        <v>97</v>
      </c>
      <c r="J1800" s="73"/>
      <c r="K1800" s="207"/>
      <c r="L1800" s="207"/>
      <c r="M1800" s="147"/>
      <c r="N1800" s="73">
        <v>97</v>
      </c>
      <c r="O1800" s="149"/>
      <c r="P1800" s="71" t="s">
        <v>16</v>
      </c>
      <c r="Q1800" s="71" t="s">
        <v>246</v>
      </c>
      <c r="R1800" s="213" t="s">
        <v>1498</v>
      </c>
      <c r="S1800" s="206"/>
      <c r="T1800" s="71" t="s">
        <v>1033</v>
      </c>
      <c r="U1800" s="71" t="s">
        <v>1062</v>
      </c>
      <c r="V1800" s="217" t="s">
        <v>2452</v>
      </c>
      <c r="W1800" s="206" t="e">
        <f t="shared" si="86"/>
        <v>#VALUE!</v>
      </c>
      <c r="X1800" s="206">
        <f t="shared" si="87"/>
        <v>36</v>
      </c>
      <c r="Y1800" s="206" t="str">
        <f>VLOOKUP(P1800,NIVEAUXADMIN!A:B,2,FALSE)</f>
        <v>HT08</v>
      </c>
      <c r="Z1800" s="206" t="str">
        <f>VLOOKUP(Q1800,NIVEAUXADMIN!E:F,2,FALSE)</f>
        <v>HT08833</v>
      </c>
      <c r="AA1800" s="206" t="str">
        <f>VLOOKUP(R1800,NIVEAUXADMIN!I:J,2,FALSE)</f>
        <v>HT08833-02</v>
      </c>
      <c r="AB1800" s="206">
        <f>IF(SUMPRODUCT(($A$4:$A1800=A1800)*($Q$4:$Q1800=Q1800))&gt;1,0,1)</f>
        <v>1</v>
      </c>
      <c r="AC1800" s="207">
        <f>IF(SUMPRODUCT(($A$4:$A1800=A1800)*($F$4:$F1800=F1800)*($Q$4:$Q1800=Q1800))&gt;1,0,1)</f>
        <v>1</v>
      </c>
      <c r="AD1800" s="206" t="str">
        <f t="shared" si="88"/>
        <v xml:space="preserve">{"Organisation": "J/P Haitian Relief Organization", "Indicateur": "Distribution de materiel d'abris d'urgence", "Statut": "Réalisé", "Date de l'activité (passé ou planifiée)
( jj-mm-aaaa)": "2-3 may 2017", "Département": "Grande Anse", "Commune": "Beaumont", "Section Communale": "3ème Chardonette"}, </v>
      </c>
    </row>
    <row r="1801" spans="1:30" x14ac:dyDescent="0.25">
      <c r="A1801" s="53" t="s">
        <v>2062</v>
      </c>
      <c r="B1801" s="53"/>
      <c r="C1801" s="71" t="s">
        <v>1195</v>
      </c>
      <c r="D1801" s="71" t="s">
        <v>15</v>
      </c>
      <c r="E1801" s="132" t="s">
        <v>2472</v>
      </c>
      <c r="F1801" s="77" t="s">
        <v>2411</v>
      </c>
      <c r="G1801" s="206" t="s">
        <v>1142</v>
      </c>
      <c r="H1801" s="138" t="s">
        <v>2407</v>
      </c>
      <c r="I1801" s="207" t="s">
        <v>2453</v>
      </c>
      <c r="J1801" s="73"/>
      <c r="K1801" s="207"/>
      <c r="L1801" s="207"/>
      <c r="M1801" s="147"/>
      <c r="N1801" s="73"/>
      <c r="O1801" s="149"/>
      <c r="P1801" s="71" t="s">
        <v>16</v>
      </c>
      <c r="Q1801" s="71"/>
      <c r="R1801" s="203"/>
      <c r="S1801" s="206"/>
      <c r="T1801" s="71"/>
      <c r="U1801" s="71" t="s">
        <v>1062</v>
      </c>
      <c r="V1801" s="217" t="s">
        <v>2452</v>
      </c>
      <c r="W1801" s="206" t="e">
        <f t="shared" si="86"/>
        <v>#VALUE!</v>
      </c>
      <c r="X1801" s="206">
        <f t="shared" si="87"/>
        <v>36</v>
      </c>
      <c r="Y1801" s="206" t="str">
        <f>VLOOKUP(P1801,NIVEAUXADMIN!A:B,2,FALSE)</f>
        <v>HT08</v>
      </c>
      <c r="Z1801" s="206" t="e">
        <f>VLOOKUP(Q1801,NIVEAUXADMIN!E:F,2,FALSE)</f>
        <v>#N/A</v>
      </c>
      <c r="AA1801" s="206" t="e">
        <f>VLOOKUP(R1801,NIVEAUXADMIN!I:J,2,FALSE)</f>
        <v>#N/A</v>
      </c>
      <c r="AB1801" s="206">
        <f>IF(SUMPRODUCT(($A$4:$A1801=A1801)*($Q$4:$Q1801=Q1801))&gt;1,0,1)</f>
        <v>1</v>
      </c>
      <c r="AC1801" s="207">
        <f>IF(SUMPRODUCT(($A$4:$A1801=A1801)*($F$4:$F1801=F1801)*($Q$4:$Q1801=Q1801))&gt;1,0,1)</f>
        <v>1</v>
      </c>
      <c r="AD1801" s="206" t="str">
        <f t="shared" si="88"/>
        <v xml:space="preserve">{"Organisation": "J/P Haitian Relief Organization", "Indicateur": "Dissémination des principes sur la Reconstruction Plus Sûre", "Statut": "Réalisé", "Date de l'activité (passé ou planifiée)
( jj-mm-aaaa)": "2-3 may 2017", "Département": "Grande Anse", "Commune": "", "Section Communale": ""}, </v>
      </c>
    </row>
    <row r="1802" spans="1:30" x14ac:dyDescent="0.25">
      <c r="A1802" s="53" t="s">
        <v>2062</v>
      </c>
      <c r="B1802" s="53"/>
      <c r="C1802" s="71" t="s">
        <v>1195</v>
      </c>
      <c r="D1802" s="71" t="s">
        <v>15</v>
      </c>
      <c r="E1802" s="132" t="s">
        <v>2473</v>
      </c>
      <c r="F1802" s="77" t="s">
        <v>2420</v>
      </c>
      <c r="G1802" s="198"/>
      <c r="H1802" s="138" t="s">
        <v>2407</v>
      </c>
      <c r="I1802" s="207">
        <v>5</v>
      </c>
      <c r="J1802" s="207"/>
      <c r="K1802" s="207"/>
      <c r="L1802" s="207"/>
      <c r="M1802" s="147"/>
      <c r="N1802" s="73">
        <v>5</v>
      </c>
      <c r="O1802" s="149"/>
      <c r="P1802" s="71" t="s">
        <v>16</v>
      </c>
      <c r="Q1802" s="71" t="s">
        <v>273</v>
      </c>
      <c r="R1802" s="203"/>
      <c r="S1802" s="206" t="s">
        <v>273</v>
      </c>
      <c r="T1802" s="71" t="s">
        <v>1033</v>
      </c>
      <c r="U1802" s="71" t="s">
        <v>1062</v>
      </c>
      <c r="V1802" s="217" t="s">
        <v>2452</v>
      </c>
      <c r="W1802" s="206" t="e">
        <f t="shared" si="86"/>
        <v>#VALUE!</v>
      </c>
      <c r="X1802" s="206">
        <f t="shared" si="87"/>
        <v>36</v>
      </c>
      <c r="Y1802" s="206" t="str">
        <f>VLOOKUP(P1802,NIVEAUXADMIN!A:B,2,FALSE)</f>
        <v>HT08</v>
      </c>
      <c r="Z1802" s="206" t="str">
        <f>VLOOKUP(Q1802,NIVEAUXADMIN!E:F,2,FALSE)</f>
        <v>HT08832</v>
      </c>
      <c r="AA1802" s="206" t="e">
        <f>VLOOKUP(R1802,NIVEAUXADMIN!I:J,2,FALSE)</f>
        <v>#N/A</v>
      </c>
      <c r="AB1802" s="206">
        <f>IF(SUMPRODUCT(($A$4:$A1802=A1802)*($Q$4:$Q1802=Q1802))&gt;1,0,1)</f>
        <v>0</v>
      </c>
      <c r="AC1802" s="207">
        <f>IF(SUMPRODUCT(($A$4:$A1802=A1802)*($F$4:$F1802=F1802)*($Q$4:$Q1802=Q1802))&gt;1,0,1)</f>
        <v>0</v>
      </c>
      <c r="AD1802" s="206" t="str">
        <f t="shared" si="88"/>
        <v xml:space="preserve">{"Organisation": "J/P Haitian Relief Organization", "Indicateur": "Distribution de materiel d'abris d'urgence", "Statut": "Réalisé", "Date de l'activité (passé ou planifiée)
( jj-mm-aaaa)": "2-6 may 2017", "Département": "Grande Anse", "Commune": "Roseaux", "Section Communale": ""}, </v>
      </c>
    </row>
    <row r="1803" spans="1:30" x14ac:dyDescent="0.25">
      <c r="A1803" s="53" t="s">
        <v>2062</v>
      </c>
      <c r="B1803" s="53"/>
      <c r="C1803" s="71" t="s">
        <v>1195</v>
      </c>
      <c r="D1803" s="71" t="s">
        <v>15</v>
      </c>
      <c r="E1803" s="132" t="s">
        <v>2473</v>
      </c>
      <c r="F1803" s="77" t="s">
        <v>2420</v>
      </c>
      <c r="G1803" s="198"/>
      <c r="H1803" s="138" t="s">
        <v>2407</v>
      </c>
      <c r="I1803" s="207">
        <v>108</v>
      </c>
      <c r="J1803" s="73"/>
      <c r="K1803" s="207"/>
      <c r="L1803" s="207"/>
      <c r="M1803" s="147"/>
      <c r="N1803" s="207">
        <v>108</v>
      </c>
      <c r="O1803" s="149"/>
      <c r="P1803" s="71" t="s">
        <v>16</v>
      </c>
      <c r="Q1803" s="71" t="s">
        <v>270</v>
      </c>
      <c r="R1803" s="203"/>
      <c r="S1803" s="143" t="s">
        <v>2474</v>
      </c>
      <c r="T1803" s="71" t="s">
        <v>1033</v>
      </c>
      <c r="U1803" s="71" t="s">
        <v>1062</v>
      </c>
      <c r="V1803" s="217" t="s">
        <v>2452</v>
      </c>
      <c r="W1803" s="206" t="e">
        <f t="shared" si="86"/>
        <v>#VALUE!</v>
      </c>
      <c r="X1803" s="206">
        <f t="shared" si="87"/>
        <v>36</v>
      </c>
      <c r="Y1803" s="206" t="str">
        <f>VLOOKUP(P1803,NIVEAUXADMIN!A:B,2,FALSE)</f>
        <v>HT08</v>
      </c>
      <c r="Z1803" s="206" t="str">
        <f>VLOOKUP(Q1803,NIVEAUXADMIN!E:F,2,FALSE)</f>
        <v>HT08834</v>
      </c>
      <c r="AA1803" s="206" t="e">
        <f>VLOOKUP(R1803,NIVEAUXADMIN!I:J,2,FALSE)</f>
        <v>#N/A</v>
      </c>
      <c r="AB1803" s="206">
        <f>IF(SUMPRODUCT(($A$4:$A1803=A1803)*($Q$4:$Q1803=Q1803))&gt;1,0,1)</f>
        <v>1</v>
      </c>
      <c r="AC1803" s="207">
        <f>IF(SUMPRODUCT(($A$4:$A1803=A1803)*($F$4:$F1803=F1803)*($Q$4:$Q1803=Q1803))&gt;1,0,1)</f>
        <v>1</v>
      </c>
      <c r="AD1803" s="206" t="str">
        <f t="shared" si="88"/>
        <v xml:space="preserve">{"Organisation": "J/P Haitian Relief Organization", "Indicateur": "Distribution de materiel d'abris d'urgence", "Statut": "Réalisé", "Date de l'activité (passé ou planifiée)
( jj-mm-aaaa)": "2-6 may 2017", "Département": "Grande Anse", "Commune": "Pestel", "Section Communale": ""}, </v>
      </c>
    </row>
    <row r="1804" spans="1:30" x14ac:dyDescent="0.25">
      <c r="A1804" s="53" t="s">
        <v>2062</v>
      </c>
      <c r="B1804" s="53"/>
      <c r="C1804" s="71" t="s">
        <v>1195</v>
      </c>
      <c r="D1804" s="71" t="s">
        <v>15</v>
      </c>
      <c r="E1804" s="132" t="s">
        <v>2473</v>
      </c>
      <c r="F1804" s="77" t="s">
        <v>2420</v>
      </c>
      <c r="G1804" s="198"/>
      <c r="H1804" s="138" t="s">
        <v>2407</v>
      </c>
      <c r="I1804" s="207">
        <v>80</v>
      </c>
      <c r="J1804" s="73"/>
      <c r="K1804" s="207"/>
      <c r="L1804" s="207"/>
      <c r="M1804" s="147"/>
      <c r="N1804" s="73">
        <v>80</v>
      </c>
      <c r="O1804" s="149"/>
      <c r="P1804" s="71" t="s">
        <v>16</v>
      </c>
      <c r="Q1804" s="71" t="s">
        <v>17</v>
      </c>
      <c r="R1804" s="203"/>
      <c r="S1804" s="143" t="s">
        <v>2475</v>
      </c>
      <c r="T1804" s="71" t="s">
        <v>1034</v>
      </c>
      <c r="U1804" s="71" t="s">
        <v>1062</v>
      </c>
      <c r="V1804" s="217" t="s">
        <v>2452</v>
      </c>
      <c r="W1804" s="206" t="e">
        <f t="shared" si="86"/>
        <v>#VALUE!</v>
      </c>
      <c r="X1804" s="206">
        <f t="shared" si="87"/>
        <v>36</v>
      </c>
      <c r="Y1804" s="206" t="str">
        <f>VLOOKUP(P1804,NIVEAUXADMIN!A:B,2,FALSE)</f>
        <v>HT08</v>
      </c>
      <c r="Z1804" s="206" t="str">
        <f>VLOOKUP(Q1804,NIVEAUXADMIN!E:F,2,FALSE)</f>
        <v>HT08811</v>
      </c>
      <c r="AA1804" s="206" t="e">
        <f>VLOOKUP(R1804,NIVEAUXADMIN!I:J,2,FALSE)</f>
        <v>#N/A</v>
      </c>
      <c r="AB1804" s="206">
        <f>IF(SUMPRODUCT(($A$4:$A1804=A1804)*($Q$4:$Q1804=Q1804))&gt;1,0,1)</f>
        <v>0</v>
      </c>
      <c r="AC1804" s="207">
        <f>IF(SUMPRODUCT(($A$4:$A1804=A1804)*($F$4:$F1804=F1804)*($Q$4:$Q1804=Q1804))&gt;1,0,1)</f>
        <v>0</v>
      </c>
      <c r="AD1804" s="206" t="str">
        <f t="shared" si="88"/>
        <v xml:space="preserve">{"Organisation": "J/P Haitian Relief Organization", "Indicateur": "Distribution de materiel d'abris d'urgence", "Statut": "Réalisé", "Date de l'activité (passé ou planifiée)
( jj-mm-aaaa)": "2-6 may 2017", "Département": "Grande Anse", "Commune": "Jeremie", "Section Communale": ""}, </v>
      </c>
    </row>
    <row r="1805" spans="1:30" x14ac:dyDescent="0.25">
      <c r="A1805" s="53" t="s">
        <v>2062</v>
      </c>
      <c r="B1805" s="53"/>
      <c r="C1805" s="71" t="s">
        <v>1195</v>
      </c>
      <c r="D1805" s="71" t="s">
        <v>15</v>
      </c>
      <c r="E1805" s="135" t="s">
        <v>1886</v>
      </c>
      <c r="F1805" s="77" t="s">
        <v>2379</v>
      </c>
      <c r="G1805" s="206" t="s">
        <v>2380</v>
      </c>
      <c r="H1805" s="138" t="s">
        <v>2407</v>
      </c>
      <c r="I1805" s="207">
        <v>15</v>
      </c>
      <c r="J1805" s="73"/>
      <c r="K1805" s="219">
        <v>49</v>
      </c>
      <c r="L1805" s="219">
        <v>42</v>
      </c>
      <c r="M1805" s="147">
        <v>91</v>
      </c>
      <c r="N1805" s="73">
        <v>15</v>
      </c>
      <c r="O1805" s="149"/>
      <c r="P1805" s="71" t="s">
        <v>16</v>
      </c>
      <c r="Q1805" s="71" t="s">
        <v>17</v>
      </c>
      <c r="R1805" s="213" t="s">
        <v>1476</v>
      </c>
      <c r="S1805" s="206" t="s">
        <v>2461</v>
      </c>
      <c r="T1805" s="71" t="s">
        <v>1033</v>
      </c>
      <c r="U1805" s="143" t="s">
        <v>1062</v>
      </c>
      <c r="V1805" s="217" t="s">
        <v>2452</v>
      </c>
      <c r="W1805" s="206" t="e">
        <f t="shared" si="86"/>
        <v>#VALUE!</v>
      </c>
      <c r="X1805" s="206">
        <f t="shared" si="87"/>
        <v>36</v>
      </c>
      <c r="Y1805" s="206" t="str">
        <f>VLOOKUP(P1805,NIVEAUXADMIN!A:B,2,FALSE)</f>
        <v>HT08</v>
      </c>
      <c r="Z1805" s="206" t="str">
        <f>VLOOKUP(Q1805,NIVEAUXADMIN!E:F,2,FALSE)</f>
        <v>HT08811</v>
      </c>
      <c r="AA1805" s="206" t="str">
        <f>VLOOKUP(R1805,NIVEAUXADMIN!I:J,2,FALSE)</f>
        <v>HT08811-03</v>
      </c>
      <c r="AB1805" s="206">
        <f>IF(SUMPRODUCT(($A$4:$A1805=A1805)*($Q$4:$Q1805=Q1805))&gt;1,0,1)</f>
        <v>0</v>
      </c>
      <c r="AC1805" s="207">
        <f>IF(SUMPRODUCT(($A$4:$A1805=A1805)*($F$4:$F1805=F1805)*($Q$4:$Q1805=Q1805))&gt;1,0,1)</f>
        <v>0</v>
      </c>
      <c r="AD1805" s="206" t="str">
        <f t="shared" si="88"/>
        <v xml:space="preserve">{"Organisation": "J/P Haitian Relief Organization", "Indicateur": "Evaluation des dommages et diagnostique", "Statut": "Réalisé", "Date de l'activité (passé ou planifiée)
( jj-mm-aaaa)": "A confirmer", "Département": "Grande Anse", "Commune": "Jeremie", "Section Communale": "3e Haute Guinaudée"}, </v>
      </c>
    </row>
    <row r="1806" spans="1:30" x14ac:dyDescent="0.25">
      <c r="A1806" s="53" t="s">
        <v>2062</v>
      </c>
      <c r="B1806" s="53"/>
      <c r="C1806" s="71" t="s">
        <v>1195</v>
      </c>
      <c r="D1806" s="71" t="s">
        <v>15</v>
      </c>
      <c r="E1806" s="135" t="s">
        <v>1886</v>
      </c>
      <c r="F1806" s="77" t="s">
        <v>2379</v>
      </c>
      <c r="G1806" s="206" t="s">
        <v>2380</v>
      </c>
      <c r="H1806" s="138" t="s">
        <v>2407</v>
      </c>
      <c r="I1806" s="207">
        <v>9</v>
      </c>
      <c r="J1806" s="73"/>
      <c r="K1806" s="219">
        <v>26</v>
      </c>
      <c r="L1806" s="219">
        <v>26</v>
      </c>
      <c r="M1806" s="147">
        <v>52</v>
      </c>
      <c r="N1806" s="207">
        <v>9</v>
      </c>
      <c r="O1806" s="149"/>
      <c r="P1806" s="71" t="s">
        <v>16</v>
      </c>
      <c r="Q1806" s="71" t="s">
        <v>17</v>
      </c>
      <c r="R1806" s="203"/>
      <c r="S1806" s="143" t="s">
        <v>2462</v>
      </c>
      <c r="T1806" s="71" t="s">
        <v>1035</v>
      </c>
      <c r="U1806" s="71" t="s">
        <v>1062</v>
      </c>
      <c r="V1806" s="217" t="s">
        <v>2452</v>
      </c>
      <c r="W1806" s="206" t="e">
        <f t="shared" si="86"/>
        <v>#VALUE!</v>
      </c>
      <c r="X1806" s="206">
        <f t="shared" si="87"/>
        <v>36</v>
      </c>
      <c r="Y1806" s="206" t="str">
        <f>VLOOKUP(P1806,NIVEAUXADMIN!A:B,2,FALSE)</f>
        <v>HT08</v>
      </c>
      <c r="Z1806" s="206" t="str">
        <f>VLOOKUP(Q1806,NIVEAUXADMIN!E:F,2,FALSE)</f>
        <v>HT08811</v>
      </c>
      <c r="AA1806" s="206" t="e">
        <f>VLOOKUP(R1806,NIVEAUXADMIN!I:J,2,FALSE)</f>
        <v>#N/A</v>
      </c>
      <c r="AB1806" s="206">
        <f>IF(SUMPRODUCT(($A$4:$A1806=A1806)*($Q$4:$Q1806=Q1806))&gt;1,0,1)</f>
        <v>0</v>
      </c>
      <c r="AC1806" s="207">
        <f>IF(SUMPRODUCT(($A$4:$A1806=A1806)*($F$4:$F1806=F1806)*($Q$4:$Q1806=Q1806))&gt;1,0,1)</f>
        <v>0</v>
      </c>
      <c r="AD1806" s="206" t="str">
        <f t="shared" si="88"/>
        <v xml:space="preserve">{"Organisation": "J/P Haitian Relief Organization", "Indicateur": "Evaluation des dommages et diagnostique", "Statut": "Réalisé", "Date de l'activité (passé ou planifiée)
( jj-mm-aaaa)": "A confirmer", "Département": "Grande Anse", "Commune": "Jeremie", "Section Communale": ""}, </v>
      </c>
    </row>
    <row r="1807" spans="1:30" x14ac:dyDescent="0.25">
      <c r="A1807" s="143" t="s">
        <v>2062</v>
      </c>
      <c r="B1807" s="53"/>
      <c r="C1807" s="143" t="s">
        <v>1195</v>
      </c>
      <c r="D1807" s="143" t="s">
        <v>15</v>
      </c>
      <c r="E1807" s="135" t="s">
        <v>1886</v>
      </c>
      <c r="F1807" s="77" t="s">
        <v>2379</v>
      </c>
      <c r="G1807" s="206" t="s">
        <v>2380</v>
      </c>
      <c r="H1807" s="138" t="s">
        <v>2407</v>
      </c>
      <c r="I1807" s="207">
        <v>31</v>
      </c>
      <c r="J1807" s="146"/>
      <c r="K1807" s="219">
        <v>97</v>
      </c>
      <c r="L1807" s="219">
        <v>88</v>
      </c>
      <c r="M1807" s="147">
        <v>185</v>
      </c>
      <c r="N1807" s="146">
        <v>31</v>
      </c>
      <c r="O1807" s="149"/>
      <c r="P1807" s="71" t="s">
        <v>16</v>
      </c>
      <c r="Q1807" s="143" t="s">
        <v>17</v>
      </c>
      <c r="R1807" s="203"/>
      <c r="S1807" s="143" t="s">
        <v>2455</v>
      </c>
      <c r="T1807" s="71" t="s">
        <v>1035</v>
      </c>
      <c r="U1807" s="71" t="s">
        <v>1062</v>
      </c>
      <c r="V1807" s="217" t="s">
        <v>2452</v>
      </c>
      <c r="W1807" s="206" t="e">
        <f t="shared" si="86"/>
        <v>#VALUE!</v>
      </c>
      <c r="X1807" s="206">
        <f t="shared" si="87"/>
        <v>36</v>
      </c>
      <c r="Y1807" s="206" t="str">
        <f>VLOOKUP(P1807,NIVEAUXADMIN!A:B,2,FALSE)</f>
        <v>HT08</v>
      </c>
      <c r="Z1807" s="206" t="str">
        <f>VLOOKUP(Q1807,NIVEAUXADMIN!E:F,2,FALSE)</f>
        <v>HT08811</v>
      </c>
      <c r="AA1807" s="206" t="e">
        <f>VLOOKUP(R1807,NIVEAUXADMIN!I:J,2,FALSE)</f>
        <v>#N/A</v>
      </c>
      <c r="AB1807" s="206">
        <f>IF(SUMPRODUCT(($A$4:$A1807=A1807)*($Q$4:$Q1807=Q1807))&gt;1,0,1)</f>
        <v>0</v>
      </c>
      <c r="AC1807" s="207">
        <f>IF(SUMPRODUCT(($A$4:$A1807=A1807)*($F$4:$F1807=F1807)*($Q$4:$Q1807=Q1807))&gt;1,0,1)</f>
        <v>0</v>
      </c>
      <c r="AD1807" s="206" t="str">
        <f t="shared" si="88"/>
        <v xml:space="preserve">{"Organisation": "J/P Haitian Relief Organization", "Indicateur": "Evaluation des dommages et diagnostique", "Statut": "Réalisé", "Date de l'activité (passé ou planifiée)
( jj-mm-aaaa)": "A confirmer", "Département": "Grande Anse", "Commune": "Jeremie", "Section Communale": ""}, </v>
      </c>
    </row>
    <row r="1808" spans="1:30" x14ac:dyDescent="0.25">
      <c r="A1808" s="143" t="s">
        <v>2062</v>
      </c>
      <c r="B1808" s="53"/>
      <c r="C1808" s="143" t="s">
        <v>1195</v>
      </c>
      <c r="D1808" s="143" t="s">
        <v>15</v>
      </c>
      <c r="E1808" s="135" t="s">
        <v>1886</v>
      </c>
      <c r="F1808" s="77" t="s">
        <v>2379</v>
      </c>
      <c r="G1808" s="206" t="s">
        <v>2380</v>
      </c>
      <c r="H1808" s="138" t="s">
        <v>2407</v>
      </c>
      <c r="I1808" s="207">
        <v>2</v>
      </c>
      <c r="J1808" s="146"/>
      <c r="K1808" s="219">
        <v>10</v>
      </c>
      <c r="L1808" s="219">
        <v>10</v>
      </c>
      <c r="M1808" s="147">
        <v>20</v>
      </c>
      <c r="N1808" s="146">
        <v>2</v>
      </c>
      <c r="O1808" s="149"/>
      <c r="P1808" s="71" t="s">
        <v>16</v>
      </c>
      <c r="Q1808" s="143" t="s">
        <v>17</v>
      </c>
      <c r="R1808" s="203"/>
      <c r="S1808" s="143" t="s">
        <v>2466</v>
      </c>
      <c r="T1808" s="71" t="s">
        <v>1035</v>
      </c>
      <c r="U1808" s="71" t="s">
        <v>1062</v>
      </c>
      <c r="V1808" s="217" t="s">
        <v>2452</v>
      </c>
      <c r="W1808" s="206" t="e">
        <f t="shared" si="86"/>
        <v>#VALUE!</v>
      </c>
      <c r="X1808" s="206">
        <f t="shared" si="87"/>
        <v>36</v>
      </c>
      <c r="Y1808" s="206" t="str">
        <f>VLOOKUP(P1808,NIVEAUXADMIN!A:B,2,FALSE)</f>
        <v>HT08</v>
      </c>
      <c r="Z1808" s="206" t="str">
        <f>VLOOKUP(Q1808,NIVEAUXADMIN!E:F,2,FALSE)</f>
        <v>HT08811</v>
      </c>
      <c r="AA1808" s="206" t="e">
        <f>VLOOKUP(R1808,NIVEAUXADMIN!I:J,2,FALSE)</f>
        <v>#N/A</v>
      </c>
      <c r="AB1808" s="206">
        <f>IF(SUMPRODUCT(($A$4:$A1808=A1808)*($Q$4:$Q1808=Q1808))&gt;1,0,1)</f>
        <v>0</v>
      </c>
      <c r="AC1808" s="207">
        <f>IF(SUMPRODUCT(($A$4:$A1808=A1808)*($F$4:$F1808=F1808)*($Q$4:$Q1808=Q1808))&gt;1,0,1)</f>
        <v>0</v>
      </c>
      <c r="AD1808" s="206" t="str">
        <f t="shared" si="88"/>
        <v xml:space="preserve">{"Organisation": "J/P Haitian Relief Organization", "Indicateur": "Evaluation des dommages et diagnostique", "Statut": "Réalisé", "Date de l'activité (passé ou planifiée)
( jj-mm-aaaa)": "A confirmer", "Département": "Grande Anse", "Commune": "Jeremie", "Section Communale": ""}, </v>
      </c>
    </row>
    <row r="1809" spans="1:30" x14ac:dyDescent="0.25">
      <c r="A1809" s="143" t="s">
        <v>2062</v>
      </c>
      <c r="B1809" s="53"/>
      <c r="C1809" s="143" t="s">
        <v>1195</v>
      </c>
      <c r="D1809" s="143" t="s">
        <v>15</v>
      </c>
      <c r="E1809" s="132" t="s">
        <v>1886</v>
      </c>
      <c r="F1809" s="148" t="s">
        <v>2379</v>
      </c>
      <c r="G1809" s="206" t="s">
        <v>2380</v>
      </c>
      <c r="H1809" s="138" t="s">
        <v>2407</v>
      </c>
      <c r="I1809" s="207">
        <v>65</v>
      </c>
      <c r="J1809" s="146"/>
      <c r="K1809" s="219">
        <v>195</v>
      </c>
      <c r="L1809" s="219">
        <v>206</v>
      </c>
      <c r="M1809" s="147">
        <v>401</v>
      </c>
      <c r="N1809" s="146">
        <v>65</v>
      </c>
      <c r="O1809" s="149"/>
      <c r="P1809" s="71" t="s">
        <v>16</v>
      </c>
      <c r="Q1809" s="143" t="s">
        <v>17</v>
      </c>
      <c r="R1809" s="203"/>
      <c r="S1809" s="220" t="s">
        <v>2469</v>
      </c>
      <c r="T1809" s="71" t="s">
        <v>1035</v>
      </c>
      <c r="U1809" s="143" t="s">
        <v>1062</v>
      </c>
      <c r="V1809" s="217" t="s">
        <v>2452</v>
      </c>
      <c r="W1809" s="206" t="e">
        <f t="shared" si="86"/>
        <v>#VALUE!</v>
      </c>
      <c r="X1809" s="206">
        <f t="shared" si="87"/>
        <v>36</v>
      </c>
      <c r="Y1809" s="206" t="str">
        <f>VLOOKUP(P1809,NIVEAUXADMIN!A:B,2,FALSE)</f>
        <v>HT08</v>
      </c>
      <c r="Z1809" s="206" t="str">
        <f>VLOOKUP(Q1809,NIVEAUXADMIN!E:F,2,FALSE)</f>
        <v>HT08811</v>
      </c>
      <c r="AA1809" s="206" t="e">
        <f>VLOOKUP(R1809,NIVEAUXADMIN!I:J,2,FALSE)</f>
        <v>#N/A</v>
      </c>
      <c r="AB1809" s="206">
        <f>IF(SUMPRODUCT(($A$4:$A1809=A1809)*($Q$4:$Q1809=Q1809))&gt;1,0,1)</f>
        <v>0</v>
      </c>
      <c r="AC1809" s="207">
        <f>IF(SUMPRODUCT(($A$4:$A1809=A1809)*($F$4:$F1809=F1809)*($Q$4:$Q1809=Q1809))&gt;1,0,1)</f>
        <v>0</v>
      </c>
      <c r="AD1809" s="206" t="str">
        <f t="shared" si="88"/>
        <v xml:space="preserve">{"Organisation": "J/P Haitian Relief Organization", "Indicateur": "Evaluation des dommages et diagnostique", "Statut": "Réalisé", "Date de l'activité (passé ou planifiée)
( jj-mm-aaaa)": "A confirmer", "Département": "Grande Anse", "Commune": "Jeremie", "Section Communale": ""}, </v>
      </c>
    </row>
    <row r="1810" spans="1:30" x14ac:dyDescent="0.25">
      <c r="A1810" s="143" t="s">
        <v>2062</v>
      </c>
      <c r="B1810" s="53"/>
      <c r="C1810" s="143"/>
      <c r="D1810" s="143" t="s">
        <v>15</v>
      </c>
      <c r="E1810" s="132" t="s">
        <v>1887</v>
      </c>
      <c r="F1810" s="24" t="s">
        <v>2394</v>
      </c>
      <c r="G1810" s="145" t="s">
        <v>2398</v>
      </c>
      <c r="H1810" s="138" t="str">
        <f>IFERROR(VLOOKUP(G1810,REFERENCES!O:P,2,FALSE),"")</f>
        <v>Nombre de maison</v>
      </c>
      <c r="I1810" s="207">
        <v>2500</v>
      </c>
      <c r="J1810" s="146"/>
      <c r="K1810" s="146"/>
      <c r="L1810" s="146"/>
      <c r="M1810" s="147"/>
      <c r="N1810" s="197"/>
      <c r="O1810" s="206"/>
      <c r="P1810" s="71" t="s">
        <v>16</v>
      </c>
      <c r="Q1810" s="143" t="s">
        <v>140</v>
      </c>
      <c r="R1810" s="150"/>
      <c r="S1810" s="71"/>
      <c r="T1810" s="71"/>
      <c r="U1810" s="71"/>
      <c r="V1810" s="145"/>
      <c r="W1810" s="206" t="e">
        <f t="shared" si="86"/>
        <v>#VALUE!</v>
      </c>
      <c r="X1810" s="206">
        <f t="shared" si="87"/>
        <v>36</v>
      </c>
      <c r="Y1810" s="206" t="str">
        <f>VLOOKUP(P1810,NIVEAUXADMIN!A:B,2,FALSE)</f>
        <v>HT08</v>
      </c>
      <c r="Z1810" s="206" t="str">
        <f>VLOOKUP(Q1810,NIVEAUXADMIN!E:F,2,FALSE)</f>
        <v>HT08812</v>
      </c>
      <c r="AA1810" s="206" t="e">
        <f>VLOOKUP(R1810,NIVEAUXADMIN!I:J,2,FALSE)</f>
        <v>#N/A</v>
      </c>
      <c r="AB1810" s="206">
        <f>IF(SUMPRODUCT(($A$4:$A1810=A1810)*($Q$4:$Q1810=Q1810))&gt;1,0,1)</f>
        <v>0</v>
      </c>
      <c r="AC1810" s="207">
        <f>IF(SUMPRODUCT(($A$4:$A1810=A1810)*($F$4:$F1810=F1810)*($Q$4:$Q1810=Q1810))&gt;1,0,1)</f>
        <v>0</v>
      </c>
      <c r="AD1810" s="206" t="str">
        <f t="shared" si="88"/>
        <v xml:space="preserve">{"Organisation": "J/P Haitian Relief Organization", "Indicateur": "Réparation et renforcement", "Statut": "Réalisé", "Date de l'activité (passé ou planifiée)
( jj-mm-aaaa)": "Non renseigné", "Département": "Grande Anse", "Commune": "Abricots", "Section Communale": ""}, </v>
      </c>
    </row>
    <row r="1811" spans="1:30" x14ac:dyDescent="0.25">
      <c r="A1811" s="143" t="s">
        <v>2091</v>
      </c>
      <c r="B1811" s="53"/>
      <c r="C1811" s="143"/>
      <c r="D1811" s="143" t="s">
        <v>15</v>
      </c>
      <c r="E1811" s="132" t="s">
        <v>2249</v>
      </c>
      <c r="F1811" s="148" t="s">
        <v>2417</v>
      </c>
      <c r="G1811" s="145" t="s">
        <v>1050</v>
      </c>
      <c r="H1811" s="138" t="str">
        <f>IFERROR(VLOOKUP(G1811,REFERENCES!O:P,2,FALSE),"")</f>
        <v xml:space="preserve">Nombre </v>
      </c>
      <c r="I1811" s="207">
        <v>1050</v>
      </c>
      <c r="J1811" s="146"/>
      <c r="K1811" s="146"/>
      <c r="L1811" s="146"/>
      <c r="M1811" s="147"/>
      <c r="N1811" s="207">
        <v>1050</v>
      </c>
      <c r="O1811" s="206"/>
      <c r="P1811" s="71" t="s">
        <v>19</v>
      </c>
      <c r="Q1811" s="143" t="s">
        <v>527</v>
      </c>
      <c r="R1811" s="176"/>
      <c r="S1811" s="71"/>
      <c r="T1811" s="71"/>
      <c r="U1811" s="71"/>
      <c r="V1811" s="145"/>
      <c r="W1811" s="206" t="e">
        <f t="shared" si="86"/>
        <v>#VALUE!</v>
      </c>
      <c r="X1811" s="206">
        <f t="shared" si="87"/>
        <v>36</v>
      </c>
      <c r="Y1811" s="206" t="str">
        <f>VLOOKUP(P1811,NIVEAUXADMIN!A:B,2,FALSE)</f>
        <v>HT07</v>
      </c>
      <c r="Z1811" s="206" t="str">
        <f>VLOOKUP(Q1811,NIVEAUXADMIN!E:F,2,FALSE)</f>
        <v>HT07752</v>
      </c>
      <c r="AA1811" s="206" t="e">
        <f>VLOOKUP(R1811,NIVEAUXADMIN!I:J,2,FALSE)</f>
        <v>#N/A</v>
      </c>
      <c r="AB1811" s="206">
        <f>IF(SUMPRODUCT(($A$4:$A1811=A1811)*($Q$4:$Q1811=Q1811))&gt;1,0,1)</f>
        <v>1</v>
      </c>
      <c r="AC1811" s="207">
        <f>IF(SUMPRODUCT(($A$4:$A1811=A1811)*($F$4:$F1811=F1811)*($Q$4:$Q1811=Q1811))&gt;1,0,1)</f>
        <v>1</v>
      </c>
      <c r="AD1811" s="206" t="str">
        <f t="shared" si="88"/>
        <v xml:space="preserve">{"Organisation": "Jhpiego", "Indicateur": "Distribution de biens non-alimentaire", "Statut": "Réalisé", "Date de l'activité (passé ou planifiée)
( jj-mm-aaaa)": "Non renseigné", "Département": "Sud", "Commune": "Les Anglais", "Section Communale": ""}, </v>
      </c>
    </row>
    <row r="1812" spans="1:30" x14ac:dyDescent="0.25">
      <c r="A1812" s="143" t="s">
        <v>2091</v>
      </c>
      <c r="B1812" s="53"/>
      <c r="C1812" s="143"/>
      <c r="D1812" s="143" t="s">
        <v>15</v>
      </c>
      <c r="E1812" s="132" t="s">
        <v>2249</v>
      </c>
      <c r="F1812" s="77" t="s">
        <v>2417</v>
      </c>
      <c r="G1812" s="145" t="s">
        <v>1047</v>
      </c>
      <c r="H1812" s="138" t="str">
        <f>IFERROR(VLOOKUP(G1812,REFERENCES!O:P,2,FALSE),"")</f>
        <v xml:space="preserve">Nombre </v>
      </c>
      <c r="I1812" s="207">
        <v>1050</v>
      </c>
      <c r="J1812" s="146"/>
      <c r="K1812" s="146"/>
      <c r="L1812" s="146"/>
      <c r="M1812" s="147"/>
      <c r="N1812" s="146">
        <v>1050</v>
      </c>
      <c r="O1812" s="206"/>
      <c r="P1812" s="71" t="s">
        <v>19</v>
      </c>
      <c r="Q1812" s="143" t="s">
        <v>527</v>
      </c>
      <c r="R1812" s="176"/>
      <c r="S1812" s="143"/>
      <c r="T1812" s="71"/>
      <c r="U1812" s="143"/>
      <c r="V1812" s="145"/>
      <c r="W1812" s="206" t="e">
        <f t="shared" si="86"/>
        <v>#VALUE!</v>
      </c>
      <c r="X1812" s="206">
        <f t="shared" si="87"/>
        <v>36</v>
      </c>
      <c r="Y1812" s="206" t="str">
        <f>VLOOKUP(P1812,NIVEAUXADMIN!A:B,2,FALSE)</f>
        <v>HT07</v>
      </c>
      <c r="Z1812" s="206" t="str">
        <f>VLOOKUP(Q1812,NIVEAUXADMIN!E:F,2,FALSE)</f>
        <v>HT07752</v>
      </c>
      <c r="AA1812" s="206" t="e">
        <f>VLOOKUP(R1812,NIVEAUXADMIN!I:J,2,FALSE)</f>
        <v>#N/A</v>
      </c>
      <c r="AB1812" s="206">
        <f>IF(SUMPRODUCT(($A$4:$A1812=A1812)*($Q$4:$Q1812=Q1812))&gt;1,0,1)</f>
        <v>0</v>
      </c>
      <c r="AC1812" s="207">
        <f>IF(SUMPRODUCT(($A$4:$A1812=A1812)*($F$4:$F1812=F1812)*($Q$4:$Q1812=Q1812))&gt;1,0,1)</f>
        <v>0</v>
      </c>
      <c r="AD1812" s="206" t="str">
        <f t="shared" si="88"/>
        <v xml:space="preserve">{"Organisation": "Jhpiego", "Indicateur": "Distribution de biens non-alimentaire", "Statut": "Réalisé", "Date de l'activité (passé ou planifiée)
( jj-mm-aaaa)": "Non renseigné", "Département": "Sud", "Commune": "Les Anglais", "Section Communale": ""}, </v>
      </c>
    </row>
    <row r="1813" spans="1:30" x14ac:dyDescent="0.25">
      <c r="A1813" s="143" t="s">
        <v>2091</v>
      </c>
      <c r="B1813" s="53"/>
      <c r="C1813" s="143"/>
      <c r="D1813" s="143" t="s">
        <v>15</v>
      </c>
      <c r="E1813" s="132" t="s">
        <v>2249</v>
      </c>
      <c r="F1813" s="77" t="s">
        <v>2417</v>
      </c>
      <c r="G1813" s="145" t="s">
        <v>1055</v>
      </c>
      <c r="H1813" s="138" t="str">
        <f>IFERROR(VLOOKUP(G1813,REFERENCES!O:P,2,FALSE),"")</f>
        <v xml:space="preserve">Nombre </v>
      </c>
      <c r="I1813" s="207">
        <v>1050</v>
      </c>
      <c r="J1813" s="146"/>
      <c r="K1813" s="146"/>
      <c r="L1813" s="146"/>
      <c r="M1813" s="147"/>
      <c r="N1813" s="146">
        <v>1050</v>
      </c>
      <c r="O1813" s="206"/>
      <c r="P1813" s="71" t="s">
        <v>19</v>
      </c>
      <c r="Q1813" s="143" t="s">
        <v>527</v>
      </c>
      <c r="R1813" s="176"/>
      <c r="S1813" s="143"/>
      <c r="T1813" s="71"/>
      <c r="U1813" s="71"/>
      <c r="V1813" s="145"/>
      <c r="W1813" s="206" t="e">
        <f t="shared" si="86"/>
        <v>#VALUE!</v>
      </c>
      <c r="X1813" s="206">
        <f t="shared" si="87"/>
        <v>36</v>
      </c>
      <c r="Y1813" s="206" t="str">
        <f>VLOOKUP(P1813,NIVEAUXADMIN!A:B,2,FALSE)</f>
        <v>HT07</v>
      </c>
      <c r="Z1813" s="206" t="str">
        <f>VLOOKUP(Q1813,NIVEAUXADMIN!E:F,2,FALSE)</f>
        <v>HT07752</v>
      </c>
      <c r="AA1813" s="206" t="e">
        <f>VLOOKUP(R1813,NIVEAUXADMIN!I:J,2,FALSE)</f>
        <v>#N/A</v>
      </c>
      <c r="AB1813" s="206">
        <f>IF(SUMPRODUCT(($A$4:$A1813=A1813)*($Q$4:$Q1813=Q1813))&gt;1,0,1)</f>
        <v>0</v>
      </c>
      <c r="AC1813" s="207">
        <f>IF(SUMPRODUCT(($A$4:$A1813=A1813)*($F$4:$F1813=F1813)*($Q$4:$Q1813=Q1813))&gt;1,0,1)</f>
        <v>0</v>
      </c>
      <c r="AD1813" s="206" t="str">
        <f t="shared" si="88"/>
        <v xml:space="preserve">{"Organisation": "Jhpiego", "Indicateur": "Distribution de biens non-alimentaire", "Statut": "Réalisé", "Date de l'activité (passé ou planifiée)
( jj-mm-aaaa)": "Non renseigné", "Département": "Sud", "Commune": "Les Anglais", "Section Communale": ""}, </v>
      </c>
    </row>
    <row r="1814" spans="1:30" x14ac:dyDescent="0.25">
      <c r="A1814" s="143" t="s">
        <v>2091</v>
      </c>
      <c r="B1814" s="53"/>
      <c r="C1814" s="143"/>
      <c r="D1814" s="143" t="s">
        <v>15</v>
      </c>
      <c r="E1814" s="132" t="s">
        <v>2249</v>
      </c>
      <c r="F1814" s="77" t="s">
        <v>2420</v>
      </c>
      <c r="G1814" s="145" t="s">
        <v>2409</v>
      </c>
      <c r="H1814" s="138" t="str">
        <f>IFERROR(VLOOKUP(G1814,REFERENCES!O:P,2,FALSE),"")</f>
        <v xml:space="preserve">Nombre </v>
      </c>
      <c r="I1814" s="207">
        <v>55</v>
      </c>
      <c r="J1814" s="146"/>
      <c r="K1814" s="146"/>
      <c r="L1814" s="146"/>
      <c r="M1814" s="147"/>
      <c r="N1814" s="207">
        <v>55</v>
      </c>
      <c r="O1814" s="206"/>
      <c r="P1814" s="71" t="s">
        <v>16</v>
      </c>
      <c r="Q1814" s="143"/>
      <c r="R1814" s="176"/>
      <c r="S1814" s="143"/>
      <c r="T1814" s="71"/>
      <c r="U1814" s="71"/>
      <c r="V1814" s="145"/>
      <c r="W1814" s="206" t="e">
        <f t="shared" si="86"/>
        <v>#VALUE!</v>
      </c>
      <c r="X1814" s="206">
        <f t="shared" si="87"/>
        <v>36</v>
      </c>
      <c r="Y1814" s="206" t="str">
        <f>VLOOKUP(P1814,NIVEAUXADMIN!A:B,2,FALSE)</f>
        <v>HT08</v>
      </c>
      <c r="Z1814" s="206" t="e">
        <f>VLOOKUP(Q1814,NIVEAUXADMIN!E:F,2,FALSE)</f>
        <v>#N/A</v>
      </c>
      <c r="AA1814" s="206" t="e">
        <f>VLOOKUP(R1814,NIVEAUXADMIN!I:J,2,FALSE)</f>
        <v>#N/A</v>
      </c>
      <c r="AB1814" s="206">
        <f>IF(SUMPRODUCT(($A$4:$A1814=A1814)*($Q$4:$Q1814=Q1814))&gt;1,0,1)</f>
        <v>1</v>
      </c>
      <c r="AC1814" s="207">
        <f>IF(SUMPRODUCT(($A$4:$A1814=A1814)*($F$4:$F1814=F1814)*($Q$4:$Q1814=Q1814))&gt;1,0,1)</f>
        <v>1</v>
      </c>
      <c r="AD1814" s="206" t="str">
        <f t="shared" si="88"/>
        <v xml:space="preserve">{"Organisation": "Jhpiego", "Indicateur": "Distribution de materiel d'abris d'urgence", "Statut": "Réalisé", "Date de l'activité (passé ou planifiée)
( jj-mm-aaaa)": "Non renseigné", "Département": "Grande Anse", "Commune": "", "Section Communale": ""}, </v>
      </c>
    </row>
    <row r="1815" spans="1:30" ht="45" x14ac:dyDescent="0.25">
      <c r="A1815" s="143" t="s">
        <v>88</v>
      </c>
      <c r="B1815" s="53" t="s">
        <v>1118</v>
      </c>
      <c r="C1815" s="143" t="s">
        <v>1844</v>
      </c>
      <c r="D1815" s="143" t="s">
        <v>15</v>
      </c>
      <c r="E1815" s="132">
        <v>42678</v>
      </c>
      <c r="F1815" s="77" t="s">
        <v>2417</v>
      </c>
      <c r="G1815" s="145" t="s">
        <v>1055</v>
      </c>
      <c r="H1815" s="138" t="str">
        <f>IFERROR(VLOOKUP(G1815,REFERENCES!O:P,2,FALSE),"")</f>
        <v xml:space="preserve">Nombre </v>
      </c>
      <c r="I1815" s="185">
        <v>100</v>
      </c>
      <c r="J1815" s="146"/>
      <c r="K1815" s="146"/>
      <c r="L1815" s="146"/>
      <c r="M1815" s="147">
        <v>500</v>
      </c>
      <c r="N1815" s="207">
        <v>100</v>
      </c>
      <c r="O1815" s="149" t="s">
        <v>1038</v>
      </c>
      <c r="P1815" s="71" t="s">
        <v>16</v>
      </c>
      <c r="Q1815" s="143" t="s">
        <v>17</v>
      </c>
      <c r="R1815" s="150" t="s">
        <v>1431</v>
      </c>
      <c r="S1815" s="143" t="s">
        <v>1833</v>
      </c>
      <c r="T1815" s="71" t="s">
        <v>1033</v>
      </c>
      <c r="U1815" s="71" t="s">
        <v>1062</v>
      </c>
      <c r="V1815" s="145" t="s">
        <v>1830</v>
      </c>
      <c r="W1815" s="206" t="str">
        <f t="shared" si="86"/>
        <v>LUT2016114GRJE2È</v>
      </c>
      <c r="X1815" s="206">
        <f t="shared" si="87"/>
        <v>0</v>
      </c>
      <c r="Y1815" s="206" t="str">
        <f>VLOOKUP(P1815,NIVEAUXADMIN!A:B,2,FALSE)</f>
        <v>HT08</v>
      </c>
      <c r="Z1815" s="206" t="str">
        <f>VLOOKUP(Q1815,NIVEAUXADMIN!E:F,2,FALSE)</f>
        <v>HT08811</v>
      </c>
      <c r="AA1815" s="206" t="str">
        <f>VLOOKUP(R1815,NIVEAUXADMIN!I:J,2,FALSE)</f>
        <v>HT08811-02</v>
      </c>
      <c r="AB1815" s="206">
        <f>IF(SUMPRODUCT(($A$4:$A1815=A1815)*($Q$4:$Q1815=Q1815))&gt;1,0,1)</f>
        <v>1</v>
      </c>
      <c r="AC1815" s="207">
        <f>IF(SUMPRODUCT(($A$4:$A1815=A1815)*($F$4:$F1815=F1815)*($Q$4:$Q1815=Q1815))&gt;1,0,1)</f>
        <v>1</v>
      </c>
      <c r="AD1815" s="206" t="str">
        <f t="shared" si="88"/>
        <v xml:space="preserve">{"Organisation": "Lutheran World Federation", "Indicateur": "Distribution de biens non-alimentaire", "Statut": "Réalisé", "Date de l'activité (passé ou planifiée)
( jj-mm-aaaa)": "11/4/2016", "Département": "Grande Anse", "Commune": "Jeremie", "Section Communale": "2ème Haute Voldrogue"}, </v>
      </c>
    </row>
    <row r="1816" spans="1:30" ht="45" x14ac:dyDescent="0.25">
      <c r="A1816" s="143" t="s">
        <v>88</v>
      </c>
      <c r="B1816" s="53" t="s">
        <v>1118</v>
      </c>
      <c r="C1816" s="143" t="s">
        <v>1844</v>
      </c>
      <c r="D1816" s="143" t="s">
        <v>15</v>
      </c>
      <c r="E1816" s="132">
        <v>42679</v>
      </c>
      <c r="F1816" s="77" t="s">
        <v>2417</v>
      </c>
      <c r="G1816" s="145" t="s">
        <v>1055</v>
      </c>
      <c r="H1816" s="138" t="str">
        <f>IFERROR(VLOOKUP(G1816,REFERENCES!O:P,2,FALSE),"")</f>
        <v xml:space="preserve">Nombre </v>
      </c>
      <c r="I1816" s="185">
        <v>100</v>
      </c>
      <c r="J1816" s="146"/>
      <c r="K1816" s="146"/>
      <c r="L1816" s="146"/>
      <c r="M1816" s="147">
        <v>500</v>
      </c>
      <c r="N1816" s="207">
        <v>100</v>
      </c>
      <c r="O1816" s="149" t="s">
        <v>1038</v>
      </c>
      <c r="P1816" s="143" t="s">
        <v>16</v>
      </c>
      <c r="Q1816" s="143" t="s">
        <v>17</v>
      </c>
      <c r="R1816" s="150" t="s">
        <v>1431</v>
      </c>
      <c r="S1816" s="143" t="s">
        <v>1849</v>
      </c>
      <c r="T1816" s="143" t="s">
        <v>1033</v>
      </c>
      <c r="U1816" s="143" t="s">
        <v>1062</v>
      </c>
      <c r="V1816" s="145" t="s">
        <v>1830</v>
      </c>
      <c r="W1816" s="206" t="str">
        <f t="shared" si="86"/>
        <v>LUT2016115GRJE2È</v>
      </c>
      <c r="X1816" s="206">
        <f t="shared" si="87"/>
        <v>0</v>
      </c>
      <c r="Y1816" s="206" t="str">
        <f>VLOOKUP(P1816,NIVEAUXADMIN!A:B,2,FALSE)</f>
        <v>HT08</v>
      </c>
      <c r="Z1816" s="206" t="str">
        <f>VLOOKUP(Q1816,NIVEAUXADMIN!E:F,2,FALSE)</f>
        <v>HT08811</v>
      </c>
      <c r="AA1816" s="206" t="str">
        <f>VLOOKUP(R1816,NIVEAUXADMIN!I:J,2,FALSE)</f>
        <v>HT08811-02</v>
      </c>
      <c r="AB1816" s="206">
        <f>IF(SUMPRODUCT(($A$4:$A1816=A1816)*($Q$4:$Q1816=Q1816))&gt;1,0,1)</f>
        <v>0</v>
      </c>
      <c r="AC1816" s="207">
        <f>IF(SUMPRODUCT(($A$4:$A1816=A1816)*($F$4:$F1816=F1816)*($Q$4:$Q1816=Q1816))&gt;1,0,1)</f>
        <v>0</v>
      </c>
      <c r="AD1816" s="206" t="str">
        <f t="shared" si="88"/>
        <v xml:space="preserve">{"Organisation": "Lutheran World Federation", "Indicateur": "Distribution de biens non-alimentaire", "Statut": "Réalisé", "Date de l'activité (passé ou planifiée)
( jj-mm-aaaa)": "11/5/2016", "Département": "Grande Anse", "Commune": "Jeremie", "Section Communale": "2ème Haute Voldrogue"}, </v>
      </c>
    </row>
    <row r="1817" spans="1:30" x14ac:dyDescent="0.25">
      <c r="A1817" s="143" t="s">
        <v>88</v>
      </c>
      <c r="B1817" s="53" t="s">
        <v>1118</v>
      </c>
      <c r="C1817" s="143" t="s">
        <v>1844</v>
      </c>
      <c r="D1817" s="71" t="s">
        <v>15</v>
      </c>
      <c r="E1817" s="132">
        <v>42679</v>
      </c>
      <c r="F1817" s="77" t="s">
        <v>2420</v>
      </c>
      <c r="G1817" s="145" t="s">
        <v>2410</v>
      </c>
      <c r="H1817" s="138" t="str">
        <f>IFERROR(VLOOKUP(G1817,REFERENCES!O:P,2,FALSE),"")</f>
        <v xml:space="preserve">Nombre </v>
      </c>
      <c r="I1817" s="185">
        <v>100</v>
      </c>
      <c r="J1817" s="146"/>
      <c r="K1817" s="146"/>
      <c r="L1817" s="146"/>
      <c r="M1817" s="147">
        <v>500</v>
      </c>
      <c r="N1817" s="146">
        <v>100</v>
      </c>
      <c r="O1817" s="149" t="s">
        <v>1038</v>
      </c>
      <c r="P1817" s="71" t="s">
        <v>16</v>
      </c>
      <c r="Q1817" s="143" t="s">
        <v>17</v>
      </c>
      <c r="R1817" s="150" t="s">
        <v>1431</v>
      </c>
      <c r="S1817" s="143" t="s">
        <v>1849</v>
      </c>
      <c r="T1817" s="143" t="s">
        <v>1033</v>
      </c>
      <c r="U1817" s="143" t="s">
        <v>1062</v>
      </c>
      <c r="V1817" s="145" t="s">
        <v>1831</v>
      </c>
      <c r="W1817" s="206" t="str">
        <f t="shared" si="86"/>
        <v>LUT2016115GRJE2È</v>
      </c>
      <c r="X1817" s="206">
        <f t="shared" si="87"/>
        <v>0</v>
      </c>
      <c r="Y1817" s="206" t="str">
        <f>VLOOKUP(P1817,NIVEAUXADMIN!A:B,2,FALSE)</f>
        <v>HT08</v>
      </c>
      <c r="Z1817" s="206" t="str">
        <f>VLOOKUP(Q1817,NIVEAUXADMIN!E:F,2,FALSE)</f>
        <v>HT08811</v>
      </c>
      <c r="AA1817" s="206" t="str">
        <f>VLOOKUP(R1817,NIVEAUXADMIN!I:J,2,FALSE)</f>
        <v>HT08811-02</v>
      </c>
      <c r="AB1817" s="206">
        <f>IF(SUMPRODUCT(($A$4:$A1817=A1817)*($Q$4:$Q1817=Q1817))&gt;1,0,1)</f>
        <v>0</v>
      </c>
      <c r="AC1817" s="207">
        <f>IF(SUMPRODUCT(($A$4:$A1817=A1817)*($F$4:$F1817=F1817)*($Q$4:$Q1817=Q1817))&gt;1,0,1)</f>
        <v>1</v>
      </c>
      <c r="AD1817" s="206" t="str">
        <f t="shared" si="88"/>
        <v xml:space="preserve">{"Organisation": "Lutheran World Federation", "Indicateur": "Distribution de materiel d'abris d'urgence", "Statut": "Réalisé", "Date de l'activité (passé ou planifiée)
( jj-mm-aaaa)": "11/5/2016", "Département": "Grande Anse", "Commune": "Jeremie", "Section Communale": "2ème Haute Voldrogue"}, </v>
      </c>
    </row>
    <row r="1818" spans="1:30" ht="45" x14ac:dyDescent="0.25">
      <c r="A1818" s="143" t="s">
        <v>88</v>
      </c>
      <c r="B1818" s="71" t="s">
        <v>1118</v>
      </c>
      <c r="C1818" s="143" t="s">
        <v>1844</v>
      </c>
      <c r="D1818" s="71" t="s">
        <v>15</v>
      </c>
      <c r="E1818" s="132">
        <v>42681</v>
      </c>
      <c r="F1818" s="77" t="s">
        <v>2417</v>
      </c>
      <c r="G1818" s="145" t="s">
        <v>1055</v>
      </c>
      <c r="H1818" s="138" t="str">
        <f>IFERROR(VLOOKUP(G1818,REFERENCES!O:P,2,FALSE),"")</f>
        <v xml:space="preserve">Nombre </v>
      </c>
      <c r="I1818" s="185">
        <v>100</v>
      </c>
      <c r="J1818" s="146"/>
      <c r="K1818" s="146"/>
      <c r="L1818" s="146"/>
      <c r="M1818" s="147">
        <v>500</v>
      </c>
      <c r="N1818" s="146">
        <v>100</v>
      </c>
      <c r="O1818" s="149" t="s">
        <v>1038</v>
      </c>
      <c r="P1818" s="71" t="s">
        <v>16</v>
      </c>
      <c r="Q1818" s="143" t="s">
        <v>17</v>
      </c>
      <c r="R1818" s="150" t="s">
        <v>1431</v>
      </c>
      <c r="S1818" s="143" t="s">
        <v>1848</v>
      </c>
      <c r="T1818" s="143" t="s">
        <v>1033</v>
      </c>
      <c r="U1818" s="143" t="s">
        <v>1062</v>
      </c>
      <c r="V1818" s="145" t="s">
        <v>1830</v>
      </c>
      <c r="W1818" s="206" t="str">
        <f t="shared" si="86"/>
        <v>LUT2016117GRJE2È</v>
      </c>
      <c r="X1818" s="206">
        <f t="shared" si="87"/>
        <v>0</v>
      </c>
      <c r="Y1818" s="206" t="str">
        <f>VLOOKUP(P1818,NIVEAUXADMIN!A:B,2,FALSE)</f>
        <v>HT08</v>
      </c>
      <c r="Z1818" s="206" t="str">
        <f>VLOOKUP(Q1818,NIVEAUXADMIN!E:F,2,FALSE)</f>
        <v>HT08811</v>
      </c>
      <c r="AA1818" s="206" t="str">
        <f>VLOOKUP(R1818,NIVEAUXADMIN!I:J,2,FALSE)</f>
        <v>HT08811-02</v>
      </c>
      <c r="AB1818" s="206">
        <f>IF(SUMPRODUCT(($A$4:$A1818=A1818)*($Q$4:$Q1818=Q1818))&gt;1,0,1)</f>
        <v>0</v>
      </c>
      <c r="AC1818" s="207">
        <f>IF(SUMPRODUCT(($A$4:$A1818=A1818)*($F$4:$F1818=F1818)*($Q$4:$Q1818=Q1818))&gt;1,0,1)</f>
        <v>0</v>
      </c>
      <c r="AD1818" s="206" t="str">
        <f t="shared" si="88"/>
        <v xml:space="preserve">{"Organisation": "Lutheran World Federation", "Indicateur": "Distribution de biens non-alimentaire", "Statut": "Réalisé", "Date de l'activité (passé ou planifiée)
( jj-mm-aaaa)": "11/7/2016", "Département": "Grande Anse", "Commune": "Jeremie", "Section Communale": "2ème Haute Voldrogue"}, </v>
      </c>
    </row>
    <row r="1819" spans="1:30" x14ac:dyDescent="0.25">
      <c r="A1819" s="143" t="s">
        <v>88</v>
      </c>
      <c r="B1819" s="53" t="s">
        <v>1118</v>
      </c>
      <c r="C1819" s="143" t="s">
        <v>1844</v>
      </c>
      <c r="D1819" s="143" t="s">
        <v>15</v>
      </c>
      <c r="E1819" s="132">
        <v>42681</v>
      </c>
      <c r="F1819" s="77" t="s">
        <v>2420</v>
      </c>
      <c r="G1819" s="145" t="s">
        <v>2410</v>
      </c>
      <c r="H1819" s="138" t="str">
        <f>IFERROR(VLOOKUP(G1819,REFERENCES!O:P,2,FALSE),"")</f>
        <v xml:space="preserve">Nombre </v>
      </c>
      <c r="I1819" s="185">
        <v>100</v>
      </c>
      <c r="J1819" s="207"/>
      <c r="K1819" s="207"/>
      <c r="L1819" s="207"/>
      <c r="M1819" s="147">
        <v>500</v>
      </c>
      <c r="N1819" s="146">
        <v>100</v>
      </c>
      <c r="O1819" s="149" t="s">
        <v>1038</v>
      </c>
      <c r="P1819" s="206" t="s">
        <v>16</v>
      </c>
      <c r="Q1819" s="206" t="s">
        <v>17</v>
      </c>
      <c r="R1819" s="150" t="s">
        <v>1431</v>
      </c>
      <c r="S1819" s="143" t="s">
        <v>1848</v>
      </c>
      <c r="T1819" s="206" t="s">
        <v>1033</v>
      </c>
      <c r="U1819" s="143" t="s">
        <v>1062</v>
      </c>
      <c r="V1819" s="145" t="s">
        <v>1831</v>
      </c>
      <c r="W1819" s="206" t="str">
        <f t="shared" si="86"/>
        <v>LUT2016117GRJE2È</v>
      </c>
      <c r="X1819" s="206">
        <f t="shared" si="87"/>
        <v>0</v>
      </c>
      <c r="Y1819" s="206" t="str">
        <f>VLOOKUP(P1819,NIVEAUXADMIN!A:B,2,FALSE)</f>
        <v>HT08</v>
      </c>
      <c r="Z1819" s="206" t="str">
        <f>VLOOKUP(Q1819,NIVEAUXADMIN!E:F,2,FALSE)</f>
        <v>HT08811</v>
      </c>
      <c r="AA1819" s="206" t="str">
        <f>VLOOKUP(R1819,NIVEAUXADMIN!I:J,2,FALSE)</f>
        <v>HT08811-02</v>
      </c>
      <c r="AB1819" s="206">
        <f>IF(SUMPRODUCT(($A$4:$A1819=A1819)*($Q$4:$Q1819=Q1819))&gt;1,0,1)</f>
        <v>0</v>
      </c>
      <c r="AC1819" s="207">
        <f>IF(SUMPRODUCT(($A$4:$A1819=A1819)*($F$4:$F1819=F1819)*($Q$4:$Q1819=Q1819))&gt;1,0,1)</f>
        <v>0</v>
      </c>
      <c r="AD1819" s="206" t="str">
        <f t="shared" si="88"/>
        <v xml:space="preserve">{"Organisation": "Lutheran World Federation", "Indicateur": "Distribution de materiel d'abris d'urgence", "Statut": "Réalisé", "Date de l'activité (passé ou planifiée)
( jj-mm-aaaa)": "11/7/2016", "Département": "Grande Anse", "Commune": "Jeremie", "Section Communale": "2ème Haute Voldrogue"}, </v>
      </c>
    </row>
    <row r="1820" spans="1:30" ht="30" x14ac:dyDescent="0.25">
      <c r="A1820" s="143" t="s">
        <v>88</v>
      </c>
      <c r="B1820" s="53" t="s">
        <v>1119</v>
      </c>
      <c r="C1820" s="143" t="s">
        <v>1844</v>
      </c>
      <c r="D1820" s="143" t="s">
        <v>15</v>
      </c>
      <c r="E1820" s="132">
        <v>42682</v>
      </c>
      <c r="F1820" s="77" t="s">
        <v>2417</v>
      </c>
      <c r="G1820" s="145" t="s">
        <v>1055</v>
      </c>
      <c r="H1820" s="138" t="str">
        <f>IFERROR(VLOOKUP(G1820,REFERENCES!O:P,2,FALSE),"")</f>
        <v xml:space="preserve">Nombre </v>
      </c>
      <c r="I1820" s="185">
        <v>30</v>
      </c>
      <c r="J1820" s="146"/>
      <c r="K1820" s="146"/>
      <c r="L1820" s="146"/>
      <c r="M1820" s="147">
        <v>150</v>
      </c>
      <c r="N1820" s="207">
        <v>30</v>
      </c>
      <c r="O1820" s="149" t="s">
        <v>1038</v>
      </c>
      <c r="P1820" s="206" t="s">
        <v>172</v>
      </c>
      <c r="Q1820" s="206" t="s">
        <v>474</v>
      </c>
      <c r="R1820" s="150" t="s">
        <v>1349</v>
      </c>
      <c r="S1820" s="143" t="s">
        <v>1851</v>
      </c>
      <c r="T1820" s="143" t="s">
        <v>1033</v>
      </c>
      <c r="U1820" s="143" t="s">
        <v>1062</v>
      </c>
      <c r="V1820" s="145" t="s">
        <v>1850</v>
      </c>
      <c r="W1820" s="206" t="str">
        <f t="shared" si="86"/>
        <v>LUT2016118OUGR1È</v>
      </c>
      <c r="X1820" s="206">
        <f t="shared" si="87"/>
        <v>0</v>
      </c>
      <c r="Y1820" s="206" t="str">
        <f>VLOOKUP(P1820,NIVEAUXADMIN!A:B,2,FALSE)</f>
        <v>HT01</v>
      </c>
      <c r="Z1820" s="206" t="str">
        <f>VLOOKUP(Q1820,NIVEAUXADMIN!E:F,2,FALSE)</f>
        <v>HT01123</v>
      </c>
      <c r="AA1820" s="206" t="str">
        <f>VLOOKUP(R1820,NIVEAUXADMIN!I:J,2,FALSE)</f>
        <v>HT01123-01</v>
      </c>
      <c r="AB1820" s="206">
        <f>IF(SUMPRODUCT(($A$4:$A1820=A1820)*($Q$4:$Q1820=Q1820))&gt;1,0,1)</f>
        <v>1</v>
      </c>
      <c r="AC1820" s="207">
        <f>IF(SUMPRODUCT(($A$4:$A1820=A1820)*($F$4:$F1820=F1820)*($Q$4:$Q1820=Q1820))&gt;1,0,1)</f>
        <v>1</v>
      </c>
      <c r="AD1820" s="206" t="str">
        <f t="shared" si="88"/>
        <v xml:space="preserve">{"Organisation": "Lutheran World Federation", "Indicateur": "Distribution de biens non-alimentaire", "Statut": "Réalisé", "Date de l'activité (passé ou planifiée)
( jj-mm-aaaa)": "11/8/2016", "Département": "Ouest", "Commune": "Grand-Goave", "Section Communale": "1ère Tête à Boeuf"}, </v>
      </c>
    </row>
    <row r="1821" spans="1:30" ht="45" x14ac:dyDescent="0.25">
      <c r="A1821" s="143" t="s">
        <v>88</v>
      </c>
      <c r="B1821" s="53" t="s">
        <v>1118</v>
      </c>
      <c r="C1821" s="143" t="s">
        <v>1844</v>
      </c>
      <c r="D1821" s="143" t="s">
        <v>15</v>
      </c>
      <c r="E1821" s="132">
        <v>42682</v>
      </c>
      <c r="F1821" s="77" t="s">
        <v>2417</v>
      </c>
      <c r="G1821" s="145" t="s">
        <v>1055</v>
      </c>
      <c r="H1821" s="138" t="str">
        <f>IFERROR(VLOOKUP(G1821,REFERENCES!O:P,2,FALSE),"")</f>
        <v xml:space="preserve">Nombre </v>
      </c>
      <c r="I1821" s="185">
        <v>200</v>
      </c>
      <c r="J1821" s="146"/>
      <c r="K1821" s="146"/>
      <c r="L1821" s="146"/>
      <c r="M1821" s="147">
        <v>1000</v>
      </c>
      <c r="N1821" s="146">
        <v>200</v>
      </c>
      <c r="O1821" s="149" t="s">
        <v>1038</v>
      </c>
      <c r="P1821" s="143" t="s">
        <v>16</v>
      </c>
      <c r="Q1821" s="143" t="s">
        <v>17</v>
      </c>
      <c r="R1821" s="150" t="s">
        <v>1431</v>
      </c>
      <c r="S1821" s="206" t="s">
        <v>1846</v>
      </c>
      <c r="T1821" s="143" t="s">
        <v>1033</v>
      </c>
      <c r="U1821" s="143" t="s">
        <v>1062</v>
      </c>
      <c r="V1821" s="145" t="s">
        <v>1830</v>
      </c>
      <c r="W1821" s="206" t="str">
        <f t="shared" si="86"/>
        <v>LUT2016118GRJE2È</v>
      </c>
      <c r="X1821" s="206">
        <f t="shared" si="87"/>
        <v>0</v>
      </c>
      <c r="Y1821" s="206" t="str">
        <f>VLOOKUP(P1821,NIVEAUXADMIN!A:B,2,FALSE)</f>
        <v>HT08</v>
      </c>
      <c r="Z1821" s="206" t="str">
        <f>VLOOKUP(Q1821,NIVEAUXADMIN!E:F,2,FALSE)</f>
        <v>HT08811</v>
      </c>
      <c r="AA1821" s="206" t="str">
        <f>VLOOKUP(R1821,NIVEAUXADMIN!I:J,2,FALSE)</f>
        <v>HT08811-02</v>
      </c>
      <c r="AB1821" s="206">
        <f>IF(SUMPRODUCT(($A$4:$A1821=A1821)*($Q$4:$Q1821=Q1821))&gt;1,0,1)</f>
        <v>0</v>
      </c>
      <c r="AC1821" s="207">
        <f>IF(SUMPRODUCT(($A$4:$A1821=A1821)*($F$4:$F1821=F1821)*($Q$4:$Q1821=Q1821))&gt;1,0,1)</f>
        <v>0</v>
      </c>
      <c r="AD1821" s="206" t="str">
        <f t="shared" si="88"/>
        <v xml:space="preserve">{"Organisation": "Lutheran World Federation", "Indicateur": "Distribution de biens non-alimentaire", "Statut": "Réalisé", "Date de l'activité (passé ou planifiée)
( jj-mm-aaaa)": "11/8/2016", "Département": "Grande Anse", "Commune": "Jeremie", "Section Communale": "2ème Haute Voldrogue"}, </v>
      </c>
    </row>
    <row r="1822" spans="1:30" x14ac:dyDescent="0.25">
      <c r="A1822" s="143" t="s">
        <v>88</v>
      </c>
      <c r="B1822" s="53" t="s">
        <v>1118</v>
      </c>
      <c r="C1822" s="143" t="s">
        <v>1844</v>
      </c>
      <c r="D1822" s="143" t="s">
        <v>15</v>
      </c>
      <c r="E1822" s="132">
        <v>42682</v>
      </c>
      <c r="F1822" s="148" t="s">
        <v>2420</v>
      </c>
      <c r="G1822" s="145" t="s">
        <v>2410</v>
      </c>
      <c r="H1822" s="138" t="str">
        <f>IFERROR(VLOOKUP(G1822,REFERENCES!O:P,2,FALSE),"")</f>
        <v xml:space="preserve">Nombre </v>
      </c>
      <c r="I1822" s="185">
        <v>200</v>
      </c>
      <c r="J1822" s="146"/>
      <c r="K1822" s="146"/>
      <c r="L1822" s="146"/>
      <c r="M1822" s="147">
        <v>1000</v>
      </c>
      <c r="N1822" s="146">
        <v>200</v>
      </c>
      <c r="O1822" s="149" t="s">
        <v>1038</v>
      </c>
      <c r="P1822" s="143" t="s">
        <v>16</v>
      </c>
      <c r="Q1822" s="143" t="s">
        <v>17</v>
      </c>
      <c r="R1822" s="150" t="s">
        <v>1431</v>
      </c>
      <c r="S1822" s="206" t="s">
        <v>1846</v>
      </c>
      <c r="T1822" s="143" t="s">
        <v>1033</v>
      </c>
      <c r="U1822" s="143" t="s">
        <v>1062</v>
      </c>
      <c r="V1822" s="145" t="s">
        <v>1831</v>
      </c>
      <c r="W1822" s="206" t="str">
        <f t="shared" si="86"/>
        <v>LUT2016118GRJE2È</v>
      </c>
      <c r="X1822" s="206">
        <f t="shared" si="87"/>
        <v>0</v>
      </c>
      <c r="Y1822" s="206" t="str">
        <f>VLOOKUP(P1822,NIVEAUXADMIN!A:B,2,FALSE)</f>
        <v>HT08</v>
      </c>
      <c r="Z1822" s="206" t="str">
        <f>VLOOKUP(Q1822,NIVEAUXADMIN!E:F,2,FALSE)</f>
        <v>HT08811</v>
      </c>
      <c r="AA1822" s="206" t="str">
        <f>VLOOKUP(R1822,NIVEAUXADMIN!I:J,2,FALSE)</f>
        <v>HT08811-02</v>
      </c>
      <c r="AB1822" s="206">
        <f>IF(SUMPRODUCT(($A$4:$A1822=A1822)*($Q$4:$Q1822=Q1822))&gt;1,0,1)</f>
        <v>0</v>
      </c>
      <c r="AC1822" s="207">
        <f>IF(SUMPRODUCT(($A$4:$A1822=A1822)*($F$4:$F1822=F1822)*($Q$4:$Q1822=Q1822))&gt;1,0,1)</f>
        <v>0</v>
      </c>
      <c r="AD1822" s="206" t="str">
        <f t="shared" si="88"/>
        <v xml:space="preserve">{"Organisation": "Lutheran World Federation", "Indicateur": "Distribution de materiel d'abris d'urgence", "Statut": "Réalisé", "Date de l'activité (passé ou planifiée)
( jj-mm-aaaa)": "11/8/2016", "Département": "Grande Anse", "Commune": "Jeremie", "Section Communale": "2ème Haute Voldrogue"}, </v>
      </c>
    </row>
    <row r="1823" spans="1:30" ht="45" x14ac:dyDescent="0.25">
      <c r="A1823" s="143" t="s">
        <v>88</v>
      </c>
      <c r="B1823" s="53" t="s">
        <v>1118</v>
      </c>
      <c r="C1823" s="143" t="s">
        <v>1844</v>
      </c>
      <c r="D1823" s="143" t="s">
        <v>15</v>
      </c>
      <c r="E1823" s="132">
        <v>42683</v>
      </c>
      <c r="F1823" s="77" t="s">
        <v>2417</v>
      </c>
      <c r="G1823" s="145" t="s">
        <v>1055</v>
      </c>
      <c r="H1823" s="138" t="str">
        <f>IFERROR(VLOOKUP(G1823,REFERENCES!O:P,2,FALSE),"")</f>
        <v xml:space="preserve">Nombre </v>
      </c>
      <c r="I1823" s="185">
        <v>200</v>
      </c>
      <c r="J1823" s="146"/>
      <c r="K1823" s="146"/>
      <c r="L1823" s="146"/>
      <c r="M1823" s="147">
        <v>1000</v>
      </c>
      <c r="N1823" s="146">
        <v>200</v>
      </c>
      <c r="O1823" s="149" t="s">
        <v>1038</v>
      </c>
      <c r="P1823" s="143" t="s">
        <v>16</v>
      </c>
      <c r="Q1823" s="143" t="s">
        <v>17</v>
      </c>
      <c r="R1823" s="150" t="s">
        <v>1431</v>
      </c>
      <c r="S1823" s="206" t="s">
        <v>1832</v>
      </c>
      <c r="T1823" s="143" t="s">
        <v>1033</v>
      </c>
      <c r="U1823" s="143" t="s">
        <v>1062</v>
      </c>
      <c r="V1823" s="145" t="s">
        <v>1830</v>
      </c>
      <c r="W1823" s="206" t="str">
        <f t="shared" si="86"/>
        <v>LUT2016119GRJE2È</v>
      </c>
      <c r="X1823" s="206">
        <f t="shared" si="87"/>
        <v>0</v>
      </c>
      <c r="Y1823" s="206" t="str">
        <f>VLOOKUP(P1823,NIVEAUXADMIN!A:B,2,FALSE)</f>
        <v>HT08</v>
      </c>
      <c r="Z1823" s="206" t="str">
        <f>VLOOKUP(Q1823,NIVEAUXADMIN!E:F,2,FALSE)</f>
        <v>HT08811</v>
      </c>
      <c r="AA1823" s="206" t="str">
        <f>VLOOKUP(R1823,NIVEAUXADMIN!I:J,2,FALSE)</f>
        <v>HT08811-02</v>
      </c>
      <c r="AB1823" s="206">
        <f>IF(SUMPRODUCT(($A$4:$A1823=A1823)*($Q$4:$Q1823=Q1823))&gt;1,0,1)</f>
        <v>0</v>
      </c>
      <c r="AC1823" s="207">
        <f>IF(SUMPRODUCT(($A$4:$A1823=A1823)*($F$4:$F1823=F1823)*($Q$4:$Q1823=Q1823))&gt;1,0,1)</f>
        <v>0</v>
      </c>
      <c r="AD1823" s="206" t="str">
        <f t="shared" si="88"/>
        <v xml:space="preserve">{"Organisation": "Lutheran World Federation", "Indicateur": "Distribution de biens non-alimentaire", "Statut": "Réalisé", "Date de l'activité (passé ou planifiée)
( jj-mm-aaaa)": "11/9/2016", "Département": "Grande Anse", "Commune": "Jeremie", "Section Communale": "2ème Haute Voldrogue"}, </v>
      </c>
    </row>
    <row r="1824" spans="1:30" ht="30" x14ac:dyDescent="0.25">
      <c r="A1824" s="143" t="s">
        <v>88</v>
      </c>
      <c r="B1824" s="71" t="s">
        <v>1119</v>
      </c>
      <c r="C1824" s="143" t="s">
        <v>1844</v>
      </c>
      <c r="D1824" s="143" t="s">
        <v>15</v>
      </c>
      <c r="E1824" s="132">
        <v>42684</v>
      </c>
      <c r="F1824" s="148" t="s">
        <v>2417</v>
      </c>
      <c r="G1824" s="145" t="s">
        <v>1055</v>
      </c>
      <c r="H1824" s="138" t="str">
        <f>IFERROR(VLOOKUP(G1824,REFERENCES!O:P,2,FALSE),"")</f>
        <v xml:space="preserve">Nombre </v>
      </c>
      <c r="I1824" s="185">
        <v>30</v>
      </c>
      <c r="J1824" s="146"/>
      <c r="K1824" s="146"/>
      <c r="L1824" s="146"/>
      <c r="M1824" s="147">
        <v>150</v>
      </c>
      <c r="N1824" s="146">
        <v>30</v>
      </c>
      <c r="O1824" s="149" t="s">
        <v>1038</v>
      </c>
      <c r="P1824" s="143" t="s">
        <v>172</v>
      </c>
      <c r="Q1824" s="143" t="s">
        <v>474</v>
      </c>
      <c r="R1824" s="150" t="s">
        <v>1717</v>
      </c>
      <c r="S1824" s="206" t="s">
        <v>1852</v>
      </c>
      <c r="T1824" s="143" t="s">
        <v>1033</v>
      </c>
      <c r="U1824" s="143" t="s">
        <v>1062</v>
      </c>
      <c r="V1824" s="145" t="s">
        <v>1850</v>
      </c>
      <c r="W1824" s="206" t="str">
        <f t="shared" si="86"/>
        <v>LUT20161110OUGR7È</v>
      </c>
      <c r="X1824" s="206">
        <f t="shared" si="87"/>
        <v>0</v>
      </c>
      <c r="Y1824" s="206" t="str">
        <f>VLOOKUP(P1824,NIVEAUXADMIN!A:B,2,FALSE)</f>
        <v>HT01</v>
      </c>
      <c r="Z1824" s="206" t="str">
        <f>VLOOKUP(Q1824,NIVEAUXADMIN!E:F,2,FALSE)</f>
        <v>HT01123</v>
      </c>
      <c r="AA1824" s="206" t="str">
        <f>VLOOKUP(R1824,NIVEAUXADMIN!I:J,2,FALSE)</f>
        <v>HT01123-07</v>
      </c>
      <c r="AB1824" s="206">
        <f>IF(SUMPRODUCT(($A$4:$A1824=A1824)*($Q$4:$Q1824=Q1824))&gt;1,0,1)</f>
        <v>0</v>
      </c>
      <c r="AC1824" s="207">
        <f>IF(SUMPRODUCT(($A$4:$A1824=A1824)*($F$4:$F1824=F1824)*($Q$4:$Q1824=Q1824))&gt;1,0,1)</f>
        <v>0</v>
      </c>
      <c r="AD1824" s="206" t="str">
        <f t="shared" si="88"/>
        <v xml:space="preserve">{"Organisation": "Lutheran World Federation", "Indicateur": "Distribution de biens non-alimentaire", "Statut": "Réalisé", "Date de l'activité (passé ou planifiée)
( jj-mm-aaaa)": "11/10/2016", "Département": "Ouest", "Commune": "Grand-Goave", "Section Communale": "7ème Gérard"}, </v>
      </c>
    </row>
    <row r="1825" spans="1:30" ht="30" x14ac:dyDescent="0.25">
      <c r="A1825" s="143" t="s">
        <v>88</v>
      </c>
      <c r="B1825" s="53" t="s">
        <v>1119</v>
      </c>
      <c r="C1825" s="143" t="s">
        <v>1844</v>
      </c>
      <c r="D1825" s="143" t="s">
        <v>15</v>
      </c>
      <c r="E1825" s="132">
        <v>42684</v>
      </c>
      <c r="F1825" s="148" t="s">
        <v>2417</v>
      </c>
      <c r="G1825" s="145" t="s">
        <v>1055</v>
      </c>
      <c r="H1825" s="138" t="str">
        <f>IFERROR(VLOOKUP(G1825,REFERENCES!O:P,2,FALSE),"")</f>
        <v xml:space="preserve">Nombre </v>
      </c>
      <c r="I1825" s="185">
        <v>400</v>
      </c>
      <c r="J1825" s="146"/>
      <c r="K1825" s="146"/>
      <c r="L1825" s="146"/>
      <c r="M1825" s="147">
        <v>2000</v>
      </c>
      <c r="N1825" s="146">
        <v>400</v>
      </c>
      <c r="O1825" s="149" t="s">
        <v>1038</v>
      </c>
      <c r="P1825" s="143" t="s">
        <v>172</v>
      </c>
      <c r="Q1825" s="143" t="s">
        <v>489</v>
      </c>
      <c r="R1825" s="150" t="s">
        <v>1204</v>
      </c>
      <c r="S1825" s="206"/>
      <c r="T1825" s="143" t="s">
        <v>1033</v>
      </c>
      <c r="U1825" s="143" t="s">
        <v>1062</v>
      </c>
      <c r="V1825" s="145" t="s">
        <v>1850</v>
      </c>
      <c r="W1825" s="206" t="str">
        <f t="shared" si="86"/>
        <v>LUT20161110OUPE10</v>
      </c>
      <c r="X1825" s="206">
        <f t="shared" si="87"/>
        <v>0</v>
      </c>
      <c r="Y1825" s="206" t="str">
        <f>VLOOKUP(P1825,NIVEAUXADMIN!A:B,2,FALSE)</f>
        <v>HT01</v>
      </c>
      <c r="Z1825" s="206" t="str">
        <f>VLOOKUP(Q1825,NIVEAUXADMIN!E:F,2,FALSE)</f>
        <v>HT01122</v>
      </c>
      <c r="AA1825" s="206" t="str">
        <f>VLOOKUP(R1825,NIVEAUXADMIN!I:J,2,FALSE)</f>
        <v>HT01122-10</v>
      </c>
      <c r="AB1825" s="206">
        <f>IF(SUMPRODUCT(($A$4:$A1825=A1825)*($Q$4:$Q1825=Q1825))&gt;1,0,1)</f>
        <v>1</v>
      </c>
      <c r="AC1825" s="207">
        <f>IF(SUMPRODUCT(($A$4:$A1825=A1825)*($F$4:$F1825=F1825)*($Q$4:$Q1825=Q1825))&gt;1,0,1)</f>
        <v>1</v>
      </c>
      <c r="AD1825" s="206" t="str">
        <f t="shared" si="88"/>
        <v xml:space="preserve">{"Organisation": "Lutheran World Federation", "Indicateur": "Distribution de biens non-alimentaire", "Statut": "Réalisé", "Date de l'activité (passé ou planifiée)
( jj-mm-aaaa)": "11/10/2016", "Département": "Ouest", "Commune": "Petit Goave", "Section Communale": "10ème des Palmes"}, </v>
      </c>
    </row>
    <row r="1826" spans="1:30" ht="30" x14ac:dyDescent="0.25">
      <c r="A1826" s="143" t="s">
        <v>88</v>
      </c>
      <c r="B1826" s="53" t="s">
        <v>1119</v>
      </c>
      <c r="C1826" s="143" t="s">
        <v>1844</v>
      </c>
      <c r="D1826" s="143" t="s">
        <v>15</v>
      </c>
      <c r="E1826" s="132">
        <v>42684</v>
      </c>
      <c r="F1826" s="77" t="s">
        <v>2417</v>
      </c>
      <c r="G1826" s="145" t="s">
        <v>1055</v>
      </c>
      <c r="H1826" s="138" t="str">
        <f>IFERROR(VLOOKUP(G1826,REFERENCES!O:P,2,FALSE),"")</f>
        <v xml:space="preserve">Nombre </v>
      </c>
      <c r="I1826" s="185">
        <v>250</v>
      </c>
      <c r="J1826" s="146"/>
      <c r="K1826" s="146"/>
      <c r="L1826" s="146"/>
      <c r="M1826" s="147">
        <v>1250</v>
      </c>
      <c r="N1826" s="146">
        <v>250</v>
      </c>
      <c r="O1826" s="149" t="s">
        <v>1038</v>
      </c>
      <c r="P1826" s="143" t="s">
        <v>172</v>
      </c>
      <c r="Q1826" s="143" t="s">
        <v>489</v>
      </c>
      <c r="R1826" s="150" t="s">
        <v>1221</v>
      </c>
      <c r="S1826" s="206"/>
      <c r="T1826" s="143" t="s">
        <v>1033</v>
      </c>
      <c r="U1826" s="143" t="s">
        <v>1062</v>
      </c>
      <c r="V1826" s="145" t="s">
        <v>1850</v>
      </c>
      <c r="W1826" s="206" t="str">
        <f t="shared" si="86"/>
        <v>LUT20161110OUPE12</v>
      </c>
      <c r="X1826" s="206">
        <f t="shared" si="87"/>
        <v>0</v>
      </c>
      <c r="Y1826" s="206" t="str">
        <f>VLOOKUP(P1826,NIVEAUXADMIN!A:B,2,FALSE)</f>
        <v>HT01</v>
      </c>
      <c r="Z1826" s="206" t="str">
        <f>VLOOKUP(Q1826,NIVEAUXADMIN!E:F,2,FALSE)</f>
        <v>HT01122</v>
      </c>
      <c r="AA1826" s="206" t="str">
        <f>VLOOKUP(R1826,NIVEAUXADMIN!I:J,2,FALSE)</f>
        <v>HT01122-12</v>
      </c>
      <c r="AB1826" s="206">
        <f>IF(SUMPRODUCT(($A$4:$A1826=A1826)*($Q$4:$Q1826=Q1826))&gt;1,0,1)</f>
        <v>0</v>
      </c>
      <c r="AC1826" s="207">
        <f>IF(SUMPRODUCT(($A$4:$A1826=A1826)*($F$4:$F1826=F1826)*($Q$4:$Q1826=Q1826))&gt;1,0,1)</f>
        <v>0</v>
      </c>
      <c r="AD1826" s="206" t="str">
        <f t="shared" si="88"/>
        <v xml:space="preserve">{"Organisation": "Lutheran World Federation", "Indicateur": "Distribution de biens non-alimentaire", "Statut": "Réalisé", "Date de l'activité (passé ou planifiée)
( jj-mm-aaaa)": "11/10/2016", "Département": "Ouest", "Commune": "Petit Goave", "Section Communale": "12ème des Fouques"}, </v>
      </c>
    </row>
    <row r="1827" spans="1:30" ht="30" x14ac:dyDescent="0.25">
      <c r="A1827" s="143" t="s">
        <v>88</v>
      </c>
      <c r="B1827" s="53" t="s">
        <v>1119</v>
      </c>
      <c r="C1827" s="143" t="s">
        <v>1844</v>
      </c>
      <c r="D1827" s="143" t="s">
        <v>15</v>
      </c>
      <c r="E1827" s="132">
        <v>42684</v>
      </c>
      <c r="F1827" s="148" t="s">
        <v>2417</v>
      </c>
      <c r="G1827" s="145" t="s">
        <v>1055</v>
      </c>
      <c r="H1827" s="138" t="str">
        <f>IFERROR(VLOOKUP(G1827,REFERENCES!O:P,2,FALSE),"")</f>
        <v xml:space="preserve">Nombre </v>
      </c>
      <c r="I1827" s="185">
        <v>600</v>
      </c>
      <c r="J1827" s="146"/>
      <c r="K1827" s="146"/>
      <c r="L1827" s="146"/>
      <c r="M1827" s="147">
        <v>3000</v>
      </c>
      <c r="N1827" s="146">
        <v>600</v>
      </c>
      <c r="O1827" s="149" t="s">
        <v>1038</v>
      </c>
      <c r="P1827" s="143" t="s">
        <v>172</v>
      </c>
      <c r="Q1827" s="143" t="s">
        <v>489</v>
      </c>
      <c r="R1827" s="150" t="s">
        <v>1753</v>
      </c>
      <c r="S1827" s="206"/>
      <c r="T1827" s="143" t="s">
        <v>1033</v>
      </c>
      <c r="U1827" s="143" t="s">
        <v>1062</v>
      </c>
      <c r="V1827" s="145" t="s">
        <v>1850</v>
      </c>
      <c r="W1827" s="206" t="str">
        <f t="shared" si="86"/>
        <v>LUT20161110OUPE9È</v>
      </c>
      <c r="X1827" s="206">
        <f t="shared" si="87"/>
        <v>0</v>
      </c>
      <c r="Y1827" s="206" t="str">
        <f>VLOOKUP(P1827,NIVEAUXADMIN!A:B,2,FALSE)</f>
        <v>HT01</v>
      </c>
      <c r="Z1827" s="206" t="str">
        <f>VLOOKUP(Q1827,NIVEAUXADMIN!E:F,2,FALSE)</f>
        <v>HT01122</v>
      </c>
      <c r="AA1827" s="206" t="str">
        <f>VLOOKUP(R1827,NIVEAUXADMIN!I:J,2,FALSE)</f>
        <v>HT01122-09</v>
      </c>
      <c r="AB1827" s="206">
        <f>IF(SUMPRODUCT(($A$4:$A1827=A1827)*($Q$4:$Q1827=Q1827))&gt;1,0,1)</f>
        <v>0</v>
      </c>
      <c r="AC1827" s="207">
        <f>IF(SUMPRODUCT(($A$4:$A1827=A1827)*($F$4:$F1827=F1827)*($Q$4:$Q1827=Q1827))&gt;1,0,1)</f>
        <v>0</v>
      </c>
      <c r="AD1827" s="206" t="str">
        <f t="shared" si="88"/>
        <v xml:space="preserve">{"Organisation": "Lutheran World Federation", "Indicateur": "Distribution de biens non-alimentaire", "Statut": "Réalisé", "Date de l'activité (passé ou planifiée)
( jj-mm-aaaa)": "11/10/2016", "Département": "Ouest", "Commune": "Petit Goave", "Section Communale": "9ème des Palmes"}, </v>
      </c>
    </row>
    <row r="1828" spans="1:30" x14ac:dyDescent="0.25">
      <c r="A1828" s="143" t="s">
        <v>88</v>
      </c>
      <c r="B1828" s="53" t="s">
        <v>1118</v>
      </c>
      <c r="C1828" s="143" t="s">
        <v>1844</v>
      </c>
      <c r="D1828" s="143" t="s">
        <v>15</v>
      </c>
      <c r="E1828" s="132">
        <v>42715</v>
      </c>
      <c r="F1828" s="77" t="s">
        <v>2420</v>
      </c>
      <c r="G1828" s="145" t="s">
        <v>2410</v>
      </c>
      <c r="H1828" s="138" t="str">
        <f>IFERROR(VLOOKUP(G1828,REFERENCES!O:P,2,FALSE),"")</f>
        <v xml:space="preserve">Nombre </v>
      </c>
      <c r="I1828" s="185">
        <v>65</v>
      </c>
      <c r="J1828" s="146"/>
      <c r="K1828" s="146"/>
      <c r="L1828" s="146"/>
      <c r="M1828" s="147">
        <v>325</v>
      </c>
      <c r="N1828" s="146">
        <v>65</v>
      </c>
      <c r="O1828" s="149" t="s">
        <v>1038</v>
      </c>
      <c r="P1828" s="143" t="s">
        <v>16</v>
      </c>
      <c r="Q1828" s="143" t="s">
        <v>17</v>
      </c>
      <c r="R1828" s="150" t="s">
        <v>1431</v>
      </c>
      <c r="S1828" s="206" t="s">
        <v>1847</v>
      </c>
      <c r="T1828" s="143" t="s">
        <v>1033</v>
      </c>
      <c r="U1828" s="143" t="s">
        <v>1062</v>
      </c>
      <c r="V1828" s="145" t="s">
        <v>1831</v>
      </c>
      <c r="W1828" s="206" t="str">
        <f t="shared" si="86"/>
        <v>LUT20161211GRJE2È</v>
      </c>
      <c r="X1828" s="206">
        <f t="shared" si="87"/>
        <v>0</v>
      </c>
      <c r="Y1828" s="206" t="str">
        <f>VLOOKUP(P1828,NIVEAUXADMIN!A:B,2,FALSE)</f>
        <v>HT08</v>
      </c>
      <c r="Z1828" s="206" t="str">
        <f>VLOOKUP(Q1828,NIVEAUXADMIN!E:F,2,FALSE)</f>
        <v>HT08811</v>
      </c>
      <c r="AA1828" s="206" t="str">
        <f>VLOOKUP(R1828,NIVEAUXADMIN!I:J,2,FALSE)</f>
        <v>HT08811-02</v>
      </c>
      <c r="AB1828" s="206">
        <f>IF(SUMPRODUCT(($A$4:$A1828=A1828)*($Q$4:$Q1828=Q1828))&gt;1,0,1)</f>
        <v>0</v>
      </c>
      <c r="AC1828" s="207">
        <f>IF(SUMPRODUCT(($A$4:$A1828=A1828)*($F$4:$F1828=F1828)*($Q$4:$Q1828=Q1828))&gt;1,0,1)</f>
        <v>0</v>
      </c>
      <c r="AD1828" s="206" t="str">
        <f t="shared" si="88"/>
        <v xml:space="preserve">{"Organisation": "Lutheran World Federation", "Indicateur": "Distribution de materiel d'abris d'urgence", "Statut": "Réalisé", "Date de l'activité (passé ou planifiée)
( jj-mm-aaaa)": "12/11/2016", "Département": "Grande Anse", "Commune": "Jeremie", "Section Communale": "2ème Haute Voldrogue"}, </v>
      </c>
    </row>
    <row r="1829" spans="1:30" ht="45" x14ac:dyDescent="0.25">
      <c r="A1829" s="143" t="s">
        <v>88</v>
      </c>
      <c r="B1829" s="53" t="s">
        <v>1118</v>
      </c>
      <c r="C1829" s="143" t="s">
        <v>1844</v>
      </c>
      <c r="D1829" s="143" t="s">
        <v>15</v>
      </c>
      <c r="E1829" s="132">
        <v>42715</v>
      </c>
      <c r="F1829" s="77" t="s">
        <v>2417</v>
      </c>
      <c r="G1829" s="145" t="s">
        <v>1055</v>
      </c>
      <c r="H1829" s="138" t="str">
        <f>IFERROR(VLOOKUP(G1829,REFERENCES!O:P,2,FALSE),"")</f>
        <v xml:space="preserve">Nombre </v>
      </c>
      <c r="I1829" s="185">
        <v>65</v>
      </c>
      <c r="J1829" s="146"/>
      <c r="K1829" s="146"/>
      <c r="L1829" s="146"/>
      <c r="M1829" s="147">
        <v>325</v>
      </c>
      <c r="N1829" s="146">
        <v>65</v>
      </c>
      <c r="O1829" s="149" t="s">
        <v>1038</v>
      </c>
      <c r="P1829" s="143" t="s">
        <v>16</v>
      </c>
      <c r="Q1829" s="143" t="s">
        <v>17</v>
      </c>
      <c r="R1829" s="150" t="s">
        <v>1431</v>
      </c>
      <c r="S1829" s="206" t="s">
        <v>1847</v>
      </c>
      <c r="T1829" s="143" t="s">
        <v>1033</v>
      </c>
      <c r="U1829" s="143" t="s">
        <v>1062</v>
      </c>
      <c r="V1829" s="145" t="s">
        <v>1830</v>
      </c>
      <c r="W1829" s="206" t="str">
        <f t="shared" si="86"/>
        <v>LUT20161211GRJE2È</v>
      </c>
      <c r="X1829" s="206">
        <f t="shared" si="87"/>
        <v>0</v>
      </c>
      <c r="Y1829" s="206" t="str">
        <f>VLOOKUP(P1829,NIVEAUXADMIN!A:B,2,FALSE)</f>
        <v>HT08</v>
      </c>
      <c r="Z1829" s="206" t="str">
        <f>VLOOKUP(Q1829,NIVEAUXADMIN!E:F,2,FALSE)</f>
        <v>HT08811</v>
      </c>
      <c r="AA1829" s="206" t="str">
        <f>VLOOKUP(R1829,NIVEAUXADMIN!I:J,2,FALSE)</f>
        <v>HT08811-02</v>
      </c>
      <c r="AB1829" s="206">
        <f>IF(SUMPRODUCT(($A$4:$A1829=A1829)*($Q$4:$Q1829=Q1829))&gt;1,0,1)</f>
        <v>0</v>
      </c>
      <c r="AC1829" s="207">
        <f>IF(SUMPRODUCT(($A$4:$A1829=A1829)*($F$4:$F1829=F1829)*($Q$4:$Q1829=Q1829))&gt;1,0,1)</f>
        <v>0</v>
      </c>
      <c r="AD1829" s="206" t="str">
        <f t="shared" si="88"/>
        <v xml:space="preserve">{"Organisation": "Lutheran World Federation", "Indicateur": "Distribution de biens non-alimentaire", "Statut": "Réalisé", "Date de l'activité (passé ou planifiée)
( jj-mm-aaaa)": "12/11/2016", "Département": "Grande Anse", "Commune": "Jeremie", "Section Communale": "2ème Haute Voldrogue"}, </v>
      </c>
    </row>
    <row r="1830" spans="1:30" ht="45" x14ac:dyDescent="0.25">
      <c r="A1830" s="143" t="s">
        <v>88</v>
      </c>
      <c r="B1830" s="53" t="s">
        <v>1118</v>
      </c>
      <c r="C1830" s="143" t="s">
        <v>1844</v>
      </c>
      <c r="D1830" s="143" t="s">
        <v>15</v>
      </c>
      <c r="E1830" s="132">
        <v>42715</v>
      </c>
      <c r="F1830" s="77" t="s">
        <v>2417</v>
      </c>
      <c r="G1830" s="145" t="s">
        <v>1055</v>
      </c>
      <c r="H1830" s="138" t="str">
        <f>IFERROR(VLOOKUP(G1830,REFERENCES!O:P,2,FALSE),"")</f>
        <v xml:space="preserve">Nombre </v>
      </c>
      <c r="I1830" s="185">
        <v>125</v>
      </c>
      <c r="J1830" s="146"/>
      <c r="K1830" s="146"/>
      <c r="L1830" s="146"/>
      <c r="M1830" s="147">
        <v>625</v>
      </c>
      <c r="N1830" s="146">
        <v>125</v>
      </c>
      <c r="O1830" s="149" t="s">
        <v>1038</v>
      </c>
      <c r="P1830" s="143" t="s">
        <v>16</v>
      </c>
      <c r="Q1830" s="143" t="s">
        <v>273</v>
      </c>
      <c r="R1830" s="150" t="s">
        <v>1362</v>
      </c>
      <c r="S1830" s="206" t="s">
        <v>1834</v>
      </c>
      <c r="T1830" s="143" t="s">
        <v>1033</v>
      </c>
      <c r="U1830" s="143" t="s">
        <v>1062</v>
      </c>
      <c r="V1830" s="145" t="s">
        <v>1830</v>
      </c>
      <c r="W1830" s="206" t="str">
        <f t="shared" si="86"/>
        <v>LUT20161211GRRO2E</v>
      </c>
      <c r="X1830" s="206">
        <f t="shared" si="87"/>
        <v>0</v>
      </c>
      <c r="Y1830" s="206" t="str">
        <f>VLOOKUP(P1830,NIVEAUXADMIN!A:B,2,FALSE)</f>
        <v>HT08</v>
      </c>
      <c r="Z1830" s="206" t="str">
        <f>VLOOKUP(Q1830,NIVEAUXADMIN!E:F,2,FALSE)</f>
        <v>HT08832</v>
      </c>
      <c r="AA1830" s="206" t="str">
        <f>VLOOKUP(R1830,NIVEAUXADMIN!I:J,2,FALSE)</f>
        <v>HT08832-02</v>
      </c>
      <c r="AB1830" s="206">
        <f>IF(SUMPRODUCT(($A$4:$A1830=A1830)*($Q$4:$Q1830=Q1830))&gt;1,0,1)</f>
        <v>1</v>
      </c>
      <c r="AC1830" s="207">
        <f>IF(SUMPRODUCT(($A$4:$A1830=A1830)*($F$4:$F1830=F1830)*($Q$4:$Q1830=Q1830))&gt;1,0,1)</f>
        <v>1</v>
      </c>
      <c r="AD1830" s="206" t="str">
        <f t="shared" si="88"/>
        <v xml:space="preserve">{"Organisation": "Lutheran World Federation", "Indicateur": "Distribution de biens non-alimentaire", "Statut": "Réalisé", "Date de l'activité (passé ou planifiée)
( jj-mm-aaaa)": "12/11/2016", "Département": "Grande Anse", "Commune": "Roseaux", "Section Communale": "2e Fonds Cochon"}, </v>
      </c>
    </row>
    <row r="1831" spans="1:30" ht="45" x14ac:dyDescent="0.25">
      <c r="A1831" s="143" t="s">
        <v>88</v>
      </c>
      <c r="B1831" s="53" t="s">
        <v>1118</v>
      </c>
      <c r="C1831" s="143" t="s">
        <v>1844</v>
      </c>
      <c r="D1831" s="143" t="s">
        <v>15</v>
      </c>
      <c r="E1831" s="132">
        <v>42715</v>
      </c>
      <c r="F1831" s="77" t="s">
        <v>2417</v>
      </c>
      <c r="G1831" s="145" t="s">
        <v>1055</v>
      </c>
      <c r="H1831" s="138" t="str">
        <f>IFERROR(VLOOKUP(G1831,REFERENCES!O:P,2,FALSE),"")</f>
        <v xml:space="preserve">Nombre </v>
      </c>
      <c r="I1831" s="185">
        <v>75</v>
      </c>
      <c r="J1831" s="146"/>
      <c r="K1831" s="146"/>
      <c r="L1831" s="146"/>
      <c r="M1831" s="147">
        <v>375</v>
      </c>
      <c r="N1831" s="146">
        <v>75</v>
      </c>
      <c r="O1831" s="149" t="s">
        <v>1038</v>
      </c>
      <c r="P1831" s="143" t="s">
        <v>16</v>
      </c>
      <c r="Q1831" s="143" t="s">
        <v>273</v>
      </c>
      <c r="R1831" s="150" t="s">
        <v>1362</v>
      </c>
      <c r="S1831" s="206" t="s">
        <v>1835</v>
      </c>
      <c r="T1831" s="143" t="s">
        <v>1033</v>
      </c>
      <c r="U1831" s="143" t="s">
        <v>1062</v>
      </c>
      <c r="V1831" s="145" t="s">
        <v>1830</v>
      </c>
      <c r="W1831" s="206" t="str">
        <f t="shared" si="86"/>
        <v>LUT20161211GRRO2E</v>
      </c>
      <c r="X1831" s="206">
        <f t="shared" si="87"/>
        <v>0</v>
      </c>
      <c r="Y1831" s="206" t="str">
        <f>VLOOKUP(P1831,NIVEAUXADMIN!A:B,2,FALSE)</f>
        <v>HT08</v>
      </c>
      <c r="Z1831" s="206" t="str">
        <f>VLOOKUP(Q1831,NIVEAUXADMIN!E:F,2,FALSE)</f>
        <v>HT08832</v>
      </c>
      <c r="AA1831" s="206" t="str">
        <f>VLOOKUP(R1831,NIVEAUXADMIN!I:J,2,FALSE)</f>
        <v>HT08832-02</v>
      </c>
      <c r="AB1831" s="206">
        <f>IF(SUMPRODUCT(($A$4:$A1831=A1831)*($Q$4:$Q1831=Q1831))&gt;1,0,1)</f>
        <v>0</v>
      </c>
      <c r="AC1831" s="207">
        <f>IF(SUMPRODUCT(($A$4:$A1831=A1831)*($F$4:$F1831=F1831)*($Q$4:$Q1831=Q1831))&gt;1,0,1)</f>
        <v>0</v>
      </c>
      <c r="AD1831" s="206" t="str">
        <f t="shared" si="88"/>
        <v xml:space="preserve">{"Organisation": "Lutheran World Federation", "Indicateur": "Distribution de biens non-alimentaire", "Statut": "Réalisé", "Date de l'activité (passé ou planifiée)
( jj-mm-aaaa)": "12/11/2016", "Département": "Grande Anse", "Commune": "Roseaux", "Section Communale": "2e Fonds Cochon"}, </v>
      </c>
    </row>
    <row r="1832" spans="1:30" x14ac:dyDescent="0.25">
      <c r="A1832" s="143" t="s">
        <v>88</v>
      </c>
      <c r="B1832" s="143" t="s">
        <v>1118</v>
      </c>
      <c r="C1832" s="143" t="s">
        <v>1844</v>
      </c>
      <c r="D1832" s="143" t="s">
        <v>15</v>
      </c>
      <c r="E1832" s="132">
        <v>42716</v>
      </c>
      <c r="F1832" s="77" t="s">
        <v>2420</v>
      </c>
      <c r="G1832" s="145" t="s">
        <v>2410</v>
      </c>
      <c r="H1832" s="138" t="str">
        <f>IFERROR(VLOOKUP(G1832,REFERENCES!O:P,2,FALSE),"")</f>
        <v xml:space="preserve">Nombre </v>
      </c>
      <c r="I1832" s="185">
        <v>35</v>
      </c>
      <c r="J1832" s="146"/>
      <c r="K1832" s="146"/>
      <c r="L1832" s="146"/>
      <c r="M1832" s="147">
        <v>175</v>
      </c>
      <c r="N1832" s="146">
        <v>35</v>
      </c>
      <c r="O1832" s="149" t="s">
        <v>1038</v>
      </c>
      <c r="P1832" s="143" t="s">
        <v>16</v>
      </c>
      <c r="Q1832" s="143" t="s">
        <v>17</v>
      </c>
      <c r="R1832" s="150" t="s">
        <v>1707</v>
      </c>
      <c r="S1832" s="206" t="s">
        <v>1845</v>
      </c>
      <c r="T1832" s="143" t="s">
        <v>1034</v>
      </c>
      <c r="U1832" s="143" t="s">
        <v>1062</v>
      </c>
      <c r="V1832" s="145" t="s">
        <v>1831</v>
      </c>
      <c r="W1832" s="206" t="str">
        <f t="shared" si="86"/>
        <v>LUT20161212GRJE7E</v>
      </c>
      <c r="X1832" s="206">
        <f t="shared" si="87"/>
        <v>0</v>
      </c>
      <c r="Y1832" s="206" t="str">
        <f>VLOOKUP(P1832,NIVEAUXADMIN!A:B,2,FALSE)</f>
        <v>HT08</v>
      </c>
      <c r="Z1832" s="206" t="str">
        <f>VLOOKUP(Q1832,NIVEAUXADMIN!E:F,2,FALSE)</f>
        <v>HT08811</v>
      </c>
      <c r="AA1832" s="206" t="str">
        <f>VLOOKUP(R1832,NIVEAUXADMIN!I:J,2,FALSE)</f>
        <v>HT08811-07</v>
      </c>
      <c r="AB1832" s="206">
        <f>IF(SUMPRODUCT(($A$4:$A1832=A1832)*($Q$4:$Q1832=Q1832))&gt;1,0,1)</f>
        <v>0</v>
      </c>
      <c r="AC1832" s="207">
        <f>IF(SUMPRODUCT(($A$4:$A1832=A1832)*($F$4:$F1832=F1832)*($Q$4:$Q1832=Q1832))&gt;1,0,1)</f>
        <v>0</v>
      </c>
      <c r="AD1832" s="206" t="str">
        <f t="shared" si="88"/>
        <v xml:space="preserve">{"Organisation": "Lutheran World Federation", "Indicateur": "Distribution de materiel d'abris d'urgence", "Statut": "Réalisé", "Date de l'activité (passé ou planifiée)
( jj-mm-aaaa)": "12/12/2016", "Département": "Grande Anse", "Commune": "Jeremie", "Section Communale": "7e Marfranc"}, </v>
      </c>
    </row>
    <row r="1833" spans="1:30" ht="45" x14ac:dyDescent="0.25">
      <c r="A1833" s="143" t="s">
        <v>88</v>
      </c>
      <c r="B1833" s="71" t="s">
        <v>1118</v>
      </c>
      <c r="C1833" s="143" t="s">
        <v>1844</v>
      </c>
      <c r="D1833" s="143" t="s">
        <v>15</v>
      </c>
      <c r="E1833" s="132">
        <v>42716</v>
      </c>
      <c r="F1833" s="77" t="s">
        <v>2417</v>
      </c>
      <c r="G1833" s="145" t="s">
        <v>1055</v>
      </c>
      <c r="H1833" s="138" t="str">
        <f>IFERROR(VLOOKUP(G1833,REFERENCES!O:P,2,FALSE),"")</f>
        <v xml:space="preserve">Nombre </v>
      </c>
      <c r="I1833" s="185">
        <v>35</v>
      </c>
      <c r="J1833" s="146"/>
      <c r="K1833" s="146"/>
      <c r="L1833" s="146"/>
      <c r="M1833" s="147">
        <v>175</v>
      </c>
      <c r="N1833" s="146">
        <v>35</v>
      </c>
      <c r="O1833" s="149" t="s">
        <v>1038</v>
      </c>
      <c r="P1833" s="143" t="s">
        <v>16</v>
      </c>
      <c r="Q1833" s="143" t="s">
        <v>17</v>
      </c>
      <c r="R1833" s="150" t="s">
        <v>1707</v>
      </c>
      <c r="S1833" s="206" t="s">
        <v>1845</v>
      </c>
      <c r="T1833" s="143" t="s">
        <v>1034</v>
      </c>
      <c r="U1833" s="143" t="s">
        <v>1062</v>
      </c>
      <c r="V1833" s="145" t="s">
        <v>1830</v>
      </c>
      <c r="W1833" s="206" t="str">
        <f t="shared" si="86"/>
        <v>LUT20161212GRJE7E</v>
      </c>
      <c r="X1833" s="206">
        <f t="shared" si="87"/>
        <v>0</v>
      </c>
      <c r="Y1833" s="206" t="str">
        <f>VLOOKUP(P1833,NIVEAUXADMIN!A:B,2,FALSE)</f>
        <v>HT08</v>
      </c>
      <c r="Z1833" s="206" t="str">
        <f>VLOOKUP(Q1833,NIVEAUXADMIN!E:F,2,FALSE)</f>
        <v>HT08811</v>
      </c>
      <c r="AA1833" s="206" t="str">
        <f>VLOOKUP(R1833,NIVEAUXADMIN!I:J,2,FALSE)</f>
        <v>HT08811-07</v>
      </c>
      <c r="AB1833" s="206">
        <f>IF(SUMPRODUCT(($A$4:$A1833=A1833)*($Q$4:$Q1833=Q1833))&gt;1,0,1)</f>
        <v>0</v>
      </c>
      <c r="AC1833" s="207">
        <f>IF(SUMPRODUCT(($A$4:$A1833=A1833)*($F$4:$F1833=F1833)*($Q$4:$Q1833=Q1833))&gt;1,0,1)</f>
        <v>0</v>
      </c>
      <c r="AD1833" s="206" t="str">
        <f t="shared" si="88"/>
        <v xml:space="preserve">{"Organisation": "Lutheran World Federation", "Indicateur": "Distribution de biens non-alimentaire", "Statut": "Réalisé", "Date de l'activité (passé ou planifiée)
( jj-mm-aaaa)": "12/12/2016", "Département": "Grande Anse", "Commune": "Jeremie", "Section Communale": "7e Marfranc"}, </v>
      </c>
    </row>
    <row r="1834" spans="1:30" ht="30" x14ac:dyDescent="0.25">
      <c r="A1834" s="143" t="s">
        <v>88</v>
      </c>
      <c r="B1834" s="53" t="s">
        <v>1118</v>
      </c>
      <c r="C1834" s="143" t="s">
        <v>2082</v>
      </c>
      <c r="D1834" s="143" t="s">
        <v>18</v>
      </c>
      <c r="E1834" s="132">
        <v>42840</v>
      </c>
      <c r="F1834" s="77" t="s">
        <v>2419</v>
      </c>
      <c r="G1834" s="145" t="s">
        <v>2386</v>
      </c>
      <c r="H1834" s="138" t="str">
        <f>IFERROR(VLOOKUP(G1834,REFERENCES!O:P,2,FALSE),"")</f>
        <v>Nombre de maison</v>
      </c>
      <c r="I1834" s="207">
        <v>21</v>
      </c>
      <c r="J1834" s="146"/>
      <c r="K1834" s="146"/>
      <c r="L1834" s="146"/>
      <c r="M1834" s="147">
        <v>105</v>
      </c>
      <c r="N1834" s="146">
        <v>21</v>
      </c>
      <c r="O1834" s="149" t="s">
        <v>1038</v>
      </c>
      <c r="P1834" s="143" t="s">
        <v>16</v>
      </c>
      <c r="Q1834" s="143" t="s">
        <v>17</v>
      </c>
      <c r="R1834" s="150" t="s">
        <v>1431</v>
      </c>
      <c r="S1834" s="206"/>
      <c r="T1834" s="143" t="s">
        <v>1033</v>
      </c>
      <c r="U1834" s="143" t="s">
        <v>1062</v>
      </c>
      <c r="V1834" s="145"/>
      <c r="W1834" s="206" t="str">
        <f t="shared" si="86"/>
        <v>LUT2017415GRJE2È</v>
      </c>
      <c r="X1834" s="206">
        <f t="shared" si="87"/>
        <v>0</v>
      </c>
      <c r="Y1834" s="206" t="str">
        <f>VLOOKUP(P1834,NIVEAUXADMIN!A:B,2,FALSE)</f>
        <v>HT08</v>
      </c>
      <c r="Z1834" s="206" t="str">
        <f>VLOOKUP(Q1834,NIVEAUXADMIN!E:F,2,FALSE)</f>
        <v>HT08811</v>
      </c>
      <c r="AA1834" s="206" t="str">
        <f>VLOOKUP(R1834,NIVEAUXADMIN!I:J,2,FALSE)</f>
        <v>HT08811-02</v>
      </c>
      <c r="AB1834" s="206">
        <f>IF(SUMPRODUCT(($A$4:$A1834=A1834)*($Q$4:$Q1834=Q1834))&gt;1,0,1)</f>
        <v>0</v>
      </c>
      <c r="AC1834" s="207">
        <f>IF(SUMPRODUCT(($A$4:$A1834=A1834)*($F$4:$F1834=F1834)*($Q$4:$Q1834=Q1834))&gt;1,0,1)</f>
        <v>1</v>
      </c>
      <c r="AD1834" s="206" t="str">
        <f t="shared" si="88"/>
        <v xml:space="preserve">{"Organisation": "Lutheran World Federation", "Indicateur": "Construction de maisons", "Statut": "Planifié (financé)", "Date de l'activité (passé ou planifiée)
( jj-mm-aaaa)": "4/15/2017", "Département": "Grande Anse", "Commune": "Jeremie", "Section Communale": "2ème Haute Voldrogue"}, </v>
      </c>
    </row>
    <row r="1835" spans="1:30" x14ac:dyDescent="0.25">
      <c r="A1835" s="143" t="s">
        <v>96</v>
      </c>
      <c r="B1835" s="53"/>
      <c r="C1835" s="143" t="s">
        <v>47</v>
      </c>
      <c r="D1835" s="143" t="s">
        <v>15</v>
      </c>
      <c r="E1835" s="132">
        <v>42673</v>
      </c>
      <c r="F1835" s="77" t="s">
        <v>2417</v>
      </c>
      <c r="G1835" s="145" t="s">
        <v>1052</v>
      </c>
      <c r="H1835" s="138" t="str">
        <f>IFERROR(VLOOKUP(G1835,REFERENCES!O:P,2,FALSE),"")</f>
        <v xml:space="preserve">Nombre </v>
      </c>
      <c r="I1835" s="185">
        <v>511</v>
      </c>
      <c r="J1835" s="146"/>
      <c r="K1835" s="146"/>
      <c r="L1835" s="146"/>
      <c r="M1835" s="147" t="s">
        <v>1818</v>
      </c>
      <c r="N1835" s="146">
        <v>511</v>
      </c>
      <c r="O1835" s="149" t="s">
        <v>29</v>
      </c>
      <c r="P1835" s="143" t="s">
        <v>19</v>
      </c>
      <c r="Q1835" s="143" t="s">
        <v>549</v>
      </c>
      <c r="R1835" s="150" t="s">
        <v>1256</v>
      </c>
      <c r="S1835" s="206"/>
      <c r="T1835" s="143"/>
      <c r="U1835" s="143"/>
      <c r="V1835" s="145"/>
      <c r="W1835" s="206" t="str">
        <f t="shared" si="86"/>
        <v>MED20161030SUTI1È</v>
      </c>
      <c r="X1835" s="206">
        <f t="shared" si="87"/>
        <v>0</v>
      </c>
      <c r="Y1835" s="206" t="str">
        <f>VLOOKUP(P1835,NIVEAUXADMIN!A:B,2,FALSE)</f>
        <v>HT07</v>
      </c>
      <c r="Z1835" s="206" t="str">
        <f>VLOOKUP(Q1835,NIVEAUXADMIN!E:F,2,FALSE)</f>
        <v>HT07753</v>
      </c>
      <c r="AA1835" s="206" t="str">
        <f>VLOOKUP(R1835,NIVEAUXADMIN!I:J,2,FALSE)</f>
        <v>HT07753-01</v>
      </c>
      <c r="AB1835" s="206">
        <f>IF(SUMPRODUCT(($A$4:$A1835=A1835)*($Q$4:$Q1835=Q1835))&gt;1,0,1)</f>
        <v>1</v>
      </c>
      <c r="AC1835" s="207">
        <f>IF(SUMPRODUCT(($A$4:$A1835=A1835)*($F$4:$F1835=F1835)*($Q$4:$Q1835=Q1835))&gt;1,0,1)</f>
        <v>1</v>
      </c>
      <c r="AD1835" s="206" t="str">
        <f t="shared" si="88"/>
        <v xml:space="preserve">{"Organisation": "MEDAIR", "Indicateur": "Distribution de biens non-alimentaire", "Statut": "Réalisé", "Date de l'activité (passé ou planifiée)
( jj-mm-aaaa)": "10/30/2016", "Département": "Sud", "Commune": "Tiburon", "Section Communale": "1ère Blactote"}, </v>
      </c>
    </row>
    <row r="1836" spans="1:30" x14ac:dyDescent="0.25">
      <c r="A1836" s="143" t="s">
        <v>96</v>
      </c>
      <c r="B1836" s="53"/>
      <c r="C1836" s="143" t="s">
        <v>47</v>
      </c>
      <c r="D1836" s="143" t="s">
        <v>15</v>
      </c>
      <c r="E1836" s="132">
        <v>42673</v>
      </c>
      <c r="F1836" s="148" t="s">
        <v>2420</v>
      </c>
      <c r="G1836" s="145" t="s">
        <v>2409</v>
      </c>
      <c r="H1836" s="138" t="str">
        <f>IFERROR(VLOOKUP(G1836,REFERENCES!O:P,2,FALSE),"")</f>
        <v xml:space="preserve">Nombre </v>
      </c>
      <c r="I1836" s="185">
        <v>511</v>
      </c>
      <c r="J1836" s="146"/>
      <c r="K1836" s="146"/>
      <c r="L1836" s="146"/>
      <c r="M1836" s="147" t="s">
        <v>1818</v>
      </c>
      <c r="N1836" s="146">
        <v>511</v>
      </c>
      <c r="O1836" s="206"/>
      <c r="P1836" s="143" t="s">
        <v>19</v>
      </c>
      <c r="Q1836" s="143" t="s">
        <v>549</v>
      </c>
      <c r="R1836" s="150" t="s">
        <v>1256</v>
      </c>
      <c r="S1836" s="206"/>
      <c r="T1836" s="143"/>
      <c r="U1836" s="143"/>
      <c r="V1836" s="145"/>
      <c r="W1836" s="206" t="str">
        <f t="shared" si="86"/>
        <v>MED20161030SUTI1È</v>
      </c>
      <c r="X1836" s="206">
        <f t="shared" si="87"/>
        <v>0</v>
      </c>
      <c r="Y1836" s="206" t="str">
        <f>VLOOKUP(P1836,NIVEAUXADMIN!A:B,2,FALSE)</f>
        <v>HT07</v>
      </c>
      <c r="Z1836" s="206" t="str">
        <f>VLOOKUP(Q1836,NIVEAUXADMIN!E:F,2,FALSE)</f>
        <v>HT07753</v>
      </c>
      <c r="AA1836" s="206" t="str">
        <f>VLOOKUP(R1836,NIVEAUXADMIN!I:J,2,FALSE)</f>
        <v>HT07753-01</v>
      </c>
      <c r="AB1836" s="206">
        <f>IF(SUMPRODUCT(($A$4:$A1836=A1836)*($Q$4:$Q1836=Q1836))&gt;1,0,1)</f>
        <v>0</v>
      </c>
      <c r="AC1836" s="207">
        <f>IF(SUMPRODUCT(($A$4:$A1836=A1836)*($F$4:$F1836=F1836)*($Q$4:$Q1836=Q1836))&gt;1,0,1)</f>
        <v>1</v>
      </c>
      <c r="AD1836" s="206" t="str">
        <f t="shared" si="88"/>
        <v xml:space="preserve">{"Organisation": "MEDAIR", "Indicateur": "Distribution de materiel d'abris d'urgence", "Statut": "Réalisé", "Date de l'activité (passé ou planifiée)
( jj-mm-aaaa)": "10/30/2016", "Département": "Sud", "Commune": "Tiburon", "Section Communale": "1ère Blactote"}, </v>
      </c>
    </row>
    <row r="1837" spans="1:30" x14ac:dyDescent="0.25">
      <c r="A1837" s="143" t="s">
        <v>96</v>
      </c>
      <c r="B1837" s="53"/>
      <c r="C1837" s="143" t="s">
        <v>47</v>
      </c>
      <c r="D1837" s="143" t="s">
        <v>15</v>
      </c>
      <c r="E1837" s="132">
        <v>42673</v>
      </c>
      <c r="F1837" s="77" t="s">
        <v>2416</v>
      </c>
      <c r="G1837" s="217" t="s">
        <v>1027</v>
      </c>
      <c r="H1837" s="138" t="str">
        <f>IFERROR(VLOOKUP(G1837,REFERENCES!O:P,2,FALSE),"")</f>
        <v/>
      </c>
      <c r="I1837" s="185">
        <v>511</v>
      </c>
      <c r="J1837" s="146"/>
      <c r="K1837" s="146"/>
      <c r="L1837" s="146"/>
      <c r="M1837" s="147" t="s">
        <v>1818</v>
      </c>
      <c r="N1837" s="146">
        <v>511</v>
      </c>
      <c r="O1837" s="149" t="s">
        <v>1038</v>
      </c>
      <c r="P1837" s="143" t="s">
        <v>19</v>
      </c>
      <c r="Q1837" s="143" t="s">
        <v>549</v>
      </c>
      <c r="R1837" s="150" t="s">
        <v>1256</v>
      </c>
      <c r="S1837" s="206"/>
      <c r="T1837" s="71"/>
      <c r="U1837" s="71"/>
      <c r="V1837" s="145"/>
      <c r="W1837" s="206" t="str">
        <f t="shared" si="86"/>
        <v>MED20161030SUTI1È</v>
      </c>
      <c r="X1837" s="206">
        <f t="shared" si="87"/>
        <v>0</v>
      </c>
      <c r="Y1837" s="206" t="str">
        <f>VLOOKUP(P1837,NIVEAUXADMIN!A:B,2,FALSE)</f>
        <v>HT07</v>
      </c>
      <c r="Z1837" s="206" t="str">
        <f>VLOOKUP(Q1837,NIVEAUXADMIN!E:F,2,FALSE)</f>
        <v>HT07753</v>
      </c>
      <c r="AA1837" s="206" t="str">
        <f>VLOOKUP(R1837,NIVEAUXADMIN!I:J,2,FALSE)</f>
        <v>HT07753-01</v>
      </c>
      <c r="AB1837" s="206">
        <f>IF(SUMPRODUCT(($A$4:$A1837=A1837)*($Q$4:$Q1837=Q1837))&gt;1,0,1)</f>
        <v>0</v>
      </c>
      <c r="AC1837" s="207">
        <f>IF(SUMPRODUCT(($A$4:$A1837=A1837)*($F$4:$F1837=F1837)*($Q$4:$Q1837=Q1837))&gt;1,0,1)</f>
        <v>1</v>
      </c>
      <c r="AD1837" s="206" t="str">
        <f t="shared" si="88"/>
        <v xml:space="preserve">{"Organisation": "MEDAIR", "Indicateur": "Formation technique", "Statut": "Réalisé", "Date de l'activité (passé ou planifiée)
( jj-mm-aaaa)": "10/30/2016", "Département": "Sud", "Commune": "Tiburon", "Section Communale": "1ère Blactote"}, </v>
      </c>
    </row>
    <row r="1838" spans="1:30" x14ac:dyDescent="0.25">
      <c r="A1838" s="143" t="s">
        <v>96</v>
      </c>
      <c r="B1838" s="53"/>
      <c r="C1838" s="143" t="s">
        <v>47</v>
      </c>
      <c r="D1838" s="143" t="s">
        <v>15</v>
      </c>
      <c r="E1838" s="132">
        <v>42673</v>
      </c>
      <c r="F1838" s="148" t="s">
        <v>2417</v>
      </c>
      <c r="G1838" s="145" t="s">
        <v>1055</v>
      </c>
      <c r="H1838" s="138" t="str">
        <f>IFERROR(VLOOKUP(G1838,REFERENCES!O:P,2,FALSE),"")</f>
        <v xml:space="preserve">Nombre </v>
      </c>
      <c r="I1838" s="185">
        <v>511</v>
      </c>
      <c r="J1838" s="146"/>
      <c r="K1838" s="146"/>
      <c r="L1838" s="146"/>
      <c r="M1838" s="147" t="s">
        <v>1818</v>
      </c>
      <c r="N1838" s="146">
        <v>511</v>
      </c>
      <c r="O1838" s="149" t="s">
        <v>29</v>
      </c>
      <c r="P1838" s="53" t="s">
        <v>19</v>
      </c>
      <c r="Q1838" s="143" t="s">
        <v>549</v>
      </c>
      <c r="R1838" s="150" t="s">
        <v>1256</v>
      </c>
      <c r="S1838" s="206"/>
      <c r="T1838" s="71"/>
      <c r="U1838" s="71"/>
      <c r="V1838" s="145"/>
      <c r="W1838" s="206" t="str">
        <f t="shared" si="86"/>
        <v>MED20161030SUTI1È</v>
      </c>
      <c r="X1838" s="206">
        <f t="shared" si="87"/>
        <v>0</v>
      </c>
      <c r="Y1838" s="206" t="str">
        <f>VLOOKUP(P1838,NIVEAUXADMIN!A:B,2,FALSE)</f>
        <v>HT07</v>
      </c>
      <c r="Z1838" s="206" t="str">
        <f>VLOOKUP(Q1838,NIVEAUXADMIN!E:F,2,FALSE)</f>
        <v>HT07753</v>
      </c>
      <c r="AA1838" s="206" t="str">
        <f>VLOOKUP(R1838,NIVEAUXADMIN!I:J,2,FALSE)</f>
        <v>HT07753-01</v>
      </c>
      <c r="AB1838" s="206">
        <f>IF(SUMPRODUCT(($A$4:$A1838=A1838)*($Q$4:$Q1838=Q1838))&gt;1,0,1)</f>
        <v>0</v>
      </c>
      <c r="AC1838" s="207">
        <f>IF(SUMPRODUCT(($A$4:$A1838=A1838)*($F$4:$F1838=F1838)*($Q$4:$Q1838=Q1838))&gt;1,0,1)</f>
        <v>0</v>
      </c>
      <c r="AD1838" s="206" t="str">
        <f t="shared" si="88"/>
        <v xml:space="preserve">{"Organisation": "MEDAIR", "Indicateur": "Distribution de biens non-alimentaire", "Statut": "Réalisé", "Date de l'activité (passé ou planifiée)
( jj-mm-aaaa)": "10/30/2016", "Département": "Sud", "Commune": "Tiburon", "Section Communale": "1ère Blactote"}, </v>
      </c>
    </row>
    <row r="1839" spans="1:30" x14ac:dyDescent="0.25">
      <c r="A1839" s="143" t="s">
        <v>96</v>
      </c>
      <c r="B1839" s="53"/>
      <c r="C1839" s="143" t="s">
        <v>47</v>
      </c>
      <c r="D1839" s="143" t="s">
        <v>15</v>
      </c>
      <c r="E1839" s="132">
        <v>42673</v>
      </c>
      <c r="F1839" s="148" t="s">
        <v>2417</v>
      </c>
      <c r="G1839" s="145" t="s">
        <v>1051</v>
      </c>
      <c r="H1839" s="138" t="str">
        <f>IFERROR(VLOOKUP(G1839,REFERENCES!O:P,2,FALSE),"")</f>
        <v xml:space="preserve">Nombre </v>
      </c>
      <c r="I1839" s="185">
        <v>511</v>
      </c>
      <c r="J1839" s="146"/>
      <c r="K1839" s="146"/>
      <c r="L1839" s="146"/>
      <c r="M1839" s="147" t="s">
        <v>1818</v>
      </c>
      <c r="N1839" s="146">
        <v>511</v>
      </c>
      <c r="O1839" s="149" t="s">
        <v>29</v>
      </c>
      <c r="P1839" s="71" t="s">
        <v>19</v>
      </c>
      <c r="Q1839" s="143" t="s">
        <v>549</v>
      </c>
      <c r="R1839" s="150" t="s">
        <v>1256</v>
      </c>
      <c r="S1839" s="206"/>
      <c r="T1839" s="71"/>
      <c r="U1839" s="71"/>
      <c r="V1839" s="145"/>
      <c r="W1839" s="206" t="str">
        <f t="shared" si="86"/>
        <v>MED20161030SUTI1È</v>
      </c>
      <c r="X1839" s="206">
        <f t="shared" si="87"/>
        <v>0</v>
      </c>
      <c r="Y1839" s="206" t="str">
        <f>VLOOKUP(P1839,NIVEAUXADMIN!A:B,2,FALSE)</f>
        <v>HT07</v>
      </c>
      <c r="Z1839" s="206" t="str">
        <f>VLOOKUP(Q1839,NIVEAUXADMIN!E:F,2,FALSE)</f>
        <v>HT07753</v>
      </c>
      <c r="AA1839" s="206" t="str">
        <f>VLOOKUP(R1839,NIVEAUXADMIN!I:J,2,FALSE)</f>
        <v>HT07753-01</v>
      </c>
      <c r="AB1839" s="206">
        <f>IF(SUMPRODUCT(($A$4:$A1839=A1839)*($Q$4:$Q1839=Q1839))&gt;1,0,1)</f>
        <v>0</v>
      </c>
      <c r="AC1839" s="207">
        <f>IF(SUMPRODUCT(($A$4:$A1839=A1839)*($F$4:$F1839=F1839)*($Q$4:$Q1839=Q1839))&gt;1,0,1)</f>
        <v>0</v>
      </c>
      <c r="AD1839" s="206" t="str">
        <f t="shared" si="88"/>
        <v xml:space="preserve">{"Organisation": "MEDAIR", "Indicateur": "Distribution de biens non-alimentaire", "Statut": "Réalisé", "Date de l'activité (passé ou planifiée)
( jj-mm-aaaa)": "10/30/2016", "Département": "Sud", "Commune": "Tiburon", "Section Communale": "1ère Blactote"}, </v>
      </c>
    </row>
    <row r="1840" spans="1:30" x14ac:dyDescent="0.25">
      <c r="A1840" s="143" t="s">
        <v>96</v>
      </c>
      <c r="B1840" s="53"/>
      <c r="C1840" s="143" t="s">
        <v>47</v>
      </c>
      <c r="D1840" s="143" t="s">
        <v>15</v>
      </c>
      <c r="E1840" s="132">
        <v>42674</v>
      </c>
      <c r="F1840" s="148" t="s">
        <v>2417</v>
      </c>
      <c r="G1840" s="145" t="s">
        <v>1052</v>
      </c>
      <c r="H1840" s="138" t="str">
        <f>IFERROR(VLOOKUP(G1840,REFERENCES!O:P,2,FALSE),"")</f>
        <v xml:space="preserve">Nombre </v>
      </c>
      <c r="I1840" s="185">
        <v>694</v>
      </c>
      <c r="J1840" s="146"/>
      <c r="K1840" s="146"/>
      <c r="L1840" s="146"/>
      <c r="M1840" s="147" t="s">
        <v>1818</v>
      </c>
      <c r="N1840" s="146">
        <v>694</v>
      </c>
      <c r="O1840" s="149" t="s">
        <v>29</v>
      </c>
      <c r="P1840" s="53" t="s">
        <v>19</v>
      </c>
      <c r="Q1840" s="143" t="s">
        <v>549</v>
      </c>
      <c r="R1840" s="150" t="s">
        <v>1586</v>
      </c>
      <c r="S1840" s="206"/>
      <c r="T1840" s="71"/>
      <c r="U1840" s="71"/>
      <c r="V1840" s="145"/>
      <c r="W1840" s="206" t="str">
        <f t="shared" si="86"/>
        <v>MED20161031SUTI4È</v>
      </c>
      <c r="X1840" s="206">
        <f t="shared" si="87"/>
        <v>0</v>
      </c>
      <c r="Y1840" s="206" t="str">
        <f>VLOOKUP(P1840,NIVEAUXADMIN!A:B,2,FALSE)</f>
        <v>HT07</v>
      </c>
      <c r="Z1840" s="206" t="str">
        <f>VLOOKUP(Q1840,NIVEAUXADMIN!E:F,2,FALSE)</f>
        <v>HT07753</v>
      </c>
      <c r="AA1840" s="206" t="str">
        <f>VLOOKUP(R1840,NIVEAUXADMIN!I:J,2,FALSE)</f>
        <v>HT07753-04</v>
      </c>
      <c r="AB1840" s="206">
        <f>IF(SUMPRODUCT(($A$4:$A1840=A1840)*($Q$4:$Q1840=Q1840))&gt;1,0,1)</f>
        <v>0</v>
      </c>
      <c r="AC1840" s="207">
        <f>IF(SUMPRODUCT(($A$4:$A1840=A1840)*($F$4:$F1840=F1840)*($Q$4:$Q1840=Q1840))&gt;1,0,1)</f>
        <v>0</v>
      </c>
      <c r="AD1840" s="206" t="str">
        <f t="shared" si="88"/>
        <v xml:space="preserve">{"Organisation": "MEDAIR", "Indicateur": "Distribution de biens non-alimentaire", "Statut": "Réalisé", "Date de l'activité (passé ou planifiée)
( jj-mm-aaaa)": "10/31/2016", "Département": "Sud", "Commune": "Tiburon", "Section Communale": "4ème Dalmette"}, </v>
      </c>
    </row>
    <row r="1841" spans="1:30" x14ac:dyDescent="0.25">
      <c r="A1841" s="143" t="s">
        <v>96</v>
      </c>
      <c r="B1841" s="53"/>
      <c r="C1841" s="143" t="s">
        <v>47</v>
      </c>
      <c r="D1841" s="143" t="s">
        <v>15</v>
      </c>
      <c r="E1841" s="132">
        <v>42674</v>
      </c>
      <c r="F1841" s="148" t="s">
        <v>2420</v>
      </c>
      <c r="G1841" s="145" t="s">
        <v>2409</v>
      </c>
      <c r="H1841" s="138" t="str">
        <f>IFERROR(VLOOKUP(G1841,REFERENCES!O:P,2,FALSE),"")</f>
        <v xml:space="preserve">Nombre </v>
      </c>
      <c r="I1841" s="185">
        <v>694</v>
      </c>
      <c r="J1841" s="146"/>
      <c r="K1841" s="146"/>
      <c r="L1841" s="146"/>
      <c r="M1841" s="147" t="s">
        <v>1818</v>
      </c>
      <c r="N1841" s="146">
        <v>694</v>
      </c>
      <c r="O1841" s="206"/>
      <c r="P1841" s="71" t="s">
        <v>19</v>
      </c>
      <c r="Q1841" s="143" t="s">
        <v>549</v>
      </c>
      <c r="R1841" s="150" t="s">
        <v>1586</v>
      </c>
      <c r="S1841" s="206"/>
      <c r="T1841" s="143"/>
      <c r="U1841" s="143"/>
      <c r="V1841" s="145"/>
      <c r="W1841" s="206" t="str">
        <f t="shared" si="86"/>
        <v>MED20161031SUTI4È</v>
      </c>
      <c r="X1841" s="206">
        <f t="shared" si="87"/>
        <v>0</v>
      </c>
      <c r="Y1841" s="206" t="str">
        <f>VLOOKUP(P1841,NIVEAUXADMIN!A:B,2,FALSE)</f>
        <v>HT07</v>
      </c>
      <c r="Z1841" s="206" t="str">
        <f>VLOOKUP(Q1841,NIVEAUXADMIN!E:F,2,FALSE)</f>
        <v>HT07753</v>
      </c>
      <c r="AA1841" s="206" t="str">
        <f>VLOOKUP(R1841,NIVEAUXADMIN!I:J,2,FALSE)</f>
        <v>HT07753-04</v>
      </c>
      <c r="AB1841" s="206">
        <f>IF(SUMPRODUCT(($A$4:$A1841=A1841)*($Q$4:$Q1841=Q1841))&gt;1,0,1)</f>
        <v>0</v>
      </c>
      <c r="AC1841" s="207">
        <f>IF(SUMPRODUCT(($A$4:$A1841=A1841)*($F$4:$F1841=F1841)*($Q$4:$Q1841=Q1841))&gt;1,0,1)</f>
        <v>0</v>
      </c>
      <c r="AD1841" s="206" t="str">
        <f t="shared" si="88"/>
        <v xml:space="preserve">{"Organisation": "MEDAIR", "Indicateur": "Distribution de materiel d'abris d'urgence", "Statut": "Réalisé", "Date de l'activité (passé ou planifiée)
( jj-mm-aaaa)": "10/31/2016", "Département": "Sud", "Commune": "Tiburon", "Section Communale": "4ème Dalmette"}, </v>
      </c>
    </row>
    <row r="1842" spans="1:30" x14ac:dyDescent="0.25">
      <c r="A1842" s="143" t="s">
        <v>96</v>
      </c>
      <c r="B1842" s="53"/>
      <c r="C1842" s="143" t="s">
        <v>47</v>
      </c>
      <c r="D1842" s="143" t="s">
        <v>15</v>
      </c>
      <c r="E1842" s="132">
        <v>42674</v>
      </c>
      <c r="F1842" s="148" t="s">
        <v>2416</v>
      </c>
      <c r="G1842" s="217" t="s">
        <v>1027</v>
      </c>
      <c r="H1842" s="138" t="str">
        <f>IFERROR(VLOOKUP(G1842,REFERENCES!O:P,2,FALSE),"")</f>
        <v/>
      </c>
      <c r="I1842" s="185">
        <v>694</v>
      </c>
      <c r="J1842" s="146"/>
      <c r="K1842" s="146"/>
      <c r="L1842" s="146"/>
      <c r="M1842" s="147" t="s">
        <v>1818</v>
      </c>
      <c r="N1842" s="146">
        <v>694</v>
      </c>
      <c r="O1842" s="149" t="s">
        <v>1038</v>
      </c>
      <c r="P1842" s="53" t="s">
        <v>19</v>
      </c>
      <c r="Q1842" s="143" t="s">
        <v>549</v>
      </c>
      <c r="R1842" s="150" t="s">
        <v>1586</v>
      </c>
      <c r="S1842" s="206"/>
      <c r="T1842" s="71"/>
      <c r="U1842" s="71"/>
      <c r="V1842" s="145"/>
      <c r="W1842" s="206" t="str">
        <f t="shared" si="86"/>
        <v>MED20161031SUTI4È</v>
      </c>
      <c r="X1842" s="206">
        <f t="shared" si="87"/>
        <v>0</v>
      </c>
      <c r="Y1842" s="206" t="str">
        <f>VLOOKUP(P1842,NIVEAUXADMIN!A:B,2,FALSE)</f>
        <v>HT07</v>
      </c>
      <c r="Z1842" s="206" t="str">
        <f>VLOOKUP(Q1842,NIVEAUXADMIN!E:F,2,FALSE)</f>
        <v>HT07753</v>
      </c>
      <c r="AA1842" s="206" t="str">
        <f>VLOOKUP(R1842,NIVEAUXADMIN!I:J,2,FALSE)</f>
        <v>HT07753-04</v>
      </c>
      <c r="AB1842" s="206">
        <f>IF(SUMPRODUCT(($A$4:$A1842=A1842)*($Q$4:$Q1842=Q1842))&gt;1,0,1)</f>
        <v>0</v>
      </c>
      <c r="AC1842" s="207">
        <f>IF(SUMPRODUCT(($A$4:$A1842=A1842)*($F$4:$F1842=F1842)*($Q$4:$Q1842=Q1842))&gt;1,0,1)</f>
        <v>0</v>
      </c>
      <c r="AD1842" s="206" t="str">
        <f t="shared" si="88"/>
        <v xml:space="preserve">{"Organisation": "MEDAIR", "Indicateur": "Formation technique", "Statut": "Réalisé", "Date de l'activité (passé ou planifiée)
( jj-mm-aaaa)": "10/31/2016", "Département": "Sud", "Commune": "Tiburon", "Section Communale": "4ème Dalmette"}, </v>
      </c>
    </row>
    <row r="1843" spans="1:30" x14ac:dyDescent="0.25">
      <c r="A1843" s="143" t="s">
        <v>96</v>
      </c>
      <c r="B1843" s="53"/>
      <c r="C1843" s="143" t="s">
        <v>47</v>
      </c>
      <c r="D1843" s="143" t="s">
        <v>15</v>
      </c>
      <c r="E1843" s="132">
        <v>42674</v>
      </c>
      <c r="F1843" s="77" t="s">
        <v>2417</v>
      </c>
      <c r="G1843" s="145" t="s">
        <v>1055</v>
      </c>
      <c r="H1843" s="138" t="str">
        <f>IFERROR(VLOOKUP(G1843,REFERENCES!O:P,2,FALSE),"")</f>
        <v xml:space="preserve">Nombre </v>
      </c>
      <c r="I1843" s="185">
        <v>667</v>
      </c>
      <c r="J1843" s="146"/>
      <c r="K1843" s="146"/>
      <c r="L1843" s="146"/>
      <c r="M1843" s="147" t="s">
        <v>1818</v>
      </c>
      <c r="N1843" s="146">
        <v>694</v>
      </c>
      <c r="O1843" s="149" t="s">
        <v>29</v>
      </c>
      <c r="P1843" s="53" t="s">
        <v>19</v>
      </c>
      <c r="Q1843" s="143" t="s">
        <v>549</v>
      </c>
      <c r="R1843" s="150" t="s">
        <v>1586</v>
      </c>
      <c r="S1843" s="143"/>
      <c r="T1843" s="71"/>
      <c r="U1843" s="71"/>
      <c r="V1843" s="145"/>
      <c r="W1843" s="206" t="str">
        <f t="shared" si="86"/>
        <v>MED20161031SUTI4È</v>
      </c>
      <c r="X1843" s="206">
        <f t="shared" si="87"/>
        <v>0</v>
      </c>
      <c r="Y1843" s="206" t="str">
        <f>VLOOKUP(P1843,NIVEAUXADMIN!A:B,2,FALSE)</f>
        <v>HT07</v>
      </c>
      <c r="Z1843" s="206" t="str">
        <f>VLOOKUP(Q1843,NIVEAUXADMIN!E:F,2,FALSE)</f>
        <v>HT07753</v>
      </c>
      <c r="AA1843" s="206" t="str">
        <f>VLOOKUP(R1843,NIVEAUXADMIN!I:J,2,FALSE)</f>
        <v>HT07753-04</v>
      </c>
      <c r="AB1843" s="206">
        <f>IF(SUMPRODUCT(($A$4:$A1843=A1843)*($Q$4:$Q1843=Q1843))&gt;1,0,1)</f>
        <v>0</v>
      </c>
      <c r="AC1843" s="207">
        <f>IF(SUMPRODUCT(($A$4:$A1843=A1843)*($F$4:$F1843=F1843)*($Q$4:$Q1843=Q1843))&gt;1,0,1)</f>
        <v>0</v>
      </c>
      <c r="AD1843" s="206" t="str">
        <f t="shared" si="88"/>
        <v xml:space="preserve">{"Organisation": "MEDAIR", "Indicateur": "Distribution de biens non-alimentaire", "Statut": "Réalisé", "Date de l'activité (passé ou planifiée)
( jj-mm-aaaa)": "10/31/2016", "Département": "Sud", "Commune": "Tiburon", "Section Communale": "4ème Dalmette"}, </v>
      </c>
    </row>
    <row r="1844" spans="1:30" x14ac:dyDescent="0.25">
      <c r="A1844" s="143" t="s">
        <v>96</v>
      </c>
      <c r="B1844" s="53"/>
      <c r="C1844" s="143" t="s">
        <v>47</v>
      </c>
      <c r="D1844" s="143" t="s">
        <v>15</v>
      </c>
      <c r="E1844" s="132">
        <v>42674</v>
      </c>
      <c r="F1844" s="148" t="s">
        <v>2417</v>
      </c>
      <c r="G1844" s="145" t="s">
        <v>1051</v>
      </c>
      <c r="H1844" s="138" t="str">
        <f>IFERROR(VLOOKUP(G1844,REFERENCES!O:P,2,FALSE),"")</f>
        <v xml:space="preserve">Nombre </v>
      </c>
      <c r="I1844" s="185">
        <v>667</v>
      </c>
      <c r="J1844" s="146"/>
      <c r="K1844" s="146"/>
      <c r="L1844" s="146"/>
      <c r="M1844" s="147" t="s">
        <v>1818</v>
      </c>
      <c r="N1844" s="146">
        <v>694</v>
      </c>
      <c r="O1844" s="149" t="s">
        <v>29</v>
      </c>
      <c r="P1844" s="143" t="s">
        <v>19</v>
      </c>
      <c r="Q1844" s="143" t="s">
        <v>549</v>
      </c>
      <c r="R1844" s="150" t="s">
        <v>1586</v>
      </c>
      <c r="S1844" s="143"/>
      <c r="T1844" s="71"/>
      <c r="U1844" s="71"/>
      <c r="V1844" s="145"/>
      <c r="W1844" s="206" t="str">
        <f t="shared" si="86"/>
        <v>MED20161031SUTI4È</v>
      </c>
      <c r="X1844" s="206">
        <f t="shared" si="87"/>
        <v>0</v>
      </c>
      <c r="Y1844" s="206" t="str">
        <f>VLOOKUP(P1844,NIVEAUXADMIN!A:B,2,FALSE)</f>
        <v>HT07</v>
      </c>
      <c r="Z1844" s="206" t="str">
        <f>VLOOKUP(Q1844,NIVEAUXADMIN!E:F,2,FALSE)</f>
        <v>HT07753</v>
      </c>
      <c r="AA1844" s="206" t="str">
        <f>VLOOKUP(R1844,NIVEAUXADMIN!I:J,2,FALSE)</f>
        <v>HT07753-04</v>
      </c>
      <c r="AB1844" s="206">
        <f>IF(SUMPRODUCT(($A$4:$A1844=A1844)*($Q$4:$Q1844=Q1844))&gt;1,0,1)</f>
        <v>0</v>
      </c>
      <c r="AC1844" s="207">
        <f>IF(SUMPRODUCT(($A$4:$A1844=A1844)*($F$4:$F1844=F1844)*($Q$4:$Q1844=Q1844))&gt;1,0,1)</f>
        <v>0</v>
      </c>
      <c r="AD1844" s="206" t="str">
        <f t="shared" si="88"/>
        <v xml:space="preserve">{"Organisation": "MEDAIR", "Indicateur": "Distribution de biens non-alimentaire", "Statut": "Réalisé", "Date de l'activité (passé ou planifiée)
( jj-mm-aaaa)": "10/31/2016", "Département": "Sud", "Commune": "Tiburon", "Section Communale": "4ème Dalmette"}, </v>
      </c>
    </row>
    <row r="1845" spans="1:30" x14ac:dyDescent="0.25">
      <c r="A1845" s="143" t="s">
        <v>96</v>
      </c>
      <c r="B1845" s="53"/>
      <c r="C1845" s="143" t="s">
        <v>47</v>
      </c>
      <c r="D1845" s="143" t="s">
        <v>15</v>
      </c>
      <c r="E1845" s="132">
        <v>42674</v>
      </c>
      <c r="F1845" s="77" t="s">
        <v>2417</v>
      </c>
      <c r="G1845" s="145" t="s">
        <v>1050</v>
      </c>
      <c r="H1845" s="138" t="str">
        <f>IFERROR(VLOOKUP(G1845,REFERENCES!O:P,2,FALSE),"")</f>
        <v xml:space="preserve">Nombre </v>
      </c>
      <c r="I1845" s="185">
        <v>667</v>
      </c>
      <c r="J1845" s="146"/>
      <c r="K1845" s="146"/>
      <c r="L1845" s="146"/>
      <c r="M1845" s="147" t="s">
        <v>1818</v>
      </c>
      <c r="N1845" s="146">
        <v>694</v>
      </c>
      <c r="O1845" s="149" t="s">
        <v>29</v>
      </c>
      <c r="P1845" s="53" t="s">
        <v>19</v>
      </c>
      <c r="Q1845" s="143" t="s">
        <v>549</v>
      </c>
      <c r="R1845" s="150" t="s">
        <v>1586</v>
      </c>
      <c r="S1845" s="143"/>
      <c r="T1845" s="143"/>
      <c r="U1845" s="143"/>
      <c r="V1845" s="145"/>
      <c r="W1845" s="206" t="str">
        <f t="shared" si="86"/>
        <v>MED20161031SUTI4È</v>
      </c>
      <c r="X1845" s="206">
        <f t="shared" si="87"/>
        <v>0</v>
      </c>
      <c r="Y1845" s="206" t="str">
        <f>VLOOKUP(P1845,NIVEAUXADMIN!A:B,2,FALSE)</f>
        <v>HT07</v>
      </c>
      <c r="Z1845" s="206" t="str">
        <f>VLOOKUP(Q1845,NIVEAUXADMIN!E:F,2,FALSE)</f>
        <v>HT07753</v>
      </c>
      <c r="AA1845" s="206" t="str">
        <f>VLOOKUP(R1845,NIVEAUXADMIN!I:J,2,FALSE)</f>
        <v>HT07753-04</v>
      </c>
      <c r="AB1845" s="206">
        <f>IF(SUMPRODUCT(($A$4:$A1845=A1845)*($Q$4:$Q1845=Q1845))&gt;1,0,1)</f>
        <v>0</v>
      </c>
      <c r="AC1845" s="207">
        <f>IF(SUMPRODUCT(($A$4:$A1845=A1845)*($F$4:$F1845=F1845)*($Q$4:$Q1845=Q1845))&gt;1,0,1)</f>
        <v>0</v>
      </c>
      <c r="AD1845" s="206" t="str">
        <f t="shared" si="88"/>
        <v xml:space="preserve">{"Organisation": "MEDAIR", "Indicateur": "Distribution de biens non-alimentaire", "Statut": "Réalisé", "Date de l'activité (passé ou planifiée)
( jj-mm-aaaa)": "10/31/2016", "Département": "Sud", "Commune": "Tiburon", "Section Communale": "4ème Dalmette"}, </v>
      </c>
    </row>
    <row r="1846" spans="1:30" x14ac:dyDescent="0.25">
      <c r="A1846" s="143" t="s">
        <v>96</v>
      </c>
      <c r="B1846" s="53"/>
      <c r="C1846" s="143" t="s">
        <v>47</v>
      </c>
      <c r="D1846" s="143" t="s">
        <v>15</v>
      </c>
      <c r="E1846" s="132">
        <v>42686</v>
      </c>
      <c r="F1846" s="77" t="s">
        <v>2417</v>
      </c>
      <c r="G1846" s="145" t="s">
        <v>1052</v>
      </c>
      <c r="H1846" s="138" t="str">
        <f>IFERROR(VLOOKUP(G1846,REFERENCES!O:P,2,FALSE),"")</f>
        <v xml:space="preserve">Nombre </v>
      </c>
      <c r="I1846" s="185">
        <v>52</v>
      </c>
      <c r="J1846" s="146"/>
      <c r="K1846" s="146"/>
      <c r="L1846" s="146"/>
      <c r="M1846" s="147" t="s">
        <v>1818</v>
      </c>
      <c r="N1846" s="146">
        <v>198</v>
      </c>
      <c r="O1846" s="149" t="s">
        <v>1038</v>
      </c>
      <c r="P1846" s="53" t="s">
        <v>19</v>
      </c>
      <c r="Q1846" s="143" t="s">
        <v>549</v>
      </c>
      <c r="R1846" s="150" t="s">
        <v>1534</v>
      </c>
      <c r="S1846" s="143"/>
      <c r="T1846" s="143"/>
      <c r="U1846" s="143"/>
      <c r="V1846" s="145"/>
      <c r="W1846" s="206" t="str">
        <f t="shared" si="86"/>
        <v>MED20161112SUTI3È</v>
      </c>
      <c r="X1846" s="206">
        <f t="shared" si="87"/>
        <v>0</v>
      </c>
      <c r="Y1846" s="206" t="str">
        <f>VLOOKUP(P1846,NIVEAUXADMIN!A:B,2,FALSE)</f>
        <v>HT07</v>
      </c>
      <c r="Z1846" s="206" t="str">
        <f>VLOOKUP(Q1846,NIVEAUXADMIN!E:F,2,FALSE)</f>
        <v>HT07753</v>
      </c>
      <c r="AA1846" s="206" t="str">
        <f>VLOOKUP(R1846,NIVEAUXADMIN!I:J,2,FALSE)</f>
        <v>HT07753-03</v>
      </c>
      <c r="AB1846" s="206">
        <f>IF(SUMPRODUCT(($A$4:$A1846=A1846)*($Q$4:$Q1846=Q1846))&gt;1,0,1)</f>
        <v>0</v>
      </c>
      <c r="AC1846" s="207">
        <f>IF(SUMPRODUCT(($A$4:$A1846=A1846)*($F$4:$F1846=F1846)*($Q$4:$Q1846=Q1846))&gt;1,0,1)</f>
        <v>0</v>
      </c>
      <c r="AD1846" s="206" t="str">
        <f t="shared" si="88"/>
        <v xml:space="preserve">{"Organisation": "MEDAIR", "Indicateur": "Distribution de biens non-alimentaire", "Statut": "Réalisé", "Date de l'activité (passé ou planifiée)
( jj-mm-aaaa)": "11/12/2016", "Département": "Sud", "Commune": "Tiburon", "Section Communale": "3ème Loby"}, </v>
      </c>
    </row>
    <row r="1847" spans="1:30" x14ac:dyDescent="0.25">
      <c r="A1847" s="143" t="s">
        <v>96</v>
      </c>
      <c r="B1847" s="53"/>
      <c r="C1847" s="143" t="s">
        <v>47</v>
      </c>
      <c r="D1847" s="143" t="s">
        <v>15</v>
      </c>
      <c r="E1847" s="132">
        <v>42686</v>
      </c>
      <c r="F1847" s="77" t="s">
        <v>2420</v>
      </c>
      <c r="G1847" s="145" t="s">
        <v>2409</v>
      </c>
      <c r="H1847" s="138" t="str">
        <f>IFERROR(VLOOKUP(G1847,REFERENCES!O:P,2,FALSE),"")</f>
        <v xml:space="preserve">Nombre </v>
      </c>
      <c r="I1847" s="185">
        <v>250</v>
      </c>
      <c r="J1847" s="146"/>
      <c r="K1847" s="146"/>
      <c r="L1847" s="146"/>
      <c r="M1847" s="147" t="s">
        <v>1818</v>
      </c>
      <c r="N1847" s="146">
        <v>198</v>
      </c>
      <c r="O1847" s="149" t="s">
        <v>29</v>
      </c>
      <c r="P1847" s="53" t="s">
        <v>19</v>
      </c>
      <c r="Q1847" s="143" t="s">
        <v>549</v>
      </c>
      <c r="R1847" s="150" t="s">
        <v>1534</v>
      </c>
      <c r="S1847" s="143"/>
      <c r="T1847" s="143"/>
      <c r="U1847" s="143"/>
      <c r="V1847" s="145"/>
      <c r="W1847" s="206" t="str">
        <f t="shared" si="86"/>
        <v>MED20161112SUTI3È</v>
      </c>
      <c r="X1847" s="206">
        <f t="shared" si="87"/>
        <v>0</v>
      </c>
      <c r="Y1847" s="206" t="str">
        <f>VLOOKUP(P1847,NIVEAUXADMIN!A:B,2,FALSE)</f>
        <v>HT07</v>
      </c>
      <c r="Z1847" s="206" t="str">
        <f>VLOOKUP(Q1847,NIVEAUXADMIN!E:F,2,FALSE)</f>
        <v>HT07753</v>
      </c>
      <c r="AA1847" s="206" t="str">
        <f>VLOOKUP(R1847,NIVEAUXADMIN!I:J,2,FALSE)</f>
        <v>HT07753-03</v>
      </c>
      <c r="AB1847" s="206">
        <f>IF(SUMPRODUCT(($A$4:$A1847=A1847)*($Q$4:$Q1847=Q1847))&gt;1,0,1)</f>
        <v>0</v>
      </c>
      <c r="AC1847" s="207">
        <f>IF(SUMPRODUCT(($A$4:$A1847=A1847)*($F$4:$F1847=F1847)*($Q$4:$Q1847=Q1847))&gt;1,0,1)</f>
        <v>0</v>
      </c>
      <c r="AD1847" s="206" t="str">
        <f t="shared" si="88"/>
        <v xml:space="preserve">{"Organisation": "MEDAIR", "Indicateur": "Distribution de materiel d'abris d'urgence", "Statut": "Réalisé", "Date de l'activité (passé ou planifiée)
( jj-mm-aaaa)": "11/12/2016", "Département": "Sud", "Commune": "Tiburon", "Section Communale": "3ème Loby"}, </v>
      </c>
    </row>
    <row r="1848" spans="1:30" x14ac:dyDescent="0.25">
      <c r="A1848" s="143" t="s">
        <v>96</v>
      </c>
      <c r="B1848" s="53"/>
      <c r="C1848" s="143" t="s">
        <v>47</v>
      </c>
      <c r="D1848" s="143" t="s">
        <v>15</v>
      </c>
      <c r="E1848" s="132">
        <v>42686</v>
      </c>
      <c r="F1848" s="77" t="s">
        <v>2416</v>
      </c>
      <c r="G1848" s="217" t="s">
        <v>1027</v>
      </c>
      <c r="H1848" s="138" t="str">
        <f>IFERROR(VLOOKUP(G1848,REFERENCES!O:P,2,FALSE),"")</f>
        <v/>
      </c>
      <c r="I1848" s="185">
        <v>198</v>
      </c>
      <c r="J1848" s="146"/>
      <c r="K1848" s="146"/>
      <c r="L1848" s="146"/>
      <c r="M1848" s="147" t="s">
        <v>1818</v>
      </c>
      <c r="N1848" s="146">
        <v>198</v>
      </c>
      <c r="O1848" s="149" t="s">
        <v>1038</v>
      </c>
      <c r="P1848" s="71" t="s">
        <v>19</v>
      </c>
      <c r="Q1848" s="143" t="s">
        <v>549</v>
      </c>
      <c r="R1848" s="150" t="s">
        <v>1534</v>
      </c>
      <c r="S1848" s="143"/>
      <c r="T1848" s="143"/>
      <c r="U1848" s="143"/>
      <c r="V1848" s="145"/>
      <c r="W1848" s="206" t="str">
        <f t="shared" si="86"/>
        <v>MED20161112SUTI3È</v>
      </c>
      <c r="X1848" s="206">
        <f t="shared" si="87"/>
        <v>0</v>
      </c>
      <c r="Y1848" s="206" t="str">
        <f>VLOOKUP(P1848,NIVEAUXADMIN!A:B,2,FALSE)</f>
        <v>HT07</v>
      </c>
      <c r="Z1848" s="206" t="str">
        <f>VLOOKUP(Q1848,NIVEAUXADMIN!E:F,2,FALSE)</f>
        <v>HT07753</v>
      </c>
      <c r="AA1848" s="206" t="str">
        <f>VLOOKUP(R1848,NIVEAUXADMIN!I:J,2,FALSE)</f>
        <v>HT07753-03</v>
      </c>
      <c r="AB1848" s="206">
        <f>IF(SUMPRODUCT(($A$4:$A1848=A1848)*($Q$4:$Q1848=Q1848))&gt;1,0,1)</f>
        <v>0</v>
      </c>
      <c r="AC1848" s="207">
        <f>IF(SUMPRODUCT(($A$4:$A1848=A1848)*($F$4:$F1848=F1848)*($Q$4:$Q1848=Q1848))&gt;1,0,1)</f>
        <v>0</v>
      </c>
      <c r="AD1848" s="206" t="str">
        <f t="shared" si="88"/>
        <v xml:space="preserve">{"Organisation": "MEDAIR", "Indicateur": "Formation technique", "Statut": "Réalisé", "Date de l'activité (passé ou planifiée)
( jj-mm-aaaa)": "11/12/2016", "Département": "Sud", "Commune": "Tiburon", "Section Communale": "3ème Loby"}, </v>
      </c>
    </row>
    <row r="1849" spans="1:30" x14ac:dyDescent="0.25">
      <c r="A1849" s="143" t="s">
        <v>96</v>
      </c>
      <c r="B1849" s="53"/>
      <c r="C1849" s="143" t="s">
        <v>47</v>
      </c>
      <c r="D1849" s="143" t="s">
        <v>15</v>
      </c>
      <c r="E1849" s="132">
        <v>42686</v>
      </c>
      <c r="F1849" s="148" t="s">
        <v>2420</v>
      </c>
      <c r="G1849" s="145" t="s">
        <v>2410</v>
      </c>
      <c r="H1849" s="138" t="str">
        <f>IFERROR(VLOOKUP(G1849,REFERENCES!O:P,2,FALSE),"")</f>
        <v xml:space="preserve">Nombre </v>
      </c>
      <c r="I1849" s="185">
        <v>198</v>
      </c>
      <c r="J1849" s="207"/>
      <c r="K1849" s="207"/>
      <c r="L1849" s="207"/>
      <c r="M1849" s="147" t="s">
        <v>1818</v>
      </c>
      <c r="N1849" s="146">
        <v>198</v>
      </c>
      <c r="O1849" s="149" t="s">
        <v>1038</v>
      </c>
      <c r="P1849" s="53" t="s">
        <v>19</v>
      </c>
      <c r="Q1849" s="143" t="s">
        <v>549</v>
      </c>
      <c r="R1849" s="150" t="s">
        <v>1534</v>
      </c>
      <c r="S1849" s="206"/>
      <c r="T1849" s="71"/>
      <c r="U1849" s="71"/>
      <c r="V1849" s="145" t="s">
        <v>2076</v>
      </c>
      <c r="W1849" s="206" t="str">
        <f t="shared" si="86"/>
        <v>MED20161112SUTI3È</v>
      </c>
      <c r="X1849" s="206">
        <f t="shared" si="87"/>
        <v>0</v>
      </c>
      <c r="Y1849" s="206" t="str">
        <f>VLOOKUP(P1849,NIVEAUXADMIN!A:B,2,FALSE)</f>
        <v>HT07</v>
      </c>
      <c r="Z1849" s="206" t="str">
        <f>VLOOKUP(Q1849,NIVEAUXADMIN!E:F,2,FALSE)</f>
        <v>HT07753</v>
      </c>
      <c r="AA1849" s="206" t="str">
        <f>VLOOKUP(R1849,NIVEAUXADMIN!I:J,2,FALSE)</f>
        <v>HT07753-03</v>
      </c>
      <c r="AB1849" s="206">
        <f>IF(SUMPRODUCT(($A$4:$A1849=A1849)*($Q$4:$Q1849=Q1849))&gt;1,0,1)</f>
        <v>0</v>
      </c>
      <c r="AC1849" s="207">
        <f>IF(SUMPRODUCT(($A$4:$A1849=A1849)*($F$4:$F1849=F1849)*($Q$4:$Q1849=Q1849))&gt;1,0,1)</f>
        <v>0</v>
      </c>
      <c r="AD1849" s="206" t="str">
        <f t="shared" si="88"/>
        <v xml:space="preserve">{"Organisation": "MEDAIR", "Indicateur": "Distribution de materiel d'abris d'urgence", "Statut": "Réalisé", "Date de l'activité (passé ou planifiée)
( jj-mm-aaaa)": "11/12/2016", "Département": "Sud", "Commune": "Tiburon", "Section Communale": "3ème Loby"}, </v>
      </c>
    </row>
    <row r="1850" spans="1:30" x14ac:dyDescent="0.25">
      <c r="A1850" s="143" t="s">
        <v>96</v>
      </c>
      <c r="B1850" s="53"/>
      <c r="C1850" s="143" t="s">
        <v>47</v>
      </c>
      <c r="D1850" s="143" t="s">
        <v>15</v>
      </c>
      <c r="E1850" s="132">
        <v>42690</v>
      </c>
      <c r="F1850" s="77" t="s">
        <v>2420</v>
      </c>
      <c r="G1850" s="145" t="s">
        <v>2409</v>
      </c>
      <c r="H1850" s="138" t="str">
        <f>IFERROR(VLOOKUP(G1850,REFERENCES!O:P,2,FALSE),"")</f>
        <v xml:space="preserve">Nombre </v>
      </c>
      <c r="I1850" s="185">
        <v>334</v>
      </c>
      <c r="J1850" s="146"/>
      <c r="K1850" s="146"/>
      <c r="L1850" s="146"/>
      <c r="M1850" s="147" t="s">
        <v>1818</v>
      </c>
      <c r="N1850" s="146">
        <v>367</v>
      </c>
      <c r="O1850" s="149" t="s">
        <v>29</v>
      </c>
      <c r="P1850" s="53" t="s">
        <v>19</v>
      </c>
      <c r="Q1850" s="143" t="s">
        <v>549</v>
      </c>
      <c r="R1850" s="150" t="s">
        <v>1586</v>
      </c>
      <c r="S1850" s="143"/>
      <c r="T1850" s="71"/>
      <c r="U1850" s="71"/>
      <c r="V1850" s="145"/>
      <c r="W1850" s="206" t="str">
        <f t="shared" si="86"/>
        <v>MED20161116SUTI4È</v>
      </c>
      <c r="X1850" s="206">
        <f t="shared" si="87"/>
        <v>0</v>
      </c>
      <c r="Y1850" s="206" t="str">
        <f>VLOOKUP(P1850,NIVEAUXADMIN!A:B,2,FALSE)</f>
        <v>HT07</v>
      </c>
      <c r="Z1850" s="206" t="str">
        <f>VLOOKUP(Q1850,NIVEAUXADMIN!E:F,2,FALSE)</f>
        <v>HT07753</v>
      </c>
      <c r="AA1850" s="206" t="str">
        <f>VLOOKUP(R1850,NIVEAUXADMIN!I:J,2,FALSE)</f>
        <v>HT07753-04</v>
      </c>
      <c r="AB1850" s="206">
        <f>IF(SUMPRODUCT(($A$4:$A1850=A1850)*($Q$4:$Q1850=Q1850))&gt;1,0,1)</f>
        <v>0</v>
      </c>
      <c r="AC1850" s="207">
        <f>IF(SUMPRODUCT(($A$4:$A1850=A1850)*($F$4:$F1850=F1850)*($Q$4:$Q1850=Q1850))&gt;1,0,1)</f>
        <v>0</v>
      </c>
      <c r="AD1850" s="206" t="str">
        <f t="shared" si="88"/>
        <v xml:space="preserve">{"Organisation": "MEDAIR", "Indicateur": "Distribution de materiel d'abris d'urgence", "Statut": "Réalisé", "Date de l'activité (passé ou planifiée)
( jj-mm-aaaa)": "11/16/2016", "Département": "Sud", "Commune": "Tiburon", "Section Communale": "4ème Dalmette"}, </v>
      </c>
    </row>
    <row r="1851" spans="1:30" x14ac:dyDescent="0.25">
      <c r="A1851" s="143" t="s">
        <v>96</v>
      </c>
      <c r="B1851" s="53"/>
      <c r="C1851" s="143" t="s">
        <v>47</v>
      </c>
      <c r="D1851" s="143" t="s">
        <v>15</v>
      </c>
      <c r="E1851" s="132">
        <v>42690</v>
      </c>
      <c r="F1851" s="148" t="s">
        <v>2416</v>
      </c>
      <c r="G1851" s="217" t="s">
        <v>1027</v>
      </c>
      <c r="H1851" s="138" t="str">
        <f>IFERROR(VLOOKUP(G1851,REFERENCES!O:P,2,FALSE),"")</f>
        <v/>
      </c>
      <c r="I1851" s="185">
        <v>302</v>
      </c>
      <c r="J1851" s="146"/>
      <c r="K1851" s="146"/>
      <c r="L1851" s="146"/>
      <c r="M1851" s="147" t="s">
        <v>1818</v>
      </c>
      <c r="N1851" s="146">
        <v>302</v>
      </c>
      <c r="O1851" s="149" t="s">
        <v>1038</v>
      </c>
      <c r="P1851" s="53" t="s">
        <v>19</v>
      </c>
      <c r="Q1851" s="143" t="s">
        <v>549</v>
      </c>
      <c r="R1851" s="150" t="s">
        <v>1586</v>
      </c>
      <c r="S1851" s="143"/>
      <c r="T1851" s="71"/>
      <c r="U1851" s="71"/>
      <c r="V1851" s="145"/>
      <c r="W1851" s="206" t="str">
        <f t="shared" si="86"/>
        <v>MED20161116SUTI4È</v>
      </c>
      <c r="X1851" s="206">
        <f t="shared" si="87"/>
        <v>0</v>
      </c>
      <c r="Y1851" s="206" t="str">
        <f>VLOOKUP(P1851,NIVEAUXADMIN!A:B,2,FALSE)</f>
        <v>HT07</v>
      </c>
      <c r="Z1851" s="206" t="str">
        <f>VLOOKUP(Q1851,NIVEAUXADMIN!E:F,2,FALSE)</f>
        <v>HT07753</v>
      </c>
      <c r="AA1851" s="206" t="str">
        <f>VLOOKUP(R1851,NIVEAUXADMIN!I:J,2,FALSE)</f>
        <v>HT07753-04</v>
      </c>
      <c r="AB1851" s="206">
        <f>IF(SUMPRODUCT(($A$4:$A1851=A1851)*($Q$4:$Q1851=Q1851))&gt;1,0,1)</f>
        <v>0</v>
      </c>
      <c r="AC1851" s="207">
        <f>IF(SUMPRODUCT(($A$4:$A1851=A1851)*($F$4:$F1851=F1851)*($Q$4:$Q1851=Q1851))&gt;1,0,1)</f>
        <v>0</v>
      </c>
      <c r="AD1851" s="206" t="str">
        <f t="shared" si="88"/>
        <v xml:space="preserve">{"Organisation": "MEDAIR", "Indicateur": "Formation technique", "Statut": "Réalisé", "Date de l'activité (passé ou planifiée)
( jj-mm-aaaa)": "11/16/2016", "Département": "Sud", "Commune": "Tiburon", "Section Communale": "4ème Dalmette"}, </v>
      </c>
    </row>
    <row r="1852" spans="1:30" x14ac:dyDescent="0.25">
      <c r="A1852" s="143" t="s">
        <v>96</v>
      </c>
      <c r="B1852" s="53"/>
      <c r="C1852" s="143" t="s">
        <v>47</v>
      </c>
      <c r="D1852" s="143" t="s">
        <v>15</v>
      </c>
      <c r="E1852" s="132">
        <v>42690</v>
      </c>
      <c r="F1852" s="77" t="s">
        <v>2420</v>
      </c>
      <c r="G1852" s="145" t="s">
        <v>2410</v>
      </c>
      <c r="H1852" s="138" t="str">
        <f>IFERROR(VLOOKUP(G1852,REFERENCES!O:P,2,FALSE),"")</f>
        <v xml:space="preserve">Nombre </v>
      </c>
      <c r="I1852" s="185">
        <v>302</v>
      </c>
      <c r="J1852" s="146"/>
      <c r="K1852" s="146"/>
      <c r="L1852" s="146"/>
      <c r="M1852" s="147" t="s">
        <v>1818</v>
      </c>
      <c r="N1852" s="146">
        <v>367</v>
      </c>
      <c r="O1852" s="149" t="s">
        <v>29</v>
      </c>
      <c r="P1852" s="53" t="s">
        <v>19</v>
      </c>
      <c r="Q1852" s="143" t="s">
        <v>549</v>
      </c>
      <c r="R1852" s="150" t="s">
        <v>1586</v>
      </c>
      <c r="S1852" s="143"/>
      <c r="T1852" s="143"/>
      <c r="U1852" s="143"/>
      <c r="V1852" s="145" t="s">
        <v>2076</v>
      </c>
      <c r="W1852" s="206" t="str">
        <f t="shared" si="86"/>
        <v>MED20161116SUTI4È</v>
      </c>
      <c r="X1852" s="206">
        <f t="shared" si="87"/>
        <v>0</v>
      </c>
      <c r="Y1852" s="206" t="str">
        <f>VLOOKUP(P1852,NIVEAUXADMIN!A:B,2,FALSE)</f>
        <v>HT07</v>
      </c>
      <c r="Z1852" s="206" t="str">
        <f>VLOOKUP(Q1852,NIVEAUXADMIN!E:F,2,FALSE)</f>
        <v>HT07753</v>
      </c>
      <c r="AA1852" s="206" t="str">
        <f>VLOOKUP(R1852,NIVEAUXADMIN!I:J,2,FALSE)</f>
        <v>HT07753-04</v>
      </c>
      <c r="AB1852" s="206">
        <f>IF(SUMPRODUCT(($A$4:$A1852=A1852)*($Q$4:$Q1852=Q1852))&gt;1,0,1)</f>
        <v>0</v>
      </c>
      <c r="AC1852" s="207">
        <f>IF(SUMPRODUCT(($A$4:$A1852=A1852)*($F$4:$F1852=F1852)*($Q$4:$Q1852=Q1852))&gt;1,0,1)</f>
        <v>0</v>
      </c>
      <c r="AD1852" s="206" t="str">
        <f t="shared" si="88"/>
        <v xml:space="preserve">{"Organisation": "MEDAIR", "Indicateur": "Distribution de materiel d'abris d'urgence", "Statut": "Réalisé", "Date de l'activité (passé ou planifiée)
( jj-mm-aaaa)": "11/16/2016", "Département": "Sud", "Commune": "Tiburon", "Section Communale": "4ème Dalmette"}, </v>
      </c>
    </row>
    <row r="1853" spans="1:30" x14ac:dyDescent="0.25">
      <c r="A1853" s="143" t="s">
        <v>96</v>
      </c>
      <c r="B1853" s="53"/>
      <c r="C1853" s="143" t="s">
        <v>47</v>
      </c>
      <c r="D1853" s="143" t="s">
        <v>15</v>
      </c>
      <c r="E1853" s="132">
        <v>42690</v>
      </c>
      <c r="F1853" s="148" t="s">
        <v>2417</v>
      </c>
      <c r="G1853" s="145" t="s">
        <v>1055</v>
      </c>
      <c r="H1853" s="138" t="str">
        <f>IFERROR(VLOOKUP(G1853,REFERENCES!O:P,2,FALSE),"")</f>
        <v xml:space="preserve">Nombre </v>
      </c>
      <c r="I1853" s="185">
        <v>367</v>
      </c>
      <c r="J1853" s="146"/>
      <c r="K1853" s="146"/>
      <c r="L1853" s="146"/>
      <c r="M1853" s="147" t="s">
        <v>1818</v>
      </c>
      <c r="N1853" s="146">
        <v>367</v>
      </c>
      <c r="O1853" s="149" t="s">
        <v>29</v>
      </c>
      <c r="P1853" s="53" t="s">
        <v>19</v>
      </c>
      <c r="Q1853" s="143" t="s">
        <v>549</v>
      </c>
      <c r="R1853" s="150" t="s">
        <v>1586</v>
      </c>
      <c r="S1853" s="143"/>
      <c r="T1853" s="143"/>
      <c r="U1853" s="143"/>
      <c r="V1853" s="145"/>
      <c r="W1853" s="206" t="str">
        <f t="shared" si="86"/>
        <v>MED20161116SUTI4È</v>
      </c>
      <c r="X1853" s="206">
        <f t="shared" si="87"/>
        <v>0</v>
      </c>
      <c r="Y1853" s="206" t="str">
        <f>VLOOKUP(P1853,NIVEAUXADMIN!A:B,2,FALSE)</f>
        <v>HT07</v>
      </c>
      <c r="Z1853" s="206" t="str">
        <f>VLOOKUP(Q1853,NIVEAUXADMIN!E:F,2,FALSE)</f>
        <v>HT07753</v>
      </c>
      <c r="AA1853" s="206" t="str">
        <f>VLOOKUP(R1853,NIVEAUXADMIN!I:J,2,FALSE)</f>
        <v>HT07753-04</v>
      </c>
      <c r="AB1853" s="206">
        <f>IF(SUMPRODUCT(($A$4:$A1853=A1853)*($Q$4:$Q1853=Q1853))&gt;1,0,1)</f>
        <v>0</v>
      </c>
      <c r="AC1853" s="207">
        <f>IF(SUMPRODUCT(($A$4:$A1853=A1853)*($F$4:$F1853=F1853)*($Q$4:$Q1853=Q1853))&gt;1,0,1)</f>
        <v>0</v>
      </c>
      <c r="AD1853" s="206" t="str">
        <f t="shared" si="88"/>
        <v xml:space="preserve">{"Organisation": "MEDAIR", "Indicateur": "Distribution de biens non-alimentaire", "Statut": "Réalisé", "Date de l'activité (passé ou planifiée)
( jj-mm-aaaa)": "11/16/2016", "Département": "Sud", "Commune": "Tiburon", "Section Communale": "4ème Dalmette"}, </v>
      </c>
    </row>
    <row r="1854" spans="1:30" x14ac:dyDescent="0.25">
      <c r="A1854" s="143" t="s">
        <v>96</v>
      </c>
      <c r="B1854" s="53"/>
      <c r="C1854" s="143" t="s">
        <v>47</v>
      </c>
      <c r="D1854" s="143" t="s">
        <v>15</v>
      </c>
      <c r="E1854" s="132">
        <v>42690</v>
      </c>
      <c r="F1854" s="77" t="s">
        <v>2417</v>
      </c>
      <c r="G1854" s="145" t="s">
        <v>1051</v>
      </c>
      <c r="H1854" s="138" t="str">
        <f>IFERROR(VLOOKUP(G1854,REFERENCES!O:P,2,FALSE),"")</f>
        <v xml:space="preserve">Nombre </v>
      </c>
      <c r="I1854" s="185">
        <v>367</v>
      </c>
      <c r="J1854" s="146"/>
      <c r="K1854" s="146"/>
      <c r="L1854" s="146"/>
      <c r="M1854" s="147" t="s">
        <v>1818</v>
      </c>
      <c r="N1854" s="146">
        <v>367</v>
      </c>
      <c r="O1854" s="149" t="s">
        <v>29</v>
      </c>
      <c r="P1854" s="53" t="s">
        <v>19</v>
      </c>
      <c r="Q1854" s="143" t="s">
        <v>549</v>
      </c>
      <c r="R1854" s="150" t="s">
        <v>1586</v>
      </c>
      <c r="S1854" s="143"/>
      <c r="T1854" s="143"/>
      <c r="U1854" s="143"/>
      <c r="V1854" s="145"/>
      <c r="W1854" s="206" t="str">
        <f t="shared" si="86"/>
        <v>MED20161116SUTI4È</v>
      </c>
      <c r="X1854" s="206">
        <f t="shared" si="87"/>
        <v>0</v>
      </c>
      <c r="Y1854" s="206" t="str">
        <f>VLOOKUP(P1854,NIVEAUXADMIN!A:B,2,FALSE)</f>
        <v>HT07</v>
      </c>
      <c r="Z1854" s="206" t="str">
        <f>VLOOKUP(Q1854,NIVEAUXADMIN!E:F,2,FALSE)</f>
        <v>HT07753</v>
      </c>
      <c r="AA1854" s="206" t="str">
        <f>VLOOKUP(R1854,NIVEAUXADMIN!I:J,2,FALSE)</f>
        <v>HT07753-04</v>
      </c>
      <c r="AB1854" s="206">
        <f>IF(SUMPRODUCT(($A$4:$A1854=A1854)*($Q$4:$Q1854=Q1854))&gt;1,0,1)</f>
        <v>0</v>
      </c>
      <c r="AC1854" s="207">
        <f>IF(SUMPRODUCT(($A$4:$A1854=A1854)*($F$4:$F1854=F1854)*($Q$4:$Q1854=Q1854))&gt;1,0,1)</f>
        <v>0</v>
      </c>
      <c r="AD1854" s="206" t="str">
        <f t="shared" si="88"/>
        <v xml:space="preserve">{"Organisation": "MEDAIR", "Indicateur": "Distribution de biens non-alimentaire", "Statut": "Réalisé", "Date de l'activité (passé ou planifiée)
( jj-mm-aaaa)": "11/16/2016", "Département": "Sud", "Commune": "Tiburon", "Section Communale": "4ème Dalmette"}, </v>
      </c>
    </row>
    <row r="1855" spans="1:30" x14ac:dyDescent="0.25">
      <c r="A1855" s="143" t="s">
        <v>96</v>
      </c>
      <c r="B1855" s="53"/>
      <c r="C1855" s="143" t="s">
        <v>47</v>
      </c>
      <c r="D1855" s="143" t="s">
        <v>15</v>
      </c>
      <c r="E1855" s="132">
        <v>42690</v>
      </c>
      <c r="F1855" s="148" t="s">
        <v>2417</v>
      </c>
      <c r="G1855" s="145" t="s">
        <v>1050</v>
      </c>
      <c r="H1855" s="138" t="str">
        <f>IFERROR(VLOOKUP(G1855,REFERENCES!O:P,2,FALSE),"")</f>
        <v xml:space="preserve">Nombre </v>
      </c>
      <c r="I1855" s="185">
        <v>367</v>
      </c>
      <c r="J1855" s="146"/>
      <c r="K1855" s="146"/>
      <c r="L1855" s="146"/>
      <c r="M1855" s="147" t="s">
        <v>1818</v>
      </c>
      <c r="N1855" s="146">
        <v>367</v>
      </c>
      <c r="O1855" s="149" t="s">
        <v>29</v>
      </c>
      <c r="P1855" s="53" t="s">
        <v>19</v>
      </c>
      <c r="Q1855" s="143" t="s">
        <v>549</v>
      </c>
      <c r="R1855" s="150" t="s">
        <v>1586</v>
      </c>
      <c r="S1855" s="143"/>
      <c r="T1855" s="143"/>
      <c r="U1855" s="143"/>
      <c r="V1855" s="145"/>
      <c r="W1855" s="206" t="str">
        <f t="shared" si="86"/>
        <v>MED20161116SUTI4È</v>
      </c>
      <c r="X1855" s="206">
        <f t="shared" si="87"/>
        <v>0</v>
      </c>
      <c r="Y1855" s="206" t="str">
        <f>VLOOKUP(P1855,NIVEAUXADMIN!A:B,2,FALSE)</f>
        <v>HT07</v>
      </c>
      <c r="Z1855" s="206" t="str">
        <f>VLOOKUP(Q1855,NIVEAUXADMIN!E:F,2,FALSE)</f>
        <v>HT07753</v>
      </c>
      <c r="AA1855" s="206" t="str">
        <f>VLOOKUP(R1855,NIVEAUXADMIN!I:J,2,FALSE)</f>
        <v>HT07753-04</v>
      </c>
      <c r="AB1855" s="206">
        <f>IF(SUMPRODUCT(($A$4:$A1855=A1855)*($Q$4:$Q1855=Q1855))&gt;1,0,1)</f>
        <v>0</v>
      </c>
      <c r="AC1855" s="207">
        <f>IF(SUMPRODUCT(($A$4:$A1855=A1855)*($F$4:$F1855=F1855)*($Q$4:$Q1855=Q1855))&gt;1,0,1)</f>
        <v>0</v>
      </c>
      <c r="AD1855" s="206" t="str">
        <f t="shared" si="88"/>
        <v xml:space="preserve">{"Organisation": "MEDAIR", "Indicateur": "Distribution de biens non-alimentaire", "Statut": "Réalisé", "Date de l'activité (passé ou planifiée)
( jj-mm-aaaa)": "11/16/2016", "Département": "Sud", "Commune": "Tiburon", "Section Communale": "4ème Dalmette"}, </v>
      </c>
    </row>
    <row r="1856" spans="1:30" x14ac:dyDescent="0.25">
      <c r="A1856" s="143" t="s">
        <v>96</v>
      </c>
      <c r="B1856" s="53"/>
      <c r="C1856" s="143" t="s">
        <v>47</v>
      </c>
      <c r="D1856" s="143" t="s">
        <v>15</v>
      </c>
      <c r="E1856" s="132">
        <v>42705</v>
      </c>
      <c r="F1856" s="77" t="s">
        <v>2417</v>
      </c>
      <c r="G1856" s="145" t="s">
        <v>1050</v>
      </c>
      <c r="H1856" s="138" t="str">
        <f>IFERROR(VLOOKUP(G1856,REFERENCES!O:P,2,FALSE),"")</f>
        <v xml:space="preserve">Nombre </v>
      </c>
      <c r="I1856" s="185">
        <v>520</v>
      </c>
      <c r="J1856" s="146"/>
      <c r="K1856" s="146"/>
      <c r="L1856" s="146"/>
      <c r="M1856" s="147" t="s">
        <v>1818</v>
      </c>
      <c r="N1856" s="146">
        <v>520</v>
      </c>
      <c r="O1856" s="149" t="s">
        <v>29</v>
      </c>
      <c r="P1856" s="53" t="s">
        <v>19</v>
      </c>
      <c r="Q1856" s="143" t="s">
        <v>549</v>
      </c>
      <c r="R1856" s="150" t="s">
        <v>1256</v>
      </c>
      <c r="S1856" s="143"/>
      <c r="T1856" s="71"/>
      <c r="U1856" s="71"/>
      <c r="V1856" s="145"/>
      <c r="W1856" s="206" t="str">
        <f t="shared" si="86"/>
        <v>MED2016121SUTI1È</v>
      </c>
      <c r="X1856" s="206">
        <f t="shared" si="87"/>
        <v>0</v>
      </c>
      <c r="Y1856" s="206" t="str">
        <f>VLOOKUP(P1856,NIVEAUXADMIN!A:B,2,FALSE)</f>
        <v>HT07</v>
      </c>
      <c r="Z1856" s="206" t="str">
        <f>VLOOKUP(Q1856,NIVEAUXADMIN!E:F,2,FALSE)</f>
        <v>HT07753</v>
      </c>
      <c r="AA1856" s="206" t="str">
        <f>VLOOKUP(R1856,NIVEAUXADMIN!I:J,2,FALSE)</f>
        <v>HT07753-01</v>
      </c>
      <c r="AB1856" s="206">
        <f>IF(SUMPRODUCT(($A$4:$A1856=A1856)*($Q$4:$Q1856=Q1856))&gt;1,0,1)</f>
        <v>0</v>
      </c>
      <c r="AC1856" s="207">
        <f>IF(SUMPRODUCT(($A$4:$A1856=A1856)*($F$4:$F1856=F1856)*($Q$4:$Q1856=Q1856))&gt;1,0,1)</f>
        <v>0</v>
      </c>
      <c r="AD1856" s="206" t="str">
        <f t="shared" si="88"/>
        <v xml:space="preserve">{"Organisation": "MEDAIR", "Indicateur": "Distribution de biens non-alimentaire", "Statut": "Réalisé", "Date de l'activité (passé ou planifiée)
( jj-mm-aaaa)": "12/1/2016", "Département": "Sud", "Commune": "Tiburon", "Section Communale": "1ère Blactote"}, </v>
      </c>
    </row>
    <row r="1857" spans="1:30" x14ac:dyDescent="0.25">
      <c r="A1857" s="143" t="s">
        <v>96</v>
      </c>
      <c r="B1857" s="53"/>
      <c r="C1857" s="143" t="s">
        <v>47</v>
      </c>
      <c r="D1857" s="143" t="s">
        <v>15</v>
      </c>
      <c r="E1857" s="132">
        <v>42705</v>
      </c>
      <c r="F1857" s="148" t="s">
        <v>2418</v>
      </c>
      <c r="G1857" s="145" t="s">
        <v>1151</v>
      </c>
      <c r="H1857" s="138" t="str">
        <f>IFERROR(VLOOKUP(G1857,REFERENCES!O:P,2,FALSE),"")</f>
        <v>Nombre de kits d'outils</v>
      </c>
      <c r="I1857" s="185">
        <v>520</v>
      </c>
      <c r="J1857" s="146"/>
      <c r="K1857" s="146"/>
      <c r="L1857" s="146"/>
      <c r="M1857" s="147" t="s">
        <v>1818</v>
      </c>
      <c r="N1857" s="146">
        <v>520</v>
      </c>
      <c r="O1857" s="149" t="s">
        <v>29</v>
      </c>
      <c r="P1857" s="53" t="s">
        <v>19</v>
      </c>
      <c r="Q1857" s="143" t="s">
        <v>549</v>
      </c>
      <c r="R1857" s="150" t="s">
        <v>1256</v>
      </c>
      <c r="S1857" s="143"/>
      <c r="T1857" s="143"/>
      <c r="U1857" s="143"/>
      <c r="V1857" s="145"/>
      <c r="W1857" s="206" t="str">
        <f t="shared" si="86"/>
        <v>MED2016121SUTI1È</v>
      </c>
      <c r="X1857" s="206">
        <f t="shared" si="87"/>
        <v>0</v>
      </c>
      <c r="Y1857" s="206" t="str">
        <f>VLOOKUP(P1857,NIVEAUXADMIN!A:B,2,FALSE)</f>
        <v>HT07</v>
      </c>
      <c r="Z1857" s="206" t="str">
        <f>VLOOKUP(Q1857,NIVEAUXADMIN!E:F,2,FALSE)</f>
        <v>HT07753</v>
      </c>
      <c r="AA1857" s="206" t="str">
        <f>VLOOKUP(R1857,NIVEAUXADMIN!I:J,2,FALSE)</f>
        <v>HT07753-01</v>
      </c>
      <c r="AB1857" s="206">
        <f>IF(SUMPRODUCT(($A$4:$A1857=A1857)*($Q$4:$Q1857=Q1857))&gt;1,0,1)</f>
        <v>0</v>
      </c>
      <c r="AC1857" s="207">
        <f>IF(SUMPRODUCT(($A$4:$A1857=A1857)*($F$4:$F1857=F1857)*($Q$4:$Q1857=Q1857))&gt;1,0,1)</f>
        <v>1</v>
      </c>
      <c r="AD1857" s="206" t="str">
        <f t="shared" si="88"/>
        <v xml:space="preserve">{"Organisation": "MEDAIR", "Indicateur": "Support à l'auto-recouvrement pour la réparation et reconstruction", "Statut": "Réalisé", "Date de l'activité (passé ou planifiée)
( jj-mm-aaaa)": "12/1/2016", "Département": "Sud", "Commune": "Tiburon", "Section Communale": "1ère Blactote"}, </v>
      </c>
    </row>
    <row r="1858" spans="1:30" x14ac:dyDescent="0.25">
      <c r="A1858" s="143" t="s">
        <v>96</v>
      </c>
      <c r="B1858" s="53"/>
      <c r="C1858" s="143" t="s">
        <v>47</v>
      </c>
      <c r="D1858" s="143" t="s">
        <v>15</v>
      </c>
      <c r="E1858" s="132">
        <v>42712</v>
      </c>
      <c r="F1858" s="77" t="s">
        <v>2420</v>
      </c>
      <c r="G1858" s="145" t="s">
        <v>2410</v>
      </c>
      <c r="H1858" s="138" t="str">
        <f>IFERROR(VLOOKUP(G1858,REFERENCES!O:P,2,FALSE),"")</f>
        <v xml:space="preserve">Nombre </v>
      </c>
      <c r="I1858" s="185">
        <v>628</v>
      </c>
      <c r="J1858" s="146"/>
      <c r="K1858" s="146"/>
      <c r="L1858" s="146"/>
      <c r="M1858" s="147" t="s">
        <v>1818</v>
      </c>
      <c r="N1858" s="146">
        <v>628</v>
      </c>
      <c r="O1858" s="149" t="s">
        <v>29</v>
      </c>
      <c r="P1858" s="53" t="s">
        <v>19</v>
      </c>
      <c r="Q1858" s="143" t="s">
        <v>549</v>
      </c>
      <c r="R1858" s="150" t="s">
        <v>1586</v>
      </c>
      <c r="S1858" s="143"/>
      <c r="T1858" s="143"/>
      <c r="U1858" s="143"/>
      <c r="V1858" s="145"/>
      <c r="W1858" s="206" t="str">
        <f t="shared" si="86"/>
        <v>MED2016128SUTI4È</v>
      </c>
      <c r="X1858" s="206">
        <f t="shared" si="87"/>
        <v>0</v>
      </c>
      <c r="Y1858" s="206" t="str">
        <f>VLOOKUP(P1858,NIVEAUXADMIN!A:B,2,FALSE)</f>
        <v>HT07</v>
      </c>
      <c r="Z1858" s="206" t="str">
        <f>VLOOKUP(Q1858,NIVEAUXADMIN!E:F,2,FALSE)</f>
        <v>HT07753</v>
      </c>
      <c r="AA1858" s="206" t="str">
        <f>VLOOKUP(R1858,NIVEAUXADMIN!I:J,2,FALSE)</f>
        <v>HT07753-04</v>
      </c>
      <c r="AB1858" s="206">
        <f>IF(SUMPRODUCT(($A$4:$A1858=A1858)*($Q$4:$Q1858=Q1858))&gt;1,0,1)</f>
        <v>0</v>
      </c>
      <c r="AC1858" s="207">
        <f>IF(SUMPRODUCT(($A$4:$A1858=A1858)*($F$4:$F1858=F1858)*($Q$4:$Q1858=Q1858))&gt;1,0,1)</f>
        <v>0</v>
      </c>
      <c r="AD1858" s="206" t="str">
        <f t="shared" si="88"/>
        <v xml:space="preserve">{"Organisation": "MEDAIR", "Indicateur": "Distribution de materiel d'abris d'urgence", "Statut": "Réalisé", "Date de l'activité (passé ou planifiée)
( jj-mm-aaaa)": "12/8/2016", "Département": "Sud", "Commune": "Tiburon", "Section Communale": "4ème Dalmette"}, </v>
      </c>
    </row>
    <row r="1859" spans="1:30" x14ac:dyDescent="0.25">
      <c r="A1859" s="143" t="s">
        <v>96</v>
      </c>
      <c r="B1859" s="53"/>
      <c r="C1859" s="143" t="s">
        <v>47</v>
      </c>
      <c r="D1859" s="143" t="s">
        <v>15</v>
      </c>
      <c r="E1859" s="132">
        <v>42719</v>
      </c>
      <c r="F1859" s="77" t="s">
        <v>2420</v>
      </c>
      <c r="G1859" s="145" t="s">
        <v>2410</v>
      </c>
      <c r="H1859" s="138" t="str">
        <f>IFERROR(VLOOKUP(G1859,REFERENCES!O:P,2,FALSE),"")</f>
        <v xml:space="preserve">Nombre </v>
      </c>
      <c r="I1859" s="185">
        <v>268</v>
      </c>
      <c r="J1859" s="146"/>
      <c r="K1859" s="146"/>
      <c r="L1859" s="146"/>
      <c r="M1859" s="147" t="s">
        <v>1818</v>
      </c>
      <c r="N1859" s="146">
        <v>268</v>
      </c>
      <c r="O1859" s="149" t="s">
        <v>29</v>
      </c>
      <c r="P1859" s="53" t="s">
        <v>19</v>
      </c>
      <c r="Q1859" s="143" t="s">
        <v>549</v>
      </c>
      <c r="R1859" s="150" t="s">
        <v>1534</v>
      </c>
      <c r="S1859" s="71"/>
      <c r="T1859" s="143"/>
      <c r="U1859" s="143"/>
      <c r="V1859" s="145" t="s">
        <v>2076</v>
      </c>
      <c r="W1859" s="206" t="str">
        <f t="shared" si="86"/>
        <v>MED20161215SUTI3È</v>
      </c>
      <c r="X1859" s="206">
        <f t="shared" si="87"/>
        <v>0</v>
      </c>
      <c r="Y1859" s="206" t="str">
        <f>VLOOKUP(P1859,NIVEAUXADMIN!A:B,2,FALSE)</f>
        <v>HT07</v>
      </c>
      <c r="Z1859" s="206" t="str">
        <f>VLOOKUP(Q1859,NIVEAUXADMIN!E:F,2,FALSE)</f>
        <v>HT07753</v>
      </c>
      <c r="AA1859" s="206" t="str">
        <f>VLOOKUP(R1859,NIVEAUXADMIN!I:J,2,FALSE)</f>
        <v>HT07753-03</v>
      </c>
      <c r="AB1859" s="206">
        <f>IF(SUMPRODUCT(($A$4:$A1859=A1859)*($Q$4:$Q1859=Q1859))&gt;1,0,1)</f>
        <v>0</v>
      </c>
      <c r="AC1859" s="207">
        <f>IF(SUMPRODUCT(($A$4:$A1859=A1859)*($F$4:$F1859=F1859)*($Q$4:$Q1859=Q1859))&gt;1,0,1)</f>
        <v>0</v>
      </c>
      <c r="AD1859" s="206" t="str">
        <f t="shared" si="88"/>
        <v xml:space="preserve">{"Organisation": "MEDAIR", "Indicateur": "Distribution de materiel d'abris d'urgence", "Statut": "Réalisé", "Date de l'activité (passé ou planifiée)
( jj-mm-aaaa)": "12/15/2016", "Département": "Sud", "Commune": "Tiburon", "Section Communale": "3ème Loby"}, </v>
      </c>
    </row>
    <row r="1860" spans="1:30" x14ac:dyDescent="0.25">
      <c r="A1860" s="143" t="s">
        <v>96</v>
      </c>
      <c r="B1860" s="53"/>
      <c r="C1860" s="143" t="s">
        <v>47</v>
      </c>
      <c r="D1860" s="143" t="s">
        <v>15</v>
      </c>
      <c r="E1860" s="132">
        <v>42719</v>
      </c>
      <c r="F1860" s="77" t="s">
        <v>2417</v>
      </c>
      <c r="G1860" s="145" t="s">
        <v>1055</v>
      </c>
      <c r="H1860" s="138" t="str">
        <f>IFERROR(VLOOKUP(G1860,REFERENCES!O:P,2,FALSE),"")</f>
        <v xml:space="preserve">Nombre </v>
      </c>
      <c r="I1860" s="185">
        <v>268</v>
      </c>
      <c r="J1860" s="146"/>
      <c r="K1860" s="146"/>
      <c r="L1860" s="146"/>
      <c r="M1860" s="147" t="s">
        <v>1818</v>
      </c>
      <c r="N1860" s="146">
        <v>268</v>
      </c>
      <c r="O1860" s="149" t="s">
        <v>29</v>
      </c>
      <c r="P1860" s="71" t="s">
        <v>19</v>
      </c>
      <c r="Q1860" s="143" t="s">
        <v>549</v>
      </c>
      <c r="R1860" s="150" t="s">
        <v>1534</v>
      </c>
      <c r="S1860" s="71"/>
      <c r="T1860" s="143"/>
      <c r="U1860" s="143"/>
      <c r="V1860" s="145"/>
      <c r="W1860" s="206" t="str">
        <f t="shared" si="86"/>
        <v>MED20161215SUTI3È</v>
      </c>
      <c r="X1860" s="206">
        <f t="shared" si="87"/>
        <v>0</v>
      </c>
      <c r="Y1860" s="206" t="str">
        <f>VLOOKUP(P1860,NIVEAUXADMIN!A:B,2,FALSE)</f>
        <v>HT07</v>
      </c>
      <c r="Z1860" s="206" t="str">
        <f>VLOOKUP(Q1860,NIVEAUXADMIN!E:F,2,FALSE)</f>
        <v>HT07753</v>
      </c>
      <c r="AA1860" s="206" t="str">
        <f>VLOOKUP(R1860,NIVEAUXADMIN!I:J,2,FALSE)</f>
        <v>HT07753-03</v>
      </c>
      <c r="AB1860" s="206">
        <f>IF(SUMPRODUCT(($A$4:$A1860=A1860)*($Q$4:$Q1860=Q1860))&gt;1,0,1)</f>
        <v>0</v>
      </c>
      <c r="AC1860" s="207">
        <f>IF(SUMPRODUCT(($A$4:$A1860=A1860)*($F$4:$F1860=F1860)*($Q$4:$Q1860=Q1860))&gt;1,0,1)</f>
        <v>0</v>
      </c>
      <c r="AD1860" s="206" t="str">
        <f t="shared" si="88"/>
        <v xml:space="preserve">{"Organisation": "MEDAIR", "Indicateur": "Distribution de biens non-alimentaire", "Statut": "Réalisé", "Date de l'activité (passé ou planifiée)
( jj-mm-aaaa)": "12/15/2016", "Département": "Sud", "Commune": "Tiburon", "Section Communale": "3ème Loby"}, </v>
      </c>
    </row>
    <row r="1861" spans="1:30" x14ac:dyDescent="0.25">
      <c r="A1861" s="143" t="s">
        <v>96</v>
      </c>
      <c r="B1861" s="53"/>
      <c r="C1861" s="143" t="s">
        <v>47</v>
      </c>
      <c r="D1861" s="143" t="s">
        <v>15</v>
      </c>
      <c r="E1861" s="132">
        <v>42723</v>
      </c>
      <c r="F1861" s="77" t="s">
        <v>2420</v>
      </c>
      <c r="G1861" s="145" t="s">
        <v>2410</v>
      </c>
      <c r="H1861" s="138" t="str">
        <f>IFERROR(VLOOKUP(G1861,REFERENCES!O:P,2,FALSE),"")</f>
        <v xml:space="preserve">Nombre </v>
      </c>
      <c r="I1861" s="185">
        <v>524</v>
      </c>
      <c r="J1861" s="146"/>
      <c r="K1861" s="146"/>
      <c r="L1861" s="146"/>
      <c r="M1861" s="147" t="s">
        <v>1818</v>
      </c>
      <c r="N1861" s="146">
        <v>524</v>
      </c>
      <c r="O1861" s="149" t="s">
        <v>29</v>
      </c>
      <c r="P1861" s="53" t="s">
        <v>19</v>
      </c>
      <c r="Q1861" s="143" t="s">
        <v>549</v>
      </c>
      <c r="R1861" s="150" t="s">
        <v>1534</v>
      </c>
      <c r="S1861" s="71"/>
      <c r="T1861" s="71"/>
      <c r="U1861" s="71"/>
      <c r="V1861" s="145" t="s">
        <v>2076</v>
      </c>
      <c r="W1861" s="206" t="str">
        <f t="shared" ref="W1861:W1924" si="89">UPPER(LEFT(A1861,3)&amp;YEAR(E1861)&amp;MONTH(E1861)&amp;DAY((E1861))&amp;LEFT(P1861,2)&amp;LEFT(Q1861,2)&amp;LEFT(R1861,2))</f>
        <v>MED20161219SUTI3È</v>
      </c>
      <c r="X1861" s="206">
        <f t="shared" ref="X1861:X1924" si="90">COUNTIF($W$4:$W$128,W1861)</f>
        <v>0</v>
      </c>
      <c r="Y1861" s="206" t="str">
        <f>VLOOKUP(P1861,NIVEAUXADMIN!A:B,2,FALSE)</f>
        <v>HT07</v>
      </c>
      <c r="Z1861" s="206" t="str">
        <f>VLOOKUP(Q1861,NIVEAUXADMIN!E:F,2,FALSE)</f>
        <v>HT07753</v>
      </c>
      <c r="AA1861" s="206" t="str">
        <f>VLOOKUP(R1861,NIVEAUXADMIN!I:J,2,FALSE)</f>
        <v>HT07753-03</v>
      </c>
      <c r="AB1861" s="206">
        <f>IF(SUMPRODUCT(($A$4:$A1861=A1861)*($Q$4:$Q1861=Q1861))&gt;1,0,1)</f>
        <v>0</v>
      </c>
      <c r="AC1861" s="207">
        <f>IF(SUMPRODUCT(($A$4:$A1861=A1861)*($F$4:$F1861=F1861)*($Q$4:$Q1861=Q1861))&gt;1,0,1)</f>
        <v>0</v>
      </c>
      <c r="AD1861" s="206" t="str">
        <f t="shared" ref="AD1861:AD1924" si="91">"{"""&amp;$A$3 &amp;""": """ &amp; TRIM(A1861)  &amp; """, """&amp; $F$3 &amp; """: """ &amp;  IFERROR(MID(F1861,5,LEN(F1861)-2),"")&amp; """, """ &amp;$D$3 &amp;""": """ &amp; D1861 &amp; """, """&amp;$E$3 &amp;""": """ &amp; IFERROR(TEXT(E1861,"m/d/yyyy"),"") &amp; """, """&amp; $P$3&amp; """: """ &amp; P1861&amp; """, """&amp; $Q$3&amp; """: """ &amp; Q1861&amp; """, """&amp; $R$3&amp; """: """ &amp; R1861&amp; """}, "</f>
        <v xml:space="preserve">{"Organisation": "MEDAIR", "Indicateur": "Distribution de materiel d'abris d'urgence", "Statut": "Réalisé", "Date de l'activité (passé ou planifiée)
( jj-mm-aaaa)": "12/19/2016", "Département": "Sud", "Commune": "Tiburon", "Section Communale": "3ème Loby"}, </v>
      </c>
    </row>
    <row r="1862" spans="1:30" x14ac:dyDescent="0.25">
      <c r="A1862" s="143" t="s">
        <v>96</v>
      </c>
      <c r="B1862" s="53"/>
      <c r="C1862" s="143" t="s">
        <v>47</v>
      </c>
      <c r="D1862" s="143" t="s">
        <v>15</v>
      </c>
      <c r="E1862" s="132">
        <v>42723</v>
      </c>
      <c r="F1862" s="77" t="s">
        <v>2417</v>
      </c>
      <c r="G1862" s="145" t="s">
        <v>1055</v>
      </c>
      <c r="H1862" s="138" t="str">
        <f>IFERROR(VLOOKUP(G1862,REFERENCES!O:P,2,FALSE),"")</f>
        <v xml:space="preserve">Nombre </v>
      </c>
      <c r="I1862" s="185">
        <v>524</v>
      </c>
      <c r="J1862" s="146"/>
      <c r="K1862" s="146"/>
      <c r="L1862" s="146"/>
      <c r="M1862" s="147" t="s">
        <v>1818</v>
      </c>
      <c r="N1862" s="146">
        <v>524</v>
      </c>
      <c r="O1862" s="149" t="s">
        <v>29</v>
      </c>
      <c r="P1862" s="53" t="s">
        <v>19</v>
      </c>
      <c r="Q1862" s="143" t="s">
        <v>549</v>
      </c>
      <c r="R1862" s="150" t="s">
        <v>1534</v>
      </c>
      <c r="S1862" s="71"/>
      <c r="T1862" s="143"/>
      <c r="U1862" s="143"/>
      <c r="V1862" s="145"/>
      <c r="W1862" s="206" t="str">
        <f t="shared" si="89"/>
        <v>MED20161219SUTI3È</v>
      </c>
      <c r="X1862" s="206">
        <f t="shared" si="90"/>
        <v>0</v>
      </c>
      <c r="Y1862" s="206" t="str">
        <f>VLOOKUP(P1862,NIVEAUXADMIN!A:B,2,FALSE)</f>
        <v>HT07</v>
      </c>
      <c r="Z1862" s="206" t="str">
        <f>VLOOKUP(Q1862,NIVEAUXADMIN!E:F,2,FALSE)</f>
        <v>HT07753</v>
      </c>
      <c r="AA1862" s="206" t="str">
        <f>VLOOKUP(R1862,NIVEAUXADMIN!I:J,2,FALSE)</f>
        <v>HT07753-03</v>
      </c>
      <c r="AB1862" s="206">
        <f>IF(SUMPRODUCT(($A$4:$A1862=A1862)*($Q$4:$Q1862=Q1862))&gt;1,0,1)</f>
        <v>0</v>
      </c>
      <c r="AC1862" s="207">
        <f>IF(SUMPRODUCT(($A$4:$A1862=A1862)*($F$4:$F1862=F1862)*($Q$4:$Q1862=Q1862))&gt;1,0,1)</f>
        <v>0</v>
      </c>
      <c r="AD1862" s="206" t="str">
        <f t="shared" si="91"/>
        <v xml:space="preserve">{"Organisation": "MEDAIR", "Indicateur": "Distribution de biens non-alimentaire", "Statut": "Réalisé", "Date de l'activité (passé ou planifiée)
( jj-mm-aaaa)": "12/19/2016", "Département": "Sud", "Commune": "Tiburon", "Section Communale": "3ème Loby"}, </v>
      </c>
    </row>
    <row r="1863" spans="1:30" x14ac:dyDescent="0.25">
      <c r="A1863" s="143" t="s">
        <v>96</v>
      </c>
      <c r="B1863" s="53"/>
      <c r="C1863" s="143" t="s">
        <v>47</v>
      </c>
      <c r="D1863" s="143" t="s">
        <v>15</v>
      </c>
      <c r="E1863" s="132">
        <v>42779</v>
      </c>
      <c r="F1863" s="77" t="s">
        <v>2417</v>
      </c>
      <c r="G1863" s="145" t="s">
        <v>1055</v>
      </c>
      <c r="H1863" s="138" t="str">
        <f>IFERROR(VLOOKUP(G1863,REFERENCES!O:P,2,FALSE),"")</f>
        <v xml:space="preserve">Nombre </v>
      </c>
      <c r="I1863" s="146">
        <v>389</v>
      </c>
      <c r="J1863" s="146"/>
      <c r="K1863" s="146"/>
      <c r="L1863" s="146"/>
      <c r="M1863" s="147"/>
      <c r="N1863" s="146">
        <v>389</v>
      </c>
      <c r="O1863" s="206"/>
      <c r="P1863" s="71" t="s">
        <v>19</v>
      </c>
      <c r="Q1863" s="143" t="s">
        <v>549</v>
      </c>
      <c r="R1863" s="150" t="s">
        <v>1447</v>
      </c>
      <c r="S1863" s="71" t="s">
        <v>2033</v>
      </c>
      <c r="T1863" s="143"/>
      <c r="U1863" s="143"/>
      <c r="V1863" s="145"/>
      <c r="W1863" s="206" t="str">
        <f t="shared" si="89"/>
        <v>MED2017213SUTI2È</v>
      </c>
      <c r="X1863" s="206">
        <f t="shared" si="90"/>
        <v>0</v>
      </c>
      <c r="Y1863" s="206" t="str">
        <f>VLOOKUP(P1863,NIVEAUXADMIN!A:B,2,FALSE)</f>
        <v>HT07</v>
      </c>
      <c r="Z1863" s="206" t="str">
        <f>VLOOKUP(Q1863,NIVEAUXADMIN!E:F,2,FALSE)</f>
        <v>HT07753</v>
      </c>
      <c r="AA1863" s="206" t="str">
        <f>VLOOKUP(R1863,NIVEAUXADMIN!I:J,2,FALSE)</f>
        <v>HT07753-02</v>
      </c>
      <c r="AB1863" s="206">
        <f>IF(SUMPRODUCT(($A$4:$A1863=A1863)*($Q$4:$Q1863=Q1863))&gt;1,0,1)</f>
        <v>0</v>
      </c>
      <c r="AC1863" s="207">
        <f>IF(SUMPRODUCT(($A$4:$A1863=A1863)*($F$4:$F1863=F1863)*($Q$4:$Q1863=Q1863))&gt;1,0,1)</f>
        <v>0</v>
      </c>
      <c r="AD1863" s="206" t="str">
        <f t="shared" si="91"/>
        <v xml:space="preserve">{"Organisation": "MEDAIR", "Indicateur": "Distribution de biens non-alimentaire", "Statut": "Réalisé", "Date de l'activité (passé ou planifiée)
( jj-mm-aaaa)": "2/13/2017", "Département": "Sud", "Commune": "Tiburon", "Section Communale": "2ème Nan Sevré"}, </v>
      </c>
    </row>
    <row r="1864" spans="1:30" x14ac:dyDescent="0.25">
      <c r="A1864" s="143" t="s">
        <v>96</v>
      </c>
      <c r="B1864" s="53"/>
      <c r="C1864" s="143" t="s">
        <v>47</v>
      </c>
      <c r="D1864" s="143" t="s">
        <v>15</v>
      </c>
      <c r="E1864" s="132">
        <v>42779</v>
      </c>
      <c r="F1864" s="77" t="s">
        <v>2418</v>
      </c>
      <c r="G1864" s="145" t="s">
        <v>1151</v>
      </c>
      <c r="H1864" s="138" t="str">
        <f>IFERROR(VLOOKUP(G1864,REFERENCES!O:P,2,FALSE),"")</f>
        <v>Nombre de kits d'outils</v>
      </c>
      <c r="I1864" s="146">
        <v>75</v>
      </c>
      <c r="J1864" s="146"/>
      <c r="K1864" s="146"/>
      <c r="L1864" s="146"/>
      <c r="M1864" s="147"/>
      <c r="N1864" s="146">
        <v>75</v>
      </c>
      <c r="O1864" s="206"/>
      <c r="P1864" s="71" t="s">
        <v>19</v>
      </c>
      <c r="Q1864" s="143" t="s">
        <v>549</v>
      </c>
      <c r="R1864" s="150" t="s">
        <v>1447</v>
      </c>
      <c r="S1864" s="143" t="s">
        <v>2033</v>
      </c>
      <c r="T1864" s="143"/>
      <c r="U1864" s="143"/>
      <c r="V1864" s="145"/>
      <c r="W1864" s="206" t="str">
        <f t="shared" si="89"/>
        <v>MED2017213SUTI2È</v>
      </c>
      <c r="X1864" s="206">
        <f t="shared" si="90"/>
        <v>0</v>
      </c>
      <c r="Y1864" s="206" t="str">
        <f>VLOOKUP(P1864,NIVEAUXADMIN!A:B,2,FALSE)</f>
        <v>HT07</v>
      </c>
      <c r="Z1864" s="206" t="str">
        <f>VLOOKUP(Q1864,NIVEAUXADMIN!E:F,2,FALSE)</f>
        <v>HT07753</v>
      </c>
      <c r="AA1864" s="206" t="str">
        <f>VLOOKUP(R1864,NIVEAUXADMIN!I:J,2,FALSE)</f>
        <v>HT07753-02</v>
      </c>
      <c r="AB1864" s="206">
        <f>IF(SUMPRODUCT(($A$4:$A1864=A1864)*($Q$4:$Q1864=Q1864))&gt;1,0,1)</f>
        <v>0</v>
      </c>
      <c r="AC1864" s="207">
        <f>IF(SUMPRODUCT(($A$4:$A1864=A1864)*($F$4:$F1864=F1864)*($Q$4:$Q1864=Q1864))&gt;1,0,1)</f>
        <v>0</v>
      </c>
      <c r="AD1864" s="206" t="str">
        <f t="shared" si="91"/>
        <v xml:space="preserve">{"Organisation": "MEDAIR", "Indicateur": "Support à l'auto-recouvrement pour la réparation et reconstruction", "Statut": "Réalisé", "Date de l'activité (passé ou planifiée)
( jj-mm-aaaa)": "2/13/2017", "Département": "Sud", "Commune": "Tiburon", "Section Communale": "2ème Nan Sevré"}, </v>
      </c>
    </row>
    <row r="1865" spans="1:30" x14ac:dyDescent="0.25">
      <c r="A1865" s="143" t="s">
        <v>96</v>
      </c>
      <c r="B1865" s="53"/>
      <c r="C1865" s="143" t="s">
        <v>47</v>
      </c>
      <c r="D1865" s="143" t="s">
        <v>15</v>
      </c>
      <c r="E1865" s="132">
        <v>42779</v>
      </c>
      <c r="F1865" s="77" t="s">
        <v>2417</v>
      </c>
      <c r="G1865" s="145" t="s">
        <v>1055</v>
      </c>
      <c r="H1865" s="138" t="str">
        <f>IFERROR(VLOOKUP(G1865,REFERENCES!O:P,2,FALSE),"")</f>
        <v xml:space="preserve">Nombre </v>
      </c>
      <c r="I1865" s="146">
        <v>219</v>
      </c>
      <c r="J1865" s="146"/>
      <c r="K1865" s="146"/>
      <c r="L1865" s="146"/>
      <c r="M1865" s="147"/>
      <c r="N1865" s="146">
        <v>219</v>
      </c>
      <c r="O1865" s="206"/>
      <c r="P1865" s="53" t="s">
        <v>19</v>
      </c>
      <c r="Q1865" s="143" t="s">
        <v>549</v>
      </c>
      <c r="R1865" s="150" t="s">
        <v>1447</v>
      </c>
      <c r="S1865" s="143" t="s">
        <v>2033</v>
      </c>
      <c r="T1865" s="143"/>
      <c r="U1865" s="143"/>
      <c r="V1865" s="145"/>
      <c r="W1865" s="206" t="str">
        <f t="shared" si="89"/>
        <v>MED2017213SUTI2È</v>
      </c>
      <c r="X1865" s="206">
        <f t="shared" si="90"/>
        <v>0</v>
      </c>
      <c r="Y1865" s="206" t="str">
        <f>VLOOKUP(P1865,NIVEAUXADMIN!A:B,2,FALSE)</f>
        <v>HT07</v>
      </c>
      <c r="Z1865" s="206" t="str">
        <f>VLOOKUP(Q1865,NIVEAUXADMIN!E:F,2,FALSE)</f>
        <v>HT07753</v>
      </c>
      <c r="AA1865" s="206" t="str">
        <f>VLOOKUP(R1865,NIVEAUXADMIN!I:J,2,FALSE)</f>
        <v>HT07753-02</v>
      </c>
      <c r="AB1865" s="206">
        <f>IF(SUMPRODUCT(($A$4:$A1865=A1865)*($Q$4:$Q1865=Q1865))&gt;1,0,1)</f>
        <v>0</v>
      </c>
      <c r="AC1865" s="207">
        <f>IF(SUMPRODUCT(($A$4:$A1865=A1865)*($F$4:$F1865=F1865)*($Q$4:$Q1865=Q1865))&gt;1,0,1)</f>
        <v>0</v>
      </c>
      <c r="AD1865" s="206" t="str">
        <f t="shared" si="91"/>
        <v xml:space="preserve">{"Organisation": "MEDAIR", "Indicateur": "Distribution de biens non-alimentaire", "Statut": "Réalisé", "Date de l'activité (passé ou planifiée)
( jj-mm-aaaa)": "2/13/2017", "Département": "Sud", "Commune": "Tiburon", "Section Communale": "2ème Nan Sevré"}, </v>
      </c>
    </row>
    <row r="1866" spans="1:30" x14ac:dyDescent="0.25">
      <c r="A1866" s="143" t="s">
        <v>96</v>
      </c>
      <c r="B1866" s="53"/>
      <c r="C1866" s="143" t="s">
        <v>47</v>
      </c>
      <c r="D1866" s="143" t="s">
        <v>15</v>
      </c>
      <c r="E1866" s="132">
        <v>42779</v>
      </c>
      <c r="F1866" s="77" t="s">
        <v>2417</v>
      </c>
      <c r="G1866" s="145" t="s">
        <v>1055</v>
      </c>
      <c r="H1866" s="138" t="str">
        <f>IFERROR(VLOOKUP(G1866,REFERENCES!O:P,2,FALSE),"")</f>
        <v xml:space="preserve">Nombre </v>
      </c>
      <c r="I1866" s="146">
        <v>40</v>
      </c>
      <c r="J1866" s="146"/>
      <c r="K1866" s="146"/>
      <c r="L1866" s="146"/>
      <c r="M1866" s="147"/>
      <c r="N1866" s="146">
        <v>40</v>
      </c>
      <c r="O1866" s="206"/>
      <c r="P1866" s="53" t="s">
        <v>19</v>
      </c>
      <c r="Q1866" s="143" t="s">
        <v>549</v>
      </c>
      <c r="R1866" s="150" t="s">
        <v>1447</v>
      </c>
      <c r="S1866" s="143" t="s">
        <v>2033</v>
      </c>
      <c r="T1866" s="143"/>
      <c r="U1866" s="143"/>
      <c r="V1866" s="145"/>
      <c r="W1866" s="206" t="str">
        <f t="shared" si="89"/>
        <v>MED2017213SUTI2È</v>
      </c>
      <c r="X1866" s="206">
        <f t="shared" si="90"/>
        <v>0</v>
      </c>
      <c r="Y1866" s="206" t="str">
        <f>VLOOKUP(P1866,NIVEAUXADMIN!A:B,2,FALSE)</f>
        <v>HT07</v>
      </c>
      <c r="Z1866" s="206" t="str">
        <f>VLOOKUP(Q1866,NIVEAUXADMIN!E:F,2,FALSE)</f>
        <v>HT07753</v>
      </c>
      <c r="AA1866" s="206" t="str">
        <f>VLOOKUP(R1866,NIVEAUXADMIN!I:J,2,FALSE)</f>
        <v>HT07753-02</v>
      </c>
      <c r="AB1866" s="206">
        <f>IF(SUMPRODUCT(($A$4:$A1866=A1866)*($Q$4:$Q1866=Q1866))&gt;1,0,1)</f>
        <v>0</v>
      </c>
      <c r="AC1866" s="207">
        <f>IF(SUMPRODUCT(($A$4:$A1866=A1866)*($F$4:$F1866=F1866)*($Q$4:$Q1866=Q1866))&gt;1,0,1)</f>
        <v>0</v>
      </c>
      <c r="AD1866" s="206" t="str">
        <f t="shared" si="91"/>
        <v xml:space="preserve">{"Organisation": "MEDAIR", "Indicateur": "Distribution de biens non-alimentaire", "Statut": "Réalisé", "Date de l'activité (passé ou planifiée)
( jj-mm-aaaa)": "2/13/2017", "Département": "Sud", "Commune": "Tiburon", "Section Communale": "2ème Nan Sevré"}, </v>
      </c>
    </row>
    <row r="1867" spans="1:30" x14ac:dyDescent="0.25">
      <c r="A1867" s="143" t="s">
        <v>96</v>
      </c>
      <c r="B1867" s="53"/>
      <c r="C1867" s="143" t="s">
        <v>47</v>
      </c>
      <c r="D1867" s="143" t="s">
        <v>31</v>
      </c>
      <c r="E1867" s="132">
        <v>42781</v>
      </c>
      <c r="F1867" s="77" t="s">
        <v>2418</v>
      </c>
      <c r="G1867" s="145" t="s">
        <v>1151</v>
      </c>
      <c r="H1867" s="138" t="str">
        <f>IFERROR(VLOOKUP(G1867,REFERENCES!O:P,2,FALSE),"")</f>
        <v>Nombre de kits d'outils</v>
      </c>
      <c r="I1867" s="146">
        <v>98</v>
      </c>
      <c r="J1867" s="146"/>
      <c r="K1867" s="146"/>
      <c r="L1867" s="146"/>
      <c r="M1867" s="147"/>
      <c r="N1867" s="146">
        <v>98</v>
      </c>
      <c r="O1867" s="143"/>
      <c r="P1867" s="143" t="s">
        <v>19</v>
      </c>
      <c r="Q1867" s="143" t="s">
        <v>549</v>
      </c>
      <c r="R1867" s="150" t="s">
        <v>1586</v>
      </c>
      <c r="S1867" s="143" t="s">
        <v>2034</v>
      </c>
      <c r="T1867" s="143"/>
      <c r="U1867" s="143"/>
      <c r="V1867" s="145"/>
      <c r="W1867" s="206" t="str">
        <f t="shared" si="89"/>
        <v>MED2017215SUTI4È</v>
      </c>
      <c r="X1867" s="206">
        <f t="shared" si="90"/>
        <v>0</v>
      </c>
      <c r="Y1867" s="206" t="str">
        <f>VLOOKUP(P1867,NIVEAUXADMIN!A:B,2,FALSE)</f>
        <v>HT07</v>
      </c>
      <c r="Z1867" s="206" t="str">
        <f>VLOOKUP(Q1867,NIVEAUXADMIN!E:F,2,FALSE)</f>
        <v>HT07753</v>
      </c>
      <c r="AA1867" s="206" t="str">
        <f>VLOOKUP(R1867,NIVEAUXADMIN!I:J,2,FALSE)</f>
        <v>HT07753-04</v>
      </c>
      <c r="AB1867" s="206">
        <f>IF(SUMPRODUCT(($A$4:$A1867=A1867)*($Q$4:$Q1867=Q1867))&gt;1,0,1)</f>
        <v>0</v>
      </c>
      <c r="AC1867" s="207">
        <f>IF(SUMPRODUCT(($A$4:$A1867=A1867)*($F$4:$F1867=F1867)*($Q$4:$Q1867=Q1867))&gt;1,0,1)</f>
        <v>0</v>
      </c>
      <c r="AD1867" s="206" t="str">
        <f t="shared" si="91"/>
        <v xml:space="preserve">{"Organisation": "MEDAIR", "Indicateur": "Support à l'auto-recouvrement pour la réparation et reconstruction", "Statut": "En cours", "Date de l'activité (passé ou planifiée)
( jj-mm-aaaa)": "2/15/2017", "Département": "Sud", "Commune": "Tiburon", "Section Communale": "4ème Dalmette"}, </v>
      </c>
    </row>
    <row r="1868" spans="1:30" x14ac:dyDescent="0.25">
      <c r="A1868" s="143" t="s">
        <v>96</v>
      </c>
      <c r="B1868" s="53"/>
      <c r="C1868" s="143" t="s">
        <v>47</v>
      </c>
      <c r="D1868" s="143" t="s">
        <v>31</v>
      </c>
      <c r="E1868" s="132">
        <v>42783</v>
      </c>
      <c r="F1868" s="77" t="s">
        <v>2418</v>
      </c>
      <c r="G1868" s="145" t="s">
        <v>1151</v>
      </c>
      <c r="H1868" s="138" t="str">
        <f>IFERROR(VLOOKUP(G1868,REFERENCES!O:P,2,FALSE),"")</f>
        <v>Nombre de kits d'outils</v>
      </c>
      <c r="I1868" s="146">
        <v>87</v>
      </c>
      <c r="J1868" s="146"/>
      <c r="K1868" s="146"/>
      <c r="L1868" s="146"/>
      <c r="M1868" s="147"/>
      <c r="N1868" s="146">
        <v>87</v>
      </c>
      <c r="O1868" s="206"/>
      <c r="P1868" s="53" t="s">
        <v>19</v>
      </c>
      <c r="Q1868" s="206" t="s">
        <v>549</v>
      </c>
      <c r="R1868" s="150" t="s">
        <v>1534</v>
      </c>
      <c r="S1868" s="143" t="s">
        <v>2035</v>
      </c>
      <c r="T1868" s="143"/>
      <c r="U1868" s="143"/>
      <c r="V1868" s="145"/>
      <c r="W1868" s="206" t="str">
        <f t="shared" si="89"/>
        <v>MED2017217SUTI3È</v>
      </c>
      <c r="X1868" s="206">
        <f t="shared" si="90"/>
        <v>0</v>
      </c>
      <c r="Y1868" s="206" t="str">
        <f>VLOOKUP(P1868,NIVEAUXADMIN!A:B,2,FALSE)</f>
        <v>HT07</v>
      </c>
      <c r="Z1868" s="206" t="str">
        <f>VLOOKUP(Q1868,NIVEAUXADMIN!E:F,2,FALSE)</f>
        <v>HT07753</v>
      </c>
      <c r="AA1868" s="206" t="str">
        <f>VLOOKUP(R1868,NIVEAUXADMIN!I:J,2,FALSE)</f>
        <v>HT07753-03</v>
      </c>
      <c r="AB1868" s="206">
        <f>IF(SUMPRODUCT(($A$4:$A1868=A1868)*($Q$4:$Q1868=Q1868))&gt;1,0,1)</f>
        <v>0</v>
      </c>
      <c r="AC1868" s="207">
        <f>IF(SUMPRODUCT(($A$4:$A1868=A1868)*($F$4:$F1868=F1868)*($Q$4:$Q1868=Q1868))&gt;1,0,1)</f>
        <v>0</v>
      </c>
      <c r="AD1868" s="206" t="str">
        <f t="shared" si="91"/>
        <v xml:space="preserve">{"Organisation": "MEDAIR", "Indicateur": "Support à l'auto-recouvrement pour la réparation et reconstruction", "Statut": "En cours", "Date de l'activité (passé ou planifiée)
( jj-mm-aaaa)": "2/17/2017", "Département": "Sud", "Commune": "Tiburon", "Section Communale": "3ème Loby"}, </v>
      </c>
    </row>
    <row r="1869" spans="1:30" x14ac:dyDescent="0.25">
      <c r="A1869" s="143" t="s">
        <v>96</v>
      </c>
      <c r="B1869" s="53"/>
      <c r="C1869" s="143" t="s">
        <v>47</v>
      </c>
      <c r="D1869" s="143" t="s">
        <v>31</v>
      </c>
      <c r="E1869" s="132">
        <v>42787</v>
      </c>
      <c r="F1869" s="77" t="s">
        <v>2418</v>
      </c>
      <c r="G1869" s="145" t="s">
        <v>1151</v>
      </c>
      <c r="H1869" s="138" t="str">
        <f>IFERROR(VLOOKUP(G1869,REFERENCES!O:P,2,FALSE),"")</f>
        <v>Nombre de kits d'outils</v>
      </c>
      <c r="I1869" s="207">
        <v>70</v>
      </c>
      <c r="J1869" s="146"/>
      <c r="K1869" s="146"/>
      <c r="L1869" s="146"/>
      <c r="M1869" s="147"/>
      <c r="N1869" s="207">
        <v>70</v>
      </c>
      <c r="O1869" s="143"/>
      <c r="P1869" s="53" t="s">
        <v>19</v>
      </c>
      <c r="Q1869" s="206" t="s">
        <v>549</v>
      </c>
      <c r="R1869" s="150" t="s">
        <v>1447</v>
      </c>
      <c r="S1869" s="143" t="s">
        <v>2036</v>
      </c>
      <c r="T1869" s="143"/>
      <c r="U1869" s="143"/>
      <c r="V1869" s="145"/>
      <c r="W1869" s="206" t="str">
        <f t="shared" si="89"/>
        <v>MED2017221SUTI2È</v>
      </c>
      <c r="X1869" s="206">
        <f t="shared" si="90"/>
        <v>0</v>
      </c>
      <c r="Y1869" s="206" t="str">
        <f>VLOOKUP(P1869,NIVEAUXADMIN!A:B,2,FALSE)</f>
        <v>HT07</v>
      </c>
      <c r="Z1869" s="206" t="str">
        <f>VLOOKUP(Q1869,NIVEAUXADMIN!E:F,2,FALSE)</f>
        <v>HT07753</v>
      </c>
      <c r="AA1869" s="206" t="str">
        <f>VLOOKUP(R1869,NIVEAUXADMIN!I:J,2,FALSE)</f>
        <v>HT07753-02</v>
      </c>
      <c r="AB1869" s="206">
        <f>IF(SUMPRODUCT(($A$4:$A1869=A1869)*($Q$4:$Q1869=Q1869))&gt;1,0,1)</f>
        <v>0</v>
      </c>
      <c r="AC1869" s="207">
        <f>IF(SUMPRODUCT(($A$4:$A1869=A1869)*($F$4:$F1869=F1869)*($Q$4:$Q1869=Q1869))&gt;1,0,1)</f>
        <v>0</v>
      </c>
      <c r="AD1869" s="206" t="str">
        <f t="shared" si="91"/>
        <v xml:space="preserve">{"Organisation": "MEDAIR", "Indicateur": "Support à l'auto-recouvrement pour la réparation et reconstruction", "Statut": "En cours", "Date de l'activité (passé ou planifiée)
( jj-mm-aaaa)": "2/21/2017", "Département": "Sud", "Commune": "Tiburon", "Section Communale": "2ème Nan Sevré"}, </v>
      </c>
    </row>
    <row r="1870" spans="1:30" x14ac:dyDescent="0.25">
      <c r="A1870" s="206" t="s">
        <v>96</v>
      </c>
      <c r="B1870" s="53"/>
      <c r="C1870" s="206" t="s">
        <v>47</v>
      </c>
      <c r="D1870" s="206" t="s">
        <v>31</v>
      </c>
      <c r="E1870" s="132">
        <v>42788</v>
      </c>
      <c r="F1870" s="77" t="s">
        <v>2418</v>
      </c>
      <c r="G1870" s="145" t="s">
        <v>1151</v>
      </c>
      <c r="H1870" s="138" t="str">
        <f>IFERROR(VLOOKUP(G1870,REFERENCES!O:P,2,FALSE),"")</f>
        <v>Nombre de kits d'outils</v>
      </c>
      <c r="I1870" s="207">
        <v>93</v>
      </c>
      <c r="J1870" s="207"/>
      <c r="K1870" s="207"/>
      <c r="L1870" s="207"/>
      <c r="M1870" s="147"/>
      <c r="N1870" s="207">
        <v>93</v>
      </c>
      <c r="O1870" s="143"/>
      <c r="P1870" s="53" t="s">
        <v>19</v>
      </c>
      <c r="Q1870" s="206" t="s">
        <v>549</v>
      </c>
      <c r="R1870" s="150" t="s">
        <v>1586</v>
      </c>
      <c r="S1870" s="206" t="s">
        <v>2037</v>
      </c>
      <c r="T1870" s="143"/>
      <c r="U1870" s="143"/>
      <c r="V1870" s="145"/>
      <c r="W1870" s="206" t="str">
        <f t="shared" si="89"/>
        <v>MED2017222SUTI4È</v>
      </c>
      <c r="X1870" s="206">
        <f t="shared" si="90"/>
        <v>0</v>
      </c>
      <c r="Y1870" s="206" t="str">
        <f>VLOOKUP(P1870,NIVEAUXADMIN!A:B,2,FALSE)</f>
        <v>HT07</v>
      </c>
      <c r="Z1870" s="206" t="str">
        <f>VLOOKUP(Q1870,NIVEAUXADMIN!E:F,2,FALSE)</f>
        <v>HT07753</v>
      </c>
      <c r="AA1870" s="206" t="str">
        <f>VLOOKUP(R1870,NIVEAUXADMIN!I:J,2,FALSE)</f>
        <v>HT07753-04</v>
      </c>
      <c r="AB1870" s="206">
        <f>IF(SUMPRODUCT(($A$4:$A1870=A1870)*($Q$4:$Q1870=Q1870))&gt;1,0,1)</f>
        <v>0</v>
      </c>
      <c r="AC1870" s="207">
        <f>IF(SUMPRODUCT(($A$4:$A1870=A1870)*($F$4:$F1870=F1870)*($Q$4:$Q1870=Q1870))&gt;1,0,1)</f>
        <v>0</v>
      </c>
      <c r="AD1870" s="206" t="str">
        <f t="shared" si="91"/>
        <v xml:space="preserve">{"Organisation": "MEDAIR", "Indicateur": "Support à l'auto-recouvrement pour la réparation et reconstruction", "Statut": "En cours", "Date de l'activité (passé ou planifiée)
( jj-mm-aaaa)": "2/22/2017", "Département": "Sud", "Commune": "Tiburon", "Section Communale": "4ème Dalmette"}, </v>
      </c>
    </row>
    <row r="1871" spans="1:30" x14ac:dyDescent="0.25">
      <c r="A1871" s="206" t="s">
        <v>96</v>
      </c>
      <c r="B1871" s="53"/>
      <c r="C1871" s="206" t="s">
        <v>47</v>
      </c>
      <c r="D1871" s="206" t="s">
        <v>31</v>
      </c>
      <c r="E1871" s="132">
        <v>42789</v>
      </c>
      <c r="F1871" s="77" t="s">
        <v>2418</v>
      </c>
      <c r="G1871" s="145" t="s">
        <v>1151</v>
      </c>
      <c r="H1871" s="138" t="str">
        <f>IFERROR(VLOOKUP(G1871,REFERENCES!O:P,2,FALSE),"")</f>
        <v>Nombre de kits d'outils</v>
      </c>
      <c r="I1871" s="207">
        <v>77</v>
      </c>
      <c r="J1871" s="207"/>
      <c r="K1871" s="207"/>
      <c r="L1871" s="207"/>
      <c r="M1871" s="147"/>
      <c r="N1871" s="207">
        <v>77</v>
      </c>
      <c r="O1871" s="143"/>
      <c r="P1871" s="53" t="s">
        <v>19</v>
      </c>
      <c r="Q1871" s="206" t="s">
        <v>549</v>
      </c>
      <c r="R1871" s="150" t="s">
        <v>1586</v>
      </c>
      <c r="S1871" s="206" t="s">
        <v>2038</v>
      </c>
      <c r="T1871" s="143"/>
      <c r="U1871" s="143"/>
      <c r="V1871" s="145"/>
      <c r="W1871" s="206" t="str">
        <f t="shared" si="89"/>
        <v>MED2017223SUTI4È</v>
      </c>
      <c r="X1871" s="206">
        <f t="shared" si="90"/>
        <v>0</v>
      </c>
      <c r="Y1871" s="206" t="str">
        <f>VLOOKUP(P1871,NIVEAUXADMIN!A:B,2,FALSE)</f>
        <v>HT07</v>
      </c>
      <c r="Z1871" s="206" t="str">
        <f>VLOOKUP(Q1871,NIVEAUXADMIN!E:F,2,FALSE)</f>
        <v>HT07753</v>
      </c>
      <c r="AA1871" s="206" t="str">
        <f>VLOOKUP(R1871,NIVEAUXADMIN!I:J,2,FALSE)</f>
        <v>HT07753-04</v>
      </c>
      <c r="AB1871" s="206">
        <f>IF(SUMPRODUCT(($A$4:$A1871=A1871)*($Q$4:$Q1871=Q1871))&gt;1,0,1)</f>
        <v>0</v>
      </c>
      <c r="AC1871" s="207">
        <f>IF(SUMPRODUCT(($A$4:$A1871=A1871)*($F$4:$F1871=F1871)*($Q$4:$Q1871=Q1871))&gt;1,0,1)</f>
        <v>0</v>
      </c>
      <c r="AD1871" s="206" t="str">
        <f t="shared" si="91"/>
        <v xml:space="preserve">{"Organisation": "MEDAIR", "Indicateur": "Support à l'auto-recouvrement pour la réparation et reconstruction", "Statut": "En cours", "Date de l'activité (passé ou planifiée)
( jj-mm-aaaa)": "2/23/2017", "Département": "Sud", "Commune": "Tiburon", "Section Communale": "4ème Dalmette"}, </v>
      </c>
    </row>
    <row r="1872" spans="1:30" ht="30" x14ac:dyDescent="0.25">
      <c r="A1872" s="206" t="s">
        <v>96</v>
      </c>
      <c r="B1872" s="53"/>
      <c r="C1872" s="206" t="s">
        <v>47</v>
      </c>
      <c r="D1872" s="206" t="s">
        <v>18</v>
      </c>
      <c r="E1872" s="132">
        <v>42809</v>
      </c>
      <c r="F1872" s="208" t="s">
        <v>2419</v>
      </c>
      <c r="G1872" s="145" t="s">
        <v>2386</v>
      </c>
      <c r="H1872" s="138" t="str">
        <f>IFERROR(VLOOKUP(G1872,REFERENCES!O:P,2,FALSE),"")</f>
        <v>Nombre de maison</v>
      </c>
      <c r="I1872" s="207">
        <v>600</v>
      </c>
      <c r="J1872" s="207"/>
      <c r="K1872" s="207"/>
      <c r="L1872" s="207"/>
      <c r="M1872" s="147"/>
      <c r="N1872" s="207">
        <v>600</v>
      </c>
      <c r="O1872" s="143"/>
      <c r="P1872" s="53" t="s">
        <v>19</v>
      </c>
      <c r="Q1872" s="206" t="s">
        <v>549</v>
      </c>
      <c r="R1872" s="150"/>
      <c r="S1872" s="206"/>
      <c r="T1872" s="143"/>
      <c r="U1872" s="143"/>
      <c r="V1872" s="145"/>
      <c r="W1872" s="206" t="str">
        <f t="shared" si="89"/>
        <v>MED2017315SUTI</v>
      </c>
      <c r="X1872" s="206">
        <f t="shared" si="90"/>
        <v>0</v>
      </c>
      <c r="Y1872" s="206" t="str">
        <f>VLOOKUP(P1872,NIVEAUXADMIN!A:B,2,FALSE)</f>
        <v>HT07</v>
      </c>
      <c r="Z1872" s="206" t="str">
        <f>VLOOKUP(Q1872,NIVEAUXADMIN!E:F,2,FALSE)</f>
        <v>HT07753</v>
      </c>
      <c r="AA1872" s="206" t="e">
        <f>VLOOKUP(R1872,NIVEAUXADMIN!I:J,2,FALSE)</f>
        <v>#N/A</v>
      </c>
      <c r="AB1872" s="206">
        <f>IF(SUMPRODUCT(($A$4:$A1872=A1872)*($Q$4:$Q1872=Q1872))&gt;1,0,1)</f>
        <v>0</v>
      </c>
      <c r="AC1872" s="207">
        <f>IF(SUMPRODUCT(($A$4:$A1872=A1872)*($F$4:$F1872=F1872)*($Q$4:$Q1872=Q1872))&gt;1,0,1)</f>
        <v>1</v>
      </c>
      <c r="AD1872" s="206" t="str">
        <f t="shared" si="91"/>
        <v xml:space="preserve">{"Organisation": "MEDAIR", "Indicateur": "Construction de maisons", "Statut": "Planifié (financé)", "Date de l'activité (passé ou planifiée)
( jj-mm-aaaa)": "3/15/2017", "Département": "Sud", "Commune": "Tiburon", "Section Communale": ""}, </v>
      </c>
    </row>
    <row r="1873" spans="1:30" x14ac:dyDescent="0.25">
      <c r="A1873" s="206" t="s">
        <v>96</v>
      </c>
      <c r="B1873" s="53"/>
      <c r="C1873" s="206" t="s">
        <v>47</v>
      </c>
      <c r="D1873" s="206" t="s">
        <v>18</v>
      </c>
      <c r="E1873" s="132">
        <v>42809</v>
      </c>
      <c r="F1873" s="77" t="s">
        <v>2416</v>
      </c>
      <c r="G1873" s="145" t="s">
        <v>2369</v>
      </c>
      <c r="H1873" s="138" t="str">
        <f>IFERROR(VLOOKUP(G1873,REFERENCES!O:P,2,FALSE),"")</f>
        <v>Nombre de formations organisees</v>
      </c>
      <c r="I1873" s="207">
        <v>600</v>
      </c>
      <c r="J1873" s="207"/>
      <c r="K1873" s="207"/>
      <c r="L1873" s="207"/>
      <c r="M1873" s="147"/>
      <c r="N1873" s="207">
        <v>600</v>
      </c>
      <c r="O1873" s="143"/>
      <c r="P1873" s="53" t="s">
        <v>19</v>
      </c>
      <c r="Q1873" s="206" t="s">
        <v>549</v>
      </c>
      <c r="R1873" s="150"/>
      <c r="S1873" s="206"/>
      <c r="T1873" s="143"/>
      <c r="U1873" s="143"/>
      <c r="V1873" s="145" t="s">
        <v>2039</v>
      </c>
      <c r="W1873" s="206" t="str">
        <f t="shared" si="89"/>
        <v>MED2017315SUTI</v>
      </c>
      <c r="X1873" s="206">
        <f t="shared" si="90"/>
        <v>0</v>
      </c>
      <c r="Y1873" s="206" t="str">
        <f>VLOOKUP(P1873,NIVEAUXADMIN!A:B,2,FALSE)</f>
        <v>HT07</v>
      </c>
      <c r="Z1873" s="206" t="str">
        <f>VLOOKUP(Q1873,NIVEAUXADMIN!E:F,2,FALSE)</f>
        <v>HT07753</v>
      </c>
      <c r="AA1873" s="206" t="e">
        <f>VLOOKUP(R1873,NIVEAUXADMIN!I:J,2,FALSE)</f>
        <v>#N/A</v>
      </c>
      <c r="AB1873" s="206">
        <f>IF(SUMPRODUCT(($A$4:$A1873=A1873)*($Q$4:$Q1873=Q1873))&gt;1,0,1)</f>
        <v>0</v>
      </c>
      <c r="AC1873" s="207">
        <f>IF(SUMPRODUCT(($A$4:$A1873=A1873)*($F$4:$F1873=F1873)*($Q$4:$Q1873=Q1873))&gt;1,0,1)</f>
        <v>0</v>
      </c>
      <c r="AD1873" s="206" t="str">
        <f t="shared" si="91"/>
        <v xml:space="preserve">{"Organisation": "MEDAIR", "Indicateur": "Formation technique", "Statut": "Planifié (financé)", "Date de l'activité (passé ou planifiée)
( jj-mm-aaaa)": "3/15/2017", "Département": "Sud", "Commune": "Tiburon", "Section Communale": ""}, </v>
      </c>
    </row>
    <row r="1874" spans="1:30" x14ac:dyDescent="0.25">
      <c r="A1874" s="206" t="s">
        <v>96</v>
      </c>
      <c r="B1874" s="53"/>
      <c r="C1874" s="206" t="s">
        <v>47</v>
      </c>
      <c r="D1874" s="206" t="s">
        <v>18</v>
      </c>
      <c r="E1874" s="132">
        <v>42809</v>
      </c>
      <c r="F1874" s="208" t="s">
        <v>2416</v>
      </c>
      <c r="G1874" s="145" t="s">
        <v>2369</v>
      </c>
      <c r="H1874" s="138" t="str">
        <f>IFERROR(VLOOKUP(G1874,REFERENCES!O:P,2,FALSE),"")</f>
        <v>Nombre de formations organisees</v>
      </c>
      <c r="I1874" s="207">
        <v>2000</v>
      </c>
      <c r="J1874" s="207"/>
      <c r="K1874" s="207"/>
      <c r="L1874" s="207"/>
      <c r="M1874" s="147"/>
      <c r="N1874" s="207">
        <v>2000</v>
      </c>
      <c r="O1874" s="143"/>
      <c r="P1874" s="53" t="s">
        <v>19</v>
      </c>
      <c r="Q1874" s="206" t="s">
        <v>540</v>
      </c>
      <c r="R1874" s="150"/>
      <c r="S1874" s="206"/>
      <c r="T1874" s="71"/>
      <c r="U1874" s="71"/>
      <c r="V1874" s="145" t="s">
        <v>2039</v>
      </c>
      <c r="W1874" s="206" t="str">
        <f t="shared" si="89"/>
        <v>MED2017315SURO</v>
      </c>
      <c r="X1874" s="206">
        <f t="shared" si="90"/>
        <v>0</v>
      </c>
      <c r="Y1874" s="206" t="str">
        <f>VLOOKUP(P1874,NIVEAUXADMIN!A:B,2,FALSE)</f>
        <v>HT07</v>
      </c>
      <c r="Z1874" s="206" t="str">
        <f>VLOOKUP(Q1874,NIVEAUXADMIN!E:F,2,FALSE)</f>
        <v>HT07743</v>
      </c>
      <c r="AA1874" s="206" t="e">
        <f>VLOOKUP(R1874,NIVEAUXADMIN!I:J,2,FALSE)</f>
        <v>#N/A</v>
      </c>
      <c r="AB1874" s="206">
        <f>IF(SUMPRODUCT(($A$4:$A1874=A1874)*($Q$4:$Q1874=Q1874))&gt;1,0,1)</f>
        <v>1</v>
      </c>
      <c r="AC1874" s="207">
        <f>IF(SUMPRODUCT(($A$4:$A1874=A1874)*($F$4:$F1874=F1874)*($Q$4:$Q1874=Q1874))&gt;1,0,1)</f>
        <v>1</v>
      </c>
      <c r="AD1874" s="206" t="str">
        <f t="shared" si="91"/>
        <v xml:space="preserve">{"Organisation": "MEDAIR", "Indicateur": "Formation technique", "Statut": "Planifié (financé)", "Date de l'activité (passé ou planifiée)
( jj-mm-aaaa)": "3/15/2017", "Département": "Sud", "Commune": "Roche-A-Bateau", "Section Communale": ""}, </v>
      </c>
    </row>
    <row r="1875" spans="1:30" x14ac:dyDescent="0.25">
      <c r="A1875" s="206" t="s">
        <v>96</v>
      </c>
      <c r="B1875" s="53"/>
      <c r="C1875" s="206" t="s">
        <v>47</v>
      </c>
      <c r="D1875" s="206" t="s">
        <v>18</v>
      </c>
      <c r="E1875" s="132">
        <v>42809</v>
      </c>
      <c r="F1875" s="77" t="s">
        <v>2420</v>
      </c>
      <c r="G1875" s="145" t="s">
        <v>2410</v>
      </c>
      <c r="H1875" s="138" t="str">
        <f>IFERROR(VLOOKUP(G1875,REFERENCES!O:P,2,FALSE),"")</f>
        <v xml:space="preserve">Nombre </v>
      </c>
      <c r="I1875" s="207">
        <v>2000</v>
      </c>
      <c r="J1875" s="207"/>
      <c r="K1875" s="207"/>
      <c r="L1875" s="207"/>
      <c r="M1875" s="147"/>
      <c r="N1875" s="207">
        <v>2000</v>
      </c>
      <c r="O1875" s="143"/>
      <c r="P1875" s="53" t="s">
        <v>19</v>
      </c>
      <c r="Q1875" s="206" t="s">
        <v>540</v>
      </c>
      <c r="R1875" s="150"/>
      <c r="S1875" s="206"/>
      <c r="T1875" s="143"/>
      <c r="U1875" s="143"/>
      <c r="V1875" s="145"/>
      <c r="W1875" s="206" t="str">
        <f t="shared" si="89"/>
        <v>MED2017315SURO</v>
      </c>
      <c r="X1875" s="206">
        <f t="shared" si="90"/>
        <v>0</v>
      </c>
      <c r="Y1875" s="206" t="str">
        <f>VLOOKUP(P1875,NIVEAUXADMIN!A:B,2,FALSE)</f>
        <v>HT07</v>
      </c>
      <c r="Z1875" s="206" t="str">
        <f>VLOOKUP(Q1875,NIVEAUXADMIN!E:F,2,FALSE)</f>
        <v>HT07743</v>
      </c>
      <c r="AA1875" s="206" t="e">
        <f>VLOOKUP(R1875,NIVEAUXADMIN!I:J,2,FALSE)</f>
        <v>#N/A</v>
      </c>
      <c r="AB1875" s="206">
        <f>IF(SUMPRODUCT(($A$4:$A1875=A1875)*($Q$4:$Q1875=Q1875))&gt;1,0,1)</f>
        <v>0</v>
      </c>
      <c r="AC1875" s="207">
        <f>IF(SUMPRODUCT(($A$4:$A1875=A1875)*($F$4:$F1875=F1875)*($Q$4:$Q1875=Q1875))&gt;1,0,1)</f>
        <v>1</v>
      </c>
      <c r="AD1875" s="206" t="str">
        <f t="shared" si="91"/>
        <v xml:space="preserve">{"Organisation": "MEDAIR", "Indicateur": "Distribution de materiel d'abris d'urgence", "Statut": "Planifié (financé)", "Date de l'activité (passé ou planifiée)
( jj-mm-aaaa)": "3/15/2017", "Département": "Sud", "Commune": "Roche-A-Bateau", "Section Communale": ""}, </v>
      </c>
    </row>
    <row r="1876" spans="1:30" x14ac:dyDescent="0.25">
      <c r="A1876" s="206" t="s">
        <v>96</v>
      </c>
      <c r="B1876" s="53"/>
      <c r="C1876" s="206"/>
      <c r="D1876" s="206" t="s">
        <v>18</v>
      </c>
      <c r="E1876" s="132" t="s">
        <v>1886</v>
      </c>
      <c r="F1876" s="208" t="s">
        <v>2416</v>
      </c>
      <c r="G1876" s="217" t="s">
        <v>1027</v>
      </c>
      <c r="H1876" s="138" t="str">
        <f>IFERROR(VLOOKUP(G1876,REFERENCES!O:P,2,FALSE),"")</f>
        <v/>
      </c>
      <c r="I1876" s="185">
        <v>275</v>
      </c>
      <c r="J1876" s="207"/>
      <c r="K1876" s="207"/>
      <c r="L1876" s="207"/>
      <c r="M1876" s="147" t="s">
        <v>1818</v>
      </c>
      <c r="N1876" s="207">
        <v>275</v>
      </c>
      <c r="O1876" s="143"/>
      <c r="P1876" s="53" t="s">
        <v>19</v>
      </c>
      <c r="Q1876" s="206" t="s">
        <v>549</v>
      </c>
      <c r="R1876" s="150" t="s">
        <v>1256</v>
      </c>
      <c r="S1876" s="206"/>
      <c r="T1876" s="143"/>
      <c r="U1876" s="143"/>
      <c r="V1876" s="145"/>
      <c r="W1876" s="206" t="e">
        <f t="shared" si="89"/>
        <v>#VALUE!</v>
      </c>
      <c r="X1876" s="206">
        <f t="shared" si="90"/>
        <v>36</v>
      </c>
      <c r="Y1876" s="206" t="str">
        <f>VLOOKUP(P1876,NIVEAUXADMIN!A:B,2,FALSE)</f>
        <v>HT07</v>
      </c>
      <c r="Z1876" s="206" t="str">
        <f>VLOOKUP(Q1876,NIVEAUXADMIN!E:F,2,FALSE)</f>
        <v>HT07753</v>
      </c>
      <c r="AA1876" s="206" t="str">
        <f>VLOOKUP(R1876,NIVEAUXADMIN!I:J,2,FALSE)</f>
        <v>HT07753-01</v>
      </c>
      <c r="AB1876" s="206">
        <f>IF(SUMPRODUCT(($A$4:$A1876=A1876)*($Q$4:$Q1876=Q1876))&gt;1,0,1)</f>
        <v>0</v>
      </c>
      <c r="AC1876" s="207">
        <f>IF(SUMPRODUCT(($A$4:$A1876=A1876)*($F$4:$F1876=F1876)*($Q$4:$Q1876=Q1876))&gt;1,0,1)</f>
        <v>0</v>
      </c>
      <c r="AD1876" s="206" t="str">
        <f t="shared" si="91"/>
        <v xml:space="preserve">{"Organisation": "MEDAIR", "Indicateur": "Formation technique", "Statut": "Planifié (financé)", "Date de l'activité (passé ou planifiée)
( jj-mm-aaaa)": "A confirmer", "Département": "Sud", "Commune": "Tiburon", "Section Communale": "1ère Blactote"}, </v>
      </c>
    </row>
    <row r="1877" spans="1:30" x14ac:dyDescent="0.25">
      <c r="A1877" s="206" t="s">
        <v>96</v>
      </c>
      <c r="B1877" s="53"/>
      <c r="C1877" s="206"/>
      <c r="D1877" s="206" t="s">
        <v>18</v>
      </c>
      <c r="E1877" s="132" t="s">
        <v>1886</v>
      </c>
      <c r="F1877" s="77" t="s">
        <v>2416</v>
      </c>
      <c r="G1877" s="217" t="s">
        <v>1027</v>
      </c>
      <c r="H1877" s="138" t="str">
        <f>IFERROR(VLOOKUP(G1877,REFERENCES!O:P,2,FALSE),"")</f>
        <v/>
      </c>
      <c r="I1877" s="185">
        <v>660</v>
      </c>
      <c r="J1877" s="207"/>
      <c r="K1877" s="207"/>
      <c r="L1877" s="207"/>
      <c r="M1877" s="147" t="s">
        <v>1818</v>
      </c>
      <c r="N1877" s="207">
        <v>660</v>
      </c>
      <c r="O1877" s="143"/>
      <c r="P1877" s="53" t="s">
        <v>19</v>
      </c>
      <c r="Q1877" s="206" t="s">
        <v>549</v>
      </c>
      <c r="R1877" s="150" t="s">
        <v>1586</v>
      </c>
      <c r="S1877" s="206"/>
      <c r="T1877" s="143"/>
      <c r="U1877" s="143"/>
      <c r="V1877" s="145"/>
      <c r="W1877" s="206" t="e">
        <f t="shared" si="89"/>
        <v>#VALUE!</v>
      </c>
      <c r="X1877" s="206">
        <f t="shared" si="90"/>
        <v>36</v>
      </c>
      <c r="Y1877" s="206" t="str">
        <f>VLOOKUP(P1877,NIVEAUXADMIN!A:B,2,FALSE)</f>
        <v>HT07</v>
      </c>
      <c r="Z1877" s="206" t="str">
        <f>VLOOKUP(Q1877,NIVEAUXADMIN!E:F,2,FALSE)</f>
        <v>HT07753</v>
      </c>
      <c r="AA1877" s="206" t="str">
        <f>VLOOKUP(R1877,NIVEAUXADMIN!I:J,2,FALSE)</f>
        <v>HT07753-04</v>
      </c>
      <c r="AB1877" s="206">
        <f>IF(SUMPRODUCT(($A$4:$A1877=A1877)*($Q$4:$Q1877=Q1877))&gt;1,0,1)</f>
        <v>0</v>
      </c>
      <c r="AC1877" s="207">
        <f>IF(SUMPRODUCT(($A$4:$A1877=A1877)*($F$4:$F1877=F1877)*($Q$4:$Q1877=Q1877))&gt;1,0,1)</f>
        <v>0</v>
      </c>
      <c r="AD1877" s="206" t="str">
        <f t="shared" si="91"/>
        <v xml:space="preserve">{"Organisation": "MEDAIR", "Indicateur": "Formation technique", "Statut": "Planifié (financé)", "Date de l'activité (passé ou planifiée)
( jj-mm-aaaa)": "A confirmer", "Département": "Sud", "Commune": "Tiburon", "Section Communale": "4ème Dalmette"}, </v>
      </c>
    </row>
    <row r="1878" spans="1:30" x14ac:dyDescent="0.25">
      <c r="A1878" s="206" t="s">
        <v>96</v>
      </c>
      <c r="B1878" s="53"/>
      <c r="C1878" s="206"/>
      <c r="D1878" s="206" t="s">
        <v>18</v>
      </c>
      <c r="E1878" s="132" t="s">
        <v>1886</v>
      </c>
      <c r="F1878" s="208" t="s">
        <v>2416</v>
      </c>
      <c r="G1878" s="217" t="s">
        <v>1027</v>
      </c>
      <c r="H1878" s="138" t="str">
        <f>IFERROR(VLOOKUP(G1878,REFERENCES!O:P,2,FALSE),"")</f>
        <v/>
      </c>
      <c r="I1878" s="185">
        <v>305</v>
      </c>
      <c r="J1878" s="207"/>
      <c r="K1878" s="207"/>
      <c r="L1878" s="207"/>
      <c r="M1878" s="147" t="s">
        <v>1818</v>
      </c>
      <c r="N1878" s="207">
        <v>305</v>
      </c>
      <c r="O1878" s="143"/>
      <c r="P1878" s="53" t="s">
        <v>19</v>
      </c>
      <c r="Q1878" s="206" t="s">
        <v>549</v>
      </c>
      <c r="R1878" s="150" t="s">
        <v>1586</v>
      </c>
      <c r="S1878" s="206"/>
      <c r="T1878" s="143"/>
      <c r="U1878" s="143"/>
      <c r="V1878" s="145"/>
      <c r="W1878" s="206" t="e">
        <f t="shared" si="89"/>
        <v>#VALUE!</v>
      </c>
      <c r="X1878" s="206">
        <f t="shared" si="90"/>
        <v>36</v>
      </c>
      <c r="Y1878" s="206" t="str">
        <f>VLOOKUP(P1878,NIVEAUXADMIN!A:B,2,FALSE)</f>
        <v>HT07</v>
      </c>
      <c r="Z1878" s="206" t="str">
        <f>VLOOKUP(Q1878,NIVEAUXADMIN!E:F,2,FALSE)</f>
        <v>HT07753</v>
      </c>
      <c r="AA1878" s="206" t="str">
        <f>VLOOKUP(R1878,NIVEAUXADMIN!I:J,2,FALSE)</f>
        <v>HT07753-04</v>
      </c>
      <c r="AB1878" s="206">
        <f>IF(SUMPRODUCT(($A$4:$A1878=A1878)*($Q$4:$Q1878=Q1878))&gt;1,0,1)</f>
        <v>0</v>
      </c>
      <c r="AC1878" s="207">
        <f>IF(SUMPRODUCT(($A$4:$A1878=A1878)*($F$4:$F1878=F1878)*($Q$4:$Q1878=Q1878))&gt;1,0,1)</f>
        <v>0</v>
      </c>
      <c r="AD1878" s="206" t="str">
        <f t="shared" si="91"/>
        <v xml:space="preserve">{"Organisation": "MEDAIR", "Indicateur": "Formation technique", "Statut": "Planifié (financé)", "Date de l'activité (passé ou planifiée)
( jj-mm-aaaa)": "A confirmer", "Département": "Sud", "Commune": "Tiburon", "Section Communale": "4ème Dalmette"}, </v>
      </c>
    </row>
    <row r="1879" spans="1:30" x14ac:dyDescent="0.25">
      <c r="A1879" s="206" t="s">
        <v>96</v>
      </c>
      <c r="B1879" s="53"/>
      <c r="C1879" s="206"/>
      <c r="D1879" s="206" t="s">
        <v>18</v>
      </c>
      <c r="E1879" s="132" t="s">
        <v>1886</v>
      </c>
      <c r="F1879" s="77" t="s">
        <v>2420</v>
      </c>
      <c r="G1879" s="145" t="s">
        <v>2410</v>
      </c>
      <c r="H1879" s="138" t="str">
        <f>IFERROR(VLOOKUP(G1879,REFERENCES!O:P,2,FALSE),"")</f>
        <v xml:space="preserve">Nombre </v>
      </c>
      <c r="I1879" s="185">
        <v>660</v>
      </c>
      <c r="J1879" s="207"/>
      <c r="K1879" s="207"/>
      <c r="L1879" s="207"/>
      <c r="M1879" s="147" t="s">
        <v>1818</v>
      </c>
      <c r="N1879" s="207">
        <v>660</v>
      </c>
      <c r="O1879" s="143"/>
      <c r="P1879" s="206" t="s">
        <v>19</v>
      </c>
      <c r="Q1879" s="206" t="s">
        <v>549</v>
      </c>
      <c r="R1879" s="150" t="s">
        <v>1586</v>
      </c>
      <c r="S1879" s="206"/>
      <c r="T1879" s="143"/>
      <c r="U1879" s="143"/>
      <c r="V1879" s="145" t="s">
        <v>2076</v>
      </c>
      <c r="W1879" s="206" t="e">
        <f t="shared" si="89"/>
        <v>#VALUE!</v>
      </c>
      <c r="X1879" s="206">
        <f t="shared" si="90"/>
        <v>36</v>
      </c>
      <c r="Y1879" s="206" t="str">
        <f>VLOOKUP(P1879,NIVEAUXADMIN!A:B,2,FALSE)</f>
        <v>HT07</v>
      </c>
      <c r="Z1879" s="206" t="str">
        <f>VLOOKUP(Q1879,NIVEAUXADMIN!E:F,2,FALSE)</f>
        <v>HT07753</v>
      </c>
      <c r="AA1879" s="206" t="str">
        <f>VLOOKUP(R1879,NIVEAUXADMIN!I:J,2,FALSE)</f>
        <v>HT07753-04</v>
      </c>
      <c r="AB1879" s="206">
        <f>IF(SUMPRODUCT(($A$4:$A1879=A1879)*($Q$4:$Q1879=Q1879))&gt;1,0,1)</f>
        <v>0</v>
      </c>
      <c r="AC1879" s="207">
        <f>IF(SUMPRODUCT(($A$4:$A1879=A1879)*($F$4:$F1879=F1879)*($Q$4:$Q1879=Q1879))&gt;1,0,1)</f>
        <v>0</v>
      </c>
      <c r="AD1879" s="206" t="str">
        <f t="shared" si="91"/>
        <v xml:space="preserve">{"Organisation": "MEDAIR", "Indicateur": "Distribution de materiel d'abris d'urgence", "Statut": "Planifié (financé)", "Date de l'activité (passé ou planifiée)
( jj-mm-aaaa)": "A confirmer", "Département": "Sud", "Commune": "Tiburon", "Section Communale": "4ème Dalmette"}, </v>
      </c>
    </row>
    <row r="1880" spans="1:30" s="53" customFormat="1" x14ac:dyDescent="0.25">
      <c r="A1880" s="206" t="s">
        <v>96</v>
      </c>
      <c r="C1880" s="206"/>
      <c r="D1880" s="206" t="s">
        <v>18</v>
      </c>
      <c r="E1880" s="132" t="s">
        <v>1886</v>
      </c>
      <c r="F1880" s="77" t="s">
        <v>2420</v>
      </c>
      <c r="G1880" s="145" t="s">
        <v>2410</v>
      </c>
      <c r="H1880" s="138" t="str">
        <f>IFERROR(VLOOKUP(G1880,REFERENCES!O:P,2,FALSE),"")</f>
        <v xml:space="preserve">Nombre </v>
      </c>
      <c r="I1880" s="185">
        <v>305</v>
      </c>
      <c r="J1880" s="207"/>
      <c r="K1880" s="207"/>
      <c r="L1880" s="207"/>
      <c r="M1880" s="147" t="s">
        <v>1818</v>
      </c>
      <c r="N1880" s="207">
        <v>305</v>
      </c>
      <c r="O1880" s="206"/>
      <c r="P1880" s="53" t="s">
        <v>19</v>
      </c>
      <c r="Q1880" s="206" t="s">
        <v>549</v>
      </c>
      <c r="R1880" s="150" t="s">
        <v>1586</v>
      </c>
      <c r="S1880" s="206"/>
      <c r="T1880" s="206"/>
      <c r="U1880" s="206"/>
      <c r="V1880" s="145" t="s">
        <v>2076</v>
      </c>
      <c r="W1880" s="206" t="e">
        <f t="shared" si="89"/>
        <v>#VALUE!</v>
      </c>
      <c r="X1880" s="206">
        <f t="shared" si="90"/>
        <v>36</v>
      </c>
      <c r="Y1880" s="206" t="str">
        <f>VLOOKUP(P1880,NIVEAUXADMIN!A:B,2,FALSE)</f>
        <v>HT07</v>
      </c>
      <c r="Z1880" s="206" t="str">
        <f>VLOOKUP(Q1880,NIVEAUXADMIN!E:F,2,FALSE)</f>
        <v>HT07753</v>
      </c>
      <c r="AA1880" s="206" t="str">
        <f>VLOOKUP(R1880,NIVEAUXADMIN!I:J,2,FALSE)</f>
        <v>HT07753-04</v>
      </c>
      <c r="AB1880" s="206">
        <f>IF(SUMPRODUCT(($A$4:$A1880=A1880)*($Q$4:$Q1880=Q1880))&gt;1,0,1)</f>
        <v>0</v>
      </c>
      <c r="AC1880" s="207">
        <f>IF(SUMPRODUCT(($A$4:$A1880=A1880)*($F$4:$F1880=F1880)*($Q$4:$Q1880=Q1880))&gt;1,0,1)</f>
        <v>0</v>
      </c>
      <c r="AD1880" s="206" t="str">
        <f t="shared" si="91"/>
        <v xml:space="preserve">{"Organisation": "MEDAIR", "Indicateur": "Distribution de materiel d'abris d'urgence", "Statut": "Planifié (financé)", "Date de l'activité (passé ou planifiée)
( jj-mm-aaaa)": "A confirmer", "Département": "Sud", "Commune": "Tiburon", "Section Communale": "4ème Dalmette"}, </v>
      </c>
    </row>
    <row r="1881" spans="1:30" s="53" customFormat="1" x14ac:dyDescent="0.25">
      <c r="A1881" s="206" t="s">
        <v>2065</v>
      </c>
      <c r="C1881" s="206"/>
      <c r="D1881" s="206" t="s">
        <v>15</v>
      </c>
      <c r="E1881" s="132">
        <v>42665</v>
      </c>
      <c r="F1881" s="77" t="s">
        <v>2417</v>
      </c>
      <c r="G1881" s="145" t="s">
        <v>1047</v>
      </c>
      <c r="H1881" s="138" t="str">
        <f>IFERROR(VLOOKUP(G1881,REFERENCES!O:P,2,FALSE),"")</f>
        <v xml:space="preserve">Nombre </v>
      </c>
      <c r="I1881" s="207">
        <v>1320</v>
      </c>
      <c r="J1881" s="207"/>
      <c r="K1881" s="207"/>
      <c r="L1881" s="207"/>
      <c r="M1881" s="147"/>
      <c r="N1881" s="207">
        <v>660</v>
      </c>
      <c r="O1881" s="206"/>
      <c r="P1881" s="53" t="s">
        <v>19</v>
      </c>
      <c r="Q1881" s="206" t="s">
        <v>518</v>
      </c>
      <c r="R1881" s="150" t="s">
        <v>1335</v>
      </c>
      <c r="S1881" s="206" t="s">
        <v>2020</v>
      </c>
      <c r="T1881" s="206"/>
      <c r="U1881" s="206"/>
      <c r="V1881" s="145" t="s">
        <v>2008</v>
      </c>
      <c r="W1881" s="206" t="str">
        <f t="shared" si="89"/>
        <v>MED20161022SUCH1È</v>
      </c>
      <c r="X1881" s="206">
        <f t="shared" si="90"/>
        <v>0</v>
      </c>
      <c r="Y1881" s="206" t="str">
        <f>VLOOKUP(P1881,NIVEAUXADMIN!A:B,2,FALSE)</f>
        <v>HT07</v>
      </c>
      <c r="Z1881" s="206" t="str">
        <f>VLOOKUP(Q1881,NIVEAUXADMIN!E:F,2,FALSE)</f>
        <v>HT07751</v>
      </c>
      <c r="AA1881" s="206" t="str">
        <f>VLOOKUP(R1881,NIVEAUXADMIN!I:J,2,FALSE)</f>
        <v>HT07751-01</v>
      </c>
      <c r="AB1881" s="206">
        <f>IF(SUMPRODUCT(($A$4:$A1881=A1881)*($Q$4:$Q1881=Q1881))&gt;1,0,1)</f>
        <v>1</v>
      </c>
      <c r="AC1881" s="207">
        <f>IF(SUMPRODUCT(($A$4:$A1881=A1881)*($F$4:$F1881=F1881)*($Q$4:$Q1881=Q1881))&gt;1,0,1)</f>
        <v>1</v>
      </c>
      <c r="AD1881" s="206" t="str">
        <f t="shared" si="91"/>
        <v xml:space="preserve">{"Organisation": "Medecins Sans Frontiere", "Indicateur": "Distribution de biens non-alimentaire", "Statut": "Réalisé", "Date de l'activité (passé ou planifiée)
( jj-mm-aaaa)": "10/22/2016", "Département": "Sud", "Commune": "Chardonnieres", "Section Communale": "1ère Randel"}, </v>
      </c>
    </row>
    <row r="1882" spans="1:30" s="53" customFormat="1" x14ac:dyDescent="0.25">
      <c r="A1882" s="206" t="s">
        <v>2065</v>
      </c>
      <c r="C1882" s="206"/>
      <c r="D1882" s="206" t="s">
        <v>15</v>
      </c>
      <c r="E1882" s="132">
        <v>42665</v>
      </c>
      <c r="F1882" s="77" t="s">
        <v>2417</v>
      </c>
      <c r="G1882" s="145" t="s">
        <v>1058</v>
      </c>
      <c r="H1882" s="138" t="str">
        <f>IFERROR(VLOOKUP(G1882,REFERENCES!O:P,2,FALSE),"")</f>
        <v xml:space="preserve">Nombre </v>
      </c>
      <c r="I1882" s="207">
        <v>1320</v>
      </c>
      <c r="J1882" s="207"/>
      <c r="K1882" s="207"/>
      <c r="L1882" s="207"/>
      <c r="M1882" s="147"/>
      <c r="N1882" s="207">
        <v>660</v>
      </c>
      <c r="O1882" s="206"/>
      <c r="P1882" s="53" t="s">
        <v>19</v>
      </c>
      <c r="Q1882" s="206" t="s">
        <v>518</v>
      </c>
      <c r="R1882" s="150" t="s">
        <v>1335</v>
      </c>
      <c r="S1882" s="206" t="s">
        <v>2020</v>
      </c>
      <c r="T1882" s="206"/>
      <c r="U1882" s="206"/>
      <c r="V1882" s="206" t="s">
        <v>1049</v>
      </c>
      <c r="W1882" s="206" t="str">
        <f t="shared" si="89"/>
        <v>MED20161022SUCH1È</v>
      </c>
      <c r="X1882" s="206">
        <f t="shared" si="90"/>
        <v>0</v>
      </c>
      <c r="Y1882" s="206" t="str">
        <f>VLOOKUP(P1882,NIVEAUXADMIN!A:B,2,FALSE)</f>
        <v>HT07</v>
      </c>
      <c r="Z1882" s="206" t="str">
        <f>VLOOKUP(Q1882,NIVEAUXADMIN!E:F,2,FALSE)</f>
        <v>HT07751</v>
      </c>
      <c r="AA1882" s="206" t="str">
        <f>VLOOKUP(R1882,NIVEAUXADMIN!I:J,2,FALSE)</f>
        <v>HT07751-01</v>
      </c>
      <c r="AB1882" s="206">
        <f>IF(SUMPRODUCT(($A$4:$A1882=A1882)*($Q$4:$Q1882=Q1882))&gt;1,0,1)</f>
        <v>0</v>
      </c>
      <c r="AC1882" s="207">
        <f>IF(SUMPRODUCT(($A$4:$A1882=A1882)*($F$4:$F1882=F1882)*($Q$4:$Q1882=Q1882))&gt;1,0,1)</f>
        <v>0</v>
      </c>
      <c r="AD1882" s="206" t="str">
        <f t="shared" si="91"/>
        <v xml:space="preserve">{"Organisation": "Medecins Sans Frontiere", "Indicateur": "Distribution de biens non-alimentaire", "Statut": "Réalisé", "Date de l'activité (passé ou planifiée)
( jj-mm-aaaa)": "10/22/2016", "Département": "Sud", "Commune": "Chardonnieres", "Section Communale": "1ère Randel"}, </v>
      </c>
    </row>
    <row r="1883" spans="1:30" s="53" customFormat="1" x14ac:dyDescent="0.25">
      <c r="A1883" s="206" t="s">
        <v>2065</v>
      </c>
      <c r="C1883" s="206"/>
      <c r="D1883" s="206" t="s">
        <v>15</v>
      </c>
      <c r="E1883" s="132">
        <v>42665</v>
      </c>
      <c r="F1883" s="77" t="s">
        <v>2417</v>
      </c>
      <c r="G1883" s="145" t="s">
        <v>1052</v>
      </c>
      <c r="H1883" s="138" t="str">
        <f>IFERROR(VLOOKUP(G1883,REFERENCES!O:P,2,FALSE),"")</f>
        <v xml:space="preserve">Nombre </v>
      </c>
      <c r="I1883" s="207">
        <v>132000</v>
      </c>
      <c r="J1883" s="207"/>
      <c r="K1883" s="207"/>
      <c r="L1883" s="207"/>
      <c r="M1883" s="147"/>
      <c r="N1883" s="207">
        <v>660</v>
      </c>
      <c r="O1883" s="206"/>
      <c r="P1883" s="206" t="s">
        <v>19</v>
      </c>
      <c r="Q1883" s="206" t="s">
        <v>518</v>
      </c>
      <c r="R1883" s="150" t="s">
        <v>1335</v>
      </c>
      <c r="S1883" s="206" t="s">
        <v>2020</v>
      </c>
      <c r="T1883" s="206"/>
      <c r="U1883" s="206"/>
      <c r="V1883" s="145" t="s">
        <v>2009</v>
      </c>
      <c r="W1883" s="206" t="str">
        <f t="shared" si="89"/>
        <v>MED20161022SUCH1È</v>
      </c>
      <c r="X1883" s="206">
        <f t="shared" si="90"/>
        <v>0</v>
      </c>
      <c r="Y1883" s="206" t="str">
        <f>VLOOKUP(P1883,NIVEAUXADMIN!A:B,2,FALSE)</f>
        <v>HT07</v>
      </c>
      <c r="Z1883" s="206" t="str">
        <f>VLOOKUP(Q1883,NIVEAUXADMIN!E:F,2,FALSE)</f>
        <v>HT07751</v>
      </c>
      <c r="AA1883" s="206" t="str">
        <f>VLOOKUP(R1883,NIVEAUXADMIN!I:J,2,FALSE)</f>
        <v>HT07751-01</v>
      </c>
      <c r="AB1883" s="206">
        <f>IF(SUMPRODUCT(($A$4:$A1883=A1883)*($Q$4:$Q1883=Q1883))&gt;1,0,1)</f>
        <v>0</v>
      </c>
      <c r="AC1883" s="207">
        <f>IF(SUMPRODUCT(($A$4:$A1883=A1883)*($F$4:$F1883=F1883)*($Q$4:$Q1883=Q1883))&gt;1,0,1)</f>
        <v>0</v>
      </c>
      <c r="AD1883" s="206" t="str">
        <f t="shared" si="91"/>
        <v xml:space="preserve">{"Organisation": "Medecins Sans Frontiere", "Indicateur": "Distribution de biens non-alimentaire", "Statut": "Réalisé", "Date de l'activité (passé ou planifiée)
( jj-mm-aaaa)": "10/22/2016", "Département": "Sud", "Commune": "Chardonnieres", "Section Communale": "1ère Randel"}, </v>
      </c>
    </row>
    <row r="1884" spans="1:30" s="53" customFormat="1" x14ac:dyDescent="0.25">
      <c r="A1884" s="206" t="s">
        <v>2065</v>
      </c>
      <c r="C1884" s="206"/>
      <c r="D1884" s="206" t="s">
        <v>15</v>
      </c>
      <c r="E1884" s="132">
        <v>42665</v>
      </c>
      <c r="F1884" s="77" t="s">
        <v>2418</v>
      </c>
      <c r="G1884" s="145" t="s">
        <v>1151</v>
      </c>
      <c r="H1884" s="138" t="str">
        <f>IFERROR(VLOOKUP(G1884,REFERENCES!O:P,2,FALSE),"")</f>
        <v>Nombre de kits d'outils</v>
      </c>
      <c r="I1884" s="207">
        <v>66</v>
      </c>
      <c r="J1884" s="207"/>
      <c r="K1884" s="207"/>
      <c r="L1884" s="207"/>
      <c r="M1884" s="147"/>
      <c r="N1884" s="207">
        <v>660</v>
      </c>
      <c r="O1884" s="206"/>
      <c r="P1884" s="53" t="s">
        <v>19</v>
      </c>
      <c r="Q1884" s="206" t="s">
        <v>518</v>
      </c>
      <c r="R1884" s="150" t="s">
        <v>1335</v>
      </c>
      <c r="S1884" s="206" t="s">
        <v>2020</v>
      </c>
      <c r="T1884" s="206"/>
      <c r="U1884" s="206"/>
      <c r="V1884" s="145" t="s">
        <v>2010</v>
      </c>
      <c r="W1884" s="206" t="str">
        <f t="shared" si="89"/>
        <v>MED20161022SUCH1È</v>
      </c>
      <c r="X1884" s="206">
        <f t="shared" si="90"/>
        <v>0</v>
      </c>
      <c r="Y1884" s="206" t="str">
        <f>VLOOKUP(P1884,NIVEAUXADMIN!A:B,2,FALSE)</f>
        <v>HT07</v>
      </c>
      <c r="Z1884" s="206" t="str">
        <f>VLOOKUP(Q1884,NIVEAUXADMIN!E:F,2,FALSE)</f>
        <v>HT07751</v>
      </c>
      <c r="AA1884" s="206" t="str">
        <f>VLOOKUP(R1884,NIVEAUXADMIN!I:J,2,FALSE)</f>
        <v>HT07751-01</v>
      </c>
      <c r="AB1884" s="206">
        <f>IF(SUMPRODUCT(($A$4:$A1884=A1884)*($Q$4:$Q1884=Q1884))&gt;1,0,1)</f>
        <v>0</v>
      </c>
      <c r="AC1884" s="207">
        <f>IF(SUMPRODUCT(($A$4:$A1884=A1884)*($F$4:$F1884=F1884)*($Q$4:$Q1884=Q1884))&gt;1,0,1)</f>
        <v>1</v>
      </c>
      <c r="AD1884" s="206" t="str">
        <f t="shared" si="91"/>
        <v xml:space="preserve">{"Organisation": "Medecins Sans Frontiere", "Indicateur": "Support à l'auto-recouvrement pour la réparation et reconstruction", "Statut": "Réalisé", "Date de l'activité (passé ou planifiée)
( jj-mm-aaaa)": "10/22/2016", "Département": "Sud", "Commune": "Chardonnieres", "Section Communale": "1ère Randel"}, </v>
      </c>
    </row>
    <row r="1885" spans="1:30" s="53" customFormat="1" x14ac:dyDescent="0.25">
      <c r="A1885" s="206" t="s">
        <v>2065</v>
      </c>
      <c r="C1885" s="206"/>
      <c r="D1885" s="206" t="s">
        <v>15</v>
      </c>
      <c r="E1885" s="132">
        <v>42665</v>
      </c>
      <c r="F1885" s="77" t="s">
        <v>2420</v>
      </c>
      <c r="G1885" s="145" t="s">
        <v>2410</v>
      </c>
      <c r="H1885" s="138" t="str">
        <f>IFERROR(VLOOKUP(G1885,REFERENCES!O:P,2,FALSE),"")</f>
        <v xml:space="preserve">Nombre </v>
      </c>
      <c r="I1885" s="207"/>
      <c r="J1885" s="207"/>
      <c r="K1885" s="207"/>
      <c r="L1885" s="207"/>
      <c r="M1885" s="147"/>
      <c r="N1885" s="207">
        <v>660</v>
      </c>
      <c r="O1885" s="206"/>
      <c r="P1885" s="53" t="s">
        <v>19</v>
      </c>
      <c r="Q1885" s="206" t="s">
        <v>518</v>
      </c>
      <c r="R1885" s="150" t="s">
        <v>1335</v>
      </c>
      <c r="S1885" s="206" t="s">
        <v>2020</v>
      </c>
      <c r="T1885" s="206"/>
      <c r="U1885" s="206"/>
      <c r="V1885" s="145" t="s">
        <v>2026</v>
      </c>
      <c r="W1885" s="206" t="str">
        <f t="shared" si="89"/>
        <v>MED20161022SUCH1È</v>
      </c>
      <c r="X1885" s="206">
        <f t="shared" si="90"/>
        <v>0</v>
      </c>
      <c r="Y1885" s="206" t="str">
        <f>VLOOKUP(P1885,NIVEAUXADMIN!A:B,2,FALSE)</f>
        <v>HT07</v>
      </c>
      <c r="Z1885" s="206" t="str">
        <f>VLOOKUP(Q1885,NIVEAUXADMIN!E:F,2,FALSE)</f>
        <v>HT07751</v>
      </c>
      <c r="AA1885" s="206" t="str">
        <f>VLOOKUP(R1885,NIVEAUXADMIN!I:J,2,FALSE)</f>
        <v>HT07751-01</v>
      </c>
      <c r="AB1885" s="206">
        <f>IF(SUMPRODUCT(($A$4:$A1885=A1885)*($Q$4:$Q1885=Q1885))&gt;1,0,1)</f>
        <v>0</v>
      </c>
      <c r="AC1885" s="207">
        <f>IF(SUMPRODUCT(($A$4:$A1885=A1885)*($F$4:$F1885=F1885)*($Q$4:$Q1885=Q1885))&gt;1,0,1)</f>
        <v>1</v>
      </c>
      <c r="AD1885" s="206" t="str">
        <f t="shared" si="91"/>
        <v xml:space="preserve">{"Organisation": "Medecins Sans Frontiere", "Indicateur": "Distribution de materiel d'abris d'urgence", "Statut": "Réalisé", "Date de l'activité (passé ou planifiée)
( jj-mm-aaaa)": "10/22/2016", "Département": "Sud", "Commune": "Chardonnieres", "Section Communale": "1ère Randel"}, </v>
      </c>
    </row>
    <row r="1886" spans="1:30" x14ac:dyDescent="0.25">
      <c r="A1886" s="206" t="s">
        <v>2065</v>
      </c>
      <c r="B1886" s="53"/>
      <c r="C1886" s="206"/>
      <c r="D1886" s="206" t="s">
        <v>15</v>
      </c>
      <c r="E1886" s="132">
        <v>42667</v>
      </c>
      <c r="F1886" s="77" t="s">
        <v>2417</v>
      </c>
      <c r="G1886" s="145" t="s">
        <v>1047</v>
      </c>
      <c r="H1886" s="138" t="str">
        <f>IFERROR(VLOOKUP(G1886,REFERENCES!O:P,2,FALSE),"")</f>
        <v xml:space="preserve">Nombre </v>
      </c>
      <c r="I1886" s="207">
        <v>1340</v>
      </c>
      <c r="J1886" s="207"/>
      <c r="K1886" s="207"/>
      <c r="L1886" s="207"/>
      <c r="M1886" s="147"/>
      <c r="N1886" s="207">
        <v>670</v>
      </c>
      <c r="O1886" s="206"/>
      <c r="P1886" s="206" t="s">
        <v>19</v>
      </c>
      <c r="Q1886" s="206" t="s">
        <v>527</v>
      </c>
      <c r="R1886" s="150" t="s">
        <v>1417</v>
      </c>
      <c r="S1886" s="206" t="s">
        <v>2023</v>
      </c>
      <c r="T1886" s="206"/>
      <c r="U1886" s="206"/>
      <c r="V1886" s="145" t="s">
        <v>2008</v>
      </c>
      <c r="W1886" s="206" t="str">
        <f t="shared" si="89"/>
        <v>MED20161024SULE2È</v>
      </c>
      <c r="X1886" s="206">
        <f t="shared" si="90"/>
        <v>0</v>
      </c>
      <c r="Y1886" s="206" t="str">
        <f>VLOOKUP(P1886,NIVEAUXADMIN!A:B,2,FALSE)</f>
        <v>HT07</v>
      </c>
      <c r="Z1886" s="206" t="str">
        <f>VLOOKUP(Q1886,NIVEAUXADMIN!E:F,2,FALSE)</f>
        <v>HT07752</v>
      </c>
      <c r="AA1886" s="206" t="str">
        <f>VLOOKUP(R1886,NIVEAUXADMIN!I:J,2,FALSE)</f>
        <v>HT07752-02</v>
      </c>
      <c r="AB1886" s="206">
        <f>IF(SUMPRODUCT(($A$4:$A1886=A1886)*($Q$4:$Q1886=Q1886))&gt;1,0,1)</f>
        <v>1</v>
      </c>
      <c r="AC1886" s="207">
        <f>IF(SUMPRODUCT(($A$4:$A1886=A1886)*($F$4:$F1886=F1886)*($Q$4:$Q1886=Q1886))&gt;1,0,1)</f>
        <v>1</v>
      </c>
      <c r="AD1886" s="206" t="str">
        <f t="shared" si="91"/>
        <v xml:space="preserve">{"Organisation": "Medecins Sans Frontiere", "Indicateur": "Distribution de biens non-alimentaire", "Statut": "Réalisé", "Date de l'activité (passé ou planifiée)
( jj-mm-aaaa)": "10/24/2016", "Département": "Sud", "Commune": "Les Anglais", "Section Communale": "2ème Edelin"}, </v>
      </c>
    </row>
    <row r="1887" spans="1:30" x14ac:dyDescent="0.25">
      <c r="A1887" s="206" t="s">
        <v>2065</v>
      </c>
      <c r="B1887" s="53"/>
      <c r="C1887" s="206"/>
      <c r="D1887" s="206" t="s">
        <v>15</v>
      </c>
      <c r="E1887" s="132">
        <v>42667</v>
      </c>
      <c r="F1887" s="77" t="s">
        <v>2417</v>
      </c>
      <c r="G1887" s="145" t="s">
        <v>1058</v>
      </c>
      <c r="H1887" s="138" t="str">
        <f>IFERROR(VLOOKUP(G1887,REFERENCES!O:P,2,FALSE),"")</f>
        <v xml:space="preserve">Nombre </v>
      </c>
      <c r="I1887" s="207">
        <v>1340</v>
      </c>
      <c r="J1887" s="207"/>
      <c r="K1887" s="207"/>
      <c r="L1887" s="207"/>
      <c r="M1887" s="147"/>
      <c r="N1887" s="207">
        <v>670</v>
      </c>
      <c r="O1887" s="206"/>
      <c r="P1887" s="206" t="s">
        <v>19</v>
      </c>
      <c r="Q1887" s="206" t="s">
        <v>527</v>
      </c>
      <c r="R1887" s="150" t="s">
        <v>1417</v>
      </c>
      <c r="S1887" s="206" t="s">
        <v>2023</v>
      </c>
      <c r="T1887" s="206"/>
      <c r="U1887" s="206"/>
      <c r="V1887" s="206" t="s">
        <v>1049</v>
      </c>
      <c r="W1887" s="206" t="str">
        <f t="shared" si="89"/>
        <v>MED20161024SULE2È</v>
      </c>
      <c r="X1887" s="206">
        <f t="shared" si="90"/>
        <v>0</v>
      </c>
      <c r="Y1887" s="206" t="str">
        <f>VLOOKUP(P1887,NIVEAUXADMIN!A:B,2,FALSE)</f>
        <v>HT07</v>
      </c>
      <c r="Z1887" s="206" t="str">
        <f>VLOOKUP(Q1887,NIVEAUXADMIN!E:F,2,FALSE)</f>
        <v>HT07752</v>
      </c>
      <c r="AA1887" s="206" t="str">
        <f>VLOOKUP(R1887,NIVEAUXADMIN!I:J,2,FALSE)</f>
        <v>HT07752-02</v>
      </c>
      <c r="AB1887" s="206">
        <f>IF(SUMPRODUCT(($A$4:$A1887=A1887)*($Q$4:$Q1887=Q1887))&gt;1,0,1)</f>
        <v>0</v>
      </c>
      <c r="AC1887" s="207">
        <f>IF(SUMPRODUCT(($A$4:$A1887=A1887)*($F$4:$F1887=F1887)*($Q$4:$Q1887=Q1887))&gt;1,0,1)</f>
        <v>0</v>
      </c>
      <c r="AD1887" s="206" t="str">
        <f t="shared" si="91"/>
        <v xml:space="preserve">{"Organisation": "Medecins Sans Frontiere", "Indicateur": "Distribution de biens non-alimentaire", "Statut": "Réalisé", "Date de l'activité (passé ou planifiée)
( jj-mm-aaaa)": "10/24/2016", "Département": "Sud", "Commune": "Les Anglais", "Section Communale": "2ème Edelin"}, </v>
      </c>
    </row>
    <row r="1888" spans="1:30" x14ac:dyDescent="0.25">
      <c r="A1888" s="206" t="s">
        <v>2065</v>
      </c>
      <c r="B1888" s="53"/>
      <c r="C1888" s="206"/>
      <c r="D1888" s="206" t="s">
        <v>15</v>
      </c>
      <c r="E1888" s="132">
        <v>42667</v>
      </c>
      <c r="F1888" s="208" t="s">
        <v>2417</v>
      </c>
      <c r="G1888" s="145" t="s">
        <v>1052</v>
      </c>
      <c r="H1888" s="138" t="str">
        <f>IFERROR(VLOOKUP(G1888,REFERENCES!O:P,2,FALSE),"")</f>
        <v xml:space="preserve">Nombre </v>
      </c>
      <c r="I1888" s="207">
        <v>134000</v>
      </c>
      <c r="J1888" s="207"/>
      <c r="K1888" s="207"/>
      <c r="L1888" s="207"/>
      <c r="M1888" s="147"/>
      <c r="N1888" s="207">
        <v>670</v>
      </c>
      <c r="O1888" s="71"/>
      <c r="P1888" s="53" t="s">
        <v>19</v>
      </c>
      <c r="Q1888" s="206" t="s">
        <v>527</v>
      </c>
      <c r="R1888" s="150" t="s">
        <v>1417</v>
      </c>
      <c r="S1888" s="206" t="s">
        <v>2023</v>
      </c>
      <c r="T1888" s="53"/>
      <c r="U1888" s="53"/>
      <c r="V1888" s="145" t="s">
        <v>2009</v>
      </c>
      <c r="W1888" s="206" t="str">
        <f t="shared" si="89"/>
        <v>MED20161024SULE2È</v>
      </c>
      <c r="X1888" s="206">
        <f t="shared" si="90"/>
        <v>0</v>
      </c>
      <c r="Y1888" s="206" t="str">
        <f>VLOOKUP(P1888,NIVEAUXADMIN!A:B,2,FALSE)</f>
        <v>HT07</v>
      </c>
      <c r="Z1888" s="206" t="str">
        <f>VLOOKUP(Q1888,NIVEAUXADMIN!E:F,2,FALSE)</f>
        <v>HT07752</v>
      </c>
      <c r="AA1888" s="206" t="str">
        <f>VLOOKUP(R1888,NIVEAUXADMIN!I:J,2,FALSE)</f>
        <v>HT07752-02</v>
      </c>
      <c r="AB1888" s="206">
        <f>IF(SUMPRODUCT(($A$4:$A1888=A1888)*($Q$4:$Q1888=Q1888))&gt;1,0,1)</f>
        <v>0</v>
      </c>
      <c r="AC1888" s="207">
        <f>IF(SUMPRODUCT(($A$4:$A1888=A1888)*($F$4:$F1888=F1888)*($Q$4:$Q1888=Q1888))&gt;1,0,1)</f>
        <v>0</v>
      </c>
      <c r="AD1888" s="206" t="str">
        <f t="shared" si="91"/>
        <v xml:space="preserve">{"Organisation": "Medecins Sans Frontiere", "Indicateur": "Distribution de biens non-alimentaire", "Statut": "Réalisé", "Date de l'activité (passé ou planifiée)
( jj-mm-aaaa)": "10/24/2016", "Département": "Sud", "Commune": "Les Anglais", "Section Communale": "2ème Edelin"}, </v>
      </c>
    </row>
    <row r="1889" spans="1:30" x14ac:dyDescent="0.25">
      <c r="A1889" s="206" t="s">
        <v>2065</v>
      </c>
      <c r="B1889" s="53"/>
      <c r="C1889" s="206"/>
      <c r="D1889" s="206" t="s">
        <v>15</v>
      </c>
      <c r="E1889" s="132">
        <v>42667</v>
      </c>
      <c r="F1889" s="77" t="s">
        <v>2418</v>
      </c>
      <c r="G1889" s="145" t="s">
        <v>1151</v>
      </c>
      <c r="H1889" s="138" t="str">
        <f>IFERROR(VLOOKUP(G1889,REFERENCES!O:P,2,FALSE),"")</f>
        <v>Nombre de kits d'outils</v>
      </c>
      <c r="I1889" s="207">
        <v>67</v>
      </c>
      <c r="J1889" s="207"/>
      <c r="K1889" s="207"/>
      <c r="L1889" s="207"/>
      <c r="M1889" s="147"/>
      <c r="N1889" s="207">
        <v>670</v>
      </c>
      <c r="O1889" s="71"/>
      <c r="P1889" s="53" t="s">
        <v>19</v>
      </c>
      <c r="Q1889" s="206" t="s">
        <v>527</v>
      </c>
      <c r="R1889" s="150" t="s">
        <v>1417</v>
      </c>
      <c r="S1889" s="206" t="s">
        <v>2023</v>
      </c>
      <c r="T1889" s="53"/>
      <c r="U1889" s="53"/>
      <c r="V1889" s="145" t="s">
        <v>2010</v>
      </c>
      <c r="W1889" s="206" t="str">
        <f t="shared" si="89"/>
        <v>MED20161024SULE2È</v>
      </c>
      <c r="X1889" s="206">
        <f t="shared" si="90"/>
        <v>0</v>
      </c>
      <c r="Y1889" s="206" t="str">
        <f>VLOOKUP(P1889,NIVEAUXADMIN!A:B,2,FALSE)</f>
        <v>HT07</v>
      </c>
      <c r="Z1889" s="206" t="str">
        <f>VLOOKUP(Q1889,NIVEAUXADMIN!E:F,2,FALSE)</f>
        <v>HT07752</v>
      </c>
      <c r="AA1889" s="206" t="str">
        <f>VLOOKUP(R1889,NIVEAUXADMIN!I:J,2,FALSE)</f>
        <v>HT07752-02</v>
      </c>
      <c r="AB1889" s="206">
        <f>IF(SUMPRODUCT(($A$4:$A1889=A1889)*($Q$4:$Q1889=Q1889))&gt;1,0,1)</f>
        <v>0</v>
      </c>
      <c r="AC1889" s="207">
        <f>IF(SUMPRODUCT(($A$4:$A1889=A1889)*($F$4:$F1889=F1889)*($Q$4:$Q1889=Q1889))&gt;1,0,1)</f>
        <v>1</v>
      </c>
      <c r="AD1889" s="206" t="str">
        <f t="shared" si="91"/>
        <v xml:space="preserve">{"Organisation": "Medecins Sans Frontiere", "Indicateur": "Support à l'auto-recouvrement pour la réparation et reconstruction", "Statut": "Réalisé", "Date de l'activité (passé ou planifiée)
( jj-mm-aaaa)": "10/24/2016", "Département": "Sud", "Commune": "Les Anglais", "Section Communale": "2ème Edelin"}, </v>
      </c>
    </row>
    <row r="1890" spans="1:30" x14ac:dyDescent="0.25">
      <c r="A1890" s="206" t="s">
        <v>2065</v>
      </c>
      <c r="B1890" s="53"/>
      <c r="C1890" s="206"/>
      <c r="D1890" s="206" t="s">
        <v>15</v>
      </c>
      <c r="E1890" s="132">
        <v>42667</v>
      </c>
      <c r="F1890" s="208" t="s">
        <v>2420</v>
      </c>
      <c r="G1890" s="145" t="s">
        <v>2410</v>
      </c>
      <c r="H1890" s="138" t="str">
        <f>IFERROR(VLOOKUP(G1890,REFERENCES!O:P,2,FALSE),"")</f>
        <v xml:space="preserve">Nombre </v>
      </c>
      <c r="I1890" s="207"/>
      <c r="J1890" s="207"/>
      <c r="K1890" s="207"/>
      <c r="L1890" s="207"/>
      <c r="M1890" s="147"/>
      <c r="N1890" s="207">
        <v>670</v>
      </c>
      <c r="O1890" s="71"/>
      <c r="P1890" s="206" t="s">
        <v>19</v>
      </c>
      <c r="Q1890" s="206" t="s">
        <v>527</v>
      </c>
      <c r="R1890" s="150" t="s">
        <v>1417</v>
      </c>
      <c r="S1890" s="206" t="s">
        <v>2023</v>
      </c>
      <c r="T1890" s="53"/>
      <c r="U1890" s="53"/>
      <c r="V1890" s="145" t="s">
        <v>2026</v>
      </c>
      <c r="W1890" s="206" t="str">
        <f t="shared" si="89"/>
        <v>MED20161024SULE2È</v>
      </c>
      <c r="X1890" s="206">
        <f t="shared" si="90"/>
        <v>0</v>
      </c>
      <c r="Y1890" s="206" t="str">
        <f>VLOOKUP(P1890,NIVEAUXADMIN!A:B,2,FALSE)</f>
        <v>HT07</v>
      </c>
      <c r="Z1890" s="206" t="str">
        <f>VLOOKUP(Q1890,NIVEAUXADMIN!E:F,2,FALSE)</f>
        <v>HT07752</v>
      </c>
      <c r="AA1890" s="206" t="str">
        <f>VLOOKUP(R1890,NIVEAUXADMIN!I:J,2,FALSE)</f>
        <v>HT07752-02</v>
      </c>
      <c r="AB1890" s="206">
        <f>IF(SUMPRODUCT(($A$4:$A1890=A1890)*($Q$4:$Q1890=Q1890))&gt;1,0,1)</f>
        <v>0</v>
      </c>
      <c r="AC1890" s="207">
        <f>IF(SUMPRODUCT(($A$4:$A1890=A1890)*($F$4:$F1890=F1890)*($Q$4:$Q1890=Q1890))&gt;1,0,1)</f>
        <v>1</v>
      </c>
      <c r="AD1890" s="206" t="str">
        <f t="shared" si="91"/>
        <v xml:space="preserve">{"Organisation": "Medecins Sans Frontiere", "Indicateur": "Distribution de materiel d'abris d'urgence", "Statut": "Réalisé", "Date de l'activité (passé ou planifiée)
( jj-mm-aaaa)": "10/24/2016", "Département": "Sud", "Commune": "Les Anglais", "Section Communale": "2ème Edelin"}, </v>
      </c>
    </row>
    <row r="1891" spans="1:30" x14ac:dyDescent="0.25">
      <c r="A1891" s="206" t="s">
        <v>2065</v>
      </c>
      <c r="B1891" s="53"/>
      <c r="C1891" s="206"/>
      <c r="D1891" s="206" t="s">
        <v>15</v>
      </c>
      <c r="E1891" s="132">
        <v>42674</v>
      </c>
      <c r="F1891" s="77" t="s">
        <v>2417</v>
      </c>
      <c r="G1891" s="145" t="s">
        <v>1047</v>
      </c>
      <c r="H1891" s="138" t="str">
        <f>IFERROR(VLOOKUP(G1891,REFERENCES!O:P,2,FALSE),"")</f>
        <v xml:space="preserve">Nombre </v>
      </c>
      <c r="I1891" s="207">
        <v>1340</v>
      </c>
      <c r="J1891" s="207"/>
      <c r="K1891" s="207"/>
      <c r="L1891" s="207"/>
      <c r="M1891" s="147"/>
      <c r="N1891" s="207">
        <v>670</v>
      </c>
      <c r="O1891" s="71"/>
      <c r="P1891" s="206" t="s">
        <v>19</v>
      </c>
      <c r="Q1891" s="206" t="s">
        <v>518</v>
      </c>
      <c r="R1891" s="150" t="s">
        <v>1335</v>
      </c>
      <c r="S1891" s="206" t="s">
        <v>2021</v>
      </c>
      <c r="T1891" s="53"/>
      <c r="U1891" s="53"/>
      <c r="V1891" s="145" t="s">
        <v>2008</v>
      </c>
      <c r="W1891" s="206" t="str">
        <f t="shared" si="89"/>
        <v>MED20161031SUCH1È</v>
      </c>
      <c r="X1891" s="206">
        <f t="shared" si="90"/>
        <v>0</v>
      </c>
      <c r="Y1891" s="206" t="str">
        <f>VLOOKUP(P1891,NIVEAUXADMIN!A:B,2,FALSE)</f>
        <v>HT07</v>
      </c>
      <c r="Z1891" s="206" t="str">
        <f>VLOOKUP(Q1891,NIVEAUXADMIN!E:F,2,FALSE)</f>
        <v>HT07751</v>
      </c>
      <c r="AA1891" s="206" t="str">
        <f>VLOOKUP(R1891,NIVEAUXADMIN!I:J,2,FALSE)</f>
        <v>HT07751-01</v>
      </c>
      <c r="AB1891" s="206">
        <f>IF(SUMPRODUCT(($A$4:$A1891=A1891)*($Q$4:$Q1891=Q1891))&gt;1,0,1)</f>
        <v>0</v>
      </c>
      <c r="AC1891" s="207">
        <f>IF(SUMPRODUCT(($A$4:$A1891=A1891)*($F$4:$F1891=F1891)*($Q$4:$Q1891=Q1891))&gt;1,0,1)</f>
        <v>0</v>
      </c>
      <c r="AD1891"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2" spans="1:30" x14ac:dyDescent="0.25">
      <c r="A1892" s="206" t="s">
        <v>2065</v>
      </c>
      <c r="B1892" s="53"/>
      <c r="C1892" s="206"/>
      <c r="D1892" s="206" t="s">
        <v>15</v>
      </c>
      <c r="E1892" s="132">
        <v>42674</v>
      </c>
      <c r="F1892" s="208" t="s">
        <v>2417</v>
      </c>
      <c r="G1892" s="145" t="s">
        <v>1058</v>
      </c>
      <c r="H1892" s="138" t="str">
        <f>IFERROR(VLOOKUP(G1892,REFERENCES!O:P,2,FALSE),"")</f>
        <v xml:space="preserve">Nombre </v>
      </c>
      <c r="I1892" s="207">
        <v>1340</v>
      </c>
      <c r="J1892" s="207"/>
      <c r="K1892" s="207"/>
      <c r="L1892" s="207"/>
      <c r="M1892" s="147"/>
      <c r="N1892" s="207">
        <v>670</v>
      </c>
      <c r="O1892" s="71"/>
      <c r="P1892" s="53" t="s">
        <v>19</v>
      </c>
      <c r="Q1892" s="206" t="s">
        <v>518</v>
      </c>
      <c r="R1892" s="150" t="s">
        <v>1335</v>
      </c>
      <c r="S1892" s="206" t="s">
        <v>2021</v>
      </c>
      <c r="T1892" s="71"/>
      <c r="U1892" s="71"/>
      <c r="V1892" s="206" t="s">
        <v>1049</v>
      </c>
      <c r="W1892" s="206" t="str">
        <f t="shared" si="89"/>
        <v>MED20161031SUCH1È</v>
      </c>
      <c r="X1892" s="206">
        <f t="shared" si="90"/>
        <v>0</v>
      </c>
      <c r="Y1892" s="206" t="str">
        <f>VLOOKUP(P1892,NIVEAUXADMIN!A:B,2,FALSE)</f>
        <v>HT07</v>
      </c>
      <c r="Z1892" s="206" t="str">
        <f>VLOOKUP(Q1892,NIVEAUXADMIN!E:F,2,FALSE)</f>
        <v>HT07751</v>
      </c>
      <c r="AA1892" s="206" t="str">
        <f>VLOOKUP(R1892,NIVEAUXADMIN!I:J,2,FALSE)</f>
        <v>HT07751-01</v>
      </c>
      <c r="AB1892" s="206">
        <f>IF(SUMPRODUCT(($A$4:$A1892=A1892)*($Q$4:$Q1892=Q1892))&gt;1,0,1)</f>
        <v>0</v>
      </c>
      <c r="AC1892" s="207">
        <f>IF(SUMPRODUCT(($A$4:$A1892=A1892)*($F$4:$F1892=F1892)*($Q$4:$Q1892=Q1892))&gt;1,0,1)</f>
        <v>0</v>
      </c>
      <c r="AD1892"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3" spans="1:30" x14ac:dyDescent="0.25">
      <c r="A1893" s="206" t="s">
        <v>2065</v>
      </c>
      <c r="B1893" s="53"/>
      <c r="C1893" s="206"/>
      <c r="D1893" s="206" t="s">
        <v>15</v>
      </c>
      <c r="E1893" s="132">
        <v>42674</v>
      </c>
      <c r="F1893" s="77" t="s">
        <v>2417</v>
      </c>
      <c r="G1893" s="145" t="s">
        <v>1052</v>
      </c>
      <c r="H1893" s="138" t="str">
        <f>IFERROR(VLOOKUP(G1893,REFERENCES!O:P,2,FALSE),"")</f>
        <v xml:space="preserve">Nombre </v>
      </c>
      <c r="I1893" s="207">
        <v>134000</v>
      </c>
      <c r="J1893" s="207"/>
      <c r="K1893" s="207"/>
      <c r="L1893" s="207"/>
      <c r="M1893" s="147"/>
      <c r="N1893" s="207">
        <v>670</v>
      </c>
      <c r="O1893" s="71"/>
      <c r="P1893" s="53" t="s">
        <v>19</v>
      </c>
      <c r="Q1893" s="206" t="s">
        <v>518</v>
      </c>
      <c r="R1893" s="150" t="s">
        <v>1335</v>
      </c>
      <c r="S1893" s="206" t="s">
        <v>2021</v>
      </c>
      <c r="T1893" s="71"/>
      <c r="U1893" s="71"/>
      <c r="V1893" s="145" t="s">
        <v>2009</v>
      </c>
      <c r="W1893" s="206" t="str">
        <f t="shared" si="89"/>
        <v>MED20161031SUCH1È</v>
      </c>
      <c r="X1893" s="206">
        <f t="shared" si="90"/>
        <v>0</v>
      </c>
      <c r="Y1893" s="206" t="str">
        <f>VLOOKUP(P1893,NIVEAUXADMIN!A:B,2,FALSE)</f>
        <v>HT07</v>
      </c>
      <c r="Z1893" s="206" t="str">
        <f>VLOOKUP(Q1893,NIVEAUXADMIN!E:F,2,FALSE)</f>
        <v>HT07751</v>
      </c>
      <c r="AA1893" s="206" t="str">
        <f>VLOOKUP(R1893,NIVEAUXADMIN!I:J,2,FALSE)</f>
        <v>HT07751-01</v>
      </c>
      <c r="AB1893" s="206">
        <f>IF(SUMPRODUCT(($A$4:$A1893=A1893)*($Q$4:$Q1893=Q1893))&gt;1,0,1)</f>
        <v>0</v>
      </c>
      <c r="AC1893" s="207">
        <f>IF(SUMPRODUCT(($A$4:$A1893=A1893)*($F$4:$F1893=F1893)*($Q$4:$Q1893=Q1893))&gt;1,0,1)</f>
        <v>0</v>
      </c>
      <c r="AD1893"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4" spans="1:30" x14ac:dyDescent="0.25">
      <c r="A1894" s="206" t="s">
        <v>2065</v>
      </c>
      <c r="B1894" s="53"/>
      <c r="C1894" s="206"/>
      <c r="D1894" s="206" t="s">
        <v>15</v>
      </c>
      <c r="E1894" s="132">
        <v>42674</v>
      </c>
      <c r="F1894" s="208" t="s">
        <v>2418</v>
      </c>
      <c r="G1894" s="145" t="s">
        <v>1151</v>
      </c>
      <c r="H1894" s="138" t="str">
        <f>IFERROR(VLOOKUP(G1894,REFERENCES!O:P,2,FALSE),"")</f>
        <v>Nombre de kits d'outils</v>
      </c>
      <c r="I1894" s="207">
        <v>67</v>
      </c>
      <c r="J1894" s="207"/>
      <c r="K1894" s="207"/>
      <c r="L1894" s="207"/>
      <c r="M1894" s="147"/>
      <c r="N1894" s="207">
        <v>670</v>
      </c>
      <c r="O1894" s="71"/>
      <c r="P1894" s="206" t="s">
        <v>19</v>
      </c>
      <c r="Q1894" s="206" t="s">
        <v>518</v>
      </c>
      <c r="R1894" s="150" t="s">
        <v>1335</v>
      </c>
      <c r="S1894" s="206" t="s">
        <v>2021</v>
      </c>
      <c r="T1894" s="71"/>
      <c r="U1894" s="71"/>
      <c r="V1894" s="145" t="s">
        <v>2010</v>
      </c>
      <c r="W1894" s="206" t="str">
        <f t="shared" si="89"/>
        <v>MED20161031SUCH1È</v>
      </c>
      <c r="X1894" s="206">
        <f t="shared" si="90"/>
        <v>0</v>
      </c>
      <c r="Y1894" s="206" t="str">
        <f>VLOOKUP(P1894,NIVEAUXADMIN!A:B,2,FALSE)</f>
        <v>HT07</v>
      </c>
      <c r="Z1894" s="206" t="str">
        <f>VLOOKUP(Q1894,NIVEAUXADMIN!E:F,2,FALSE)</f>
        <v>HT07751</v>
      </c>
      <c r="AA1894" s="206" t="str">
        <f>VLOOKUP(R1894,NIVEAUXADMIN!I:J,2,FALSE)</f>
        <v>HT07751-01</v>
      </c>
      <c r="AB1894" s="206">
        <f>IF(SUMPRODUCT(($A$4:$A1894=A1894)*($Q$4:$Q1894=Q1894))&gt;1,0,1)</f>
        <v>0</v>
      </c>
      <c r="AC1894" s="207">
        <f>IF(SUMPRODUCT(($A$4:$A1894=A1894)*($F$4:$F1894=F1894)*($Q$4:$Q1894=Q1894))&gt;1,0,1)</f>
        <v>0</v>
      </c>
      <c r="AD1894" s="206" t="str">
        <f t="shared" si="91"/>
        <v xml:space="preserve">{"Organisation": "Medecins Sans Frontiere", "Indicateur": "Support à l'auto-recouvrement pour la réparation et reconstruction", "Statut": "Réalisé", "Date de l'activité (passé ou planifiée)
( jj-mm-aaaa)": "10/31/2016", "Département": "Sud", "Commune": "Chardonnieres", "Section Communale": "1ère Randel"}, </v>
      </c>
    </row>
    <row r="1895" spans="1:30" x14ac:dyDescent="0.25">
      <c r="A1895" s="206" t="s">
        <v>2065</v>
      </c>
      <c r="B1895" s="53"/>
      <c r="C1895" s="206"/>
      <c r="D1895" s="206" t="s">
        <v>15</v>
      </c>
      <c r="E1895" s="132">
        <v>42674</v>
      </c>
      <c r="F1895" s="77" t="s">
        <v>2417</v>
      </c>
      <c r="G1895" s="145" t="s">
        <v>1047</v>
      </c>
      <c r="H1895" s="138" t="str">
        <f>IFERROR(VLOOKUP(G1895,REFERENCES!O:P,2,FALSE),"")</f>
        <v xml:space="preserve">Nombre </v>
      </c>
      <c r="I1895" s="207">
        <v>1480</v>
      </c>
      <c r="J1895" s="207"/>
      <c r="K1895" s="207"/>
      <c r="L1895" s="207"/>
      <c r="M1895" s="147"/>
      <c r="N1895" s="207">
        <v>740</v>
      </c>
      <c r="O1895" s="206"/>
      <c r="P1895" s="53" t="s">
        <v>19</v>
      </c>
      <c r="Q1895" s="206" t="s">
        <v>518</v>
      </c>
      <c r="R1895" s="150" t="s">
        <v>1335</v>
      </c>
      <c r="S1895" s="206" t="s">
        <v>2022</v>
      </c>
      <c r="T1895" s="206"/>
      <c r="U1895" s="206"/>
      <c r="V1895" s="145" t="s">
        <v>2008</v>
      </c>
      <c r="W1895" s="206" t="str">
        <f t="shared" si="89"/>
        <v>MED20161031SUCH1È</v>
      </c>
      <c r="X1895" s="206">
        <f t="shared" si="90"/>
        <v>0</v>
      </c>
      <c r="Y1895" s="206" t="str">
        <f>VLOOKUP(P1895,NIVEAUXADMIN!A:B,2,FALSE)</f>
        <v>HT07</v>
      </c>
      <c r="Z1895" s="206" t="str">
        <f>VLOOKUP(Q1895,NIVEAUXADMIN!E:F,2,FALSE)</f>
        <v>HT07751</v>
      </c>
      <c r="AA1895" s="206" t="str">
        <f>VLOOKUP(R1895,NIVEAUXADMIN!I:J,2,FALSE)</f>
        <v>HT07751-01</v>
      </c>
      <c r="AB1895" s="206">
        <f>IF(SUMPRODUCT(($A$4:$A1895=A1895)*($Q$4:$Q1895=Q1895))&gt;1,0,1)</f>
        <v>0</v>
      </c>
      <c r="AC1895" s="207">
        <f>IF(SUMPRODUCT(($A$4:$A1895=A1895)*($F$4:$F1895=F1895)*($Q$4:$Q1895=Q1895))&gt;1,0,1)</f>
        <v>0</v>
      </c>
      <c r="AD1895"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6" spans="1:30" x14ac:dyDescent="0.25">
      <c r="A1896" s="206" t="s">
        <v>2065</v>
      </c>
      <c r="B1896" s="53"/>
      <c r="C1896" s="206"/>
      <c r="D1896" s="206" t="s">
        <v>15</v>
      </c>
      <c r="E1896" s="132">
        <v>42674</v>
      </c>
      <c r="F1896" s="77" t="s">
        <v>2417</v>
      </c>
      <c r="G1896" s="145" t="s">
        <v>1058</v>
      </c>
      <c r="H1896" s="138" t="str">
        <f>IFERROR(VLOOKUP(G1896,REFERENCES!O:P,2,FALSE),"")</f>
        <v xml:space="preserve">Nombre </v>
      </c>
      <c r="I1896" s="207">
        <v>1480</v>
      </c>
      <c r="J1896" s="207"/>
      <c r="K1896" s="207"/>
      <c r="L1896" s="207"/>
      <c r="M1896" s="147"/>
      <c r="N1896" s="207">
        <v>740</v>
      </c>
      <c r="O1896" s="206"/>
      <c r="P1896" s="53" t="s">
        <v>19</v>
      </c>
      <c r="Q1896" s="206" t="s">
        <v>518</v>
      </c>
      <c r="R1896" s="150" t="s">
        <v>1335</v>
      </c>
      <c r="S1896" s="206" t="s">
        <v>2022</v>
      </c>
      <c r="T1896" s="206"/>
      <c r="U1896" s="206"/>
      <c r="V1896" s="206" t="s">
        <v>1049</v>
      </c>
      <c r="W1896" s="206" t="str">
        <f t="shared" si="89"/>
        <v>MED20161031SUCH1È</v>
      </c>
      <c r="X1896" s="206">
        <f t="shared" si="90"/>
        <v>0</v>
      </c>
      <c r="Y1896" s="206" t="str">
        <f>VLOOKUP(P1896,NIVEAUXADMIN!A:B,2,FALSE)</f>
        <v>HT07</v>
      </c>
      <c r="Z1896" s="206" t="str">
        <f>VLOOKUP(Q1896,NIVEAUXADMIN!E:F,2,FALSE)</f>
        <v>HT07751</v>
      </c>
      <c r="AA1896" s="206" t="str">
        <f>VLOOKUP(R1896,NIVEAUXADMIN!I:J,2,FALSE)</f>
        <v>HT07751-01</v>
      </c>
      <c r="AB1896" s="206">
        <f>IF(SUMPRODUCT(($A$4:$A1896=A1896)*($Q$4:$Q1896=Q1896))&gt;1,0,1)</f>
        <v>0</v>
      </c>
      <c r="AC1896" s="207">
        <f>IF(SUMPRODUCT(($A$4:$A1896=A1896)*($F$4:$F1896=F1896)*($Q$4:$Q1896=Q1896))&gt;1,0,1)</f>
        <v>0</v>
      </c>
      <c r="AD1896"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7" spans="1:30" x14ac:dyDescent="0.25">
      <c r="A1897" s="206" t="s">
        <v>2065</v>
      </c>
      <c r="B1897" s="53"/>
      <c r="C1897" s="206"/>
      <c r="D1897" s="206" t="s">
        <v>15</v>
      </c>
      <c r="E1897" s="132">
        <v>42674</v>
      </c>
      <c r="F1897" s="77" t="s">
        <v>2417</v>
      </c>
      <c r="G1897" s="145" t="s">
        <v>1052</v>
      </c>
      <c r="H1897" s="138" t="str">
        <f>IFERROR(VLOOKUP(G1897,REFERENCES!O:P,2,FALSE),"")</f>
        <v xml:space="preserve">Nombre </v>
      </c>
      <c r="I1897" s="207">
        <v>148000</v>
      </c>
      <c r="J1897" s="207"/>
      <c r="K1897" s="207"/>
      <c r="L1897" s="207"/>
      <c r="M1897" s="147"/>
      <c r="N1897" s="207">
        <v>740</v>
      </c>
      <c r="O1897" s="206"/>
      <c r="P1897" s="53" t="s">
        <v>19</v>
      </c>
      <c r="Q1897" s="206" t="s">
        <v>518</v>
      </c>
      <c r="R1897" s="150" t="s">
        <v>1335</v>
      </c>
      <c r="S1897" s="206" t="s">
        <v>2022</v>
      </c>
      <c r="T1897" s="206"/>
      <c r="U1897" s="206"/>
      <c r="V1897" s="145" t="s">
        <v>2009</v>
      </c>
      <c r="W1897" s="206" t="str">
        <f t="shared" si="89"/>
        <v>MED20161031SUCH1È</v>
      </c>
      <c r="X1897" s="206">
        <f t="shared" si="90"/>
        <v>0</v>
      </c>
      <c r="Y1897" s="206" t="str">
        <f>VLOOKUP(P1897,NIVEAUXADMIN!A:B,2,FALSE)</f>
        <v>HT07</v>
      </c>
      <c r="Z1897" s="206" t="str">
        <f>VLOOKUP(Q1897,NIVEAUXADMIN!E:F,2,FALSE)</f>
        <v>HT07751</v>
      </c>
      <c r="AA1897" s="206" t="str">
        <f>VLOOKUP(R1897,NIVEAUXADMIN!I:J,2,FALSE)</f>
        <v>HT07751-01</v>
      </c>
      <c r="AB1897" s="206">
        <f>IF(SUMPRODUCT(($A$4:$A1897=A1897)*($Q$4:$Q1897=Q1897))&gt;1,0,1)</f>
        <v>0</v>
      </c>
      <c r="AC1897" s="207">
        <f>IF(SUMPRODUCT(($A$4:$A1897=A1897)*($F$4:$F1897=F1897)*($Q$4:$Q1897=Q1897))&gt;1,0,1)</f>
        <v>0</v>
      </c>
      <c r="AD1897" s="206" t="str">
        <f t="shared" si="91"/>
        <v xml:space="preserve">{"Organisation": "Medecins Sans Frontiere", "Indicateur": "Distribution de biens non-alimentaire", "Statut": "Réalisé", "Date de l'activité (passé ou planifiée)
( jj-mm-aaaa)": "10/31/2016", "Département": "Sud", "Commune": "Chardonnieres", "Section Communale": "1ère Randel"}, </v>
      </c>
    </row>
    <row r="1898" spans="1:30" x14ac:dyDescent="0.25">
      <c r="A1898" s="206" t="s">
        <v>2065</v>
      </c>
      <c r="B1898" s="53"/>
      <c r="C1898" s="206"/>
      <c r="D1898" s="206" t="s">
        <v>15</v>
      </c>
      <c r="E1898" s="132">
        <v>42674</v>
      </c>
      <c r="F1898" s="77" t="s">
        <v>2418</v>
      </c>
      <c r="G1898" s="145" t="s">
        <v>1151</v>
      </c>
      <c r="H1898" s="138" t="str">
        <f>IFERROR(VLOOKUP(G1898,REFERENCES!O:P,2,FALSE),"")</f>
        <v>Nombre de kits d'outils</v>
      </c>
      <c r="I1898" s="207">
        <v>74</v>
      </c>
      <c r="J1898" s="207"/>
      <c r="K1898" s="207"/>
      <c r="L1898" s="207"/>
      <c r="M1898" s="147"/>
      <c r="N1898" s="207">
        <v>740</v>
      </c>
      <c r="O1898" s="206"/>
      <c r="P1898" s="206" t="s">
        <v>19</v>
      </c>
      <c r="Q1898" s="206" t="s">
        <v>518</v>
      </c>
      <c r="R1898" s="150" t="s">
        <v>1335</v>
      </c>
      <c r="S1898" s="206" t="s">
        <v>2022</v>
      </c>
      <c r="T1898" s="206"/>
      <c r="U1898" s="206"/>
      <c r="V1898" s="145" t="s">
        <v>2010</v>
      </c>
      <c r="W1898" s="206" t="str">
        <f t="shared" si="89"/>
        <v>MED20161031SUCH1È</v>
      </c>
      <c r="X1898" s="206">
        <f t="shared" si="90"/>
        <v>0</v>
      </c>
      <c r="Y1898" s="206" t="str">
        <f>VLOOKUP(P1898,NIVEAUXADMIN!A:B,2,FALSE)</f>
        <v>HT07</v>
      </c>
      <c r="Z1898" s="206" t="str">
        <f>VLOOKUP(Q1898,NIVEAUXADMIN!E:F,2,FALSE)</f>
        <v>HT07751</v>
      </c>
      <c r="AA1898" s="206" t="str">
        <f>VLOOKUP(R1898,NIVEAUXADMIN!I:J,2,FALSE)</f>
        <v>HT07751-01</v>
      </c>
      <c r="AB1898" s="206">
        <f>IF(SUMPRODUCT(($A$4:$A1898=A1898)*($Q$4:$Q1898=Q1898))&gt;1,0,1)</f>
        <v>0</v>
      </c>
      <c r="AC1898" s="207">
        <f>IF(SUMPRODUCT(($A$4:$A1898=A1898)*($F$4:$F1898=F1898)*($Q$4:$Q1898=Q1898))&gt;1,0,1)</f>
        <v>0</v>
      </c>
      <c r="AD1898" s="206" t="str">
        <f t="shared" si="91"/>
        <v xml:space="preserve">{"Organisation": "Medecins Sans Frontiere", "Indicateur": "Support à l'auto-recouvrement pour la réparation et reconstruction", "Statut": "Réalisé", "Date de l'activité (passé ou planifiée)
( jj-mm-aaaa)": "10/31/2016", "Département": "Sud", "Commune": "Chardonnieres", "Section Communale": "1ère Randel"}, </v>
      </c>
    </row>
    <row r="1899" spans="1:30" x14ac:dyDescent="0.25">
      <c r="A1899" s="206" t="s">
        <v>2065</v>
      </c>
      <c r="B1899" s="53"/>
      <c r="C1899" s="206"/>
      <c r="D1899" s="206" t="s">
        <v>15</v>
      </c>
      <c r="E1899" s="132">
        <v>42674</v>
      </c>
      <c r="F1899" s="208" t="s">
        <v>2420</v>
      </c>
      <c r="G1899" s="145" t="s">
        <v>2410</v>
      </c>
      <c r="H1899" s="138" t="str">
        <f>IFERROR(VLOOKUP(G1899,REFERENCES!O:P,2,FALSE),"")</f>
        <v xml:space="preserve">Nombre </v>
      </c>
      <c r="I1899" s="207"/>
      <c r="J1899" s="207"/>
      <c r="K1899" s="207"/>
      <c r="L1899" s="207"/>
      <c r="M1899" s="147"/>
      <c r="N1899" s="207">
        <v>670</v>
      </c>
      <c r="O1899" s="206"/>
      <c r="P1899" s="53" t="s">
        <v>19</v>
      </c>
      <c r="Q1899" s="206" t="s">
        <v>518</v>
      </c>
      <c r="R1899" s="150" t="s">
        <v>1335</v>
      </c>
      <c r="S1899" s="206" t="s">
        <v>2021</v>
      </c>
      <c r="T1899" s="206"/>
      <c r="U1899" s="206"/>
      <c r="V1899" s="145" t="s">
        <v>2026</v>
      </c>
      <c r="W1899" s="206" t="str">
        <f t="shared" si="89"/>
        <v>MED20161031SUCH1È</v>
      </c>
      <c r="X1899" s="206">
        <f t="shared" si="90"/>
        <v>0</v>
      </c>
      <c r="Y1899" s="206" t="str">
        <f>VLOOKUP(P1899,NIVEAUXADMIN!A:B,2,FALSE)</f>
        <v>HT07</v>
      </c>
      <c r="Z1899" s="206" t="str">
        <f>VLOOKUP(Q1899,NIVEAUXADMIN!E:F,2,FALSE)</f>
        <v>HT07751</v>
      </c>
      <c r="AA1899" s="206" t="str">
        <f>VLOOKUP(R1899,NIVEAUXADMIN!I:J,2,FALSE)</f>
        <v>HT07751-01</v>
      </c>
      <c r="AB1899" s="206">
        <f>IF(SUMPRODUCT(($A$4:$A1899=A1899)*($Q$4:$Q1899=Q1899))&gt;1,0,1)</f>
        <v>0</v>
      </c>
      <c r="AC1899" s="207">
        <f>IF(SUMPRODUCT(($A$4:$A1899=A1899)*($F$4:$F1899=F1899)*($Q$4:$Q1899=Q1899))&gt;1,0,1)</f>
        <v>0</v>
      </c>
      <c r="AD1899" s="206" t="str">
        <f t="shared" si="91"/>
        <v xml:space="preserve">{"Organisation": "Medecins Sans Frontiere", "Indicateur": "Distribution de materiel d'abris d'urgence", "Statut": "Réalisé", "Date de l'activité (passé ou planifiée)
( jj-mm-aaaa)": "10/31/2016", "Département": "Sud", "Commune": "Chardonnieres", "Section Communale": "1ère Randel"}, </v>
      </c>
    </row>
    <row r="1900" spans="1:30" x14ac:dyDescent="0.25">
      <c r="A1900" s="206" t="s">
        <v>2065</v>
      </c>
      <c r="B1900" s="53"/>
      <c r="C1900" s="206"/>
      <c r="D1900" s="206" t="s">
        <v>15</v>
      </c>
      <c r="E1900" s="132">
        <v>42674</v>
      </c>
      <c r="F1900" s="77" t="s">
        <v>2420</v>
      </c>
      <c r="G1900" s="145" t="s">
        <v>2410</v>
      </c>
      <c r="H1900" s="138" t="str">
        <f>IFERROR(VLOOKUP(G1900,REFERENCES!O:P,2,FALSE),"")</f>
        <v xml:space="preserve">Nombre </v>
      </c>
      <c r="I1900" s="207"/>
      <c r="J1900" s="207"/>
      <c r="K1900" s="207"/>
      <c r="L1900" s="207"/>
      <c r="M1900" s="147"/>
      <c r="N1900" s="207">
        <v>740</v>
      </c>
      <c r="O1900" s="206"/>
      <c r="P1900" s="53" t="s">
        <v>19</v>
      </c>
      <c r="Q1900" s="206" t="s">
        <v>518</v>
      </c>
      <c r="R1900" s="150" t="s">
        <v>1335</v>
      </c>
      <c r="S1900" s="71" t="s">
        <v>2022</v>
      </c>
      <c r="T1900" s="206"/>
      <c r="U1900" s="206"/>
      <c r="V1900" s="145" t="s">
        <v>2026</v>
      </c>
      <c r="W1900" s="206" t="str">
        <f t="shared" si="89"/>
        <v>MED20161031SUCH1È</v>
      </c>
      <c r="X1900" s="206">
        <f t="shared" si="90"/>
        <v>0</v>
      </c>
      <c r="Y1900" s="206" t="str">
        <f>VLOOKUP(P1900,NIVEAUXADMIN!A:B,2,FALSE)</f>
        <v>HT07</v>
      </c>
      <c r="Z1900" s="206" t="str">
        <f>VLOOKUP(Q1900,NIVEAUXADMIN!E:F,2,FALSE)</f>
        <v>HT07751</v>
      </c>
      <c r="AA1900" s="206" t="str">
        <f>VLOOKUP(R1900,NIVEAUXADMIN!I:J,2,FALSE)</f>
        <v>HT07751-01</v>
      </c>
      <c r="AB1900" s="206">
        <f>IF(SUMPRODUCT(($A$4:$A1900=A1900)*($Q$4:$Q1900=Q1900))&gt;1,0,1)</f>
        <v>0</v>
      </c>
      <c r="AC1900" s="207">
        <f>IF(SUMPRODUCT(($A$4:$A1900=A1900)*($F$4:$F1900=F1900)*($Q$4:$Q1900=Q1900))&gt;1,0,1)</f>
        <v>0</v>
      </c>
      <c r="AD1900" s="206" t="str">
        <f t="shared" si="91"/>
        <v xml:space="preserve">{"Organisation": "Medecins Sans Frontiere", "Indicateur": "Distribution de materiel d'abris d'urgence", "Statut": "Réalisé", "Date de l'activité (passé ou planifiée)
( jj-mm-aaaa)": "10/31/2016", "Département": "Sud", "Commune": "Chardonnieres", "Section Communale": "1ère Randel"}, </v>
      </c>
    </row>
    <row r="1901" spans="1:30" x14ac:dyDescent="0.25">
      <c r="A1901" s="206" t="s">
        <v>2065</v>
      </c>
      <c r="B1901" s="53"/>
      <c r="C1901" s="206"/>
      <c r="D1901" s="206" t="s">
        <v>15</v>
      </c>
      <c r="E1901" s="132">
        <v>42677</v>
      </c>
      <c r="F1901" s="208" t="s">
        <v>2417</v>
      </c>
      <c r="G1901" s="145" t="s">
        <v>1047</v>
      </c>
      <c r="H1901" s="138" t="str">
        <f>IFERROR(VLOOKUP(G1901,REFERENCES!O:P,2,FALSE),"")</f>
        <v xml:space="preserve">Nombre </v>
      </c>
      <c r="I1901" s="207">
        <v>1380</v>
      </c>
      <c r="J1901" s="207"/>
      <c r="K1901" s="207"/>
      <c r="L1901" s="207"/>
      <c r="M1901" s="147"/>
      <c r="N1901" s="207">
        <v>690</v>
      </c>
      <c r="O1901" s="206"/>
      <c r="P1901" s="53" t="s">
        <v>16</v>
      </c>
      <c r="Q1901" s="206" t="s">
        <v>273</v>
      </c>
      <c r="R1901" s="150" t="s">
        <v>1362</v>
      </c>
      <c r="S1901" s="71" t="s">
        <v>2011</v>
      </c>
      <c r="T1901" s="206"/>
      <c r="U1901" s="206"/>
      <c r="V1901" s="145" t="s">
        <v>2008</v>
      </c>
      <c r="W1901" s="206" t="str">
        <f t="shared" si="89"/>
        <v>MED2016113GRRO2E</v>
      </c>
      <c r="X1901" s="206">
        <f t="shared" si="90"/>
        <v>0</v>
      </c>
      <c r="Y1901" s="206" t="str">
        <f>VLOOKUP(P1901,NIVEAUXADMIN!A:B,2,FALSE)</f>
        <v>HT08</v>
      </c>
      <c r="Z1901" s="206" t="str">
        <f>VLOOKUP(Q1901,NIVEAUXADMIN!E:F,2,FALSE)</f>
        <v>HT08832</v>
      </c>
      <c r="AA1901" s="206" t="str">
        <f>VLOOKUP(R1901,NIVEAUXADMIN!I:J,2,FALSE)</f>
        <v>HT08832-02</v>
      </c>
      <c r="AB1901" s="206">
        <f>IF(SUMPRODUCT(($A$4:$A1901=A1901)*($Q$4:$Q1901=Q1901))&gt;1,0,1)</f>
        <v>1</v>
      </c>
      <c r="AC1901" s="207">
        <f>IF(SUMPRODUCT(($A$4:$A1901=A1901)*($F$4:$F1901=F1901)*($Q$4:$Q1901=Q1901))&gt;1,0,1)</f>
        <v>1</v>
      </c>
      <c r="AD1901"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2" spans="1:30" x14ac:dyDescent="0.25">
      <c r="A1902" s="206" t="s">
        <v>2065</v>
      </c>
      <c r="B1902" s="53"/>
      <c r="C1902" s="206"/>
      <c r="D1902" s="206" t="s">
        <v>15</v>
      </c>
      <c r="E1902" s="132">
        <v>42677</v>
      </c>
      <c r="F1902" s="77" t="s">
        <v>2417</v>
      </c>
      <c r="G1902" s="145" t="s">
        <v>1058</v>
      </c>
      <c r="H1902" s="138" t="str">
        <f>IFERROR(VLOOKUP(G1902,REFERENCES!O:P,2,FALSE),"")</f>
        <v xml:space="preserve">Nombre </v>
      </c>
      <c r="I1902" s="207">
        <v>1380</v>
      </c>
      <c r="J1902" s="207"/>
      <c r="K1902" s="207"/>
      <c r="L1902" s="207"/>
      <c r="M1902" s="147"/>
      <c r="N1902" s="207">
        <v>690</v>
      </c>
      <c r="O1902" s="206"/>
      <c r="P1902" s="53" t="s">
        <v>16</v>
      </c>
      <c r="Q1902" s="206" t="s">
        <v>273</v>
      </c>
      <c r="R1902" s="150" t="s">
        <v>1362</v>
      </c>
      <c r="S1902" s="71" t="s">
        <v>2011</v>
      </c>
      <c r="T1902" s="206"/>
      <c r="U1902" s="206"/>
      <c r="V1902" s="206" t="s">
        <v>1049</v>
      </c>
      <c r="W1902" s="206" t="str">
        <f t="shared" si="89"/>
        <v>MED2016113GRRO2E</v>
      </c>
      <c r="X1902" s="206">
        <f t="shared" si="90"/>
        <v>0</v>
      </c>
      <c r="Y1902" s="206" t="str">
        <f>VLOOKUP(P1902,NIVEAUXADMIN!A:B,2,FALSE)</f>
        <v>HT08</v>
      </c>
      <c r="Z1902" s="206" t="str">
        <f>VLOOKUP(Q1902,NIVEAUXADMIN!E:F,2,FALSE)</f>
        <v>HT08832</v>
      </c>
      <c r="AA1902" s="206" t="str">
        <f>VLOOKUP(R1902,NIVEAUXADMIN!I:J,2,FALSE)</f>
        <v>HT08832-02</v>
      </c>
      <c r="AB1902" s="206">
        <f>IF(SUMPRODUCT(($A$4:$A1902=A1902)*($Q$4:$Q1902=Q1902))&gt;1,0,1)</f>
        <v>0</v>
      </c>
      <c r="AC1902" s="207">
        <f>IF(SUMPRODUCT(($A$4:$A1902=A1902)*($F$4:$F1902=F1902)*($Q$4:$Q1902=Q1902))&gt;1,0,1)</f>
        <v>0</v>
      </c>
      <c r="AD1902"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3" spans="1:30" x14ac:dyDescent="0.25">
      <c r="A1903" s="206" t="s">
        <v>2065</v>
      </c>
      <c r="B1903" s="53"/>
      <c r="C1903" s="206"/>
      <c r="D1903" s="206" t="s">
        <v>15</v>
      </c>
      <c r="E1903" s="132">
        <v>42677</v>
      </c>
      <c r="F1903" s="208" t="s">
        <v>2417</v>
      </c>
      <c r="G1903" s="145" t="s">
        <v>1052</v>
      </c>
      <c r="H1903" s="138" t="str">
        <f>IFERROR(VLOOKUP(G1903,REFERENCES!O:P,2,FALSE),"")</f>
        <v xml:space="preserve">Nombre </v>
      </c>
      <c r="I1903" s="207">
        <v>138000</v>
      </c>
      <c r="J1903" s="207"/>
      <c r="K1903" s="207"/>
      <c r="L1903" s="207"/>
      <c r="M1903" s="147"/>
      <c r="N1903" s="207">
        <v>690</v>
      </c>
      <c r="O1903" s="71"/>
      <c r="P1903" s="53" t="s">
        <v>16</v>
      </c>
      <c r="Q1903" s="206" t="s">
        <v>273</v>
      </c>
      <c r="R1903" s="150" t="s">
        <v>1362</v>
      </c>
      <c r="S1903" s="71" t="s">
        <v>2011</v>
      </c>
      <c r="T1903" s="71"/>
      <c r="U1903" s="71"/>
      <c r="V1903" s="145" t="s">
        <v>2009</v>
      </c>
      <c r="W1903" s="206" t="str">
        <f t="shared" si="89"/>
        <v>MED2016113GRRO2E</v>
      </c>
      <c r="X1903" s="206">
        <f t="shared" si="90"/>
        <v>0</v>
      </c>
      <c r="Y1903" s="206" t="str">
        <f>VLOOKUP(P1903,NIVEAUXADMIN!A:B,2,FALSE)</f>
        <v>HT08</v>
      </c>
      <c r="Z1903" s="206" t="str">
        <f>VLOOKUP(Q1903,NIVEAUXADMIN!E:F,2,FALSE)</f>
        <v>HT08832</v>
      </c>
      <c r="AA1903" s="206" t="str">
        <f>VLOOKUP(R1903,NIVEAUXADMIN!I:J,2,FALSE)</f>
        <v>HT08832-02</v>
      </c>
      <c r="AB1903" s="206">
        <f>IF(SUMPRODUCT(($A$4:$A1903=A1903)*($Q$4:$Q1903=Q1903))&gt;1,0,1)</f>
        <v>0</v>
      </c>
      <c r="AC1903" s="207">
        <f>IF(SUMPRODUCT(($A$4:$A1903=A1903)*($F$4:$F1903=F1903)*($Q$4:$Q1903=Q1903))&gt;1,0,1)</f>
        <v>0</v>
      </c>
      <c r="AD1903"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4" spans="1:30" x14ac:dyDescent="0.25">
      <c r="A1904" s="206" t="s">
        <v>2065</v>
      </c>
      <c r="B1904" s="53"/>
      <c r="C1904" s="206"/>
      <c r="D1904" s="206" t="s">
        <v>15</v>
      </c>
      <c r="E1904" s="132">
        <v>42677</v>
      </c>
      <c r="F1904" s="77" t="s">
        <v>2418</v>
      </c>
      <c r="G1904" s="145" t="s">
        <v>1151</v>
      </c>
      <c r="H1904" s="138" t="str">
        <f>IFERROR(VLOOKUP(G1904,REFERENCES!O:P,2,FALSE),"")</f>
        <v>Nombre de kits d'outils</v>
      </c>
      <c r="I1904" s="207">
        <v>69</v>
      </c>
      <c r="J1904" s="207"/>
      <c r="K1904" s="207"/>
      <c r="L1904" s="207"/>
      <c r="M1904" s="147"/>
      <c r="N1904" s="207">
        <v>690</v>
      </c>
      <c r="O1904" s="143"/>
      <c r="P1904" s="53" t="s">
        <v>16</v>
      </c>
      <c r="Q1904" s="206" t="s">
        <v>273</v>
      </c>
      <c r="R1904" s="150" t="s">
        <v>1362</v>
      </c>
      <c r="S1904" s="71" t="s">
        <v>2011</v>
      </c>
      <c r="T1904" s="143"/>
      <c r="U1904" s="143"/>
      <c r="V1904" s="145" t="s">
        <v>2010</v>
      </c>
      <c r="W1904" s="206" t="str">
        <f t="shared" si="89"/>
        <v>MED2016113GRRO2E</v>
      </c>
      <c r="X1904" s="206">
        <f t="shared" si="90"/>
        <v>0</v>
      </c>
      <c r="Y1904" s="206" t="str">
        <f>VLOOKUP(P1904,NIVEAUXADMIN!A:B,2,FALSE)</f>
        <v>HT08</v>
      </c>
      <c r="Z1904" s="206" t="str">
        <f>VLOOKUP(Q1904,NIVEAUXADMIN!E:F,2,FALSE)</f>
        <v>HT08832</v>
      </c>
      <c r="AA1904" s="206" t="str">
        <f>VLOOKUP(R1904,NIVEAUXADMIN!I:J,2,FALSE)</f>
        <v>HT08832-02</v>
      </c>
      <c r="AB1904" s="206">
        <f>IF(SUMPRODUCT(($A$4:$A1904=A1904)*($Q$4:$Q1904=Q1904))&gt;1,0,1)</f>
        <v>0</v>
      </c>
      <c r="AC1904" s="207">
        <f>IF(SUMPRODUCT(($A$4:$A1904=A1904)*($F$4:$F1904=F1904)*($Q$4:$Q1904=Q1904))&gt;1,0,1)</f>
        <v>1</v>
      </c>
      <c r="AD1904" s="206" t="str">
        <f t="shared" si="91"/>
        <v xml:space="preserve">{"Organisation": "Medecins Sans Frontiere", "Indicateur": "Support à l'auto-recouvrement pour la réparation et reconstruction", "Statut": "Réalisé", "Date de l'activité (passé ou planifiée)
( jj-mm-aaaa)": "11/3/2016", "Département": "Grande Anse", "Commune": "Roseaux", "Section Communale": "2e Fonds Cochon"}, </v>
      </c>
    </row>
    <row r="1905" spans="1:30" x14ac:dyDescent="0.25">
      <c r="A1905" s="206" t="s">
        <v>2065</v>
      </c>
      <c r="B1905" s="53"/>
      <c r="C1905" s="206"/>
      <c r="D1905" s="206" t="s">
        <v>15</v>
      </c>
      <c r="E1905" s="132">
        <v>42677</v>
      </c>
      <c r="F1905" s="208" t="s">
        <v>2417</v>
      </c>
      <c r="G1905" s="145" t="s">
        <v>1047</v>
      </c>
      <c r="H1905" s="138" t="str">
        <f>IFERROR(VLOOKUP(G1905,REFERENCES!O:P,2,FALSE),"")</f>
        <v xml:space="preserve">Nombre </v>
      </c>
      <c r="I1905" s="207">
        <v>1100</v>
      </c>
      <c r="J1905" s="207"/>
      <c r="K1905" s="207"/>
      <c r="L1905" s="207"/>
      <c r="M1905" s="147"/>
      <c r="N1905" s="207">
        <v>550</v>
      </c>
      <c r="O1905" s="143"/>
      <c r="P1905" s="53" t="s">
        <v>16</v>
      </c>
      <c r="Q1905" s="206" t="s">
        <v>273</v>
      </c>
      <c r="R1905" s="150" t="s">
        <v>1362</v>
      </c>
      <c r="S1905" s="71" t="s">
        <v>2012</v>
      </c>
      <c r="T1905" s="143"/>
      <c r="U1905" s="143"/>
      <c r="V1905" s="145" t="s">
        <v>2008</v>
      </c>
      <c r="W1905" s="206" t="str">
        <f t="shared" si="89"/>
        <v>MED2016113GRRO2E</v>
      </c>
      <c r="X1905" s="206">
        <f t="shared" si="90"/>
        <v>0</v>
      </c>
      <c r="Y1905" s="206" t="str">
        <f>VLOOKUP(P1905,NIVEAUXADMIN!A:B,2,FALSE)</f>
        <v>HT08</v>
      </c>
      <c r="Z1905" s="206" t="str">
        <f>VLOOKUP(Q1905,NIVEAUXADMIN!E:F,2,FALSE)</f>
        <v>HT08832</v>
      </c>
      <c r="AA1905" s="206" t="str">
        <f>VLOOKUP(R1905,NIVEAUXADMIN!I:J,2,FALSE)</f>
        <v>HT08832-02</v>
      </c>
      <c r="AB1905" s="206">
        <f>IF(SUMPRODUCT(($A$4:$A1905=A1905)*($Q$4:$Q1905=Q1905))&gt;1,0,1)</f>
        <v>0</v>
      </c>
      <c r="AC1905" s="207">
        <f>IF(SUMPRODUCT(($A$4:$A1905=A1905)*($F$4:$F1905=F1905)*($Q$4:$Q1905=Q1905))&gt;1,0,1)</f>
        <v>0</v>
      </c>
      <c r="AD1905"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6" spans="1:30" x14ac:dyDescent="0.25">
      <c r="A1906" s="206" t="s">
        <v>2065</v>
      </c>
      <c r="B1906" s="53"/>
      <c r="C1906" s="206"/>
      <c r="D1906" s="206" t="s">
        <v>15</v>
      </c>
      <c r="E1906" s="132">
        <v>42677</v>
      </c>
      <c r="F1906" s="77" t="s">
        <v>2417</v>
      </c>
      <c r="G1906" s="145" t="s">
        <v>1058</v>
      </c>
      <c r="H1906" s="138" t="str">
        <f>IFERROR(VLOOKUP(G1906,REFERENCES!O:P,2,FALSE),"")</f>
        <v xml:space="preserve">Nombre </v>
      </c>
      <c r="I1906" s="207">
        <v>1100</v>
      </c>
      <c r="J1906" s="207"/>
      <c r="K1906" s="207"/>
      <c r="L1906" s="207"/>
      <c r="M1906" s="147"/>
      <c r="N1906" s="207">
        <v>550</v>
      </c>
      <c r="O1906" s="143"/>
      <c r="P1906" s="53" t="s">
        <v>16</v>
      </c>
      <c r="Q1906" s="206" t="s">
        <v>273</v>
      </c>
      <c r="R1906" s="150" t="s">
        <v>1362</v>
      </c>
      <c r="S1906" s="71" t="s">
        <v>2012</v>
      </c>
      <c r="T1906" s="143"/>
      <c r="U1906" s="143"/>
      <c r="V1906" s="206" t="s">
        <v>1049</v>
      </c>
      <c r="W1906" s="206" t="str">
        <f t="shared" si="89"/>
        <v>MED2016113GRRO2E</v>
      </c>
      <c r="X1906" s="206">
        <f t="shared" si="90"/>
        <v>0</v>
      </c>
      <c r="Y1906" s="206" t="str">
        <f>VLOOKUP(P1906,NIVEAUXADMIN!A:B,2,FALSE)</f>
        <v>HT08</v>
      </c>
      <c r="Z1906" s="206" t="str">
        <f>VLOOKUP(Q1906,NIVEAUXADMIN!E:F,2,FALSE)</f>
        <v>HT08832</v>
      </c>
      <c r="AA1906" s="206" t="str">
        <f>VLOOKUP(R1906,NIVEAUXADMIN!I:J,2,FALSE)</f>
        <v>HT08832-02</v>
      </c>
      <c r="AB1906" s="206">
        <f>IF(SUMPRODUCT(($A$4:$A1906=A1906)*($Q$4:$Q1906=Q1906))&gt;1,0,1)</f>
        <v>0</v>
      </c>
      <c r="AC1906" s="207">
        <f>IF(SUMPRODUCT(($A$4:$A1906=A1906)*($F$4:$F1906=F1906)*($Q$4:$Q1906=Q1906))&gt;1,0,1)</f>
        <v>0</v>
      </c>
      <c r="AD1906"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7" spans="1:30" x14ac:dyDescent="0.25">
      <c r="A1907" s="206" t="s">
        <v>2065</v>
      </c>
      <c r="B1907" s="53"/>
      <c r="C1907" s="206"/>
      <c r="D1907" s="206" t="s">
        <v>15</v>
      </c>
      <c r="E1907" s="132">
        <v>42677</v>
      </c>
      <c r="F1907" s="208" t="s">
        <v>2417</v>
      </c>
      <c r="G1907" s="145" t="s">
        <v>1052</v>
      </c>
      <c r="H1907" s="138" t="str">
        <f>IFERROR(VLOOKUP(G1907,REFERENCES!O:P,2,FALSE),"")</f>
        <v xml:space="preserve">Nombre </v>
      </c>
      <c r="I1907" s="207">
        <v>110000</v>
      </c>
      <c r="J1907" s="207"/>
      <c r="K1907" s="207"/>
      <c r="L1907" s="207"/>
      <c r="M1907" s="147"/>
      <c r="N1907" s="207">
        <v>550</v>
      </c>
      <c r="O1907" s="143"/>
      <c r="P1907" s="53" t="s">
        <v>16</v>
      </c>
      <c r="Q1907" s="206" t="s">
        <v>273</v>
      </c>
      <c r="R1907" s="150" t="s">
        <v>1362</v>
      </c>
      <c r="S1907" s="143" t="s">
        <v>2012</v>
      </c>
      <c r="T1907" s="143"/>
      <c r="U1907" s="143"/>
      <c r="V1907" s="145" t="s">
        <v>2009</v>
      </c>
      <c r="W1907" s="206" t="str">
        <f t="shared" si="89"/>
        <v>MED2016113GRRO2E</v>
      </c>
      <c r="X1907" s="206">
        <f t="shared" si="90"/>
        <v>0</v>
      </c>
      <c r="Y1907" s="206" t="str">
        <f>VLOOKUP(P1907,NIVEAUXADMIN!A:B,2,FALSE)</f>
        <v>HT08</v>
      </c>
      <c r="Z1907" s="206" t="str">
        <f>VLOOKUP(Q1907,NIVEAUXADMIN!E:F,2,FALSE)</f>
        <v>HT08832</v>
      </c>
      <c r="AA1907" s="206" t="str">
        <f>VLOOKUP(R1907,NIVEAUXADMIN!I:J,2,FALSE)</f>
        <v>HT08832-02</v>
      </c>
      <c r="AB1907" s="206">
        <f>IF(SUMPRODUCT(($A$4:$A1907=A1907)*($Q$4:$Q1907=Q1907))&gt;1,0,1)</f>
        <v>0</v>
      </c>
      <c r="AC1907" s="207">
        <f>IF(SUMPRODUCT(($A$4:$A1907=A1907)*($F$4:$F1907=F1907)*($Q$4:$Q1907=Q1907))&gt;1,0,1)</f>
        <v>0</v>
      </c>
      <c r="AD1907"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08" spans="1:30" x14ac:dyDescent="0.25">
      <c r="A1908" s="206" t="s">
        <v>2065</v>
      </c>
      <c r="B1908" s="53"/>
      <c r="C1908" s="206"/>
      <c r="D1908" s="206" t="s">
        <v>15</v>
      </c>
      <c r="E1908" s="132">
        <v>42677</v>
      </c>
      <c r="F1908" s="77" t="s">
        <v>2418</v>
      </c>
      <c r="G1908" s="145" t="s">
        <v>1151</v>
      </c>
      <c r="H1908" s="138" t="str">
        <f>IFERROR(VLOOKUP(G1908,REFERENCES!O:P,2,FALSE),"")</f>
        <v>Nombre de kits d'outils</v>
      </c>
      <c r="I1908" s="207">
        <v>55</v>
      </c>
      <c r="J1908" s="207"/>
      <c r="K1908" s="207"/>
      <c r="L1908" s="207"/>
      <c r="M1908" s="147"/>
      <c r="N1908" s="207">
        <v>550</v>
      </c>
      <c r="O1908" s="143"/>
      <c r="P1908" s="143" t="s">
        <v>16</v>
      </c>
      <c r="Q1908" s="206" t="s">
        <v>273</v>
      </c>
      <c r="R1908" s="150" t="s">
        <v>1362</v>
      </c>
      <c r="S1908" s="143" t="s">
        <v>2012</v>
      </c>
      <c r="T1908" s="143"/>
      <c r="U1908" s="143"/>
      <c r="V1908" s="145" t="s">
        <v>2010</v>
      </c>
      <c r="W1908" s="206" t="str">
        <f t="shared" si="89"/>
        <v>MED2016113GRRO2E</v>
      </c>
      <c r="X1908" s="206">
        <f t="shared" si="90"/>
        <v>0</v>
      </c>
      <c r="Y1908" s="206" t="str">
        <f>VLOOKUP(P1908,NIVEAUXADMIN!A:B,2,FALSE)</f>
        <v>HT08</v>
      </c>
      <c r="Z1908" s="206" t="str">
        <f>VLOOKUP(Q1908,NIVEAUXADMIN!E:F,2,FALSE)</f>
        <v>HT08832</v>
      </c>
      <c r="AA1908" s="206" t="str">
        <f>VLOOKUP(R1908,NIVEAUXADMIN!I:J,2,FALSE)</f>
        <v>HT08832-02</v>
      </c>
      <c r="AB1908" s="206">
        <f>IF(SUMPRODUCT(($A$4:$A1908=A1908)*($Q$4:$Q1908=Q1908))&gt;1,0,1)</f>
        <v>0</v>
      </c>
      <c r="AC1908" s="207">
        <f>IF(SUMPRODUCT(($A$4:$A1908=A1908)*($F$4:$F1908=F1908)*($Q$4:$Q1908=Q1908))&gt;1,0,1)</f>
        <v>0</v>
      </c>
      <c r="AD1908" s="206" t="str">
        <f t="shared" si="91"/>
        <v xml:space="preserve">{"Organisation": "Medecins Sans Frontiere", "Indicateur": "Support à l'auto-recouvrement pour la réparation et reconstruction", "Statut": "Réalisé", "Date de l'activité (passé ou planifiée)
( jj-mm-aaaa)": "11/3/2016", "Département": "Grande Anse", "Commune": "Roseaux", "Section Communale": "2e Fonds Cochon"}, </v>
      </c>
    </row>
    <row r="1909" spans="1:30" x14ac:dyDescent="0.25">
      <c r="A1909" s="206" t="s">
        <v>2065</v>
      </c>
      <c r="B1909" s="53"/>
      <c r="C1909" s="206"/>
      <c r="D1909" s="206" t="s">
        <v>15</v>
      </c>
      <c r="E1909" s="132">
        <v>42677</v>
      </c>
      <c r="F1909" s="208" t="s">
        <v>2417</v>
      </c>
      <c r="G1909" s="145" t="s">
        <v>1047</v>
      </c>
      <c r="H1909" s="138" t="str">
        <f>IFERROR(VLOOKUP(G1909,REFERENCES!O:P,2,FALSE),"")</f>
        <v xml:space="preserve">Nombre </v>
      </c>
      <c r="I1909" s="207">
        <v>1460</v>
      </c>
      <c r="J1909" s="207"/>
      <c r="K1909" s="207"/>
      <c r="L1909" s="207"/>
      <c r="M1909" s="147"/>
      <c r="N1909" s="207">
        <v>730</v>
      </c>
      <c r="O1909" s="143"/>
      <c r="P1909" s="53" t="s">
        <v>16</v>
      </c>
      <c r="Q1909" s="206" t="s">
        <v>273</v>
      </c>
      <c r="R1909" s="150" t="s">
        <v>1362</v>
      </c>
      <c r="S1909" s="143" t="s">
        <v>2013</v>
      </c>
      <c r="T1909" s="143"/>
      <c r="U1909" s="143"/>
      <c r="V1909" s="145" t="s">
        <v>2008</v>
      </c>
      <c r="W1909" s="206" t="str">
        <f t="shared" si="89"/>
        <v>MED2016113GRRO2E</v>
      </c>
      <c r="X1909" s="206">
        <f t="shared" si="90"/>
        <v>0</v>
      </c>
      <c r="Y1909" s="206" t="str">
        <f>VLOOKUP(P1909,NIVEAUXADMIN!A:B,2,FALSE)</f>
        <v>HT08</v>
      </c>
      <c r="Z1909" s="206" t="str">
        <f>VLOOKUP(Q1909,NIVEAUXADMIN!E:F,2,FALSE)</f>
        <v>HT08832</v>
      </c>
      <c r="AA1909" s="206" t="str">
        <f>VLOOKUP(R1909,NIVEAUXADMIN!I:J,2,FALSE)</f>
        <v>HT08832-02</v>
      </c>
      <c r="AB1909" s="206">
        <f>IF(SUMPRODUCT(($A$4:$A1909=A1909)*($Q$4:$Q1909=Q1909))&gt;1,0,1)</f>
        <v>0</v>
      </c>
      <c r="AC1909" s="207">
        <f>IF(SUMPRODUCT(($A$4:$A1909=A1909)*($F$4:$F1909=F1909)*($Q$4:$Q1909=Q1909))&gt;1,0,1)</f>
        <v>0</v>
      </c>
      <c r="AD1909"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10" spans="1:30" x14ac:dyDescent="0.25">
      <c r="A1910" s="206" t="s">
        <v>2065</v>
      </c>
      <c r="B1910" s="53"/>
      <c r="C1910" s="206"/>
      <c r="D1910" s="206" t="s">
        <v>15</v>
      </c>
      <c r="E1910" s="132">
        <v>42677</v>
      </c>
      <c r="F1910" s="77" t="s">
        <v>2417</v>
      </c>
      <c r="G1910" s="145" t="s">
        <v>1058</v>
      </c>
      <c r="H1910" s="138" t="str">
        <f>IFERROR(VLOOKUP(G1910,REFERENCES!O:P,2,FALSE),"")</f>
        <v xml:space="preserve">Nombre </v>
      </c>
      <c r="I1910" s="207">
        <v>1460</v>
      </c>
      <c r="J1910" s="207"/>
      <c r="K1910" s="207"/>
      <c r="L1910" s="207"/>
      <c r="M1910" s="147"/>
      <c r="N1910" s="207">
        <v>730</v>
      </c>
      <c r="O1910" s="143"/>
      <c r="P1910" s="53" t="s">
        <v>16</v>
      </c>
      <c r="Q1910" s="206" t="s">
        <v>273</v>
      </c>
      <c r="R1910" s="150" t="s">
        <v>1362</v>
      </c>
      <c r="S1910" s="143" t="s">
        <v>2013</v>
      </c>
      <c r="T1910" s="143"/>
      <c r="U1910" s="143"/>
      <c r="V1910" s="206" t="s">
        <v>1049</v>
      </c>
      <c r="W1910" s="206" t="str">
        <f t="shared" si="89"/>
        <v>MED2016113GRRO2E</v>
      </c>
      <c r="X1910" s="206">
        <f t="shared" si="90"/>
        <v>0</v>
      </c>
      <c r="Y1910" s="206" t="str">
        <f>VLOOKUP(P1910,NIVEAUXADMIN!A:B,2,FALSE)</f>
        <v>HT08</v>
      </c>
      <c r="Z1910" s="206" t="str">
        <f>VLOOKUP(Q1910,NIVEAUXADMIN!E:F,2,FALSE)</f>
        <v>HT08832</v>
      </c>
      <c r="AA1910" s="206" t="str">
        <f>VLOOKUP(R1910,NIVEAUXADMIN!I:J,2,FALSE)</f>
        <v>HT08832-02</v>
      </c>
      <c r="AB1910" s="206">
        <f>IF(SUMPRODUCT(($A$4:$A1910=A1910)*($Q$4:$Q1910=Q1910))&gt;1,0,1)</f>
        <v>0</v>
      </c>
      <c r="AC1910" s="207">
        <f>IF(SUMPRODUCT(($A$4:$A1910=A1910)*($F$4:$F1910=F1910)*($Q$4:$Q1910=Q1910))&gt;1,0,1)</f>
        <v>0</v>
      </c>
      <c r="AD1910"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11" spans="1:30" x14ac:dyDescent="0.25">
      <c r="A1911" s="206" t="s">
        <v>2065</v>
      </c>
      <c r="B1911" s="53"/>
      <c r="C1911" s="206"/>
      <c r="D1911" s="206" t="s">
        <v>15</v>
      </c>
      <c r="E1911" s="132">
        <v>42677</v>
      </c>
      <c r="F1911" s="208" t="s">
        <v>2417</v>
      </c>
      <c r="G1911" s="145" t="s">
        <v>1052</v>
      </c>
      <c r="H1911" s="138" t="str">
        <f>IFERROR(VLOOKUP(G1911,REFERENCES!O:P,2,FALSE),"")</f>
        <v xml:space="preserve">Nombre </v>
      </c>
      <c r="I1911" s="207">
        <v>146000</v>
      </c>
      <c r="J1911" s="207"/>
      <c r="K1911" s="207"/>
      <c r="L1911" s="207"/>
      <c r="M1911" s="147"/>
      <c r="N1911" s="207">
        <v>730</v>
      </c>
      <c r="O1911" s="143"/>
      <c r="P1911" s="53" t="s">
        <v>16</v>
      </c>
      <c r="Q1911" s="206" t="s">
        <v>273</v>
      </c>
      <c r="R1911" s="150" t="s">
        <v>1362</v>
      </c>
      <c r="S1911" s="143" t="s">
        <v>2013</v>
      </c>
      <c r="T1911" s="143"/>
      <c r="U1911" s="143"/>
      <c r="V1911" s="145" t="s">
        <v>2009</v>
      </c>
      <c r="W1911" s="206" t="str">
        <f t="shared" si="89"/>
        <v>MED2016113GRRO2E</v>
      </c>
      <c r="X1911" s="206">
        <f t="shared" si="90"/>
        <v>0</v>
      </c>
      <c r="Y1911" s="206" t="str">
        <f>VLOOKUP(P1911,NIVEAUXADMIN!A:B,2,FALSE)</f>
        <v>HT08</v>
      </c>
      <c r="Z1911" s="206" t="str">
        <f>VLOOKUP(Q1911,NIVEAUXADMIN!E:F,2,FALSE)</f>
        <v>HT08832</v>
      </c>
      <c r="AA1911" s="206" t="str">
        <f>VLOOKUP(R1911,NIVEAUXADMIN!I:J,2,FALSE)</f>
        <v>HT08832-02</v>
      </c>
      <c r="AB1911" s="206">
        <f>IF(SUMPRODUCT(($A$4:$A1911=A1911)*($Q$4:$Q1911=Q1911))&gt;1,0,1)</f>
        <v>0</v>
      </c>
      <c r="AC1911" s="207">
        <f>IF(SUMPRODUCT(($A$4:$A1911=A1911)*($F$4:$F1911=F1911)*($Q$4:$Q1911=Q1911))&gt;1,0,1)</f>
        <v>0</v>
      </c>
      <c r="AD1911" s="206" t="str">
        <f t="shared" si="91"/>
        <v xml:space="preserve">{"Organisation": "Medecins Sans Frontiere", "Indicateur": "Distribution de biens non-alimentaire", "Statut": "Réalisé", "Date de l'activité (passé ou planifiée)
( jj-mm-aaaa)": "11/3/2016", "Département": "Grande Anse", "Commune": "Roseaux", "Section Communale": "2e Fonds Cochon"}, </v>
      </c>
    </row>
    <row r="1912" spans="1:30" x14ac:dyDescent="0.25">
      <c r="A1912" s="206" t="s">
        <v>2065</v>
      </c>
      <c r="B1912" s="53"/>
      <c r="C1912" s="206"/>
      <c r="D1912" s="206" t="s">
        <v>15</v>
      </c>
      <c r="E1912" s="132">
        <v>42677</v>
      </c>
      <c r="F1912" s="77" t="s">
        <v>2418</v>
      </c>
      <c r="G1912" s="145" t="s">
        <v>1151</v>
      </c>
      <c r="H1912" s="138" t="str">
        <f>IFERROR(VLOOKUP(G1912,REFERENCES!O:P,2,FALSE),"")</f>
        <v>Nombre de kits d'outils</v>
      </c>
      <c r="I1912" s="207">
        <v>73</v>
      </c>
      <c r="J1912" s="207"/>
      <c r="K1912" s="207"/>
      <c r="L1912" s="207"/>
      <c r="M1912" s="147"/>
      <c r="N1912" s="207">
        <v>730</v>
      </c>
      <c r="O1912" s="143"/>
      <c r="P1912" s="53" t="s">
        <v>16</v>
      </c>
      <c r="Q1912" s="206" t="s">
        <v>273</v>
      </c>
      <c r="R1912" s="150" t="s">
        <v>1362</v>
      </c>
      <c r="S1912" s="143" t="s">
        <v>2013</v>
      </c>
      <c r="T1912" s="143"/>
      <c r="U1912" s="143"/>
      <c r="V1912" s="145" t="s">
        <v>2010</v>
      </c>
      <c r="W1912" s="206" t="str">
        <f t="shared" si="89"/>
        <v>MED2016113GRRO2E</v>
      </c>
      <c r="X1912" s="206">
        <f t="shared" si="90"/>
        <v>0</v>
      </c>
      <c r="Y1912" s="206" t="str">
        <f>VLOOKUP(P1912,NIVEAUXADMIN!A:B,2,FALSE)</f>
        <v>HT08</v>
      </c>
      <c r="Z1912" s="206" t="str">
        <f>VLOOKUP(Q1912,NIVEAUXADMIN!E:F,2,FALSE)</f>
        <v>HT08832</v>
      </c>
      <c r="AA1912" s="206" t="str">
        <f>VLOOKUP(R1912,NIVEAUXADMIN!I:J,2,FALSE)</f>
        <v>HT08832-02</v>
      </c>
      <c r="AB1912" s="206">
        <f>IF(SUMPRODUCT(($A$4:$A1912=A1912)*($Q$4:$Q1912=Q1912))&gt;1,0,1)</f>
        <v>0</v>
      </c>
      <c r="AC1912" s="207">
        <f>IF(SUMPRODUCT(($A$4:$A1912=A1912)*($F$4:$F1912=F1912)*($Q$4:$Q1912=Q1912))&gt;1,0,1)</f>
        <v>0</v>
      </c>
      <c r="AD1912" s="206" t="str">
        <f t="shared" si="91"/>
        <v xml:space="preserve">{"Organisation": "Medecins Sans Frontiere", "Indicateur": "Support à l'auto-recouvrement pour la réparation et reconstruction", "Statut": "Réalisé", "Date de l'activité (passé ou planifiée)
( jj-mm-aaaa)": "11/3/2016", "Département": "Grande Anse", "Commune": "Roseaux", "Section Communale": "2e Fonds Cochon"}, </v>
      </c>
    </row>
    <row r="1913" spans="1:30" x14ac:dyDescent="0.25">
      <c r="A1913" s="206" t="s">
        <v>2065</v>
      </c>
      <c r="B1913" s="53"/>
      <c r="C1913" s="206"/>
      <c r="D1913" s="206" t="s">
        <v>15</v>
      </c>
      <c r="E1913" s="132">
        <v>42677</v>
      </c>
      <c r="F1913" s="77" t="s">
        <v>2420</v>
      </c>
      <c r="G1913" s="145" t="s">
        <v>2410</v>
      </c>
      <c r="H1913" s="138" t="str">
        <f>IFERROR(VLOOKUP(G1913,REFERENCES!O:P,2,FALSE),"")</f>
        <v xml:space="preserve">Nombre </v>
      </c>
      <c r="I1913" s="207"/>
      <c r="J1913" s="207"/>
      <c r="K1913" s="207"/>
      <c r="L1913" s="207"/>
      <c r="M1913" s="147"/>
      <c r="N1913" s="207">
        <v>690</v>
      </c>
      <c r="O1913" s="143"/>
      <c r="P1913" s="53" t="s">
        <v>16</v>
      </c>
      <c r="Q1913" s="206" t="s">
        <v>273</v>
      </c>
      <c r="R1913" s="150" t="s">
        <v>1362</v>
      </c>
      <c r="S1913" s="71" t="s">
        <v>2011</v>
      </c>
      <c r="T1913" s="53"/>
      <c r="U1913" s="53"/>
      <c r="V1913" s="145" t="s">
        <v>2026</v>
      </c>
      <c r="W1913" s="206" t="str">
        <f t="shared" si="89"/>
        <v>MED2016113GRRO2E</v>
      </c>
      <c r="X1913" s="206">
        <f t="shared" si="90"/>
        <v>0</v>
      </c>
      <c r="Y1913" s="206" t="str">
        <f>VLOOKUP(P1913,NIVEAUXADMIN!A:B,2,FALSE)</f>
        <v>HT08</v>
      </c>
      <c r="Z1913" s="206" t="str">
        <f>VLOOKUP(Q1913,NIVEAUXADMIN!E:F,2,FALSE)</f>
        <v>HT08832</v>
      </c>
      <c r="AA1913" s="206" t="str">
        <f>VLOOKUP(R1913,NIVEAUXADMIN!I:J,2,FALSE)</f>
        <v>HT08832-02</v>
      </c>
      <c r="AB1913" s="206">
        <f>IF(SUMPRODUCT(($A$4:$A1913=A1913)*($Q$4:$Q1913=Q1913))&gt;1,0,1)</f>
        <v>0</v>
      </c>
      <c r="AC1913" s="207">
        <f>IF(SUMPRODUCT(($A$4:$A1913=A1913)*($F$4:$F1913=F1913)*($Q$4:$Q1913=Q1913))&gt;1,0,1)</f>
        <v>1</v>
      </c>
      <c r="AD1913" s="206" t="str">
        <f t="shared" si="91"/>
        <v xml:space="preserve">{"Organisation": "Medecins Sans Frontiere", "Indicateur": "Distribution de materiel d'abris d'urgence", "Statut": "Réalisé", "Date de l'activité (passé ou planifiée)
( jj-mm-aaaa)": "11/3/2016", "Département": "Grande Anse", "Commune": "Roseaux", "Section Communale": "2e Fonds Cochon"}, </v>
      </c>
    </row>
    <row r="1914" spans="1:30" x14ac:dyDescent="0.25">
      <c r="A1914" s="206" t="s">
        <v>2065</v>
      </c>
      <c r="B1914" s="53"/>
      <c r="C1914" s="206"/>
      <c r="D1914" s="206" t="s">
        <v>15</v>
      </c>
      <c r="E1914" s="132">
        <v>42677</v>
      </c>
      <c r="F1914" s="77" t="s">
        <v>2420</v>
      </c>
      <c r="G1914" s="145" t="s">
        <v>2410</v>
      </c>
      <c r="H1914" s="138" t="str">
        <f>IFERROR(VLOOKUP(G1914,REFERENCES!O:P,2,FALSE),"")</f>
        <v xml:space="preserve">Nombre </v>
      </c>
      <c r="I1914" s="207"/>
      <c r="J1914" s="207"/>
      <c r="K1914" s="207"/>
      <c r="L1914" s="207"/>
      <c r="M1914" s="147"/>
      <c r="N1914" s="207">
        <v>550</v>
      </c>
      <c r="O1914" s="143"/>
      <c r="P1914" s="53" t="s">
        <v>16</v>
      </c>
      <c r="Q1914" s="206" t="s">
        <v>273</v>
      </c>
      <c r="R1914" s="150" t="s">
        <v>1362</v>
      </c>
      <c r="S1914" s="206" t="s">
        <v>2012</v>
      </c>
      <c r="T1914" s="53"/>
      <c r="U1914" s="53"/>
      <c r="V1914" s="145" t="s">
        <v>2026</v>
      </c>
      <c r="W1914" s="206" t="str">
        <f t="shared" si="89"/>
        <v>MED2016113GRRO2E</v>
      </c>
      <c r="X1914" s="206">
        <f t="shared" si="90"/>
        <v>0</v>
      </c>
      <c r="Y1914" s="206" t="str">
        <f>VLOOKUP(P1914,NIVEAUXADMIN!A:B,2,FALSE)</f>
        <v>HT08</v>
      </c>
      <c r="Z1914" s="206" t="str">
        <f>VLOOKUP(Q1914,NIVEAUXADMIN!E:F,2,FALSE)</f>
        <v>HT08832</v>
      </c>
      <c r="AA1914" s="206" t="str">
        <f>VLOOKUP(R1914,NIVEAUXADMIN!I:J,2,FALSE)</f>
        <v>HT08832-02</v>
      </c>
      <c r="AB1914" s="206">
        <f>IF(SUMPRODUCT(($A$4:$A1914=A1914)*($Q$4:$Q1914=Q1914))&gt;1,0,1)</f>
        <v>0</v>
      </c>
      <c r="AC1914" s="207">
        <f>IF(SUMPRODUCT(($A$4:$A1914=A1914)*($F$4:$F1914=F1914)*($Q$4:$Q1914=Q1914))&gt;1,0,1)</f>
        <v>0</v>
      </c>
      <c r="AD1914" s="206" t="str">
        <f t="shared" si="91"/>
        <v xml:space="preserve">{"Organisation": "Medecins Sans Frontiere", "Indicateur": "Distribution de materiel d'abris d'urgence", "Statut": "Réalisé", "Date de l'activité (passé ou planifiée)
( jj-mm-aaaa)": "11/3/2016", "Département": "Grande Anse", "Commune": "Roseaux", "Section Communale": "2e Fonds Cochon"}, </v>
      </c>
    </row>
    <row r="1915" spans="1:30" x14ac:dyDescent="0.25">
      <c r="A1915" s="206" t="s">
        <v>2065</v>
      </c>
      <c r="B1915" s="53"/>
      <c r="C1915" s="206"/>
      <c r="D1915" s="206" t="s">
        <v>15</v>
      </c>
      <c r="E1915" s="132">
        <v>42677</v>
      </c>
      <c r="F1915" s="77" t="s">
        <v>2420</v>
      </c>
      <c r="G1915" s="145" t="s">
        <v>2410</v>
      </c>
      <c r="H1915" s="138" t="str">
        <f>IFERROR(VLOOKUP(G1915,REFERENCES!O:P,2,FALSE),"")</f>
        <v xml:space="preserve">Nombre </v>
      </c>
      <c r="I1915" s="207"/>
      <c r="J1915" s="207"/>
      <c r="K1915" s="207"/>
      <c r="L1915" s="207"/>
      <c r="M1915" s="147"/>
      <c r="N1915" s="207">
        <v>730</v>
      </c>
      <c r="O1915" s="206"/>
      <c r="P1915" s="53" t="s">
        <v>16</v>
      </c>
      <c r="Q1915" s="206" t="s">
        <v>273</v>
      </c>
      <c r="R1915" s="150" t="s">
        <v>1362</v>
      </c>
      <c r="S1915" s="206" t="s">
        <v>2013</v>
      </c>
      <c r="T1915" s="206"/>
      <c r="U1915" s="206"/>
      <c r="V1915" s="145" t="s">
        <v>2026</v>
      </c>
      <c r="W1915" s="206" t="str">
        <f t="shared" si="89"/>
        <v>MED2016113GRRO2E</v>
      </c>
      <c r="X1915" s="206">
        <f t="shared" si="90"/>
        <v>0</v>
      </c>
      <c r="Y1915" s="206" t="str">
        <f>VLOOKUP(P1915,NIVEAUXADMIN!A:B,2,FALSE)</f>
        <v>HT08</v>
      </c>
      <c r="Z1915" s="206" t="str">
        <f>VLOOKUP(Q1915,NIVEAUXADMIN!E:F,2,FALSE)</f>
        <v>HT08832</v>
      </c>
      <c r="AA1915" s="206" t="str">
        <f>VLOOKUP(R1915,NIVEAUXADMIN!I:J,2,FALSE)</f>
        <v>HT08832-02</v>
      </c>
      <c r="AB1915" s="206">
        <f>IF(SUMPRODUCT(($A$4:$A1915=A1915)*($Q$4:$Q1915=Q1915))&gt;1,0,1)</f>
        <v>0</v>
      </c>
      <c r="AC1915" s="207">
        <f>IF(SUMPRODUCT(($A$4:$A1915=A1915)*($F$4:$F1915=F1915)*($Q$4:$Q1915=Q1915))&gt;1,0,1)</f>
        <v>0</v>
      </c>
      <c r="AD1915" s="206" t="str">
        <f t="shared" si="91"/>
        <v xml:space="preserve">{"Organisation": "Medecins Sans Frontiere", "Indicateur": "Distribution de materiel d'abris d'urgence", "Statut": "Réalisé", "Date de l'activité (passé ou planifiée)
( jj-mm-aaaa)": "11/3/2016", "Département": "Grande Anse", "Commune": "Roseaux", "Section Communale": "2e Fonds Cochon"}, </v>
      </c>
    </row>
    <row r="1916" spans="1:30" x14ac:dyDescent="0.25">
      <c r="A1916" s="206" t="s">
        <v>2065</v>
      </c>
      <c r="B1916" s="53"/>
      <c r="C1916" s="206"/>
      <c r="D1916" s="206" t="s">
        <v>15</v>
      </c>
      <c r="E1916" s="132">
        <v>42678</v>
      </c>
      <c r="F1916" s="77" t="s">
        <v>2417</v>
      </c>
      <c r="G1916" s="145" t="s">
        <v>1047</v>
      </c>
      <c r="H1916" s="138" t="str">
        <f>IFERROR(VLOOKUP(G1916,REFERENCES!O:P,2,FALSE),"")</f>
        <v xml:space="preserve">Nombre </v>
      </c>
      <c r="I1916" s="207">
        <v>1080</v>
      </c>
      <c r="J1916" s="207"/>
      <c r="K1916" s="207"/>
      <c r="L1916" s="207"/>
      <c r="M1916" s="147"/>
      <c r="N1916" s="207">
        <v>540</v>
      </c>
      <c r="O1916" s="206"/>
      <c r="P1916" s="53" t="s">
        <v>16</v>
      </c>
      <c r="Q1916" s="206" t="s">
        <v>17</v>
      </c>
      <c r="R1916" s="150" t="s">
        <v>1476</v>
      </c>
      <c r="S1916" s="71" t="s">
        <v>2014</v>
      </c>
      <c r="T1916" s="206"/>
      <c r="U1916" s="206"/>
      <c r="V1916" s="145" t="s">
        <v>2008</v>
      </c>
      <c r="W1916" s="206" t="str">
        <f t="shared" si="89"/>
        <v>MED2016114GRJE3E</v>
      </c>
      <c r="X1916" s="206">
        <f t="shared" si="90"/>
        <v>0</v>
      </c>
      <c r="Y1916" s="206" t="str">
        <f>VLOOKUP(P1916,NIVEAUXADMIN!A:B,2,FALSE)</f>
        <v>HT08</v>
      </c>
      <c r="Z1916" s="206" t="str">
        <f>VLOOKUP(Q1916,NIVEAUXADMIN!E:F,2,FALSE)</f>
        <v>HT08811</v>
      </c>
      <c r="AA1916" s="206" t="str">
        <f>VLOOKUP(R1916,NIVEAUXADMIN!I:J,2,FALSE)</f>
        <v>HT08811-03</v>
      </c>
      <c r="AB1916" s="206">
        <f>IF(SUMPRODUCT(($A$4:$A1916=A1916)*($Q$4:$Q1916=Q1916))&gt;1,0,1)</f>
        <v>1</v>
      </c>
      <c r="AC1916" s="207">
        <f>IF(SUMPRODUCT(($A$4:$A1916=A1916)*($F$4:$F1916=F1916)*($Q$4:$Q1916=Q1916))&gt;1,0,1)</f>
        <v>1</v>
      </c>
      <c r="AD1916" s="206" t="str">
        <f t="shared" si="91"/>
        <v xml:space="preserve">{"Organisation": "Medecins Sans Frontiere", "Indicateur": "Distribution de biens non-alimentaire", "Statut": "Réalisé", "Date de l'activité (passé ou planifiée)
( jj-mm-aaaa)": "11/4/2016", "Département": "Grande Anse", "Commune": "Jeremie", "Section Communale": "3e Haute Guinaudée"}, </v>
      </c>
    </row>
    <row r="1917" spans="1:30" x14ac:dyDescent="0.25">
      <c r="A1917" s="206" t="s">
        <v>2065</v>
      </c>
      <c r="B1917" s="53"/>
      <c r="C1917" s="206"/>
      <c r="D1917" s="206" t="s">
        <v>15</v>
      </c>
      <c r="E1917" s="132">
        <v>42678</v>
      </c>
      <c r="F1917" s="77" t="s">
        <v>2417</v>
      </c>
      <c r="G1917" s="145" t="s">
        <v>1058</v>
      </c>
      <c r="H1917" s="138" t="str">
        <f>IFERROR(VLOOKUP(G1917,REFERENCES!O:P,2,FALSE),"")</f>
        <v xml:space="preserve">Nombre </v>
      </c>
      <c r="I1917" s="207">
        <v>1080</v>
      </c>
      <c r="J1917" s="207"/>
      <c r="K1917" s="207"/>
      <c r="L1917" s="207"/>
      <c r="M1917" s="147"/>
      <c r="N1917" s="207">
        <v>540</v>
      </c>
      <c r="O1917" s="206"/>
      <c r="P1917" s="53" t="s">
        <v>16</v>
      </c>
      <c r="Q1917" s="206" t="s">
        <v>17</v>
      </c>
      <c r="R1917" s="150" t="s">
        <v>1476</v>
      </c>
      <c r="S1917" s="71" t="s">
        <v>2014</v>
      </c>
      <c r="T1917" s="206"/>
      <c r="U1917" s="206"/>
      <c r="V1917" s="206" t="s">
        <v>1049</v>
      </c>
      <c r="W1917" s="206" t="str">
        <f t="shared" si="89"/>
        <v>MED2016114GRJE3E</v>
      </c>
      <c r="X1917" s="206">
        <f t="shared" si="90"/>
        <v>0</v>
      </c>
      <c r="Y1917" s="206" t="str">
        <f>VLOOKUP(P1917,NIVEAUXADMIN!A:B,2,FALSE)</f>
        <v>HT08</v>
      </c>
      <c r="Z1917" s="206" t="str">
        <f>VLOOKUP(Q1917,NIVEAUXADMIN!E:F,2,FALSE)</f>
        <v>HT08811</v>
      </c>
      <c r="AA1917" s="206" t="str">
        <f>VLOOKUP(R1917,NIVEAUXADMIN!I:J,2,FALSE)</f>
        <v>HT08811-03</v>
      </c>
      <c r="AB1917" s="206">
        <f>IF(SUMPRODUCT(($A$4:$A1917=A1917)*($Q$4:$Q1917=Q1917))&gt;1,0,1)</f>
        <v>0</v>
      </c>
      <c r="AC1917" s="207">
        <f>IF(SUMPRODUCT(($A$4:$A1917=A1917)*($F$4:$F1917=F1917)*($Q$4:$Q1917=Q1917))&gt;1,0,1)</f>
        <v>0</v>
      </c>
      <c r="AD1917" s="206" t="str">
        <f t="shared" si="91"/>
        <v xml:space="preserve">{"Organisation": "Medecins Sans Frontiere", "Indicateur": "Distribution de biens non-alimentaire", "Statut": "Réalisé", "Date de l'activité (passé ou planifiée)
( jj-mm-aaaa)": "11/4/2016", "Département": "Grande Anse", "Commune": "Jeremie", "Section Communale": "3e Haute Guinaudée"}, </v>
      </c>
    </row>
    <row r="1918" spans="1:30" x14ac:dyDescent="0.25">
      <c r="A1918" s="206" t="s">
        <v>2065</v>
      </c>
      <c r="B1918" s="53"/>
      <c r="C1918" s="206"/>
      <c r="D1918" s="206" t="s">
        <v>15</v>
      </c>
      <c r="E1918" s="132">
        <v>42678</v>
      </c>
      <c r="F1918" s="77" t="s">
        <v>2417</v>
      </c>
      <c r="G1918" s="145" t="s">
        <v>1052</v>
      </c>
      <c r="H1918" s="138" t="str">
        <f>IFERROR(VLOOKUP(G1918,REFERENCES!O:P,2,FALSE),"")</f>
        <v xml:space="preserve">Nombre </v>
      </c>
      <c r="I1918" s="207">
        <v>108000</v>
      </c>
      <c r="J1918" s="207"/>
      <c r="K1918" s="207"/>
      <c r="L1918" s="207"/>
      <c r="M1918" s="147"/>
      <c r="N1918" s="207">
        <v>540</v>
      </c>
      <c r="O1918" s="206"/>
      <c r="P1918" s="53" t="s">
        <v>16</v>
      </c>
      <c r="Q1918" s="206" t="s">
        <v>17</v>
      </c>
      <c r="R1918" s="150" t="s">
        <v>1476</v>
      </c>
      <c r="S1918" s="206" t="s">
        <v>2014</v>
      </c>
      <c r="T1918" s="206"/>
      <c r="U1918" s="206"/>
      <c r="V1918" s="145" t="s">
        <v>2009</v>
      </c>
      <c r="W1918" s="206" t="str">
        <f t="shared" si="89"/>
        <v>MED2016114GRJE3E</v>
      </c>
      <c r="X1918" s="206">
        <f t="shared" si="90"/>
        <v>0</v>
      </c>
      <c r="Y1918" s="206" t="str">
        <f>VLOOKUP(P1918,NIVEAUXADMIN!A:B,2,FALSE)</f>
        <v>HT08</v>
      </c>
      <c r="Z1918" s="206" t="str">
        <f>VLOOKUP(Q1918,NIVEAUXADMIN!E:F,2,FALSE)</f>
        <v>HT08811</v>
      </c>
      <c r="AA1918" s="206" t="str">
        <f>VLOOKUP(R1918,NIVEAUXADMIN!I:J,2,FALSE)</f>
        <v>HT08811-03</v>
      </c>
      <c r="AB1918" s="206">
        <f>IF(SUMPRODUCT(($A$4:$A1918=A1918)*($Q$4:$Q1918=Q1918))&gt;1,0,1)</f>
        <v>0</v>
      </c>
      <c r="AC1918" s="207">
        <f>IF(SUMPRODUCT(($A$4:$A1918=A1918)*($F$4:$F1918=F1918)*($Q$4:$Q1918=Q1918))&gt;1,0,1)</f>
        <v>0</v>
      </c>
      <c r="AD1918" s="206" t="str">
        <f t="shared" si="91"/>
        <v xml:space="preserve">{"Organisation": "Medecins Sans Frontiere", "Indicateur": "Distribution de biens non-alimentaire", "Statut": "Réalisé", "Date de l'activité (passé ou planifiée)
( jj-mm-aaaa)": "11/4/2016", "Département": "Grande Anse", "Commune": "Jeremie", "Section Communale": "3e Haute Guinaudée"}, </v>
      </c>
    </row>
    <row r="1919" spans="1:30" x14ac:dyDescent="0.25">
      <c r="A1919" s="206" t="s">
        <v>2065</v>
      </c>
      <c r="B1919" s="53"/>
      <c r="C1919" s="206"/>
      <c r="D1919" s="206" t="s">
        <v>15</v>
      </c>
      <c r="E1919" s="132">
        <v>42678</v>
      </c>
      <c r="F1919" s="208" t="s">
        <v>2418</v>
      </c>
      <c r="G1919" s="145" t="s">
        <v>1151</v>
      </c>
      <c r="H1919" s="138" t="str">
        <f>IFERROR(VLOOKUP(G1919,REFERENCES!O:P,2,FALSE),"")</f>
        <v>Nombre de kits d'outils</v>
      </c>
      <c r="I1919" s="207">
        <v>54</v>
      </c>
      <c r="J1919" s="207"/>
      <c r="K1919" s="207"/>
      <c r="L1919" s="207"/>
      <c r="M1919" s="147"/>
      <c r="N1919" s="207">
        <v>540</v>
      </c>
      <c r="O1919" s="206"/>
      <c r="P1919" s="53" t="s">
        <v>16</v>
      </c>
      <c r="Q1919" s="206" t="s">
        <v>17</v>
      </c>
      <c r="R1919" s="150" t="s">
        <v>1476</v>
      </c>
      <c r="S1919" s="206" t="s">
        <v>2014</v>
      </c>
      <c r="T1919" s="206"/>
      <c r="U1919" s="206"/>
      <c r="V1919" s="145" t="s">
        <v>2010</v>
      </c>
      <c r="W1919" s="206" t="str">
        <f t="shared" si="89"/>
        <v>MED2016114GRJE3E</v>
      </c>
      <c r="X1919" s="206">
        <f t="shared" si="90"/>
        <v>0</v>
      </c>
      <c r="Y1919" s="206" t="str">
        <f>VLOOKUP(P1919,NIVEAUXADMIN!A:B,2,FALSE)</f>
        <v>HT08</v>
      </c>
      <c r="Z1919" s="206" t="str">
        <f>VLOOKUP(Q1919,NIVEAUXADMIN!E:F,2,FALSE)</f>
        <v>HT08811</v>
      </c>
      <c r="AA1919" s="206" t="str">
        <f>VLOOKUP(R1919,NIVEAUXADMIN!I:J,2,FALSE)</f>
        <v>HT08811-03</v>
      </c>
      <c r="AB1919" s="206">
        <f>IF(SUMPRODUCT(($A$4:$A1919=A1919)*($Q$4:$Q1919=Q1919))&gt;1,0,1)</f>
        <v>0</v>
      </c>
      <c r="AC1919" s="207">
        <f>IF(SUMPRODUCT(($A$4:$A1919=A1919)*($F$4:$F1919=F1919)*($Q$4:$Q1919=Q1919))&gt;1,0,1)</f>
        <v>1</v>
      </c>
      <c r="AD1919" s="206" t="str">
        <f t="shared" si="91"/>
        <v xml:space="preserve">{"Organisation": "Medecins Sans Frontiere", "Indicateur": "Support à l'auto-recouvrement pour la réparation et reconstruction", "Statut": "Réalisé", "Date de l'activité (passé ou planifiée)
( jj-mm-aaaa)": "11/4/2016", "Département": "Grande Anse", "Commune": "Jeremie", "Section Communale": "3e Haute Guinaudée"}, </v>
      </c>
    </row>
    <row r="1920" spans="1:30" x14ac:dyDescent="0.25">
      <c r="A1920" s="206" t="s">
        <v>2065</v>
      </c>
      <c r="B1920" s="53"/>
      <c r="C1920" s="206"/>
      <c r="D1920" s="206" t="s">
        <v>15</v>
      </c>
      <c r="E1920" s="132">
        <v>42678</v>
      </c>
      <c r="F1920" s="77" t="s">
        <v>2420</v>
      </c>
      <c r="G1920" s="145" t="s">
        <v>2410</v>
      </c>
      <c r="H1920" s="138" t="str">
        <f>IFERROR(VLOOKUP(G1920,REFERENCES!O:P,2,FALSE),"")</f>
        <v xml:space="preserve">Nombre </v>
      </c>
      <c r="I1920" s="207"/>
      <c r="J1920" s="207"/>
      <c r="K1920" s="207"/>
      <c r="L1920" s="207"/>
      <c r="M1920" s="147"/>
      <c r="N1920" s="207">
        <v>540</v>
      </c>
      <c r="O1920" s="206"/>
      <c r="P1920" s="53" t="s">
        <v>16</v>
      </c>
      <c r="Q1920" s="206" t="s">
        <v>17</v>
      </c>
      <c r="R1920" s="150" t="s">
        <v>1476</v>
      </c>
      <c r="S1920" s="143" t="s">
        <v>2014</v>
      </c>
      <c r="T1920" s="206"/>
      <c r="U1920" s="206"/>
      <c r="V1920" s="145" t="s">
        <v>2026</v>
      </c>
      <c r="W1920" s="206" t="str">
        <f t="shared" si="89"/>
        <v>MED2016114GRJE3E</v>
      </c>
      <c r="X1920" s="206">
        <f t="shared" si="90"/>
        <v>0</v>
      </c>
      <c r="Y1920" s="206" t="str">
        <f>VLOOKUP(P1920,NIVEAUXADMIN!A:B,2,FALSE)</f>
        <v>HT08</v>
      </c>
      <c r="Z1920" s="206" t="str">
        <f>VLOOKUP(Q1920,NIVEAUXADMIN!E:F,2,FALSE)</f>
        <v>HT08811</v>
      </c>
      <c r="AA1920" s="206" t="str">
        <f>VLOOKUP(R1920,NIVEAUXADMIN!I:J,2,FALSE)</f>
        <v>HT08811-03</v>
      </c>
      <c r="AB1920" s="206">
        <f>IF(SUMPRODUCT(($A$4:$A1920=A1920)*($Q$4:$Q1920=Q1920))&gt;1,0,1)</f>
        <v>0</v>
      </c>
      <c r="AC1920" s="207">
        <f>IF(SUMPRODUCT(($A$4:$A1920=A1920)*($F$4:$F1920=F1920)*($Q$4:$Q1920=Q1920))&gt;1,0,1)</f>
        <v>1</v>
      </c>
      <c r="AD1920" s="206" t="str">
        <f t="shared" si="91"/>
        <v xml:space="preserve">{"Organisation": "Medecins Sans Frontiere", "Indicateur": "Distribution de materiel d'abris d'urgence", "Statut": "Réalisé", "Date de l'activité (passé ou planifiée)
( jj-mm-aaaa)": "11/4/2016", "Département": "Grande Anse", "Commune": "Jeremie", "Section Communale": "3e Haute Guinaudée"}, </v>
      </c>
    </row>
    <row r="1921" spans="1:30" x14ac:dyDescent="0.25">
      <c r="A1921" s="206" t="s">
        <v>2065</v>
      </c>
      <c r="B1921" s="53"/>
      <c r="C1921" s="206"/>
      <c r="D1921" s="206" t="s">
        <v>15</v>
      </c>
      <c r="E1921" s="132">
        <v>42684</v>
      </c>
      <c r="F1921" s="208" t="s">
        <v>2417</v>
      </c>
      <c r="G1921" s="145" t="s">
        <v>1047</v>
      </c>
      <c r="H1921" s="138" t="str">
        <f>IFERROR(VLOOKUP(G1921,REFERENCES!O:P,2,FALSE),"")</f>
        <v xml:space="preserve">Nombre </v>
      </c>
      <c r="I1921" s="207">
        <v>680</v>
      </c>
      <c r="J1921" s="207"/>
      <c r="K1921" s="207"/>
      <c r="L1921" s="207"/>
      <c r="M1921" s="147"/>
      <c r="N1921" s="207">
        <v>340</v>
      </c>
      <c r="O1921" s="206"/>
      <c r="P1921" s="53" t="s">
        <v>16</v>
      </c>
      <c r="Q1921" s="206" t="s">
        <v>17</v>
      </c>
      <c r="R1921" s="150" t="s">
        <v>1476</v>
      </c>
      <c r="S1921" s="143" t="s">
        <v>2015</v>
      </c>
      <c r="T1921" s="206"/>
      <c r="U1921" s="206"/>
      <c r="V1921" s="145" t="s">
        <v>2008</v>
      </c>
      <c r="W1921" s="206" t="str">
        <f t="shared" si="89"/>
        <v>MED20161110GRJE3E</v>
      </c>
      <c r="X1921" s="206">
        <f t="shared" si="90"/>
        <v>0</v>
      </c>
      <c r="Y1921" s="206" t="str">
        <f>VLOOKUP(P1921,NIVEAUXADMIN!A:B,2,FALSE)</f>
        <v>HT08</v>
      </c>
      <c r="Z1921" s="206" t="str">
        <f>VLOOKUP(Q1921,NIVEAUXADMIN!E:F,2,FALSE)</f>
        <v>HT08811</v>
      </c>
      <c r="AA1921" s="206" t="str">
        <f>VLOOKUP(R1921,NIVEAUXADMIN!I:J,2,FALSE)</f>
        <v>HT08811-03</v>
      </c>
      <c r="AB1921" s="206">
        <f>IF(SUMPRODUCT(($A$4:$A1921=A1921)*($Q$4:$Q1921=Q1921))&gt;1,0,1)</f>
        <v>0</v>
      </c>
      <c r="AC1921" s="207">
        <f>IF(SUMPRODUCT(($A$4:$A1921=A1921)*($F$4:$F1921=F1921)*($Q$4:$Q1921=Q1921))&gt;1,0,1)</f>
        <v>0</v>
      </c>
      <c r="AD1921" s="206" t="str">
        <f t="shared" si="91"/>
        <v xml:space="preserve">{"Organisation": "Medecins Sans Frontiere", "Indicateur": "Distribution de biens non-alimentaire", "Statut": "Réalisé", "Date de l'activité (passé ou planifiée)
( jj-mm-aaaa)": "11/10/2016", "Département": "Grande Anse", "Commune": "Jeremie", "Section Communale": "3e Haute Guinaudée"}, </v>
      </c>
    </row>
    <row r="1922" spans="1:30" x14ac:dyDescent="0.25">
      <c r="A1922" s="206" t="s">
        <v>2065</v>
      </c>
      <c r="B1922" s="53"/>
      <c r="C1922" s="206"/>
      <c r="D1922" s="206" t="s">
        <v>15</v>
      </c>
      <c r="E1922" s="132">
        <v>42684</v>
      </c>
      <c r="F1922" s="77" t="s">
        <v>2417</v>
      </c>
      <c r="G1922" s="145" t="s">
        <v>1058</v>
      </c>
      <c r="H1922" s="138" t="str">
        <f>IFERROR(VLOOKUP(G1922,REFERENCES!O:P,2,FALSE),"")</f>
        <v xml:space="preserve">Nombre </v>
      </c>
      <c r="I1922" s="207">
        <v>680</v>
      </c>
      <c r="J1922" s="207"/>
      <c r="K1922" s="207"/>
      <c r="L1922" s="207"/>
      <c r="M1922" s="147"/>
      <c r="N1922" s="207">
        <v>340</v>
      </c>
      <c r="O1922" s="206"/>
      <c r="P1922" s="53" t="s">
        <v>16</v>
      </c>
      <c r="Q1922" s="206" t="s">
        <v>17</v>
      </c>
      <c r="R1922" s="150" t="s">
        <v>1476</v>
      </c>
      <c r="S1922" s="143" t="s">
        <v>2015</v>
      </c>
      <c r="T1922" s="206"/>
      <c r="U1922" s="206"/>
      <c r="V1922" s="206" t="s">
        <v>1049</v>
      </c>
      <c r="W1922" s="206" t="str">
        <f t="shared" si="89"/>
        <v>MED20161110GRJE3E</v>
      </c>
      <c r="X1922" s="206">
        <f t="shared" si="90"/>
        <v>0</v>
      </c>
      <c r="Y1922" s="206" t="str">
        <f>VLOOKUP(P1922,NIVEAUXADMIN!A:B,2,FALSE)</f>
        <v>HT08</v>
      </c>
      <c r="Z1922" s="206" t="str">
        <f>VLOOKUP(Q1922,NIVEAUXADMIN!E:F,2,FALSE)</f>
        <v>HT08811</v>
      </c>
      <c r="AA1922" s="206" t="str">
        <f>VLOOKUP(R1922,NIVEAUXADMIN!I:J,2,FALSE)</f>
        <v>HT08811-03</v>
      </c>
      <c r="AB1922" s="206">
        <f>IF(SUMPRODUCT(($A$4:$A1922=A1922)*($Q$4:$Q1922=Q1922))&gt;1,0,1)</f>
        <v>0</v>
      </c>
      <c r="AC1922" s="207">
        <f>IF(SUMPRODUCT(($A$4:$A1922=A1922)*($F$4:$F1922=F1922)*($Q$4:$Q1922=Q1922))&gt;1,0,1)</f>
        <v>0</v>
      </c>
      <c r="AD1922" s="206" t="str">
        <f t="shared" si="91"/>
        <v xml:space="preserve">{"Organisation": "Medecins Sans Frontiere", "Indicateur": "Distribution de biens non-alimentaire", "Statut": "Réalisé", "Date de l'activité (passé ou planifiée)
( jj-mm-aaaa)": "11/10/2016", "Département": "Grande Anse", "Commune": "Jeremie", "Section Communale": "3e Haute Guinaudée"}, </v>
      </c>
    </row>
    <row r="1923" spans="1:30" x14ac:dyDescent="0.25">
      <c r="A1923" s="206" t="s">
        <v>2065</v>
      </c>
      <c r="B1923" s="53"/>
      <c r="C1923" s="206"/>
      <c r="D1923" s="206" t="s">
        <v>15</v>
      </c>
      <c r="E1923" s="132">
        <v>42684</v>
      </c>
      <c r="F1923" s="77" t="s">
        <v>2417</v>
      </c>
      <c r="G1923" s="145" t="s">
        <v>1052</v>
      </c>
      <c r="H1923" s="138" t="str">
        <f>IFERROR(VLOOKUP(G1923,REFERENCES!O:P,2,FALSE),"")</f>
        <v xml:space="preserve">Nombre </v>
      </c>
      <c r="I1923" s="207">
        <v>68000</v>
      </c>
      <c r="J1923" s="207"/>
      <c r="K1923" s="207"/>
      <c r="L1923" s="207"/>
      <c r="M1923" s="147"/>
      <c r="N1923" s="207">
        <v>340</v>
      </c>
      <c r="O1923" s="206"/>
      <c r="P1923" s="53" t="s">
        <v>16</v>
      </c>
      <c r="Q1923" s="206" t="s">
        <v>17</v>
      </c>
      <c r="R1923" s="150" t="s">
        <v>1476</v>
      </c>
      <c r="S1923" s="143" t="s">
        <v>2015</v>
      </c>
      <c r="T1923" s="206"/>
      <c r="U1923" s="206"/>
      <c r="V1923" s="145" t="s">
        <v>2009</v>
      </c>
      <c r="W1923" s="206" t="str">
        <f t="shared" si="89"/>
        <v>MED20161110GRJE3E</v>
      </c>
      <c r="X1923" s="206">
        <f t="shared" si="90"/>
        <v>0</v>
      </c>
      <c r="Y1923" s="206" t="str">
        <f>VLOOKUP(P1923,NIVEAUXADMIN!A:B,2,FALSE)</f>
        <v>HT08</v>
      </c>
      <c r="Z1923" s="206" t="str">
        <f>VLOOKUP(Q1923,NIVEAUXADMIN!E:F,2,FALSE)</f>
        <v>HT08811</v>
      </c>
      <c r="AA1923" s="206" t="str">
        <f>VLOOKUP(R1923,NIVEAUXADMIN!I:J,2,FALSE)</f>
        <v>HT08811-03</v>
      </c>
      <c r="AB1923" s="206">
        <f>IF(SUMPRODUCT(($A$4:$A1923=A1923)*($Q$4:$Q1923=Q1923))&gt;1,0,1)</f>
        <v>0</v>
      </c>
      <c r="AC1923" s="207">
        <f>IF(SUMPRODUCT(($A$4:$A1923=A1923)*($F$4:$F1923=F1923)*($Q$4:$Q1923=Q1923))&gt;1,0,1)</f>
        <v>0</v>
      </c>
      <c r="AD1923" s="206" t="str">
        <f t="shared" si="91"/>
        <v xml:space="preserve">{"Organisation": "Medecins Sans Frontiere", "Indicateur": "Distribution de biens non-alimentaire", "Statut": "Réalisé", "Date de l'activité (passé ou planifiée)
( jj-mm-aaaa)": "11/10/2016", "Département": "Grande Anse", "Commune": "Jeremie", "Section Communale": "3e Haute Guinaudée"}, </v>
      </c>
    </row>
    <row r="1924" spans="1:30" x14ac:dyDescent="0.25">
      <c r="A1924" s="206" t="s">
        <v>2065</v>
      </c>
      <c r="B1924" s="53"/>
      <c r="C1924" s="206"/>
      <c r="D1924" s="206" t="s">
        <v>15</v>
      </c>
      <c r="E1924" s="132">
        <v>42684</v>
      </c>
      <c r="F1924" s="77" t="s">
        <v>2418</v>
      </c>
      <c r="G1924" s="145" t="s">
        <v>1151</v>
      </c>
      <c r="H1924" s="138" t="str">
        <f>IFERROR(VLOOKUP(G1924,REFERENCES!O:P,2,FALSE),"")</f>
        <v>Nombre de kits d'outils</v>
      </c>
      <c r="I1924" s="207">
        <v>34</v>
      </c>
      <c r="J1924" s="207"/>
      <c r="K1924" s="207"/>
      <c r="L1924" s="207"/>
      <c r="M1924" s="147"/>
      <c r="N1924" s="207">
        <v>340</v>
      </c>
      <c r="O1924" s="206"/>
      <c r="P1924" s="53" t="s">
        <v>16</v>
      </c>
      <c r="Q1924" s="206" t="s">
        <v>17</v>
      </c>
      <c r="R1924" s="150" t="s">
        <v>1476</v>
      </c>
      <c r="S1924" s="143" t="s">
        <v>2015</v>
      </c>
      <c r="T1924" s="206"/>
      <c r="U1924" s="206"/>
      <c r="V1924" s="145" t="s">
        <v>2010</v>
      </c>
      <c r="W1924" s="206" t="str">
        <f t="shared" si="89"/>
        <v>MED20161110GRJE3E</v>
      </c>
      <c r="X1924" s="206">
        <f t="shared" si="90"/>
        <v>0</v>
      </c>
      <c r="Y1924" s="206" t="str">
        <f>VLOOKUP(P1924,NIVEAUXADMIN!A:B,2,FALSE)</f>
        <v>HT08</v>
      </c>
      <c r="Z1924" s="206" t="str">
        <f>VLOOKUP(Q1924,NIVEAUXADMIN!E:F,2,FALSE)</f>
        <v>HT08811</v>
      </c>
      <c r="AA1924" s="206" t="str">
        <f>VLOOKUP(R1924,NIVEAUXADMIN!I:J,2,FALSE)</f>
        <v>HT08811-03</v>
      </c>
      <c r="AB1924" s="206">
        <f>IF(SUMPRODUCT(($A$4:$A1924=A1924)*($Q$4:$Q1924=Q1924))&gt;1,0,1)</f>
        <v>0</v>
      </c>
      <c r="AC1924" s="207">
        <f>IF(SUMPRODUCT(($A$4:$A1924=A1924)*($F$4:$F1924=F1924)*($Q$4:$Q1924=Q1924))&gt;1,0,1)</f>
        <v>0</v>
      </c>
      <c r="AD1924" s="206" t="str">
        <f t="shared" si="91"/>
        <v xml:space="preserve">{"Organisation": "Medecins Sans Frontiere", "Indicateur": "Support à l'auto-recouvrement pour la réparation et reconstruction", "Statut": "Réalisé", "Date de l'activité (passé ou planifiée)
( jj-mm-aaaa)": "11/10/2016", "Département": "Grande Anse", "Commune": "Jeremie", "Section Communale": "3e Haute Guinaudée"}, </v>
      </c>
    </row>
    <row r="1925" spans="1:30" x14ac:dyDescent="0.25">
      <c r="A1925" s="206" t="s">
        <v>2065</v>
      </c>
      <c r="B1925" s="53"/>
      <c r="C1925" s="206"/>
      <c r="D1925" s="206" t="s">
        <v>15</v>
      </c>
      <c r="E1925" s="132">
        <v>42684</v>
      </c>
      <c r="F1925" s="77" t="s">
        <v>2420</v>
      </c>
      <c r="G1925" s="145" t="s">
        <v>2410</v>
      </c>
      <c r="H1925" s="138" t="str">
        <f>IFERROR(VLOOKUP(G1925,REFERENCES!O:P,2,FALSE),"")</f>
        <v xml:space="preserve">Nombre </v>
      </c>
      <c r="I1925" s="207"/>
      <c r="J1925" s="207"/>
      <c r="K1925" s="207"/>
      <c r="L1925" s="207"/>
      <c r="M1925" s="147"/>
      <c r="N1925" s="207">
        <v>340</v>
      </c>
      <c r="O1925" s="206"/>
      <c r="P1925" s="53" t="s">
        <v>16</v>
      </c>
      <c r="Q1925" s="206" t="s">
        <v>17</v>
      </c>
      <c r="R1925" s="150" t="s">
        <v>1476</v>
      </c>
      <c r="S1925" s="143" t="s">
        <v>2015</v>
      </c>
      <c r="T1925" s="206"/>
      <c r="U1925" s="206"/>
      <c r="V1925" s="145" t="s">
        <v>2026</v>
      </c>
      <c r="W1925" s="206" t="str">
        <f t="shared" ref="W1925:W1988" si="92">UPPER(LEFT(A1925,3)&amp;YEAR(E1925)&amp;MONTH(E1925)&amp;DAY((E1925))&amp;LEFT(P1925,2)&amp;LEFT(Q1925,2)&amp;LEFT(R1925,2))</f>
        <v>MED20161110GRJE3E</v>
      </c>
      <c r="X1925" s="206">
        <f t="shared" ref="X1925:X1988" si="93">COUNTIF($W$4:$W$128,W1925)</f>
        <v>0</v>
      </c>
      <c r="Y1925" s="206" t="str">
        <f>VLOOKUP(P1925,NIVEAUXADMIN!A:B,2,FALSE)</f>
        <v>HT08</v>
      </c>
      <c r="Z1925" s="206" t="str">
        <f>VLOOKUP(Q1925,NIVEAUXADMIN!E:F,2,FALSE)</f>
        <v>HT08811</v>
      </c>
      <c r="AA1925" s="206" t="str">
        <f>VLOOKUP(R1925,NIVEAUXADMIN!I:J,2,FALSE)</f>
        <v>HT08811-03</v>
      </c>
      <c r="AB1925" s="206">
        <f>IF(SUMPRODUCT(($A$4:$A1925=A1925)*($Q$4:$Q1925=Q1925))&gt;1,0,1)</f>
        <v>0</v>
      </c>
      <c r="AC1925" s="207">
        <f>IF(SUMPRODUCT(($A$4:$A1925=A1925)*($F$4:$F1925=F1925)*($Q$4:$Q1925=Q1925))&gt;1,0,1)</f>
        <v>0</v>
      </c>
      <c r="AD1925" s="206" t="str">
        <f t="shared" ref="AD1925:AD1988" si="94">"{"""&amp;$A$3 &amp;""": """ &amp; TRIM(A1925)  &amp; """, """&amp; $F$3 &amp; """: """ &amp;  IFERROR(MID(F1925,5,LEN(F1925)-2),"")&amp; """, """ &amp;$D$3 &amp;""": """ &amp; D1925 &amp; """, """&amp;$E$3 &amp;""": """ &amp; IFERROR(TEXT(E1925,"m/d/yyyy"),"") &amp; """, """&amp; $P$3&amp; """: """ &amp; P1925&amp; """, """&amp; $Q$3&amp; """: """ &amp; Q1925&amp; """, """&amp; $R$3&amp; """: """ &amp; R1925&amp; """}, "</f>
        <v xml:space="preserve">{"Organisation": "Medecins Sans Frontiere", "Indicateur": "Distribution de materiel d'abris d'urgence", "Statut": "Réalisé", "Date de l'activité (passé ou planifiée)
( jj-mm-aaaa)": "11/10/2016", "Département": "Grande Anse", "Commune": "Jeremie", "Section Communale": "3e Haute Guinaudée"}, </v>
      </c>
    </row>
    <row r="1926" spans="1:30" x14ac:dyDescent="0.25">
      <c r="A1926" s="206" t="s">
        <v>2065</v>
      </c>
      <c r="B1926" s="53"/>
      <c r="C1926" s="206"/>
      <c r="D1926" s="206" t="s">
        <v>15</v>
      </c>
      <c r="E1926" s="132">
        <v>42690</v>
      </c>
      <c r="F1926" s="77" t="s">
        <v>2417</v>
      </c>
      <c r="G1926" s="145" t="s">
        <v>1047</v>
      </c>
      <c r="H1926" s="138" t="str">
        <f>IFERROR(VLOOKUP(G1926,REFERENCES!O:P,2,FALSE),"")</f>
        <v xml:space="preserve">Nombre </v>
      </c>
      <c r="I1926" s="207">
        <v>1640</v>
      </c>
      <c r="J1926" s="207"/>
      <c r="K1926" s="207"/>
      <c r="L1926" s="207"/>
      <c r="M1926" s="147"/>
      <c r="N1926" s="207">
        <v>820</v>
      </c>
      <c r="O1926" s="206"/>
      <c r="P1926" s="206" t="s">
        <v>16</v>
      </c>
      <c r="Q1926" s="206" t="s">
        <v>267</v>
      </c>
      <c r="R1926" s="150" t="s">
        <v>1364</v>
      </c>
      <c r="S1926" s="143" t="s">
        <v>2016</v>
      </c>
      <c r="T1926" s="206"/>
      <c r="U1926" s="206"/>
      <c r="V1926" s="145" t="s">
        <v>2008</v>
      </c>
      <c r="W1926" s="206" t="str">
        <f t="shared" si="92"/>
        <v>MED20161116GRMO2E</v>
      </c>
      <c r="X1926" s="206">
        <f t="shared" si="93"/>
        <v>0</v>
      </c>
      <c r="Y1926" s="206" t="str">
        <f>VLOOKUP(P1926,NIVEAUXADMIN!A:B,2,FALSE)</f>
        <v>HT08</v>
      </c>
      <c r="Z1926" s="206" t="str">
        <f>VLOOKUP(Q1926,NIVEAUXADMIN!E:F,2,FALSE)</f>
        <v>HT08814</v>
      </c>
      <c r="AA1926" s="206" t="str">
        <f>VLOOKUP(R1926,NIVEAUXADMIN!I:J,2,FALSE)</f>
        <v>HT08814-02</v>
      </c>
      <c r="AB1926" s="206">
        <f>IF(SUMPRODUCT(($A$4:$A1926=A1926)*($Q$4:$Q1926=Q1926))&gt;1,0,1)</f>
        <v>1</v>
      </c>
      <c r="AC1926" s="207">
        <f>IF(SUMPRODUCT(($A$4:$A1926=A1926)*($F$4:$F1926=F1926)*($Q$4:$Q1926=Q1926))&gt;1,0,1)</f>
        <v>1</v>
      </c>
      <c r="AD1926" s="206" t="str">
        <f t="shared" si="94"/>
        <v xml:space="preserve">{"Organisation": "Medecins Sans Frontiere", "Indicateur": "Distribution de biens non-alimentaire", "Statut": "Réalisé", "Date de l'activité (passé ou planifiée)
( jj-mm-aaaa)": "11/16/2016", "Département": "Grande Anse", "Commune": "Moron", "Section Communale": "2e Sources Chaudes"}, </v>
      </c>
    </row>
    <row r="1927" spans="1:30" x14ac:dyDescent="0.25">
      <c r="A1927" s="206" t="s">
        <v>2065</v>
      </c>
      <c r="B1927" s="53"/>
      <c r="C1927" s="206"/>
      <c r="D1927" s="206" t="s">
        <v>15</v>
      </c>
      <c r="E1927" s="132">
        <v>42690</v>
      </c>
      <c r="F1927" s="77" t="s">
        <v>2417</v>
      </c>
      <c r="G1927" s="145" t="s">
        <v>1058</v>
      </c>
      <c r="H1927" s="138" t="str">
        <f>IFERROR(VLOOKUP(G1927,REFERENCES!O:P,2,FALSE),"")</f>
        <v xml:space="preserve">Nombre </v>
      </c>
      <c r="I1927" s="207">
        <v>1640</v>
      </c>
      <c r="J1927" s="207"/>
      <c r="K1927" s="207"/>
      <c r="L1927" s="207"/>
      <c r="M1927" s="147"/>
      <c r="N1927" s="207">
        <v>820</v>
      </c>
      <c r="O1927" s="206"/>
      <c r="P1927" s="53" t="s">
        <v>16</v>
      </c>
      <c r="Q1927" s="206" t="s">
        <v>267</v>
      </c>
      <c r="R1927" s="150" t="s">
        <v>1364</v>
      </c>
      <c r="S1927" s="71" t="s">
        <v>2016</v>
      </c>
      <c r="T1927" s="206"/>
      <c r="U1927" s="206"/>
      <c r="V1927" s="206" t="s">
        <v>1049</v>
      </c>
      <c r="W1927" s="206" t="str">
        <f t="shared" si="92"/>
        <v>MED20161116GRMO2E</v>
      </c>
      <c r="X1927" s="206">
        <f t="shared" si="93"/>
        <v>0</v>
      </c>
      <c r="Y1927" s="206" t="str">
        <f>VLOOKUP(P1927,NIVEAUXADMIN!A:B,2,FALSE)</f>
        <v>HT08</v>
      </c>
      <c r="Z1927" s="206" t="str">
        <f>VLOOKUP(Q1927,NIVEAUXADMIN!E:F,2,FALSE)</f>
        <v>HT08814</v>
      </c>
      <c r="AA1927" s="206" t="str">
        <f>VLOOKUP(R1927,NIVEAUXADMIN!I:J,2,FALSE)</f>
        <v>HT08814-02</v>
      </c>
      <c r="AB1927" s="206">
        <f>IF(SUMPRODUCT(($A$4:$A1927=A1927)*($Q$4:$Q1927=Q1927))&gt;1,0,1)</f>
        <v>0</v>
      </c>
      <c r="AC1927" s="207">
        <f>IF(SUMPRODUCT(($A$4:$A1927=A1927)*($F$4:$F1927=F1927)*($Q$4:$Q1927=Q1927))&gt;1,0,1)</f>
        <v>0</v>
      </c>
      <c r="AD1927" s="206" t="str">
        <f t="shared" si="94"/>
        <v xml:space="preserve">{"Organisation": "Medecins Sans Frontiere", "Indicateur": "Distribution de biens non-alimentaire", "Statut": "Réalisé", "Date de l'activité (passé ou planifiée)
( jj-mm-aaaa)": "11/16/2016", "Département": "Grande Anse", "Commune": "Moron", "Section Communale": "2e Sources Chaudes"}, </v>
      </c>
    </row>
    <row r="1928" spans="1:30" x14ac:dyDescent="0.25">
      <c r="A1928" s="206" t="s">
        <v>2065</v>
      </c>
      <c r="B1928" s="53"/>
      <c r="C1928" s="206"/>
      <c r="D1928" s="53" t="s">
        <v>15</v>
      </c>
      <c r="E1928" s="132">
        <v>42690</v>
      </c>
      <c r="F1928" s="77" t="s">
        <v>2417</v>
      </c>
      <c r="G1928" s="145" t="s">
        <v>1052</v>
      </c>
      <c r="H1928" s="138" t="str">
        <f>IFERROR(VLOOKUP(G1928,REFERENCES!O:P,2,FALSE),"")</f>
        <v xml:space="preserve">Nombre </v>
      </c>
      <c r="I1928" s="207">
        <v>164000</v>
      </c>
      <c r="J1928" s="207"/>
      <c r="K1928" s="207"/>
      <c r="L1928" s="207"/>
      <c r="M1928" s="147"/>
      <c r="N1928" s="207">
        <v>820</v>
      </c>
      <c r="O1928" s="206"/>
      <c r="P1928" s="53" t="s">
        <v>16</v>
      </c>
      <c r="Q1928" s="206" t="s">
        <v>267</v>
      </c>
      <c r="R1928" s="150" t="s">
        <v>1364</v>
      </c>
      <c r="S1928" s="53" t="s">
        <v>2016</v>
      </c>
      <c r="T1928" s="206"/>
      <c r="U1928" s="206"/>
      <c r="V1928" s="145" t="s">
        <v>2009</v>
      </c>
      <c r="W1928" s="206" t="str">
        <f t="shared" si="92"/>
        <v>MED20161116GRMO2E</v>
      </c>
      <c r="X1928" s="206">
        <f t="shared" si="93"/>
        <v>0</v>
      </c>
      <c r="Y1928" s="206" t="str">
        <f>VLOOKUP(P1928,NIVEAUXADMIN!A:B,2,FALSE)</f>
        <v>HT08</v>
      </c>
      <c r="Z1928" s="206" t="str">
        <f>VLOOKUP(Q1928,NIVEAUXADMIN!E:F,2,FALSE)</f>
        <v>HT08814</v>
      </c>
      <c r="AA1928" s="206" t="str">
        <f>VLOOKUP(R1928,NIVEAUXADMIN!I:J,2,FALSE)</f>
        <v>HT08814-02</v>
      </c>
      <c r="AB1928" s="206">
        <f>IF(SUMPRODUCT(($A$4:$A1928=A1928)*($Q$4:$Q1928=Q1928))&gt;1,0,1)</f>
        <v>0</v>
      </c>
      <c r="AC1928" s="207">
        <f>IF(SUMPRODUCT(($A$4:$A1928=A1928)*($F$4:$F1928=F1928)*($Q$4:$Q1928=Q1928))&gt;1,0,1)</f>
        <v>0</v>
      </c>
      <c r="AD1928" s="206" t="str">
        <f t="shared" si="94"/>
        <v xml:space="preserve">{"Organisation": "Medecins Sans Frontiere", "Indicateur": "Distribution de biens non-alimentaire", "Statut": "Réalisé", "Date de l'activité (passé ou planifiée)
( jj-mm-aaaa)": "11/16/2016", "Département": "Grande Anse", "Commune": "Moron", "Section Communale": "2e Sources Chaudes"}, </v>
      </c>
    </row>
    <row r="1929" spans="1:30" x14ac:dyDescent="0.25">
      <c r="A1929" s="206" t="s">
        <v>2065</v>
      </c>
      <c r="B1929" s="53"/>
      <c r="C1929" s="206"/>
      <c r="D1929" s="206" t="s">
        <v>15</v>
      </c>
      <c r="E1929" s="132">
        <v>42690</v>
      </c>
      <c r="F1929" s="77" t="s">
        <v>2418</v>
      </c>
      <c r="G1929" s="145" t="s">
        <v>1151</v>
      </c>
      <c r="H1929" s="138" t="str">
        <f>IFERROR(VLOOKUP(G1929,REFERENCES!O:P,2,FALSE),"")</f>
        <v>Nombre de kits d'outils</v>
      </c>
      <c r="I1929" s="207">
        <v>82</v>
      </c>
      <c r="J1929" s="207"/>
      <c r="K1929" s="207"/>
      <c r="L1929" s="207"/>
      <c r="M1929" s="147"/>
      <c r="N1929" s="207">
        <v>820</v>
      </c>
      <c r="O1929" s="206"/>
      <c r="P1929" s="57" t="s">
        <v>16</v>
      </c>
      <c r="Q1929" s="206" t="s">
        <v>267</v>
      </c>
      <c r="R1929" s="150" t="s">
        <v>1364</v>
      </c>
      <c r="S1929" s="71" t="s">
        <v>2016</v>
      </c>
      <c r="T1929" s="206"/>
      <c r="U1929" s="206"/>
      <c r="V1929" s="145" t="s">
        <v>2010</v>
      </c>
      <c r="W1929" s="206" t="str">
        <f t="shared" si="92"/>
        <v>MED20161116GRMO2E</v>
      </c>
      <c r="X1929" s="206">
        <f t="shared" si="93"/>
        <v>0</v>
      </c>
      <c r="Y1929" s="206" t="str">
        <f>VLOOKUP(P1929,NIVEAUXADMIN!A:B,2,FALSE)</f>
        <v>HT08</v>
      </c>
      <c r="Z1929" s="206" t="str">
        <f>VLOOKUP(Q1929,NIVEAUXADMIN!E:F,2,FALSE)</f>
        <v>HT08814</v>
      </c>
      <c r="AA1929" s="206" t="str">
        <f>VLOOKUP(R1929,NIVEAUXADMIN!I:J,2,FALSE)</f>
        <v>HT08814-02</v>
      </c>
      <c r="AB1929" s="206">
        <f>IF(SUMPRODUCT(($A$4:$A1929=A1929)*($Q$4:$Q1929=Q1929))&gt;1,0,1)</f>
        <v>0</v>
      </c>
      <c r="AC1929" s="207">
        <f>IF(SUMPRODUCT(($A$4:$A1929=A1929)*($F$4:$F1929=F1929)*($Q$4:$Q1929=Q1929))&gt;1,0,1)</f>
        <v>1</v>
      </c>
      <c r="AD1929" s="206" t="str">
        <f t="shared" si="94"/>
        <v xml:space="preserve">{"Organisation": "Medecins Sans Frontiere", "Indicateur": "Support à l'auto-recouvrement pour la réparation et reconstruction", "Statut": "Réalisé", "Date de l'activité (passé ou planifiée)
( jj-mm-aaaa)": "11/16/2016", "Département": "Grande Anse", "Commune": "Moron", "Section Communale": "2e Sources Chaudes"}, </v>
      </c>
    </row>
    <row r="1930" spans="1:30" x14ac:dyDescent="0.25">
      <c r="A1930" s="206" t="s">
        <v>2065</v>
      </c>
      <c r="B1930" s="53"/>
      <c r="C1930" s="206"/>
      <c r="D1930" s="206" t="s">
        <v>15</v>
      </c>
      <c r="E1930" s="132">
        <v>42690</v>
      </c>
      <c r="F1930" s="77" t="s">
        <v>2417</v>
      </c>
      <c r="G1930" s="145" t="s">
        <v>1047</v>
      </c>
      <c r="H1930" s="138" t="str">
        <f>IFERROR(VLOOKUP(G1930,REFERENCES!O:P,2,FALSE),"")</f>
        <v xml:space="preserve">Nombre </v>
      </c>
      <c r="I1930" s="207">
        <v>1060</v>
      </c>
      <c r="J1930" s="207"/>
      <c r="K1930" s="207"/>
      <c r="L1930" s="207"/>
      <c r="M1930" s="147"/>
      <c r="N1930" s="207">
        <v>530</v>
      </c>
      <c r="O1930" s="206"/>
      <c r="P1930" s="57" t="s">
        <v>16</v>
      </c>
      <c r="Q1930" s="206" t="s">
        <v>267</v>
      </c>
      <c r="R1930" s="150" t="s">
        <v>1479</v>
      </c>
      <c r="S1930" s="71" t="s">
        <v>2017</v>
      </c>
      <c r="T1930" s="206"/>
      <c r="U1930" s="206"/>
      <c r="V1930" s="145" t="s">
        <v>2008</v>
      </c>
      <c r="W1930" s="206" t="str">
        <f t="shared" si="92"/>
        <v>MED20161116GRMO3E</v>
      </c>
      <c r="X1930" s="206">
        <f t="shared" si="93"/>
        <v>0</v>
      </c>
      <c r="Y1930" s="206" t="str">
        <f>VLOOKUP(P1930,NIVEAUXADMIN!A:B,2,FALSE)</f>
        <v>HT08</v>
      </c>
      <c r="Z1930" s="206" t="str">
        <f>VLOOKUP(Q1930,NIVEAUXADMIN!E:F,2,FALSE)</f>
        <v>HT08814</v>
      </c>
      <c r="AA1930" s="206" t="str">
        <f>VLOOKUP(R1930,NIVEAUXADMIN!I:J,2,FALSE)</f>
        <v>HT08814-03</v>
      </c>
      <c r="AB1930" s="206">
        <f>IF(SUMPRODUCT(($A$4:$A1930=A1930)*($Q$4:$Q1930=Q1930))&gt;1,0,1)</f>
        <v>0</v>
      </c>
      <c r="AC1930" s="207">
        <f>IF(SUMPRODUCT(($A$4:$A1930=A1930)*($F$4:$F1930=F1930)*($Q$4:$Q1930=Q1930))&gt;1,0,1)</f>
        <v>0</v>
      </c>
      <c r="AD1930" s="206" t="str">
        <f t="shared" si="94"/>
        <v xml:space="preserve">{"Organisation": "Medecins Sans Frontiere", "Indicateur": "Distribution de biens non-alimentaire", "Statut": "Réalisé", "Date de l'activité (passé ou planifiée)
( jj-mm-aaaa)": "11/16/2016", "Département": "Grande Anse", "Commune": "Moron", "Section Communale": "3e L'Assive"}, </v>
      </c>
    </row>
    <row r="1931" spans="1:30" x14ac:dyDescent="0.25">
      <c r="A1931" s="206" t="s">
        <v>2065</v>
      </c>
      <c r="B1931" s="57"/>
      <c r="C1931" s="206"/>
      <c r="D1931" s="206" t="s">
        <v>15</v>
      </c>
      <c r="E1931" s="132">
        <v>42690</v>
      </c>
      <c r="F1931" s="208" t="s">
        <v>2417</v>
      </c>
      <c r="G1931" s="145" t="s">
        <v>1058</v>
      </c>
      <c r="H1931" s="138" t="str">
        <f>IFERROR(VLOOKUP(G1931,REFERENCES!O:P,2,FALSE),"")</f>
        <v xml:space="preserve">Nombre </v>
      </c>
      <c r="I1931" s="207">
        <v>1060</v>
      </c>
      <c r="J1931" s="207"/>
      <c r="K1931" s="207"/>
      <c r="L1931" s="207"/>
      <c r="M1931" s="147"/>
      <c r="N1931" s="207">
        <v>530</v>
      </c>
      <c r="O1931" s="206"/>
      <c r="P1931" s="57" t="s">
        <v>16</v>
      </c>
      <c r="Q1931" s="206" t="s">
        <v>267</v>
      </c>
      <c r="R1931" s="150" t="s">
        <v>1479</v>
      </c>
      <c r="S1931" s="71" t="s">
        <v>2017</v>
      </c>
      <c r="T1931" s="206"/>
      <c r="U1931" s="206"/>
      <c r="V1931" s="206" t="s">
        <v>1049</v>
      </c>
      <c r="W1931" s="206" t="str">
        <f t="shared" si="92"/>
        <v>MED20161116GRMO3E</v>
      </c>
      <c r="X1931" s="206">
        <f t="shared" si="93"/>
        <v>0</v>
      </c>
      <c r="Y1931" s="206" t="str">
        <f>VLOOKUP(P1931,NIVEAUXADMIN!A:B,2,FALSE)</f>
        <v>HT08</v>
      </c>
      <c r="Z1931" s="206" t="str">
        <f>VLOOKUP(Q1931,NIVEAUXADMIN!E:F,2,FALSE)</f>
        <v>HT08814</v>
      </c>
      <c r="AA1931" s="206" t="str">
        <f>VLOOKUP(R1931,NIVEAUXADMIN!I:J,2,FALSE)</f>
        <v>HT08814-03</v>
      </c>
      <c r="AB1931" s="206">
        <f>IF(SUMPRODUCT(($A$4:$A1931=A1931)*($Q$4:$Q1931=Q1931))&gt;1,0,1)</f>
        <v>0</v>
      </c>
      <c r="AC1931" s="207">
        <f>IF(SUMPRODUCT(($A$4:$A1931=A1931)*($F$4:$F1931=F1931)*($Q$4:$Q1931=Q1931))&gt;1,0,1)</f>
        <v>0</v>
      </c>
      <c r="AD1931" s="206" t="str">
        <f t="shared" si="94"/>
        <v xml:space="preserve">{"Organisation": "Medecins Sans Frontiere", "Indicateur": "Distribution de biens non-alimentaire", "Statut": "Réalisé", "Date de l'activité (passé ou planifiée)
( jj-mm-aaaa)": "11/16/2016", "Département": "Grande Anse", "Commune": "Moron", "Section Communale": "3e L'Assive"}, </v>
      </c>
    </row>
    <row r="1932" spans="1:30" x14ac:dyDescent="0.25">
      <c r="A1932" s="206" t="s">
        <v>2065</v>
      </c>
      <c r="B1932" s="57"/>
      <c r="C1932" s="206"/>
      <c r="D1932" s="206" t="s">
        <v>15</v>
      </c>
      <c r="E1932" s="132">
        <v>42690</v>
      </c>
      <c r="F1932" s="77" t="s">
        <v>2417</v>
      </c>
      <c r="G1932" s="145" t="s">
        <v>1052</v>
      </c>
      <c r="H1932" s="138" t="str">
        <f>IFERROR(VLOOKUP(G1932,REFERENCES!O:P,2,FALSE),"")</f>
        <v xml:space="preserve">Nombre </v>
      </c>
      <c r="I1932" s="207">
        <v>106000</v>
      </c>
      <c r="J1932" s="207"/>
      <c r="K1932" s="207"/>
      <c r="L1932" s="207"/>
      <c r="M1932" s="147"/>
      <c r="N1932" s="207">
        <v>530</v>
      </c>
      <c r="O1932" s="206"/>
      <c r="P1932" s="57" t="s">
        <v>16</v>
      </c>
      <c r="Q1932" s="206" t="s">
        <v>267</v>
      </c>
      <c r="R1932" s="150" t="s">
        <v>1479</v>
      </c>
      <c r="S1932" s="71" t="s">
        <v>2017</v>
      </c>
      <c r="T1932" s="206"/>
      <c r="U1932" s="206"/>
      <c r="V1932" s="145" t="s">
        <v>2009</v>
      </c>
      <c r="W1932" s="206" t="str">
        <f t="shared" si="92"/>
        <v>MED20161116GRMO3E</v>
      </c>
      <c r="X1932" s="206">
        <f t="shared" si="93"/>
        <v>0</v>
      </c>
      <c r="Y1932" s="206" t="str">
        <f>VLOOKUP(P1932,NIVEAUXADMIN!A:B,2,FALSE)</f>
        <v>HT08</v>
      </c>
      <c r="Z1932" s="206" t="str">
        <f>VLOOKUP(Q1932,NIVEAUXADMIN!E:F,2,FALSE)</f>
        <v>HT08814</v>
      </c>
      <c r="AA1932" s="206" t="str">
        <f>VLOOKUP(R1932,NIVEAUXADMIN!I:J,2,FALSE)</f>
        <v>HT08814-03</v>
      </c>
      <c r="AB1932" s="206">
        <f>IF(SUMPRODUCT(($A$4:$A1932=A1932)*($Q$4:$Q1932=Q1932))&gt;1,0,1)</f>
        <v>0</v>
      </c>
      <c r="AC1932" s="207">
        <f>IF(SUMPRODUCT(($A$4:$A1932=A1932)*($F$4:$F1932=F1932)*($Q$4:$Q1932=Q1932))&gt;1,0,1)</f>
        <v>0</v>
      </c>
      <c r="AD1932" s="206" t="str">
        <f t="shared" si="94"/>
        <v xml:space="preserve">{"Organisation": "Medecins Sans Frontiere", "Indicateur": "Distribution de biens non-alimentaire", "Statut": "Réalisé", "Date de l'activité (passé ou planifiée)
( jj-mm-aaaa)": "11/16/2016", "Département": "Grande Anse", "Commune": "Moron", "Section Communale": "3e L'Assive"}, </v>
      </c>
    </row>
    <row r="1933" spans="1:30" x14ac:dyDescent="0.25">
      <c r="A1933" s="206" t="s">
        <v>2065</v>
      </c>
      <c r="B1933" s="57"/>
      <c r="C1933" s="206"/>
      <c r="D1933" s="206" t="s">
        <v>15</v>
      </c>
      <c r="E1933" s="132">
        <v>42690</v>
      </c>
      <c r="F1933" s="77" t="s">
        <v>2418</v>
      </c>
      <c r="G1933" s="145" t="s">
        <v>1151</v>
      </c>
      <c r="H1933" s="138" t="str">
        <f>IFERROR(VLOOKUP(G1933,REFERENCES!O:P,2,FALSE),"")</f>
        <v>Nombre de kits d'outils</v>
      </c>
      <c r="I1933" s="207">
        <v>53</v>
      </c>
      <c r="J1933" s="207"/>
      <c r="K1933" s="207"/>
      <c r="L1933" s="207"/>
      <c r="M1933" s="147"/>
      <c r="N1933" s="207">
        <v>530</v>
      </c>
      <c r="O1933" s="206"/>
      <c r="P1933" s="206" t="s">
        <v>16</v>
      </c>
      <c r="Q1933" s="206" t="s">
        <v>267</v>
      </c>
      <c r="R1933" s="150" t="s">
        <v>1479</v>
      </c>
      <c r="S1933" s="71" t="s">
        <v>2017</v>
      </c>
      <c r="T1933" s="206"/>
      <c r="U1933" s="206"/>
      <c r="V1933" s="145" t="s">
        <v>2010</v>
      </c>
      <c r="W1933" s="206" t="str">
        <f t="shared" si="92"/>
        <v>MED20161116GRMO3E</v>
      </c>
      <c r="X1933" s="206">
        <f t="shared" si="93"/>
        <v>0</v>
      </c>
      <c r="Y1933" s="206" t="str">
        <f>VLOOKUP(P1933,NIVEAUXADMIN!A:B,2,FALSE)</f>
        <v>HT08</v>
      </c>
      <c r="Z1933" s="206" t="str">
        <f>VLOOKUP(Q1933,NIVEAUXADMIN!E:F,2,FALSE)</f>
        <v>HT08814</v>
      </c>
      <c r="AA1933" s="206" t="str">
        <f>VLOOKUP(R1933,NIVEAUXADMIN!I:J,2,FALSE)</f>
        <v>HT08814-03</v>
      </c>
      <c r="AB1933" s="206">
        <f>IF(SUMPRODUCT(($A$4:$A1933=A1933)*($Q$4:$Q1933=Q1933))&gt;1,0,1)</f>
        <v>0</v>
      </c>
      <c r="AC1933" s="207">
        <f>IF(SUMPRODUCT(($A$4:$A1933=A1933)*($F$4:$F1933=F1933)*($Q$4:$Q1933=Q1933))&gt;1,0,1)</f>
        <v>0</v>
      </c>
      <c r="AD1933" s="206" t="str">
        <f t="shared" si="94"/>
        <v xml:space="preserve">{"Organisation": "Medecins Sans Frontiere", "Indicateur": "Support à l'auto-recouvrement pour la réparation et reconstruction", "Statut": "Réalisé", "Date de l'activité (passé ou planifiée)
( jj-mm-aaaa)": "11/16/2016", "Département": "Grande Anse", "Commune": "Moron", "Section Communale": "3e L'Assive"}, </v>
      </c>
    </row>
    <row r="1934" spans="1:30" x14ac:dyDescent="0.25">
      <c r="A1934" s="206" t="s">
        <v>2065</v>
      </c>
      <c r="B1934" s="57"/>
      <c r="C1934" s="206"/>
      <c r="D1934" s="206" t="s">
        <v>15</v>
      </c>
      <c r="E1934" s="132">
        <v>42690</v>
      </c>
      <c r="F1934" s="77" t="s">
        <v>2420</v>
      </c>
      <c r="G1934" s="145" t="s">
        <v>2410</v>
      </c>
      <c r="H1934" s="138" t="str">
        <f>IFERROR(VLOOKUP(G1934,REFERENCES!O:P,2,FALSE),"")</f>
        <v xml:space="preserve">Nombre </v>
      </c>
      <c r="I1934" s="207"/>
      <c r="J1934" s="207"/>
      <c r="K1934" s="207"/>
      <c r="L1934" s="207"/>
      <c r="M1934" s="147"/>
      <c r="N1934" s="207">
        <v>820</v>
      </c>
      <c r="O1934" s="206"/>
      <c r="P1934" s="206" t="s">
        <v>16</v>
      </c>
      <c r="Q1934" s="206" t="s">
        <v>267</v>
      </c>
      <c r="R1934" s="150" t="s">
        <v>1364</v>
      </c>
      <c r="S1934" s="143" t="s">
        <v>2016</v>
      </c>
      <c r="T1934" s="206"/>
      <c r="U1934" s="206"/>
      <c r="V1934" s="145" t="s">
        <v>2026</v>
      </c>
      <c r="W1934" s="206" t="str">
        <f t="shared" si="92"/>
        <v>MED20161116GRMO2E</v>
      </c>
      <c r="X1934" s="206">
        <f t="shared" si="93"/>
        <v>0</v>
      </c>
      <c r="Y1934" s="206" t="str">
        <f>VLOOKUP(P1934,NIVEAUXADMIN!A:B,2,FALSE)</f>
        <v>HT08</v>
      </c>
      <c r="Z1934" s="206" t="str">
        <f>VLOOKUP(Q1934,NIVEAUXADMIN!E:F,2,FALSE)</f>
        <v>HT08814</v>
      </c>
      <c r="AA1934" s="206" t="str">
        <f>VLOOKUP(R1934,NIVEAUXADMIN!I:J,2,FALSE)</f>
        <v>HT08814-02</v>
      </c>
      <c r="AB1934" s="206">
        <f>IF(SUMPRODUCT(($A$4:$A1934=A1934)*($Q$4:$Q1934=Q1934))&gt;1,0,1)</f>
        <v>0</v>
      </c>
      <c r="AC1934" s="207">
        <f>IF(SUMPRODUCT(($A$4:$A1934=A1934)*($F$4:$F1934=F1934)*($Q$4:$Q1934=Q1934))&gt;1,0,1)</f>
        <v>1</v>
      </c>
      <c r="AD1934" s="206" t="str">
        <f t="shared" si="94"/>
        <v xml:space="preserve">{"Organisation": "Medecins Sans Frontiere", "Indicateur": "Distribution de materiel d'abris d'urgence", "Statut": "Réalisé", "Date de l'activité (passé ou planifiée)
( jj-mm-aaaa)": "11/16/2016", "Département": "Grande Anse", "Commune": "Moron", "Section Communale": "2e Sources Chaudes"}, </v>
      </c>
    </row>
    <row r="1935" spans="1:30" x14ac:dyDescent="0.25">
      <c r="A1935" s="206" t="s">
        <v>2065</v>
      </c>
      <c r="B1935" s="57"/>
      <c r="C1935" s="206"/>
      <c r="D1935" s="206" t="s">
        <v>15</v>
      </c>
      <c r="E1935" s="132">
        <v>42690</v>
      </c>
      <c r="F1935" s="208" t="s">
        <v>2420</v>
      </c>
      <c r="G1935" s="145" t="s">
        <v>2410</v>
      </c>
      <c r="H1935" s="138" t="str">
        <f>IFERROR(VLOOKUP(G1935,REFERENCES!O:P,2,FALSE),"")</f>
        <v xml:space="preserve">Nombre </v>
      </c>
      <c r="I1935" s="207"/>
      <c r="J1935" s="207"/>
      <c r="K1935" s="207"/>
      <c r="L1935" s="207"/>
      <c r="M1935" s="147"/>
      <c r="N1935" s="207">
        <v>530</v>
      </c>
      <c r="O1935" s="206"/>
      <c r="P1935" s="57" t="s">
        <v>16</v>
      </c>
      <c r="Q1935" s="206" t="s">
        <v>267</v>
      </c>
      <c r="R1935" s="150" t="s">
        <v>1479</v>
      </c>
      <c r="S1935" s="71" t="s">
        <v>2017</v>
      </c>
      <c r="T1935" s="206"/>
      <c r="U1935" s="206"/>
      <c r="V1935" s="145" t="s">
        <v>2026</v>
      </c>
      <c r="W1935" s="206" t="str">
        <f t="shared" si="92"/>
        <v>MED20161116GRMO3E</v>
      </c>
      <c r="X1935" s="206">
        <f t="shared" si="93"/>
        <v>0</v>
      </c>
      <c r="Y1935" s="206" t="str">
        <f>VLOOKUP(P1935,NIVEAUXADMIN!A:B,2,FALSE)</f>
        <v>HT08</v>
      </c>
      <c r="Z1935" s="206" t="str">
        <f>VLOOKUP(Q1935,NIVEAUXADMIN!E:F,2,FALSE)</f>
        <v>HT08814</v>
      </c>
      <c r="AA1935" s="206" t="str">
        <f>VLOOKUP(R1935,NIVEAUXADMIN!I:J,2,FALSE)</f>
        <v>HT08814-03</v>
      </c>
      <c r="AB1935" s="206">
        <f>IF(SUMPRODUCT(($A$4:$A1935=A1935)*($Q$4:$Q1935=Q1935))&gt;1,0,1)</f>
        <v>0</v>
      </c>
      <c r="AC1935" s="207">
        <f>IF(SUMPRODUCT(($A$4:$A1935=A1935)*($F$4:$F1935=F1935)*($Q$4:$Q1935=Q1935))&gt;1,0,1)</f>
        <v>0</v>
      </c>
      <c r="AD1935" s="206" t="str">
        <f t="shared" si="94"/>
        <v xml:space="preserve">{"Organisation": "Medecins Sans Frontiere", "Indicateur": "Distribution de materiel d'abris d'urgence", "Statut": "Réalisé", "Date de l'activité (passé ou planifiée)
( jj-mm-aaaa)": "11/16/2016", "Département": "Grande Anse", "Commune": "Moron", "Section Communale": "3e L'Assive"}, </v>
      </c>
    </row>
    <row r="1936" spans="1:30" x14ac:dyDescent="0.25">
      <c r="A1936" s="206" t="s">
        <v>2065</v>
      </c>
      <c r="B1936" s="57"/>
      <c r="C1936" s="206"/>
      <c r="D1936" s="206" t="s">
        <v>15</v>
      </c>
      <c r="E1936" s="132">
        <v>42691</v>
      </c>
      <c r="F1936" s="77" t="s">
        <v>2417</v>
      </c>
      <c r="G1936" s="145" t="s">
        <v>1047</v>
      </c>
      <c r="H1936" s="138" t="str">
        <f>IFERROR(VLOOKUP(G1936,REFERENCES!O:P,2,FALSE),"")</f>
        <v xml:space="preserve">Nombre </v>
      </c>
      <c r="I1936" s="207">
        <v>1200</v>
      </c>
      <c r="J1936" s="207"/>
      <c r="K1936" s="207"/>
      <c r="L1936" s="207"/>
      <c r="M1936" s="147"/>
      <c r="N1936" s="207">
        <v>600</v>
      </c>
      <c r="O1936" s="206"/>
      <c r="P1936" s="57" t="s">
        <v>16</v>
      </c>
      <c r="Q1936" s="206" t="s">
        <v>264</v>
      </c>
      <c r="R1936" s="150" t="s">
        <v>1625</v>
      </c>
      <c r="S1936" s="54" t="s">
        <v>2018</v>
      </c>
      <c r="T1936" s="206"/>
      <c r="U1936" s="206"/>
      <c r="V1936" s="145" t="s">
        <v>2008</v>
      </c>
      <c r="W1936" s="206" t="str">
        <f t="shared" si="92"/>
        <v>MED20161117GRLE5E</v>
      </c>
      <c r="X1936" s="206">
        <f t="shared" si="93"/>
        <v>0</v>
      </c>
      <c r="Y1936" s="206" t="str">
        <f>VLOOKUP(P1936,NIVEAUXADMIN!A:B,2,FALSE)</f>
        <v>HT08</v>
      </c>
      <c r="Z1936" s="206" t="str">
        <f>VLOOKUP(Q1936,NIVEAUXADMIN!E:F,2,FALSE)</f>
        <v>HT08823</v>
      </c>
      <c r="AA1936" s="206" t="str">
        <f>VLOOKUP(R1936,NIVEAUXADMIN!I:J,2,FALSE)</f>
        <v>HT08823-01</v>
      </c>
      <c r="AB1936" s="206">
        <f>IF(SUMPRODUCT(($A$4:$A1936=A1936)*($Q$4:$Q1936=Q1936))&gt;1,0,1)</f>
        <v>1</v>
      </c>
      <c r="AC1936" s="207">
        <f>IF(SUMPRODUCT(($A$4:$A1936=A1936)*($F$4:$F1936=F1936)*($Q$4:$Q1936=Q1936))&gt;1,0,1)</f>
        <v>1</v>
      </c>
      <c r="AD1936" s="206" t="str">
        <f t="shared" si="94"/>
        <v xml:space="preserve">{"Organisation": "Medecins Sans Frontiere", "Indicateur": "Distribution de biens non-alimentaire", "Statut": "Réalisé", "Date de l'activité (passé ou planifiée)
( jj-mm-aaaa)": "11/17/2016", "Département": "Grande Anse", "Commune": "Les Irois", "Section Communale": "5e Matador"}, </v>
      </c>
    </row>
    <row r="1937" spans="1:30" x14ac:dyDescent="0.25">
      <c r="A1937" s="206" t="s">
        <v>2065</v>
      </c>
      <c r="B1937" s="57"/>
      <c r="C1937" s="206"/>
      <c r="D1937" s="206" t="s">
        <v>15</v>
      </c>
      <c r="E1937" s="132">
        <v>42691</v>
      </c>
      <c r="F1937" s="208" t="s">
        <v>2417</v>
      </c>
      <c r="G1937" s="145" t="s">
        <v>1058</v>
      </c>
      <c r="H1937" s="138" t="str">
        <f>IFERROR(VLOOKUP(G1937,REFERENCES!O:P,2,FALSE),"")</f>
        <v xml:space="preserve">Nombre </v>
      </c>
      <c r="I1937" s="207">
        <v>1200</v>
      </c>
      <c r="J1937" s="207"/>
      <c r="K1937" s="207"/>
      <c r="L1937" s="207"/>
      <c r="M1937" s="147"/>
      <c r="N1937" s="207">
        <v>600</v>
      </c>
      <c r="O1937" s="143"/>
      <c r="P1937" s="143" t="s">
        <v>16</v>
      </c>
      <c r="Q1937" s="206" t="s">
        <v>264</v>
      </c>
      <c r="R1937" s="150" t="s">
        <v>1625</v>
      </c>
      <c r="S1937" s="143" t="s">
        <v>2018</v>
      </c>
      <c r="T1937" s="143"/>
      <c r="U1937" s="143"/>
      <c r="V1937" s="206" t="s">
        <v>1049</v>
      </c>
      <c r="W1937" s="206" t="str">
        <f t="shared" si="92"/>
        <v>MED20161117GRLE5E</v>
      </c>
      <c r="X1937" s="206">
        <f t="shared" si="93"/>
        <v>0</v>
      </c>
      <c r="Y1937" s="206" t="str">
        <f>VLOOKUP(P1937,NIVEAUXADMIN!A:B,2,FALSE)</f>
        <v>HT08</v>
      </c>
      <c r="Z1937" s="206" t="str">
        <f>VLOOKUP(Q1937,NIVEAUXADMIN!E:F,2,FALSE)</f>
        <v>HT08823</v>
      </c>
      <c r="AA1937" s="206" t="str">
        <f>VLOOKUP(R1937,NIVEAUXADMIN!I:J,2,FALSE)</f>
        <v>HT08823-01</v>
      </c>
      <c r="AB1937" s="206">
        <f>IF(SUMPRODUCT(($A$4:$A1937=A1937)*($Q$4:$Q1937=Q1937))&gt;1,0,1)</f>
        <v>0</v>
      </c>
      <c r="AC1937" s="207">
        <f>IF(SUMPRODUCT(($A$4:$A1937=A1937)*($F$4:$F1937=F1937)*($Q$4:$Q1937=Q1937))&gt;1,0,1)</f>
        <v>0</v>
      </c>
      <c r="AD1937" s="206" t="str">
        <f t="shared" si="94"/>
        <v xml:space="preserve">{"Organisation": "Medecins Sans Frontiere", "Indicateur": "Distribution de biens non-alimentaire", "Statut": "Réalisé", "Date de l'activité (passé ou planifiée)
( jj-mm-aaaa)": "11/17/2016", "Département": "Grande Anse", "Commune": "Les Irois", "Section Communale": "5e Matador"}, </v>
      </c>
    </row>
    <row r="1938" spans="1:30" x14ac:dyDescent="0.25">
      <c r="A1938" s="206" t="s">
        <v>2065</v>
      </c>
      <c r="B1938" s="57"/>
      <c r="C1938" s="206"/>
      <c r="D1938" s="206" t="s">
        <v>15</v>
      </c>
      <c r="E1938" s="132">
        <v>42691</v>
      </c>
      <c r="F1938" s="77" t="s">
        <v>2417</v>
      </c>
      <c r="G1938" s="145" t="s">
        <v>1052</v>
      </c>
      <c r="H1938" s="138" t="str">
        <f>IFERROR(VLOOKUP(G1938,REFERENCES!O:P,2,FALSE),"")</f>
        <v xml:space="preserve">Nombre </v>
      </c>
      <c r="I1938" s="207">
        <v>120000</v>
      </c>
      <c r="J1938" s="207"/>
      <c r="K1938" s="207"/>
      <c r="L1938" s="207"/>
      <c r="M1938" s="147"/>
      <c r="N1938" s="207">
        <v>600</v>
      </c>
      <c r="O1938" s="143"/>
      <c r="P1938" s="143" t="s">
        <v>16</v>
      </c>
      <c r="Q1938" s="206" t="s">
        <v>264</v>
      </c>
      <c r="R1938" s="150" t="s">
        <v>1625</v>
      </c>
      <c r="S1938" s="143" t="s">
        <v>2018</v>
      </c>
      <c r="T1938" s="143"/>
      <c r="U1938" s="143"/>
      <c r="V1938" s="145" t="s">
        <v>2009</v>
      </c>
      <c r="W1938" s="206" t="str">
        <f t="shared" si="92"/>
        <v>MED20161117GRLE5E</v>
      </c>
      <c r="X1938" s="206">
        <f t="shared" si="93"/>
        <v>0</v>
      </c>
      <c r="Y1938" s="206" t="str">
        <f>VLOOKUP(P1938,NIVEAUXADMIN!A:B,2,FALSE)</f>
        <v>HT08</v>
      </c>
      <c r="Z1938" s="206" t="str">
        <f>VLOOKUP(Q1938,NIVEAUXADMIN!E:F,2,FALSE)</f>
        <v>HT08823</v>
      </c>
      <c r="AA1938" s="206" t="str">
        <f>VLOOKUP(R1938,NIVEAUXADMIN!I:J,2,FALSE)</f>
        <v>HT08823-01</v>
      </c>
      <c r="AB1938" s="206">
        <f>IF(SUMPRODUCT(($A$4:$A1938=A1938)*($Q$4:$Q1938=Q1938))&gt;1,0,1)</f>
        <v>0</v>
      </c>
      <c r="AC1938" s="207">
        <f>IF(SUMPRODUCT(($A$4:$A1938=A1938)*($F$4:$F1938=F1938)*($Q$4:$Q1938=Q1938))&gt;1,0,1)</f>
        <v>0</v>
      </c>
      <c r="AD1938" s="206" t="str">
        <f t="shared" si="94"/>
        <v xml:space="preserve">{"Organisation": "Medecins Sans Frontiere", "Indicateur": "Distribution de biens non-alimentaire", "Statut": "Réalisé", "Date de l'activité (passé ou planifiée)
( jj-mm-aaaa)": "11/17/2016", "Département": "Grande Anse", "Commune": "Les Irois", "Section Communale": "5e Matador"}, </v>
      </c>
    </row>
    <row r="1939" spans="1:30" x14ac:dyDescent="0.25">
      <c r="A1939" s="206" t="s">
        <v>2065</v>
      </c>
      <c r="B1939" s="57"/>
      <c r="C1939" s="206"/>
      <c r="D1939" s="206" t="s">
        <v>15</v>
      </c>
      <c r="E1939" s="132">
        <v>42691</v>
      </c>
      <c r="F1939" s="77" t="s">
        <v>2418</v>
      </c>
      <c r="G1939" s="145" t="s">
        <v>1151</v>
      </c>
      <c r="H1939" s="138" t="str">
        <f>IFERROR(VLOOKUP(G1939,REFERENCES!O:P,2,FALSE),"")</f>
        <v>Nombre de kits d'outils</v>
      </c>
      <c r="I1939" s="207">
        <v>60</v>
      </c>
      <c r="J1939" s="207"/>
      <c r="K1939" s="207"/>
      <c r="L1939" s="207"/>
      <c r="M1939" s="147"/>
      <c r="N1939" s="207">
        <v>600</v>
      </c>
      <c r="O1939" s="143"/>
      <c r="P1939" s="143" t="s">
        <v>16</v>
      </c>
      <c r="Q1939" s="206" t="s">
        <v>264</v>
      </c>
      <c r="R1939" s="150" t="s">
        <v>1625</v>
      </c>
      <c r="S1939" s="143" t="s">
        <v>2018</v>
      </c>
      <c r="T1939" s="143"/>
      <c r="U1939" s="143"/>
      <c r="V1939" s="145" t="s">
        <v>2010</v>
      </c>
      <c r="W1939" s="206" t="str">
        <f t="shared" si="92"/>
        <v>MED20161117GRLE5E</v>
      </c>
      <c r="X1939" s="206">
        <f t="shared" si="93"/>
        <v>0</v>
      </c>
      <c r="Y1939" s="206" t="str">
        <f>VLOOKUP(P1939,NIVEAUXADMIN!A:B,2,FALSE)</f>
        <v>HT08</v>
      </c>
      <c r="Z1939" s="206" t="str">
        <f>VLOOKUP(Q1939,NIVEAUXADMIN!E:F,2,FALSE)</f>
        <v>HT08823</v>
      </c>
      <c r="AA1939" s="206" t="str">
        <f>VLOOKUP(R1939,NIVEAUXADMIN!I:J,2,FALSE)</f>
        <v>HT08823-01</v>
      </c>
      <c r="AB1939" s="206">
        <f>IF(SUMPRODUCT(($A$4:$A1939=A1939)*($Q$4:$Q1939=Q1939))&gt;1,0,1)</f>
        <v>0</v>
      </c>
      <c r="AC1939" s="207">
        <f>IF(SUMPRODUCT(($A$4:$A1939=A1939)*($F$4:$F1939=F1939)*($Q$4:$Q1939=Q1939))&gt;1,0,1)</f>
        <v>1</v>
      </c>
      <c r="AD1939" s="206" t="str">
        <f t="shared" si="94"/>
        <v xml:space="preserve">{"Organisation": "Medecins Sans Frontiere", "Indicateur": "Support à l'auto-recouvrement pour la réparation et reconstruction", "Statut": "Réalisé", "Date de l'activité (passé ou planifiée)
( jj-mm-aaaa)": "11/17/2016", "Département": "Grande Anse", "Commune": "Les Irois", "Section Communale": "5e Matador"}, </v>
      </c>
    </row>
    <row r="1940" spans="1:30" x14ac:dyDescent="0.25">
      <c r="A1940" s="206" t="s">
        <v>2065</v>
      </c>
      <c r="B1940" s="57"/>
      <c r="C1940" s="206"/>
      <c r="D1940" s="206" t="s">
        <v>15</v>
      </c>
      <c r="E1940" s="132">
        <v>42691</v>
      </c>
      <c r="F1940" s="77" t="s">
        <v>2420</v>
      </c>
      <c r="G1940" s="145" t="s">
        <v>2410</v>
      </c>
      <c r="H1940" s="138" t="str">
        <f>IFERROR(VLOOKUP(G1940,REFERENCES!O:P,2,FALSE),"")</f>
        <v xml:space="preserve">Nombre </v>
      </c>
      <c r="I1940" s="207"/>
      <c r="J1940" s="207"/>
      <c r="K1940" s="207"/>
      <c r="L1940" s="207"/>
      <c r="M1940" s="147"/>
      <c r="N1940" s="207">
        <v>600</v>
      </c>
      <c r="O1940" s="143"/>
      <c r="P1940" s="143" t="s">
        <v>16</v>
      </c>
      <c r="Q1940" s="206" t="s">
        <v>264</v>
      </c>
      <c r="R1940" s="150" t="s">
        <v>1625</v>
      </c>
      <c r="S1940" s="143" t="s">
        <v>2018</v>
      </c>
      <c r="T1940" s="143"/>
      <c r="U1940" s="143"/>
      <c r="V1940" s="145" t="s">
        <v>2026</v>
      </c>
      <c r="W1940" s="206" t="str">
        <f t="shared" si="92"/>
        <v>MED20161117GRLE5E</v>
      </c>
      <c r="X1940" s="206">
        <f t="shared" si="93"/>
        <v>0</v>
      </c>
      <c r="Y1940" s="206" t="str">
        <f>VLOOKUP(P1940,NIVEAUXADMIN!A:B,2,FALSE)</f>
        <v>HT08</v>
      </c>
      <c r="Z1940" s="206" t="str">
        <f>VLOOKUP(Q1940,NIVEAUXADMIN!E:F,2,FALSE)</f>
        <v>HT08823</v>
      </c>
      <c r="AA1940" s="206" t="str">
        <f>VLOOKUP(R1940,NIVEAUXADMIN!I:J,2,FALSE)</f>
        <v>HT08823-01</v>
      </c>
      <c r="AB1940" s="206">
        <f>IF(SUMPRODUCT(($A$4:$A1940=A1940)*($Q$4:$Q1940=Q1940))&gt;1,0,1)</f>
        <v>0</v>
      </c>
      <c r="AC1940" s="207">
        <f>IF(SUMPRODUCT(($A$4:$A1940=A1940)*($F$4:$F1940=F1940)*($Q$4:$Q1940=Q1940))&gt;1,0,1)</f>
        <v>1</v>
      </c>
      <c r="AD1940" s="206" t="str">
        <f t="shared" si="94"/>
        <v xml:space="preserve">{"Organisation": "Medecins Sans Frontiere", "Indicateur": "Distribution de materiel d'abris d'urgence", "Statut": "Réalisé", "Date de l'activité (passé ou planifiée)
( jj-mm-aaaa)": "11/17/2016", "Département": "Grande Anse", "Commune": "Les Irois", "Section Communale": "5e Matador"}, </v>
      </c>
    </row>
    <row r="1941" spans="1:30" x14ac:dyDescent="0.25">
      <c r="A1941" s="206" t="s">
        <v>2065</v>
      </c>
      <c r="B1941" s="57"/>
      <c r="C1941" s="206"/>
      <c r="D1941" s="206" t="s">
        <v>15</v>
      </c>
      <c r="E1941" s="132" t="s">
        <v>2251</v>
      </c>
      <c r="F1941" s="77" t="s">
        <v>2417</v>
      </c>
      <c r="G1941" s="145" t="s">
        <v>1047</v>
      </c>
      <c r="H1941" s="138" t="str">
        <f>IFERROR(VLOOKUP(G1941,REFERENCES!O:P,2,FALSE),"")</f>
        <v xml:space="preserve">Nombre </v>
      </c>
      <c r="I1941" s="207">
        <v>800</v>
      </c>
      <c r="J1941" s="207"/>
      <c r="K1941" s="207"/>
      <c r="L1941" s="207"/>
      <c r="M1941" s="147"/>
      <c r="N1941" s="207">
        <v>400</v>
      </c>
      <c r="O1941" s="143"/>
      <c r="P1941" s="206" t="s">
        <v>19</v>
      </c>
      <c r="Q1941" s="206" t="s">
        <v>534</v>
      </c>
      <c r="R1941" s="150" t="s">
        <v>1370</v>
      </c>
      <c r="S1941" s="143" t="s">
        <v>2019</v>
      </c>
      <c r="T1941" s="143"/>
      <c r="U1941" s="143"/>
      <c r="V1941" s="145" t="s">
        <v>2008</v>
      </c>
      <c r="W1941" s="206" t="e">
        <f t="shared" si="92"/>
        <v>#VALUE!</v>
      </c>
      <c r="X1941" s="206">
        <f t="shared" si="93"/>
        <v>36</v>
      </c>
      <c r="Y1941" s="206" t="str">
        <f>VLOOKUP(P1941,NIVEAUXADMIN!A:B,2,FALSE)</f>
        <v>HT07</v>
      </c>
      <c r="Z1941" s="206" t="str">
        <f>VLOOKUP(Q1941,NIVEAUXADMIN!E:F,2,FALSE)</f>
        <v>HT07742</v>
      </c>
      <c r="AA1941" s="206" t="str">
        <f>VLOOKUP(R1941,NIVEAUXADMIN!I:J,2,FALSE)</f>
        <v>HT07742-02</v>
      </c>
      <c r="AB1941" s="206">
        <f>IF(SUMPRODUCT(($A$4:$A1941=A1941)*($Q$4:$Q1941=Q1941))&gt;1,0,1)</f>
        <v>1</v>
      </c>
      <c r="AC1941" s="207">
        <f>IF(SUMPRODUCT(($A$4:$A1941=A1941)*($F$4:$F1941=F1941)*($Q$4:$Q1941=Q1941))&gt;1,0,1)</f>
        <v>1</v>
      </c>
      <c r="AD1941" s="206" t="str">
        <f t="shared" si="94"/>
        <v xml:space="preserve">{"Organisation": "Medecins Sans Frontiere", "Indicateur": "Distribution de biens non-alimentaire", "Statut": "Réalisé", "Date de l'activité (passé ou planifiée)
( jj-mm-aaaa)": "Octobre 2016", "Département": "Sud", "Commune": "Port-a-Piment", "Section Communale": "2ème Balais"}, </v>
      </c>
    </row>
    <row r="1942" spans="1:30" x14ac:dyDescent="0.25">
      <c r="A1942" s="206" t="s">
        <v>2065</v>
      </c>
      <c r="B1942" s="57"/>
      <c r="C1942" s="206"/>
      <c r="D1942" s="206" t="s">
        <v>15</v>
      </c>
      <c r="E1942" s="132" t="s">
        <v>2251</v>
      </c>
      <c r="F1942" s="77" t="s">
        <v>2417</v>
      </c>
      <c r="G1942" s="145" t="s">
        <v>1058</v>
      </c>
      <c r="H1942" s="138" t="str">
        <f>IFERROR(VLOOKUP(G1942,REFERENCES!O:P,2,FALSE),"")</f>
        <v xml:space="preserve">Nombre </v>
      </c>
      <c r="I1942" s="207">
        <v>800</v>
      </c>
      <c r="J1942" s="207"/>
      <c r="K1942" s="207"/>
      <c r="L1942" s="207"/>
      <c r="M1942" s="147"/>
      <c r="N1942" s="207">
        <v>400</v>
      </c>
      <c r="O1942" s="206"/>
      <c r="P1942" s="206" t="s">
        <v>19</v>
      </c>
      <c r="Q1942" s="206" t="s">
        <v>534</v>
      </c>
      <c r="R1942" s="150" t="s">
        <v>1370</v>
      </c>
      <c r="S1942" s="206" t="s">
        <v>2019</v>
      </c>
      <c r="T1942" s="206"/>
      <c r="U1942" s="206"/>
      <c r="V1942" s="206" t="s">
        <v>1049</v>
      </c>
      <c r="W1942" s="206" t="e">
        <f t="shared" si="92"/>
        <v>#VALUE!</v>
      </c>
      <c r="X1942" s="206">
        <f t="shared" si="93"/>
        <v>36</v>
      </c>
      <c r="Y1942" s="206" t="str">
        <f>VLOOKUP(P1942,NIVEAUXADMIN!A:B,2,FALSE)</f>
        <v>HT07</v>
      </c>
      <c r="Z1942" s="206" t="str">
        <f>VLOOKUP(Q1942,NIVEAUXADMIN!E:F,2,FALSE)</f>
        <v>HT07742</v>
      </c>
      <c r="AA1942" s="206" t="str">
        <f>VLOOKUP(R1942,NIVEAUXADMIN!I:J,2,FALSE)</f>
        <v>HT07742-02</v>
      </c>
      <c r="AB1942" s="206">
        <f>IF(SUMPRODUCT(($A$4:$A1942=A1942)*($Q$4:$Q1942=Q1942))&gt;1,0,1)</f>
        <v>0</v>
      </c>
      <c r="AC1942" s="207">
        <f>IF(SUMPRODUCT(($A$4:$A1942=A1942)*($F$4:$F1942=F1942)*($Q$4:$Q1942=Q1942))&gt;1,0,1)</f>
        <v>0</v>
      </c>
      <c r="AD1942" s="206" t="str">
        <f t="shared" si="94"/>
        <v xml:space="preserve">{"Organisation": "Medecins Sans Frontiere", "Indicateur": "Distribution de biens non-alimentaire", "Statut": "Réalisé", "Date de l'activité (passé ou planifiée)
( jj-mm-aaaa)": "Octobre 2016", "Département": "Sud", "Commune": "Port-a-Piment", "Section Communale": "2ème Balais"}, </v>
      </c>
    </row>
    <row r="1943" spans="1:30" x14ac:dyDescent="0.25">
      <c r="A1943" s="206" t="s">
        <v>2065</v>
      </c>
      <c r="B1943" s="57"/>
      <c r="C1943" s="206"/>
      <c r="D1943" s="206" t="s">
        <v>15</v>
      </c>
      <c r="E1943" s="132" t="s">
        <v>2251</v>
      </c>
      <c r="F1943" s="77" t="s">
        <v>2417</v>
      </c>
      <c r="G1943" s="145" t="s">
        <v>1052</v>
      </c>
      <c r="H1943" s="138" t="str">
        <f>IFERROR(VLOOKUP(G1943,REFERENCES!O:P,2,FALSE),"")</f>
        <v xml:space="preserve">Nombre </v>
      </c>
      <c r="I1943" s="207">
        <v>80000</v>
      </c>
      <c r="J1943" s="207"/>
      <c r="K1943" s="207"/>
      <c r="L1943" s="207"/>
      <c r="M1943" s="147"/>
      <c r="N1943" s="207">
        <v>400</v>
      </c>
      <c r="O1943" s="206"/>
      <c r="P1943" s="143" t="s">
        <v>19</v>
      </c>
      <c r="Q1943" s="206" t="s">
        <v>534</v>
      </c>
      <c r="R1943" s="150" t="s">
        <v>1370</v>
      </c>
      <c r="S1943" s="206" t="s">
        <v>2019</v>
      </c>
      <c r="T1943" s="206"/>
      <c r="U1943" s="206"/>
      <c r="V1943" s="145" t="s">
        <v>2009</v>
      </c>
      <c r="W1943" s="206" t="e">
        <f t="shared" si="92"/>
        <v>#VALUE!</v>
      </c>
      <c r="X1943" s="206">
        <f t="shared" si="93"/>
        <v>36</v>
      </c>
      <c r="Y1943" s="206" t="str">
        <f>VLOOKUP(P1943,NIVEAUXADMIN!A:B,2,FALSE)</f>
        <v>HT07</v>
      </c>
      <c r="Z1943" s="206" t="str">
        <f>VLOOKUP(Q1943,NIVEAUXADMIN!E:F,2,FALSE)</f>
        <v>HT07742</v>
      </c>
      <c r="AA1943" s="206" t="str">
        <f>VLOOKUP(R1943,NIVEAUXADMIN!I:J,2,FALSE)</f>
        <v>HT07742-02</v>
      </c>
      <c r="AB1943" s="206">
        <f>IF(SUMPRODUCT(($A$4:$A1943=A1943)*($Q$4:$Q1943=Q1943))&gt;1,0,1)</f>
        <v>0</v>
      </c>
      <c r="AC1943" s="207">
        <f>IF(SUMPRODUCT(($A$4:$A1943=A1943)*($F$4:$F1943=F1943)*($Q$4:$Q1943=Q1943))&gt;1,0,1)</f>
        <v>0</v>
      </c>
      <c r="AD1943" s="206" t="str">
        <f t="shared" si="94"/>
        <v xml:space="preserve">{"Organisation": "Medecins Sans Frontiere", "Indicateur": "Distribution de biens non-alimentaire", "Statut": "Réalisé", "Date de l'activité (passé ou planifiée)
( jj-mm-aaaa)": "Octobre 2016", "Département": "Sud", "Commune": "Port-a-Piment", "Section Communale": "2ème Balais"}, </v>
      </c>
    </row>
    <row r="1944" spans="1:30" x14ac:dyDescent="0.25">
      <c r="A1944" s="206" t="s">
        <v>2065</v>
      </c>
      <c r="B1944" s="57"/>
      <c r="C1944" s="206"/>
      <c r="D1944" s="206" t="s">
        <v>15</v>
      </c>
      <c r="E1944" s="132" t="s">
        <v>2251</v>
      </c>
      <c r="F1944" s="77" t="s">
        <v>2418</v>
      </c>
      <c r="G1944" s="145" t="s">
        <v>1151</v>
      </c>
      <c r="H1944" s="138" t="str">
        <f>IFERROR(VLOOKUP(G1944,REFERENCES!O:P,2,FALSE),"")</f>
        <v>Nombre de kits d'outils</v>
      </c>
      <c r="I1944" s="207">
        <v>40</v>
      </c>
      <c r="J1944" s="207"/>
      <c r="K1944" s="207"/>
      <c r="L1944" s="207"/>
      <c r="M1944" s="147"/>
      <c r="N1944" s="207">
        <v>400</v>
      </c>
      <c r="O1944" s="206"/>
      <c r="P1944" s="143" t="s">
        <v>19</v>
      </c>
      <c r="Q1944" s="206" t="s">
        <v>534</v>
      </c>
      <c r="R1944" s="150" t="s">
        <v>1370</v>
      </c>
      <c r="S1944" s="206" t="s">
        <v>2019</v>
      </c>
      <c r="T1944" s="206"/>
      <c r="U1944" s="206"/>
      <c r="V1944" s="145" t="s">
        <v>2010</v>
      </c>
      <c r="W1944" s="206" t="e">
        <f t="shared" si="92"/>
        <v>#VALUE!</v>
      </c>
      <c r="X1944" s="206">
        <f t="shared" si="93"/>
        <v>36</v>
      </c>
      <c r="Y1944" s="206" t="str">
        <f>VLOOKUP(P1944,NIVEAUXADMIN!A:B,2,FALSE)</f>
        <v>HT07</v>
      </c>
      <c r="Z1944" s="206" t="str">
        <f>VLOOKUP(Q1944,NIVEAUXADMIN!E:F,2,FALSE)</f>
        <v>HT07742</v>
      </c>
      <c r="AA1944" s="206" t="str">
        <f>VLOOKUP(R1944,NIVEAUXADMIN!I:J,2,FALSE)</f>
        <v>HT07742-02</v>
      </c>
      <c r="AB1944" s="206">
        <f>IF(SUMPRODUCT(($A$4:$A1944=A1944)*($Q$4:$Q1944=Q1944))&gt;1,0,1)</f>
        <v>0</v>
      </c>
      <c r="AC1944" s="207">
        <f>IF(SUMPRODUCT(($A$4:$A1944=A1944)*($F$4:$F1944=F1944)*($Q$4:$Q1944=Q1944))&gt;1,0,1)</f>
        <v>1</v>
      </c>
      <c r="AD1944" s="206" t="str">
        <f t="shared" si="94"/>
        <v xml:space="preserve">{"Organisation": "Medecins Sans Frontiere", "Indicateur": "Support à l'auto-recouvrement pour la réparation et reconstruction", "Statut": "Réalisé", "Date de l'activité (passé ou planifiée)
( jj-mm-aaaa)": "Octobre 2016", "Département": "Sud", "Commune": "Port-a-Piment", "Section Communale": "2ème Balais"}, </v>
      </c>
    </row>
    <row r="1945" spans="1:30" x14ac:dyDescent="0.25">
      <c r="A1945" s="206" t="s">
        <v>2065</v>
      </c>
      <c r="B1945" s="57"/>
      <c r="C1945" s="206"/>
      <c r="D1945" s="206" t="s">
        <v>15</v>
      </c>
      <c r="E1945" s="132" t="s">
        <v>2251</v>
      </c>
      <c r="F1945" s="77" t="s">
        <v>2417</v>
      </c>
      <c r="G1945" s="145" t="s">
        <v>1047</v>
      </c>
      <c r="H1945" s="138" t="str">
        <f>IFERROR(VLOOKUP(G1945,REFERENCES!O:P,2,FALSE),"")</f>
        <v xml:space="preserve">Nombre </v>
      </c>
      <c r="I1945" s="207">
        <v>1220</v>
      </c>
      <c r="J1945" s="207"/>
      <c r="K1945" s="207"/>
      <c r="L1945" s="207"/>
      <c r="M1945" s="147"/>
      <c r="N1945" s="207">
        <v>610</v>
      </c>
      <c r="O1945" s="206"/>
      <c r="P1945" s="143" t="s">
        <v>19</v>
      </c>
      <c r="Q1945" s="206" t="s">
        <v>549</v>
      </c>
      <c r="R1945" s="150" t="s">
        <v>1447</v>
      </c>
      <c r="S1945" s="206" t="s">
        <v>2024</v>
      </c>
      <c r="T1945" s="206"/>
      <c r="U1945" s="206"/>
      <c r="V1945" s="145" t="s">
        <v>2008</v>
      </c>
      <c r="W1945" s="206" t="e">
        <f t="shared" si="92"/>
        <v>#VALUE!</v>
      </c>
      <c r="X1945" s="206">
        <f t="shared" si="93"/>
        <v>36</v>
      </c>
      <c r="Y1945" s="206" t="str">
        <f>VLOOKUP(P1945,NIVEAUXADMIN!A:B,2,FALSE)</f>
        <v>HT07</v>
      </c>
      <c r="Z1945" s="206" t="str">
        <f>VLOOKUP(Q1945,NIVEAUXADMIN!E:F,2,FALSE)</f>
        <v>HT07753</v>
      </c>
      <c r="AA1945" s="206" t="str">
        <f>VLOOKUP(R1945,NIVEAUXADMIN!I:J,2,FALSE)</f>
        <v>HT07753-02</v>
      </c>
      <c r="AB1945" s="206">
        <f>IF(SUMPRODUCT(($A$4:$A1945=A1945)*($Q$4:$Q1945=Q1945))&gt;1,0,1)</f>
        <v>1</v>
      </c>
      <c r="AC1945" s="207">
        <f>IF(SUMPRODUCT(($A$4:$A1945=A1945)*($F$4:$F1945=F1945)*($Q$4:$Q1945=Q1945))&gt;1,0,1)</f>
        <v>1</v>
      </c>
      <c r="AD1945"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46" spans="1:30" x14ac:dyDescent="0.25">
      <c r="A1946" s="206" t="s">
        <v>2065</v>
      </c>
      <c r="B1946" s="57"/>
      <c r="C1946" s="206"/>
      <c r="D1946" s="206" t="s">
        <v>15</v>
      </c>
      <c r="E1946" s="132" t="s">
        <v>2251</v>
      </c>
      <c r="F1946" s="208" t="s">
        <v>2417</v>
      </c>
      <c r="G1946" s="145" t="s">
        <v>1058</v>
      </c>
      <c r="H1946" s="138" t="str">
        <f>IFERROR(VLOOKUP(G1946,REFERENCES!O:P,2,FALSE),"")</f>
        <v xml:space="preserve">Nombre </v>
      </c>
      <c r="I1946" s="207">
        <v>1220</v>
      </c>
      <c r="J1946" s="207"/>
      <c r="K1946" s="207"/>
      <c r="L1946" s="207"/>
      <c r="M1946" s="147"/>
      <c r="N1946" s="207">
        <v>610</v>
      </c>
      <c r="O1946" s="206"/>
      <c r="P1946" s="143" t="s">
        <v>19</v>
      </c>
      <c r="Q1946" s="206" t="s">
        <v>549</v>
      </c>
      <c r="R1946" s="150" t="s">
        <v>1447</v>
      </c>
      <c r="S1946" s="206" t="s">
        <v>2024</v>
      </c>
      <c r="T1946" s="206"/>
      <c r="U1946" s="206"/>
      <c r="V1946" s="206" t="s">
        <v>1049</v>
      </c>
      <c r="W1946" s="206" t="e">
        <f t="shared" si="92"/>
        <v>#VALUE!</v>
      </c>
      <c r="X1946" s="206">
        <f t="shared" si="93"/>
        <v>36</v>
      </c>
      <c r="Y1946" s="206" t="str">
        <f>VLOOKUP(P1946,NIVEAUXADMIN!A:B,2,FALSE)</f>
        <v>HT07</v>
      </c>
      <c r="Z1946" s="206" t="str">
        <f>VLOOKUP(Q1946,NIVEAUXADMIN!E:F,2,FALSE)</f>
        <v>HT07753</v>
      </c>
      <c r="AA1946" s="206" t="str">
        <f>VLOOKUP(R1946,NIVEAUXADMIN!I:J,2,FALSE)</f>
        <v>HT07753-02</v>
      </c>
      <c r="AB1946" s="206">
        <f>IF(SUMPRODUCT(($A$4:$A1946=A1946)*($Q$4:$Q1946=Q1946))&gt;1,0,1)</f>
        <v>0</v>
      </c>
      <c r="AC1946" s="207">
        <f>IF(SUMPRODUCT(($A$4:$A1946=A1946)*($F$4:$F1946=F1946)*($Q$4:$Q1946=Q1946))&gt;1,0,1)</f>
        <v>0</v>
      </c>
      <c r="AD1946"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47" spans="1:30" x14ac:dyDescent="0.25">
      <c r="A1947" s="206" t="s">
        <v>2065</v>
      </c>
      <c r="B1947" s="57"/>
      <c r="C1947" s="206"/>
      <c r="D1947" s="206" t="s">
        <v>15</v>
      </c>
      <c r="E1947" s="132" t="s">
        <v>2251</v>
      </c>
      <c r="F1947" s="77" t="s">
        <v>2417</v>
      </c>
      <c r="G1947" s="145" t="s">
        <v>1052</v>
      </c>
      <c r="H1947" s="138" t="str">
        <f>IFERROR(VLOOKUP(G1947,REFERENCES!O:P,2,FALSE),"")</f>
        <v xml:space="preserve">Nombre </v>
      </c>
      <c r="I1947" s="207">
        <v>122000</v>
      </c>
      <c r="J1947" s="207"/>
      <c r="K1947" s="207"/>
      <c r="L1947" s="207"/>
      <c r="M1947" s="147"/>
      <c r="N1947" s="207">
        <v>610</v>
      </c>
      <c r="O1947" s="143"/>
      <c r="P1947" s="143" t="s">
        <v>19</v>
      </c>
      <c r="Q1947" s="206" t="s">
        <v>549</v>
      </c>
      <c r="R1947" s="150" t="s">
        <v>1447</v>
      </c>
      <c r="S1947" s="206" t="s">
        <v>2024</v>
      </c>
      <c r="T1947" s="143"/>
      <c r="U1947" s="143"/>
      <c r="V1947" s="145" t="s">
        <v>2009</v>
      </c>
      <c r="W1947" s="206" t="e">
        <f t="shared" si="92"/>
        <v>#VALUE!</v>
      </c>
      <c r="X1947" s="206">
        <f t="shared" si="93"/>
        <v>36</v>
      </c>
      <c r="Y1947" s="206" t="str">
        <f>VLOOKUP(P1947,NIVEAUXADMIN!A:B,2,FALSE)</f>
        <v>HT07</v>
      </c>
      <c r="Z1947" s="206" t="str">
        <f>VLOOKUP(Q1947,NIVEAUXADMIN!E:F,2,FALSE)</f>
        <v>HT07753</v>
      </c>
      <c r="AA1947" s="206" t="str">
        <f>VLOOKUP(R1947,NIVEAUXADMIN!I:J,2,FALSE)</f>
        <v>HT07753-02</v>
      </c>
      <c r="AB1947" s="206">
        <f>IF(SUMPRODUCT(($A$4:$A1947=A1947)*($Q$4:$Q1947=Q1947))&gt;1,0,1)</f>
        <v>0</v>
      </c>
      <c r="AC1947" s="207">
        <f>IF(SUMPRODUCT(($A$4:$A1947=A1947)*($F$4:$F1947=F1947)*($Q$4:$Q1947=Q1947))&gt;1,0,1)</f>
        <v>0</v>
      </c>
      <c r="AD1947"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48" spans="1:30" x14ac:dyDescent="0.25">
      <c r="A1948" s="206" t="s">
        <v>2065</v>
      </c>
      <c r="B1948" s="59"/>
      <c r="C1948" s="206"/>
      <c r="D1948" s="206" t="s">
        <v>15</v>
      </c>
      <c r="E1948" s="132" t="s">
        <v>2251</v>
      </c>
      <c r="F1948" s="208" t="s">
        <v>2418</v>
      </c>
      <c r="G1948" s="145" t="s">
        <v>1151</v>
      </c>
      <c r="H1948" s="138" t="str">
        <f>IFERROR(VLOOKUP(G1948,REFERENCES!O:P,2,FALSE),"")</f>
        <v>Nombre de kits d'outils</v>
      </c>
      <c r="I1948" s="207">
        <v>61</v>
      </c>
      <c r="J1948" s="207"/>
      <c r="K1948" s="207"/>
      <c r="L1948" s="207"/>
      <c r="M1948" s="147"/>
      <c r="N1948" s="207">
        <v>610</v>
      </c>
      <c r="O1948" s="143"/>
      <c r="P1948" s="143" t="s">
        <v>19</v>
      </c>
      <c r="Q1948" s="206" t="s">
        <v>549</v>
      </c>
      <c r="R1948" s="150" t="s">
        <v>1447</v>
      </c>
      <c r="S1948" s="206" t="s">
        <v>2024</v>
      </c>
      <c r="T1948" s="143"/>
      <c r="U1948" s="143"/>
      <c r="V1948" s="145" t="s">
        <v>2010</v>
      </c>
      <c r="W1948" s="206" t="e">
        <f t="shared" si="92"/>
        <v>#VALUE!</v>
      </c>
      <c r="X1948" s="206">
        <f t="shared" si="93"/>
        <v>36</v>
      </c>
      <c r="Y1948" s="206" t="str">
        <f>VLOOKUP(P1948,NIVEAUXADMIN!A:B,2,FALSE)</f>
        <v>HT07</v>
      </c>
      <c r="Z1948" s="206" t="str">
        <f>VLOOKUP(Q1948,NIVEAUXADMIN!E:F,2,FALSE)</f>
        <v>HT07753</v>
      </c>
      <c r="AA1948" s="206" t="str">
        <f>VLOOKUP(R1948,NIVEAUXADMIN!I:J,2,FALSE)</f>
        <v>HT07753-02</v>
      </c>
      <c r="AB1948" s="206">
        <f>IF(SUMPRODUCT(($A$4:$A1948=A1948)*($Q$4:$Q1948=Q1948))&gt;1,0,1)</f>
        <v>0</v>
      </c>
      <c r="AC1948" s="207">
        <f>IF(SUMPRODUCT(($A$4:$A1948=A1948)*($F$4:$F1948=F1948)*($Q$4:$Q1948=Q1948))&gt;1,0,1)</f>
        <v>1</v>
      </c>
      <c r="AD1948" s="206" t="str">
        <f t="shared" si="94"/>
        <v xml:space="preserve">{"Organisation": "Medecins Sans Frontiere", "Indicateur": "Support à l'auto-recouvrement pour la réparation et reconstruction", "Statut": "Réalisé", "Date de l'activité (passé ou planifiée)
( jj-mm-aaaa)": "Octobre 2016", "Département": "Sud", "Commune": "Tiburon", "Section Communale": "2ème Nan Sevré"}, </v>
      </c>
    </row>
    <row r="1949" spans="1:30" x14ac:dyDescent="0.25">
      <c r="A1949" s="206" t="s">
        <v>2065</v>
      </c>
      <c r="B1949" s="59"/>
      <c r="C1949" s="206"/>
      <c r="D1949" s="206" t="s">
        <v>15</v>
      </c>
      <c r="E1949" s="132" t="s">
        <v>2251</v>
      </c>
      <c r="F1949" s="77" t="s">
        <v>2417</v>
      </c>
      <c r="G1949" s="145" t="s">
        <v>1047</v>
      </c>
      <c r="H1949" s="138" t="str">
        <f>IFERROR(VLOOKUP(G1949,REFERENCES!O:P,2,FALSE),"")</f>
        <v xml:space="preserve">Nombre </v>
      </c>
      <c r="I1949" s="207">
        <v>1960</v>
      </c>
      <c r="J1949" s="207"/>
      <c r="K1949" s="207"/>
      <c r="L1949" s="207"/>
      <c r="M1949" s="147"/>
      <c r="N1949" s="207">
        <v>980</v>
      </c>
      <c r="O1949" s="143"/>
      <c r="P1949" s="206" t="s">
        <v>19</v>
      </c>
      <c r="Q1949" s="206" t="s">
        <v>549</v>
      </c>
      <c r="R1949" s="150" t="s">
        <v>1447</v>
      </c>
      <c r="S1949" s="206" t="s">
        <v>2025</v>
      </c>
      <c r="T1949" s="143"/>
      <c r="U1949" s="143"/>
      <c r="V1949" s="145" t="s">
        <v>2008</v>
      </c>
      <c r="W1949" s="206" t="e">
        <f t="shared" si="92"/>
        <v>#VALUE!</v>
      </c>
      <c r="X1949" s="206">
        <f t="shared" si="93"/>
        <v>36</v>
      </c>
      <c r="Y1949" s="206" t="str">
        <f>VLOOKUP(P1949,NIVEAUXADMIN!A:B,2,FALSE)</f>
        <v>HT07</v>
      </c>
      <c r="Z1949" s="206" t="str">
        <f>VLOOKUP(Q1949,NIVEAUXADMIN!E:F,2,FALSE)</f>
        <v>HT07753</v>
      </c>
      <c r="AA1949" s="206" t="str">
        <f>VLOOKUP(R1949,NIVEAUXADMIN!I:J,2,FALSE)</f>
        <v>HT07753-02</v>
      </c>
      <c r="AB1949" s="206">
        <f>IF(SUMPRODUCT(($A$4:$A1949=A1949)*($Q$4:$Q1949=Q1949))&gt;1,0,1)</f>
        <v>0</v>
      </c>
      <c r="AC1949" s="207">
        <f>IF(SUMPRODUCT(($A$4:$A1949=A1949)*($F$4:$F1949=F1949)*($Q$4:$Q1949=Q1949))&gt;1,0,1)</f>
        <v>0</v>
      </c>
      <c r="AD1949"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50" spans="1:30" x14ac:dyDescent="0.25">
      <c r="A1950" s="206" t="s">
        <v>2065</v>
      </c>
      <c r="B1950" s="143"/>
      <c r="C1950" s="206"/>
      <c r="D1950" s="206" t="s">
        <v>15</v>
      </c>
      <c r="E1950" s="132" t="s">
        <v>2251</v>
      </c>
      <c r="F1950" s="208" t="s">
        <v>2417</v>
      </c>
      <c r="G1950" s="145" t="s">
        <v>1058</v>
      </c>
      <c r="H1950" s="138" t="str">
        <f>IFERROR(VLOOKUP(G1950,REFERENCES!O:P,2,FALSE),"")</f>
        <v xml:space="preserve">Nombre </v>
      </c>
      <c r="I1950" s="207">
        <v>1960</v>
      </c>
      <c r="J1950" s="207"/>
      <c r="K1950" s="207"/>
      <c r="L1950" s="207"/>
      <c r="M1950" s="147"/>
      <c r="N1950" s="207">
        <v>980</v>
      </c>
      <c r="O1950" s="143"/>
      <c r="P1950" s="206" t="s">
        <v>19</v>
      </c>
      <c r="Q1950" s="206" t="s">
        <v>549</v>
      </c>
      <c r="R1950" s="150" t="s">
        <v>1447</v>
      </c>
      <c r="S1950" s="206" t="s">
        <v>2025</v>
      </c>
      <c r="T1950" s="143"/>
      <c r="U1950" s="143"/>
      <c r="V1950" s="206" t="s">
        <v>1049</v>
      </c>
      <c r="W1950" s="206" t="e">
        <f t="shared" si="92"/>
        <v>#VALUE!</v>
      </c>
      <c r="X1950" s="206">
        <f t="shared" si="93"/>
        <v>36</v>
      </c>
      <c r="Y1950" s="206" t="str">
        <f>VLOOKUP(P1950,NIVEAUXADMIN!A:B,2,FALSE)</f>
        <v>HT07</v>
      </c>
      <c r="Z1950" s="206" t="str">
        <f>VLOOKUP(Q1950,NIVEAUXADMIN!E:F,2,FALSE)</f>
        <v>HT07753</v>
      </c>
      <c r="AA1950" s="206" t="str">
        <f>VLOOKUP(R1950,NIVEAUXADMIN!I:J,2,FALSE)</f>
        <v>HT07753-02</v>
      </c>
      <c r="AB1950" s="206">
        <f>IF(SUMPRODUCT(($A$4:$A1950=A1950)*($Q$4:$Q1950=Q1950))&gt;1,0,1)</f>
        <v>0</v>
      </c>
      <c r="AC1950" s="207">
        <f>IF(SUMPRODUCT(($A$4:$A1950=A1950)*($F$4:$F1950=F1950)*($Q$4:$Q1950=Q1950))&gt;1,0,1)</f>
        <v>0</v>
      </c>
      <c r="AD1950"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51" spans="1:30" x14ac:dyDescent="0.25">
      <c r="A1951" s="206" t="s">
        <v>2065</v>
      </c>
      <c r="B1951" s="59"/>
      <c r="C1951" s="206"/>
      <c r="D1951" s="206" t="s">
        <v>15</v>
      </c>
      <c r="E1951" s="132" t="s">
        <v>2251</v>
      </c>
      <c r="F1951" s="208" t="s">
        <v>2417</v>
      </c>
      <c r="G1951" s="145" t="s">
        <v>1052</v>
      </c>
      <c r="H1951" s="138" t="str">
        <f>IFERROR(VLOOKUP(G1951,REFERENCES!O:P,2,FALSE),"")</f>
        <v xml:space="preserve">Nombre </v>
      </c>
      <c r="I1951" s="207">
        <v>196000</v>
      </c>
      <c r="J1951" s="207"/>
      <c r="K1951" s="207"/>
      <c r="L1951" s="207"/>
      <c r="M1951" s="147"/>
      <c r="N1951" s="207">
        <v>980</v>
      </c>
      <c r="O1951" s="143"/>
      <c r="P1951" s="143" t="s">
        <v>19</v>
      </c>
      <c r="Q1951" s="206" t="s">
        <v>549</v>
      </c>
      <c r="R1951" s="150" t="s">
        <v>1447</v>
      </c>
      <c r="S1951" s="206" t="s">
        <v>2025</v>
      </c>
      <c r="T1951" s="143"/>
      <c r="U1951" s="143"/>
      <c r="V1951" s="145" t="s">
        <v>2009</v>
      </c>
      <c r="W1951" s="206" t="e">
        <f t="shared" si="92"/>
        <v>#VALUE!</v>
      </c>
      <c r="X1951" s="206">
        <f t="shared" si="93"/>
        <v>36</v>
      </c>
      <c r="Y1951" s="206" t="str">
        <f>VLOOKUP(P1951,NIVEAUXADMIN!A:B,2,FALSE)</f>
        <v>HT07</v>
      </c>
      <c r="Z1951" s="206" t="str">
        <f>VLOOKUP(Q1951,NIVEAUXADMIN!E:F,2,FALSE)</f>
        <v>HT07753</v>
      </c>
      <c r="AA1951" s="206" t="str">
        <f>VLOOKUP(R1951,NIVEAUXADMIN!I:J,2,FALSE)</f>
        <v>HT07753-02</v>
      </c>
      <c r="AB1951" s="206">
        <f>IF(SUMPRODUCT(($A$4:$A1951=A1951)*($Q$4:$Q1951=Q1951))&gt;1,0,1)</f>
        <v>0</v>
      </c>
      <c r="AC1951" s="207">
        <f>IF(SUMPRODUCT(($A$4:$A1951=A1951)*($F$4:$F1951=F1951)*($Q$4:$Q1951=Q1951))&gt;1,0,1)</f>
        <v>0</v>
      </c>
      <c r="AD1951" s="206" t="str">
        <f t="shared" si="94"/>
        <v xml:space="preserve">{"Organisation": "Medecins Sans Frontiere", "Indicateur": "Distribution de biens non-alimentaire", "Statut": "Réalisé", "Date de l'activité (passé ou planifiée)
( jj-mm-aaaa)": "Octobre 2016", "Département": "Sud", "Commune": "Tiburon", "Section Communale": "2ème Nan Sevré"}, </v>
      </c>
    </row>
    <row r="1952" spans="1:30" x14ac:dyDescent="0.25">
      <c r="A1952" s="206" t="s">
        <v>2065</v>
      </c>
      <c r="B1952" s="59"/>
      <c r="C1952" s="206"/>
      <c r="D1952" s="206" t="s">
        <v>15</v>
      </c>
      <c r="E1952" s="132" t="s">
        <v>2251</v>
      </c>
      <c r="F1952" s="208" t="s">
        <v>2418</v>
      </c>
      <c r="G1952" s="145" t="s">
        <v>1151</v>
      </c>
      <c r="H1952" s="138" t="str">
        <f>IFERROR(VLOOKUP(G1952,REFERENCES!O:P,2,FALSE),"")</f>
        <v>Nombre de kits d'outils</v>
      </c>
      <c r="I1952" s="207">
        <v>98</v>
      </c>
      <c r="J1952" s="207"/>
      <c r="K1952" s="207"/>
      <c r="L1952" s="207"/>
      <c r="M1952" s="147"/>
      <c r="N1952" s="207">
        <v>980</v>
      </c>
      <c r="O1952" s="143"/>
      <c r="P1952" s="143" t="s">
        <v>19</v>
      </c>
      <c r="Q1952" s="206" t="s">
        <v>549</v>
      </c>
      <c r="R1952" s="150" t="s">
        <v>1447</v>
      </c>
      <c r="S1952" s="206" t="s">
        <v>2025</v>
      </c>
      <c r="T1952" s="143"/>
      <c r="U1952" s="143"/>
      <c r="V1952" s="145" t="s">
        <v>2010</v>
      </c>
      <c r="W1952" s="206" t="e">
        <f t="shared" si="92"/>
        <v>#VALUE!</v>
      </c>
      <c r="X1952" s="206">
        <f t="shared" si="93"/>
        <v>36</v>
      </c>
      <c r="Y1952" s="206" t="str">
        <f>VLOOKUP(P1952,NIVEAUXADMIN!A:B,2,FALSE)</f>
        <v>HT07</v>
      </c>
      <c r="Z1952" s="206" t="str">
        <f>VLOOKUP(Q1952,NIVEAUXADMIN!E:F,2,FALSE)</f>
        <v>HT07753</v>
      </c>
      <c r="AA1952" s="206" t="str">
        <f>VLOOKUP(R1952,NIVEAUXADMIN!I:J,2,FALSE)</f>
        <v>HT07753-02</v>
      </c>
      <c r="AB1952" s="206">
        <f>IF(SUMPRODUCT(($A$4:$A1952=A1952)*($Q$4:$Q1952=Q1952))&gt;1,0,1)</f>
        <v>0</v>
      </c>
      <c r="AC1952" s="207">
        <f>IF(SUMPRODUCT(($A$4:$A1952=A1952)*($F$4:$F1952=F1952)*($Q$4:$Q1952=Q1952))&gt;1,0,1)</f>
        <v>0</v>
      </c>
      <c r="AD1952" s="206" t="str">
        <f t="shared" si="94"/>
        <v xml:space="preserve">{"Organisation": "Medecins Sans Frontiere", "Indicateur": "Support à l'auto-recouvrement pour la réparation et reconstruction", "Statut": "Réalisé", "Date de l'activité (passé ou planifiée)
( jj-mm-aaaa)": "Octobre 2016", "Département": "Sud", "Commune": "Tiburon", "Section Communale": "2ème Nan Sevré"}, </v>
      </c>
    </row>
    <row r="1953" spans="1:30" x14ac:dyDescent="0.25">
      <c r="A1953" s="206" t="s">
        <v>2065</v>
      </c>
      <c r="B1953" s="59"/>
      <c r="C1953" s="206"/>
      <c r="D1953" s="206" t="s">
        <v>15</v>
      </c>
      <c r="E1953" s="132" t="s">
        <v>2251</v>
      </c>
      <c r="F1953" s="208" t="s">
        <v>2420</v>
      </c>
      <c r="G1953" s="145" t="s">
        <v>2410</v>
      </c>
      <c r="H1953" s="138" t="str">
        <f>IFERROR(VLOOKUP(G1953,REFERENCES!O:P,2,FALSE),"")</f>
        <v xml:space="preserve">Nombre </v>
      </c>
      <c r="I1953" s="207"/>
      <c r="J1953" s="207"/>
      <c r="K1953" s="207"/>
      <c r="L1953" s="207"/>
      <c r="M1953" s="147"/>
      <c r="N1953" s="207">
        <v>400</v>
      </c>
      <c r="O1953" s="143"/>
      <c r="P1953" s="143" t="s">
        <v>19</v>
      </c>
      <c r="Q1953" s="206" t="s">
        <v>534</v>
      </c>
      <c r="R1953" s="150" t="s">
        <v>1370</v>
      </c>
      <c r="S1953" s="206" t="s">
        <v>2019</v>
      </c>
      <c r="T1953" s="143"/>
      <c r="U1953" s="143"/>
      <c r="V1953" s="145" t="s">
        <v>2026</v>
      </c>
      <c r="W1953" s="206" t="e">
        <f t="shared" si="92"/>
        <v>#VALUE!</v>
      </c>
      <c r="X1953" s="206">
        <f t="shared" si="93"/>
        <v>36</v>
      </c>
      <c r="Y1953" s="206" t="str">
        <f>VLOOKUP(P1953,NIVEAUXADMIN!A:B,2,FALSE)</f>
        <v>HT07</v>
      </c>
      <c r="Z1953" s="206" t="str">
        <f>VLOOKUP(Q1953,NIVEAUXADMIN!E:F,2,FALSE)</f>
        <v>HT07742</v>
      </c>
      <c r="AA1953" s="206" t="str">
        <f>VLOOKUP(R1953,NIVEAUXADMIN!I:J,2,FALSE)</f>
        <v>HT07742-02</v>
      </c>
      <c r="AB1953" s="206">
        <f>IF(SUMPRODUCT(($A$4:$A1953=A1953)*($Q$4:$Q1953=Q1953))&gt;1,0,1)</f>
        <v>0</v>
      </c>
      <c r="AC1953" s="207">
        <f>IF(SUMPRODUCT(($A$4:$A1953=A1953)*($F$4:$F1953=F1953)*($Q$4:$Q1953=Q1953))&gt;1,0,1)</f>
        <v>1</v>
      </c>
      <c r="AD1953" s="206" t="str">
        <f t="shared" si="94"/>
        <v xml:space="preserve">{"Organisation": "Medecins Sans Frontiere", "Indicateur": "Distribution de materiel d'abris d'urgence", "Statut": "Réalisé", "Date de l'activité (passé ou planifiée)
( jj-mm-aaaa)": "Octobre 2016", "Département": "Sud", "Commune": "Port-a-Piment", "Section Communale": "2ème Balais"}, </v>
      </c>
    </row>
    <row r="1954" spans="1:30" x14ac:dyDescent="0.25">
      <c r="A1954" s="206" t="s">
        <v>2065</v>
      </c>
      <c r="B1954" s="59"/>
      <c r="C1954" s="206"/>
      <c r="D1954" s="206" t="s">
        <v>15</v>
      </c>
      <c r="E1954" s="132" t="s">
        <v>2251</v>
      </c>
      <c r="F1954" s="208" t="s">
        <v>2420</v>
      </c>
      <c r="G1954" s="145" t="s">
        <v>2410</v>
      </c>
      <c r="H1954" s="138" t="str">
        <f>IFERROR(VLOOKUP(G1954,REFERENCES!O:P,2,FALSE),"")</f>
        <v xml:space="preserve">Nombre </v>
      </c>
      <c r="I1954" s="207"/>
      <c r="J1954" s="207"/>
      <c r="K1954" s="207"/>
      <c r="L1954" s="207"/>
      <c r="M1954" s="147"/>
      <c r="N1954" s="207">
        <v>610</v>
      </c>
      <c r="O1954" s="206"/>
      <c r="P1954" s="143" t="s">
        <v>19</v>
      </c>
      <c r="Q1954" s="206" t="s">
        <v>549</v>
      </c>
      <c r="R1954" s="150" t="s">
        <v>1447</v>
      </c>
      <c r="S1954" s="143" t="s">
        <v>2024</v>
      </c>
      <c r="T1954" s="143"/>
      <c r="U1954" s="143"/>
      <c r="V1954" s="145" t="s">
        <v>2026</v>
      </c>
      <c r="W1954" s="206" t="e">
        <f t="shared" si="92"/>
        <v>#VALUE!</v>
      </c>
      <c r="X1954" s="206">
        <f t="shared" si="93"/>
        <v>36</v>
      </c>
      <c r="Y1954" s="206" t="str">
        <f>VLOOKUP(P1954,NIVEAUXADMIN!A:B,2,FALSE)</f>
        <v>HT07</v>
      </c>
      <c r="Z1954" s="206" t="str">
        <f>VLOOKUP(Q1954,NIVEAUXADMIN!E:F,2,FALSE)</f>
        <v>HT07753</v>
      </c>
      <c r="AA1954" s="206" t="str">
        <f>VLOOKUP(R1954,NIVEAUXADMIN!I:J,2,FALSE)</f>
        <v>HT07753-02</v>
      </c>
      <c r="AB1954" s="206">
        <f>IF(SUMPRODUCT(($A$4:$A1954=A1954)*($Q$4:$Q1954=Q1954))&gt;1,0,1)</f>
        <v>0</v>
      </c>
      <c r="AC1954" s="207">
        <f>IF(SUMPRODUCT(($A$4:$A1954=A1954)*($F$4:$F1954=F1954)*($Q$4:$Q1954=Q1954))&gt;1,0,1)</f>
        <v>1</v>
      </c>
      <c r="AD1954" s="206" t="str">
        <f t="shared" si="94"/>
        <v xml:space="preserve">{"Organisation": "Medecins Sans Frontiere", "Indicateur": "Distribution de materiel d'abris d'urgence", "Statut": "Réalisé", "Date de l'activité (passé ou planifiée)
( jj-mm-aaaa)": "Octobre 2016", "Département": "Sud", "Commune": "Tiburon", "Section Communale": "2ème Nan Sevré"}, </v>
      </c>
    </row>
    <row r="1955" spans="1:30" x14ac:dyDescent="0.25">
      <c r="A1955" s="206" t="s">
        <v>2065</v>
      </c>
      <c r="B1955" s="59"/>
      <c r="C1955" s="206"/>
      <c r="D1955" s="206" t="s">
        <v>15</v>
      </c>
      <c r="E1955" s="132" t="s">
        <v>2251</v>
      </c>
      <c r="F1955" s="77" t="s">
        <v>2420</v>
      </c>
      <c r="G1955" s="145" t="s">
        <v>2410</v>
      </c>
      <c r="H1955" s="138" t="str">
        <f>IFERROR(VLOOKUP(G1955,REFERENCES!O:P,2,FALSE),"")</f>
        <v xml:space="preserve">Nombre </v>
      </c>
      <c r="I1955" s="207"/>
      <c r="J1955" s="207"/>
      <c r="K1955" s="207"/>
      <c r="L1955" s="207"/>
      <c r="M1955" s="147"/>
      <c r="N1955" s="207">
        <v>980</v>
      </c>
      <c r="O1955" s="206"/>
      <c r="P1955" s="143" t="s">
        <v>19</v>
      </c>
      <c r="Q1955" s="206" t="s">
        <v>549</v>
      </c>
      <c r="R1955" s="150" t="s">
        <v>1447</v>
      </c>
      <c r="S1955" s="143" t="s">
        <v>2025</v>
      </c>
      <c r="T1955" s="143"/>
      <c r="U1955" s="143"/>
      <c r="V1955" s="145" t="s">
        <v>2026</v>
      </c>
      <c r="W1955" s="206" t="e">
        <f t="shared" si="92"/>
        <v>#VALUE!</v>
      </c>
      <c r="X1955" s="206">
        <f t="shared" si="93"/>
        <v>36</v>
      </c>
      <c r="Y1955" s="206" t="str">
        <f>VLOOKUP(P1955,NIVEAUXADMIN!A:B,2,FALSE)</f>
        <v>HT07</v>
      </c>
      <c r="Z1955" s="206" t="str">
        <f>VLOOKUP(Q1955,NIVEAUXADMIN!E:F,2,FALSE)</f>
        <v>HT07753</v>
      </c>
      <c r="AA1955" s="206" t="str">
        <f>VLOOKUP(R1955,NIVEAUXADMIN!I:J,2,FALSE)</f>
        <v>HT07753-02</v>
      </c>
      <c r="AB1955" s="206">
        <f>IF(SUMPRODUCT(($A$4:$A1955=A1955)*($Q$4:$Q1955=Q1955))&gt;1,0,1)</f>
        <v>0</v>
      </c>
      <c r="AC1955" s="207">
        <f>IF(SUMPRODUCT(($A$4:$A1955=A1955)*($F$4:$F1955=F1955)*($Q$4:$Q1955=Q1955))&gt;1,0,1)</f>
        <v>0</v>
      </c>
      <c r="AD1955" s="206" t="str">
        <f t="shared" si="94"/>
        <v xml:space="preserve">{"Organisation": "Medecins Sans Frontiere", "Indicateur": "Distribution de materiel d'abris d'urgence", "Statut": "Réalisé", "Date de l'activité (passé ou planifiée)
( jj-mm-aaaa)": "Octobre 2016", "Département": "Sud", "Commune": "Tiburon", "Section Communale": "2ème Nan Sevré"}, </v>
      </c>
    </row>
    <row r="1956" spans="1:30" x14ac:dyDescent="0.25">
      <c r="A1956" s="142" t="s">
        <v>1078</v>
      </c>
      <c r="B1956" s="59"/>
      <c r="C1956" s="142" t="s">
        <v>41</v>
      </c>
      <c r="D1956" s="142" t="s">
        <v>15</v>
      </c>
      <c r="E1956" s="136">
        <v>42383</v>
      </c>
      <c r="F1956" s="208" t="s">
        <v>2420</v>
      </c>
      <c r="G1956" s="145" t="s">
        <v>2410</v>
      </c>
      <c r="H1956" s="138" t="str">
        <f>IFERROR(VLOOKUP(G1956,REFERENCES!O:P,2,FALSE),"")</f>
        <v xml:space="preserve">Nombre </v>
      </c>
      <c r="I1956" s="141">
        <v>1</v>
      </c>
      <c r="J1956" s="206"/>
      <c r="K1956" s="206"/>
      <c r="L1956" s="206"/>
      <c r="M1956" s="147"/>
      <c r="N1956" s="141">
        <v>104</v>
      </c>
      <c r="O1956" s="206"/>
      <c r="P1956" s="143" t="s">
        <v>151</v>
      </c>
      <c r="Q1956" s="142" t="s">
        <v>2312</v>
      </c>
      <c r="R1956" s="144" t="s">
        <v>2319</v>
      </c>
      <c r="S1956" s="143"/>
      <c r="T1956" s="143"/>
      <c r="U1956" s="143"/>
      <c r="V1956" s="206"/>
      <c r="W1956" s="206" t="str">
        <f t="shared" si="92"/>
        <v>MER2016114NIANBA</v>
      </c>
      <c r="X1956" s="206">
        <f t="shared" si="93"/>
        <v>0</v>
      </c>
      <c r="Y1956" s="206" t="str">
        <f>VLOOKUP(P1956,NIVEAUXADMIN!A:B,2,FALSE)</f>
        <v>HT10</v>
      </c>
      <c r="Z1956" s="206" t="e">
        <f>VLOOKUP(Q1956,NIVEAUXADMIN!E:F,2,FALSE)</f>
        <v>#N/A</v>
      </c>
      <c r="AA1956" s="206" t="e">
        <f>VLOOKUP(R1956,NIVEAUXADMIN!I:J,2,FALSE)</f>
        <v>#N/A</v>
      </c>
      <c r="AB1956" s="206">
        <f>IF(SUMPRODUCT(($A$4:$A1956=A1956)*($Q$4:$Q1956=Q1956))&gt;1,0,1)</f>
        <v>1</v>
      </c>
      <c r="AC1956" s="207">
        <f>IF(SUMPRODUCT(($A$4:$A1956=A1956)*($F$4:$F1956=F1956)*($Q$4:$Q1956=Q1956))&gt;1,0,1)</f>
        <v>1</v>
      </c>
      <c r="AD1956" s="206" t="str">
        <f t="shared" si="94"/>
        <v xml:space="preserve">{"Organisation": "Mercy Corps", "Indicateur": "Distribution de materiel d'abris d'urgence", "Statut": "Réalisé", "Date de l'activité (passé ou planifiée)
( jj-mm-aaaa)": "1/14/2016", "Département": "Nippes", "Commune": "Anse -A- veau", "Section Communale": "BACONOIS"}, </v>
      </c>
    </row>
    <row r="1957" spans="1:30" x14ac:dyDescent="0.25">
      <c r="A1957" s="142" t="s">
        <v>1078</v>
      </c>
      <c r="B1957" s="59"/>
      <c r="C1957" s="142" t="s">
        <v>41</v>
      </c>
      <c r="D1957" s="142" t="s">
        <v>15</v>
      </c>
      <c r="E1957" s="136">
        <v>42383</v>
      </c>
      <c r="F1957" s="148" t="s">
        <v>2420</v>
      </c>
      <c r="G1957" s="178" t="s">
        <v>2410</v>
      </c>
      <c r="H1957" s="138" t="str">
        <f>IFERROR(VLOOKUP(G1957,REFERENCES!O:P,2,FALSE),"")</f>
        <v xml:space="preserve">Nombre </v>
      </c>
      <c r="I1957" s="141">
        <v>1</v>
      </c>
      <c r="J1957" s="206"/>
      <c r="K1957" s="206"/>
      <c r="L1957" s="206"/>
      <c r="M1957" s="147"/>
      <c r="N1957" s="141">
        <v>104</v>
      </c>
      <c r="O1957" s="206"/>
      <c r="P1957" s="206" t="s">
        <v>151</v>
      </c>
      <c r="Q1957" s="142" t="s">
        <v>2312</v>
      </c>
      <c r="R1957" s="144" t="s">
        <v>2319</v>
      </c>
      <c r="S1957" s="143"/>
      <c r="T1957" s="143"/>
      <c r="U1957" s="143"/>
      <c r="V1957" s="206"/>
      <c r="W1957" s="206" t="str">
        <f t="shared" si="92"/>
        <v>MER2016114NIANBA</v>
      </c>
      <c r="X1957" s="206">
        <f t="shared" si="93"/>
        <v>0</v>
      </c>
      <c r="Y1957" s="206" t="str">
        <f>VLOOKUP(P1957,NIVEAUXADMIN!A:B,2,FALSE)</f>
        <v>HT10</v>
      </c>
      <c r="Z1957" s="206" t="e">
        <f>VLOOKUP(Q1957,NIVEAUXADMIN!E:F,2,FALSE)</f>
        <v>#N/A</v>
      </c>
      <c r="AA1957" s="206" t="e">
        <f>VLOOKUP(R1957,NIVEAUXADMIN!I:J,2,FALSE)</f>
        <v>#N/A</v>
      </c>
      <c r="AB1957" s="206">
        <f>IF(SUMPRODUCT(($A$4:$A1957=A1957)*($Q$4:$Q1957=Q1957))&gt;1,0,1)</f>
        <v>0</v>
      </c>
      <c r="AC1957" s="207">
        <f>IF(SUMPRODUCT(($A$4:$A1957=A1957)*($F$4:$F1957=F1957)*($Q$4:$Q1957=Q1957))&gt;1,0,1)</f>
        <v>0</v>
      </c>
      <c r="AD1957" s="206" t="str">
        <f t="shared" si="94"/>
        <v xml:space="preserve">{"Organisation": "Mercy Corps", "Indicateur": "Distribution de materiel d'abris d'urgence", "Statut": "Réalisé", "Date de l'activité (passé ou planifiée)
( jj-mm-aaaa)": "1/14/2016", "Département": "Nippes", "Commune": "Anse -A- veau", "Section Communale": "BACONOIS"}, </v>
      </c>
    </row>
    <row r="1958" spans="1:30" x14ac:dyDescent="0.25">
      <c r="A1958" s="142" t="s">
        <v>1078</v>
      </c>
      <c r="B1958" s="59"/>
      <c r="C1958" s="142" t="s">
        <v>41</v>
      </c>
      <c r="D1958" s="142" t="s">
        <v>15</v>
      </c>
      <c r="E1958" s="136">
        <v>42383</v>
      </c>
      <c r="F1958" s="144" t="s">
        <v>2420</v>
      </c>
      <c r="G1958" s="178" t="s">
        <v>2410</v>
      </c>
      <c r="H1958" s="138" t="str">
        <f>IFERROR(VLOOKUP(G1958,REFERENCES!O:P,2,FALSE),"")</f>
        <v xml:space="preserve">Nombre </v>
      </c>
      <c r="I1958" s="141">
        <v>1</v>
      </c>
      <c r="J1958" s="206"/>
      <c r="K1958" s="206"/>
      <c r="L1958" s="206"/>
      <c r="M1958" s="147"/>
      <c r="N1958" s="141">
        <v>84</v>
      </c>
      <c r="O1958" s="206"/>
      <c r="P1958" s="206" t="s">
        <v>151</v>
      </c>
      <c r="Q1958" s="142" t="s">
        <v>2312</v>
      </c>
      <c r="R1958" s="144" t="s">
        <v>2320</v>
      </c>
      <c r="S1958" s="143"/>
      <c r="T1958" s="206"/>
      <c r="U1958" s="206"/>
      <c r="V1958" s="206"/>
      <c r="W1958" s="206" t="str">
        <f t="shared" si="92"/>
        <v>MER2016114NIANLA</v>
      </c>
      <c r="X1958" s="206">
        <f t="shared" si="93"/>
        <v>0</v>
      </c>
      <c r="Y1958" s="206" t="str">
        <f>VLOOKUP(P1958,NIVEAUXADMIN!A:B,2,FALSE)</f>
        <v>HT10</v>
      </c>
      <c r="Z1958" s="206" t="e">
        <f>VLOOKUP(Q1958,NIVEAUXADMIN!E:F,2,FALSE)</f>
        <v>#N/A</v>
      </c>
      <c r="AA1958" s="206" t="e">
        <f>VLOOKUP(R1958,NIVEAUXADMIN!I:J,2,FALSE)</f>
        <v>#N/A</v>
      </c>
      <c r="AB1958" s="206">
        <f>IF(SUMPRODUCT(($A$4:$A1958=A1958)*($Q$4:$Q1958=Q1958))&gt;1,0,1)</f>
        <v>0</v>
      </c>
      <c r="AC1958" s="207">
        <f>IF(SUMPRODUCT(($A$4:$A1958=A1958)*($F$4:$F1958=F1958)*($Q$4:$Q1958=Q1958))&gt;1,0,1)</f>
        <v>0</v>
      </c>
      <c r="AD1958" s="206" t="str">
        <f t="shared" si="94"/>
        <v xml:space="preserve">{"Organisation": "Mercy Corps", "Indicateur": "Distribution de materiel d'abris d'urgence", "Statut": "Réalisé", "Date de l'activité (passé ou planifiée)
( jj-mm-aaaa)": "1/14/2016", "Département": "Nippes", "Commune": "Anse -A- veau", "Section Communale": "LAVAL"}, </v>
      </c>
    </row>
    <row r="1959" spans="1:30" x14ac:dyDescent="0.25">
      <c r="A1959" s="142" t="s">
        <v>1078</v>
      </c>
      <c r="B1959" s="59"/>
      <c r="C1959" s="142" t="s">
        <v>41</v>
      </c>
      <c r="D1959" s="142" t="s">
        <v>15</v>
      </c>
      <c r="E1959" s="136">
        <v>42383</v>
      </c>
      <c r="F1959" s="148" t="s">
        <v>2420</v>
      </c>
      <c r="G1959" s="178" t="s">
        <v>2410</v>
      </c>
      <c r="H1959" s="138" t="str">
        <f>IFERROR(VLOOKUP(G1959,REFERENCES!O:P,2,FALSE),"")</f>
        <v xml:space="preserve">Nombre </v>
      </c>
      <c r="I1959" s="141">
        <v>1</v>
      </c>
      <c r="J1959" s="206"/>
      <c r="K1959" s="206"/>
      <c r="L1959" s="206"/>
      <c r="M1959" s="147"/>
      <c r="N1959" s="141">
        <v>84</v>
      </c>
      <c r="O1959" s="206"/>
      <c r="P1959" s="143" t="s">
        <v>151</v>
      </c>
      <c r="Q1959" s="142" t="s">
        <v>2312</v>
      </c>
      <c r="R1959" s="144" t="s">
        <v>2320</v>
      </c>
      <c r="S1959" s="143"/>
      <c r="T1959" s="206"/>
      <c r="U1959" s="206"/>
      <c r="V1959" s="206"/>
      <c r="W1959" s="206" t="str">
        <f t="shared" si="92"/>
        <v>MER2016114NIANLA</v>
      </c>
      <c r="X1959" s="206">
        <f t="shared" si="93"/>
        <v>0</v>
      </c>
      <c r="Y1959" s="206" t="str">
        <f>VLOOKUP(P1959,NIVEAUXADMIN!A:B,2,FALSE)</f>
        <v>HT10</v>
      </c>
      <c r="Z1959" s="206" t="e">
        <f>VLOOKUP(Q1959,NIVEAUXADMIN!E:F,2,FALSE)</f>
        <v>#N/A</v>
      </c>
      <c r="AA1959" s="206" t="e">
        <f>VLOOKUP(R1959,NIVEAUXADMIN!I:J,2,FALSE)</f>
        <v>#N/A</v>
      </c>
      <c r="AB1959" s="206">
        <f>IF(SUMPRODUCT(($A$4:$A1959=A1959)*($Q$4:$Q1959=Q1959))&gt;1,0,1)</f>
        <v>0</v>
      </c>
      <c r="AC1959" s="207">
        <f>IF(SUMPRODUCT(($A$4:$A1959=A1959)*($F$4:$F1959=F1959)*($Q$4:$Q1959=Q1959))&gt;1,0,1)</f>
        <v>0</v>
      </c>
      <c r="AD1959" s="206" t="str">
        <f t="shared" si="94"/>
        <v xml:space="preserve">{"Organisation": "Mercy Corps", "Indicateur": "Distribution de materiel d'abris d'urgence", "Statut": "Réalisé", "Date de l'activité (passé ou planifiée)
( jj-mm-aaaa)": "1/14/2016", "Département": "Nippes", "Commune": "Anse -A- veau", "Section Communale": "LAVAL"}, </v>
      </c>
    </row>
    <row r="1960" spans="1:30" x14ac:dyDescent="0.25">
      <c r="A1960" s="142" t="s">
        <v>1078</v>
      </c>
      <c r="B1960" s="59"/>
      <c r="C1960" s="142" t="s">
        <v>41</v>
      </c>
      <c r="D1960" s="142" t="s">
        <v>15</v>
      </c>
      <c r="E1960" s="136">
        <v>42383</v>
      </c>
      <c r="F1960" s="144" t="s">
        <v>2420</v>
      </c>
      <c r="G1960" s="178" t="s">
        <v>2410</v>
      </c>
      <c r="H1960" s="138" t="str">
        <f>IFERROR(VLOOKUP(G1960,REFERENCES!O:P,2,FALSE),"")</f>
        <v xml:space="preserve">Nombre </v>
      </c>
      <c r="I1960" s="141">
        <v>1</v>
      </c>
      <c r="J1960" s="206"/>
      <c r="K1960" s="206"/>
      <c r="L1960" s="206"/>
      <c r="M1960" s="147"/>
      <c r="N1960" s="141">
        <v>62</v>
      </c>
      <c r="O1960" s="206"/>
      <c r="P1960" s="143" t="s">
        <v>151</v>
      </c>
      <c r="Q1960" s="142" t="s">
        <v>2312</v>
      </c>
      <c r="R1960" s="144" t="s">
        <v>2321</v>
      </c>
      <c r="S1960" s="206"/>
      <c r="T1960" s="206"/>
      <c r="U1960" s="206"/>
      <c r="V1960" s="206"/>
      <c r="W1960" s="206" t="str">
        <f t="shared" si="92"/>
        <v>MER2016114NIANCO</v>
      </c>
      <c r="X1960" s="206">
        <f t="shared" si="93"/>
        <v>0</v>
      </c>
      <c r="Y1960" s="206" t="str">
        <f>VLOOKUP(P1960,NIVEAUXADMIN!A:B,2,FALSE)</f>
        <v>HT10</v>
      </c>
      <c r="Z1960" s="206" t="e">
        <f>VLOOKUP(Q1960,NIVEAUXADMIN!E:F,2,FALSE)</f>
        <v>#N/A</v>
      </c>
      <c r="AA1960" s="206" t="e">
        <f>VLOOKUP(R1960,NIVEAUXADMIN!I:J,2,FALSE)</f>
        <v>#N/A</v>
      </c>
      <c r="AB1960" s="206">
        <f>IF(SUMPRODUCT(($A$4:$A1960=A1960)*($Q$4:$Q1960=Q1960))&gt;1,0,1)</f>
        <v>0</v>
      </c>
      <c r="AC1960" s="207">
        <f>IF(SUMPRODUCT(($A$4:$A1960=A1960)*($F$4:$F1960=F1960)*($Q$4:$Q1960=Q1960))&gt;1,0,1)</f>
        <v>0</v>
      </c>
      <c r="AD1960" s="206" t="str">
        <f t="shared" si="94"/>
        <v xml:space="preserve">{"Organisation": "Mercy Corps", "Indicateur": "Distribution de materiel d'abris d'urgence", "Statut": "Réalisé", "Date de l'activité (passé ou planifiée)
( jj-mm-aaaa)": "1/14/2016", "Département": "Nippes", "Commune": "Anse -A- veau", "Section Communale": "CORAIL"}, </v>
      </c>
    </row>
    <row r="1961" spans="1:30" x14ac:dyDescent="0.25">
      <c r="A1961" s="142" t="s">
        <v>1078</v>
      </c>
      <c r="B1961" s="66"/>
      <c r="C1961" s="142" t="s">
        <v>41</v>
      </c>
      <c r="D1961" s="142" t="s">
        <v>15</v>
      </c>
      <c r="E1961" s="136">
        <v>42383</v>
      </c>
      <c r="F1961" s="77" t="s">
        <v>2420</v>
      </c>
      <c r="G1961" s="178" t="s">
        <v>2410</v>
      </c>
      <c r="H1961" s="138" t="str">
        <f>IFERROR(VLOOKUP(G1961,REFERENCES!O:P,2,FALSE),"")</f>
        <v xml:space="preserve">Nombre </v>
      </c>
      <c r="I1961" s="141">
        <v>1</v>
      </c>
      <c r="J1961" s="206"/>
      <c r="K1961" s="206"/>
      <c r="L1961" s="206"/>
      <c r="M1961" s="147"/>
      <c r="N1961" s="141">
        <v>62</v>
      </c>
      <c r="O1961" s="206"/>
      <c r="P1961" s="206" t="s">
        <v>151</v>
      </c>
      <c r="Q1961" s="142" t="s">
        <v>2312</v>
      </c>
      <c r="R1961" s="144" t="s">
        <v>2321</v>
      </c>
      <c r="S1961" s="206"/>
      <c r="T1961" s="206"/>
      <c r="U1961" s="206"/>
      <c r="V1961" s="206"/>
      <c r="W1961" s="206" t="str">
        <f t="shared" si="92"/>
        <v>MER2016114NIANCO</v>
      </c>
      <c r="X1961" s="206">
        <f t="shared" si="93"/>
        <v>0</v>
      </c>
      <c r="Y1961" s="206" t="str">
        <f>VLOOKUP(P1961,NIVEAUXADMIN!A:B,2,FALSE)</f>
        <v>HT10</v>
      </c>
      <c r="Z1961" s="206" t="e">
        <f>VLOOKUP(Q1961,NIVEAUXADMIN!E:F,2,FALSE)</f>
        <v>#N/A</v>
      </c>
      <c r="AA1961" s="206" t="e">
        <f>VLOOKUP(R1961,NIVEAUXADMIN!I:J,2,FALSE)</f>
        <v>#N/A</v>
      </c>
      <c r="AB1961" s="206">
        <f>IF(SUMPRODUCT(($A$4:$A1961=A1961)*($Q$4:$Q1961=Q1961))&gt;1,0,1)</f>
        <v>0</v>
      </c>
      <c r="AC1961" s="207">
        <f>IF(SUMPRODUCT(($A$4:$A1961=A1961)*($F$4:$F1961=F1961)*($Q$4:$Q1961=Q1961))&gt;1,0,1)</f>
        <v>0</v>
      </c>
      <c r="AD1961" s="206" t="str">
        <f t="shared" si="94"/>
        <v xml:space="preserve">{"Organisation": "Mercy Corps", "Indicateur": "Distribution de materiel d'abris d'urgence", "Statut": "Réalisé", "Date de l'activité (passé ou planifiée)
( jj-mm-aaaa)": "1/14/2016", "Département": "Nippes", "Commune": "Anse -A- veau", "Section Communale": "CORAIL"}, </v>
      </c>
    </row>
    <row r="1962" spans="1:30" x14ac:dyDescent="0.25">
      <c r="A1962" s="142" t="s">
        <v>1078</v>
      </c>
      <c r="B1962" s="66"/>
      <c r="C1962" s="142" t="s">
        <v>41</v>
      </c>
      <c r="D1962" s="142" t="s">
        <v>15</v>
      </c>
      <c r="E1962" s="136">
        <v>42383</v>
      </c>
      <c r="F1962" s="208" t="s">
        <v>2420</v>
      </c>
      <c r="G1962" s="145" t="s">
        <v>2409</v>
      </c>
      <c r="H1962" s="138" t="str">
        <f>IFERROR(VLOOKUP(G1962,REFERENCES!O:P,2,FALSE),"")</f>
        <v xml:space="preserve">Nombre </v>
      </c>
      <c r="I1962" s="141">
        <v>1</v>
      </c>
      <c r="J1962" s="206"/>
      <c r="K1962" s="206"/>
      <c r="L1962" s="206"/>
      <c r="M1962" s="147"/>
      <c r="N1962" s="141">
        <v>104</v>
      </c>
      <c r="O1962" s="206"/>
      <c r="P1962" s="143" t="s">
        <v>151</v>
      </c>
      <c r="Q1962" s="142" t="s">
        <v>2312</v>
      </c>
      <c r="R1962" s="144" t="s">
        <v>2319</v>
      </c>
      <c r="S1962" s="206"/>
      <c r="T1962" s="206"/>
      <c r="U1962" s="206"/>
      <c r="V1962" s="206"/>
      <c r="W1962" s="206" t="str">
        <f t="shared" si="92"/>
        <v>MER2016114NIANBA</v>
      </c>
      <c r="X1962" s="206">
        <f t="shared" si="93"/>
        <v>0</v>
      </c>
      <c r="Y1962" s="206" t="str">
        <f>VLOOKUP(P1962,NIVEAUXADMIN!A:B,2,FALSE)</f>
        <v>HT10</v>
      </c>
      <c r="Z1962" s="206" t="e">
        <f>VLOOKUP(Q1962,NIVEAUXADMIN!E:F,2,FALSE)</f>
        <v>#N/A</v>
      </c>
      <c r="AA1962" s="206" t="e">
        <f>VLOOKUP(R1962,NIVEAUXADMIN!I:J,2,FALSE)</f>
        <v>#N/A</v>
      </c>
      <c r="AB1962" s="206">
        <f>IF(SUMPRODUCT(($A$4:$A1962=A1962)*($Q$4:$Q1962=Q1962))&gt;1,0,1)</f>
        <v>0</v>
      </c>
      <c r="AC1962" s="207">
        <f>IF(SUMPRODUCT(($A$4:$A1962=A1962)*($F$4:$F1962=F1962)*($Q$4:$Q1962=Q1962))&gt;1,0,1)</f>
        <v>0</v>
      </c>
      <c r="AD1962" s="206" t="str">
        <f t="shared" si="94"/>
        <v xml:space="preserve">{"Organisation": "Mercy Corps", "Indicateur": "Distribution de materiel d'abris d'urgence", "Statut": "Réalisé", "Date de l'activité (passé ou planifiée)
( jj-mm-aaaa)": "1/14/2016", "Département": "Nippes", "Commune": "Anse -A- veau", "Section Communale": "BACONOIS"}, </v>
      </c>
    </row>
    <row r="1963" spans="1:30" x14ac:dyDescent="0.25">
      <c r="A1963" s="142" t="s">
        <v>1078</v>
      </c>
      <c r="B1963" s="143"/>
      <c r="C1963" s="142" t="s">
        <v>41</v>
      </c>
      <c r="D1963" s="142" t="s">
        <v>15</v>
      </c>
      <c r="E1963" s="136">
        <v>42383</v>
      </c>
      <c r="F1963" s="77" t="s">
        <v>2420</v>
      </c>
      <c r="G1963" s="145" t="s">
        <v>2409</v>
      </c>
      <c r="H1963" s="138" t="str">
        <f>IFERROR(VLOOKUP(G1963,REFERENCES!O:P,2,FALSE),"")</f>
        <v xml:space="preserve">Nombre </v>
      </c>
      <c r="I1963" s="141">
        <v>1</v>
      </c>
      <c r="J1963" s="206"/>
      <c r="K1963" s="206"/>
      <c r="L1963" s="206"/>
      <c r="M1963" s="147"/>
      <c r="N1963" s="141">
        <v>84</v>
      </c>
      <c r="O1963" s="206"/>
      <c r="P1963" s="143" t="s">
        <v>151</v>
      </c>
      <c r="Q1963" s="142" t="s">
        <v>2312</v>
      </c>
      <c r="R1963" s="144" t="s">
        <v>2320</v>
      </c>
      <c r="S1963" s="206"/>
      <c r="T1963" s="206"/>
      <c r="U1963" s="206"/>
      <c r="V1963" s="206"/>
      <c r="W1963" s="206" t="str">
        <f t="shared" si="92"/>
        <v>MER2016114NIANLA</v>
      </c>
      <c r="X1963" s="206">
        <f t="shared" si="93"/>
        <v>0</v>
      </c>
      <c r="Y1963" s="206" t="str">
        <f>VLOOKUP(P1963,NIVEAUXADMIN!A:B,2,FALSE)</f>
        <v>HT10</v>
      </c>
      <c r="Z1963" s="206" t="e">
        <f>VLOOKUP(Q1963,NIVEAUXADMIN!E:F,2,FALSE)</f>
        <v>#N/A</v>
      </c>
      <c r="AA1963" s="206" t="e">
        <f>VLOOKUP(R1963,NIVEAUXADMIN!I:J,2,FALSE)</f>
        <v>#N/A</v>
      </c>
      <c r="AB1963" s="206">
        <f>IF(SUMPRODUCT(($A$4:$A1963=A1963)*($Q$4:$Q1963=Q1963))&gt;1,0,1)</f>
        <v>0</v>
      </c>
      <c r="AC1963" s="207">
        <f>IF(SUMPRODUCT(($A$4:$A1963=A1963)*($F$4:$F1963=F1963)*($Q$4:$Q1963=Q1963))&gt;1,0,1)</f>
        <v>0</v>
      </c>
      <c r="AD1963" s="206" t="str">
        <f t="shared" si="94"/>
        <v xml:space="preserve">{"Organisation": "Mercy Corps", "Indicateur": "Distribution de materiel d'abris d'urgence", "Statut": "Réalisé", "Date de l'activité (passé ou planifiée)
( jj-mm-aaaa)": "1/14/2016", "Département": "Nippes", "Commune": "Anse -A- veau", "Section Communale": "LAVAL"}, </v>
      </c>
    </row>
    <row r="1964" spans="1:30" x14ac:dyDescent="0.25">
      <c r="A1964" s="142" t="s">
        <v>1078</v>
      </c>
      <c r="B1964" s="66"/>
      <c r="C1964" s="142" t="s">
        <v>41</v>
      </c>
      <c r="D1964" s="142" t="s">
        <v>15</v>
      </c>
      <c r="E1964" s="136">
        <v>42383</v>
      </c>
      <c r="F1964" s="208" t="s">
        <v>2420</v>
      </c>
      <c r="G1964" s="145" t="s">
        <v>2409</v>
      </c>
      <c r="H1964" s="138" t="str">
        <f>IFERROR(VLOOKUP(G1964,REFERENCES!O:P,2,FALSE),"")</f>
        <v xml:space="preserve">Nombre </v>
      </c>
      <c r="I1964" s="141">
        <v>1</v>
      </c>
      <c r="J1964" s="206"/>
      <c r="K1964" s="206"/>
      <c r="L1964" s="206"/>
      <c r="M1964" s="147"/>
      <c r="N1964" s="141">
        <v>62</v>
      </c>
      <c r="O1964" s="206"/>
      <c r="P1964" s="143" t="s">
        <v>151</v>
      </c>
      <c r="Q1964" s="142" t="s">
        <v>2312</v>
      </c>
      <c r="R1964" s="144" t="s">
        <v>2321</v>
      </c>
      <c r="S1964" s="206"/>
      <c r="T1964" s="206"/>
      <c r="U1964" s="206"/>
      <c r="V1964" s="206"/>
      <c r="W1964" s="206" t="str">
        <f t="shared" si="92"/>
        <v>MER2016114NIANCO</v>
      </c>
      <c r="X1964" s="206">
        <f t="shared" si="93"/>
        <v>0</v>
      </c>
      <c r="Y1964" s="206" t="str">
        <f>VLOOKUP(P1964,NIVEAUXADMIN!A:B,2,FALSE)</f>
        <v>HT10</v>
      </c>
      <c r="Z1964" s="206" t="e">
        <f>VLOOKUP(Q1964,NIVEAUXADMIN!E:F,2,FALSE)</f>
        <v>#N/A</v>
      </c>
      <c r="AA1964" s="206" t="e">
        <f>VLOOKUP(R1964,NIVEAUXADMIN!I:J,2,FALSE)</f>
        <v>#N/A</v>
      </c>
      <c r="AB1964" s="206">
        <f>IF(SUMPRODUCT(($A$4:$A1964=A1964)*($Q$4:$Q1964=Q1964))&gt;1,0,1)</f>
        <v>0</v>
      </c>
      <c r="AC1964" s="207">
        <f>IF(SUMPRODUCT(($A$4:$A1964=A1964)*($F$4:$F1964=F1964)*($Q$4:$Q1964=Q1964))&gt;1,0,1)</f>
        <v>0</v>
      </c>
      <c r="AD1964" s="206" t="str">
        <f t="shared" si="94"/>
        <v xml:space="preserve">{"Organisation": "Mercy Corps", "Indicateur": "Distribution de materiel d'abris d'urgence", "Statut": "Réalisé", "Date de l'activité (passé ou planifiée)
( jj-mm-aaaa)": "1/14/2016", "Département": "Nippes", "Commune": "Anse -A- veau", "Section Communale": "CORAIL"}, </v>
      </c>
    </row>
    <row r="1965" spans="1:30" x14ac:dyDescent="0.25">
      <c r="A1965" s="142" t="s">
        <v>1078</v>
      </c>
      <c r="B1965" s="66"/>
      <c r="C1965" s="142" t="s">
        <v>1168</v>
      </c>
      <c r="D1965" s="142" t="s">
        <v>15</v>
      </c>
      <c r="E1965" s="132">
        <v>42653</v>
      </c>
      <c r="F1965" s="77" t="s">
        <v>2417</v>
      </c>
      <c r="G1965" s="178" t="s">
        <v>2256</v>
      </c>
      <c r="H1965" s="138" t="str">
        <f>IFERROR(VLOOKUP(G1965,REFERENCES!O:P,2,FALSE),"")</f>
        <v>Nombre</v>
      </c>
      <c r="I1965" s="141">
        <v>1</v>
      </c>
      <c r="J1965" s="206"/>
      <c r="K1965" s="206"/>
      <c r="L1965" s="206"/>
      <c r="M1965" s="147"/>
      <c r="N1965" s="141">
        <v>192</v>
      </c>
      <c r="O1965" s="206"/>
      <c r="P1965" s="142" t="s">
        <v>151</v>
      </c>
      <c r="Q1965" s="142" t="s">
        <v>291</v>
      </c>
      <c r="R1965" s="209"/>
      <c r="S1965" s="206"/>
      <c r="T1965" s="206"/>
      <c r="U1965" s="206"/>
      <c r="V1965" s="206"/>
      <c r="W1965" s="206" t="str">
        <f t="shared" si="92"/>
        <v>MER20161010NIL'</v>
      </c>
      <c r="X1965" s="206">
        <f t="shared" si="93"/>
        <v>0</v>
      </c>
      <c r="Y1965" s="206" t="str">
        <f>VLOOKUP(P1965,NIVEAUXADMIN!A:B,2,FALSE)</f>
        <v>HT10</v>
      </c>
      <c r="Z1965" s="206" t="str">
        <f>VLOOKUP(Q1965,NIVEAUXADMIN!E:F,2,FALSE)</f>
        <v>HT101023</v>
      </c>
      <c r="AA1965" s="206" t="e">
        <f>VLOOKUP(R1965,NIVEAUXADMIN!I:J,2,FALSE)</f>
        <v>#N/A</v>
      </c>
      <c r="AB1965" s="206">
        <f>IF(SUMPRODUCT(($A$4:$A1965=A1965)*($Q$4:$Q1965=Q1965))&gt;1,0,1)</f>
        <v>1</v>
      </c>
      <c r="AC1965" s="207">
        <f>IF(SUMPRODUCT(($A$4:$A1965=A1965)*($F$4:$F1965=F1965)*($Q$4:$Q1965=Q1965))&gt;1,0,1)</f>
        <v>1</v>
      </c>
      <c r="AD1965" s="206" t="str">
        <f t="shared" si="94"/>
        <v xml:space="preserve">{"Organisation": "Mercy Corps", "Indicateur": "Distribution de biens non-alimentaire", "Statut": "Réalisé", "Date de l'activité (passé ou planifiée)
( jj-mm-aaaa)": "10/10/2016", "Département": "Nippes", "Commune": "L'Asile", "Section Communale": ""}, </v>
      </c>
    </row>
    <row r="1966" spans="1:30" x14ac:dyDescent="0.25">
      <c r="A1966" s="142" t="s">
        <v>1078</v>
      </c>
      <c r="B1966" s="66"/>
      <c r="C1966" s="178" t="s">
        <v>1168</v>
      </c>
      <c r="D1966" s="206" t="s">
        <v>15</v>
      </c>
      <c r="E1966" s="132">
        <v>42653</v>
      </c>
      <c r="F1966" s="208" t="s">
        <v>2420</v>
      </c>
      <c r="G1966" s="145" t="s">
        <v>2409</v>
      </c>
      <c r="H1966" s="138" t="str">
        <f>IFERROR(VLOOKUP(G1966,REFERENCES!O:P,2,FALSE),"")</f>
        <v xml:space="preserve">Nombre </v>
      </c>
      <c r="I1966" s="183">
        <v>1</v>
      </c>
      <c r="J1966" s="182"/>
      <c r="K1966" s="182"/>
      <c r="L1966" s="182"/>
      <c r="M1966" s="147" t="s">
        <v>1818</v>
      </c>
      <c r="N1966" s="175">
        <v>0</v>
      </c>
      <c r="O1966" s="177"/>
      <c r="P1966" s="206" t="s">
        <v>151</v>
      </c>
      <c r="Q1966" s="142" t="s">
        <v>291</v>
      </c>
      <c r="R1966" s="176"/>
      <c r="S1966" s="143"/>
      <c r="T1966" s="176"/>
      <c r="U1966" s="180"/>
      <c r="V1966" s="142"/>
      <c r="W1966" s="206" t="str">
        <f t="shared" si="92"/>
        <v>MER20161010NIL'</v>
      </c>
      <c r="X1966" s="206">
        <f t="shared" si="93"/>
        <v>0</v>
      </c>
      <c r="Y1966" s="206" t="str">
        <f>VLOOKUP(P1966,NIVEAUXADMIN!A:B,2,FALSE)</f>
        <v>HT10</v>
      </c>
      <c r="Z1966" s="206" t="str">
        <f>VLOOKUP(Q1966,NIVEAUXADMIN!E:F,2,FALSE)</f>
        <v>HT101023</v>
      </c>
      <c r="AA1966" s="206" t="e">
        <f>VLOOKUP(R1966,NIVEAUXADMIN!I:J,2,FALSE)</f>
        <v>#N/A</v>
      </c>
      <c r="AB1966" s="206">
        <f>IF(SUMPRODUCT(($A$4:$A1966=A1966)*($Q$4:$Q1966=Q1966))&gt;1,0,1)</f>
        <v>0</v>
      </c>
      <c r="AC1966" s="207">
        <f>IF(SUMPRODUCT(($A$4:$A1966=A1966)*($F$4:$F1966=F1966)*($Q$4:$Q1966=Q1966))&gt;1,0,1)</f>
        <v>1</v>
      </c>
      <c r="AD1966" s="206" t="str">
        <f t="shared" si="94"/>
        <v xml:space="preserve">{"Organisation": "Mercy Corps", "Indicateur": "Distribution de materiel d'abris d'urgence", "Statut": "Réalisé", "Date de l'activité (passé ou planifiée)
( jj-mm-aaaa)": "10/10/2016", "Département": "Nippes", "Commune": "L'Asile", "Section Communale": ""}, </v>
      </c>
    </row>
    <row r="1967" spans="1:30" x14ac:dyDescent="0.25">
      <c r="A1967" s="142" t="s">
        <v>1078</v>
      </c>
      <c r="B1967" s="66"/>
      <c r="C1967" s="178" t="s">
        <v>1168</v>
      </c>
      <c r="D1967" s="206" t="s">
        <v>15</v>
      </c>
      <c r="E1967" s="132">
        <v>42653</v>
      </c>
      <c r="F1967" s="208" t="s">
        <v>2417</v>
      </c>
      <c r="G1967" s="145" t="s">
        <v>1058</v>
      </c>
      <c r="H1967" s="138" t="str">
        <f>IFERROR(VLOOKUP(G1967,REFERENCES!O:P,2,FALSE),"")</f>
        <v xml:space="preserve">Nombre </v>
      </c>
      <c r="I1967" s="183">
        <v>2</v>
      </c>
      <c r="J1967" s="182"/>
      <c r="K1967" s="182"/>
      <c r="L1967" s="182"/>
      <c r="M1967" s="147" t="s">
        <v>1818</v>
      </c>
      <c r="N1967" s="175">
        <v>0</v>
      </c>
      <c r="O1967" s="177"/>
      <c r="P1967" s="143" t="s">
        <v>151</v>
      </c>
      <c r="Q1967" s="142" t="s">
        <v>291</v>
      </c>
      <c r="R1967" s="176"/>
      <c r="S1967" s="143"/>
      <c r="T1967" s="176"/>
      <c r="U1967" s="180"/>
      <c r="V1967" s="206" t="s">
        <v>1049</v>
      </c>
      <c r="W1967" s="206" t="str">
        <f t="shared" si="92"/>
        <v>MER20161010NIL'</v>
      </c>
      <c r="X1967" s="206">
        <f t="shared" si="93"/>
        <v>0</v>
      </c>
      <c r="Y1967" s="206" t="str">
        <f>VLOOKUP(P1967,NIVEAUXADMIN!A:B,2,FALSE)</f>
        <v>HT10</v>
      </c>
      <c r="Z1967" s="206" t="str">
        <f>VLOOKUP(Q1967,NIVEAUXADMIN!E:F,2,FALSE)</f>
        <v>HT101023</v>
      </c>
      <c r="AA1967" s="206" t="e">
        <f>VLOOKUP(R1967,NIVEAUXADMIN!I:J,2,FALSE)</f>
        <v>#N/A</v>
      </c>
      <c r="AB1967" s="206">
        <f>IF(SUMPRODUCT(($A$4:$A1967=A1967)*($Q$4:$Q1967=Q1967))&gt;1,0,1)</f>
        <v>0</v>
      </c>
      <c r="AC1967" s="207">
        <f>IF(SUMPRODUCT(($A$4:$A1967=A1967)*($F$4:$F1967=F1967)*($Q$4:$Q1967=Q1967))&gt;1,0,1)</f>
        <v>0</v>
      </c>
      <c r="AD1967" s="206" t="str">
        <f t="shared" si="94"/>
        <v xml:space="preserve">{"Organisation": "Mercy Corps", "Indicateur": "Distribution de biens non-alimentaire", "Statut": "Réalisé", "Date de l'activité (passé ou planifiée)
( jj-mm-aaaa)": "10/10/2016", "Département": "Nippes", "Commune": "L'Asile", "Section Communale": ""}, </v>
      </c>
    </row>
    <row r="1968" spans="1:30" x14ac:dyDescent="0.25">
      <c r="A1968" s="142" t="s">
        <v>1078</v>
      </c>
      <c r="B1968" s="66"/>
      <c r="C1968" s="178" t="s">
        <v>1168</v>
      </c>
      <c r="D1968" s="206" t="s">
        <v>15</v>
      </c>
      <c r="E1968" s="132">
        <v>42653</v>
      </c>
      <c r="F1968" s="208" t="s">
        <v>2417</v>
      </c>
      <c r="G1968" s="145" t="s">
        <v>1047</v>
      </c>
      <c r="H1968" s="138" t="str">
        <f>IFERROR(VLOOKUP(G1968,REFERENCES!O:P,2,FALSE),"")</f>
        <v xml:space="preserve">Nombre </v>
      </c>
      <c r="I1968" s="183">
        <v>1</v>
      </c>
      <c r="J1968" s="182"/>
      <c r="K1968" s="182"/>
      <c r="L1968" s="182"/>
      <c r="M1968" s="147" t="s">
        <v>1818</v>
      </c>
      <c r="N1968" s="175">
        <v>0</v>
      </c>
      <c r="O1968" s="177"/>
      <c r="P1968" s="206" t="s">
        <v>151</v>
      </c>
      <c r="Q1968" s="142" t="s">
        <v>291</v>
      </c>
      <c r="R1968" s="176"/>
      <c r="S1968" s="71"/>
      <c r="T1968" s="176"/>
      <c r="U1968" s="180"/>
      <c r="V1968" s="142"/>
      <c r="W1968" s="206" t="str">
        <f t="shared" si="92"/>
        <v>MER20161010NIL'</v>
      </c>
      <c r="X1968" s="206">
        <f t="shared" si="93"/>
        <v>0</v>
      </c>
      <c r="Y1968" s="206" t="str">
        <f>VLOOKUP(P1968,NIVEAUXADMIN!A:B,2,FALSE)</f>
        <v>HT10</v>
      </c>
      <c r="Z1968" s="206" t="str">
        <f>VLOOKUP(Q1968,NIVEAUXADMIN!E:F,2,FALSE)</f>
        <v>HT101023</v>
      </c>
      <c r="AA1968" s="206" t="e">
        <f>VLOOKUP(R1968,NIVEAUXADMIN!I:J,2,FALSE)</f>
        <v>#N/A</v>
      </c>
      <c r="AB1968" s="206">
        <f>IF(SUMPRODUCT(($A$4:$A1968=A1968)*($Q$4:$Q1968=Q1968))&gt;1,0,1)</f>
        <v>0</v>
      </c>
      <c r="AC1968" s="207">
        <f>IF(SUMPRODUCT(($A$4:$A1968=A1968)*($F$4:$F1968=F1968)*($Q$4:$Q1968=Q1968))&gt;1,0,1)</f>
        <v>0</v>
      </c>
      <c r="AD1968" s="206" t="str">
        <f t="shared" si="94"/>
        <v xml:space="preserve">{"Organisation": "Mercy Corps", "Indicateur": "Distribution de biens non-alimentaire", "Statut": "Réalisé", "Date de l'activité (passé ou planifiée)
( jj-mm-aaaa)": "10/10/2016", "Département": "Nippes", "Commune": "L'Asile", "Section Communale": ""}, </v>
      </c>
    </row>
    <row r="1969" spans="1:30" x14ac:dyDescent="0.25">
      <c r="A1969" s="179" t="s">
        <v>1078</v>
      </c>
      <c r="B1969" s="66"/>
      <c r="C1969" s="178" t="s">
        <v>1168</v>
      </c>
      <c r="D1969" s="206" t="s">
        <v>15</v>
      </c>
      <c r="E1969" s="132">
        <v>42653</v>
      </c>
      <c r="F1969" s="208" t="s">
        <v>2417</v>
      </c>
      <c r="G1969" s="145" t="s">
        <v>1054</v>
      </c>
      <c r="H1969" s="138" t="str">
        <f>IFERROR(VLOOKUP(G1969,REFERENCES!O:P,2,FALSE),"")</f>
        <v xml:space="preserve">Nombre </v>
      </c>
      <c r="I1969" s="183">
        <v>1</v>
      </c>
      <c r="J1969" s="182"/>
      <c r="K1969" s="182"/>
      <c r="L1969" s="182"/>
      <c r="M1969" s="147" t="s">
        <v>1818</v>
      </c>
      <c r="N1969" s="175">
        <v>0</v>
      </c>
      <c r="O1969" s="177"/>
      <c r="P1969" s="206" t="s">
        <v>151</v>
      </c>
      <c r="Q1969" s="142" t="s">
        <v>291</v>
      </c>
      <c r="R1969" s="176"/>
      <c r="S1969" s="71"/>
      <c r="T1969" s="176"/>
      <c r="U1969" s="180"/>
      <c r="V1969" s="142"/>
      <c r="W1969" s="206" t="str">
        <f t="shared" si="92"/>
        <v>MER20161010NIL'</v>
      </c>
      <c r="X1969" s="206">
        <f t="shared" si="93"/>
        <v>0</v>
      </c>
      <c r="Y1969" s="206" t="str">
        <f>VLOOKUP(P1969,NIVEAUXADMIN!A:B,2,FALSE)</f>
        <v>HT10</v>
      </c>
      <c r="Z1969" s="206" t="str">
        <f>VLOOKUP(Q1969,NIVEAUXADMIN!E:F,2,FALSE)</f>
        <v>HT101023</v>
      </c>
      <c r="AA1969" s="206" t="e">
        <f>VLOOKUP(R1969,NIVEAUXADMIN!I:J,2,FALSE)</f>
        <v>#N/A</v>
      </c>
      <c r="AB1969" s="206">
        <f>IF(SUMPRODUCT(($A$4:$A1969=A1969)*($Q$4:$Q1969=Q1969))&gt;1,0,1)</f>
        <v>0</v>
      </c>
      <c r="AC1969" s="207">
        <f>IF(SUMPRODUCT(($A$4:$A1969=A1969)*($F$4:$F1969=F1969)*($Q$4:$Q1969=Q1969))&gt;1,0,1)</f>
        <v>0</v>
      </c>
      <c r="AD1969" s="206" t="str">
        <f t="shared" si="94"/>
        <v xml:space="preserve">{"Organisation": "Mercy Corps", "Indicateur": "Distribution de biens non-alimentaire", "Statut": "Réalisé", "Date de l'activité (passé ou planifiée)
( jj-mm-aaaa)": "10/10/2016", "Département": "Nippes", "Commune": "L'Asile", "Section Communale": ""}, </v>
      </c>
    </row>
    <row r="1970" spans="1:30" x14ac:dyDescent="0.25">
      <c r="A1970" s="179" t="s">
        <v>1078</v>
      </c>
      <c r="B1970" s="66"/>
      <c r="C1970" s="178" t="s">
        <v>1168</v>
      </c>
      <c r="D1970" s="142" t="s">
        <v>15</v>
      </c>
      <c r="E1970" s="132">
        <v>42665</v>
      </c>
      <c r="F1970" s="208" t="s">
        <v>2417</v>
      </c>
      <c r="G1970" s="178" t="s">
        <v>2256</v>
      </c>
      <c r="H1970" s="138" t="str">
        <f>IFERROR(VLOOKUP(G1970,REFERENCES!O:P,2,FALSE),"")</f>
        <v>Nombre</v>
      </c>
      <c r="I1970" s="141">
        <v>1</v>
      </c>
      <c r="J1970" s="206"/>
      <c r="K1970" s="206"/>
      <c r="L1970" s="206"/>
      <c r="M1970" s="147"/>
      <c r="N1970" s="141">
        <v>33</v>
      </c>
      <c r="O1970" s="206"/>
      <c r="P1970" s="71" t="s">
        <v>151</v>
      </c>
      <c r="Q1970" s="206" t="s">
        <v>300</v>
      </c>
      <c r="R1970" s="206"/>
      <c r="S1970" s="206"/>
      <c r="T1970" s="206"/>
      <c r="U1970" s="206"/>
      <c r="V1970" s="206"/>
      <c r="W1970" s="206" t="str">
        <f t="shared" si="92"/>
        <v>MER20161022NIPE</v>
      </c>
      <c r="X1970" s="206">
        <f t="shared" si="93"/>
        <v>0</v>
      </c>
      <c r="Y1970" s="206" t="str">
        <f>VLOOKUP(P1970,NIVEAUXADMIN!A:B,2,FALSE)</f>
        <v>HT10</v>
      </c>
      <c r="Z1970" s="206" t="str">
        <f>VLOOKUP(Q1970,NIVEAUXADMIN!E:F,2,FALSE)</f>
        <v>HT101022</v>
      </c>
      <c r="AA1970" s="206" t="e">
        <f>VLOOKUP(R1970,NIVEAUXADMIN!I:J,2,FALSE)</f>
        <v>#N/A</v>
      </c>
      <c r="AB1970" s="206">
        <f>IF(SUMPRODUCT(($A$4:$A1970=A1970)*($Q$4:$Q1970=Q1970))&gt;1,0,1)</f>
        <v>1</v>
      </c>
      <c r="AC1970" s="207">
        <f>IF(SUMPRODUCT(($A$4:$A1970=A1970)*($F$4:$F1970=F1970)*($Q$4:$Q1970=Q1970))&gt;1,0,1)</f>
        <v>1</v>
      </c>
      <c r="AD1970" s="206" t="str">
        <f t="shared" si="94"/>
        <v xml:space="preserve">{"Organisation": "Mercy Corps", "Indicateur": "Distribution de biens non-alimentaire", "Statut": "Réalisé", "Date de l'activité (passé ou planifiée)
( jj-mm-aaaa)": "10/22/2016", "Département": "Nippes", "Commune": "Petit Trou De Nippes", "Section Communale": ""}, </v>
      </c>
    </row>
    <row r="1971" spans="1:30" x14ac:dyDescent="0.25">
      <c r="A1971" s="179" t="s">
        <v>1078</v>
      </c>
      <c r="B1971" s="66"/>
      <c r="C1971" s="178" t="s">
        <v>1168</v>
      </c>
      <c r="D1971" s="142" t="s">
        <v>15</v>
      </c>
      <c r="E1971" s="132">
        <v>42667</v>
      </c>
      <c r="F1971" s="148" t="s">
        <v>2417</v>
      </c>
      <c r="G1971" s="178" t="s">
        <v>2256</v>
      </c>
      <c r="H1971" s="138" t="str">
        <f>IFERROR(VLOOKUP(G1971,REFERENCES!O:P,2,FALSE),"")</f>
        <v>Nombre</v>
      </c>
      <c r="I1971" s="141">
        <v>1</v>
      </c>
      <c r="J1971" s="206"/>
      <c r="K1971" s="206"/>
      <c r="L1971" s="206"/>
      <c r="M1971" s="147"/>
      <c r="N1971" s="141">
        <v>15</v>
      </c>
      <c r="O1971" s="206"/>
      <c r="P1971" s="71" t="s">
        <v>151</v>
      </c>
      <c r="Q1971" s="181" t="s">
        <v>224</v>
      </c>
      <c r="R1971" s="206"/>
      <c r="S1971" s="206"/>
      <c r="T1971" s="206"/>
      <c r="U1971" s="206"/>
      <c r="V1971" s="206"/>
      <c r="W1971" s="206" t="str">
        <f t="shared" si="92"/>
        <v>MER20161024NIAN</v>
      </c>
      <c r="X1971" s="206">
        <f t="shared" si="93"/>
        <v>0</v>
      </c>
      <c r="Y1971" s="206" t="str">
        <f>VLOOKUP(P1971,NIVEAUXADMIN!A:B,2,FALSE)</f>
        <v>HT10</v>
      </c>
      <c r="Z1971" s="206" t="str">
        <f>VLOOKUP(Q1971,NIVEAUXADMIN!E:F,2,FALSE)</f>
        <v>HT101021</v>
      </c>
      <c r="AA1971" s="206" t="e">
        <f>VLOOKUP(R1971,NIVEAUXADMIN!I:J,2,FALSE)</f>
        <v>#N/A</v>
      </c>
      <c r="AB1971" s="206">
        <f>IF(SUMPRODUCT(($A$4:$A1971=A1971)*($Q$4:$Q1971=Q1971))&gt;1,0,1)</f>
        <v>1</v>
      </c>
      <c r="AC1971" s="207">
        <f>IF(SUMPRODUCT(($A$4:$A1971=A1971)*($F$4:$F1971=F1971)*($Q$4:$Q1971=Q1971))&gt;1,0,1)</f>
        <v>1</v>
      </c>
      <c r="AD1971" s="206" t="str">
        <f t="shared" si="94"/>
        <v xml:space="preserve">{"Organisation": "Mercy Corps", "Indicateur": "Distribution de biens non-alimentaire", "Statut": "Réalisé", "Date de l'activité (passé ou planifiée)
( jj-mm-aaaa)": "10/24/2016", "Département": "Nippes", "Commune": "Anse A Veau", "Section Communale": ""}, </v>
      </c>
    </row>
    <row r="1972" spans="1:30" x14ac:dyDescent="0.25">
      <c r="A1972" s="142" t="s">
        <v>1078</v>
      </c>
      <c r="B1972" s="66"/>
      <c r="C1972" s="142" t="s">
        <v>1168</v>
      </c>
      <c r="D1972" s="142" t="s">
        <v>15</v>
      </c>
      <c r="E1972" s="132">
        <v>42669</v>
      </c>
      <c r="F1972" s="208" t="s">
        <v>2417</v>
      </c>
      <c r="G1972" s="178" t="s">
        <v>2256</v>
      </c>
      <c r="H1972" s="138" t="str">
        <f>IFERROR(VLOOKUP(G1972,REFERENCES!O:P,2,FALSE),"")</f>
        <v>Nombre</v>
      </c>
      <c r="I1972" s="141">
        <v>1</v>
      </c>
      <c r="J1972" s="206"/>
      <c r="K1972" s="206"/>
      <c r="L1972" s="206"/>
      <c r="M1972" s="147"/>
      <c r="N1972" s="141">
        <v>12</v>
      </c>
      <c r="O1972" s="206"/>
      <c r="P1972" s="142" t="s">
        <v>151</v>
      </c>
      <c r="Q1972" s="142" t="s">
        <v>2309</v>
      </c>
      <c r="R1972" s="206"/>
      <c r="S1972" s="206"/>
      <c r="T1972" s="206"/>
      <c r="U1972" s="206"/>
      <c r="V1972" s="206"/>
      <c r="W1972" s="206" t="str">
        <f t="shared" si="92"/>
        <v>MER20161026NIL'</v>
      </c>
      <c r="X1972" s="206">
        <f t="shared" si="93"/>
        <v>0</v>
      </c>
      <c r="Y1972" s="206" t="str">
        <f>VLOOKUP(P1972,NIVEAUXADMIN!A:B,2,FALSE)</f>
        <v>HT10</v>
      </c>
      <c r="Z1972" s="206" t="e">
        <f>VLOOKUP(Q1972,NIVEAUXADMIN!E:F,2,FALSE)</f>
        <v>#N/A</v>
      </c>
      <c r="AA1972" s="206" t="e">
        <f>VLOOKUP(R1972,NIVEAUXADMIN!I:J,2,FALSE)</f>
        <v>#N/A</v>
      </c>
      <c r="AB1972" s="206">
        <f>IF(SUMPRODUCT(($A$4:$A1972=A1972)*($Q$4:$Q1972=Q1972))&gt;1,0,1)</f>
        <v>1</v>
      </c>
      <c r="AC1972" s="207">
        <f>IF(SUMPRODUCT(($A$4:$A1972=A1972)*($F$4:$F1972=F1972)*($Q$4:$Q1972=Q1972))&gt;1,0,1)</f>
        <v>1</v>
      </c>
      <c r="AD1972" s="206" t="str">
        <f t="shared" si="94"/>
        <v xml:space="preserve">{"Organisation": "Mercy Corps", "Indicateur": "Distribution de biens non-alimentaire", "Statut": "Réalisé", "Date de l'activité (passé ou planifiée)
( jj-mm-aaaa)": "10/26/2016", "Département": "Nippes", "Commune": "L'azile", "Section Communale": ""}, </v>
      </c>
    </row>
    <row r="1973" spans="1:30" x14ac:dyDescent="0.25">
      <c r="A1973" s="142" t="s">
        <v>1078</v>
      </c>
      <c r="B1973" s="66"/>
      <c r="C1973" s="142" t="s">
        <v>1168</v>
      </c>
      <c r="D1973" s="142" t="s">
        <v>15</v>
      </c>
      <c r="E1973" s="132">
        <v>42669</v>
      </c>
      <c r="F1973" s="148" t="s">
        <v>2417</v>
      </c>
      <c r="G1973" s="178" t="s">
        <v>2256</v>
      </c>
      <c r="H1973" s="138" t="str">
        <f>IFERROR(VLOOKUP(G1973,REFERENCES!O:P,2,FALSE),"")</f>
        <v>Nombre</v>
      </c>
      <c r="I1973" s="206"/>
      <c r="J1973" s="206"/>
      <c r="K1973" s="206"/>
      <c r="L1973" s="206"/>
      <c r="M1973" s="147"/>
      <c r="N1973" s="141">
        <v>12</v>
      </c>
      <c r="O1973" s="206"/>
      <c r="P1973" s="142" t="s">
        <v>151</v>
      </c>
      <c r="Q1973" s="142" t="s">
        <v>291</v>
      </c>
      <c r="R1973" s="206"/>
      <c r="S1973" s="206"/>
      <c r="T1973" s="206"/>
      <c r="U1973" s="206"/>
      <c r="V1973" s="206"/>
      <c r="W1973" s="206" t="str">
        <f t="shared" si="92"/>
        <v>MER20161026NIL'</v>
      </c>
      <c r="X1973" s="206">
        <f t="shared" si="93"/>
        <v>0</v>
      </c>
      <c r="Y1973" s="206" t="str">
        <f>VLOOKUP(P1973,NIVEAUXADMIN!A:B,2,FALSE)</f>
        <v>HT10</v>
      </c>
      <c r="Z1973" s="206" t="str">
        <f>VLOOKUP(Q1973,NIVEAUXADMIN!E:F,2,FALSE)</f>
        <v>HT101023</v>
      </c>
      <c r="AA1973" s="206" t="e">
        <f>VLOOKUP(R1973,NIVEAUXADMIN!I:J,2,FALSE)</f>
        <v>#N/A</v>
      </c>
      <c r="AB1973" s="206">
        <f>IF(SUMPRODUCT(($A$4:$A1973=A1973)*($Q$4:$Q1973=Q1973))&gt;1,0,1)</f>
        <v>0</v>
      </c>
      <c r="AC1973" s="207">
        <f>IF(SUMPRODUCT(($A$4:$A1973=A1973)*($F$4:$F1973=F1973)*($Q$4:$Q1973=Q1973))&gt;1,0,1)</f>
        <v>0</v>
      </c>
      <c r="AD1973" s="206" t="str">
        <f t="shared" si="94"/>
        <v xml:space="preserve">{"Organisation": "Mercy Corps", "Indicateur": "Distribution de biens non-alimentaire", "Statut": "Réalisé", "Date de l'activité (passé ou planifiée)
( jj-mm-aaaa)": "10/26/2016", "Département": "Nippes", "Commune": "L'Asile", "Section Communale": ""}, </v>
      </c>
    </row>
    <row r="1974" spans="1:30" x14ac:dyDescent="0.25">
      <c r="A1974" s="142" t="s">
        <v>1078</v>
      </c>
      <c r="B1974" s="66"/>
      <c r="C1974" s="142" t="s">
        <v>41</v>
      </c>
      <c r="D1974" s="142" t="s">
        <v>15</v>
      </c>
      <c r="E1974" s="136">
        <v>42747</v>
      </c>
      <c r="F1974" s="144" t="s">
        <v>2420</v>
      </c>
      <c r="G1974" s="178" t="s">
        <v>2410</v>
      </c>
      <c r="H1974" s="138" t="str">
        <f>IFERROR(VLOOKUP(G1974,REFERENCES!O:P,2,FALSE),"")</f>
        <v xml:space="preserve">Nombre </v>
      </c>
      <c r="I1974" s="141">
        <v>1</v>
      </c>
      <c r="J1974" s="206"/>
      <c r="K1974" s="206"/>
      <c r="L1974" s="206"/>
      <c r="M1974" s="147"/>
      <c r="N1974" s="141">
        <v>292</v>
      </c>
      <c r="O1974" s="206"/>
      <c r="P1974" s="71" t="s">
        <v>151</v>
      </c>
      <c r="Q1974" s="142" t="s">
        <v>291</v>
      </c>
      <c r="R1974" s="144" t="s">
        <v>2311</v>
      </c>
      <c r="S1974" s="206"/>
      <c r="T1974" s="206"/>
      <c r="U1974" s="206"/>
      <c r="V1974" s="206"/>
      <c r="W1974" s="206" t="str">
        <f t="shared" si="92"/>
        <v>MER2017112NIL'FL</v>
      </c>
      <c r="X1974" s="206">
        <f t="shared" si="93"/>
        <v>0</v>
      </c>
      <c r="Y1974" s="206" t="str">
        <f>VLOOKUP(P1974,NIVEAUXADMIN!A:B,2,FALSE)</f>
        <v>HT10</v>
      </c>
      <c r="Z1974" s="206" t="str">
        <f>VLOOKUP(Q1974,NIVEAUXADMIN!E:F,2,FALSE)</f>
        <v>HT101023</v>
      </c>
      <c r="AA1974" s="206" t="e">
        <f>VLOOKUP(R1974,NIVEAUXADMIN!I:J,2,FALSE)</f>
        <v>#N/A</v>
      </c>
      <c r="AB1974" s="206">
        <f>IF(SUMPRODUCT(($A$4:$A1974=A1974)*($Q$4:$Q1974=Q1974))&gt;1,0,1)</f>
        <v>0</v>
      </c>
      <c r="AC1974" s="207">
        <f>IF(SUMPRODUCT(($A$4:$A1974=A1974)*($F$4:$F1974=F1974)*($Q$4:$Q1974=Q1974))&gt;1,0,1)</f>
        <v>0</v>
      </c>
      <c r="AD1974" s="206" t="str">
        <f t="shared" si="94"/>
        <v xml:space="preserve">{"Organisation": "Mercy Corps", "Indicateur": "Distribution de materiel d'abris d'urgence", "Statut": "Réalisé", "Date de l'activité (passé ou planifiée)
( jj-mm-aaaa)": "1/12/2017", "Département": "Nippes", "Commune": "L'Asile", "Section Communale": "FLEURANT"}, </v>
      </c>
    </row>
    <row r="1975" spans="1:30" x14ac:dyDescent="0.25">
      <c r="A1975" s="142" t="s">
        <v>1078</v>
      </c>
      <c r="B1975" s="66"/>
      <c r="C1975" s="142" t="s">
        <v>41</v>
      </c>
      <c r="D1975" s="142" t="s">
        <v>15</v>
      </c>
      <c r="E1975" s="136">
        <v>42747</v>
      </c>
      <c r="F1975" s="77" t="s">
        <v>2420</v>
      </c>
      <c r="G1975" s="178" t="s">
        <v>2410</v>
      </c>
      <c r="H1975" s="138" t="str">
        <f>IFERROR(VLOOKUP(G1975,REFERENCES!O:P,2,FALSE),"")</f>
        <v xml:space="preserve">Nombre </v>
      </c>
      <c r="I1975" s="141">
        <v>1</v>
      </c>
      <c r="J1975" s="206"/>
      <c r="K1975" s="206"/>
      <c r="L1975" s="206"/>
      <c r="M1975" s="147"/>
      <c r="N1975" s="141">
        <v>292</v>
      </c>
      <c r="O1975" s="206"/>
      <c r="P1975" s="71" t="s">
        <v>151</v>
      </c>
      <c r="Q1975" s="142" t="s">
        <v>291</v>
      </c>
      <c r="R1975" s="144" t="s">
        <v>2311</v>
      </c>
      <c r="S1975" s="206"/>
      <c r="T1975" s="206"/>
      <c r="U1975" s="206"/>
      <c r="V1975" s="206"/>
      <c r="W1975" s="206" t="str">
        <f t="shared" si="92"/>
        <v>MER2017112NIL'FL</v>
      </c>
      <c r="X1975" s="206">
        <f t="shared" si="93"/>
        <v>0</v>
      </c>
      <c r="Y1975" s="206" t="str">
        <f>VLOOKUP(P1975,NIVEAUXADMIN!A:B,2,FALSE)</f>
        <v>HT10</v>
      </c>
      <c r="Z1975" s="206" t="str">
        <f>VLOOKUP(Q1975,NIVEAUXADMIN!E:F,2,FALSE)</f>
        <v>HT101023</v>
      </c>
      <c r="AA1975" s="206" t="e">
        <f>VLOOKUP(R1975,NIVEAUXADMIN!I:J,2,FALSE)</f>
        <v>#N/A</v>
      </c>
      <c r="AB1975" s="206">
        <f>IF(SUMPRODUCT(($A$4:$A1975=A1975)*($Q$4:$Q1975=Q1975))&gt;1,0,1)</f>
        <v>0</v>
      </c>
      <c r="AC1975" s="207">
        <f>IF(SUMPRODUCT(($A$4:$A1975=A1975)*($F$4:$F1975=F1975)*($Q$4:$Q1975=Q1975))&gt;1,0,1)</f>
        <v>0</v>
      </c>
      <c r="AD1975" s="206" t="str">
        <f t="shared" si="94"/>
        <v xml:space="preserve">{"Organisation": "Mercy Corps", "Indicateur": "Distribution de materiel d'abris d'urgence", "Statut": "Réalisé", "Date de l'activité (passé ou planifiée)
( jj-mm-aaaa)": "1/12/2017", "Département": "Nippes", "Commune": "L'Asile", "Section Communale": "FLEURANT"}, </v>
      </c>
    </row>
    <row r="1976" spans="1:30" x14ac:dyDescent="0.25">
      <c r="A1976" s="142" t="s">
        <v>1078</v>
      </c>
      <c r="B1976" s="66"/>
      <c r="C1976" s="142" t="s">
        <v>41</v>
      </c>
      <c r="D1976" s="142" t="s">
        <v>15</v>
      </c>
      <c r="E1976" s="136">
        <v>42747</v>
      </c>
      <c r="F1976" s="144" t="s">
        <v>2420</v>
      </c>
      <c r="G1976" s="178" t="s">
        <v>2410</v>
      </c>
      <c r="H1976" s="138" t="str">
        <f>IFERROR(VLOOKUP(G1976,REFERENCES!O:P,2,FALSE),"")</f>
        <v xml:space="preserve">Nombre </v>
      </c>
      <c r="I1976" s="141">
        <v>1</v>
      </c>
      <c r="J1976" s="206"/>
      <c r="K1976" s="206"/>
      <c r="L1976" s="206"/>
      <c r="M1976" s="147"/>
      <c r="N1976" s="141">
        <v>150</v>
      </c>
      <c r="O1976" s="206"/>
      <c r="P1976" s="206" t="s">
        <v>151</v>
      </c>
      <c r="Q1976" s="142" t="s">
        <v>2312</v>
      </c>
      <c r="R1976" s="144" t="s">
        <v>2313</v>
      </c>
      <c r="S1976" s="206"/>
      <c r="T1976" s="206"/>
      <c r="U1976" s="206"/>
      <c r="V1976" s="206"/>
      <c r="W1976" s="206" t="str">
        <f t="shared" si="92"/>
        <v>MER2017112NIANJO</v>
      </c>
      <c r="X1976" s="206">
        <f t="shared" si="93"/>
        <v>0</v>
      </c>
      <c r="Y1976" s="206" t="str">
        <f>VLOOKUP(P1976,NIVEAUXADMIN!A:B,2,FALSE)</f>
        <v>HT10</v>
      </c>
      <c r="Z1976" s="206" t="e">
        <f>VLOOKUP(Q1976,NIVEAUXADMIN!E:F,2,FALSE)</f>
        <v>#N/A</v>
      </c>
      <c r="AA1976" s="206" t="e">
        <f>VLOOKUP(R1976,NIVEAUXADMIN!I:J,2,FALSE)</f>
        <v>#N/A</v>
      </c>
      <c r="AB1976" s="206">
        <f>IF(SUMPRODUCT(($A$4:$A1976=A1976)*($Q$4:$Q1976=Q1976))&gt;1,0,1)</f>
        <v>0</v>
      </c>
      <c r="AC1976" s="207">
        <f>IF(SUMPRODUCT(($A$4:$A1976=A1976)*($F$4:$F1976=F1976)*($Q$4:$Q1976=Q1976))&gt;1,0,1)</f>
        <v>0</v>
      </c>
      <c r="AD1976" s="206" t="str">
        <f t="shared" si="94"/>
        <v xml:space="preserve">{"Organisation": "Mercy Corps", "Indicateur": "Distribution de materiel d'abris d'urgence", "Statut": "Réalisé", "Date de l'activité (passé ou planifiée)
( jj-mm-aaaa)": "1/12/2017", "Département": "Nippes", "Commune": "Anse -A- veau", "Section Communale": "JOLI"}, </v>
      </c>
    </row>
    <row r="1977" spans="1:30" x14ac:dyDescent="0.25">
      <c r="A1977" s="142" t="s">
        <v>1078</v>
      </c>
      <c r="B1977" s="66"/>
      <c r="C1977" s="142" t="s">
        <v>41</v>
      </c>
      <c r="D1977" s="142" t="s">
        <v>15</v>
      </c>
      <c r="E1977" s="136">
        <v>42747</v>
      </c>
      <c r="F1977" s="77" t="s">
        <v>2420</v>
      </c>
      <c r="G1977" s="178" t="s">
        <v>2410</v>
      </c>
      <c r="H1977" s="138" t="str">
        <f>IFERROR(VLOOKUP(G1977,REFERENCES!O:P,2,FALSE),"")</f>
        <v xml:space="preserve">Nombre </v>
      </c>
      <c r="I1977" s="141">
        <v>1</v>
      </c>
      <c r="J1977" s="206"/>
      <c r="K1977" s="206"/>
      <c r="L1977" s="206"/>
      <c r="M1977" s="147"/>
      <c r="N1977" s="141">
        <v>150</v>
      </c>
      <c r="O1977" s="206"/>
      <c r="P1977" s="71" t="s">
        <v>151</v>
      </c>
      <c r="Q1977" s="142" t="s">
        <v>2312</v>
      </c>
      <c r="R1977" s="144" t="s">
        <v>2313</v>
      </c>
      <c r="S1977" s="206"/>
      <c r="T1977" s="206"/>
      <c r="U1977" s="206"/>
      <c r="V1977" s="206"/>
      <c r="W1977" s="206" t="str">
        <f t="shared" si="92"/>
        <v>MER2017112NIANJO</v>
      </c>
      <c r="X1977" s="206">
        <f t="shared" si="93"/>
        <v>0</v>
      </c>
      <c r="Y1977" s="206" t="str">
        <f>VLOOKUP(P1977,NIVEAUXADMIN!A:B,2,FALSE)</f>
        <v>HT10</v>
      </c>
      <c r="Z1977" s="206" t="e">
        <f>VLOOKUP(Q1977,NIVEAUXADMIN!E:F,2,FALSE)</f>
        <v>#N/A</v>
      </c>
      <c r="AA1977" s="206" t="e">
        <f>VLOOKUP(R1977,NIVEAUXADMIN!I:J,2,FALSE)</f>
        <v>#N/A</v>
      </c>
      <c r="AB1977" s="206">
        <f>IF(SUMPRODUCT(($A$4:$A1977=A1977)*($Q$4:$Q1977=Q1977))&gt;1,0,1)</f>
        <v>0</v>
      </c>
      <c r="AC1977" s="207">
        <f>IF(SUMPRODUCT(($A$4:$A1977=A1977)*($F$4:$F1977=F1977)*($Q$4:$Q1977=Q1977))&gt;1,0,1)</f>
        <v>0</v>
      </c>
      <c r="AD1977" s="206" t="str">
        <f t="shared" si="94"/>
        <v xml:space="preserve">{"Organisation": "Mercy Corps", "Indicateur": "Distribution de materiel d'abris d'urgence", "Statut": "Réalisé", "Date de l'activité (passé ou planifiée)
( jj-mm-aaaa)": "1/12/2017", "Département": "Nippes", "Commune": "Anse -A- veau", "Section Communale": "JOLI"}, </v>
      </c>
    </row>
    <row r="1978" spans="1:30" x14ac:dyDescent="0.25">
      <c r="A1978" s="142" t="s">
        <v>1078</v>
      </c>
      <c r="B1978" s="66"/>
      <c r="C1978" s="142" t="s">
        <v>41</v>
      </c>
      <c r="D1978" s="142" t="s">
        <v>15</v>
      </c>
      <c r="E1978" s="136">
        <v>42747</v>
      </c>
      <c r="F1978" s="208" t="s">
        <v>2420</v>
      </c>
      <c r="G1978" s="145" t="s">
        <v>2409</v>
      </c>
      <c r="H1978" s="138" t="str">
        <f>IFERROR(VLOOKUP(G1978,REFERENCES!O:P,2,FALSE),"")</f>
        <v xml:space="preserve">Nombre </v>
      </c>
      <c r="I1978" s="141">
        <v>1</v>
      </c>
      <c r="J1978" s="206"/>
      <c r="K1978" s="206"/>
      <c r="L1978" s="206"/>
      <c r="M1978" s="147"/>
      <c r="N1978" s="141">
        <v>292</v>
      </c>
      <c r="O1978" s="206"/>
      <c r="P1978" s="71" t="s">
        <v>151</v>
      </c>
      <c r="Q1978" s="142" t="s">
        <v>291</v>
      </c>
      <c r="R1978" s="144" t="s">
        <v>2311</v>
      </c>
      <c r="S1978" s="206"/>
      <c r="T1978" s="206"/>
      <c r="U1978" s="206"/>
      <c r="V1978" s="206"/>
      <c r="W1978" s="206" t="str">
        <f t="shared" si="92"/>
        <v>MER2017112NIL'FL</v>
      </c>
      <c r="X1978" s="206">
        <f t="shared" si="93"/>
        <v>0</v>
      </c>
      <c r="Y1978" s="206" t="str">
        <f>VLOOKUP(P1978,NIVEAUXADMIN!A:B,2,FALSE)</f>
        <v>HT10</v>
      </c>
      <c r="Z1978" s="206" t="str">
        <f>VLOOKUP(Q1978,NIVEAUXADMIN!E:F,2,FALSE)</f>
        <v>HT101023</v>
      </c>
      <c r="AA1978" s="206" t="e">
        <f>VLOOKUP(R1978,NIVEAUXADMIN!I:J,2,FALSE)</f>
        <v>#N/A</v>
      </c>
      <c r="AB1978" s="206">
        <f>IF(SUMPRODUCT(($A$4:$A1978=A1978)*($Q$4:$Q1978=Q1978))&gt;1,0,1)</f>
        <v>0</v>
      </c>
      <c r="AC1978" s="207">
        <f>IF(SUMPRODUCT(($A$4:$A1978=A1978)*($F$4:$F1978=F1978)*($Q$4:$Q1978=Q1978))&gt;1,0,1)</f>
        <v>0</v>
      </c>
      <c r="AD1978" s="206" t="str">
        <f t="shared" si="94"/>
        <v xml:space="preserve">{"Organisation": "Mercy Corps", "Indicateur": "Distribution de materiel d'abris d'urgence", "Statut": "Réalisé", "Date de l'activité (passé ou planifiée)
( jj-mm-aaaa)": "1/12/2017", "Département": "Nippes", "Commune": "L'Asile", "Section Communale": "FLEURANT"}, </v>
      </c>
    </row>
    <row r="1979" spans="1:30" x14ac:dyDescent="0.25">
      <c r="A1979" s="142" t="s">
        <v>1078</v>
      </c>
      <c r="B1979" s="66"/>
      <c r="C1979" s="142" t="s">
        <v>41</v>
      </c>
      <c r="D1979" s="142" t="s">
        <v>15</v>
      </c>
      <c r="E1979" s="136">
        <v>42747</v>
      </c>
      <c r="F1979" s="77" t="s">
        <v>2420</v>
      </c>
      <c r="G1979" s="145" t="s">
        <v>2409</v>
      </c>
      <c r="H1979" s="138" t="str">
        <f>IFERROR(VLOOKUP(G1979,REFERENCES!O:P,2,FALSE),"")</f>
        <v xml:space="preserve">Nombre </v>
      </c>
      <c r="I1979" s="141">
        <v>1</v>
      </c>
      <c r="J1979" s="206"/>
      <c r="K1979" s="206"/>
      <c r="L1979" s="206"/>
      <c r="M1979" s="147"/>
      <c r="N1979" s="141">
        <v>150</v>
      </c>
      <c r="O1979" s="206"/>
      <c r="P1979" s="71" t="s">
        <v>151</v>
      </c>
      <c r="Q1979" s="142" t="s">
        <v>2312</v>
      </c>
      <c r="R1979" s="144" t="s">
        <v>2313</v>
      </c>
      <c r="S1979" s="206"/>
      <c r="T1979" s="206"/>
      <c r="U1979" s="206"/>
      <c r="V1979" s="206"/>
      <c r="W1979" s="206" t="str">
        <f t="shared" si="92"/>
        <v>MER2017112NIANJO</v>
      </c>
      <c r="X1979" s="206">
        <f t="shared" si="93"/>
        <v>0</v>
      </c>
      <c r="Y1979" s="206" t="str">
        <f>VLOOKUP(P1979,NIVEAUXADMIN!A:B,2,FALSE)</f>
        <v>HT10</v>
      </c>
      <c r="Z1979" s="206" t="e">
        <f>VLOOKUP(Q1979,NIVEAUXADMIN!E:F,2,FALSE)</f>
        <v>#N/A</v>
      </c>
      <c r="AA1979" s="206" t="e">
        <f>VLOOKUP(R1979,NIVEAUXADMIN!I:J,2,FALSE)</f>
        <v>#N/A</v>
      </c>
      <c r="AB1979" s="206">
        <f>IF(SUMPRODUCT(($A$4:$A1979=A1979)*($Q$4:$Q1979=Q1979))&gt;1,0,1)</f>
        <v>0</v>
      </c>
      <c r="AC1979" s="207">
        <f>IF(SUMPRODUCT(($A$4:$A1979=A1979)*($F$4:$F1979=F1979)*($Q$4:$Q1979=Q1979))&gt;1,0,1)</f>
        <v>0</v>
      </c>
      <c r="AD1979" s="206" t="str">
        <f t="shared" si="94"/>
        <v xml:space="preserve">{"Organisation": "Mercy Corps", "Indicateur": "Distribution de materiel d'abris d'urgence", "Statut": "Réalisé", "Date de l'activité (passé ou planifiée)
( jj-mm-aaaa)": "1/12/2017", "Département": "Nippes", "Commune": "Anse -A- veau", "Section Communale": "JOLI"}, </v>
      </c>
    </row>
    <row r="1980" spans="1:30" x14ac:dyDescent="0.25">
      <c r="A1980" s="179" t="s">
        <v>1078</v>
      </c>
      <c r="B1980" s="66"/>
      <c r="C1980" s="178" t="s">
        <v>1168</v>
      </c>
      <c r="D1980" s="142" t="s">
        <v>15</v>
      </c>
      <c r="E1980" s="132" t="s">
        <v>2307</v>
      </c>
      <c r="F1980" s="208" t="s">
        <v>2417</v>
      </c>
      <c r="G1980" s="217" t="s">
        <v>1045</v>
      </c>
      <c r="H1980" s="138" t="str">
        <f>IFERROR(VLOOKUP(G1980,REFERENCES!O:P,2,FALSE),"")</f>
        <v/>
      </c>
      <c r="I1980" s="141">
        <v>2</v>
      </c>
      <c r="J1980" s="206"/>
      <c r="K1980" s="206"/>
      <c r="L1980" s="206"/>
      <c r="M1980" s="147"/>
      <c r="N1980" s="141">
        <v>200</v>
      </c>
      <c r="O1980" s="206"/>
      <c r="P1980" s="142" t="s">
        <v>151</v>
      </c>
      <c r="Q1980" s="142" t="s">
        <v>2310</v>
      </c>
      <c r="R1980" s="206"/>
      <c r="S1980" s="143"/>
      <c r="T1980" s="206"/>
      <c r="U1980" s="206"/>
      <c r="V1980" s="206"/>
      <c r="W1980" s="206" t="e">
        <f t="shared" si="92"/>
        <v>#VALUE!</v>
      </c>
      <c r="X1980" s="206">
        <f t="shared" si="93"/>
        <v>36</v>
      </c>
      <c r="Y1980" s="206" t="str">
        <f>VLOOKUP(P1980,NIVEAUXADMIN!A:B,2,FALSE)</f>
        <v>HT10</v>
      </c>
      <c r="Z1980" s="206" t="e">
        <f>VLOOKUP(Q1980,NIVEAUXADMIN!E:F,2,FALSE)</f>
        <v>#N/A</v>
      </c>
      <c r="AA1980" s="206" t="e">
        <f>VLOOKUP(R1980,NIVEAUXADMIN!I:J,2,FALSE)</f>
        <v>#N/A</v>
      </c>
      <c r="AB1980" s="206">
        <f>IF(SUMPRODUCT(($A$4:$A1980=A1980)*($Q$4:$Q1980=Q1980))&gt;1,0,1)</f>
        <v>1</v>
      </c>
      <c r="AC1980" s="207">
        <f>IF(SUMPRODUCT(($A$4:$A1980=A1980)*($F$4:$F1980=F1980)*($Q$4:$Q1980=Q1980))&gt;1,0,1)</f>
        <v>1</v>
      </c>
      <c r="AD1980" s="206" t="str">
        <f t="shared" si="94"/>
        <v xml:space="preserve">{"Organisation": "Mercy Corps", "Indicateur": "Distribution de biens non-alimentaire", "Statut": "Réalisé", "Date de l'activité (passé ou planifiée)
( jj-mm-aaaa)": "1- Nov-16 au 4 -Nov-16 ", "Département": "Nippes", "Commune": "Petit-Trou de Nippes", "Section Communale": ""}, </v>
      </c>
    </row>
    <row r="1981" spans="1:30" x14ac:dyDescent="0.25">
      <c r="A1981" s="142" t="s">
        <v>1078</v>
      </c>
      <c r="B1981" s="66"/>
      <c r="C1981" s="178" t="s">
        <v>1168</v>
      </c>
      <c r="D1981" s="142" t="s">
        <v>15</v>
      </c>
      <c r="E1981" s="132" t="s">
        <v>2307</v>
      </c>
      <c r="F1981" s="208" t="s">
        <v>2420</v>
      </c>
      <c r="G1981" s="145" t="s">
        <v>2409</v>
      </c>
      <c r="H1981" s="138" t="str">
        <f>IFERROR(VLOOKUP(G1981,REFERENCES!O:P,2,FALSE),"")</f>
        <v xml:space="preserve">Nombre </v>
      </c>
      <c r="I1981" s="183">
        <v>1</v>
      </c>
      <c r="J1981" s="182"/>
      <c r="K1981" s="182"/>
      <c r="L1981" s="182"/>
      <c r="M1981" s="147" t="s">
        <v>1818</v>
      </c>
      <c r="N1981" s="175">
        <v>100</v>
      </c>
      <c r="O1981" s="177"/>
      <c r="P1981" s="71" t="s">
        <v>151</v>
      </c>
      <c r="Q1981" s="206" t="s">
        <v>300</v>
      </c>
      <c r="R1981" s="176"/>
      <c r="S1981" s="143"/>
      <c r="T1981" s="176"/>
      <c r="U1981" s="180"/>
      <c r="V1981" s="184"/>
      <c r="W1981" s="206" t="e">
        <f t="shared" si="92"/>
        <v>#VALUE!</v>
      </c>
      <c r="X1981" s="206">
        <f t="shared" si="93"/>
        <v>36</v>
      </c>
      <c r="Y1981" s="206" t="str">
        <f>VLOOKUP(P1981,NIVEAUXADMIN!A:B,2,FALSE)</f>
        <v>HT10</v>
      </c>
      <c r="Z1981" s="206" t="str">
        <f>VLOOKUP(Q1981,NIVEAUXADMIN!E:F,2,FALSE)</f>
        <v>HT101022</v>
      </c>
      <c r="AA1981" s="206" t="e">
        <f>VLOOKUP(R1981,NIVEAUXADMIN!I:J,2,FALSE)</f>
        <v>#N/A</v>
      </c>
      <c r="AB1981" s="206">
        <f>IF(SUMPRODUCT(($A$4:$A1981=A1981)*($Q$4:$Q1981=Q1981))&gt;1,0,1)</f>
        <v>0</v>
      </c>
      <c r="AC1981" s="207">
        <f>IF(SUMPRODUCT(($A$4:$A1981=A1981)*($F$4:$F1981=F1981)*($Q$4:$Q1981=Q1981))&gt;1,0,1)</f>
        <v>1</v>
      </c>
      <c r="AD1981" s="206" t="str">
        <f t="shared" si="94"/>
        <v xml:space="preserve">{"Organisation": "Mercy Corps", "Indicateur": "Distribution de materiel d'abris d'urgence", "Statut": "Réalisé", "Date de l'activité (passé ou planifiée)
( jj-mm-aaaa)": "1- Nov-16 au 4 -Nov-16 ", "Département": "Nippes", "Commune": "Petit Trou De Nippes", "Section Communale": ""}, </v>
      </c>
    </row>
    <row r="1982" spans="1:30" x14ac:dyDescent="0.25">
      <c r="A1982" s="142" t="s">
        <v>1078</v>
      </c>
      <c r="B1982" s="66"/>
      <c r="C1982" s="178" t="s">
        <v>1168</v>
      </c>
      <c r="D1982" s="142" t="s">
        <v>15</v>
      </c>
      <c r="E1982" s="132" t="s">
        <v>2307</v>
      </c>
      <c r="F1982" s="208" t="s">
        <v>2417</v>
      </c>
      <c r="G1982" s="145" t="s">
        <v>1058</v>
      </c>
      <c r="H1982" s="138" t="str">
        <f>IFERROR(VLOOKUP(G1982,REFERENCES!O:P,2,FALSE),"")</f>
        <v xml:space="preserve">Nombre </v>
      </c>
      <c r="I1982" s="183">
        <v>2</v>
      </c>
      <c r="J1982" s="182"/>
      <c r="K1982" s="182"/>
      <c r="L1982" s="182"/>
      <c r="M1982" s="147" t="s">
        <v>1818</v>
      </c>
      <c r="N1982" s="175">
        <v>200</v>
      </c>
      <c r="O1982" s="177"/>
      <c r="P1982" s="71" t="s">
        <v>151</v>
      </c>
      <c r="Q1982" s="206" t="s">
        <v>300</v>
      </c>
      <c r="R1982" s="176"/>
      <c r="S1982" s="143"/>
      <c r="T1982" s="176"/>
      <c r="U1982" s="180"/>
      <c r="V1982" s="206" t="s">
        <v>1049</v>
      </c>
      <c r="W1982" s="206" t="e">
        <f t="shared" si="92"/>
        <v>#VALUE!</v>
      </c>
      <c r="X1982" s="206">
        <f t="shared" si="93"/>
        <v>36</v>
      </c>
      <c r="Y1982" s="206" t="str">
        <f>VLOOKUP(P1982,NIVEAUXADMIN!A:B,2,FALSE)</f>
        <v>HT10</v>
      </c>
      <c r="Z1982" s="206" t="str">
        <f>VLOOKUP(Q1982,NIVEAUXADMIN!E:F,2,FALSE)</f>
        <v>HT101022</v>
      </c>
      <c r="AA1982" s="206" t="e">
        <f>VLOOKUP(R1982,NIVEAUXADMIN!I:J,2,FALSE)</f>
        <v>#N/A</v>
      </c>
      <c r="AB1982" s="206">
        <f>IF(SUMPRODUCT(($A$4:$A1982=A1982)*($Q$4:$Q1982=Q1982))&gt;1,0,1)</f>
        <v>0</v>
      </c>
      <c r="AC1982" s="207">
        <f>IF(SUMPRODUCT(($A$4:$A1982=A1982)*($F$4:$F1982=F1982)*($Q$4:$Q1982=Q1982))&gt;1,0,1)</f>
        <v>0</v>
      </c>
      <c r="AD1982" s="206" t="str">
        <f t="shared" si="94"/>
        <v xml:space="preserve">{"Organisation": "Mercy Corps", "Indicateur": "Distribution de biens non-alimentaire", "Statut": "Réalisé", "Date de l'activité (passé ou planifiée)
( jj-mm-aaaa)": "1- Nov-16 au 4 -Nov-16 ", "Département": "Nippes", "Commune": "Petit Trou De Nippes", "Section Communale": ""}, </v>
      </c>
    </row>
    <row r="1983" spans="1:30" x14ac:dyDescent="0.25">
      <c r="A1983" s="142" t="s">
        <v>1078</v>
      </c>
      <c r="B1983" s="66"/>
      <c r="C1983" s="178" t="s">
        <v>1168</v>
      </c>
      <c r="D1983" s="142" t="s">
        <v>15</v>
      </c>
      <c r="E1983" s="132" t="s">
        <v>2307</v>
      </c>
      <c r="F1983" s="208" t="s">
        <v>2417</v>
      </c>
      <c r="G1983" s="145" t="s">
        <v>1047</v>
      </c>
      <c r="H1983" s="138" t="str">
        <f>IFERROR(VLOOKUP(G1983,REFERENCES!O:P,2,FALSE),"")</f>
        <v xml:space="preserve">Nombre </v>
      </c>
      <c r="I1983" s="183">
        <v>1</v>
      </c>
      <c r="J1983" s="182"/>
      <c r="K1983" s="182"/>
      <c r="L1983" s="182"/>
      <c r="M1983" s="147" t="s">
        <v>1818</v>
      </c>
      <c r="N1983" s="175">
        <v>100</v>
      </c>
      <c r="O1983" s="177"/>
      <c r="P1983" s="71" t="s">
        <v>151</v>
      </c>
      <c r="Q1983" s="206" t="s">
        <v>300</v>
      </c>
      <c r="R1983" s="176"/>
      <c r="S1983" s="143"/>
      <c r="T1983" s="176"/>
      <c r="U1983" s="180"/>
      <c r="V1983" s="184"/>
      <c r="W1983" s="206" t="e">
        <f t="shared" si="92"/>
        <v>#VALUE!</v>
      </c>
      <c r="X1983" s="206">
        <f t="shared" si="93"/>
        <v>36</v>
      </c>
      <c r="Y1983" s="206" t="str">
        <f>VLOOKUP(P1983,NIVEAUXADMIN!A:B,2,FALSE)</f>
        <v>HT10</v>
      </c>
      <c r="Z1983" s="206" t="str">
        <f>VLOOKUP(Q1983,NIVEAUXADMIN!E:F,2,FALSE)</f>
        <v>HT101022</v>
      </c>
      <c r="AA1983" s="206" t="e">
        <f>VLOOKUP(R1983,NIVEAUXADMIN!I:J,2,FALSE)</f>
        <v>#N/A</v>
      </c>
      <c r="AB1983" s="206">
        <f>IF(SUMPRODUCT(($A$4:$A1983=A1983)*($Q$4:$Q1983=Q1983))&gt;1,0,1)</f>
        <v>0</v>
      </c>
      <c r="AC1983" s="207">
        <f>IF(SUMPRODUCT(($A$4:$A1983=A1983)*($F$4:$F1983=F1983)*($Q$4:$Q1983=Q1983))&gt;1,0,1)</f>
        <v>0</v>
      </c>
      <c r="AD1983" s="206" t="str">
        <f t="shared" si="94"/>
        <v xml:space="preserve">{"Organisation": "Mercy Corps", "Indicateur": "Distribution de biens non-alimentaire", "Statut": "Réalisé", "Date de l'activité (passé ou planifiée)
( jj-mm-aaaa)": "1- Nov-16 au 4 -Nov-16 ", "Département": "Nippes", "Commune": "Petit Trou De Nippes", "Section Communale": ""}, </v>
      </c>
    </row>
    <row r="1984" spans="1:30" x14ac:dyDescent="0.25">
      <c r="A1984" s="179" t="s">
        <v>1078</v>
      </c>
      <c r="B1984" s="66"/>
      <c r="C1984" s="178" t="s">
        <v>1168</v>
      </c>
      <c r="D1984" s="142" t="s">
        <v>15</v>
      </c>
      <c r="E1984" s="132" t="s">
        <v>2307</v>
      </c>
      <c r="F1984" s="208" t="s">
        <v>2417</v>
      </c>
      <c r="G1984" s="145" t="s">
        <v>1054</v>
      </c>
      <c r="H1984" s="138" t="str">
        <f>IFERROR(VLOOKUP(G1984,REFERENCES!O:P,2,FALSE),"")</f>
        <v xml:space="preserve">Nombre </v>
      </c>
      <c r="I1984" s="183">
        <v>2</v>
      </c>
      <c r="J1984" s="182"/>
      <c r="K1984" s="182"/>
      <c r="L1984" s="182"/>
      <c r="M1984" s="147" t="s">
        <v>1818</v>
      </c>
      <c r="N1984" s="175">
        <v>200</v>
      </c>
      <c r="O1984" s="177"/>
      <c r="P1984" s="71" t="s">
        <v>151</v>
      </c>
      <c r="Q1984" s="206" t="s">
        <v>300</v>
      </c>
      <c r="R1984" s="176"/>
      <c r="S1984" s="143"/>
      <c r="T1984" s="176"/>
      <c r="U1984" s="180"/>
      <c r="V1984" s="184"/>
      <c r="W1984" s="206" t="e">
        <f t="shared" si="92"/>
        <v>#VALUE!</v>
      </c>
      <c r="X1984" s="206">
        <f t="shared" si="93"/>
        <v>36</v>
      </c>
      <c r="Y1984" s="206" t="str">
        <f>VLOOKUP(P1984,NIVEAUXADMIN!A:B,2,FALSE)</f>
        <v>HT10</v>
      </c>
      <c r="Z1984" s="206" t="str">
        <f>VLOOKUP(Q1984,NIVEAUXADMIN!E:F,2,FALSE)</f>
        <v>HT101022</v>
      </c>
      <c r="AA1984" s="206" t="e">
        <f>VLOOKUP(R1984,NIVEAUXADMIN!I:J,2,FALSE)</f>
        <v>#N/A</v>
      </c>
      <c r="AB1984" s="206">
        <f>IF(SUMPRODUCT(($A$4:$A1984=A1984)*($Q$4:$Q1984=Q1984))&gt;1,0,1)</f>
        <v>0</v>
      </c>
      <c r="AC1984" s="207">
        <f>IF(SUMPRODUCT(($A$4:$A1984=A1984)*($F$4:$F1984=F1984)*($Q$4:$Q1984=Q1984))&gt;1,0,1)</f>
        <v>0</v>
      </c>
      <c r="AD1984" s="206" t="str">
        <f t="shared" si="94"/>
        <v xml:space="preserve">{"Organisation": "Mercy Corps", "Indicateur": "Distribution de biens non-alimentaire", "Statut": "Réalisé", "Date de l'activité (passé ou planifiée)
( jj-mm-aaaa)": "1- Nov-16 au 4 -Nov-16 ", "Département": "Nippes", "Commune": "Petit Trou De Nippes", "Section Communale": ""}, </v>
      </c>
    </row>
    <row r="1985" spans="1:30" x14ac:dyDescent="0.25">
      <c r="A1985" s="142" t="s">
        <v>1078</v>
      </c>
      <c r="B1985" s="66"/>
      <c r="C1985" s="142" t="s">
        <v>41</v>
      </c>
      <c r="D1985" s="142" t="s">
        <v>15</v>
      </c>
      <c r="E1985" s="136" t="s">
        <v>2308</v>
      </c>
      <c r="F1985" s="144" t="s">
        <v>2420</v>
      </c>
      <c r="G1985" s="178" t="s">
        <v>2410</v>
      </c>
      <c r="H1985" s="138" t="str">
        <f>IFERROR(VLOOKUP(G1985,REFERENCES!O:P,2,FALSE),"")</f>
        <v xml:space="preserve">Nombre </v>
      </c>
      <c r="I1985" s="141">
        <v>1</v>
      </c>
      <c r="J1985" s="206"/>
      <c r="K1985" s="206"/>
      <c r="L1985" s="206"/>
      <c r="M1985" s="147"/>
      <c r="N1985" s="141">
        <v>250</v>
      </c>
      <c r="O1985" s="206"/>
      <c r="P1985" s="71" t="s">
        <v>151</v>
      </c>
      <c r="Q1985" s="142" t="s">
        <v>2310</v>
      </c>
      <c r="R1985" s="144" t="s">
        <v>2314</v>
      </c>
      <c r="S1985" s="143"/>
      <c r="T1985" s="206"/>
      <c r="U1985" s="206"/>
      <c r="V1985" s="206"/>
      <c r="W1985" s="206" t="e">
        <f t="shared" si="92"/>
        <v>#VALUE!</v>
      </c>
      <c r="X1985" s="206">
        <f t="shared" si="93"/>
        <v>36</v>
      </c>
      <c r="Y1985" s="206" t="str">
        <f>VLOOKUP(P1985,NIVEAUXADMIN!A:B,2,FALSE)</f>
        <v>HT10</v>
      </c>
      <c r="Z1985" s="206" t="e">
        <f>VLOOKUP(Q1985,NIVEAUXADMIN!E:F,2,FALSE)</f>
        <v>#N/A</v>
      </c>
      <c r="AA1985" s="206" t="e">
        <f>VLOOKUP(R1985,NIVEAUXADMIN!I:J,2,FALSE)</f>
        <v>#N/A</v>
      </c>
      <c r="AB1985" s="206">
        <f>IF(SUMPRODUCT(($A$4:$A1985=A1985)*($Q$4:$Q1985=Q1985))&gt;1,0,1)</f>
        <v>0</v>
      </c>
      <c r="AC1985" s="207">
        <f>IF(SUMPRODUCT(($A$4:$A1985=A1985)*($F$4:$F1985=F1985)*($Q$4:$Q1985=Q1985))&gt;1,0,1)</f>
        <v>1</v>
      </c>
      <c r="AD1985" s="206" t="str">
        <f t="shared" si="94"/>
        <v xml:space="preserve">{"Organisation": "Mercy Corps", "Indicateur": "Distribution de materiel d'abris d'urgence", "Statut": "Réalisé", "Date de l'activité (passé ou planifiée)
( jj-mm-aaaa)": "13-Janv-17", "Département": "Nippes", "Commune": "Petit-Trou de Nippes", "Section Communale": "RAYMOND/ST THERESE"}, </v>
      </c>
    </row>
    <row r="1986" spans="1:30" x14ac:dyDescent="0.25">
      <c r="A1986" s="142" t="s">
        <v>1078</v>
      </c>
      <c r="B1986" s="66"/>
      <c r="C1986" s="142" t="s">
        <v>41</v>
      </c>
      <c r="D1986" s="142" t="s">
        <v>15</v>
      </c>
      <c r="E1986" s="136" t="s">
        <v>2308</v>
      </c>
      <c r="F1986" s="208" t="s">
        <v>2420</v>
      </c>
      <c r="G1986" s="178" t="s">
        <v>2410</v>
      </c>
      <c r="H1986" s="138" t="str">
        <f>IFERROR(VLOOKUP(G1986,REFERENCES!O:P,2,FALSE),"")</f>
        <v xml:space="preserve">Nombre </v>
      </c>
      <c r="I1986" s="141">
        <v>1</v>
      </c>
      <c r="J1986" s="206"/>
      <c r="K1986" s="206"/>
      <c r="L1986" s="206"/>
      <c r="M1986" s="147"/>
      <c r="N1986" s="141">
        <v>250</v>
      </c>
      <c r="O1986" s="206"/>
      <c r="P1986" s="71" t="s">
        <v>151</v>
      </c>
      <c r="Q1986" s="142" t="s">
        <v>2310</v>
      </c>
      <c r="R1986" s="144" t="s">
        <v>2314</v>
      </c>
      <c r="S1986" s="143"/>
      <c r="T1986" s="206"/>
      <c r="U1986" s="206"/>
      <c r="V1986" s="206"/>
      <c r="W1986" s="206" t="e">
        <f t="shared" si="92"/>
        <v>#VALUE!</v>
      </c>
      <c r="X1986" s="206">
        <f t="shared" si="93"/>
        <v>36</v>
      </c>
      <c r="Y1986" s="206" t="str">
        <f>VLOOKUP(P1986,NIVEAUXADMIN!A:B,2,FALSE)</f>
        <v>HT10</v>
      </c>
      <c r="Z1986" s="206" t="e">
        <f>VLOOKUP(Q1986,NIVEAUXADMIN!E:F,2,FALSE)</f>
        <v>#N/A</v>
      </c>
      <c r="AA1986" s="206" t="e">
        <f>VLOOKUP(R1986,NIVEAUXADMIN!I:J,2,FALSE)</f>
        <v>#N/A</v>
      </c>
      <c r="AB1986" s="206">
        <f>IF(SUMPRODUCT(($A$4:$A1986=A1986)*($Q$4:$Q1986=Q1986))&gt;1,0,1)</f>
        <v>0</v>
      </c>
      <c r="AC1986" s="207">
        <f>IF(SUMPRODUCT(($A$4:$A1986=A1986)*($F$4:$F1986=F1986)*($Q$4:$Q1986=Q1986))&gt;1,0,1)</f>
        <v>0</v>
      </c>
      <c r="AD1986" s="206" t="str">
        <f t="shared" si="94"/>
        <v xml:space="preserve">{"Organisation": "Mercy Corps", "Indicateur": "Distribution de materiel d'abris d'urgence", "Statut": "Réalisé", "Date de l'activité (passé ou planifiée)
( jj-mm-aaaa)": "13-Janv-17", "Département": "Nippes", "Commune": "Petit-Trou de Nippes", "Section Communale": "RAYMOND/ST THERESE"}, </v>
      </c>
    </row>
    <row r="1987" spans="1:30" x14ac:dyDescent="0.25">
      <c r="A1987" s="142" t="s">
        <v>1078</v>
      </c>
      <c r="B1987" s="66"/>
      <c r="C1987" s="142" t="s">
        <v>41</v>
      </c>
      <c r="D1987" s="142" t="s">
        <v>15</v>
      </c>
      <c r="E1987" s="136" t="s">
        <v>2308</v>
      </c>
      <c r="F1987" s="144" t="s">
        <v>2420</v>
      </c>
      <c r="G1987" s="178" t="s">
        <v>2410</v>
      </c>
      <c r="H1987" s="138" t="str">
        <f>IFERROR(VLOOKUP(G1987,REFERENCES!O:P,2,FALSE),"")</f>
        <v xml:space="preserve">Nombre </v>
      </c>
      <c r="I1987" s="141">
        <v>1</v>
      </c>
      <c r="J1987" s="206"/>
      <c r="K1987" s="206"/>
      <c r="L1987" s="206"/>
      <c r="M1987" s="147"/>
      <c r="N1987" s="141">
        <v>199</v>
      </c>
      <c r="O1987" s="206"/>
      <c r="P1987" s="71" t="s">
        <v>151</v>
      </c>
      <c r="Q1987" s="142" t="s">
        <v>278</v>
      </c>
      <c r="R1987" s="144" t="s">
        <v>2315</v>
      </c>
      <c r="S1987" s="143"/>
      <c r="T1987" s="143"/>
      <c r="U1987" s="143"/>
      <c r="V1987" s="206"/>
      <c r="W1987" s="206" t="e">
        <f t="shared" si="92"/>
        <v>#VALUE!</v>
      </c>
      <c r="X1987" s="206">
        <f t="shared" si="93"/>
        <v>36</v>
      </c>
      <c r="Y1987" s="206" t="str">
        <f>VLOOKUP(P1987,NIVEAUXADMIN!A:B,2,FALSE)</f>
        <v>HT10</v>
      </c>
      <c r="Z1987" s="206" t="str">
        <f>VLOOKUP(Q1987,NIVEAUXADMIN!E:F,2,FALSE)</f>
        <v>HT101024</v>
      </c>
      <c r="AA1987" s="206" t="e">
        <f>VLOOKUP(R1987,NIVEAUXADMIN!I:J,2,FALSE)</f>
        <v>#N/A</v>
      </c>
      <c r="AB1987" s="206">
        <f>IF(SUMPRODUCT(($A$4:$A1987=A1987)*($Q$4:$Q1987=Q1987))&gt;1,0,1)</f>
        <v>1</v>
      </c>
      <c r="AC1987" s="207">
        <f>IF(SUMPRODUCT(($A$4:$A1987=A1987)*($F$4:$F1987=F1987)*($Q$4:$Q1987=Q1987))&gt;1,0,1)</f>
        <v>1</v>
      </c>
      <c r="AD1987" s="206" t="str">
        <f t="shared" si="94"/>
        <v xml:space="preserve">{"Organisation": "Mercy Corps", "Indicateur": "Distribution de materiel d'abris d'urgence", "Statut": "Réalisé", "Date de l'activité (passé ou planifiée)
( jj-mm-aaaa)": "13-Janv-17", "Département": "Nippes", "Commune": "Arnaud", "Section Communale": "BAQUET"}, </v>
      </c>
    </row>
    <row r="1988" spans="1:30" x14ac:dyDescent="0.25">
      <c r="A1988" s="142" t="s">
        <v>1078</v>
      </c>
      <c r="B1988" s="66"/>
      <c r="C1988" s="142" t="s">
        <v>41</v>
      </c>
      <c r="D1988" s="142" t="s">
        <v>15</v>
      </c>
      <c r="E1988" s="136" t="s">
        <v>2308</v>
      </c>
      <c r="F1988" s="77" t="s">
        <v>2420</v>
      </c>
      <c r="G1988" s="178" t="s">
        <v>2410</v>
      </c>
      <c r="H1988" s="138" t="str">
        <f>IFERROR(VLOOKUP(G1988,REFERENCES!O:P,2,FALSE),"")</f>
        <v xml:space="preserve">Nombre </v>
      </c>
      <c r="I1988" s="141">
        <v>1</v>
      </c>
      <c r="J1988" s="206"/>
      <c r="K1988" s="206"/>
      <c r="L1988" s="206"/>
      <c r="M1988" s="147"/>
      <c r="N1988" s="141">
        <v>199</v>
      </c>
      <c r="O1988" s="206"/>
      <c r="P1988" s="143" t="s">
        <v>151</v>
      </c>
      <c r="Q1988" s="142" t="s">
        <v>278</v>
      </c>
      <c r="R1988" s="144" t="s">
        <v>2315</v>
      </c>
      <c r="S1988" s="143"/>
      <c r="T1988" s="206"/>
      <c r="U1988" s="206"/>
      <c r="V1988" s="206"/>
      <c r="W1988" s="206" t="e">
        <f t="shared" si="92"/>
        <v>#VALUE!</v>
      </c>
      <c r="X1988" s="206">
        <f t="shared" si="93"/>
        <v>36</v>
      </c>
      <c r="Y1988" s="206" t="str">
        <f>VLOOKUP(P1988,NIVEAUXADMIN!A:B,2,FALSE)</f>
        <v>HT10</v>
      </c>
      <c r="Z1988" s="206" t="str">
        <f>VLOOKUP(Q1988,NIVEAUXADMIN!E:F,2,FALSE)</f>
        <v>HT101024</v>
      </c>
      <c r="AA1988" s="206" t="e">
        <f>VLOOKUP(R1988,NIVEAUXADMIN!I:J,2,FALSE)</f>
        <v>#N/A</v>
      </c>
      <c r="AB1988" s="206">
        <f>IF(SUMPRODUCT(($A$4:$A1988=A1988)*($Q$4:$Q1988=Q1988))&gt;1,0,1)</f>
        <v>0</v>
      </c>
      <c r="AC1988" s="207">
        <f>IF(SUMPRODUCT(($A$4:$A1988=A1988)*($F$4:$F1988=F1988)*($Q$4:$Q1988=Q1988))&gt;1,0,1)</f>
        <v>0</v>
      </c>
      <c r="AD1988" s="206" t="str">
        <f t="shared" si="94"/>
        <v xml:space="preserve">{"Organisation": "Mercy Corps", "Indicateur": "Distribution de materiel d'abris d'urgence", "Statut": "Réalisé", "Date de l'activité (passé ou planifiée)
( jj-mm-aaaa)": "13-Janv-17", "Département": "Nippes", "Commune": "Arnaud", "Section Communale": "BAQUET"}, </v>
      </c>
    </row>
    <row r="1989" spans="1:30" x14ac:dyDescent="0.25">
      <c r="A1989" s="142" t="s">
        <v>1078</v>
      </c>
      <c r="B1989" s="66"/>
      <c r="C1989" s="142" t="s">
        <v>41</v>
      </c>
      <c r="D1989" s="142" t="s">
        <v>15</v>
      </c>
      <c r="E1989" s="136" t="s">
        <v>2308</v>
      </c>
      <c r="F1989" s="144" t="s">
        <v>2420</v>
      </c>
      <c r="G1989" s="178" t="s">
        <v>2410</v>
      </c>
      <c r="H1989" s="138" t="str">
        <f>IFERROR(VLOOKUP(G1989,REFERENCES!O:P,2,FALSE),"")</f>
        <v xml:space="preserve">Nombre </v>
      </c>
      <c r="I1989" s="141">
        <v>1</v>
      </c>
      <c r="J1989" s="206"/>
      <c r="K1989" s="206"/>
      <c r="L1989" s="206"/>
      <c r="M1989" s="147"/>
      <c r="N1989" s="141">
        <v>45</v>
      </c>
      <c r="O1989" s="206"/>
      <c r="P1989" s="71" t="s">
        <v>151</v>
      </c>
      <c r="Q1989" s="142" t="s">
        <v>278</v>
      </c>
      <c r="R1989" s="144" t="s">
        <v>2316</v>
      </c>
      <c r="S1989" s="143"/>
      <c r="T1989" s="206"/>
      <c r="U1989" s="206"/>
      <c r="V1989" s="206"/>
      <c r="W1989" s="206" t="e">
        <f t="shared" ref="W1989:W2052" si="95">UPPER(LEFT(A1989,3)&amp;YEAR(E1989)&amp;MONTH(E1989)&amp;DAY((E1989))&amp;LEFT(P1989,2)&amp;LEFT(Q1989,2)&amp;LEFT(R1989,2))</f>
        <v>#VALUE!</v>
      </c>
      <c r="X1989" s="206">
        <f t="shared" ref="X1989:X2052" si="96">COUNTIF($W$4:$W$128,W1989)</f>
        <v>36</v>
      </c>
      <c r="Y1989" s="206" t="str">
        <f>VLOOKUP(P1989,NIVEAUXADMIN!A:B,2,FALSE)</f>
        <v>HT10</v>
      </c>
      <c r="Z1989" s="206" t="str">
        <f>VLOOKUP(Q1989,NIVEAUXADMIN!E:F,2,FALSE)</f>
        <v>HT101024</v>
      </c>
      <c r="AA1989" s="206" t="e">
        <f>VLOOKUP(R1989,NIVEAUXADMIN!I:J,2,FALSE)</f>
        <v>#N/A</v>
      </c>
      <c r="AB1989" s="206">
        <f>IF(SUMPRODUCT(($A$4:$A1989=A1989)*($Q$4:$Q1989=Q1989))&gt;1,0,1)</f>
        <v>0</v>
      </c>
      <c r="AC1989" s="207">
        <f>IF(SUMPRODUCT(($A$4:$A1989=A1989)*($F$4:$F1989=F1989)*($Q$4:$Q1989=Q1989))&gt;1,0,1)</f>
        <v>0</v>
      </c>
      <c r="AD1989" s="206" t="str">
        <f t="shared" ref="AD1989:AD2052" si="97">"{"""&amp;$A$3 &amp;""": """ &amp; TRIM(A1989)  &amp; """, """&amp; $F$3 &amp; """: """ &amp;  IFERROR(MID(F1989,5,LEN(F1989)-2),"")&amp; """, """ &amp;$D$3 &amp;""": """ &amp; D1989 &amp; """, """&amp;$E$3 &amp;""": """ &amp; IFERROR(TEXT(E1989,"m/d/yyyy"),"") &amp; """, """&amp; $P$3&amp; """: """ &amp; P1989&amp; """, """&amp; $Q$3&amp; """: """ &amp; Q1989&amp; """, """&amp; $R$3&amp; """: """ &amp; R1989&amp; """}, "</f>
        <v xml:space="preserve">{"Organisation": "Mercy Corps", "Indicateur": "Distribution de materiel d'abris d'urgence", "Statut": "Réalisé", "Date de l'activité (passé ou planifiée)
( jj-mm-aaaa)": "13-Janv-17", "Département": "Nippes", "Commune": "Arnaud", "Section Communale": "FOND BRETON"}, </v>
      </c>
    </row>
    <row r="1990" spans="1:30" x14ac:dyDescent="0.25">
      <c r="A1990" s="142" t="s">
        <v>1078</v>
      </c>
      <c r="B1990" s="66"/>
      <c r="C1990" s="142" t="s">
        <v>41</v>
      </c>
      <c r="D1990" s="142" t="s">
        <v>15</v>
      </c>
      <c r="E1990" s="136" t="s">
        <v>2308</v>
      </c>
      <c r="F1990" s="77" t="s">
        <v>2420</v>
      </c>
      <c r="G1990" s="178" t="s">
        <v>2410</v>
      </c>
      <c r="H1990" s="138" t="str">
        <f>IFERROR(VLOOKUP(G1990,REFERENCES!O:P,2,FALSE),"")</f>
        <v xml:space="preserve">Nombre </v>
      </c>
      <c r="I1990" s="141">
        <v>1</v>
      </c>
      <c r="J1990" s="206"/>
      <c r="K1990" s="206"/>
      <c r="L1990" s="206"/>
      <c r="M1990" s="147"/>
      <c r="N1990" s="141">
        <v>45</v>
      </c>
      <c r="O1990" s="206"/>
      <c r="P1990" s="71" t="s">
        <v>151</v>
      </c>
      <c r="Q1990" s="142" t="s">
        <v>278</v>
      </c>
      <c r="R1990" s="144" t="s">
        <v>2316</v>
      </c>
      <c r="S1990" s="143"/>
      <c r="T1990" s="206"/>
      <c r="U1990" s="206"/>
      <c r="V1990" s="206"/>
      <c r="W1990" s="206" t="e">
        <f t="shared" si="95"/>
        <v>#VALUE!</v>
      </c>
      <c r="X1990" s="206">
        <f t="shared" si="96"/>
        <v>36</v>
      </c>
      <c r="Y1990" s="206" t="str">
        <f>VLOOKUP(P1990,NIVEAUXADMIN!A:B,2,FALSE)</f>
        <v>HT10</v>
      </c>
      <c r="Z1990" s="206" t="str">
        <f>VLOOKUP(Q1990,NIVEAUXADMIN!E:F,2,FALSE)</f>
        <v>HT101024</v>
      </c>
      <c r="AA1990" s="206" t="e">
        <f>VLOOKUP(R1990,NIVEAUXADMIN!I:J,2,FALSE)</f>
        <v>#N/A</v>
      </c>
      <c r="AB1990" s="206">
        <f>IF(SUMPRODUCT(($A$4:$A1990=A1990)*($Q$4:$Q1990=Q1990))&gt;1,0,1)</f>
        <v>0</v>
      </c>
      <c r="AC1990" s="207">
        <f>IF(SUMPRODUCT(($A$4:$A1990=A1990)*($F$4:$F1990=F1990)*($Q$4:$Q1990=Q1990))&gt;1,0,1)</f>
        <v>0</v>
      </c>
      <c r="AD1990" s="206" t="str">
        <f t="shared" si="97"/>
        <v xml:space="preserve">{"Organisation": "Mercy Corps", "Indicateur": "Distribution de materiel d'abris d'urgence", "Statut": "Réalisé", "Date de l'activité (passé ou planifiée)
( jj-mm-aaaa)": "13-Janv-17", "Département": "Nippes", "Commune": "Arnaud", "Section Communale": "FOND BRETON"}, </v>
      </c>
    </row>
    <row r="1991" spans="1:30" x14ac:dyDescent="0.25">
      <c r="A1991" s="142" t="s">
        <v>1078</v>
      </c>
      <c r="B1991" s="66"/>
      <c r="C1991" s="142" t="s">
        <v>41</v>
      </c>
      <c r="D1991" s="142" t="s">
        <v>15</v>
      </c>
      <c r="E1991" s="136" t="s">
        <v>2308</v>
      </c>
      <c r="F1991" s="144" t="s">
        <v>2420</v>
      </c>
      <c r="G1991" s="178" t="s">
        <v>2410</v>
      </c>
      <c r="H1991" s="138" t="str">
        <f>IFERROR(VLOOKUP(G1991,REFERENCES!O:P,2,FALSE),"")</f>
        <v xml:space="preserve">Nombre </v>
      </c>
      <c r="I1991" s="141">
        <v>1</v>
      </c>
      <c r="J1991" s="206"/>
      <c r="K1991" s="206"/>
      <c r="L1991" s="206"/>
      <c r="M1991" s="147"/>
      <c r="N1991" s="141">
        <v>79</v>
      </c>
      <c r="O1991" s="206"/>
      <c r="P1991" s="71" t="s">
        <v>151</v>
      </c>
      <c r="Q1991" s="142" t="s">
        <v>278</v>
      </c>
      <c r="R1991" s="144" t="s">
        <v>2317</v>
      </c>
      <c r="S1991" s="143"/>
      <c r="T1991" s="206"/>
      <c r="U1991" s="206"/>
      <c r="V1991" s="206"/>
      <c r="W1991" s="206" t="e">
        <f t="shared" si="95"/>
        <v>#VALUE!</v>
      </c>
      <c r="X1991" s="206">
        <f t="shared" si="96"/>
        <v>36</v>
      </c>
      <c r="Y1991" s="206" t="str">
        <f>VLOOKUP(P1991,NIVEAUXADMIN!A:B,2,FALSE)</f>
        <v>HT10</v>
      </c>
      <c r="Z1991" s="206" t="str">
        <f>VLOOKUP(Q1991,NIVEAUXADMIN!E:F,2,FALSE)</f>
        <v>HT101024</v>
      </c>
      <c r="AA1991" s="206" t="e">
        <f>VLOOKUP(R1991,NIVEAUXADMIN!I:J,2,FALSE)</f>
        <v>#N/A</v>
      </c>
      <c r="AB1991" s="206">
        <f>IF(SUMPRODUCT(($A$4:$A1991=A1991)*($Q$4:$Q1991=Q1991))&gt;1,0,1)</f>
        <v>0</v>
      </c>
      <c r="AC1991" s="207">
        <f>IF(SUMPRODUCT(($A$4:$A1991=A1991)*($F$4:$F1991=F1991)*($Q$4:$Q1991=Q1991))&gt;1,0,1)</f>
        <v>0</v>
      </c>
      <c r="AD1991" s="206" t="str">
        <f t="shared" si="97"/>
        <v xml:space="preserve">{"Organisation": "Mercy Corps", "Indicateur": "Distribution de materiel d'abris d'urgence", "Statut": "Réalisé", "Date de l'activité (passé ou planifiée)
( jj-mm-aaaa)": "13-Janv-17", "Département": "Nippes", "Commune": "Arnaud", "Section Communale": "FOND ROUGE"}, </v>
      </c>
    </row>
    <row r="1992" spans="1:30" x14ac:dyDescent="0.25">
      <c r="A1992" s="142" t="s">
        <v>1078</v>
      </c>
      <c r="B1992" s="66"/>
      <c r="C1992" s="142" t="s">
        <v>41</v>
      </c>
      <c r="D1992" s="142" t="s">
        <v>15</v>
      </c>
      <c r="E1992" s="136" t="s">
        <v>2308</v>
      </c>
      <c r="F1992" s="77" t="s">
        <v>2420</v>
      </c>
      <c r="G1992" s="178" t="s">
        <v>2410</v>
      </c>
      <c r="H1992" s="138" t="str">
        <f>IFERROR(VLOOKUP(G1992,REFERENCES!O:P,2,FALSE),"")</f>
        <v xml:space="preserve">Nombre </v>
      </c>
      <c r="I1992" s="141">
        <v>1</v>
      </c>
      <c r="J1992" s="206"/>
      <c r="K1992" s="206"/>
      <c r="L1992" s="206"/>
      <c r="M1992" s="147"/>
      <c r="N1992" s="141">
        <v>79</v>
      </c>
      <c r="O1992" s="206"/>
      <c r="P1992" s="71" t="s">
        <v>151</v>
      </c>
      <c r="Q1992" s="142" t="s">
        <v>278</v>
      </c>
      <c r="R1992" s="144" t="s">
        <v>2317</v>
      </c>
      <c r="S1992" s="143"/>
      <c r="T1992" s="206"/>
      <c r="U1992" s="206"/>
      <c r="V1992" s="206"/>
      <c r="W1992" s="206" t="e">
        <f t="shared" si="95"/>
        <v>#VALUE!</v>
      </c>
      <c r="X1992" s="206">
        <f t="shared" si="96"/>
        <v>36</v>
      </c>
      <c r="Y1992" s="206" t="str">
        <f>VLOOKUP(P1992,NIVEAUXADMIN!A:B,2,FALSE)</f>
        <v>HT10</v>
      </c>
      <c r="Z1992" s="206" t="str">
        <f>VLOOKUP(Q1992,NIVEAUXADMIN!E:F,2,FALSE)</f>
        <v>HT101024</v>
      </c>
      <c r="AA1992" s="206" t="e">
        <f>VLOOKUP(R1992,NIVEAUXADMIN!I:J,2,FALSE)</f>
        <v>#N/A</v>
      </c>
      <c r="AB1992" s="206">
        <f>IF(SUMPRODUCT(($A$4:$A1992=A1992)*($Q$4:$Q1992=Q1992))&gt;1,0,1)</f>
        <v>0</v>
      </c>
      <c r="AC1992" s="207">
        <f>IF(SUMPRODUCT(($A$4:$A1992=A1992)*($F$4:$F1992=F1992)*($Q$4:$Q1992=Q1992))&gt;1,0,1)</f>
        <v>0</v>
      </c>
      <c r="AD1992" s="206" t="str">
        <f t="shared" si="97"/>
        <v xml:space="preserve">{"Organisation": "Mercy Corps", "Indicateur": "Distribution de materiel d'abris d'urgence", "Statut": "Réalisé", "Date de l'activité (passé ou planifiée)
( jj-mm-aaaa)": "13-Janv-17", "Département": "Nippes", "Commune": "Arnaud", "Section Communale": "FOND ROUGE"}, </v>
      </c>
    </row>
    <row r="1993" spans="1:30" x14ac:dyDescent="0.25">
      <c r="A1993" s="142" t="s">
        <v>1078</v>
      </c>
      <c r="B1993" s="66"/>
      <c r="C1993" s="142" t="s">
        <v>41</v>
      </c>
      <c r="D1993" s="142" t="s">
        <v>15</v>
      </c>
      <c r="E1993" s="136" t="s">
        <v>2308</v>
      </c>
      <c r="F1993" s="144" t="s">
        <v>2420</v>
      </c>
      <c r="G1993" s="178" t="s">
        <v>2410</v>
      </c>
      <c r="H1993" s="138" t="str">
        <f>IFERROR(VLOOKUP(G1993,REFERENCES!O:P,2,FALSE),"")</f>
        <v xml:space="preserve">Nombre </v>
      </c>
      <c r="I1993" s="141">
        <v>1</v>
      </c>
      <c r="J1993" s="206"/>
      <c r="K1993" s="206"/>
      <c r="L1993" s="206"/>
      <c r="M1993" s="147"/>
      <c r="N1993" s="141">
        <v>57</v>
      </c>
      <c r="O1993" s="206"/>
      <c r="P1993" s="71" t="s">
        <v>151</v>
      </c>
      <c r="Q1993" s="142" t="s">
        <v>278</v>
      </c>
      <c r="R1993" s="144" t="s">
        <v>2318</v>
      </c>
      <c r="S1993" s="206"/>
      <c r="T1993" s="206"/>
      <c r="U1993" s="206"/>
      <c r="V1993" s="206"/>
      <c r="W1993" s="206" t="e">
        <f t="shared" si="95"/>
        <v>#VALUE!</v>
      </c>
      <c r="X1993" s="206">
        <f t="shared" si="96"/>
        <v>36</v>
      </c>
      <c r="Y1993" s="206" t="str">
        <f>VLOOKUP(P1993,NIVEAUXADMIN!A:B,2,FALSE)</f>
        <v>HT10</v>
      </c>
      <c r="Z1993" s="206" t="str">
        <f>VLOOKUP(Q1993,NIVEAUXADMIN!E:F,2,FALSE)</f>
        <v>HT101024</v>
      </c>
      <c r="AA1993" s="206" t="e">
        <f>VLOOKUP(R1993,NIVEAUXADMIN!I:J,2,FALSE)</f>
        <v>#N/A</v>
      </c>
      <c r="AB1993" s="206">
        <f>IF(SUMPRODUCT(($A$4:$A1993=A1993)*($Q$4:$Q1993=Q1993))&gt;1,0,1)</f>
        <v>0</v>
      </c>
      <c r="AC1993" s="207">
        <f>IF(SUMPRODUCT(($A$4:$A1993=A1993)*($F$4:$F1993=F1993)*($Q$4:$Q1993=Q1993))&gt;1,0,1)</f>
        <v>0</v>
      </c>
      <c r="AD1993" s="206" t="str">
        <f t="shared" si="97"/>
        <v xml:space="preserve">{"Organisation": "Mercy Corps", "Indicateur": "Distribution de materiel d'abris d'urgence", "Statut": "Réalisé", "Date de l'activité (passé ou planifiée)
( jj-mm-aaaa)": "13-Janv-17", "Département": "Nippes", "Commune": "Arnaud", "Section Communale": "PLAINE JUIN"}, </v>
      </c>
    </row>
    <row r="1994" spans="1:30" x14ac:dyDescent="0.25">
      <c r="A1994" s="142" t="s">
        <v>1078</v>
      </c>
      <c r="B1994" s="66"/>
      <c r="C1994" s="142" t="s">
        <v>41</v>
      </c>
      <c r="D1994" s="142" t="s">
        <v>15</v>
      </c>
      <c r="E1994" s="136" t="s">
        <v>2308</v>
      </c>
      <c r="F1994" s="77" t="s">
        <v>2420</v>
      </c>
      <c r="G1994" s="178" t="s">
        <v>2410</v>
      </c>
      <c r="H1994" s="138" t="str">
        <f>IFERROR(VLOOKUP(G1994,REFERENCES!O:P,2,FALSE),"")</f>
        <v xml:space="preserve">Nombre </v>
      </c>
      <c r="I1994" s="141">
        <v>1</v>
      </c>
      <c r="J1994" s="206"/>
      <c r="K1994" s="206"/>
      <c r="L1994" s="206"/>
      <c r="M1994" s="147"/>
      <c r="N1994" s="141">
        <v>57</v>
      </c>
      <c r="O1994" s="206"/>
      <c r="P1994" s="71" t="s">
        <v>151</v>
      </c>
      <c r="Q1994" s="142" t="s">
        <v>278</v>
      </c>
      <c r="R1994" s="144" t="s">
        <v>2318</v>
      </c>
      <c r="S1994" s="206"/>
      <c r="T1994" s="206"/>
      <c r="U1994" s="206"/>
      <c r="V1994" s="206"/>
      <c r="W1994" s="206" t="e">
        <f t="shared" si="95"/>
        <v>#VALUE!</v>
      </c>
      <c r="X1994" s="206">
        <f t="shared" si="96"/>
        <v>36</v>
      </c>
      <c r="Y1994" s="206" t="str">
        <f>VLOOKUP(P1994,NIVEAUXADMIN!A:B,2,FALSE)</f>
        <v>HT10</v>
      </c>
      <c r="Z1994" s="206" t="str">
        <f>VLOOKUP(Q1994,NIVEAUXADMIN!E:F,2,FALSE)</f>
        <v>HT101024</v>
      </c>
      <c r="AA1994" s="206" t="e">
        <f>VLOOKUP(R1994,NIVEAUXADMIN!I:J,2,FALSE)</f>
        <v>#N/A</v>
      </c>
      <c r="AB1994" s="206">
        <f>IF(SUMPRODUCT(($A$4:$A1994=A1994)*($Q$4:$Q1994=Q1994))&gt;1,0,1)</f>
        <v>0</v>
      </c>
      <c r="AC1994" s="207">
        <f>IF(SUMPRODUCT(($A$4:$A1994=A1994)*($F$4:$F1994=F1994)*($Q$4:$Q1994=Q1994))&gt;1,0,1)</f>
        <v>0</v>
      </c>
      <c r="AD1994" s="206" t="str">
        <f t="shared" si="97"/>
        <v xml:space="preserve">{"Organisation": "Mercy Corps", "Indicateur": "Distribution de materiel d'abris d'urgence", "Statut": "Réalisé", "Date de l'activité (passé ou planifiée)
( jj-mm-aaaa)": "13-Janv-17", "Département": "Nippes", "Commune": "Arnaud", "Section Communale": "PLAINE JUIN"}, </v>
      </c>
    </row>
    <row r="1995" spans="1:30" x14ac:dyDescent="0.25">
      <c r="A1995" s="142" t="s">
        <v>1078</v>
      </c>
      <c r="B1995" s="66"/>
      <c r="C1995" s="142" t="s">
        <v>41</v>
      </c>
      <c r="D1995" s="142" t="s">
        <v>15</v>
      </c>
      <c r="E1995" s="136" t="s">
        <v>2308</v>
      </c>
      <c r="F1995" s="77" t="s">
        <v>2420</v>
      </c>
      <c r="G1995" s="145" t="s">
        <v>2409</v>
      </c>
      <c r="H1995" s="138" t="str">
        <f>IFERROR(VLOOKUP(G1995,REFERENCES!O:P,2,FALSE),"")</f>
        <v xml:space="preserve">Nombre </v>
      </c>
      <c r="I1995" s="141">
        <v>1</v>
      </c>
      <c r="J1995" s="206"/>
      <c r="K1995" s="206"/>
      <c r="L1995" s="206"/>
      <c r="M1995" s="147"/>
      <c r="N1995" s="141">
        <v>250</v>
      </c>
      <c r="O1995" s="206"/>
      <c r="P1995" s="71" t="s">
        <v>151</v>
      </c>
      <c r="Q1995" s="142" t="s">
        <v>2310</v>
      </c>
      <c r="R1995" s="144" t="s">
        <v>2314</v>
      </c>
      <c r="S1995" s="71"/>
      <c r="T1995" s="206"/>
      <c r="U1995" s="206"/>
      <c r="V1995" s="206"/>
      <c r="W1995" s="206" t="e">
        <f t="shared" si="95"/>
        <v>#VALUE!</v>
      </c>
      <c r="X1995" s="206">
        <f t="shared" si="96"/>
        <v>36</v>
      </c>
      <c r="Y1995" s="206" t="str">
        <f>VLOOKUP(P1995,NIVEAUXADMIN!A:B,2,FALSE)</f>
        <v>HT10</v>
      </c>
      <c r="Z1995" s="206" t="e">
        <f>VLOOKUP(Q1995,NIVEAUXADMIN!E:F,2,FALSE)</f>
        <v>#N/A</v>
      </c>
      <c r="AA1995" s="206" t="e">
        <f>VLOOKUP(R1995,NIVEAUXADMIN!I:J,2,FALSE)</f>
        <v>#N/A</v>
      </c>
      <c r="AB1995" s="206">
        <f>IF(SUMPRODUCT(($A$4:$A1995=A1995)*($Q$4:$Q1995=Q1995))&gt;1,0,1)</f>
        <v>0</v>
      </c>
      <c r="AC1995" s="207">
        <f>IF(SUMPRODUCT(($A$4:$A1995=A1995)*($F$4:$F1995=F1995)*($Q$4:$Q1995=Q1995))&gt;1,0,1)</f>
        <v>0</v>
      </c>
      <c r="AD1995" s="206" t="str">
        <f t="shared" si="97"/>
        <v xml:space="preserve">{"Organisation": "Mercy Corps", "Indicateur": "Distribution de materiel d'abris d'urgence", "Statut": "Réalisé", "Date de l'activité (passé ou planifiée)
( jj-mm-aaaa)": "13-Janv-17", "Département": "Nippes", "Commune": "Petit-Trou de Nippes", "Section Communale": "RAYMOND/ST THERESE"}, </v>
      </c>
    </row>
    <row r="1996" spans="1:30" x14ac:dyDescent="0.25">
      <c r="A1996" s="142" t="s">
        <v>1078</v>
      </c>
      <c r="B1996" s="66"/>
      <c r="C1996" s="142" t="s">
        <v>41</v>
      </c>
      <c r="D1996" s="142" t="s">
        <v>15</v>
      </c>
      <c r="E1996" s="136" t="s">
        <v>2308</v>
      </c>
      <c r="F1996" s="77" t="s">
        <v>2420</v>
      </c>
      <c r="G1996" s="145" t="s">
        <v>2409</v>
      </c>
      <c r="H1996" s="138" t="str">
        <f>IFERROR(VLOOKUP(G1996,REFERENCES!O:P,2,FALSE),"")</f>
        <v xml:space="preserve">Nombre </v>
      </c>
      <c r="I1996" s="141">
        <v>1</v>
      </c>
      <c r="J1996" s="206"/>
      <c r="K1996" s="206"/>
      <c r="L1996" s="206"/>
      <c r="M1996" s="147"/>
      <c r="N1996" s="141">
        <v>199</v>
      </c>
      <c r="O1996" s="206"/>
      <c r="P1996" s="71" t="s">
        <v>151</v>
      </c>
      <c r="Q1996" s="142" t="s">
        <v>278</v>
      </c>
      <c r="R1996" s="144" t="s">
        <v>2315</v>
      </c>
      <c r="S1996" s="206"/>
      <c r="T1996" s="206"/>
      <c r="U1996" s="206"/>
      <c r="V1996" s="206"/>
      <c r="W1996" s="206" t="e">
        <f t="shared" si="95"/>
        <v>#VALUE!</v>
      </c>
      <c r="X1996" s="206">
        <f t="shared" si="96"/>
        <v>36</v>
      </c>
      <c r="Y1996" s="206" t="str">
        <f>VLOOKUP(P1996,NIVEAUXADMIN!A:B,2,FALSE)</f>
        <v>HT10</v>
      </c>
      <c r="Z1996" s="206" t="str">
        <f>VLOOKUP(Q1996,NIVEAUXADMIN!E:F,2,FALSE)</f>
        <v>HT101024</v>
      </c>
      <c r="AA1996" s="206" t="e">
        <f>VLOOKUP(R1996,NIVEAUXADMIN!I:J,2,FALSE)</f>
        <v>#N/A</v>
      </c>
      <c r="AB1996" s="206">
        <f>IF(SUMPRODUCT(($A$4:$A1996=A1996)*($Q$4:$Q1996=Q1996))&gt;1,0,1)</f>
        <v>0</v>
      </c>
      <c r="AC1996" s="207">
        <f>IF(SUMPRODUCT(($A$4:$A1996=A1996)*($F$4:$F1996=F1996)*($Q$4:$Q1996=Q1996))&gt;1,0,1)</f>
        <v>0</v>
      </c>
      <c r="AD1996" s="206" t="str">
        <f t="shared" si="97"/>
        <v xml:space="preserve">{"Organisation": "Mercy Corps", "Indicateur": "Distribution de materiel d'abris d'urgence", "Statut": "Réalisé", "Date de l'activité (passé ou planifiée)
( jj-mm-aaaa)": "13-Janv-17", "Département": "Nippes", "Commune": "Arnaud", "Section Communale": "BAQUET"}, </v>
      </c>
    </row>
    <row r="1997" spans="1:30" x14ac:dyDescent="0.25">
      <c r="A1997" s="142" t="s">
        <v>1078</v>
      </c>
      <c r="B1997" s="66"/>
      <c r="C1997" s="142" t="s">
        <v>41</v>
      </c>
      <c r="D1997" s="142" t="s">
        <v>15</v>
      </c>
      <c r="E1997" s="136" t="s">
        <v>2308</v>
      </c>
      <c r="F1997" s="77" t="s">
        <v>2420</v>
      </c>
      <c r="G1997" s="145" t="s">
        <v>2409</v>
      </c>
      <c r="H1997" s="138" t="str">
        <f>IFERROR(VLOOKUP(G1997,REFERENCES!O:P,2,FALSE),"")</f>
        <v xml:space="preserve">Nombre </v>
      </c>
      <c r="I1997" s="141">
        <v>1</v>
      </c>
      <c r="J1997" s="206"/>
      <c r="K1997" s="206"/>
      <c r="L1997" s="206"/>
      <c r="M1997" s="147"/>
      <c r="N1997" s="141">
        <v>45</v>
      </c>
      <c r="O1997" s="206"/>
      <c r="P1997" s="71" t="s">
        <v>151</v>
      </c>
      <c r="Q1997" s="142" t="s">
        <v>278</v>
      </c>
      <c r="R1997" s="144" t="s">
        <v>2316</v>
      </c>
      <c r="S1997" s="206"/>
      <c r="T1997" s="206"/>
      <c r="U1997" s="206"/>
      <c r="V1997" s="206"/>
      <c r="W1997" s="206" t="e">
        <f t="shared" si="95"/>
        <v>#VALUE!</v>
      </c>
      <c r="X1997" s="206">
        <f t="shared" si="96"/>
        <v>36</v>
      </c>
      <c r="Y1997" s="206" t="str">
        <f>VLOOKUP(P1997,NIVEAUXADMIN!A:B,2,FALSE)</f>
        <v>HT10</v>
      </c>
      <c r="Z1997" s="206" t="str">
        <f>VLOOKUP(Q1997,NIVEAUXADMIN!E:F,2,FALSE)</f>
        <v>HT101024</v>
      </c>
      <c r="AA1997" s="206" t="e">
        <f>VLOOKUP(R1997,NIVEAUXADMIN!I:J,2,FALSE)</f>
        <v>#N/A</v>
      </c>
      <c r="AB1997" s="206">
        <f>IF(SUMPRODUCT(($A$4:$A1997=A1997)*($Q$4:$Q1997=Q1997))&gt;1,0,1)</f>
        <v>0</v>
      </c>
      <c r="AC1997" s="207">
        <f>IF(SUMPRODUCT(($A$4:$A1997=A1997)*($F$4:$F1997=F1997)*($Q$4:$Q1997=Q1997))&gt;1,0,1)</f>
        <v>0</v>
      </c>
      <c r="AD1997" s="206" t="str">
        <f t="shared" si="97"/>
        <v xml:space="preserve">{"Organisation": "Mercy Corps", "Indicateur": "Distribution de materiel d'abris d'urgence", "Statut": "Réalisé", "Date de l'activité (passé ou planifiée)
( jj-mm-aaaa)": "13-Janv-17", "Département": "Nippes", "Commune": "Arnaud", "Section Communale": "FOND BRETON"}, </v>
      </c>
    </row>
    <row r="1998" spans="1:30" x14ac:dyDescent="0.25">
      <c r="A1998" s="142" t="s">
        <v>1078</v>
      </c>
      <c r="B1998" s="66"/>
      <c r="C1998" s="142" t="s">
        <v>41</v>
      </c>
      <c r="D1998" s="142" t="s">
        <v>15</v>
      </c>
      <c r="E1998" s="136" t="s">
        <v>2308</v>
      </c>
      <c r="F1998" s="77" t="s">
        <v>2420</v>
      </c>
      <c r="G1998" s="145" t="s">
        <v>2409</v>
      </c>
      <c r="H1998" s="138" t="str">
        <f>IFERROR(VLOOKUP(G1998,REFERENCES!O:P,2,FALSE),"")</f>
        <v xml:space="preserve">Nombre </v>
      </c>
      <c r="I1998" s="141">
        <v>1</v>
      </c>
      <c r="J1998" s="206"/>
      <c r="K1998" s="206"/>
      <c r="L1998" s="206"/>
      <c r="M1998" s="147"/>
      <c r="N1998" s="141">
        <v>79</v>
      </c>
      <c r="O1998" s="206"/>
      <c r="P1998" s="71" t="s">
        <v>151</v>
      </c>
      <c r="Q1998" s="142" t="s">
        <v>278</v>
      </c>
      <c r="R1998" s="144" t="s">
        <v>2317</v>
      </c>
      <c r="S1998" s="206"/>
      <c r="T1998" s="206"/>
      <c r="U1998" s="206"/>
      <c r="V1998" s="206"/>
      <c r="W1998" s="206" t="e">
        <f t="shared" si="95"/>
        <v>#VALUE!</v>
      </c>
      <c r="X1998" s="206">
        <f t="shared" si="96"/>
        <v>36</v>
      </c>
      <c r="Y1998" s="206" t="str">
        <f>VLOOKUP(P1998,NIVEAUXADMIN!A:B,2,FALSE)</f>
        <v>HT10</v>
      </c>
      <c r="Z1998" s="206" t="str">
        <f>VLOOKUP(Q1998,NIVEAUXADMIN!E:F,2,FALSE)</f>
        <v>HT101024</v>
      </c>
      <c r="AA1998" s="206" t="e">
        <f>VLOOKUP(R1998,NIVEAUXADMIN!I:J,2,FALSE)</f>
        <v>#N/A</v>
      </c>
      <c r="AB1998" s="206">
        <f>IF(SUMPRODUCT(($A$4:$A1998=A1998)*($Q$4:$Q1998=Q1998))&gt;1,0,1)</f>
        <v>0</v>
      </c>
      <c r="AC1998" s="207">
        <f>IF(SUMPRODUCT(($A$4:$A1998=A1998)*($F$4:$F1998=F1998)*($Q$4:$Q1998=Q1998))&gt;1,0,1)</f>
        <v>0</v>
      </c>
      <c r="AD1998" s="206" t="str">
        <f t="shared" si="97"/>
        <v xml:space="preserve">{"Organisation": "Mercy Corps", "Indicateur": "Distribution de materiel d'abris d'urgence", "Statut": "Réalisé", "Date de l'activité (passé ou planifiée)
( jj-mm-aaaa)": "13-Janv-17", "Département": "Nippes", "Commune": "Arnaud", "Section Communale": "FOND ROUGE"}, </v>
      </c>
    </row>
    <row r="1999" spans="1:30" x14ac:dyDescent="0.25">
      <c r="A1999" s="142" t="s">
        <v>1078</v>
      </c>
      <c r="B1999" s="66"/>
      <c r="C1999" s="142" t="s">
        <v>41</v>
      </c>
      <c r="D1999" s="142" t="s">
        <v>15</v>
      </c>
      <c r="E1999" s="136" t="s">
        <v>2308</v>
      </c>
      <c r="F1999" s="77" t="s">
        <v>2420</v>
      </c>
      <c r="G1999" s="145" t="s">
        <v>2409</v>
      </c>
      <c r="H1999" s="138" t="str">
        <f>IFERROR(VLOOKUP(G1999,REFERENCES!O:P,2,FALSE),"")</f>
        <v xml:space="preserve">Nombre </v>
      </c>
      <c r="I1999" s="141">
        <v>1</v>
      </c>
      <c r="J1999" s="206"/>
      <c r="K1999" s="206"/>
      <c r="L1999" s="206"/>
      <c r="M1999" s="147"/>
      <c r="N1999" s="141">
        <v>57</v>
      </c>
      <c r="O1999" s="206"/>
      <c r="P1999" s="71" t="s">
        <v>151</v>
      </c>
      <c r="Q1999" s="142" t="s">
        <v>278</v>
      </c>
      <c r="R1999" s="144" t="s">
        <v>2318</v>
      </c>
      <c r="S1999" s="206"/>
      <c r="T1999" s="206"/>
      <c r="U1999" s="206"/>
      <c r="V1999" s="206"/>
      <c r="W1999" s="206" t="e">
        <f t="shared" si="95"/>
        <v>#VALUE!</v>
      </c>
      <c r="X1999" s="206">
        <f t="shared" si="96"/>
        <v>36</v>
      </c>
      <c r="Y1999" s="206" t="str">
        <f>VLOOKUP(P1999,NIVEAUXADMIN!A:B,2,FALSE)</f>
        <v>HT10</v>
      </c>
      <c r="Z1999" s="206" t="str">
        <f>VLOOKUP(Q1999,NIVEAUXADMIN!E:F,2,FALSE)</f>
        <v>HT101024</v>
      </c>
      <c r="AA1999" s="206" t="e">
        <f>VLOOKUP(R1999,NIVEAUXADMIN!I:J,2,FALSE)</f>
        <v>#N/A</v>
      </c>
      <c r="AB1999" s="206">
        <f>IF(SUMPRODUCT(($A$4:$A1999=A1999)*($Q$4:$Q1999=Q1999))&gt;1,0,1)</f>
        <v>0</v>
      </c>
      <c r="AC1999" s="207">
        <f>IF(SUMPRODUCT(($A$4:$A1999=A1999)*($F$4:$F1999=F1999)*($Q$4:$Q1999=Q1999))&gt;1,0,1)</f>
        <v>0</v>
      </c>
      <c r="AD1999" s="206" t="str">
        <f t="shared" si="97"/>
        <v xml:space="preserve">{"Organisation": "Mercy Corps", "Indicateur": "Distribution de materiel d'abris d'urgence", "Statut": "Réalisé", "Date de l'activité (passé ou planifiée)
( jj-mm-aaaa)": "13-Janv-17", "Département": "Nippes", "Commune": "Arnaud", "Section Communale": "PLAINE JUIN"}, </v>
      </c>
    </row>
    <row r="2000" spans="1:30" x14ac:dyDescent="0.25">
      <c r="A2000" s="179" t="s">
        <v>1078</v>
      </c>
      <c r="B2000" s="66"/>
      <c r="C2000" s="178" t="s">
        <v>1168</v>
      </c>
      <c r="D2000" s="142" t="s">
        <v>15</v>
      </c>
      <c r="E2000" s="132" t="s">
        <v>2305</v>
      </c>
      <c r="F2000" s="77" t="s">
        <v>2417</v>
      </c>
      <c r="G2000" s="145" t="s">
        <v>1054</v>
      </c>
      <c r="H2000" s="138" t="str">
        <f>IFERROR(VLOOKUP(G2000,REFERENCES!O:P,2,FALSE),"")</f>
        <v xml:space="preserve">Nombre </v>
      </c>
      <c r="I2000" s="183">
        <v>2</v>
      </c>
      <c r="J2000" s="141"/>
      <c r="K2000" s="141"/>
      <c r="L2000" s="141"/>
      <c r="M2000" s="147"/>
      <c r="N2000" s="175">
        <v>386</v>
      </c>
      <c r="O2000" s="206"/>
      <c r="P2000" s="71" t="s">
        <v>151</v>
      </c>
      <c r="Q2000" s="181" t="s">
        <v>224</v>
      </c>
      <c r="R2000" s="144"/>
      <c r="S2000" s="144"/>
      <c r="T2000" s="206"/>
      <c r="U2000" s="206"/>
      <c r="V2000" s="206"/>
      <c r="W2000" s="206" t="e">
        <f t="shared" si="95"/>
        <v>#VALUE!</v>
      </c>
      <c r="X2000" s="206">
        <f t="shared" si="96"/>
        <v>36</v>
      </c>
      <c r="Y2000" s="206" t="str">
        <f>VLOOKUP(P2000,NIVEAUXADMIN!A:B,2,FALSE)</f>
        <v>HT10</v>
      </c>
      <c r="Z2000" s="206" t="str">
        <f>VLOOKUP(Q2000,NIVEAUXADMIN!E:F,2,FALSE)</f>
        <v>HT101021</v>
      </c>
      <c r="AA2000" s="206" t="e">
        <f>VLOOKUP(R2000,NIVEAUXADMIN!I:J,2,FALSE)</f>
        <v>#N/A</v>
      </c>
      <c r="AB2000" s="206">
        <f>IF(SUMPRODUCT(($A$4:$A2000=A2000)*($Q$4:$Q2000=Q2000))&gt;1,0,1)</f>
        <v>0</v>
      </c>
      <c r="AC2000" s="207">
        <f>IF(SUMPRODUCT(($A$4:$A2000=A2000)*($F$4:$F2000=F2000)*($Q$4:$Q2000=Q2000))&gt;1,0,1)</f>
        <v>0</v>
      </c>
      <c r="AD2000" s="206" t="str">
        <f t="shared" si="97"/>
        <v xml:space="preserve">{"Organisation": "Mercy Corps", "Indicateur": "Distribution de biens non-alimentaire", "Statut": "Réalisé", "Date de l'activité (passé ou planifiée)
( jj-mm-aaaa)": "27-Oct-16 au 8-Nov-16", "Département": "Nippes", "Commune": "Anse A Veau", "Section Communale": ""}, </v>
      </c>
    </row>
    <row r="2001" spans="1:30" x14ac:dyDescent="0.25">
      <c r="A2001" s="142" t="s">
        <v>1078</v>
      </c>
      <c r="B2001" s="66"/>
      <c r="C2001" s="178" t="s">
        <v>1168</v>
      </c>
      <c r="D2001" s="142" t="s">
        <v>15</v>
      </c>
      <c r="E2001" s="132" t="s">
        <v>2305</v>
      </c>
      <c r="F2001" s="77" t="s">
        <v>2420</v>
      </c>
      <c r="G2001" s="145" t="s">
        <v>2409</v>
      </c>
      <c r="H2001" s="138" t="str">
        <f>IFERROR(VLOOKUP(G2001,REFERENCES!O:P,2,FALSE),"")</f>
        <v xml:space="preserve">Nombre </v>
      </c>
      <c r="I2001" s="183">
        <v>1</v>
      </c>
      <c r="J2001" s="182"/>
      <c r="K2001" s="182"/>
      <c r="L2001" s="182"/>
      <c r="M2001" s="147" t="s">
        <v>1818</v>
      </c>
      <c r="N2001" s="175">
        <v>193</v>
      </c>
      <c r="O2001" s="177"/>
      <c r="P2001" s="71" t="s">
        <v>151</v>
      </c>
      <c r="Q2001" s="181" t="s">
        <v>224</v>
      </c>
      <c r="R2001" s="176"/>
      <c r="S2001" s="140"/>
      <c r="T2001" s="176"/>
      <c r="U2001" s="180"/>
      <c r="V2001" s="184"/>
      <c r="W2001" s="206" t="e">
        <f t="shared" si="95"/>
        <v>#VALUE!</v>
      </c>
      <c r="X2001" s="206">
        <f t="shared" si="96"/>
        <v>36</v>
      </c>
      <c r="Y2001" s="206" t="str">
        <f>VLOOKUP(P2001,NIVEAUXADMIN!A:B,2,FALSE)</f>
        <v>HT10</v>
      </c>
      <c r="Z2001" s="206" t="str">
        <f>VLOOKUP(Q2001,NIVEAUXADMIN!E:F,2,FALSE)</f>
        <v>HT101021</v>
      </c>
      <c r="AA2001" s="206" t="e">
        <f>VLOOKUP(R2001,NIVEAUXADMIN!I:J,2,FALSE)</f>
        <v>#N/A</v>
      </c>
      <c r="AB2001" s="206">
        <f>IF(SUMPRODUCT(($A$4:$A2001=A2001)*($Q$4:$Q2001=Q2001))&gt;1,0,1)</f>
        <v>0</v>
      </c>
      <c r="AC2001" s="207">
        <f>IF(SUMPRODUCT(($A$4:$A2001=A2001)*($F$4:$F2001=F2001)*($Q$4:$Q2001=Q2001))&gt;1,0,1)</f>
        <v>1</v>
      </c>
      <c r="AD2001" s="206" t="str">
        <f t="shared" si="97"/>
        <v xml:space="preserve">{"Organisation": "Mercy Corps", "Indicateur": "Distribution de materiel d'abris d'urgence", "Statut": "Réalisé", "Date de l'activité (passé ou planifiée)
( jj-mm-aaaa)": "27-Oct-16 au 8-Nov-16", "Département": "Nippes", "Commune": "Anse A Veau", "Section Communale": ""}, </v>
      </c>
    </row>
    <row r="2002" spans="1:30" x14ac:dyDescent="0.25">
      <c r="A2002" s="142" t="s">
        <v>1078</v>
      </c>
      <c r="B2002" s="66"/>
      <c r="C2002" s="178" t="s">
        <v>1168</v>
      </c>
      <c r="D2002" s="142" t="s">
        <v>15</v>
      </c>
      <c r="E2002" s="132" t="s">
        <v>2305</v>
      </c>
      <c r="F2002" s="77" t="s">
        <v>2417</v>
      </c>
      <c r="G2002" s="145" t="s">
        <v>1058</v>
      </c>
      <c r="H2002" s="138" t="str">
        <f>IFERROR(VLOOKUP(G2002,REFERENCES!O:P,2,FALSE),"")</f>
        <v xml:space="preserve">Nombre </v>
      </c>
      <c r="I2002" s="183">
        <v>2</v>
      </c>
      <c r="J2002" s="182"/>
      <c r="K2002" s="182"/>
      <c r="L2002" s="182"/>
      <c r="M2002" s="147" t="s">
        <v>1818</v>
      </c>
      <c r="N2002" s="175">
        <v>386</v>
      </c>
      <c r="O2002" s="177"/>
      <c r="P2002" s="71" t="s">
        <v>151</v>
      </c>
      <c r="Q2002" s="181" t="s">
        <v>224</v>
      </c>
      <c r="R2002" s="176"/>
      <c r="S2002" s="206"/>
      <c r="T2002" s="176"/>
      <c r="U2002" s="180"/>
      <c r="V2002" s="206" t="s">
        <v>1049</v>
      </c>
      <c r="W2002" s="206" t="e">
        <f t="shared" si="95"/>
        <v>#VALUE!</v>
      </c>
      <c r="X2002" s="206">
        <f t="shared" si="96"/>
        <v>36</v>
      </c>
      <c r="Y2002" s="206" t="str">
        <f>VLOOKUP(P2002,NIVEAUXADMIN!A:B,2,FALSE)</f>
        <v>HT10</v>
      </c>
      <c r="Z2002" s="206" t="str">
        <f>VLOOKUP(Q2002,NIVEAUXADMIN!E:F,2,FALSE)</f>
        <v>HT101021</v>
      </c>
      <c r="AA2002" s="206" t="e">
        <f>VLOOKUP(R2002,NIVEAUXADMIN!I:J,2,FALSE)</f>
        <v>#N/A</v>
      </c>
      <c r="AB2002" s="206">
        <f>IF(SUMPRODUCT(($A$4:$A2002=A2002)*($Q$4:$Q2002=Q2002))&gt;1,0,1)</f>
        <v>0</v>
      </c>
      <c r="AC2002" s="207">
        <f>IF(SUMPRODUCT(($A$4:$A2002=A2002)*($F$4:$F2002=F2002)*($Q$4:$Q2002=Q2002))&gt;1,0,1)</f>
        <v>0</v>
      </c>
      <c r="AD2002" s="206" t="str">
        <f t="shared" si="97"/>
        <v xml:space="preserve">{"Organisation": "Mercy Corps", "Indicateur": "Distribution de biens non-alimentaire", "Statut": "Réalisé", "Date de l'activité (passé ou planifiée)
( jj-mm-aaaa)": "27-Oct-16 au 8-Nov-16", "Département": "Nippes", "Commune": "Anse A Veau", "Section Communale": ""}, </v>
      </c>
    </row>
    <row r="2003" spans="1:30" x14ac:dyDescent="0.25">
      <c r="A2003" s="142" t="s">
        <v>1078</v>
      </c>
      <c r="B2003" s="66"/>
      <c r="C2003" s="178" t="s">
        <v>1168</v>
      </c>
      <c r="D2003" s="142" t="s">
        <v>15</v>
      </c>
      <c r="E2003" s="132" t="s">
        <v>2305</v>
      </c>
      <c r="F2003" s="77" t="s">
        <v>2417</v>
      </c>
      <c r="G2003" s="145" t="s">
        <v>1047</v>
      </c>
      <c r="H2003" s="138" t="str">
        <f>IFERROR(VLOOKUP(G2003,REFERENCES!O:P,2,FALSE),"")</f>
        <v xml:space="preserve">Nombre </v>
      </c>
      <c r="I2003" s="183">
        <v>1</v>
      </c>
      <c r="J2003" s="182"/>
      <c r="K2003" s="182"/>
      <c r="L2003" s="182"/>
      <c r="M2003" s="147" t="s">
        <v>1818</v>
      </c>
      <c r="N2003" s="175">
        <v>193</v>
      </c>
      <c r="O2003" s="177"/>
      <c r="P2003" s="71" t="s">
        <v>151</v>
      </c>
      <c r="Q2003" s="181" t="s">
        <v>224</v>
      </c>
      <c r="R2003" s="176"/>
      <c r="S2003" s="206"/>
      <c r="T2003" s="176"/>
      <c r="U2003" s="180"/>
      <c r="V2003" s="184"/>
      <c r="W2003" s="206" t="e">
        <f t="shared" si="95"/>
        <v>#VALUE!</v>
      </c>
      <c r="X2003" s="206">
        <f t="shared" si="96"/>
        <v>36</v>
      </c>
      <c r="Y2003" s="206" t="str">
        <f>VLOOKUP(P2003,NIVEAUXADMIN!A:B,2,FALSE)</f>
        <v>HT10</v>
      </c>
      <c r="Z2003" s="206" t="str">
        <f>VLOOKUP(Q2003,NIVEAUXADMIN!E:F,2,FALSE)</f>
        <v>HT101021</v>
      </c>
      <c r="AA2003" s="206" t="e">
        <f>VLOOKUP(R2003,NIVEAUXADMIN!I:J,2,FALSE)</f>
        <v>#N/A</v>
      </c>
      <c r="AB2003" s="206">
        <f>IF(SUMPRODUCT(($A$4:$A2003=A2003)*($Q$4:$Q2003=Q2003))&gt;1,0,1)</f>
        <v>0</v>
      </c>
      <c r="AC2003" s="207">
        <f>IF(SUMPRODUCT(($A$4:$A2003=A2003)*($F$4:$F2003=F2003)*($Q$4:$Q2003=Q2003))&gt;1,0,1)</f>
        <v>0</v>
      </c>
      <c r="AD2003" s="206" t="str">
        <f t="shared" si="97"/>
        <v xml:space="preserve">{"Organisation": "Mercy Corps", "Indicateur": "Distribution de biens non-alimentaire", "Statut": "Réalisé", "Date de l'activité (passé ou planifiée)
( jj-mm-aaaa)": "27-Oct-16 au 8-Nov-16", "Département": "Nippes", "Commune": "Anse A Veau", "Section Communale": ""}, </v>
      </c>
    </row>
    <row r="2004" spans="1:30" x14ac:dyDescent="0.25">
      <c r="A2004" s="179" t="s">
        <v>1078</v>
      </c>
      <c r="B2004" s="66"/>
      <c r="C2004" s="178" t="s">
        <v>1168</v>
      </c>
      <c r="D2004" s="142" t="s">
        <v>15</v>
      </c>
      <c r="E2004" s="132" t="s">
        <v>2305</v>
      </c>
      <c r="F2004" s="77" t="s">
        <v>2417</v>
      </c>
      <c r="G2004" s="145" t="s">
        <v>1054</v>
      </c>
      <c r="H2004" s="138" t="str">
        <f>IFERROR(VLOOKUP(G2004,REFERENCES!O:P,2,FALSE),"")</f>
        <v xml:space="preserve">Nombre </v>
      </c>
      <c r="I2004" s="183">
        <v>2</v>
      </c>
      <c r="J2004" s="182"/>
      <c r="K2004" s="182"/>
      <c r="L2004" s="182"/>
      <c r="M2004" s="147" t="s">
        <v>1818</v>
      </c>
      <c r="N2004" s="175">
        <v>386</v>
      </c>
      <c r="O2004" s="177"/>
      <c r="P2004" s="71" t="s">
        <v>151</v>
      </c>
      <c r="Q2004" s="181" t="s">
        <v>224</v>
      </c>
      <c r="R2004" s="176"/>
      <c r="S2004" s="206"/>
      <c r="T2004" s="176"/>
      <c r="U2004" s="180"/>
      <c r="V2004" s="184"/>
      <c r="W2004" s="206" t="e">
        <f t="shared" si="95"/>
        <v>#VALUE!</v>
      </c>
      <c r="X2004" s="206">
        <f t="shared" si="96"/>
        <v>36</v>
      </c>
      <c r="Y2004" s="206" t="str">
        <f>VLOOKUP(P2004,NIVEAUXADMIN!A:B,2,FALSE)</f>
        <v>HT10</v>
      </c>
      <c r="Z2004" s="206" t="str">
        <f>VLOOKUP(Q2004,NIVEAUXADMIN!E:F,2,FALSE)</f>
        <v>HT101021</v>
      </c>
      <c r="AA2004" s="206" t="e">
        <f>VLOOKUP(R2004,NIVEAUXADMIN!I:J,2,FALSE)</f>
        <v>#N/A</v>
      </c>
      <c r="AB2004" s="206">
        <f>IF(SUMPRODUCT(($A$4:$A2004=A2004)*($Q$4:$Q2004=Q2004))&gt;1,0,1)</f>
        <v>0</v>
      </c>
      <c r="AC2004" s="207">
        <f>IF(SUMPRODUCT(($A$4:$A2004=A2004)*($F$4:$F2004=F2004)*($Q$4:$Q2004=Q2004))&gt;1,0,1)</f>
        <v>0</v>
      </c>
      <c r="AD2004" s="206" t="str">
        <f t="shared" si="97"/>
        <v xml:space="preserve">{"Organisation": "Mercy Corps", "Indicateur": "Distribution de biens non-alimentaire", "Statut": "Réalisé", "Date de l'activité (passé ou planifiée)
( jj-mm-aaaa)": "27-Oct-16 au 8-Nov-16", "Département": "Nippes", "Commune": "Anse A Veau", "Section Communale": ""}, </v>
      </c>
    </row>
    <row r="2005" spans="1:30" x14ac:dyDescent="0.25">
      <c r="A2005" s="179" t="s">
        <v>1078</v>
      </c>
      <c r="B2005" s="66"/>
      <c r="C2005" s="178" t="s">
        <v>1168</v>
      </c>
      <c r="D2005" s="142" t="s">
        <v>15</v>
      </c>
      <c r="E2005" s="132" t="s">
        <v>2306</v>
      </c>
      <c r="F2005" s="77" t="s">
        <v>2417</v>
      </c>
      <c r="G2005" s="145" t="s">
        <v>1054</v>
      </c>
      <c r="H2005" s="138" t="str">
        <f>IFERROR(VLOOKUP(G2005,REFERENCES!O:P,2,FALSE),"")</f>
        <v xml:space="preserve">Nombre </v>
      </c>
      <c r="I2005" s="141">
        <v>2</v>
      </c>
      <c r="J2005" s="206"/>
      <c r="K2005" s="206"/>
      <c r="L2005" s="206"/>
      <c r="M2005" s="147"/>
      <c r="N2005" s="175">
        <v>830</v>
      </c>
      <c r="O2005" s="206"/>
      <c r="P2005" s="71" t="s">
        <v>151</v>
      </c>
      <c r="Q2005" s="181" t="s">
        <v>278</v>
      </c>
      <c r="R2005" s="206"/>
      <c r="S2005" s="206"/>
      <c r="T2005" s="206"/>
      <c r="U2005" s="206"/>
      <c r="V2005" s="206"/>
      <c r="W2005" s="206" t="e">
        <f t="shared" si="95"/>
        <v>#VALUE!</v>
      </c>
      <c r="X2005" s="206">
        <f t="shared" si="96"/>
        <v>36</v>
      </c>
      <c r="Y2005" s="206" t="str">
        <f>VLOOKUP(P2005,NIVEAUXADMIN!A:B,2,FALSE)</f>
        <v>HT10</v>
      </c>
      <c r="Z2005" s="206" t="str">
        <f>VLOOKUP(Q2005,NIVEAUXADMIN!E:F,2,FALSE)</f>
        <v>HT101024</v>
      </c>
      <c r="AA2005" s="206" t="e">
        <f>VLOOKUP(R2005,NIVEAUXADMIN!I:J,2,FALSE)</f>
        <v>#N/A</v>
      </c>
      <c r="AB2005" s="206">
        <f>IF(SUMPRODUCT(($A$4:$A2005=A2005)*($Q$4:$Q2005=Q2005))&gt;1,0,1)</f>
        <v>0</v>
      </c>
      <c r="AC2005" s="207">
        <f>IF(SUMPRODUCT(($A$4:$A2005=A2005)*($F$4:$F2005=F2005)*($Q$4:$Q2005=Q2005))&gt;1,0,1)</f>
        <v>1</v>
      </c>
      <c r="AD2005" s="206" t="str">
        <f t="shared" si="97"/>
        <v xml:space="preserve">{"Organisation": "Mercy Corps", "Indicateur": "Distribution de biens non-alimentaire", "Statut": "Réalisé", "Date de l'activité (passé ou planifiée)
( jj-mm-aaaa)": "8-Nov-16 au 7-Dec-16", "Département": "Nippes", "Commune": "Arnaud", "Section Communale": ""}, </v>
      </c>
    </row>
    <row r="2006" spans="1:30" x14ac:dyDescent="0.25">
      <c r="A2006" s="142" t="s">
        <v>1078</v>
      </c>
      <c r="B2006" s="66"/>
      <c r="C2006" s="178" t="s">
        <v>1168</v>
      </c>
      <c r="D2006" s="142" t="s">
        <v>15</v>
      </c>
      <c r="E2006" s="132" t="s">
        <v>2306</v>
      </c>
      <c r="F2006" s="77" t="s">
        <v>2420</v>
      </c>
      <c r="G2006" s="145" t="s">
        <v>2409</v>
      </c>
      <c r="H2006" s="138" t="str">
        <f>IFERROR(VLOOKUP(G2006,REFERENCES!O:P,2,FALSE),"")</f>
        <v xml:space="preserve">Nombre </v>
      </c>
      <c r="I2006" s="183">
        <v>1</v>
      </c>
      <c r="J2006" s="182"/>
      <c r="K2006" s="182"/>
      <c r="L2006" s="182"/>
      <c r="M2006" s="147" t="s">
        <v>1818</v>
      </c>
      <c r="N2006" s="175">
        <v>415</v>
      </c>
      <c r="O2006" s="177"/>
      <c r="P2006" s="71" t="s">
        <v>151</v>
      </c>
      <c r="Q2006" s="181" t="s">
        <v>278</v>
      </c>
      <c r="R2006" s="176"/>
      <c r="S2006" s="206"/>
      <c r="T2006" s="176"/>
      <c r="U2006" s="180"/>
      <c r="V2006" s="184"/>
      <c r="W2006" s="206" t="e">
        <f t="shared" si="95"/>
        <v>#VALUE!</v>
      </c>
      <c r="X2006" s="206">
        <f t="shared" si="96"/>
        <v>36</v>
      </c>
      <c r="Y2006" s="206" t="str">
        <f>VLOOKUP(P2006,NIVEAUXADMIN!A:B,2,FALSE)</f>
        <v>HT10</v>
      </c>
      <c r="Z2006" s="206" t="str">
        <f>VLOOKUP(Q2006,NIVEAUXADMIN!E:F,2,FALSE)</f>
        <v>HT101024</v>
      </c>
      <c r="AA2006" s="206" t="e">
        <f>VLOOKUP(R2006,NIVEAUXADMIN!I:J,2,FALSE)</f>
        <v>#N/A</v>
      </c>
      <c r="AB2006" s="206">
        <f>IF(SUMPRODUCT(($A$4:$A2006=A2006)*($Q$4:$Q2006=Q2006))&gt;1,0,1)</f>
        <v>0</v>
      </c>
      <c r="AC2006" s="207">
        <f>IF(SUMPRODUCT(($A$4:$A2006=A2006)*($F$4:$F2006=F2006)*($Q$4:$Q2006=Q2006))&gt;1,0,1)</f>
        <v>0</v>
      </c>
      <c r="AD2006" s="206" t="str">
        <f t="shared" si="97"/>
        <v xml:space="preserve">{"Organisation": "Mercy Corps", "Indicateur": "Distribution de materiel d'abris d'urgence", "Statut": "Réalisé", "Date de l'activité (passé ou planifiée)
( jj-mm-aaaa)": "8-Nov-16 au 7-Dec-16", "Département": "Nippes", "Commune": "Arnaud", "Section Communale": ""}, </v>
      </c>
    </row>
    <row r="2007" spans="1:30" x14ac:dyDescent="0.25">
      <c r="A2007" s="142" t="s">
        <v>1078</v>
      </c>
      <c r="B2007" s="66"/>
      <c r="C2007" s="178" t="s">
        <v>1168</v>
      </c>
      <c r="D2007" s="142" t="s">
        <v>15</v>
      </c>
      <c r="E2007" s="132" t="s">
        <v>2306</v>
      </c>
      <c r="F2007" s="77" t="s">
        <v>2417</v>
      </c>
      <c r="G2007" s="145" t="s">
        <v>1058</v>
      </c>
      <c r="H2007" s="138" t="str">
        <f>IFERROR(VLOOKUP(G2007,REFERENCES!O:P,2,FALSE),"")</f>
        <v xml:space="preserve">Nombre </v>
      </c>
      <c r="I2007" s="183">
        <v>2</v>
      </c>
      <c r="J2007" s="182"/>
      <c r="K2007" s="182"/>
      <c r="L2007" s="182"/>
      <c r="M2007" s="147" t="s">
        <v>1818</v>
      </c>
      <c r="N2007" s="175">
        <v>830</v>
      </c>
      <c r="O2007" s="177"/>
      <c r="P2007" s="71" t="s">
        <v>151</v>
      </c>
      <c r="Q2007" s="181" t="s">
        <v>278</v>
      </c>
      <c r="R2007" s="176"/>
      <c r="S2007" s="206"/>
      <c r="T2007" s="176"/>
      <c r="U2007" s="180"/>
      <c r="V2007" s="206" t="s">
        <v>1049</v>
      </c>
      <c r="W2007" s="206" t="e">
        <f t="shared" si="95"/>
        <v>#VALUE!</v>
      </c>
      <c r="X2007" s="206">
        <f t="shared" si="96"/>
        <v>36</v>
      </c>
      <c r="Y2007" s="206" t="str">
        <f>VLOOKUP(P2007,NIVEAUXADMIN!A:B,2,FALSE)</f>
        <v>HT10</v>
      </c>
      <c r="Z2007" s="206" t="str">
        <f>VLOOKUP(Q2007,NIVEAUXADMIN!E:F,2,FALSE)</f>
        <v>HT101024</v>
      </c>
      <c r="AA2007" s="206" t="e">
        <f>VLOOKUP(R2007,NIVEAUXADMIN!I:J,2,FALSE)</f>
        <v>#N/A</v>
      </c>
      <c r="AB2007" s="206">
        <f>IF(SUMPRODUCT(($A$4:$A2007=A2007)*($Q$4:$Q2007=Q2007))&gt;1,0,1)</f>
        <v>0</v>
      </c>
      <c r="AC2007" s="207">
        <f>IF(SUMPRODUCT(($A$4:$A2007=A2007)*($F$4:$F2007=F2007)*($Q$4:$Q2007=Q2007))&gt;1,0,1)</f>
        <v>0</v>
      </c>
      <c r="AD2007" s="206" t="str">
        <f t="shared" si="97"/>
        <v xml:space="preserve">{"Organisation": "Mercy Corps", "Indicateur": "Distribution de biens non-alimentaire", "Statut": "Réalisé", "Date de l'activité (passé ou planifiée)
( jj-mm-aaaa)": "8-Nov-16 au 7-Dec-16", "Département": "Nippes", "Commune": "Arnaud", "Section Communale": ""}, </v>
      </c>
    </row>
    <row r="2008" spans="1:30" x14ac:dyDescent="0.25">
      <c r="A2008" s="142" t="s">
        <v>1078</v>
      </c>
      <c r="B2008" s="66"/>
      <c r="C2008" s="178" t="s">
        <v>1168</v>
      </c>
      <c r="D2008" s="142" t="s">
        <v>15</v>
      </c>
      <c r="E2008" s="132" t="s">
        <v>2306</v>
      </c>
      <c r="F2008" s="77" t="s">
        <v>2417</v>
      </c>
      <c r="G2008" s="145" t="s">
        <v>1047</v>
      </c>
      <c r="H2008" s="138" t="str">
        <f>IFERROR(VLOOKUP(G2008,REFERENCES!O:P,2,FALSE),"")</f>
        <v xml:space="preserve">Nombre </v>
      </c>
      <c r="I2008" s="183">
        <v>1</v>
      </c>
      <c r="J2008" s="182"/>
      <c r="K2008" s="182"/>
      <c r="L2008" s="182"/>
      <c r="M2008" s="147" t="s">
        <v>1818</v>
      </c>
      <c r="N2008" s="175">
        <v>415</v>
      </c>
      <c r="O2008" s="177"/>
      <c r="P2008" s="71" t="s">
        <v>151</v>
      </c>
      <c r="Q2008" s="181" t="s">
        <v>278</v>
      </c>
      <c r="R2008" s="176"/>
      <c r="S2008" s="143"/>
      <c r="T2008" s="176"/>
      <c r="U2008" s="180"/>
      <c r="V2008" s="184"/>
      <c r="W2008" s="206" t="e">
        <f t="shared" si="95"/>
        <v>#VALUE!</v>
      </c>
      <c r="X2008" s="206">
        <f t="shared" si="96"/>
        <v>36</v>
      </c>
      <c r="Y2008" s="206" t="str">
        <f>VLOOKUP(P2008,NIVEAUXADMIN!A:B,2,FALSE)</f>
        <v>HT10</v>
      </c>
      <c r="Z2008" s="206" t="str">
        <f>VLOOKUP(Q2008,NIVEAUXADMIN!E:F,2,FALSE)</f>
        <v>HT101024</v>
      </c>
      <c r="AA2008" s="206" t="e">
        <f>VLOOKUP(R2008,NIVEAUXADMIN!I:J,2,FALSE)</f>
        <v>#N/A</v>
      </c>
      <c r="AB2008" s="206">
        <f>IF(SUMPRODUCT(($A$4:$A2008=A2008)*($Q$4:$Q2008=Q2008))&gt;1,0,1)</f>
        <v>0</v>
      </c>
      <c r="AC2008" s="207">
        <f>IF(SUMPRODUCT(($A$4:$A2008=A2008)*($F$4:$F2008=F2008)*($Q$4:$Q2008=Q2008))&gt;1,0,1)</f>
        <v>0</v>
      </c>
      <c r="AD2008" s="206" t="str">
        <f t="shared" si="97"/>
        <v xml:space="preserve">{"Organisation": "Mercy Corps", "Indicateur": "Distribution de biens non-alimentaire", "Statut": "Réalisé", "Date de l'activité (passé ou planifiée)
( jj-mm-aaaa)": "8-Nov-16 au 7-Dec-16", "Département": "Nippes", "Commune": "Arnaud", "Section Communale": ""}, </v>
      </c>
    </row>
    <row r="2009" spans="1:30" x14ac:dyDescent="0.25">
      <c r="A2009" s="179" t="s">
        <v>1078</v>
      </c>
      <c r="B2009" s="66"/>
      <c r="C2009" s="178" t="s">
        <v>1168</v>
      </c>
      <c r="D2009" s="142" t="s">
        <v>15</v>
      </c>
      <c r="E2009" s="132" t="s">
        <v>2306</v>
      </c>
      <c r="F2009" s="77" t="s">
        <v>2417</v>
      </c>
      <c r="G2009" s="145" t="s">
        <v>1054</v>
      </c>
      <c r="H2009" s="138" t="str">
        <f>IFERROR(VLOOKUP(G2009,REFERENCES!O:P,2,FALSE),"")</f>
        <v xml:space="preserve">Nombre </v>
      </c>
      <c r="I2009" s="183">
        <v>2</v>
      </c>
      <c r="J2009" s="182"/>
      <c r="K2009" s="182"/>
      <c r="L2009" s="182"/>
      <c r="M2009" s="147" t="s">
        <v>1818</v>
      </c>
      <c r="N2009" s="175">
        <v>830</v>
      </c>
      <c r="O2009" s="177"/>
      <c r="P2009" s="71" t="s">
        <v>151</v>
      </c>
      <c r="Q2009" s="181" t="s">
        <v>278</v>
      </c>
      <c r="R2009" s="176"/>
      <c r="S2009" s="206"/>
      <c r="T2009" s="176"/>
      <c r="U2009" s="180"/>
      <c r="V2009" s="184"/>
      <c r="W2009" s="206" t="e">
        <f t="shared" si="95"/>
        <v>#VALUE!</v>
      </c>
      <c r="X2009" s="206">
        <f t="shared" si="96"/>
        <v>36</v>
      </c>
      <c r="Y2009" s="206" t="str">
        <f>VLOOKUP(P2009,NIVEAUXADMIN!A:B,2,FALSE)</f>
        <v>HT10</v>
      </c>
      <c r="Z2009" s="206" t="str">
        <f>VLOOKUP(Q2009,NIVEAUXADMIN!E:F,2,FALSE)</f>
        <v>HT101024</v>
      </c>
      <c r="AA2009" s="206" t="e">
        <f>VLOOKUP(R2009,NIVEAUXADMIN!I:J,2,FALSE)</f>
        <v>#N/A</v>
      </c>
      <c r="AB2009" s="206">
        <f>IF(SUMPRODUCT(($A$4:$A2009=A2009)*($Q$4:$Q2009=Q2009))&gt;1,0,1)</f>
        <v>0</v>
      </c>
      <c r="AC2009" s="207">
        <f>IF(SUMPRODUCT(($A$4:$A2009=A2009)*($F$4:$F2009=F2009)*($Q$4:$Q2009=Q2009))&gt;1,0,1)</f>
        <v>0</v>
      </c>
      <c r="AD2009" s="206" t="str">
        <f t="shared" si="97"/>
        <v xml:space="preserve">{"Organisation": "Mercy Corps", "Indicateur": "Distribution de biens non-alimentaire", "Statut": "Réalisé", "Date de l'activité (passé ou planifiée)
( jj-mm-aaaa)": "8-Nov-16 au 7-Dec-16", "Département": "Nippes", "Commune": "Arnaud", "Section Communale": ""}, </v>
      </c>
    </row>
    <row r="2010" spans="1:30" x14ac:dyDescent="0.25">
      <c r="A2010" s="179" t="s">
        <v>1078</v>
      </c>
      <c r="B2010" s="66"/>
      <c r="C2010" s="178" t="s">
        <v>1168</v>
      </c>
      <c r="D2010" s="206" t="s">
        <v>15</v>
      </c>
      <c r="E2010" s="132" t="s">
        <v>1890</v>
      </c>
      <c r="F2010" s="77" t="s">
        <v>2417</v>
      </c>
      <c r="G2010" s="178" t="s">
        <v>2256</v>
      </c>
      <c r="H2010" s="138" t="str">
        <f>IFERROR(VLOOKUP(G2010,REFERENCES!O:P,2,FALSE),"")</f>
        <v>Nombre</v>
      </c>
      <c r="I2010" s="183">
        <v>1</v>
      </c>
      <c r="J2010" s="206"/>
      <c r="K2010" s="206"/>
      <c r="L2010" s="206"/>
      <c r="M2010" s="147"/>
      <c r="N2010" s="141">
        <v>186</v>
      </c>
      <c r="O2010" s="206"/>
      <c r="P2010" s="71" t="s">
        <v>151</v>
      </c>
      <c r="Q2010" s="206" t="s">
        <v>285</v>
      </c>
      <c r="R2010" s="206"/>
      <c r="S2010" s="206"/>
      <c r="T2010" s="206"/>
      <c r="U2010" s="206"/>
      <c r="V2010" s="206"/>
      <c r="W2010" s="206" t="e">
        <f t="shared" si="95"/>
        <v>#VALUE!</v>
      </c>
      <c r="X2010" s="206">
        <f t="shared" si="96"/>
        <v>36</v>
      </c>
      <c r="Y2010" s="206" t="str">
        <f>VLOOKUP(P2010,NIVEAUXADMIN!A:B,2,FALSE)</f>
        <v>HT10</v>
      </c>
      <c r="Z2010" s="206" t="str">
        <f>VLOOKUP(Q2010,NIVEAUXADMIN!E:F,2,FALSE)</f>
        <v>HT101013</v>
      </c>
      <c r="AA2010" s="206" t="e">
        <f>VLOOKUP(R2010,NIVEAUXADMIN!I:J,2,FALSE)</f>
        <v>#N/A</v>
      </c>
      <c r="AB2010" s="206">
        <f>IF(SUMPRODUCT(($A$4:$A2010=A2010)*($Q$4:$Q2010=Q2010))&gt;1,0,1)</f>
        <v>1</v>
      </c>
      <c r="AC2010" s="207">
        <f>IF(SUMPRODUCT(($A$4:$A2010=A2010)*($F$4:$F2010=F2010)*($Q$4:$Q2010=Q2010))&gt;1,0,1)</f>
        <v>1</v>
      </c>
      <c r="AD2010" s="206" t="str">
        <f t="shared" si="97"/>
        <v xml:space="preserve">{"Organisation": "Mercy Corps", "Indicateur": "Distribution de biens non-alimentaire", "Statut": "Réalisé", "Date de l'activité (passé ou planifiée)
( jj-mm-aaaa)": "les 08-Oct-16 &amp; 09-Oct-16", "Département": "Nippes", "Commune": "Fonds Des Negres", "Section Communale": ""}, </v>
      </c>
    </row>
    <row r="2011" spans="1:30" x14ac:dyDescent="0.25">
      <c r="A2011" s="142" t="s">
        <v>1078</v>
      </c>
      <c r="B2011" s="66"/>
      <c r="C2011" s="178" t="s">
        <v>1168</v>
      </c>
      <c r="D2011" s="206" t="s">
        <v>15</v>
      </c>
      <c r="E2011" s="132" t="s">
        <v>1890</v>
      </c>
      <c r="F2011" s="77" t="s">
        <v>2420</v>
      </c>
      <c r="G2011" s="145" t="s">
        <v>2409</v>
      </c>
      <c r="H2011" s="138" t="str">
        <f>IFERROR(VLOOKUP(G2011,REFERENCES!O:P,2,FALSE),"")</f>
        <v xml:space="preserve">Nombre </v>
      </c>
      <c r="I2011" s="183">
        <v>1</v>
      </c>
      <c r="J2011" s="182"/>
      <c r="K2011" s="182"/>
      <c r="L2011" s="182"/>
      <c r="M2011" s="147" t="s">
        <v>1818</v>
      </c>
      <c r="N2011" s="175">
        <v>200</v>
      </c>
      <c r="O2011" s="177"/>
      <c r="P2011" s="71" t="s">
        <v>151</v>
      </c>
      <c r="Q2011" s="206" t="s">
        <v>285</v>
      </c>
      <c r="R2011" s="176"/>
      <c r="S2011" s="206"/>
      <c r="T2011" s="176"/>
      <c r="U2011" s="180"/>
      <c r="V2011" s="184"/>
      <c r="W2011" s="206" t="e">
        <f t="shared" si="95"/>
        <v>#VALUE!</v>
      </c>
      <c r="X2011" s="206">
        <f t="shared" si="96"/>
        <v>36</v>
      </c>
      <c r="Y2011" s="206" t="str">
        <f>VLOOKUP(P2011,NIVEAUXADMIN!A:B,2,FALSE)</f>
        <v>HT10</v>
      </c>
      <c r="Z2011" s="206" t="str">
        <f>VLOOKUP(Q2011,NIVEAUXADMIN!E:F,2,FALSE)</f>
        <v>HT101013</v>
      </c>
      <c r="AA2011" s="206" t="e">
        <f>VLOOKUP(R2011,NIVEAUXADMIN!I:J,2,FALSE)</f>
        <v>#N/A</v>
      </c>
      <c r="AB2011" s="206">
        <f>IF(SUMPRODUCT(($A$4:$A2011=A2011)*($Q$4:$Q2011=Q2011))&gt;1,0,1)</f>
        <v>0</v>
      </c>
      <c r="AC2011" s="207">
        <f>IF(SUMPRODUCT(($A$4:$A2011=A2011)*($F$4:$F2011=F2011)*($Q$4:$Q2011=Q2011))&gt;1,0,1)</f>
        <v>1</v>
      </c>
      <c r="AD2011" s="206" t="str">
        <f t="shared" si="97"/>
        <v xml:space="preserve">{"Organisation": "Mercy Corps", "Indicateur": "Distribution de materiel d'abris d'urgence", "Statut": "Réalisé", "Date de l'activité (passé ou planifiée)
( jj-mm-aaaa)": "les 08-Oct-16 &amp; 09-Oct-16", "Département": "Nippes", "Commune": "Fonds Des Negres", "Section Communale": ""}, </v>
      </c>
    </row>
    <row r="2012" spans="1:30" x14ac:dyDescent="0.25">
      <c r="A2012" s="142" t="s">
        <v>1078</v>
      </c>
      <c r="B2012" s="66"/>
      <c r="C2012" s="178" t="s">
        <v>1168</v>
      </c>
      <c r="D2012" s="206" t="s">
        <v>15</v>
      </c>
      <c r="E2012" s="132" t="s">
        <v>1890</v>
      </c>
      <c r="F2012" s="77" t="s">
        <v>2417</v>
      </c>
      <c r="G2012" s="145" t="s">
        <v>1058</v>
      </c>
      <c r="H2012" s="138" t="str">
        <f>IFERROR(VLOOKUP(G2012,REFERENCES!O:P,2,FALSE),"")</f>
        <v xml:space="preserve">Nombre </v>
      </c>
      <c r="I2012" s="183">
        <v>2</v>
      </c>
      <c r="J2012" s="182"/>
      <c r="K2012" s="182"/>
      <c r="L2012" s="182"/>
      <c r="M2012" s="147" t="s">
        <v>1818</v>
      </c>
      <c r="N2012" s="175">
        <v>200</v>
      </c>
      <c r="O2012" s="177"/>
      <c r="P2012" s="71" t="s">
        <v>151</v>
      </c>
      <c r="Q2012" s="206" t="s">
        <v>285</v>
      </c>
      <c r="R2012" s="176"/>
      <c r="S2012" s="206"/>
      <c r="T2012" s="176"/>
      <c r="U2012" s="180"/>
      <c r="V2012" s="206" t="s">
        <v>1049</v>
      </c>
      <c r="W2012" s="206" t="e">
        <f t="shared" si="95"/>
        <v>#VALUE!</v>
      </c>
      <c r="X2012" s="206">
        <f t="shared" si="96"/>
        <v>36</v>
      </c>
      <c r="Y2012" s="206" t="str">
        <f>VLOOKUP(P2012,NIVEAUXADMIN!A:B,2,FALSE)</f>
        <v>HT10</v>
      </c>
      <c r="Z2012" s="206" t="str">
        <f>VLOOKUP(Q2012,NIVEAUXADMIN!E:F,2,FALSE)</f>
        <v>HT101013</v>
      </c>
      <c r="AA2012" s="206" t="e">
        <f>VLOOKUP(R2012,NIVEAUXADMIN!I:J,2,FALSE)</f>
        <v>#N/A</v>
      </c>
      <c r="AB2012" s="206">
        <f>IF(SUMPRODUCT(($A$4:$A2012=A2012)*($Q$4:$Q2012=Q2012))&gt;1,0,1)</f>
        <v>0</v>
      </c>
      <c r="AC2012" s="207">
        <f>IF(SUMPRODUCT(($A$4:$A2012=A2012)*($F$4:$F2012=F2012)*($Q$4:$Q2012=Q2012))&gt;1,0,1)</f>
        <v>0</v>
      </c>
      <c r="AD2012" s="206" t="str">
        <f t="shared" si="97"/>
        <v xml:space="preserve">{"Organisation": "Mercy Corps", "Indicateur": "Distribution de biens non-alimentaire", "Statut": "Réalisé", "Date de l'activité (passé ou planifiée)
( jj-mm-aaaa)": "les 08-Oct-16 &amp; 09-Oct-16", "Département": "Nippes", "Commune": "Fonds Des Negres", "Section Communale": ""}, </v>
      </c>
    </row>
    <row r="2013" spans="1:30" x14ac:dyDescent="0.25">
      <c r="A2013" s="142" t="s">
        <v>1078</v>
      </c>
      <c r="B2013" s="66"/>
      <c r="C2013" s="178" t="s">
        <v>1168</v>
      </c>
      <c r="D2013" s="206" t="s">
        <v>15</v>
      </c>
      <c r="E2013" s="132" t="s">
        <v>1890</v>
      </c>
      <c r="F2013" s="77" t="s">
        <v>2417</v>
      </c>
      <c r="G2013" s="145" t="s">
        <v>1047</v>
      </c>
      <c r="H2013" s="138" t="str">
        <f>IFERROR(VLOOKUP(G2013,REFERENCES!O:P,2,FALSE),"")</f>
        <v xml:space="preserve">Nombre </v>
      </c>
      <c r="I2013" s="183">
        <v>1</v>
      </c>
      <c r="J2013" s="182"/>
      <c r="K2013" s="182"/>
      <c r="L2013" s="182"/>
      <c r="M2013" s="147" t="s">
        <v>1818</v>
      </c>
      <c r="N2013" s="175">
        <v>200</v>
      </c>
      <c r="O2013" s="177"/>
      <c r="P2013" s="71" t="s">
        <v>151</v>
      </c>
      <c r="Q2013" s="206" t="s">
        <v>285</v>
      </c>
      <c r="R2013" s="176"/>
      <c r="S2013" s="206"/>
      <c r="T2013" s="176"/>
      <c r="U2013" s="180"/>
      <c r="V2013" s="184"/>
      <c r="W2013" s="206" t="e">
        <f t="shared" si="95"/>
        <v>#VALUE!</v>
      </c>
      <c r="X2013" s="206">
        <f t="shared" si="96"/>
        <v>36</v>
      </c>
      <c r="Y2013" s="206" t="str">
        <f>VLOOKUP(P2013,NIVEAUXADMIN!A:B,2,FALSE)</f>
        <v>HT10</v>
      </c>
      <c r="Z2013" s="206" t="str">
        <f>VLOOKUP(Q2013,NIVEAUXADMIN!E:F,2,FALSE)</f>
        <v>HT101013</v>
      </c>
      <c r="AA2013" s="206" t="e">
        <f>VLOOKUP(R2013,NIVEAUXADMIN!I:J,2,FALSE)</f>
        <v>#N/A</v>
      </c>
      <c r="AB2013" s="206">
        <f>IF(SUMPRODUCT(($A$4:$A2013=A2013)*($Q$4:$Q2013=Q2013))&gt;1,0,1)</f>
        <v>0</v>
      </c>
      <c r="AC2013" s="207">
        <f>IF(SUMPRODUCT(($A$4:$A2013=A2013)*($F$4:$F2013=F2013)*($Q$4:$Q2013=Q2013))&gt;1,0,1)</f>
        <v>0</v>
      </c>
      <c r="AD2013" s="206" t="str">
        <f t="shared" si="97"/>
        <v xml:space="preserve">{"Organisation": "Mercy Corps", "Indicateur": "Distribution de biens non-alimentaire", "Statut": "Réalisé", "Date de l'activité (passé ou planifiée)
( jj-mm-aaaa)": "les 08-Oct-16 &amp; 09-Oct-16", "Département": "Nippes", "Commune": "Fonds Des Negres", "Section Communale": ""}, </v>
      </c>
    </row>
    <row r="2014" spans="1:30" x14ac:dyDescent="0.25">
      <c r="A2014" s="179" t="s">
        <v>1078</v>
      </c>
      <c r="B2014" s="66"/>
      <c r="C2014" s="178" t="s">
        <v>1168</v>
      </c>
      <c r="D2014" s="206" t="s">
        <v>15</v>
      </c>
      <c r="E2014" s="132" t="s">
        <v>1890</v>
      </c>
      <c r="F2014" s="77" t="s">
        <v>2417</v>
      </c>
      <c r="G2014" s="145" t="s">
        <v>1054</v>
      </c>
      <c r="H2014" s="138" t="str">
        <f>IFERROR(VLOOKUP(G2014,REFERENCES!O:P,2,FALSE),"")</f>
        <v xml:space="preserve">Nombre </v>
      </c>
      <c r="I2014" s="183">
        <v>1</v>
      </c>
      <c r="J2014" s="182"/>
      <c r="K2014" s="182"/>
      <c r="L2014" s="182"/>
      <c r="M2014" s="147" t="s">
        <v>1818</v>
      </c>
      <c r="N2014" s="175">
        <v>200</v>
      </c>
      <c r="O2014" s="177"/>
      <c r="P2014" s="71" t="s">
        <v>151</v>
      </c>
      <c r="Q2014" s="206" t="s">
        <v>285</v>
      </c>
      <c r="R2014" s="176"/>
      <c r="S2014" s="206"/>
      <c r="T2014" s="176"/>
      <c r="U2014" s="180"/>
      <c r="V2014" s="184"/>
      <c r="W2014" s="206" t="e">
        <f t="shared" si="95"/>
        <v>#VALUE!</v>
      </c>
      <c r="X2014" s="206">
        <f t="shared" si="96"/>
        <v>36</v>
      </c>
      <c r="Y2014" s="206" t="str">
        <f>VLOOKUP(P2014,NIVEAUXADMIN!A:B,2,FALSE)</f>
        <v>HT10</v>
      </c>
      <c r="Z2014" s="206" t="str">
        <f>VLOOKUP(Q2014,NIVEAUXADMIN!E:F,2,FALSE)</f>
        <v>HT101013</v>
      </c>
      <c r="AA2014" s="206" t="e">
        <f>VLOOKUP(R2014,NIVEAUXADMIN!I:J,2,FALSE)</f>
        <v>#N/A</v>
      </c>
      <c r="AB2014" s="206">
        <f>IF(SUMPRODUCT(($A$4:$A2014=A2014)*($Q$4:$Q2014=Q2014))&gt;1,0,1)</f>
        <v>0</v>
      </c>
      <c r="AC2014" s="207">
        <f>IF(SUMPRODUCT(($A$4:$A2014=A2014)*($F$4:$F2014=F2014)*($Q$4:$Q2014=Q2014))&gt;1,0,1)</f>
        <v>0</v>
      </c>
      <c r="AD2014" s="206" t="str">
        <f t="shared" si="97"/>
        <v xml:space="preserve">{"Organisation": "Mercy Corps", "Indicateur": "Distribution de biens non-alimentaire", "Statut": "Réalisé", "Date de l'activité (passé ou planifiée)
( jj-mm-aaaa)": "les 08-Oct-16 &amp; 09-Oct-16", "Département": "Nippes", "Commune": "Fonds Des Negres", "Section Communale": ""}, </v>
      </c>
    </row>
    <row r="2015" spans="1:30" x14ac:dyDescent="0.25">
      <c r="A2015" s="142" t="s">
        <v>1078</v>
      </c>
      <c r="B2015" s="66"/>
      <c r="C2015" s="178" t="s">
        <v>1168</v>
      </c>
      <c r="D2015" s="142" t="s">
        <v>18</v>
      </c>
      <c r="E2015" s="132" t="s">
        <v>1887</v>
      </c>
      <c r="F2015" s="77" t="s">
        <v>2420</v>
      </c>
      <c r="G2015" s="145" t="s">
        <v>2409</v>
      </c>
      <c r="H2015" s="138" t="str">
        <f>IFERROR(VLOOKUP(G2015,REFERENCES!O:P,2,FALSE),"")</f>
        <v xml:space="preserve">Nombre </v>
      </c>
      <c r="I2015" s="183">
        <v>1</v>
      </c>
      <c r="J2015" s="182"/>
      <c r="K2015" s="182"/>
      <c r="L2015" s="182"/>
      <c r="M2015" s="147" t="s">
        <v>1818</v>
      </c>
      <c r="N2015" s="175">
        <v>500</v>
      </c>
      <c r="O2015" s="177"/>
      <c r="P2015" s="71" t="s">
        <v>151</v>
      </c>
      <c r="Q2015" s="142" t="s">
        <v>306</v>
      </c>
      <c r="R2015" s="176"/>
      <c r="S2015" s="206"/>
      <c r="T2015" s="176"/>
      <c r="U2015" s="180"/>
      <c r="V2015" s="184"/>
      <c r="W2015" s="206" t="e">
        <f t="shared" si="95"/>
        <v>#VALUE!</v>
      </c>
      <c r="X2015" s="206">
        <f t="shared" si="96"/>
        <v>36</v>
      </c>
      <c r="Y2015" s="206" t="str">
        <f>VLOOKUP(P2015,NIVEAUXADMIN!A:B,2,FALSE)</f>
        <v>HT10</v>
      </c>
      <c r="Z2015" s="206" t="str">
        <f>VLOOKUP(Q2015,NIVEAUXADMIN!E:F,2,FALSE)</f>
        <v>HT101025</v>
      </c>
      <c r="AA2015" s="206" t="e">
        <f>VLOOKUP(R2015,NIVEAUXADMIN!I:J,2,FALSE)</f>
        <v>#N/A</v>
      </c>
      <c r="AB2015" s="206">
        <f>IF(SUMPRODUCT(($A$4:$A2015=A2015)*($Q$4:$Q2015=Q2015))&gt;1,0,1)</f>
        <v>1</v>
      </c>
      <c r="AC2015" s="207">
        <f>IF(SUMPRODUCT(($A$4:$A2015=A2015)*($F$4:$F2015=F2015)*($Q$4:$Q2015=Q2015))&gt;1,0,1)</f>
        <v>1</v>
      </c>
      <c r="AD2015" s="206" t="str">
        <f t="shared" si="97"/>
        <v xml:space="preserve">{"Organisation": "Mercy Corps", "Indicateur": "Distribution de materiel d'abris d'urgence", "Statut": "Planifié (financé)", "Date de l'activité (passé ou planifiée)
( jj-mm-aaaa)": "Non renseigné", "Département": "Nippes", "Commune": "Plaisance du Sud", "Section Communale": ""}, </v>
      </c>
    </row>
    <row r="2016" spans="1:30" x14ac:dyDescent="0.25">
      <c r="A2016" s="142" t="s">
        <v>1078</v>
      </c>
      <c r="B2016" s="66"/>
      <c r="C2016" s="178" t="s">
        <v>1168</v>
      </c>
      <c r="D2016" s="142" t="s">
        <v>18</v>
      </c>
      <c r="E2016" s="132" t="s">
        <v>1887</v>
      </c>
      <c r="F2016" s="77" t="s">
        <v>2417</v>
      </c>
      <c r="G2016" s="145" t="s">
        <v>1058</v>
      </c>
      <c r="H2016" s="138" t="str">
        <f>IFERROR(VLOOKUP(G2016,REFERENCES!O:P,2,FALSE),"")</f>
        <v xml:space="preserve">Nombre </v>
      </c>
      <c r="I2016" s="183">
        <v>2</v>
      </c>
      <c r="J2016" s="182"/>
      <c r="K2016" s="182"/>
      <c r="L2016" s="182"/>
      <c r="M2016" s="147" t="s">
        <v>1818</v>
      </c>
      <c r="N2016" s="175">
        <v>500</v>
      </c>
      <c r="O2016" s="177"/>
      <c r="P2016" s="71" t="s">
        <v>151</v>
      </c>
      <c r="Q2016" s="142" t="s">
        <v>306</v>
      </c>
      <c r="R2016" s="176"/>
      <c r="S2016" s="206"/>
      <c r="T2016" s="176"/>
      <c r="U2016" s="180"/>
      <c r="V2016" s="206" t="s">
        <v>1049</v>
      </c>
      <c r="W2016" s="206" t="e">
        <f t="shared" si="95"/>
        <v>#VALUE!</v>
      </c>
      <c r="X2016" s="206">
        <f t="shared" si="96"/>
        <v>36</v>
      </c>
      <c r="Y2016" s="206" t="str">
        <f>VLOOKUP(P2016,NIVEAUXADMIN!A:B,2,FALSE)</f>
        <v>HT10</v>
      </c>
      <c r="Z2016" s="206" t="str">
        <f>VLOOKUP(Q2016,NIVEAUXADMIN!E:F,2,FALSE)</f>
        <v>HT101025</v>
      </c>
      <c r="AA2016" s="206" t="e">
        <f>VLOOKUP(R2016,NIVEAUXADMIN!I:J,2,FALSE)</f>
        <v>#N/A</v>
      </c>
      <c r="AB2016" s="206">
        <f>IF(SUMPRODUCT(($A$4:$A2016=A2016)*($Q$4:$Q2016=Q2016))&gt;1,0,1)</f>
        <v>0</v>
      </c>
      <c r="AC2016" s="207">
        <f>IF(SUMPRODUCT(($A$4:$A2016=A2016)*($F$4:$F2016=F2016)*($Q$4:$Q2016=Q2016))&gt;1,0,1)</f>
        <v>1</v>
      </c>
      <c r="AD2016" s="206" t="str">
        <f t="shared" si="97"/>
        <v xml:space="preserve">{"Organisation": "Mercy Corps", "Indicateur": "Distribution de biens non-alimentaire", "Statut": "Planifié (financé)", "Date de l'activité (passé ou planifiée)
( jj-mm-aaaa)": "Non renseigné", "Département": "Nippes", "Commune": "Plaisance du Sud", "Section Communale": ""}, </v>
      </c>
    </row>
    <row r="2017" spans="1:30" x14ac:dyDescent="0.25">
      <c r="A2017" s="142" t="s">
        <v>1078</v>
      </c>
      <c r="B2017" s="66"/>
      <c r="C2017" s="178" t="s">
        <v>1168</v>
      </c>
      <c r="D2017" s="142" t="s">
        <v>18</v>
      </c>
      <c r="E2017" s="132" t="s">
        <v>1887</v>
      </c>
      <c r="F2017" s="77" t="s">
        <v>2417</v>
      </c>
      <c r="G2017" s="145" t="s">
        <v>1047</v>
      </c>
      <c r="H2017" s="138" t="str">
        <f>IFERROR(VLOOKUP(G2017,REFERENCES!O:P,2,FALSE),"")</f>
        <v xml:space="preserve">Nombre </v>
      </c>
      <c r="I2017" s="183">
        <v>1</v>
      </c>
      <c r="J2017" s="182"/>
      <c r="K2017" s="182"/>
      <c r="L2017" s="182"/>
      <c r="M2017" s="147" t="s">
        <v>1818</v>
      </c>
      <c r="N2017" s="175">
        <v>500</v>
      </c>
      <c r="O2017" s="177"/>
      <c r="P2017" s="71" t="s">
        <v>151</v>
      </c>
      <c r="Q2017" s="142" t="s">
        <v>306</v>
      </c>
      <c r="R2017" s="176"/>
      <c r="S2017" s="206"/>
      <c r="T2017" s="176"/>
      <c r="U2017" s="180"/>
      <c r="V2017" s="184"/>
      <c r="W2017" s="206" t="e">
        <f t="shared" si="95"/>
        <v>#VALUE!</v>
      </c>
      <c r="X2017" s="206">
        <f t="shared" si="96"/>
        <v>36</v>
      </c>
      <c r="Y2017" s="206" t="str">
        <f>VLOOKUP(P2017,NIVEAUXADMIN!A:B,2,FALSE)</f>
        <v>HT10</v>
      </c>
      <c r="Z2017" s="206" t="str">
        <f>VLOOKUP(Q2017,NIVEAUXADMIN!E:F,2,FALSE)</f>
        <v>HT101025</v>
      </c>
      <c r="AA2017" s="206" t="e">
        <f>VLOOKUP(R2017,NIVEAUXADMIN!I:J,2,FALSE)</f>
        <v>#N/A</v>
      </c>
      <c r="AB2017" s="206">
        <f>IF(SUMPRODUCT(($A$4:$A2017=A2017)*($Q$4:$Q2017=Q2017))&gt;1,0,1)</f>
        <v>0</v>
      </c>
      <c r="AC2017" s="207">
        <f>IF(SUMPRODUCT(($A$4:$A2017=A2017)*($F$4:$F2017=F2017)*($Q$4:$Q2017=Q2017))&gt;1,0,1)</f>
        <v>0</v>
      </c>
      <c r="AD2017" s="206" t="str">
        <f t="shared" si="97"/>
        <v xml:space="preserve">{"Organisation": "Mercy Corps", "Indicateur": "Distribution de biens non-alimentaire", "Statut": "Planifié (financé)", "Date de l'activité (passé ou planifiée)
( jj-mm-aaaa)": "Non renseigné", "Département": "Nippes", "Commune": "Plaisance du Sud", "Section Communale": ""}, </v>
      </c>
    </row>
    <row r="2018" spans="1:30" x14ac:dyDescent="0.25">
      <c r="A2018" s="179" t="s">
        <v>1078</v>
      </c>
      <c r="B2018" s="66"/>
      <c r="C2018" s="178" t="s">
        <v>1168</v>
      </c>
      <c r="D2018" s="142" t="s">
        <v>18</v>
      </c>
      <c r="E2018" s="132" t="s">
        <v>1887</v>
      </c>
      <c r="F2018" s="77" t="s">
        <v>2417</v>
      </c>
      <c r="G2018" s="145" t="s">
        <v>1054</v>
      </c>
      <c r="H2018" s="138" t="str">
        <f>IFERROR(VLOOKUP(G2018,REFERENCES!O:P,2,FALSE),"")</f>
        <v xml:space="preserve">Nombre </v>
      </c>
      <c r="I2018" s="183">
        <v>1</v>
      </c>
      <c r="J2018" s="182"/>
      <c r="K2018" s="182"/>
      <c r="L2018" s="182"/>
      <c r="M2018" s="147" t="s">
        <v>1818</v>
      </c>
      <c r="N2018" s="175">
        <v>500</v>
      </c>
      <c r="O2018" s="177"/>
      <c r="P2018" s="71" t="s">
        <v>151</v>
      </c>
      <c r="Q2018" s="142" t="s">
        <v>306</v>
      </c>
      <c r="R2018" s="176"/>
      <c r="S2018" s="206"/>
      <c r="T2018" s="176"/>
      <c r="U2018" s="180"/>
      <c r="V2018" s="184"/>
      <c r="W2018" s="206" t="e">
        <f t="shared" si="95"/>
        <v>#VALUE!</v>
      </c>
      <c r="X2018" s="206">
        <f t="shared" si="96"/>
        <v>36</v>
      </c>
      <c r="Y2018" s="206" t="str">
        <f>VLOOKUP(P2018,NIVEAUXADMIN!A:B,2,FALSE)</f>
        <v>HT10</v>
      </c>
      <c r="Z2018" s="206" t="str">
        <f>VLOOKUP(Q2018,NIVEAUXADMIN!E:F,2,FALSE)</f>
        <v>HT101025</v>
      </c>
      <c r="AA2018" s="206" t="e">
        <f>VLOOKUP(R2018,NIVEAUXADMIN!I:J,2,FALSE)</f>
        <v>#N/A</v>
      </c>
      <c r="AB2018" s="206">
        <f>IF(SUMPRODUCT(($A$4:$A2018=A2018)*($Q$4:$Q2018=Q2018))&gt;1,0,1)</f>
        <v>0</v>
      </c>
      <c r="AC2018" s="207">
        <f>IF(SUMPRODUCT(($A$4:$A2018=A2018)*($F$4:$F2018=F2018)*($Q$4:$Q2018=Q2018))&gt;1,0,1)</f>
        <v>0</v>
      </c>
      <c r="AD2018" s="206" t="str">
        <f t="shared" si="97"/>
        <v xml:space="preserve">{"Organisation": "Mercy Corps", "Indicateur": "Distribution de biens non-alimentaire", "Statut": "Planifié (financé)", "Date de l'activité (passé ou planifiée)
( jj-mm-aaaa)": "Non renseigné", "Département": "Nippes", "Commune": "Plaisance du Sud", "Section Communale": ""}, </v>
      </c>
    </row>
    <row r="2019" spans="1:30" x14ac:dyDescent="0.25">
      <c r="A2019" s="71" t="s">
        <v>1982</v>
      </c>
      <c r="B2019" s="66"/>
      <c r="C2019" s="71"/>
      <c r="D2019" s="71" t="s">
        <v>15</v>
      </c>
      <c r="E2019" s="132">
        <v>42671</v>
      </c>
      <c r="F2019" s="77" t="s">
        <v>2420</v>
      </c>
      <c r="G2019" s="145" t="s">
        <v>2409</v>
      </c>
      <c r="H2019" s="138" t="str">
        <f>IFERROR(VLOOKUP(G2019,REFERENCES!O:P,2,FALSE),"")</f>
        <v xml:space="preserve">Nombre </v>
      </c>
      <c r="I2019" s="185">
        <v>5000</v>
      </c>
      <c r="J2019" s="73"/>
      <c r="K2019" s="73"/>
      <c r="L2019" s="73"/>
      <c r="M2019" s="147" t="s">
        <v>1818</v>
      </c>
      <c r="N2019" s="146">
        <v>5000</v>
      </c>
      <c r="O2019" s="206"/>
      <c r="P2019" s="71" t="s">
        <v>16</v>
      </c>
      <c r="Q2019" s="71" t="s">
        <v>234</v>
      </c>
      <c r="R2019" s="150"/>
      <c r="S2019" s="206"/>
      <c r="T2019" s="206"/>
      <c r="U2019" s="206"/>
      <c r="V2019" s="145"/>
      <c r="W2019" s="206" t="str">
        <f t="shared" si="95"/>
        <v>MIN20161028GRAN</v>
      </c>
      <c r="X2019" s="206">
        <f t="shared" si="96"/>
        <v>0</v>
      </c>
      <c r="Y2019" s="206" t="str">
        <f>VLOOKUP(P2019,NIVEAUXADMIN!A:B,2,FALSE)</f>
        <v>HT08</v>
      </c>
      <c r="Z2019" s="206" t="str">
        <f>VLOOKUP(Q2019,NIVEAUXADMIN!E:F,2,FALSE)</f>
        <v>HT08821</v>
      </c>
      <c r="AA2019" s="206" t="e">
        <f>VLOOKUP(R2019,NIVEAUXADMIN!I:J,2,FALSE)</f>
        <v>#N/A</v>
      </c>
      <c r="AB2019" s="206">
        <f>IF(SUMPRODUCT(($A$4:$A2019=A2019)*($Q$4:$Q2019=Q2019))&gt;1,0,1)</f>
        <v>1</v>
      </c>
      <c r="AC2019" s="207">
        <f>IF(SUMPRODUCT(($A$4:$A2019=A2019)*($F$4:$F2019=F2019)*($Q$4:$Q2019=Q2019))&gt;1,0,1)</f>
        <v>1</v>
      </c>
      <c r="AD2019" s="206" t="str">
        <f t="shared" si="97"/>
        <v xml:space="preserve">{"Organisation": "Ministere de L'Interieur", "Indicateur": "Distribution de materiel d'abris d'urgence", "Statut": "Réalisé", "Date de l'activité (passé ou planifiée)
( jj-mm-aaaa)": "10/28/2016", "Département": "Grande Anse", "Commune": "Anse d'Hainault", "Section Communale": ""}, </v>
      </c>
    </row>
    <row r="2020" spans="1:30" x14ac:dyDescent="0.25">
      <c r="A2020" s="71" t="s">
        <v>2190</v>
      </c>
      <c r="B2020" s="66"/>
      <c r="C2020" s="71"/>
      <c r="D2020" s="71" t="s">
        <v>15</v>
      </c>
      <c r="E2020" s="132" t="s">
        <v>2249</v>
      </c>
      <c r="F2020" s="77" t="s">
        <v>2417</v>
      </c>
      <c r="G2020" s="145" t="s">
        <v>1055</v>
      </c>
      <c r="H2020" s="138" t="str">
        <f>IFERROR(VLOOKUP(G2020,REFERENCES!O:P,2,FALSE),"")</f>
        <v xml:space="preserve">Nombre </v>
      </c>
      <c r="I2020" s="207">
        <v>10</v>
      </c>
      <c r="J2020" s="73"/>
      <c r="K2020" s="73"/>
      <c r="L2020" s="73"/>
      <c r="M2020" s="147"/>
      <c r="N2020" s="146">
        <v>10</v>
      </c>
      <c r="O2020" s="206"/>
      <c r="P2020" s="71" t="s">
        <v>16</v>
      </c>
      <c r="Q2020" s="71"/>
      <c r="R2020" s="176"/>
      <c r="S2020" s="206"/>
      <c r="T2020" s="206"/>
      <c r="U2020" s="206"/>
      <c r="V2020" s="145"/>
      <c r="W2020" s="206" t="e">
        <f t="shared" si="95"/>
        <v>#VALUE!</v>
      </c>
      <c r="X2020" s="206">
        <f t="shared" si="96"/>
        <v>36</v>
      </c>
      <c r="Y2020" s="206" t="str">
        <f>VLOOKUP(P2020,NIVEAUXADMIN!A:B,2,FALSE)</f>
        <v>HT08</v>
      </c>
      <c r="Z2020" s="206" t="e">
        <f>VLOOKUP(Q2020,NIVEAUXADMIN!E:F,2,FALSE)</f>
        <v>#N/A</v>
      </c>
      <c r="AA2020" s="206" t="e">
        <f>VLOOKUP(R2020,NIVEAUXADMIN!I:J,2,FALSE)</f>
        <v>#N/A</v>
      </c>
      <c r="AB2020" s="206">
        <f>IF(SUMPRODUCT(($A$4:$A2020=A2020)*($Q$4:$Q2020=Q2020))&gt;1,0,1)</f>
        <v>1</v>
      </c>
      <c r="AC2020" s="207">
        <f>IF(SUMPRODUCT(($A$4:$A2020=A2020)*($F$4:$F2020=F2020)*($Q$4:$Q2020=Q2020))&gt;1,0,1)</f>
        <v>1</v>
      </c>
      <c r="AD2020" s="206" t="str">
        <f t="shared" si="97"/>
        <v xml:space="preserve">{"Organisation": "Ministere de L'Interieur / COUD", "Indicateur": "Distribution de biens non-alimentaire", "Statut": "Réalisé", "Date de l'activité (passé ou planifiée)
( jj-mm-aaaa)": "Non renseigné", "Département": "Grande Anse", "Commune": "", "Section Communale": ""}, </v>
      </c>
    </row>
    <row r="2021" spans="1:30" x14ac:dyDescent="0.25">
      <c r="A2021" s="71" t="s">
        <v>2190</v>
      </c>
      <c r="B2021" s="66"/>
      <c r="C2021" s="71"/>
      <c r="D2021" s="71" t="s">
        <v>15</v>
      </c>
      <c r="E2021" s="132" t="s">
        <v>2249</v>
      </c>
      <c r="F2021" s="77" t="s">
        <v>2420</v>
      </c>
      <c r="G2021" s="145" t="s">
        <v>2409</v>
      </c>
      <c r="H2021" s="138" t="str">
        <f>IFERROR(VLOOKUP(G2021,REFERENCES!O:P,2,FALSE),"")</f>
        <v xml:space="preserve">Nombre </v>
      </c>
      <c r="I2021" s="207">
        <v>30</v>
      </c>
      <c r="J2021" s="73"/>
      <c r="K2021" s="73"/>
      <c r="L2021" s="73"/>
      <c r="M2021" s="147"/>
      <c r="N2021" s="73">
        <v>30</v>
      </c>
      <c r="O2021" s="71"/>
      <c r="P2021" s="71" t="s">
        <v>16</v>
      </c>
      <c r="Q2021" s="71"/>
      <c r="R2021" s="176"/>
      <c r="S2021" s="206"/>
      <c r="T2021" s="206"/>
      <c r="U2021" s="206"/>
      <c r="V2021" s="145"/>
      <c r="W2021" s="206" t="e">
        <f t="shared" si="95"/>
        <v>#VALUE!</v>
      </c>
      <c r="X2021" s="206">
        <f t="shared" si="96"/>
        <v>36</v>
      </c>
      <c r="Y2021" s="206" t="str">
        <f>VLOOKUP(P2021,NIVEAUXADMIN!A:B,2,FALSE)</f>
        <v>HT08</v>
      </c>
      <c r="Z2021" s="206" t="e">
        <f>VLOOKUP(Q2021,NIVEAUXADMIN!E:F,2,FALSE)</f>
        <v>#N/A</v>
      </c>
      <c r="AA2021" s="206" t="e">
        <f>VLOOKUP(R2021,NIVEAUXADMIN!I:J,2,FALSE)</f>
        <v>#N/A</v>
      </c>
      <c r="AB2021" s="206">
        <f>IF(SUMPRODUCT(($A$4:$A2021=A2021)*($Q$4:$Q2021=Q2021))&gt;1,0,1)</f>
        <v>0</v>
      </c>
      <c r="AC2021" s="207">
        <f>IF(SUMPRODUCT(($A$4:$A2021=A2021)*($F$4:$F2021=F2021)*($Q$4:$Q2021=Q2021))&gt;1,0,1)</f>
        <v>1</v>
      </c>
      <c r="AD2021" s="206" t="str">
        <f t="shared" si="97"/>
        <v xml:space="preserve">{"Organisation": "Ministere de L'Interieur / COUD", "Indicateur": "Distribution de materiel d'abris d'urgence", "Statut": "Réalisé", "Date de l'activité (passé ou planifiée)
( jj-mm-aaaa)": "Non renseigné", "Département": "Grande Anse", "Commune": "", "Section Communale": ""}, </v>
      </c>
    </row>
    <row r="2022" spans="1:30" x14ac:dyDescent="0.25">
      <c r="A2022" s="71" t="s">
        <v>2190</v>
      </c>
      <c r="B2022" s="66"/>
      <c r="C2022" s="71"/>
      <c r="D2022" s="71" t="s">
        <v>15</v>
      </c>
      <c r="E2022" s="132" t="s">
        <v>2249</v>
      </c>
      <c r="F2022" s="77" t="s">
        <v>2417</v>
      </c>
      <c r="G2022" s="145" t="s">
        <v>1055</v>
      </c>
      <c r="H2022" s="138" t="str">
        <f>IFERROR(VLOOKUP(G2022,REFERENCES!O:P,2,FALSE),"")</f>
        <v xml:space="preserve">Nombre </v>
      </c>
      <c r="I2022" s="207">
        <v>500</v>
      </c>
      <c r="J2022" s="73"/>
      <c r="K2022" s="73"/>
      <c r="L2022" s="73"/>
      <c r="M2022" s="147"/>
      <c r="N2022" s="73">
        <v>500</v>
      </c>
      <c r="O2022" s="71"/>
      <c r="P2022" s="71" t="s">
        <v>16</v>
      </c>
      <c r="Q2022" s="71" t="s">
        <v>17</v>
      </c>
      <c r="R2022" s="176"/>
      <c r="S2022" s="206"/>
      <c r="T2022" s="206"/>
      <c r="U2022" s="206"/>
      <c r="V2022" s="145"/>
      <c r="W2022" s="206" t="e">
        <f t="shared" si="95"/>
        <v>#VALUE!</v>
      </c>
      <c r="X2022" s="206">
        <f t="shared" si="96"/>
        <v>36</v>
      </c>
      <c r="Y2022" s="206" t="str">
        <f>VLOOKUP(P2022,NIVEAUXADMIN!A:B,2,FALSE)</f>
        <v>HT08</v>
      </c>
      <c r="Z2022" s="206" t="str">
        <f>VLOOKUP(Q2022,NIVEAUXADMIN!E:F,2,FALSE)</f>
        <v>HT08811</v>
      </c>
      <c r="AA2022" s="206" t="e">
        <f>VLOOKUP(R2022,NIVEAUXADMIN!I:J,2,FALSE)</f>
        <v>#N/A</v>
      </c>
      <c r="AB2022" s="206">
        <f>IF(SUMPRODUCT(($A$4:$A2022=A2022)*($Q$4:$Q2022=Q2022))&gt;1,0,1)</f>
        <v>1</v>
      </c>
      <c r="AC2022" s="207">
        <f>IF(SUMPRODUCT(($A$4:$A2022=A2022)*($F$4:$F2022=F2022)*($Q$4:$Q2022=Q2022))&gt;1,0,1)</f>
        <v>1</v>
      </c>
      <c r="AD2022" s="206" t="str">
        <f t="shared" si="97"/>
        <v xml:space="preserve">{"Organisation": "Ministere de L'Interieur / COUD", "Indicateur": "Distribution de biens non-alimentaire", "Statut": "Réalisé", "Date de l'activité (passé ou planifiée)
( jj-mm-aaaa)": "Non renseigné", "Département": "Grande Anse", "Commune": "Jeremie", "Section Communale": ""}, </v>
      </c>
    </row>
    <row r="2023" spans="1:30" x14ac:dyDescent="0.25">
      <c r="A2023" s="71" t="s">
        <v>2190</v>
      </c>
      <c r="B2023" s="66"/>
      <c r="C2023" s="71"/>
      <c r="D2023" s="71" t="s">
        <v>15</v>
      </c>
      <c r="E2023" s="132" t="s">
        <v>2249</v>
      </c>
      <c r="F2023" s="77" t="s">
        <v>2417</v>
      </c>
      <c r="G2023" s="145" t="s">
        <v>1056</v>
      </c>
      <c r="H2023" s="138" t="str">
        <f>IFERROR(VLOOKUP(G2023,REFERENCES!O:P,2,FALSE),"")</f>
        <v xml:space="preserve">Nombre </v>
      </c>
      <c r="I2023" s="207">
        <v>500</v>
      </c>
      <c r="J2023" s="73"/>
      <c r="K2023" s="73"/>
      <c r="L2023" s="73"/>
      <c r="M2023" s="147"/>
      <c r="N2023" s="207">
        <v>500</v>
      </c>
      <c r="O2023" s="71"/>
      <c r="P2023" s="71" t="s">
        <v>16</v>
      </c>
      <c r="Q2023" s="71" t="s">
        <v>17</v>
      </c>
      <c r="R2023" s="176"/>
      <c r="S2023" s="143"/>
      <c r="T2023" s="71"/>
      <c r="U2023" s="71"/>
      <c r="V2023" s="145"/>
      <c r="W2023" s="206" t="e">
        <f t="shared" si="95"/>
        <v>#VALUE!</v>
      </c>
      <c r="X2023" s="206">
        <f t="shared" si="96"/>
        <v>36</v>
      </c>
      <c r="Y2023" s="206" t="str">
        <f>VLOOKUP(P2023,NIVEAUXADMIN!A:B,2,FALSE)</f>
        <v>HT08</v>
      </c>
      <c r="Z2023" s="206" t="str">
        <f>VLOOKUP(Q2023,NIVEAUXADMIN!E:F,2,FALSE)</f>
        <v>HT08811</v>
      </c>
      <c r="AA2023" s="206" t="e">
        <f>VLOOKUP(R2023,NIVEAUXADMIN!I:J,2,FALSE)</f>
        <v>#N/A</v>
      </c>
      <c r="AB2023" s="206">
        <f>IF(SUMPRODUCT(($A$4:$A2023=A2023)*($Q$4:$Q2023=Q2023))&gt;1,0,1)</f>
        <v>0</v>
      </c>
      <c r="AC2023" s="207">
        <f>IF(SUMPRODUCT(($A$4:$A2023=A2023)*($F$4:$F2023=F2023)*($Q$4:$Q2023=Q2023))&gt;1,0,1)</f>
        <v>0</v>
      </c>
      <c r="AD2023" s="206" t="str">
        <f t="shared" si="97"/>
        <v xml:space="preserve">{"Organisation": "Ministere de L'Interieur / COUD", "Indicateur": "Distribution de biens non-alimentaire", "Statut": "Réalisé", "Date de l'activité (passé ou planifiée)
( jj-mm-aaaa)": "Non renseigné", "Département": "Grande Anse", "Commune": "Jeremie", "Section Communale": ""}, </v>
      </c>
    </row>
    <row r="2024" spans="1:30" x14ac:dyDescent="0.25">
      <c r="A2024" s="71" t="s">
        <v>2190</v>
      </c>
      <c r="B2024" s="66"/>
      <c r="C2024" s="71"/>
      <c r="D2024" s="71" t="s">
        <v>15</v>
      </c>
      <c r="E2024" s="132" t="s">
        <v>2249</v>
      </c>
      <c r="F2024" s="77" t="s">
        <v>2417</v>
      </c>
      <c r="G2024" s="145" t="s">
        <v>1047</v>
      </c>
      <c r="H2024" s="138" t="str">
        <f>IFERROR(VLOOKUP(G2024,REFERENCES!O:P,2,FALSE),"")</f>
        <v xml:space="preserve">Nombre </v>
      </c>
      <c r="I2024" s="207">
        <v>1000</v>
      </c>
      <c r="J2024" s="73"/>
      <c r="K2024" s="73"/>
      <c r="L2024" s="73"/>
      <c r="M2024" s="147"/>
      <c r="N2024" s="207">
        <v>1000</v>
      </c>
      <c r="O2024" s="206"/>
      <c r="P2024" s="71" t="s">
        <v>172</v>
      </c>
      <c r="Q2024" s="71"/>
      <c r="R2024" s="176"/>
      <c r="S2024" s="143"/>
      <c r="T2024" s="71"/>
      <c r="U2024" s="71"/>
      <c r="V2024" s="145"/>
      <c r="W2024" s="206" t="e">
        <f t="shared" si="95"/>
        <v>#VALUE!</v>
      </c>
      <c r="X2024" s="206">
        <f t="shared" si="96"/>
        <v>36</v>
      </c>
      <c r="Y2024" s="206" t="str">
        <f>VLOOKUP(P2024,NIVEAUXADMIN!A:B,2,FALSE)</f>
        <v>HT01</v>
      </c>
      <c r="Z2024" s="206" t="e">
        <f>VLOOKUP(Q2024,NIVEAUXADMIN!E:F,2,FALSE)</f>
        <v>#N/A</v>
      </c>
      <c r="AA2024" s="206" t="e">
        <f>VLOOKUP(R2024,NIVEAUXADMIN!I:J,2,FALSE)</f>
        <v>#N/A</v>
      </c>
      <c r="AB2024" s="206">
        <f>IF(SUMPRODUCT(($A$4:$A2024=A2024)*($Q$4:$Q2024=Q2024))&gt;1,0,1)</f>
        <v>0</v>
      </c>
      <c r="AC2024" s="207">
        <f>IF(SUMPRODUCT(($A$4:$A2024=A2024)*($F$4:$F2024=F2024)*($Q$4:$Q2024=Q2024))&gt;1,0,1)</f>
        <v>0</v>
      </c>
      <c r="AD2024" s="206" t="str">
        <f t="shared" si="97"/>
        <v xml:space="preserve">{"Organisation": "Ministere de L'Interieur / COUD", "Indicateur": "Distribution de biens non-alimentaire", "Statut": "Réalisé", "Date de l'activité (passé ou planifiée)
( jj-mm-aaaa)": "Non renseigné", "Département": "Ouest", "Commune": "", "Section Communale": ""}, </v>
      </c>
    </row>
    <row r="2025" spans="1:30" x14ac:dyDescent="0.25">
      <c r="A2025" s="71" t="s">
        <v>2190</v>
      </c>
      <c r="B2025" s="66"/>
      <c r="C2025" s="71"/>
      <c r="D2025" s="71" t="s">
        <v>15</v>
      </c>
      <c r="E2025" s="132" t="s">
        <v>2249</v>
      </c>
      <c r="F2025" s="77" t="s">
        <v>2417</v>
      </c>
      <c r="G2025" s="145" t="s">
        <v>1056</v>
      </c>
      <c r="H2025" s="138" t="str">
        <f>IFERROR(VLOOKUP(G2025,REFERENCES!O:P,2,FALSE),"")</f>
        <v xml:space="preserve">Nombre </v>
      </c>
      <c r="I2025" s="207">
        <v>1000</v>
      </c>
      <c r="J2025" s="73"/>
      <c r="K2025" s="73"/>
      <c r="L2025" s="73"/>
      <c r="M2025" s="147"/>
      <c r="N2025" s="207">
        <v>1000</v>
      </c>
      <c r="O2025" s="206"/>
      <c r="P2025" s="71" t="s">
        <v>172</v>
      </c>
      <c r="Q2025" s="71"/>
      <c r="R2025" s="176"/>
      <c r="S2025" s="143"/>
      <c r="T2025" s="71"/>
      <c r="U2025" s="71"/>
      <c r="V2025" s="145"/>
      <c r="W2025" s="206" t="e">
        <f t="shared" si="95"/>
        <v>#VALUE!</v>
      </c>
      <c r="X2025" s="206">
        <f t="shared" si="96"/>
        <v>36</v>
      </c>
      <c r="Y2025" s="206" t="str">
        <f>VLOOKUP(P2025,NIVEAUXADMIN!A:B,2,FALSE)</f>
        <v>HT01</v>
      </c>
      <c r="Z2025" s="206" t="e">
        <f>VLOOKUP(Q2025,NIVEAUXADMIN!E:F,2,FALSE)</f>
        <v>#N/A</v>
      </c>
      <c r="AA2025" s="206" t="e">
        <f>VLOOKUP(R2025,NIVEAUXADMIN!I:J,2,FALSE)</f>
        <v>#N/A</v>
      </c>
      <c r="AB2025" s="206">
        <f>IF(SUMPRODUCT(($A$4:$A2025=A2025)*($Q$4:$Q2025=Q2025))&gt;1,0,1)</f>
        <v>0</v>
      </c>
      <c r="AC2025" s="207">
        <f>IF(SUMPRODUCT(($A$4:$A2025=A2025)*($F$4:$F2025=F2025)*($Q$4:$Q2025=Q2025))&gt;1,0,1)</f>
        <v>0</v>
      </c>
      <c r="AD2025" s="206" t="str">
        <f t="shared" si="97"/>
        <v xml:space="preserve">{"Organisation": "Ministere de L'Interieur / COUD", "Indicateur": "Distribution de biens non-alimentaire", "Statut": "Réalisé", "Date de l'activité (passé ou planifiée)
( jj-mm-aaaa)": "Non renseigné", "Département": "Ouest", "Commune": "", "Section Communale": ""}, </v>
      </c>
    </row>
    <row r="2026" spans="1:30" x14ac:dyDescent="0.25">
      <c r="A2026" s="71" t="s">
        <v>99</v>
      </c>
      <c r="B2026" s="66"/>
      <c r="C2026" s="71" t="s">
        <v>47</v>
      </c>
      <c r="D2026" s="71" t="s">
        <v>15</v>
      </c>
      <c r="E2026" s="132">
        <v>42654</v>
      </c>
      <c r="F2026" s="77" t="s">
        <v>2417</v>
      </c>
      <c r="G2026" s="145" t="s">
        <v>1055</v>
      </c>
      <c r="H2026" s="138" t="str">
        <f>IFERROR(VLOOKUP(G2026,REFERENCES!O:P,2,FALSE),"")</f>
        <v xml:space="preserve">Nombre </v>
      </c>
      <c r="I2026" s="185">
        <v>3500</v>
      </c>
      <c r="J2026" s="73"/>
      <c r="K2026" s="73"/>
      <c r="L2026" s="73"/>
      <c r="M2026" s="147" t="s">
        <v>1818</v>
      </c>
      <c r="N2026" s="207">
        <v>3500</v>
      </c>
      <c r="O2026" s="206"/>
      <c r="P2026" s="71" t="s">
        <v>16</v>
      </c>
      <c r="Q2026" s="71"/>
      <c r="R2026" s="150"/>
      <c r="S2026" s="143"/>
      <c r="T2026" s="71"/>
      <c r="U2026" s="71"/>
      <c r="V2026" s="145"/>
      <c r="W2026" s="206" t="str">
        <f t="shared" si="95"/>
        <v>MIS20161011GR</v>
      </c>
      <c r="X2026" s="206">
        <f t="shared" si="96"/>
        <v>0</v>
      </c>
      <c r="Y2026" s="206" t="str">
        <f>VLOOKUP(P2026,NIVEAUXADMIN!A:B,2,FALSE)</f>
        <v>HT08</v>
      </c>
      <c r="Z2026" s="206" t="e">
        <f>VLOOKUP(Q2026,NIVEAUXADMIN!E:F,2,FALSE)</f>
        <v>#N/A</v>
      </c>
      <c r="AA2026" s="206" t="e">
        <f>VLOOKUP(R2026,NIVEAUXADMIN!I:J,2,FALSE)</f>
        <v>#N/A</v>
      </c>
      <c r="AB2026" s="206">
        <f>IF(SUMPRODUCT(($A$4:$A2026=A2026)*($Q$4:$Q2026=Q2026))&gt;1,0,1)</f>
        <v>1</v>
      </c>
      <c r="AC2026" s="207">
        <f>IF(SUMPRODUCT(($A$4:$A2026=A2026)*($F$4:$F2026=F2026)*($Q$4:$Q2026=Q2026))&gt;1,0,1)</f>
        <v>1</v>
      </c>
      <c r="AD2026" s="206" t="str">
        <f t="shared" si="97"/>
        <v xml:space="preserve">{"Organisation": "Mission of Hope", "Indicateur": "Distribution de biens non-alimentaire", "Statut": "Réalisé", "Date de l'activité (passé ou planifiée)
( jj-mm-aaaa)": "10/11/2016", "Département": "Grande Anse", "Commune": "", "Section Communale": ""}, </v>
      </c>
    </row>
    <row r="2027" spans="1:30" x14ac:dyDescent="0.25">
      <c r="A2027" s="71" t="s">
        <v>99</v>
      </c>
      <c r="B2027" s="66"/>
      <c r="C2027" s="71" t="s">
        <v>47</v>
      </c>
      <c r="D2027" s="71" t="s">
        <v>15</v>
      </c>
      <c r="E2027" s="132">
        <v>42654</v>
      </c>
      <c r="F2027" s="77" t="s">
        <v>2417</v>
      </c>
      <c r="G2027" s="145" t="s">
        <v>1055</v>
      </c>
      <c r="H2027" s="138" t="str">
        <f>IFERROR(VLOOKUP(G2027,REFERENCES!O:P,2,FALSE),"")</f>
        <v xml:space="preserve">Nombre </v>
      </c>
      <c r="I2027" s="185">
        <v>2000</v>
      </c>
      <c r="J2027" s="73"/>
      <c r="K2027" s="73"/>
      <c r="L2027" s="73"/>
      <c r="M2027" s="147" t="s">
        <v>1818</v>
      </c>
      <c r="N2027" s="207">
        <v>2000</v>
      </c>
      <c r="O2027" s="206"/>
      <c r="P2027" s="71" t="s">
        <v>16</v>
      </c>
      <c r="Q2027" s="71"/>
      <c r="R2027" s="150"/>
      <c r="S2027" s="143"/>
      <c r="T2027" s="71"/>
      <c r="U2027" s="71"/>
      <c r="V2027" s="145"/>
      <c r="W2027" s="206" t="str">
        <f t="shared" si="95"/>
        <v>MIS20161011GR</v>
      </c>
      <c r="X2027" s="206">
        <f t="shared" si="96"/>
        <v>0</v>
      </c>
      <c r="Y2027" s="206" t="str">
        <f>VLOOKUP(P2027,NIVEAUXADMIN!A:B,2,FALSE)</f>
        <v>HT08</v>
      </c>
      <c r="Z2027" s="206" t="e">
        <f>VLOOKUP(Q2027,NIVEAUXADMIN!E:F,2,FALSE)</f>
        <v>#N/A</v>
      </c>
      <c r="AA2027" s="206" t="e">
        <f>VLOOKUP(R2027,NIVEAUXADMIN!I:J,2,FALSE)</f>
        <v>#N/A</v>
      </c>
      <c r="AB2027" s="206">
        <f>IF(SUMPRODUCT(($A$4:$A2027=A2027)*($Q$4:$Q2027=Q2027))&gt;1,0,1)</f>
        <v>0</v>
      </c>
      <c r="AC2027" s="207">
        <f>IF(SUMPRODUCT(($A$4:$A2027=A2027)*($F$4:$F2027=F2027)*($Q$4:$Q2027=Q2027))&gt;1,0,1)</f>
        <v>0</v>
      </c>
      <c r="AD2027" s="206" t="str">
        <f t="shared" si="97"/>
        <v xml:space="preserve">{"Organisation": "Mission of Hope", "Indicateur": "Distribution de biens non-alimentaire", "Statut": "Réalisé", "Date de l'activité (passé ou planifiée)
( jj-mm-aaaa)": "10/11/2016", "Département": "Grande Anse", "Commune": "", "Section Communale": ""}, </v>
      </c>
    </row>
    <row r="2028" spans="1:30" x14ac:dyDescent="0.25">
      <c r="A2028" s="71" t="s">
        <v>99</v>
      </c>
      <c r="B2028" s="66"/>
      <c r="C2028" s="71" t="s">
        <v>47</v>
      </c>
      <c r="D2028" s="71" t="s">
        <v>15</v>
      </c>
      <c r="E2028" s="132">
        <v>42656</v>
      </c>
      <c r="F2028" s="77" t="s">
        <v>2420</v>
      </c>
      <c r="G2028" s="145" t="s">
        <v>2409</v>
      </c>
      <c r="H2028" s="138" t="str">
        <f>IFERROR(VLOOKUP(G2028,REFERENCES!O:P,2,FALSE),"")</f>
        <v xml:space="preserve">Nombre </v>
      </c>
      <c r="I2028" s="185">
        <v>2639</v>
      </c>
      <c r="J2028" s="73"/>
      <c r="K2028" s="73"/>
      <c r="L2028" s="73"/>
      <c r="M2028" s="147" t="s">
        <v>1818</v>
      </c>
      <c r="N2028" s="207">
        <v>2639</v>
      </c>
      <c r="O2028" s="206"/>
      <c r="P2028" s="71" t="s">
        <v>19</v>
      </c>
      <c r="Q2028" s="71"/>
      <c r="R2028" s="150"/>
      <c r="S2028" s="143"/>
      <c r="T2028" s="71"/>
      <c r="U2028" s="71"/>
      <c r="V2028" s="145"/>
      <c r="W2028" s="206" t="str">
        <f t="shared" si="95"/>
        <v>MIS20161013SU</v>
      </c>
      <c r="X2028" s="206">
        <f t="shared" si="96"/>
        <v>0</v>
      </c>
      <c r="Y2028" s="206" t="str">
        <f>VLOOKUP(P2028,NIVEAUXADMIN!A:B,2,FALSE)</f>
        <v>HT07</v>
      </c>
      <c r="Z2028" s="206" t="e">
        <f>VLOOKUP(Q2028,NIVEAUXADMIN!E:F,2,FALSE)</f>
        <v>#N/A</v>
      </c>
      <c r="AA2028" s="206" t="e">
        <f>VLOOKUP(R2028,NIVEAUXADMIN!I:J,2,FALSE)</f>
        <v>#N/A</v>
      </c>
      <c r="AB2028" s="206">
        <f>IF(SUMPRODUCT(($A$4:$A2028=A2028)*($Q$4:$Q2028=Q2028))&gt;1,0,1)</f>
        <v>0</v>
      </c>
      <c r="AC2028" s="207">
        <f>IF(SUMPRODUCT(($A$4:$A2028=A2028)*($F$4:$F2028=F2028)*($Q$4:$Q2028=Q2028))&gt;1,0,1)</f>
        <v>1</v>
      </c>
      <c r="AD2028" s="206" t="str">
        <f t="shared" si="97"/>
        <v xml:space="preserve">{"Organisation": "Mission of Hope", "Indicateur": "Distribution de materiel d'abris d'urgence", "Statut": "Réalisé", "Date de l'activité (passé ou planifiée)
( jj-mm-aaaa)": "10/13/2016", "Département": "Sud", "Commune": "", "Section Communale": ""}, </v>
      </c>
    </row>
    <row r="2029" spans="1:30" x14ac:dyDescent="0.25">
      <c r="A2029" s="71" t="s">
        <v>99</v>
      </c>
      <c r="B2029" s="66"/>
      <c r="C2029" s="71" t="s">
        <v>47</v>
      </c>
      <c r="D2029" s="71" t="s">
        <v>15</v>
      </c>
      <c r="E2029" s="132">
        <v>42658</v>
      </c>
      <c r="F2029" s="77" t="s">
        <v>2417</v>
      </c>
      <c r="G2029" s="145" t="s">
        <v>1047</v>
      </c>
      <c r="H2029" s="138" t="str">
        <f>IFERROR(VLOOKUP(G2029,REFERENCES!O:P,2,FALSE),"")</f>
        <v xml:space="preserve">Nombre </v>
      </c>
      <c r="I2029" s="185">
        <v>2000</v>
      </c>
      <c r="J2029" s="73"/>
      <c r="K2029" s="73"/>
      <c r="L2029" s="73"/>
      <c r="M2029" s="147" t="s">
        <v>1818</v>
      </c>
      <c r="N2029" s="207">
        <v>2000</v>
      </c>
      <c r="O2029" s="206"/>
      <c r="P2029" s="71" t="s">
        <v>16</v>
      </c>
      <c r="Q2029" s="71"/>
      <c r="R2029" s="150"/>
      <c r="S2029" s="143"/>
      <c r="T2029" s="71"/>
      <c r="U2029" s="71"/>
      <c r="V2029" s="145"/>
      <c r="W2029" s="206" t="str">
        <f t="shared" si="95"/>
        <v>MIS20161015GR</v>
      </c>
      <c r="X2029" s="206">
        <f t="shared" si="96"/>
        <v>0</v>
      </c>
      <c r="Y2029" s="206" t="str">
        <f>VLOOKUP(P2029,NIVEAUXADMIN!A:B,2,FALSE)</f>
        <v>HT08</v>
      </c>
      <c r="Z2029" s="206" t="e">
        <f>VLOOKUP(Q2029,NIVEAUXADMIN!E:F,2,FALSE)</f>
        <v>#N/A</v>
      </c>
      <c r="AA2029" s="206" t="e">
        <f>VLOOKUP(R2029,NIVEAUXADMIN!I:J,2,FALSE)</f>
        <v>#N/A</v>
      </c>
      <c r="AB2029" s="206">
        <f>IF(SUMPRODUCT(($A$4:$A2029=A2029)*($Q$4:$Q2029=Q2029))&gt;1,0,1)</f>
        <v>0</v>
      </c>
      <c r="AC2029" s="207">
        <f>IF(SUMPRODUCT(($A$4:$A2029=A2029)*($F$4:$F2029=F2029)*($Q$4:$Q2029=Q2029))&gt;1,0,1)</f>
        <v>0</v>
      </c>
      <c r="AD2029" s="206" t="str">
        <f t="shared" si="97"/>
        <v xml:space="preserve">{"Organisation": "Mission of Hope", "Indicateur": "Distribution de biens non-alimentaire", "Statut": "Réalisé", "Date de l'activité (passé ou planifiée)
( jj-mm-aaaa)": "10/15/2016", "Département": "Grande Anse", "Commune": "", "Section Communale": ""}, </v>
      </c>
    </row>
    <row r="2030" spans="1:30" x14ac:dyDescent="0.25">
      <c r="A2030" s="71" t="s">
        <v>2095</v>
      </c>
      <c r="B2030" s="66"/>
      <c r="C2030" s="71"/>
      <c r="D2030" s="71" t="s">
        <v>15</v>
      </c>
      <c r="E2030" s="132" t="s">
        <v>2249</v>
      </c>
      <c r="F2030" s="77" t="s">
        <v>2417</v>
      </c>
      <c r="G2030" s="145" t="s">
        <v>1055</v>
      </c>
      <c r="H2030" s="138" t="str">
        <f>IFERROR(VLOOKUP(G2030,REFERENCES!O:P,2,FALSE),"")</f>
        <v xml:space="preserve">Nombre </v>
      </c>
      <c r="I2030" s="207">
        <v>1000</v>
      </c>
      <c r="J2030" s="73"/>
      <c r="K2030" s="73"/>
      <c r="L2030" s="73"/>
      <c r="M2030" s="147"/>
      <c r="N2030" s="197"/>
      <c r="O2030" s="143"/>
      <c r="P2030" s="71" t="s">
        <v>16</v>
      </c>
      <c r="Q2030" s="206" t="s">
        <v>17</v>
      </c>
      <c r="R2030" s="176" t="s">
        <v>1565</v>
      </c>
      <c r="S2030" s="206" t="s">
        <v>2096</v>
      </c>
      <c r="T2030" s="71"/>
      <c r="U2030" s="71"/>
      <c r="V2030" s="145"/>
      <c r="W2030" s="206" t="e">
        <f t="shared" si="95"/>
        <v>#VALUE!</v>
      </c>
      <c r="X2030" s="206">
        <f t="shared" si="96"/>
        <v>36</v>
      </c>
      <c r="Y2030" s="206" t="str">
        <f>VLOOKUP(P2030,NIVEAUXADMIN!A:B,2,FALSE)</f>
        <v>HT08</v>
      </c>
      <c r="Z2030" s="206" t="str">
        <f>VLOOKUP(Q2030,NIVEAUXADMIN!E:F,2,FALSE)</f>
        <v>HT08811</v>
      </c>
      <c r="AA2030" s="206" t="str">
        <f>VLOOKUP(R2030,NIVEAUXADMIN!I:J,2,FALSE)</f>
        <v>HT08811-04</v>
      </c>
      <c r="AB2030" s="206">
        <f>IF(SUMPRODUCT(($A$4:$A2030=A2030)*($Q$4:$Q2030=Q2030))&gt;1,0,1)</f>
        <v>1</v>
      </c>
      <c r="AC2030" s="207">
        <f>IF(SUMPRODUCT(($A$4:$A2030=A2030)*($F$4:$F2030=F2030)*($Q$4:$Q2030=Q2030))&gt;1,0,1)</f>
        <v>1</v>
      </c>
      <c r="AD2030" s="206" t="str">
        <f t="shared" si="97"/>
        <v xml:space="preserve">{"Organisation": "Missionnaires de la Charite", "Indicateur": "Distribution de biens non-alimentaire", "Statut": "Réalisé", "Date de l'activité (passé ou planifiée)
( jj-mm-aaaa)": "Non renseigné", "Département": "Grande Anse", "Commune": "Jeremie", "Section Communale": "4e Basse Guinaudée"}, </v>
      </c>
    </row>
    <row r="2031" spans="1:30" x14ac:dyDescent="0.25">
      <c r="A2031" s="53" t="s">
        <v>2095</v>
      </c>
      <c r="B2031" s="53"/>
      <c r="C2031" s="53"/>
      <c r="D2031" s="53" t="s">
        <v>15</v>
      </c>
      <c r="E2031" s="132" t="s">
        <v>2249</v>
      </c>
      <c r="F2031" s="77" t="s">
        <v>2417</v>
      </c>
      <c r="G2031" s="145" t="s">
        <v>1056</v>
      </c>
      <c r="H2031" s="138" t="str">
        <f>IFERROR(VLOOKUP(G2031,REFERENCES!O:P,2,FALSE),"")</f>
        <v xml:space="preserve">Nombre </v>
      </c>
      <c r="I2031" s="207">
        <v>1500</v>
      </c>
      <c r="J2031" s="17"/>
      <c r="K2031" s="17"/>
      <c r="L2031" s="17"/>
      <c r="M2031" s="147"/>
      <c r="N2031" s="197"/>
      <c r="O2031" s="206"/>
      <c r="P2031" s="53" t="s">
        <v>16</v>
      </c>
      <c r="Q2031" s="53" t="s">
        <v>17</v>
      </c>
      <c r="R2031" s="176" t="s">
        <v>1565</v>
      </c>
      <c r="S2031" s="143" t="s">
        <v>2096</v>
      </c>
      <c r="T2031" s="53"/>
      <c r="U2031" s="53"/>
      <c r="V2031" s="145"/>
      <c r="W2031" s="206" t="e">
        <f t="shared" si="95"/>
        <v>#VALUE!</v>
      </c>
      <c r="X2031" s="206">
        <f t="shared" si="96"/>
        <v>36</v>
      </c>
      <c r="Y2031" s="206" t="str">
        <f>VLOOKUP(P2031,NIVEAUXADMIN!A:B,2,FALSE)</f>
        <v>HT08</v>
      </c>
      <c r="Z2031" s="206" t="str">
        <f>VLOOKUP(Q2031,NIVEAUXADMIN!E:F,2,FALSE)</f>
        <v>HT08811</v>
      </c>
      <c r="AA2031" s="206" t="str">
        <f>VLOOKUP(R2031,NIVEAUXADMIN!I:J,2,FALSE)</f>
        <v>HT08811-04</v>
      </c>
      <c r="AB2031" s="206">
        <f>IF(SUMPRODUCT(($A$4:$A2031=A2031)*($Q$4:$Q2031=Q2031))&gt;1,0,1)</f>
        <v>0</v>
      </c>
      <c r="AC2031" s="207">
        <f>IF(SUMPRODUCT(($A$4:$A2031=A2031)*($F$4:$F2031=F2031)*($Q$4:$Q2031=Q2031))&gt;1,0,1)</f>
        <v>0</v>
      </c>
      <c r="AD2031" s="206" t="str">
        <f t="shared" si="97"/>
        <v xml:space="preserve">{"Organisation": "Missionnaires de la Charite", "Indicateur": "Distribution de biens non-alimentaire", "Statut": "Réalisé", "Date de l'activité (passé ou planifiée)
( jj-mm-aaaa)": "Non renseigné", "Département": "Grande Anse", "Commune": "Jeremie", "Section Communale": "4e Basse Guinaudée"}, </v>
      </c>
    </row>
    <row r="2032" spans="1:30" x14ac:dyDescent="0.25">
      <c r="A2032" s="71" t="s">
        <v>2095</v>
      </c>
      <c r="B2032" s="53"/>
      <c r="C2032" s="71"/>
      <c r="D2032" s="71" t="s">
        <v>15</v>
      </c>
      <c r="E2032" s="132" t="s">
        <v>2249</v>
      </c>
      <c r="F2032" s="77" t="s">
        <v>2420</v>
      </c>
      <c r="G2032" s="145" t="s">
        <v>2409</v>
      </c>
      <c r="H2032" s="138" t="str">
        <f>IFERROR(VLOOKUP(G2032,REFERENCES!O:P,2,FALSE),"")</f>
        <v xml:space="preserve">Nombre </v>
      </c>
      <c r="I2032" s="207">
        <v>1000</v>
      </c>
      <c r="J2032" s="73"/>
      <c r="K2032" s="73"/>
      <c r="L2032" s="73"/>
      <c r="M2032" s="147"/>
      <c r="N2032" s="197"/>
      <c r="O2032" s="206"/>
      <c r="P2032" s="71" t="s">
        <v>16</v>
      </c>
      <c r="Q2032" s="71"/>
      <c r="R2032" s="176"/>
      <c r="S2032" s="143"/>
      <c r="T2032" s="71"/>
      <c r="U2032" s="71"/>
      <c r="V2032" s="145"/>
      <c r="W2032" s="206" t="e">
        <f t="shared" si="95"/>
        <v>#VALUE!</v>
      </c>
      <c r="X2032" s="206">
        <f t="shared" si="96"/>
        <v>36</v>
      </c>
      <c r="Y2032" s="206" t="str">
        <f>VLOOKUP(P2032,NIVEAUXADMIN!A:B,2,FALSE)</f>
        <v>HT08</v>
      </c>
      <c r="Z2032" s="206" t="e">
        <f>VLOOKUP(Q2032,NIVEAUXADMIN!E:F,2,FALSE)</f>
        <v>#N/A</v>
      </c>
      <c r="AA2032" s="206" t="e">
        <f>VLOOKUP(R2032,NIVEAUXADMIN!I:J,2,FALSE)</f>
        <v>#N/A</v>
      </c>
      <c r="AB2032" s="206">
        <f>IF(SUMPRODUCT(($A$4:$A2032=A2032)*($Q$4:$Q2032=Q2032))&gt;1,0,1)</f>
        <v>1</v>
      </c>
      <c r="AC2032" s="207">
        <f>IF(SUMPRODUCT(($A$4:$A2032=A2032)*($F$4:$F2032=F2032)*($Q$4:$Q2032=Q2032))&gt;1,0,1)</f>
        <v>1</v>
      </c>
      <c r="AD2032" s="206" t="str">
        <f t="shared" si="97"/>
        <v xml:space="preserve">{"Organisation": "Missionnaires de la Charite", "Indicateur": "Distribution de materiel d'abris d'urgence", "Statut": "Réalisé", "Date de l'activité (passé ou planifiée)
( jj-mm-aaaa)": "Non renseigné", "Département": "Grande Anse", "Commune": "", "Section Communale": ""}, </v>
      </c>
    </row>
    <row r="2033" spans="1:30" x14ac:dyDescent="0.25">
      <c r="A2033" s="71" t="s">
        <v>2095</v>
      </c>
      <c r="B2033" s="53"/>
      <c r="C2033" s="71"/>
      <c r="D2033" s="71" t="s">
        <v>15</v>
      </c>
      <c r="E2033" s="132" t="s">
        <v>2249</v>
      </c>
      <c r="F2033" s="77" t="s">
        <v>2417</v>
      </c>
      <c r="G2033" s="145" t="s">
        <v>1047</v>
      </c>
      <c r="H2033" s="138" t="str">
        <f>IFERROR(VLOOKUP(G2033,REFERENCES!O:P,2,FALSE),"")</f>
        <v xml:space="preserve">Nombre </v>
      </c>
      <c r="I2033" s="207">
        <v>2000</v>
      </c>
      <c r="J2033" s="73"/>
      <c r="K2033" s="73"/>
      <c r="L2033" s="73"/>
      <c r="M2033" s="147"/>
      <c r="N2033" s="197"/>
      <c r="O2033" s="206"/>
      <c r="P2033" s="71" t="s">
        <v>16</v>
      </c>
      <c r="Q2033" s="71" t="s">
        <v>17</v>
      </c>
      <c r="R2033" s="176" t="s">
        <v>1565</v>
      </c>
      <c r="S2033" s="206" t="s">
        <v>2096</v>
      </c>
      <c r="T2033" s="206"/>
      <c r="U2033" s="206"/>
      <c r="V2033" s="145"/>
      <c r="W2033" s="206" t="e">
        <f t="shared" si="95"/>
        <v>#VALUE!</v>
      </c>
      <c r="X2033" s="206">
        <f t="shared" si="96"/>
        <v>36</v>
      </c>
      <c r="Y2033" s="206" t="str">
        <f>VLOOKUP(P2033,NIVEAUXADMIN!A:B,2,FALSE)</f>
        <v>HT08</v>
      </c>
      <c r="Z2033" s="206" t="str">
        <f>VLOOKUP(Q2033,NIVEAUXADMIN!E:F,2,FALSE)</f>
        <v>HT08811</v>
      </c>
      <c r="AA2033" s="206" t="str">
        <f>VLOOKUP(R2033,NIVEAUXADMIN!I:J,2,FALSE)</f>
        <v>HT08811-04</v>
      </c>
      <c r="AB2033" s="206">
        <f>IF(SUMPRODUCT(($A$4:$A2033=A2033)*($Q$4:$Q2033=Q2033))&gt;1,0,1)</f>
        <v>0</v>
      </c>
      <c r="AC2033" s="207">
        <f>IF(SUMPRODUCT(($A$4:$A2033=A2033)*($F$4:$F2033=F2033)*($Q$4:$Q2033=Q2033))&gt;1,0,1)</f>
        <v>0</v>
      </c>
      <c r="AD2033" s="206" t="str">
        <f t="shared" si="97"/>
        <v xml:space="preserve">{"Organisation": "Missionnaires de la Charite", "Indicateur": "Distribution de biens non-alimentaire", "Statut": "Réalisé", "Date de l'activité (passé ou planifiée)
( jj-mm-aaaa)": "Non renseigné", "Département": "Grande Anse", "Commune": "Jeremie", "Section Communale": "4e Basse Guinaudée"}, </v>
      </c>
    </row>
    <row r="2034" spans="1:30" x14ac:dyDescent="0.25">
      <c r="A2034" s="71" t="s">
        <v>2095</v>
      </c>
      <c r="B2034" s="53"/>
      <c r="C2034" s="71"/>
      <c r="D2034" s="71" t="s">
        <v>15</v>
      </c>
      <c r="E2034" s="132" t="s">
        <v>2249</v>
      </c>
      <c r="F2034" s="77" t="s">
        <v>2417</v>
      </c>
      <c r="G2034" s="145" t="s">
        <v>1050</v>
      </c>
      <c r="H2034" s="138" t="str">
        <f>IFERROR(VLOOKUP(G2034,REFERENCES!O:P,2,FALSE),"")</f>
        <v xml:space="preserve">Nombre </v>
      </c>
      <c r="I2034" s="207">
        <v>500</v>
      </c>
      <c r="J2034" s="73"/>
      <c r="K2034" s="73"/>
      <c r="L2034" s="73"/>
      <c r="M2034" s="147"/>
      <c r="N2034" s="197"/>
      <c r="O2034" s="206"/>
      <c r="P2034" s="71" t="s">
        <v>16</v>
      </c>
      <c r="Q2034" s="71" t="s">
        <v>17</v>
      </c>
      <c r="R2034" s="176" t="s">
        <v>1565</v>
      </c>
      <c r="S2034" s="206" t="s">
        <v>2096</v>
      </c>
      <c r="T2034" s="206"/>
      <c r="U2034" s="206"/>
      <c r="V2034" s="145"/>
      <c r="W2034" s="206" t="e">
        <f t="shared" si="95"/>
        <v>#VALUE!</v>
      </c>
      <c r="X2034" s="206">
        <f t="shared" si="96"/>
        <v>36</v>
      </c>
      <c r="Y2034" s="206" t="str">
        <f>VLOOKUP(P2034,NIVEAUXADMIN!A:B,2,FALSE)</f>
        <v>HT08</v>
      </c>
      <c r="Z2034" s="206" t="str">
        <f>VLOOKUP(Q2034,NIVEAUXADMIN!E:F,2,FALSE)</f>
        <v>HT08811</v>
      </c>
      <c r="AA2034" s="206" t="str">
        <f>VLOOKUP(R2034,NIVEAUXADMIN!I:J,2,FALSE)</f>
        <v>HT08811-04</v>
      </c>
      <c r="AB2034" s="206">
        <f>IF(SUMPRODUCT(($A$4:$A2034=A2034)*($Q$4:$Q2034=Q2034))&gt;1,0,1)</f>
        <v>0</v>
      </c>
      <c r="AC2034" s="207">
        <f>IF(SUMPRODUCT(($A$4:$A2034=A2034)*($F$4:$F2034=F2034)*($Q$4:$Q2034=Q2034))&gt;1,0,1)</f>
        <v>0</v>
      </c>
      <c r="AD2034" s="206" t="str">
        <f t="shared" si="97"/>
        <v xml:space="preserve">{"Organisation": "Missionnaires de la Charite", "Indicateur": "Distribution de biens non-alimentaire", "Statut": "Réalisé", "Date de l'activité (passé ou planifiée)
( jj-mm-aaaa)": "Non renseigné", "Département": "Grande Anse", "Commune": "Jeremie", "Section Communale": "4e Basse Guinaudée"}, </v>
      </c>
    </row>
    <row r="2035" spans="1:30" x14ac:dyDescent="0.25">
      <c r="A2035" s="71" t="s">
        <v>2095</v>
      </c>
      <c r="B2035" s="53"/>
      <c r="C2035" s="71"/>
      <c r="D2035" s="71" t="s">
        <v>15</v>
      </c>
      <c r="E2035" s="132" t="s">
        <v>2249</v>
      </c>
      <c r="F2035" s="77" t="s">
        <v>2417</v>
      </c>
      <c r="G2035" s="145" t="s">
        <v>1058</v>
      </c>
      <c r="H2035" s="138" t="str">
        <f>IFERROR(VLOOKUP(G2035,REFERENCES!O:P,2,FALSE),"")</f>
        <v xml:space="preserve">Nombre </v>
      </c>
      <c r="I2035" s="207">
        <v>2000</v>
      </c>
      <c r="J2035" s="73"/>
      <c r="K2035" s="73"/>
      <c r="L2035" s="73"/>
      <c r="M2035" s="147"/>
      <c r="N2035" s="197"/>
      <c r="O2035" s="206"/>
      <c r="P2035" s="71" t="s">
        <v>16</v>
      </c>
      <c r="Q2035" s="71" t="s">
        <v>17</v>
      </c>
      <c r="R2035" s="176" t="s">
        <v>1565</v>
      </c>
      <c r="S2035" s="206" t="s">
        <v>2096</v>
      </c>
      <c r="T2035" s="206"/>
      <c r="U2035" s="206"/>
      <c r="V2035" s="206" t="s">
        <v>1049</v>
      </c>
      <c r="W2035" s="206" t="e">
        <f t="shared" si="95"/>
        <v>#VALUE!</v>
      </c>
      <c r="X2035" s="206">
        <f t="shared" si="96"/>
        <v>36</v>
      </c>
      <c r="Y2035" s="206" t="str">
        <f>VLOOKUP(P2035,NIVEAUXADMIN!A:B,2,FALSE)</f>
        <v>HT08</v>
      </c>
      <c r="Z2035" s="206" t="str">
        <f>VLOOKUP(Q2035,NIVEAUXADMIN!E:F,2,FALSE)</f>
        <v>HT08811</v>
      </c>
      <c r="AA2035" s="206" t="str">
        <f>VLOOKUP(R2035,NIVEAUXADMIN!I:J,2,FALSE)</f>
        <v>HT08811-04</v>
      </c>
      <c r="AB2035" s="206">
        <f>IF(SUMPRODUCT(($A$4:$A2035=A2035)*($Q$4:$Q2035=Q2035))&gt;1,0,1)</f>
        <v>0</v>
      </c>
      <c r="AC2035" s="207">
        <f>IF(SUMPRODUCT(($A$4:$A2035=A2035)*($F$4:$F2035=F2035)*($Q$4:$Q2035=Q2035))&gt;1,0,1)</f>
        <v>0</v>
      </c>
      <c r="AD2035" s="206" t="str">
        <f t="shared" si="97"/>
        <v xml:space="preserve">{"Organisation": "Missionnaires de la Charite", "Indicateur": "Distribution de biens non-alimentaire", "Statut": "Réalisé", "Date de l'activité (passé ou planifiée)
( jj-mm-aaaa)": "Non renseigné", "Département": "Grande Anse", "Commune": "Jeremie", "Section Communale": "4e Basse Guinaudée"}, </v>
      </c>
    </row>
    <row r="2036" spans="1:30" x14ac:dyDescent="0.25">
      <c r="A2036" s="71" t="s">
        <v>1919</v>
      </c>
      <c r="B2036" s="53" t="s">
        <v>67</v>
      </c>
      <c r="C2036" s="71" t="s">
        <v>47</v>
      </c>
      <c r="D2036" s="71" t="s">
        <v>15</v>
      </c>
      <c r="E2036" s="132">
        <v>42716</v>
      </c>
      <c r="F2036" s="77" t="s">
        <v>2420</v>
      </c>
      <c r="G2036" s="145" t="s">
        <v>2409</v>
      </c>
      <c r="H2036" s="138" t="str">
        <f>IFERROR(VLOOKUP(G2036,REFERENCES!O:P,2,FALSE),"")</f>
        <v xml:space="preserve">Nombre </v>
      </c>
      <c r="I2036" s="207">
        <v>250</v>
      </c>
      <c r="J2036" s="73"/>
      <c r="K2036" s="73"/>
      <c r="L2036" s="73"/>
      <c r="M2036" s="147"/>
      <c r="N2036" s="73">
        <v>250</v>
      </c>
      <c r="O2036" s="206"/>
      <c r="P2036" s="71" t="s">
        <v>16</v>
      </c>
      <c r="Q2036" s="71" t="s">
        <v>17</v>
      </c>
      <c r="R2036" s="150" t="s">
        <v>1431</v>
      </c>
      <c r="S2036" s="206" t="s">
        <v>2110</v>
      </c>
      <c r="T2036" s="206"/>
      <c r="U2036" s="206"/>
      <c r="V2036" s="145"/>
      <c r="W2036" s="206" t="str">
        <f t="shared" si="95"/>
        <v>MOR20161212GRJE2È</v>
      </c>
      <c r="X2036" s="206">
        <f t="shared" si="96"/>
        <v>0</v>
      </c>
      <c r="Y2036" s="206" t="str">
        <f>VLOOKUP(P2036,NIVEAUXADMIN!A:B,2,FALSE)</f>
        <v>HT08</v>
      </c>
      <c r="Z2036" s="206" t="str">
        <f>VLOOKUP(Q2036,NIVEAUXADMIN!E:F,2,FALSE)</f>
        <v>HT08811</v>
      </c>
      <c r="AA2036" s="206" t="str">
        <f>VLOOKUP(R2036,NIVEAUXADMIN!I:J,2,FALSE)</f>
        <v>HT08811-02</v>
      </c>
      <c r="AB2036" s="206">
        <f>IF(SUMPRODUCT(($A$4:$A2036=A2036)*($Q$4:$Q2036=Q2036))&gt;1,0,1)</f>
        <v>1</v>
      </c>
      <c r="AC2036" s="207">
        <f>IF(SUMPRODUCT(($A$4:$A2036=A2036)*($F$4:$F2036=F2036)*($Q$4:$Q2036=Q2036))&gt;1,0,1)</f>
        <v>1</v>
      </c>
      <c r="AD2036" s="206" t="str">
        <f t="shared" si="97"/>
        <v xml:space="preserve">{"Organisation": "MORAPEC", "Indicateur": "Distribution de materiel d'abris d'urgence", "Statut": "Réalisé", "Date de l'activité (passé ou planifiée)
( jj-mm-aaaa)": "12/12/2016", "Département": "Grande Anse", "Commune": "Jeremie", "Section Communale": "2ème Haute Voldrogue"}, </v>
      </c>
    </row>
    <row r="2037" spans="1:30" x14ac:dyDescent="0.25">
      <c r="A2037" s="71" t="s">
        <v>1919</v>
      </c>
      <c r="B2037" s="53" t="s">
        <v>67</v>
      </c>
      <c r="C2037" s="71" t="s">
        <v>47</v>
      </c>
      <c r="D2037" s="71" t="s">
        <v>15</v>
      </c>
      <c r="E2037" s="132">
        <v>42716</v>
      </c>
      <c r="F2037" s="77" t="s">
        <v>2417</v>
      </c>
      <c r="G2037" s="145" t="s">
        <v>1058</v>
      </c>
      <c r="H2037" s="138" t="str">
        <f>IFERROR(VLOOKUP(G2037,REFERENCES!O:P,2,FALSE),"")</f>
        <v xml:space="preserve">Nombre </v>
      </c>
      <c r="I2037" s="146">
        <v>250</v>
      </c>
      <c r="J2037" s="73"/>
      <c r="K2037" s="73"/>
      <c r="L2037" s="73"/>
      <c r="M2037" s="147"/>
      <c r="N2037" s="73">
        <v>250</v>
      </c>
      <c r="O2037" s="143"/>
      <c r="P2037" s="71" t="s">
        <v>16</v>
      </c>
      <c r="Q2037" s="71" t="s">
        <v>17</v>
      </c>
      <c r="R2037" s="150" t="s">
        <v>1431</v>
      </c>
      <c r="S2037" s="206" t="s">
        <v>2110</v>
      </c>
      <c r="T2037" s="206"/>
      <c r="U2037" s="206"/>
      <c r="V2037" s="206" t="s">
        <v>1049</v>
      </c>
      <c r="W2037" s="206" t="str">
        <f t="shared" si="95"/>
        <v>MOR20161212GRJE2È</v>
      </c>
      <c r="X2037" s="206">
        <f t="shared" si="96"/>
        <v>0</v>
      </c>
      <c r="Y2037" s="206" t="str">
        <f>VLOOKUP(P2037,NIVEAUXADMIN!A:B,2,FALSE)</f>
        <v>HT08</v>
      </c>
      <c r="Z2037" s="206" t="str">
        <f>VLOOKUP(Q2037,NIVEAUXADMIN!E:F,2,FALSE)</f>
        <v>HT08811</v>
      </c>
      <c r="AA2037" s="206" t="str">
        <f>VLOOKUP(R2037,NIVEAUXADMIN!I:J,2,FALSE)</f>
        <v>HT08811-02</v>
      </c>
      <c r="AB2037" s="206">
        <f>IF(SUMPRODUCT(($A$4:$A2037=A2037)*($Q$4:$Q2037=Q2037))&gt;1,0,1)</f>
        <v>0</v>
      </c>
      <c r="AC2037" s="207">
        <f>IF(SUMPRODUCT(($A$4:$A2037=A2037)*($F$4:$F2037=F2037)*($Q$4:$Q2037=Q2037))&gt;1,0,1)</f>
        <v>1</v>
      </c>
      <c r="AD2037" s="206" t="str">
        <f t="shared" si="97"/>
        <v xml:space="preserve">{"Organisation": "MORAPEC", "Indicateur": "Distribution de biens non-alimentaire", "Statut": "Réalisé", "Date de l'activité (passé ou planifiée)
( jj-mm-aaaa)": "12/12/2016", "Département": "Grande Anse", "Commune": "Jeremie", "Section Communale": "2ème Haute Voldrogue"}, </v>
      </c>
    </row>
    <row r="2038" spans="1:30" x14ac:dyDescent="0.25">
      <c r="A2038" s="71" t="s">
        <v>1919</v>
      </c>
      <c r="B2038" s="53" t="s">
        <v>67</v>
      </c>
      <c r="C2038" s="71" t="s">
        <v>47</v>
      </c>
      <c r="D2038" s="71" t="s">
        <v>15</v>
      </c>
      <c r="E2038" s="132">
        <v>42716</v>
      </c>
      <c r="F2038" s="77" t="s">
        <v>2417</v>
      </c>
      <c r="G2038" s="145" t="s">
        <v>1047</v>
      </c>
      <c r="H2038" s="138" t="str">
        <f>IFERROR(VLOOKUP(G2038,REFERENCES!O:P,2,FALSE),"")</f>
        <v xml:space="preserve">Nombre </v>
      </c>
      <c r="I2038" s="146">
        <v>250</v>
      </c>
      <c r="J2038" s="73"/>
      <c r="K2038" s="73"/>
      <c r="L2038" s="73"/>
      <c r="M2038" s="147"/>
      <c r="N2038" s="73">
        <v>250</v>
      </c>
      <c r="O2038" s="143"/>
      <c r="P2038" s="71" t="s">
        <v>16</v>
      </c>
      <c r="Q2038" s="71" t="s">
        <v>17</v>
      </c>
      <c r="R2038" s="150" t="s">
        <v>1431</v>
      </c>
      <c r="S2038" s="206" t="s">
        <v>2110</v>
      </c>
      <c r="T2038" s="206"/>
      <c r="U2038" s="206"/>
      <c r="V2038" s="145"/>
      <c r="W2038" s="206" t="str">
        <f t="shared" si="95"/>
        <v>MOR20161212GRJE2È</v>
      </c>
      <c r="X2038" s="206">
        <f t="shared" si="96"/>
        <v>0</v>
      </c>
      <c r="Y2038" s="206" t="str">
        <f>VLOOKUP(P2038,NIVEAUXADMIN!A:B,2,FALSE)</f>
        <v>HT08</v>
      </c>
      <c r="Z2038" s="206" t="str">
        <f>VLOOKUP(Q2038,NIVEAUXADMIN!E:F,2,FALSE)</f>
        <v>HT08811</v>
      </c>
      <c r="AA2038" s="206" t="str">
        <f>VLOOKUP(R2038,NIVEAUXADMIN!I:J,2,FALSE)</f>
        <v>HT08811-02</v>
      </c>
      <c r="AB2038" s="206">
        <f>IF(SUMPRODUCT(($A$4:$A2038=A2038)*($Q$4:$Q2038=Q2038))&gt;1,0,1)</f>
        <v>0</v>
      </c>
      <c r="AC2038" s="207">
        <f>IF(SUMPRODUCT(($A$4:$A2038=A2038)*($F$4:$F2038=F2038)*($Q$4:$Q2038=Q2038))&gt;1,0,1)</f>
        <v>0</v>
      </c>
      <c r="AD2038" s="206" t="str">
        <f t="shared" si="97"/>
        <v xml:space="preserve">{"Organisation": "MORAPEC", "Indicateur": "Distribution de biens non-alimentaire", "Statut": "Réalisé", "Date de l'activité (passé ou planifiée)
( jj-mm-aaaa)": "12/12/2016", "Département": "Grande Anse", "Commune": "Jeremie", "Section Communale": "2ème Haute Voldrogue"}, </v>
      </c>
    </row>
    <row r="2039" spans="1:30" ht="75" x14ac:dyDescent="0.25">
      <c r="A2039" s="71" t="s">
        <v>1919</v>
      </c>
      <c r="B2039" s="53" t="s">
        <v>67</v>
      </c>
      <c r="C2039" s="71" t="s">
        <v>47</v>
      </c>
      <c r="D2039" s="71" t="s">
        <v>15</v>
      </c>
      <c r="E2039" s="132">
        <v>42716</v>
      </c>
      <c r="F2039" s="77" t="s">
        <v>2417</v>
      </c>
      <c r="G2039" s="145" t="s">
        <v>1055</v>
      </c>
      <c r="H2039" s="138" t="str">
        <f>IFERROR(VLOOKUP(G2039,REFERENCES!O:P,2,FALSE),"")</f>
        <v xml:space="preserve">Nombre </v>
      </c>
      <c r="I2039" s="207">
        <v>250</v>
      </c>
      <c r="J2039" s="73"/>
      <c r="K2039" s="73"/>
      <c r="L2039" s="73"/>
      <c r="M2039" s="147"/>
      <c r="N2039" s="73">
        <v>250</v>
      </c>
      <c r="O2039" s="143"/>
      <c r="P2039" s="71" t="s">
        <v>16</v>
      </c>
      <c r="Q2039" s="71" t="s">
        <v>17</v>
      </c>
      <c r="R2039" s="78" t="s">
        <v>1431</v>
      </c>
      <c r="S2039" s="143" t="s">
        <v>2110</v>
      </c>
      <c r="T2039" s="71"/>
      <c r="U2039" s="71"/>
      <c r="V2039" s="145" t="s">
        <v>1900</v>
      </c>
      <c r="W2039" s="206" t="str">
        <f t="shared" si="95"/>
        <v>MOR20161212GRJE2È</v>
      </c>
      <c r="X2039" s="206">
        <f t="shared" si="96"/>
        <v>0</v>
      </c>
      <c r="Y2039" s="206" t="str">
        <f>VLOOKUP(P2039,NIVEAUXADMIN!A:B,2,FALSE)</f>
        <v>HT08</v>
      </c>
      <c r="Z2039" s="206" t="str">
        <f>VLOOKUP(Q2039,NIVEAUXADMIN!E:F,2,FALSE)</f>
        <v>HT08811</v>
      </c>
      <c r="AA2039" s="206" t="str">
        <f>VLOOKUP(R2039,NIVEAUXADMIN!I:J,2,FALSE)</f>
        <v>HT08811-02</v>
      </c>
      <c r="AB2039" s="206">
        <f>IF(SUMPRODUCT(($A$4:$A2039=A2039)*($Q$4:$Q2039=Q2039))&gt;1,0,1)</f>
        <v>0</v>
      </c>
      <c r="AC2039" s="207">
        <f>IF(SUMPRODUCT(($A$4:$A2039=A2039)*($F$4:$F2039=F2039)*($Q$4:$Q2039=Q2039))&gt;1,0,1)</f>
        <v>0</v>
      </c>
      <c r="AD2039" s="206" t="str">
        <f t="shared" si="97"/>
        <v xml:space="preserve">{"Organisation": "MORAPEC", "Indicateur": "Distribution de biens non-alimentaire", "Statut": "Réalisé", "Date de l'activité (passé ou planifiée)
( jj-mm-aaaa)": "12/12/2016", "Département": "Grande Anse", "Commune": "Jeremie", "Section Communale": "2ème Haute Voldrogue"}, </v>
      </c>
    </row>
    <row r="2040" spans="1:30" x14ac:dyDescent="0.25">
      <c r="A2040" s="71" t="s">
        <v>1919</v>
      </c>
      <c r="B2040" s="53" t="s">
        <v>67</v>
      </c>
      <c r="C2040" s="71" t="s">
        <v>47</v>
      </c>
      <c r="D2040" s="71" t="s">
        <v>15</v>
      </c>
      <c r="E2040" s="132">
        <v>42716</v>
      </c>
      <c r="F2040" s="77" t="s">
        <v>2417</v>
      </c>
      <c r="G2040" s="145" t="s">
        <v>1050</v>
      </c>
      <c r="H2040" s="138" t="str">
        <f>IFERROR(VLOOKUP(G2040,REFERENCES!O:P,2,FALSE),"")</f>
        <v xml:space="preserve">Nombre </v>
      </c>
      <c r="I2040" s="207">
        <v>250</v>
      </c>
      <c r="J2040" s="73"/>
      <c r="K2040" s="73"/>
      <c r="L2040" s="73"/>
      <c r="M2040" s="147"/>
      <c r="N2040" s="73">
        <v>250</v>
      </c>
      <c r="O2040" s="143"/>
      <c r="P2040" s="71" t="s">
        <v>16</v>
      </c>
      <c r="Q2040" s="71" t="s">
        <v>17</v>
      </c>
      <c r="R2040" s="78" t="s">
        <v>1431</v>
      </c>
      <c r="S2040" s="71" t="s">
        <v>2110</v>
      </c>
      <c r="T2040" s="71"/>
      <c r="U2040" s="71"/>
      <c r="V2040" s="145"/>
      <c r="W2040" s="206" t="str">
        <f t="shared" si="95"/>
        <v>MOR20161212GRJE2È</v>
      </c>
      <c r="X2040" s="206">
        <f t="shared" si="96"/>
        <v>0</v>
      </c>
      <c r="Y2040" s="206" t="str">
        <f>VLOOKUP(P2040,NIVEAUXADMIN!A:B,2,FALSE)</f>
        <v>HT08</v>
      </c>
      <c r="Z2040" s="206" t="str">
        <f>VLOOKUP(Q2040,NIVEAUXADMIN!E:F,2,FALSE)</f>
        <v>HT08811</v>
      </c>
      <c r="AA2040" s="206" t="str">
        <f>VLOOKUP(R2040,NIVEAUXADMIN!I:J,2,FALSE)</f>
        <v>HT08811-02</v>
      </c>
      <c r="AB2040" s="206">
        <f>IF(SUMPRODUCT(($A$4:$A2040=A2040)*($Q$4:$Q2040=Q2040))&gt;1,0,1)</f>
        <v>0</v>
      </c>
      <c r="AC2040" s="207">
        <f>IF(SUMPRODUCT(($A$4:$A2040=A2040)*($F$4:$F2040=F2040)*($Q$4:$Q2040=Q2040))&gt;1,0,1)</f>
        <v>0</v>
      </c>
      <c r="AD2040" s="206" t="str">
        <f t="shared" si="97"/>
        <v xml:space="preserve">{"Organisation": "MORAPEC", "Indicateur": "Distribution de biens non-alimentaire", "Statut": "Réalisé", "Date de l'activité (passé ou planifiée)
( jj-mm-aaaa)": "12/12/2016", "Département": "Grande Anse", "Commune": "Jeremie", "Section Communale": "2ème Haute Voldrogue"}, </v>
      </c>
    </row>
    <row r="2041" spans="1:30" x14ac:dyDescent="0.25">
      <c r="A2041" s="71" t="s">
        <v>2067</v>
      </c>
      <c r="B2041" s="53" t="s">
        <v>67</v>
      </c>
      <c r="C2041" s="71" t="s">
        <v>47</v>
      </c>
      <c r="D2041" s="71" t="s">
        <v>15</v>
      </c>
      <c r="E2041" s="132">
        <v>42704</v>
      </c>
      <c r="F2041" s="77" t="s">
        <v>2417</v>
      </c>
      <c r="G2041" s="145" t="s">
        <v>1047</v>
      </c>
      <c r="H2041" s="138" t="str">
        <f>IFERROR(VLOOKUP(G2041,REFERENCES!O:P,2,FALSE),"")</f>
        <v xml:space="preserve">Nombre </v>
      </c>
      <c r="I2041" s="207">
        <v>1250</v>
      </c>
      <c r="J2041" s="73"/>
      <c r="K2041" s="73"/>
      <c r="L2041" s="73"/>
      <c r="M2041" s="147"/>
      <c r="N2041" s="73">
        <v>2500</v>
      </c>
      <c r="O2041" s="143"/>
      <c r="P2041" s="71" t="s">
        <v>151</v>
      </c>
      <c r="Q2041" s="71" t="s">
        <v>306</v>
      </c>
      <c r="R2041" s="78" t="s">
        <v>1622</v>
      </c>
      <c r="S2041" s="71"/>
      <c r="T2041" s="71" t="s">
        <v>1033</v>
      </c>
      <c r="U2041" s="71"/>
      <c r="V2041" s="206"/>
      <c r="W2041" s="206" t="str">
        <f t="shared" si="95"/>
        <v>MOU20161130NIPL4È</v>
      </c>
      <c r="X2041" s="206">
        <f t="shared" si="96"/>
        <v>0</v>
      </c>
      <c r="Y2041" s="206" t="str">
        <f>VLOOKUP(P2041,NIVEAUXADMIN!A:B,2,FALSE)</f>
        <v>HT10</v>
      </c>
      <c r="Z2041" s="206" t="str">
        <f>VLOOKUP(Q2041,NIVEAUXADMIN!E:F,2,FALSE)</f>
        <v>HT101025</v>
      </c>
      <c r="AA2041" s="206" t="str">
        <f>VLOOKUP(R2041,NIVEAUXADMIN!I:J,2,FALSE)</f>
        <v>HT101025-03</v>
      </c>
      <c r="AB2041" s="206">
        <f>IF(SUMPRODUCT(($A$4:$A2041=A2041)*($Q$4:$Q2041=Q2041))&gt;1,0,1)</f>
        <v>1</v>
      </c>
      <c r="AC2041" s="207">
        <f>IF(SUMPRODUCT(($A$4:$A2041=A2041)*($F$4:$F2041=F2041)*($Q$4:$Q2041=Q2041))&gt;1,0,1)</f>
        <v>1</v>
      </c>
      <c r="AD2041" s="206" t="str">
        <f t="shared" si="97"/>
        <v xml:space="preserve">{"Organisation": "Mouvman Fanm Aktif Ayiti", "Indicateur": "Distribution de biens non-alimentaire", "Statut": "Réalisé", "Date de l'activité (passé ou planifiée)
( jj-mm-aaaa)": "11/30/2016", "Département": "Nippes", "Commune": "Plaisance du Sud", "Section Communale": "4ème Vassale"}, </v>
      </c>
    </row>
    <row r="2042" spans="1:30" x14ac:dyDescent="0.25">
      <c r="A2042" s="71" t="s">
        <v>2067</v>
      </c>
      <c r="B2042" s="53" t="s">
        <v>67</v>
      </c>
      <c r="C2042" s="71" t="s">
        <v>47</v>
      </c>
      <c r="D2042" s="71" t="s">
        <v>15</v>
      </c>
      <c r="E2042" s="132">
        <v>42704</v>
      </c>
      <c r="F2042" s="77" t="s">
        <v>2417</v>
      </c>
      <c r="G2042" s="145" t="s">
        <v>1055</v>
      </c>
      <c r="H2042" s="138" t="str">
        <f>IFERROR(VLOOKUP(G2042,REFERENCES!O:P,2,FALSE),"")</f>
        <v xml:space="preserve">Nombre </v>
      </c>
      <c r="I2042" s="207">
        <v>1250</v>
      </c>
      <c r="J2042" s="73"/>
      <c r="K2042" s="73"/>
      <c r="L2042" s="73"/>
      <c r="M2042" s="147"/>
      <c r="N2042" s="73">
        <v>1250</v>
      </c>
      <c r="O2042" s="143"/>
      <c r="P2042" s="71" t="s">
        <v>151</v>
      </c>
      <c r="Q2042" s="71" t="s">
        <v>306</v>
      </c>
      <c r="R2042" s="78" t="s">
        <v>1622</v>
      </c>
      <c r="S2042" s="71"/>
      <c r="T2042" s="71"/>
      <c r="U2042" s="71"/>
      <c r="V2042" s="206" t="s">
        <v>1900</v>
      </c>
      <c r="W2042" s="206" t="str">
        <f t="shared" si="95"/>
        <v>MOU20161130NIPL4È</v>
      </c>
      <c r="X2042" s="206">
        <f t="shared" si="96"/>
        <v>0</v>
      </c>
      <c r="Y2042" s="206" t="str">
        <f>VLOOKUP(P2042,NIVEAUXADMIN!A:B,2,FALSE)</f>
        <v>HT10</v>
      </c>
      <c r="Z2042" s="206" t="str">
        <f>VLOOKUP(Q2042,NIVEAUXADMIN!E:F,2,FALSE)</f>
        <v>HT101025</v>
      </c>
      <c r="AA2042" s="206" t="str">
        <f>VLOOKUP(R2042,NIVEAUXADMIN!I:J,2,FALSE)</f>
        <v>HT101025-03</v>
      </c>
      <c r="AB2042" s="206">
        <f>IF(SUMPRODUCT(($A$4:$A2042=A2042)*($Q$4:$Q2042=Q2042))&gt;1,0,1)</f>
        <v>0</v>
      </c>
      <c r="AC2042" s="207">
        <f>IF(SUMPRODUCT(($A$4:$A2042=A2042)*($F$4:$F2042=F2042)*($Q$4:$Q2042=Q2042))&gt;1,0,1)</f>
        <v>0</v>
      </c>
      <c r="AD2042" s="206" t="str">
        <f t="shared" si="97"/>
        <v xml:space="preserve">{"Organisation": "Mouvman Fanm Aktif Ayiti", "Indicateur": "Distribution de biens non-alimentaire", "Statut": "Réalisé", "Date de l'activité (passé ou planifiée)
( jj-mm-aaaa)": "11/30/2016", "Département": "Nippes", "Commune": "Plaisance du Sud", "Section Communale": "4ème Vassale"}, </v>
      </c>
    </row>
    <row r="2043" spans="1:30" x14ac:dyDescent="0.25">
      <c r="A2043" s="71" t="s">
        <v>2067</v>
      </c>
      <c r="B2043" s="53" t="s">
        <v>67</v>
      </c>
      <c r="C2043" s="71" t="s">
        <v>47</v>
      </c>
      <c r="D2043" s="71" t="s">
        <v>15</v>
      </c>
      <c r="E2043" s="132">
        <v>42704</v>
      </c>
      <c r="F2043" s="77" t="s">
        <v>2417</v>
      </c>
      <c r="G2043" s="145" t="s">
        <v>1056</v>
      </c>
      <c r="H2043" s="138" t="str">
        <f>IFERROR(VLOOKUP(G2043,REFERENCES!O:P,2,FALSE),"")</f>
        <v xml:space="preserve">Nombre </v>
      </c>
      <c r="I2043" s="207">
        <v>1250</v>
      </c>
      <c r="J2043" s="73"/>
      <c r="K2043" s="73"/>
      <c r="L2043" s="73"/>
      <c r="M2043" s="147"/>
      <c r="N2043" s="73">
        <v>1250</v>
      </c>
      <c r="O2043" s="206"/>
      <c r="P2043" s="71" t="s">
        <v>151</v>
      </c>
      <c r="Q2043" s="71" t="s">
        <v>306</v>
      </c>
      <c r="R2043" s="78" t="s">
        <v>1627</v>
      </c>
      <c r="S2043" s="206"/>
      <c r="T2043" s="71"/>
      <c r="U2043" s="71"/>
      <c r="V2043" s="206" t="s">
        <v>1902</v>
      </c>
      <c r="W2043" s="206" t="str">
        <f t="shared" si="95"/>
        <v>MOU20161130NIPL5È</v>
      </c>
      <c r="X2043" s="206">
        <f t="shared" si="96"/>
        <v>0</v>
      </c>
      <c r="Y2043" s="206" t="str">
        <f>VLOOKUP(P2043,NIVEAUXADMIN!A:B,2,FALSE)</f>
        <v>HT10</v>
      </c>
      <c r="Z2043" s="206" t="str">
        <f>VLOOKUP(Q2043,NIVEAUXADMIN!E:F,2,FALSE)</f>
        <v>HT101025</v>
      </c>
      <c r="AA2043" s="206" t="str">
        <f>VLOOKUP(R2043,NIVEAUXADMIN!I:J,2,FALSE)</f>
        <v>HT101025-02</v>
      </c>
      <c r="AB2043" s="206">
        <f>IF(SUMPRODUCT(($A$4:$A2043=A2043)*($Q$4:$Q2043=Q2043))&gt;1,0,1)</f>
        <v>0</v>
      </c>
      <c r="AC2043" s="207">
        <f>IF(SUMPRODUCT(($A$4:$A2043=A2043)*($F$4:$F2043=F2043)*($Q$4:$Q2043=Q2043))&gt;1,0,1)</f>
        <v>0</v>
      </c>
      <c r="AD2043" s="206" t="str">
        <f t="shared" si="97"/>
        <v xml:space="preserve">{"Organisation": "Mouvman Fanm Aktif Ayiti", "Indicateur": "Distribution de biens non-alimentaire", "Statut": "Réalisé", "Date de l'activité (passé ou planifiée)
( jj-mm-aaaa)": "11/30/2016", "Département": "Nippes", "Commune": "Plaisance du Sud", "Section Communale": "5ème Anse à Pins"}, </v>
      </c>
    </row>
    <row r="2044" spans="1:30" x14ac:dyDescent="0.25">
      <c r="A2044" s="71" t="s">
        <v>2067</v>
      </c>
      <c r="B2044" s="53" t="s">
        <v>67</v>
      </c>
      <c r="C2044" s="71" t="s">
        <v>47</v>
      </c>
      <c r="D2044" s="71" t="s">
        <v>15</v>
      </c>
      <c r="E2044" s="132">
        <v>42704</v>
      </c>
      <c r="F2044" s="77" t="s">
        <v>2417</v>
      </c>
      <c r="G2044" s="145" t="s">
        <v>1050</v>
      </c>
      <c r="H2044" s="138" t="str">
        <f>IFERROR(VLOOKUP(G2044,REFERENCES!O:P,2,FALSE),"")</f>
        <v xml:space="preserve">Nombre </v>
      </c>
      <c r="I2044" s="207">
        <v>805</v>
      </c>
      <c r="J2044" s="73"/>
      <c r="K2044" s="73"/>
      <c r="L2044" s="73"/>
      <c r="M2044" s="147"/>
      <c r="N2044" s="73">
        <v>805</v>
      </c>
      <c r="O2044" s="206"/>
      <c r="P2044" s="71" t="s">
        <v>151</v>
      </c>
      <c r="Q2044" s="71" t="s">
        <v>306</v>
      </c>
      <c r="R2044" s="78" t="s">
        <v>1627</v>
      </c>
      <c r="S2044" s="206"/>
      <c r="T2044" s="71"/>
      <c r="U2044" s="71"/>
      <c r="V2044" s="206"/>
      <c r="W2044" s="206" t="str">
        <f t="shared" si="95"/>
        <v>MOU20161130NIPL5È</v>
      </c>
      <c r="X2044" s="206">
        <f t="shared" si="96"/>
        <v>0</v>
      </c>
      <c r="Y2044" s="206" t="str">
        <f>VLOOKUP(P2044,NIVEAUXADMIN!A:B,2,FALSE)</f>
        <v>HT10</v>
      </c>
      <c r="Z2044" s="206" t="str">
        <f>VLOOKUP(Q2044,NIVEAUXADMIN!E:F,2,FALSE)</f>
        <v>HT101025</v>
      </c>
      <c r="AA2044" s="206" t="str">
        <f>VLOOKUP(R2044,NIVEAUXADMIN!I:J,2,FALSE)</f>
        <v>HT101025-02</v>
      </c>
      <c r="AB2044" s="206">
        <f>IF(SUMPRODUCT(($A$4:$A2044=A2044)*($Q$4:$Q2044=Q2044))&gt;1,0,1)</f>
        <v>0</v>
      </c>
      <c r="AC2044" s="207">
        <f>IF(SUMPRODUCT(($A$4:$A2044=A2044)*($F$4:$F2044=F2044)*($Q$4:$Q2044=Q2044))&gt;1,0,1)</f>
        <v>0</v>
      </c>
      <c r="AD2044" s="206" t="str">
        <f t="shared" si="97"/>
        <v xml:space="preserve">{"Organisation": "Mouvman Fanm Aktif Ayiti", "Indicateur": "Distribution de biens non-alimentaire", "Statut": "Réalisé", "Date de l'activité (passé ou planifiée)
( jj-mm-aaaa)": "11/30/2016", "Département": "Nippes", "Commune": "Plaisance du Sud", "Section Communale": "5ème Anse à Pins"}, </v>
      </c>
    </row>
    <row r="2045" spans="1:30" x14ac:dyDescent="0.25">
      <c r="A2045" s="71" t="s">
        <v>2067</v>
      </c>
      <c r="B2045" s="53" t="s">
        <v>67</v>
      </c>
      <c r="C2045" s="71" t="s">
        <v>47</v>
      </c>
      <c r="D2045" s="71" t="s">
        <v>15</v>
      </c>
      <c r="E2045" s="132">
        <v>42704</v>
      </c>
      <c r="F2045" s="77" t="s">
        <v>2417</v>
      </c>
      <c r="G2045" s="145" t="s">
        <v>1050</v>
      </c>
      <c r="H2045" s="138" t="str">
        <f>IFERROR(VLOOKUP(G2045,REFERENCES!O:P,2,FALSE),"")</f>
        <v xml:space="preserve">Nombre </v>
      </c>
      <c r="I2045" s="207">
        <v>804</v>
      </c>
      <c r="J2045" s="73"/>
      <c r="K2045" s="73"/>
      <c r="L2045" s="73"/>
      <c r="M2045" s="147"/>
      <c r="N2045" s="73">
        <v>804</v>
      </c>
      <c r="O2045" s="206"/>
      <c r="P2045" s="71" t="s">
        <v>151</v>
      </c>
      <c r="Q2045" s="71" t="s">
        <v>306</v>
      </c>
      <c r="R2045" s="78" t="s">
        <v>1622</v>
      </c>
      <c r="S2045" s="206"/>
      <c r="T2045" s="71"/>
      <c r="U2045" s="71"/>
      <c r="V2045" s="206"/>
      <c r="W2045" s="206" t="str">
        <f t="shared" si="95"/>
        <v>MOU20161130NIPL4È</v>
      </c>
      <c r="X2045" s="206">
        <f t="shared" si="96"/>
        <v>0</v>
      </c>
      <c r="Y2045" s="206" t="str">
        <f>VLOOKUP(P2045,NIVEAUXADMIN!A:B,2,FALSE)</f>
        <v>HT10</v>
      </c>
      <c r="Z2045" s="206" t="str">
        <f>VLOOKUP(Q2045,NIVEAUXADMIN!E:F,2,FALSE)</f>
        <v>HT101025</v>
      </c>
      <c r="AA2045" s="206" t="str">
        <f>VLOOKUP(R2045,NIVEAUXADMIN!I:J,2,FALSE)</f>
        <v>HT101025-03</v>
      </c>
      <c r="AB2045" s="206">
        <f>IF(SUMPRODUCT(($A$4:$A2045=A2045)*($Q$4:$Q2045=Q2045))&gt;1,0,1)</f>
        <v>0</v>
      </c>
      <c r="AC2045" s="207">
        <f>IF(SUMPRODUCT(($A$4:$A2045=A2045)*($F$4:$F2045=F2045)*($Q$4:$Q2045=Q2045))&gt;1,0,1)</f>
        <v>0</v>
      </c>
      <c r="AD2045" s="206" t="str">
        <f t="shared" si="97"/>
        <v xml:space="preserve">{"Organisation": "Mouvman Fanm Aktif Ayiti", "Indicateur": "Distribution de biens non-alimentaire", "Statut": "Réalisé", "Date de l'activité (passé ou planifiée)
( jj-mm-aaaa)": "11/30/2016", "Département": "Nippes", "Commune": "Plaisance du Sud", "Section Communale": "4ème Vassale"}, </v>
      </c>
    </row>
    <row r="2046" spans="1:30" x14ac:dyDescent="0.25">
      <c r="A2046" s="71" t="s">
        <v>2067</v>
      </c>
      <c r="B2046" s="53" t="s">
        <v>67</v>
      </c>
      <c r="C2046" s="71" t="s">
        <v>47</v>
      </c>
      <c r="D2046" s="71" t="s">
        <v>15</v>
      </c>
      <c r="E2046" s="132">
        <v>42704</v>
      </c>
      <c r="F2046" s="77" t="s">
        <v>2417</v>
      </c>
      <c r="G2046" s="145" t="s">
        <v>1047</v>
      </c>
      <c r="H2046" s="138" t="str">
        <f>IFERROR(VLOOKUP(G2046,REFERENCES!O:P,2,FALSE),"")</f>
        <v xml:space="preserve">Nombre </v>
      </c>
      <c r="I2046" s="207">
        <v>1250</v>
      </c>
      <c r="J2046" s="73"/>
      <c r="K2046" s="73"/>
      <c r="L2046" s="73"/>
      <c r="M2046" s="147"/>
      <c r="N2046" s="207">
        <v>1250</v>
      </c>
      <c r="O2046" s="206"/>
      <c r="P2046" s="71" t="s">
        <v>151</v>
      </c>
      <c r="Q2046" s="71" t="s">
        <v>306</v>
      </c>
      <c r="R2046" s="78" t="s">
        <v>1627</v>
      </c>
      <c r="S2046" s="206"/>
      <c r="T2046" s="71"/>
      <c r="U2046" s="71"/>
      <c r="V2046" s="206"/>
      <c r="W2046" s="206" t="str">
        <f t="shared" si="95"/>
        <v>MOU20161130NIPL5È</v>
      </c>
      <c r="X2046" s="206">
        <f t="shared" si="96"/>
        <v>0</v>
      </c>
      <c r="Y2046" s="206" t="str">
        <f>VLOOKUP(P2046,NIVEAUXADMIN!A:B,2,FALSE)</f>
        <v>HT10</v>
      </c>
      <c r="Z2046" s="206" t="str">
        <f>VLOOKUP(Q2046,NIVEAUXADMIN!E:F,2,FALSE)</f>
        <v>HT101025</v>
      </c>
      <c r="AA2046" s="206" t="str">
        <f>VLOOKUP(R2046,NIVEAUXADMIN!I:J,2,FALSE)</f>
        <v>HT101025-02</v>
      </c>
      <c r="AB2046" s="206">
        <f>IF(SUMPRODUCT(($A$4:$A2046=A2046)*($Q$4:$Q2046=Q2046))&gt;1,0,1)</f>
        <v>0</v>
      </c>
      <c r="AC2046" s="207">
        <f>IF(SUMPRODUCT(($A$4:$A2046=A2046)*($F$4:$F2046=F2046)*($Q$4:$Q2046=Q2046))&gt;1,0,1)</f>
        <v>0</v>
      </c>
      <c r="AD2046" s="206" t="str">
        <f t="shared" si="97"/>
        <v xml:space="preserve">{"Organisation": "Mouvman Fanm Aktif Ayiti", "Indicateur": "Distribution de biens non-alimentaire", "Statut": "Réalisé", "Date de l'activité (passé ou planifiée)
( jj-mm-aaaa)": "11/30/2016", "Département": "Nippes", "Commune": "Plaisance du Sud", "Section Communale": "5ème Anse à Pins"}, </v>
      </c>
    </row>
    <row r="2047" spans="1:30" x14ac:dyDescent="0.25">
      <c r="A2047" s="71" t="s">
        <v>2067</v>
      </c>
      <c r="B2047" s="53" t="s">
        <v>67</v>
      </c>
      <c r="C2047" s="71" t="s">
        <v>47</v>
      </c>
      <c r="D2047" s="71" t="s">
        <v>15</v>
      </c>
      <c r="E2047" s="132">
        <v>42704</v>
      </c>
      <c r="F2047" s="77" t="s">
        <v>2417</v>
      </c>
      <c r="G2047" s="145" t="s">
        <v>1055</v>
      </c>
      <c r="H2047" s="138" t="str">
        <f>IFERROR(VLOOKUP(G2047,REFERENCES!O:P,2,FALSE),"")</f>
        <v xml:space="preserve">Nombre </v>
      </c>
      <c r="I2047" s="207">
        <v>1250</v>
      </c>
      <c r="J2047" s="73"/>
      <c r="K2047" s="73"/>
      <c r="L2047" s="73"/>
      <c r="M2047" s="147"/>
      <c r="N2047" s="73">
        <v>1250</v>
      </c>
      <c r="O2047" s="206"/>
      <c r="P2047" s="71" t="s">
        <v>151</v>
      </c>
      <c r="Q2047" s="71" t="s">
        <v>306</v>
      </c>
      <c r="R2047" s="78" t="s">
        <v>1627</v>
      </c>
      <c r="S2047" s="206"/>
      <c r="T2047" s="71"/>
      <c r="U2047" s="71"/>
      <c r="V2047" s="206" t="s">
        <v>1900</v>
      </c>
      <c r="W2047" s="206" t="str">
        <f t="shared" si="95"/>
        <v>MOU20161130NIPL5È</v>
      </c>
      <c r="X2047" s="206">
        <f t="shared" si="96"/>
        <v>0</v>
      </c>
      <c r="Y2047" s="206" t="str">
        <f>VLOOKUP(P2047,NIVEAUXADMIN!A:B,2,FALSE)</f>
        <v>HT10</v>
      </c>
      <c r="Z2047" s="206" t="str">
        <f>VLOOKUP(Q2047,NIVEAUXADMIN!E:F,2,FALSE)</f>
        <v>HT101025</v>
      </c>
      <c r="AA2047" s="206" t="str">
        <f>VLOOKUP(R2047,NIVEAUXADMIN!I:J,2,FALSE)</f>
        <v>HT101025-02</v>
      </c>
      <c r="AB2047" s="206">
        <f>IF(SUMPRODUCT(($A$4:$A2047=A2047)*($Q$4:$Q2047=Q2047))&gt;1,0,1)</f>
        <v>0</v>
      </c>
      <c r="AC2047" s="207">
        <f>IF(SUMPRODUCT(($A$4:$A2047=A2047)*($F$4:$F2047=F2047)*($Q$4:$Q2047=Q2047))&gt;1,0,1)</f>
        <v>0</v>
      </c>
      <c r="AD2047" s="206" t="str">
        <f t="shared" si="97"/>
        <v xml:space="preserve">{"Organisation": "Mouvman Fanm Aktif Ayiti", "Indicateur": "Distribution de biens non-alimentaire", "Statut": "Réalisé", "Date de l'activité (passé ou planifiée)
( jj-mm-aaaa)": "11/30/2016", "Département": "Nippes", "Commune": "Plaisance du Sud", "Section Communale": "5ème Anse à Pins"}, </v>
      </c>
    </row>
    <row r="2048" spans="1:30" x14ac:dyDescent="0.25">
      <c r="A2048" s="71" t="s">
        <v>2067</v>
      </c>
      <c r="B2048" s="53" t="s">
        <v>67</v>
      </c>
      <c r="C2048" s="71" t="s">
        <v>47</v>
      </c>
      <c r="D2048" s="71" t="s">
        <v>15</v>
      </c>
      <c r="E2048" s="132">
        <v>42704</v>
      </c>
      <c r="F2048" s="77" t="s">
        <v>2417</v>
      </c>
      <c r="G2048" s="145" t="s">
        <v>1056</v>
      </c>
      <c r="H2048" s="138" t="str">
        <f>IFERROR(VLOOKUP(G2048,REFERENCES!O:P,2,FALSE),"")</f>
        <v xml:space="preserve">Nombre </v>
      </c>
      <c r="I2048" s="207">
        <v>1250</v>
      </c>
      <c r="J2048" s="73"/>
      <c r="K2048" s="73"/>
      <c r="L2048" s="73"/>
      <c r="M2048" s="147"/>
      <c r="N2048" s="73">
        <v>1250</v>
      </c>
      <c r="O2048" s="206"/>
      <c r="P2048" s="71" t="s">
        <v>151</v>
      </c>
      <c r="Q2048" s="71" t="s">
        <v>306</v>
      </c>
      <c r="R2048" s="78" t="s">
        <v>1627</v>
      </c>
      <c r="S2048" s="206"/>
      <c r="T2048" s="71"/>
      <c r="U2048" s="71"/>
      <c r="V2048" s="206" t="s">
        <v>1902</v>
      </c>
      <c r="W2048" s="206" t="str">
        <f t="shared" si="95"/>
        <v>MOU20161130NIPL5È</v>
      </c>
      <c r="X2048" s="206">
        <f t="shared" si="96"/>
        <v>0</v>
      </c>
      <c r="Y2048" s="206" t="str">
        <f>VLOOKUP(P2048,NIVEAUXADMIN!A:B,2,FALSE)</f>
        <v>HT10</v>
      </c>
      <c r="Z2048" s="206" t="str">
        <f>VLOOKUP(Q2048,NIVEAUXADMIN!E:F,2,FALSE)</f>
        <v>HT101025</v>
      </c>
      <c r="AA2048" s="206" t="str">
        <f>VLOOKUP(R2048,NIVEAUXADMIN!I:J,2,FALSE)</f>
        <v>HT101025-02</v>
      </c>
      <c r="AB2048" s="206">
        <f>IF(SUMPRODUCT(($A$4:$A2048=A2048)*($Q$4:$Q2048=Q2048))&gt;1,0,1)</f>
        <v>0</v>
      </c>
      <c r="AC2048" s="207">
        <f>IF(SUMPRODUCT(($A$4:$A2048=A2048)*($F$4:$F2048=F2048)*($Q$4:$Q2048=Q2048))&gt;1,0,1)</f>
        <v>0</v>
      </c>
      <c r="AD2048" s="206" t="str">
        <f t="shared" si="97"/>
        <v xml:space="preserve">{"Organisation": "Mouvman Fanm Aktif Ayiti", "Indicateur": "Distribution de biens non-alimentaire", "Statut": "Réalisé", "Date de l'activité (passé ou planifiée)
( jj-mm-aaaa)": "11/30/2016", "Département": "Nippes", "Commune": "Plaisance du Sud", "Section Communale": "5ème Anse à Pins"}, </v>
      </c>
    </row>
    <row r="2049" spans="1:30" x14ac:dyDescent="0.25">
      <c r="A2049" s="71" t="s">
        <v>2067</v>
      </c>
      <c r="B2049" s="53" t="s">
        <v>67</v>
      </c>
      <c r="C2049" s="71" t="s">
        <v>47</v>
      </c>
      <c r="D2049" s="71" t="s">
        <v>15</v>
      </c>
      <c r="E2049" s="132">
        <v>42741</v>
      </c>
      <c r="F2049" s="77" t="s">
        <v>2420</v>
      </c>
      <c r="G2049" s="145" t="s">
        <v>2409</v>
      </c>
      <c r="H2049" s="138" t="str">
        <f>IFERROR(VLOOKUP(G2049,REFERENCES!O:P,2,FALSE),"")</f>
        <v xml:space="preserve">Nombre </v>
      </c>
      <c r="I2049" s="207">
        <v>500</v>
      </c>
      <c r="J2049" s="73"/>
      <c r="K2049" s="73"/>
      <c r="L2049" s="73"/>
      <c r="M2049" s="147"/>
      <c r="N2049" s="73">
        <v>500</v>
      </c>
      <c r="O2049" s="206"/>
      <c r="P2049" s="71" t="s">
        <v>151</v>
      </c>
      <c r="Q2049" s="71" t="s">
        <v>306</v>
      </c>
      <c r="R2049" s="150" t="s">
        <v>1622</v>
      </c>
      <c r="S2049" s="206"/>
      <c r="T2049" s="206"/>
      <c r="U2049" s="206"/>
      <c r="V2049" s="206"/>
      <c r="W2049" s="206" t="str">
        <f t="shared" si="95"/>
        <v>MOU201716NIPL4È</v>
      </c>
      <c r="X2049" s="206">
        <f t="shared" si="96"/>
        <v>0</v>
      </c>
      <c r="Y2049" s="206" t="str">
        <f>VLOOKUP(P2049,NIVEAUXADMIN!A:B,2,FALSE)</f>
        <v>HT10</v>
      </c>
      <c r="Z2049" s="206" t="str">
        <f>VLOOKUP(Q2049,NIVEAUXADMIN!E:F,2,FALSE)</f>
        <v>HT101025</v>
      </c>
      <c r="AA2049" s="206" t="str">
        <f>VLOOKUP(R2049,NIVEAUXADMIN!I:J,2,FALSE)</f>
        <v>HT101025-03</v>
      </c>
      <c r="AB2049" s="206">
        <f>IF(SUMPRODUCT(($A$4:$A2049=A2049)*($Q$4:$Q2049=Q2049))&gt;1,0,1)</f>
        <v>0</v>
      </c>
      <c r="AC2049" s="207">
        <f>IF(SUMPRODUCT(($A$4:$A2049=A2049)*($F$4:$F2049=F2049)*($Q$4:$Q2049=Q2049))&gt;1,0,1)</f>
        <v>1</v>
      </c>
      <c r="AD2049" s="206" t="str">
        <f t="shared" si="97"/>
        <v xml:space="preserve">{"Organisation": "Mouvman Fanm Aktif Ayiti", "Indicateur": "Distribution de materiel d'abris d'urgence", "Statut": "Réalisé", "Date de l'activité (passé ou planifiée)
( jj-mm-aaaa)": "1/6/2017", "Département": "Nippes", "Commune": "Plaisance du Sud", "Section Communale": "4ème Vassale"}, </v>
      </c>
    </row>
    <row r="2050" spans="1:30" x14ac:dyDescent="0.25">
      <c r="A2050" s="71" t="s">
        <v>2067</v>
      </c>
      <c r="B2050" s="53" t="s">
        <v>67</v>
      </c>
      <c r="C2050" s="71" t="s">
        <v>47</v>
      </c>
      <c r="D2050" s="71" t="s">
        <v>15</v>
      </c>
      <c r="E2050" s="132">
        <v>42741</v>
      </c>
      <c r="F2050" s="77" t="s">
        <v>2420</v>
      </c>
      <c r="G2050" s="145" t="s">
        <v>2409</v>
      </c>
      <c r="H2050" s="138" t="str">
        <f>IFERROR(VLOOKUP(G2050,REFERENCES!O:P,2,FALSE),"")</f>
        <v xml:space="preserve">Nombre </v>
      </c>
      <c r="I2050" s="207">
        <v>500</v>
      </c>
      <c r="J2050" s="73"/>
      <c r="K2050" s="73"/>
      <c r="L2050" s="73"/>
      <c r="M2050" s="147"/>
      <c r="N2050" s="73">
        <v>500</v>
      </c>
      <c r="O2050" s="206"/>
      <c r="P2050" s="71" t="s">
        <v>151</v>
      </c>
      <c r="Q2050" s="71" t="s">
        <v>306</v>
      </c>
      <c r="R2050" s="150" t="s">
        <v>1627</v>
      </c>
      <c r="S2050" s="206"/>
      <c r="T2050" s="206"/>
      <c r="U2050" s="206"/>
      <c r="V2050" s="206"/>
      <c r="W2050" s="206" t="str">
        <f t="shared" si="95"/>
        <v>MOU201716NIPL5È</v>
      </c>
      <c r="X2050" s="206">
        <f t="shared" si="96"/>
        <v>0</v>
      </c>
      <c r="Y2050" s="206" t="str">
        <f>VLOOKUP(P2050,NIVEAUXADMIN!A:B,2,FALSE)</f>
        <v>HT10</v>
      </c>
      <c r="Z2050" s="206" t="str">
        <f>VLOOKUP(Q2050,NIVEAUXADMIN!E:F,2,FALSE)</f>
        <v>HT101025</v>
      </c>
      <c r="AA2050" s="206" t="str">
        <f>VLOOKUP(R2050,NIVEAUXADMIN!I:J,2,FALSE)</f>
        <v>HT101025-02</v>
      </c>
      <c r="AB2050" s="206">
        <f>IF(SUMPRODUCT(($A$4:$A2050=A2050)*($Q$4:$Q2050=Q2050))&gt;1,0,1)</f>
        <v>0</v>
      </c>
      <c r="AC2050" s="207">
        <f>IF(SUMPRODUCT(($A$4:$A2050=A2050)*($F$4:$F2050=F2050)*($Q$4:$Q2050=Q2050))&gt;1,0,1)</f>
        <v>0</v>
      </c>
      <c r="AD2050" s="206" t="str">
        <f t="shared" si="97"/>
        <v xml:space="preserve">{"Organisation": "Mouvman Fanm Aktif Ayiti", "Indicateur": "Distribution de materiel d'abris d'urgence", "Statut": "Réalisé", "Date de l'activité (passé ou planifiée)
( jj-mm-aaaa)": "1/6/2017", "Département": "Nippes", "Commune": "Plaisance du Sud", "Section Communale": "5ème Anse à Pins"}, </v>
      </c>
    </row>
    <row r="2051" spans="1:30" x14ac:dyDescent="0.25">
      <c r="A2051" s="71" t="s">
        <v>2067</v>
      </c>
      <c r="B2051" s="53"/>
      <c r="C2051" s="71"/>
      <c r="D2051" s="71" t="s">
        <v>15</v>
      </c>
      <c r="E2051" s="132">
        <v>42754</v>
      </c>
      <c r="F2051" s="77" t="s">
        <v>2417</v>
      </c>
      <c r="G2051" s="145" t="s">
        <v>1047</v>
      </c>
      <c r="H2051" s="138" t="str">
        <f>IFERROR(VLOOKUP(G2051,REFERENCES!O:P,2,FALSE),"")</f>
        <v xml:space="preserve">Nombre </v>
      </c>
      <c r="I2051" s="207">
        <v>580</v>
      </c>
      <c r="J2051" s="73"/>
      <c r="K2051" s="73"/>
      <c r="L2051" s="73"/>
      <c r="M2051" s="147"/>
      <c r="N2051" s="73">
        <v>580</v>
      </c>
      <c r="O2051" s="206"/>
      <c r="P2051" s="71" t="s">
        <v>19</v>
      </c>
      <c r="Q2051" s="71" t="s">
        <v>540</v>
      </c>
      <c r="R2051" s="150" t="s">
        <v>1488</v>
      </c>
      <c r="S2051" s="206"/>
      <c r="T2051" s="206"/>
      <c r="U2051" s="206"/>
      <c r="V2051" s="206"/>
      <c r="W2051" s="206" t="str">
        <f t="shared" si="95"/>
        <v>MOU2017119SURO3È</v>
      </c>
      <c r="X2051" s="206">
        <f t="shared" si="96"/>
        <v>0</v>
      </c>
      <c r="Y2051" s="206" t="str">
        <f>VLOOKUP(P2051,NIVEAUXADMIN!A:B,2,FALSE)</f>
        <v>HT07</v>
      </c>
      <c r="Z2051" s="206" t="str">
        <f>VLOOKUP(Q2051,NIVEAUXADMIN!E:F,2,FALSE)</f>
        <v>HT07743</v>
      </c>
      <c r="AA2051" s="206" t="str">
        <f>VLOOKUP(R2051,NIVEAUXADMIN!I:J,2,FALSE)</f>
        <v>HT07743-03</v>
      </c>
      <c r="AB2051" s="206">
        <f>IF(SUMPRODUCT(($A$4:$A2051=A2051)*($Q$4:$Q2051=Q2051))&gt;1,0,1)</f>
        <v>1</v>
      </c>
      <c r="AC2051" s="207">
        <f>IF(SUMPRODUCT(($A$4:$A2051=A2051)*($F$4:$F2051=F2051)*($Q$4:$Q2051=Q2051))&gt;1,0,1)</f>
        <v>1</v>
      </c>
      <c r="AD2051" s="206" t="str">
        <f t="shared" si="97"/>
        <v xml:space="preserve">{"Organisation": "Mouvman Fanm Aktif Ayiti", "Indicateur": "Distribution de biens non-alimentaire", "Statut": "Réalisé", "Date de l'activité (passé ou planifiée)
( jj-mm-aaaa)": "1/19/2017", "Département": "Sud", "Commune": "Roche-A-Bateau", "Section Communale": "3ème Beauclos"}, </v>
      </c>
    </row>
    <row r="2052" spans="1:30" x14ac:dyDescent="0.25">
      <c r="A2052" s="71" t="s">
        <v>2067</v>
      </c>
      <c r="B2052" s="53"/>
      <c r="C2052" s="71"/>
      <c r="D2052" s="71" t="s">
        <v>15</v>
      </c>
      <c r="E2052" s="132">
        <v>42754</v>
      </c>
      <c r="F2052" s="77" t="s">
        <v>2417</v>
      </c>
      <c r="G2052" s="145" t="s">
        <v>1050</v>
      </c>
      <c r="H2052" s="138" t="str">
        <f>IFERROR(VLOOKUP(G2052,REFERENCES!O:P,2,FALSE),"")</f>
        <v xml:space="preserve">Nombre </v>
      </c>
      <c r="I2052" s="207">
        <v>38</v>
      </c>
      <c r="J2052" s="73"/>
      <c r="K2052" s="73"/>
      <c r="L2052" s="73"/>
      <c r="M2052" s="147"/>
      <c r="N2052" s="73">
        <v>38</v>
      </c>
      <c r="O2052" s="206"/>
      <c r="P2052" s="71" t="s">
        <v>19</v>
      </c>
      <c r="Q2052" s="71" t="s">
        <v>540</v>
      </c>
      <c r="R2052" s="150" t="s">
        <v>1488</v>
      </c>
      <c r="S2052" s="206"/>
      <c r="T2052" s="206"/>
      <c r="U2052" s="206"/>
      <c r="V2052" s="206"/>
      <c r="W2052" s="206" t="str">
        <f t="shared" si="95"/>
        <v>MOU2017119SURO3È</v>
      </c>
      <c r="X2052" s="206">
        <f t="shared" si="96"/>
        <v>0</v>
      </c>
      <c r="Y2052" s="206" t="str">
        <f>VLOOKUP(P2052,NIVEAUXADMIN!A:B,2,FALSE)</f>
        <v>HT07</v>
      </c>
      <c r="Z2052" s="206" t="str">
        <f>VLOOKUP(Q2052,NIVEAUXADMIN!E:F,2,FALSE)</f>
        <v>HT07743</v>
      </c>
      <c r="AA2052" s="206" t="str">
        <f>VLOOKUP(R2052,NIVEAUXADMIN!I:J,2,FALSE)</f>
        <v>HT07743-03</v>
      </c>
      <c r="AB2052" s="206">
        <f>IF(SUMPRODUCT(($A$4:$A2052=A2052)*($Q$4:$Q2052=Q2052))&gt;1,0,1)</f>
        <v>0</v>
      </c>
      <c r="AC2052" s="207">
        <f>IF(SUMPRODUCT(($A$4:$A2052=A2052)*($F$4:$F2052=F2052)*($Q$4:$Q2052=Q2052))&gt;1,0,1)</f>
        <v>0</v>
      </c>
      <c r="AD2052" s="206" t="str">
        <f t="shared" si="97"/>
        <v xml:space="preserve">{"Organisation": "Mouvman Fanm Aktif Ayiti", "Indicateur": "Distribution de biens non-alimentaire", "Statut": "Réalisé", "Date de l'activité (passé ou planifiée)
( jj-mm-aaaa)": "1/19/2017", "Département": "Sud", "Commune": "Roche-A-Bateau", "Section Communale": "3ème Beauclos"}, </v>
      </c>
    </row>
    <row r="2053" spans="1:30" x14ac:dyDescent="0.25">
      <c r="A2053" s="71" t="s">
        <v>2067</v>
      </c>
      <c r="B2053" s="53"/>
      <c r="C2053" s="71"/>
      <c r="D2053" s="71" t="s">
        <v>15</v>
      </c>
      <c r="E2053" s="132">
        <v>42754</v>
      </c>
      <c r="F2053" s="77" t="s">
        <v>2417</v>
      </c>
      <c r="G2053" s="145" t="s">
        <v>1055</v>
      </c>
      <c r="H2053" s="138" t="str">
        <f>IFERROR(VLOOKUP(G2053,REFERENCES!O:P,2,FALSE),"")</f>
        <v xml:space="preserve">Nombre </v>
      </c>
      <c r="I2053" s="207">
        <v>115</v>
      </c>
      <c r="J2053" s="73"/>
      <c r="K2053" s="73"/>
      <c r="L2053" s="73"/>
      <c r="M2053" s="147"/>
      <c r="N2053" s="73">
        <v>115</v>
      </c>
      <c r="O2053" s="206"/>
      <c r="P2053" s="71" t="s">
        <v>19</v>
      </c>
      <c r="Q2053" s="71" t="s">
        <v>540</v>
      </c>
      <c r="R2053" s="150" t="s">
        <v>1488</v>
      </c>
      <c r="S2053" s="206"/>
      <c r="T2053" s="206"/>
      <c r="U2053" s="206"/>
      <c r="V2053" s="206"/>
      <c r="W2053" s="206" t="str">
        <f t="shared" ref="W2053:W2116" si="98">UPPER(LEFT(A2053,3)&amp;YEAR(E2053)&amp;MONTH(E2053)&amp;DAY((E2053))&amp;LEFT(P2053,2)&amp;LEFT(Q2053,2)&amp;LEFT(R2053,2))</f>
        <v>MOU2017119SURO3È</v>
      </c>
      <c r="X2053" s="206">
        <f t="shared" ref="X2053:X2116" si="99">COUNTIF($W$4:$W$128,W2053)</f>
        <v>0</v>
      </c>
      <c r="Y2053" s="206" t="str">
        <f>VLOOKUP(P2053,NIVEAUXADMIN!A:B,2,FALSE)</f>
        <v>HT07</v>
      </c>
      <c r="Z2053" s="206" t="str">
        <f>VLOOKUP(Q2053,NIVEAUXADMIN!E:F,2,FALSE)</f>
        <v>HT07743</v>
      </c>
      <c r="AA2053" s="206" t="str">
        <f>VLOOKUP(R2053,NIVEAUXADMIN!I:J,2,FALSE)</f>
        <v>HT07743-03</v>
      </c>
      <c r="AB2053" s="206">
        <f>IF(SUMPRODUCT(($A$4:$A2053=A2053)*($Q$4:$Q2053=Q2053))&gt;1,0,1)</f>
        <v>0</v>
      </c>
      <c r="AC2053" s="207">
        <f>IF(SUMPRODUCT(($A$4:$A2053=A2053)*($F$4:$F2053=F2053)*($Q$4:$Q2053=Q2053))&gt;1,0,1)</f>
        <v>0</v>
      </c>
      <c r="AD2053" s="206" t="str">
        <f t="shared" ref="AD2053:AD2116" si="100">"{"""&amp;$A$3 &amp;""": """ &amp; TRIM(A2053)  &amp; """, """&amp; $F$3 &amp; """: """ &amp;  IFERROR(MID(F2053,5,LEN(F2053)-2),"")&amp; """, """ &amp;$D$3 &amp;""": """ &amp; D2053 &amp; """, """&amp;$E$3 &amp;""": """ &amp; IFERROR(TEXT(E2053,"m/d/yyyy"),"") &amp; """, """&amp; $P$3&amp; """: """ &amp; P2053&amp; """, """&amp; $Q$3&amp; """: """ &amp; Q2053&amp; """, """&amp; $R$3&amp; """: """ &amp; R2053&amp; """}, "</f>
        <v xml:space="preserve">{"Organisation": "Mouvman Fanm Aktif Ayiti", "Indicateur": "Distribution de biens non-alimentaire", "Statut": "Réalisé", "Date de l'activité (passé ou planifiée)
( jj-mm-aaaa)": "1/19/2017", "Département": "Sud", "Commune": "Roche-A-Bateau", "Section Communale": "3ème Beauclos"}, </v>
      </c>
    </row>
    <row r="2054" spans="1:30" x14ac:dyDescent="0.25">
      <c r="A2054" s="71" t="s">
        <v>2067</v>
      </c>
      <c r="B2054" s="53"/>
      <c r="C2054" s="71"/>
      <c r="D2054" s="71" t="s">
        <v>15</v>
      </c>
      <c r="E2054" s="132">
        <v>42754</v>
      </c>
      <c r="F2054" s="77" t="s">
        <v>2417</v>
      </c>
      <c r="G2054" s="145" t="s">
        <v>1056</v>
      </c>
      <c r="H2054" s="138" t="str">
        <f>IFERROR(VLOOKUP(G2054,REFERENCES!O:P,2,FALSE),"")</f>
        <v xml:space="preserve">Nombre </v>
      </c>
      <c r="I2054" s="207">
        <v>506</v>
      </c>
      <c r="J2054" s="73"/>
      <c r="K2054" s="73"/>
      <c r="L2054" s="73"/>
      <c r="M2054" s="147"/>
      <c r="N2054" s="73">
        <v>506</v>
      </c>
      <c r="O2054" s="206"/>
      <c r="P2054" s="71" t="s">
        <v>19</v>
      </c>
      <c r="Q2054" s="71" t="s">
        <v>540</v>
      </c>
      <c r="R2054" s="150" t="s">
        <v>1488</v>
      </c>
      <c r="S2054" s="206"/>
      <c r="T2054" s="206"/>
      <c r="U2054" s="206"/>
      <c r="V2054" s="206"/>
      <c r="W2054" s="206" t="str">
        <f t="shared" si="98"/>
        <v>MOU2017119SURO3È</v>
      </c>
      <c r="X2054" s="206">
        <f t="shared" si="99"/>
        <v>0</v>
      </c>
      <c r="Y2054" s="206" t="str">
        <f>VLOOKUP(P2054,NIVEAUXADMIN!A:B,2,FALSE)</f>
        <v>HT07</v>
      </c>
      <c r="Z2054" s="206" t="str">
        <f>VLOOKUP(Q2054,NIVEAUXADMIN!E:F,2,FALSE)</f>
        <v>HT07743</v>
      </c>
      <c r="AA2054" s="206" t="str">
        <f>VLOOKUP(R2054,NIVEAUXADMIN!I:J,2,FALSE)</f>
        <v>HT07743-03</v>
      </c>
      <c r="AB2054" s="206">
        <f>IF(SUMPRODUCT(($A$4:$A2054=A2054)*($Q$4:$Q2054=Q2054))&gt;1,0,1)</f>
        <v>0</v>
      </c>
      <c r="AC2054" s="207">
        <f>IF(SUMPRODUCT(($A$4:$A2054=A2054)*($F$4:$F2054=F2054)*($Q$4:$Q2054=Q2054))&gt;1,0,1)</f>
        <v>0</v>
      </c>
      <c r="AD2054" s="206" t="str">
        <f t="shared" si="100"/>
        <v xml:space="preserve">{"Organisation": "Mouvman Fanm Aktif Ayiti", "Indicateur": "Distribution de biens non-alimentaire", "Statut": "Réalisé", "Date de l'activité (passé ou planifiée)
( jj-mm-aaaa)": "1/19/2017", "Département": "Sud", "Commune": "Roche-A-Bateau", "Section Communale": "3ème Beauclos"}, </v>
      </c>
    </row>
    <row r="2055" spans="1:30" x14ac:dyDescent="0.25">
      <c r="A2055" s="71" t="s">
        <v>2067</v>
      </c>
      <c r="B2055" s="53"/>
      <c r="C2055" s="71"/>
      <c r="D2055" s="71" t="s">
        <v>15</v>
      </c>
      <c r="E2055" s="132">
        <v>42754</v>
      </c>
      <c r="F2055" s="77" t="s">
        <v>2420</v>
      </c>
      <c r="G2055" s="145" t="s">
        <v>2409</v>
      </c>
      <c r="H2055" s="138" t="str">
        <f>IFERROR(VLOOKUP(G2055,REFERENCES!O:P,2,FALSE),"")</f>
        <v xml:space="preserve">Nombre </v>
      </c>
      <c r="I2055" s="152">
        <v>2850</v>
      </c>
      <c r="J2055" s="73"/>
      <c r="K2055" s="73"/>
      <c r="L2055" s="73"/>
      <c r="M2055" s="147"/>
      <c r="N2055" s="73">
        <v>1200</v>
      </c>
      <c r="O2055" s="143"/>
      <c r="P2055" s="71" t="s">
        <v>19</v>
      </c>
      <c r="Q2055" s="71" t="s">
        <v>540</v>
      </c>
      <c r="R2055" s="150" t="s">
        <v>1488</v>
      </c>
      <c r="S2055" s="206"/>
      <c r="T2055" s="206"/>
      <c r="U2055" s="206"/>
      <c r="V2055" s="206"/>
      <c r="W2055" s="206" t="str">
        <f t="shared" si="98"/>
        <v>MOU2017119SURO3È</v>
      </c>
      <c r="X2055" s="206">
        <f t="shared" si="99"/>
        <v>0</v>
      </c>
      <c r="Y2055" s="206" t="str">
        <f>VLOOKUP(P2055,NIVEAUXADMIN!A:B,2,FALSE)</f>
        <v>HT07</v>
      </c>
      <c r="Z2055" s="206" t="str">
        <f>VLOOKUP(Q2055,NIVEAUXADMIN!E:F,2,FALSE)</f>
        <v>HT07743</v>
      </c>
      <c r="AA2055" s="206" t="str">
        <f>VLOOKUP(R2055,NIVEAUXADMIN!I:J,2,FALSE)</f>
        <v>HT07743-03</v>
      </c>
      <c r="AB2055" s="206">
        <f>IF(SUMPRODUCT(($A$4:$A2055=A2055)*($Q$4:$Q2055=Q2055))&gt;1,0,1)</f>
        <v>0</v>
      </c>
      <c r="AC2055" s="207">
        <f>IF(SUMPRODUCT(($A$4:$A2055=A2055)*($F$4:$F2055=F2055)*($Q$4:$Q2055=Q2055))&gt;1,0,1)</f>
        <v>1</v>
      </c>
      <c r="AD2055" s="206" t="str">
        <f t="shared" si="100"/>
        <v xml:space="preserve">{"Organisation": "Mouvman Fanm Aktif Ayiti", "Indicateur": "Distribution de materiel d'abris d'urgence", "Statut": "Réalisé", "Date de l'activité (passé ou planifiée)
( jj-mm-aaaa)": "1/19/2017", "Département": "Sud", "Commune": "Roche-A-Bateau", "Section Communale": "3ème Beauclos"}, </v>
      </c>
    </row>
    <row r="2056" spans="1:30" x14ac:dyDescent="0.25">
      <c r="A2056" s="71" t="s">
        <v>2067</v>
      </c>
      <c r="B2056" s="53"/>
      <c r="C2056" s="71"/>
      <c r="D2056" s="71" t="s">
        <v>15</v>
      </c>
      <c r="E2056" s="132">
        <v>42776</v>
      </c>
      <c r="F2056" s="77" t="s">
        <v>2417</v>
      </c>
      <c r="G2056" s="145" t="s">
        <v>1054</v>
      </c>
      <c r="H2056" s="138" t="str">
        <f>IFERROR(VLOOKUP(G2056,REFERENCES!O:P,2,FALSE),"")</f>
        <v xml:space="preserve">Nombre </v>
      </c>
      <c r="I2056" s="207">
        <v>500</v>
      </c>
      <c r="J2056" s="73"/>
      <c r="K2056" s="73"/>
      <c r="L2056" s="73"/>
      <c r="M2056" s="147"/>
      <c r="N2056" s="73">
        <v>500</v>
      </c>
      <c r="O2056" s="206"/>
      <c r="P2056" s="71" t="s">
        <v>16</v>
      </c>
      <c r="Q2056" s="71" t="s">
        <v>270</v>
      </c>
      <c r="R2056" s="209" t="s">
        <v>1254</v>
      </c>
      <c r="S2056" s="209"/>
      <c r="T2056" s="209"/>
      <c r="U2056" s="180"/>
      <c r="V2056" s="206"/>
      <c r="W2056" s="206" t="str">
        <f t="shared" si="98"/>
        <v>MOU2017210GRPE1E</v>
      </c>
      <c r="X2056" s="206">
        <f t="shared" si="99"/>
        <v>0</v>
      </c>
      <c r="Y2056" s="206" t="str">
        <f>VLOOKUP(P2056,NIVEAUXADMIN!A:B,2,FALSE)</f>
        <v>HT08</v>
      </c>
      <c r="Z2056" s="206" t="str">
        <f>VLOOKUP(Q2056,NIVEAUXADMIN!E:F,2,FALSE)</f>
        <v>HT08834</v>
      </c>
      <c r="AA2056" s="206" t="str">
        <f>VLOOKUP(R2056,NIVEAUXADMIN!I:J,2,FALSE)</f>
        <v>HT08834-01</v>
      </c>
      <c r="AB2056" s="206">
        <f>IF(SUMPRODUCT(($A$4:$A2056=A2056)*($Q$4:$Q2056=Q2056))&gt;1,0,1)</f>
        <v>1</v>
      </c>
      <c r="AC2056" s="207">
        <f>IF(SUMPRODUCT(($A$4:$A2056=A2056)*($F$4:$F2056=F2056)*($Q$4:$Q2056=Q2056))&gt;1,0,1)</f>
        <v>1</v>
      </c>
      <c r="AD2056" s="206" t="str">
        <f t="shared" si="100"/>
        <v xml:space="preserve">{"Organisation": "Mouvman Fanm Aktif Ayiti", "Indicateur": "Distribution de biens non-alimentaire", "Statut": "Réalisé", "Date de l'activité (passé ou planifiée)
( jj-mm-aaaa)": "2/10/2017", "Département": "Grande Anse", "Commune": "Pestel", "Section Communale": "1ere Bernagousse"}, </v>
      </c>
    </row>
    <row r="2057" spans="1:30" x14ac:dyDescent="0.25">
      <c r="A2057" s="71" t="s">
        <v>2067</v>
      </c>
      <c r="B2057" s="53"/>
      <c r="C2057" s="71"/>
      <c r="D2057" s="71" t="s">
        <v>28</v>
      </c>
      <c r="E2057" s="132"/>
      <c r="F2057" s="77" t="s">
        <v>2420</v>
      </c>
      <c r="G2057" s="145" t="s">
        <v>2410</v>
      </c>
      <c r="H2057" s="138" t="str">
        <f>IFERROR(VLOOKUP(G2057,REFERENCES!O:P,2,FALSE),"")</f>
        <v xml:space="preserve">Nombre </v>
      </c>
      <c r="I2057" s="207">
        <v>500</v>
      </c>
      <c r="J2057" s="73"/>
      <c r="K2057" s="73"/>
      <c r="L2057" s="73"/>
      <c r="M2057" s="147"/>
      <c r="N2057" s="73">
        <v>200</v>
      </c>
      <c r="O2057" s="206"/>
      <c r="P2057" s="71" t="s">
        <v>16</v>
      </c>
      <c r="Q2057" s="71" t="s">
        <v>256</v>
      </c>
      <c r="R2057" s="209"/>
      <c r="S2057" s="209" t="s">
        <v>256</v>
      </c>
      <c r="T2057" s="209"/>
      <c r="U2057" s="180"/>
      <c r="V2057" s="142"/>
      <c r="W2057" s="206" t="str">
        <f t="shared" si="98"/>
        <v>MOU190010GRCO</v>
      </c>
      <c r="X2057" s="206">
        <f t="shared" si="99"/>
        <v>0</v>
      </c>
      <c r="Y2057" s="206" t="str">
        <f>VLOOKUP(P2057,NIVEAUXADMIN!A:B,2,FALSE)</f>
        <v>HT08</v>
      </c>
      <c r="Z2057" s="206" t="str">
        <f>VLOOKUP(Q2057,NIVEAUXADMIN!E:F,2,FALSE)</f>
        <v>HT08831</v>
      </c>
      <c r="AA2057" s="206" t="e">
        <f>VLOOKUP(R2057,NIVEAUXADMIN!I:J,2,FALSE)</f>
        <v>#N/A</v>
      </c>
      <c r="AB2057" s="206">
        <f>IF(SUMPRODUCT(($A$4:$A2057=A2057)*($Q$4:$Q2057=Q2057))&gt;1,0,1)</f>
        <v>1</v>
      </c>
      <c r="AC2057" s="207">
        <f>IF(SUMPRODUCT(($A$4:$A2057=A2057)*($F$4:$F2057=F2057)*($Q$4:$Q2057=Q2057))&gt;1,0,1)</f>
        <v>1</v>
      </c>
      <c r="AD2057" s="206" t="str">
        <f t="shared" si="100"/>
        <v xml:space="preserve">{"Organisation": "Mouvman Fanm Aktif Ayiti", "Indicateur": "Distribution de materiel d'abris d'urgence", "Statut": "Planifié (non financé)", "Date de l'activité (passé ou planifiée)
( jj-mm-aaaa)": "1/0/1900", "Département": "Grande Anse", "Commune": "Corail", "Section Communale": ""}, </v>
      </c>
    </row>
    <row r="2058" spans="1:30" x14ac:dyDescent="0.25">
      <c r="A2058" s="71" t="s">
        <v>2067</v>
      </c>
      <c r="B2058" s="53"/>
      <c r="C2058" s="71"/>
      <c r="D2058" s="71" t="s">
        <v>28</v>
      </c>
      <c r="E2058" s="132"/>
      <c r="F2058" s="77" t="s">
        <v>2417</v>
      </c>
      <c r="G2058" s="217" t="s">
        <v>1045</v>
      </c>
      <c r="H2058" s="138" t="str">
        <f>IFERROR(VLOOKUP(G2058,REFERENCES!O:P,2,FALSE),"")</f>
        <v/>
      </c>
      <c r="I2058" s="207">
        <v>500</v>
      </c>
      <c r="J2058" s="73"/>
      <c r="K2058" s="73"/>
      <c r="L2058" s="73"/>
      <c r="M2058" s="147"/>
      <c r="N2058" s="73">
        <v>500</v>
      </c>
      <c r="O2058" s="206"/>
      <c r="P2058" s="71" t="s">
        <v>16</v>
      </c>
      <c r="Q2058" s="71" t="s">
        <v>17</v>
      </c>
      <c r="R2058" s="209" t="s">
        <v>1748</v>
      </c>
      <c r="S2058" s="209" t="s">
        <v>2201</v>
      </c>
      <c r="T2058" s="209"/>
      <c r="U2058" s="180"/>
      <c r="V2058" s="206"/>
      <c r="W2058" s="206" t="str">
        <f t="shared" si="98"/>
        <v>MOU190010GRJE9E</v>
      </c>
      <c r="X2058" s="206">
        <f t="shared" si="99"/>
        <v>0</v>
      </c>
      <c r="Y2058" s="206" t="str">
        <f>VLOOKUP(P2058,NIVEAUXADMIN!A:B,2,FALSE)</f>
        <v>HT08</v>
      </c>
      <c r="Z2058" s="206" t="str">
        <f>VLOOKUP(Q2058,NIVEAUXADMIN!E:F,2,FALSE)</f>
        <v>HT08811</v>
      </c>
      <c r="AA2058" s="206" t="str">
        <f>VLOOKUP(R2058,NIVEAUXADMIN!I:J,2,FALSE)</f>
        <v>HT08811-09</v>
      </c>
      <c r="AB2058" s="206">
        <f>IF(SUMPRODUCT(($A$4:$A2058=A2058)*($Q$4:$Q2058=Q2058))&gt;1,0,1)</f>
        <v>1</v>
      </c>
      <c r="AC2058" s="207">
        <f>IF(SUMPRODUCT(($A$4:$A2058=A2058)*($F$4:$F2058=F2058)*($Q$4:$Q2058=Q2058))&gt;1,0,1)</f>
        <v>1</v>
      </c>
      <c r="AD2058" s="206" t="str">
        <f t="shared" si="100"/>
        <v xml:space="preserve">{"Organisation": "Mouvman Fanm Aktif Ayiti", "Indicateur": "Distribution de biens non-alimentaire", "Statut": "Planifié (non financé)", "Date de l'activité (passé ou planifiée)
( jj-mm-aaaa)": "1/0/1900", "Département": "Grande Anse", "Commune": "Jeremie", "Section Communale": "9e Fonds Rouge Torberck"}, </v>
      </c>
    </row>
    <row r="2059" spans="1:30" x14ac:dyDescent="0.25">
      <c r="A2059" s="71" t="s">
        <v>2085</v>
      </c>
      <c r="B2059" s="53"/>
      <c r="C2059" s="71"/>
      <c r="D2059" s="71" t="s">
        <v>15</v>
      </c>
      <c r="E2059" s="132">
        <v>42776</v>
      </c>
      <c r="F2059" s="77" t="s">
        <v>2417</v>
      </c>
      <c r="G2059" s="145" t="s">
        <v>1054</v>
      </c>
      <c r="H2059" s="138" t="str">
        <f>IFERROR(VLOOKUP(G2059,REFERENCES!O:P,2,FALSE),"")</f>
        <v xml:space="preserve">Nombre </v>
      </c>
      <c r="I2059" s="207">
        <v>100</v>
      </c>
      <c r="J2059" s="73"/>
      <c r="K2059" s="73"/>
      <c r="L2059" s="73"/>
      <c r="M2059" s="147"/>
      <c r="N2059" s="73">
        <v>100</v>
      </c>
      <c r="O2059" s="206"/>
      <c r="P2059" s="71" t="s">
        <v>19</v>
      </c>
      <c r="Q2059" s="71" t="s">
        <v>518</v>
      </c>
      <c r="R2059" s="176" t="s">
        <v>1492</v>
      </c>
      <c r="S2059" s="209" t="s">
        <v>2087</v>
      </c>
      <c r="T2059" s="176"/>
      <c r="U2059" s="180"/>
      <c r="V2059" s="145"/>
      <c r="W2059" s="206" t="str">
        <f t="shared" si="98"/>
        <v>OGA2017210SUCH3È</v>
      </c>
      <c r="X2059" s="206">
        <f t="shared" si="99"/>
        <v>0</v>
      </c>
      <c r="Y2059" s="206" t="str">
        <f>VLOOKUP(P2059,NIVEAUXADMIN!A:B,2,FALSE)</f>
        <v>HT07</v>
      </c>
      <c r="Z2059" s="206" t="str">
        <f>VLOOKUP(Q2059,NIVEAUXADMIN!E:F,2,FALSE)</f>
        <v>HT07751</v>
      </c>
      <c r="AA2059" s="206" t="str">
        <f>VLOOKUP(R2059,NIVEAUXADMIN!I:J,2,FALSE)</f>
        <v>HT07751-03</v>
      </c>
      <c r="AB2059" s="206">
        <f>IF(SUMPRODUCT(($A$4:$A2059=A2059)*($Q$4:$Q2059=Q2059))&gt;1,0,1)</f>
        <v>1</v>
      </c>
      <c r="AC2059" s="207">
        <f>IF(SUMPRODUCT(($A$4:$A2059=A2059)*($F$4:$F2059=F2059)*($Q$4:$Q2059=Q2059))&gt;1,0,1)</f>
        <v>1</v>
      </c>
      <c r="AD2059" s="206" t="str">
        <f t="shared" si="100"/>
        <v xml:space="preserve">{"Organisation": "Oganizasyon Zanmi Lasosyete", "Indicateur": "Distribution de biens non-alimentaire", "Statut": "Réalisé", "Date de l'activité (passé ou planifiée)
( jj-mm-aaaa)": "2/10/2017", "Département": "Sud", "Commune": "Chardonnieres", "Section Communale": "3ème Bony"}, </v>
      </c>
    </row>
    <row r="2060" spans="1:30" x14ac:dyDescent="0.25">
      <c r="A2060" s="71" t="s">
        <v>2085</v>
      </c>
      <c r="B2060" s="53"/>
      <c r="C2060" s="71"/>
      <c r="D2060" s="71" t="s">
        <v>15</v>
      </c>
      <c r="E2060" s="132">
        <v>42779</v>
      </c>
      <c r="F2060" s="77" t="s">
        <v>2417</v>
      </c>
      <c r="G2060" s="145" t="s">
        <v>1054</v>
      </c>
      <c r="H2060" s="138" t="str">
        <f>IFERROR(VLOOKUP(G2060,REFERENCES!O:P,2,FALSE),"")</f>
        <v xml:space="preserve">Nombre </v>
      </c>
      <c r="I2060" s="207">
        <v>200</v>
      </c>
      <c r="J2060" s="73"/>
      <c r="K2060" s="73"/>
      <c r="L2060" s="73"/>
      <c r="M2060" s="147"/>
      <c r="N2060" s="73">
        <v>200</v>
      </c>
      <c r="O2060" s="206"/>
      <c r="P2060" s="71" t="s">
        <v>16</v>
      </c>
      <c r="Q2060" s="71" t="s">
        <v>256</v>
      </c>
      <c r="R2060" s="176"/>
      <c r="S2060" s="209" t="s">
        <v>256</v>
      </c>
      <c r="T2060" s="176"/>
      <c r="U2060" s="180"/>
      <c r="V2060" s="145"/>
      <c r="W2060" s="206" t="str">
        <f t="shared" si="98"/>
        <v>OGA2017213GRCO</v>
      </c>
      <c r="X2060" s="206">
        <f t="shared" si="99"/>
        <v>0</v>
      </c>
      <c r="Y2060" s="206" t="str">
        <f>VLOOKUP(P2060,NIVEAUXADMIN!A:B,2,FALSE)</f>
        <v>HT08</v>
      </c>
      <c r="Z2060" s="206" t="str">
        <f>VLOOKUP(Q2060,NIVEAUXADMIN!E:F,2,FALSE)</f>
        <v>HT08831</v>
      </c>
      <c r="AA2060" s="206" t="e">
        <f>VLOOKUP(R2060,NIVEAUXADMIN!I:J,2,FALSE)</f>
        <v>#N/A</v>
      </c>
      <c r="AB2060" s="206">
        <f>IF(SUMPRODUCT(($A$4:$A2060=A2060)*($Q$4:$Q2060=Q2060))&gt;1,0,1)</f>
        <v>1</v>
      </c>
      <c r="AC2060" s="207">
        <f>IF(SUMPRODUCT(($A$4:$A2060=A2060)*($F$4:$F2060=F2060)*($Q$4:$Q2060=Q2060))&gt;1,0,1)</f>
        <v>1</v>
      </c>
      <c r="AD2060" s="206" t="str">
        <f t="shared" si="100"/>
        <v xml:space="preserve">{"Organisation": "Oganizasyon Zanmi Lasosyete", "Indicateur": "Distribution de biens non-alimentaire", "Statut": "Réalisé", "Date de l'activité (passé ou planifiée)
( jj-mm-aaaa)": "2/13/2017", "Département": "Grande Anse", "Commune": "Corail", "Section Communale": ""}, </v>
      </c>
    </row>
    <row r="2061" spans="1:30" x14ac:dyDescent="0.25">
      <c r="A2061" s="71" t="s">
        <v>2084</v>
      </c>
      <c r="B2061" s="53"/>
      <c r="C2061" s="71"/>
      <c r="D2061" s="71" t="s">
        <v>15</v>
      </c>
      <c r="E2061" s="132">
        <v>42781</v>
      </c>
      <c r="F2061" s="77" t="s">
        <v>2417</v>
      </c>
      <c r="G2061" s="145" t="s">
        <v>1054</v>
      </c>
      <c r="H2061" s="138" t="str">
        <f>IFERROR(VLOOKUP(G2061,REFERENCES!O:P,2,FALSE),"")</f>
        <v xml:space="preserve">Nombre </v>
      </c>
      <c r="I2061" s="207">
        <v>1000</v>
      </c>
      <c r="J2061" s="73"/>
      <c r="K2061" s="73"/>
      <c r="L2061" s="73"/>
      <c r="M2061" s="147"/>
      <c r="N2061" s="73">
        <v>1000</v>
      </c>
      <c r="O2061" s="206"/>
      <c r="P2061" s="71" t="s">
        <v>16</v>
      </c>
      <c r="Q2061" s="71" t="s">
        <v>17</v>
      </c>
      <c r="R2061" s="176" t="s">
        <v>1748</v>
      </c>
      <c r="S2061" s="209" t="s">
        <v>2201</v>
      </c>
      <c r="T2061" s="176"/>
      <c r="U2061" s="180"/>
      <c r="V2061" s="145"/>
      <c r="W2061" s="206" t="str">
        <f t="shared" si="98"/>
        <v>ORG2017215GRJE9E</v>
      </c>
      <c r="X2061" s="206">
        <f t="shared" si="99"/>
        <v>0</v>
      </c>
      <c r="Y2061" s="206" t="str">
        <f>VLOOKUP(P2061,NIVEAUXADMIN!A:B,2,FALSE)</f>
        <v>HT08</v>
      </c>
      <c r="Z2061" s="206" t="str">
        <f>VLOOKUP(Q2061,NIVEAUXADMIN!E:F,2,FALSE)</f>
        <v>HT08811</v>
      </c>
      <c r="AA2061" s="206" t="str">
        <f>VLOOKUP(R2061,NIVEAUXADMIN!I:J,2,FALSE)</f>
        <v>HT08811-09</v>
      </c>
      <c r="AB2061" s="206">
        <f>IF(SUMPRODUCT(($A$4:$A2061=A2061)*($Q$4:$Q2061=Q2061))&gt;1,0,1)</f>
        <v>1</v>
      </c>
      <c r="AC2061" s="207">
        <f>IF(SUMPRODUCT(($A$4:$A2061=A2061)*($F$4:$F2061=F2061)*($Q$4:$Q2061=Q2061))&gt;1,0,1)</f>
        <v>1</v>
      </c>
      <c r="AD2061" s="206" t="str">
        <f t="shared" si="100"/>
        <v xml:space="preserve">{"Organisation": "Organisation des Paysans de Paroty", "Indicateur": "Distribution de biens non-alimentaire", "Statut": "Réalisé", "Date de l'activité (passé ou planifiée)
( jj-mm-aaaa)": "2/15/2017", "Département": "Grande Anse", "Commune": "Jeremie", "Section Communale": "9e Fonds Rouge Torberck"}, </v>
      </c>
    </row>
    <row r="2062" spans="1:30" x14ac:dyDescent="0.25">
      <c r="A2062" s="71" t="s">
        <v>2068</v>
      </c>
      <c r="B2062" s="53" t="s">
        <v>67</v>
      </c>
      <c r="C2062" s="71" t="s">
        <v>47</v>
      </c>
      <c r="D2062" s="71" t="s">
        <v>15</v>
      </c>
      <c r="E2062" s="132">
        <v>42661</v>
      </c>
      <c r="F2062" s="77" t="s">
        <v>2420</v>
      </c>
      <c r="G2062" s="145" t="s">
        <v>2409</v>
      </c>
      <c r="H2062" s="138" t="str">
        <f>IFERROR(VLOOKUP(G2062,REFERENCES!O:P,2,FALSE),"")</f>
        <v xml:space="preserve">Nombre </v>
      </c>
      <c r="I2062" s="207">
        <v>288</v>
      </c>
      <c r="J2062" s="73"/>
      <c r="K2062" s="73"/>
      <c r="L2062" s="73"/>
      <c r="M2062" s="147"/>
      <c r="N2062" s="73">
        <v>288</v>
      </c>
      <c r="O2062" s="206"/>
      <c r="P2062" s="71" t="s">
        <v>167</v>
      </c>
      <c r="Q2062" s="71" t="s">
        <v>326</v>
      </c>
      <c r="R2062" s="78"/>
      <c r="S2062" s="206"/>
      <c r="T2062" s="71"/>
      <c r="U2062" s="71"/>
      <c r="V2062" s="145"/>
      <c r="W2062" s="206" t="str">
        <f t="shared" si="98"/>
        <v>ORP20161018NOBA</v>
      </c>
      <c r="X2062" s="206">
        <f t="shared" si="99"/>
        <v>0</v>
      </c>
      <c r="Y2062" s="206" t="str">
        <f>VLOOKUP(P2062,NIVEAUXADMIN!A:B,2,FALSE)</f>
        <v>HT09</v>
      </c>
      <c r="Z2062" s="206" t="str">
        <f>VLOOKUP(Q2062,NIVEAUXADMIN!E:F,2,FALSE)</f>
        <v>HT09932</v>
      </c>
      <c r="AA2062" s="206" t="e">
        <f>VLOOKUP(R2062,NIVEAUXADMIN!I:J,2,FALSE)</f>
        <v>#N/A</v>
      </c>
      <c r="AB2062" s="206">
        <f>IF(SUMPRODUCT(($A$4:$A2062=A2062)*($Q$4:$Q2062=Q2062))&gt;1,0,1)</f>
        <v>1</v>
      </c>
      <c r="AC2062" s="207">
        <f>IF(SUMPRODUCT(($A$4:$A2062=A2062)*($F$4:$F2062=F2062)*($Q$4:$Q2062=Q2062))&gt;1,0,1)</f>
        <v>1</v>
      </c>
      <c r="AD2062" s="206" t="str">
        <f t="shared" si="100"/>
        <v xml:space="preserve">{"Organisation": "Orphans International Helpline (OIH)", "Indicateur": "Distribution de materiel d'abris d'urgence", "Statut": "Réalisé", "Date de l'activité (passé ou planifiée)
( jj-mm-aaaa)": "10/18/2016", "Département": "Nord Ouest", "Commune": "Baie de Henne", "Section Communale": ""}, </v>
      </c>
    </row>
    <row r="2063" spans="1:30" x14ac:dyDescent="0.25">
      <c r="A2063" s="71" t="s">
        <v>2068</v>
      </c>
      <c r="B2063" s="53" t="s">
        <v>67</v>
      </c>
      <c r="C2063" s="71" t="s">
        <v>47</v>
      </c>
      <c r="D2063" s="71" t="s">
        <v>15</v>
      </c>
      <c r="E2063" s="132">
        <v>42661</v>
      </c>
      <c r="F2063" s="77" t="s">
        <v>2417</v>
      </c>
      <c r="G2063" s="145" t="s">
        <v>1047</v>
      </c>
      <c r="H2063" s="138" t="str">
        <f>IFERROR(VLOOKUP(G2063,REFERENCES!O:P,2,FALSE),"")</f>
        <v xml:space="preserve">Nombre </v>
      </c>
      <c r="I2063" s="207">
        <v>288</v>
      </c>
      <c r="J2063" s="73"/>
      <c r="K2063" s="73"/>
      <c r="L2063" s="73"/>
      <c r="M2063" s="147"/>
      <c r="N2063" s="73">
        <v>288</v>
      </c>
      <c r="O2063" s="206"/>
      <c r="P2063" s="71" t="s">
        <v>167</v>
      </c>
      <c r="Q2063" s="71" t="s">
        <v>326</v>
      </c>
      <c r="R2063" s="78"/>
      <c r="S2063" s="206"/>
      <c r="T2063" s="71"/>
      <c r="U2063" s="71"/>
      <c r="V2063" s="145"/>
      <c r="W2063" s="206" t="str">
        <f t="shared" si="98"/>
        <v>ORP20161018NOBA</v>
      </c>
      <c r="X2063" s="206">
        <f t="shared" si="99"/>
        <v>0</v>
      </c>
      <c r="Y2063" s="206" t="str">
        <f>VLOOKUP(P2063,NIVEAUXADMIN!A:B,2,FALSE)</f>
        <v>HT09</v>
      </c>
      <c r="Z2063" s="206" t="str">
        <f>VLOOKUP(Q2063,NIVEAUXADMIN!E:F,2,FALSE)</f>
        <v>HT09932</v>
      </c>
      <c r="AA2063" s="206" t="e">
        <f>VLOOKUP(R2063,NIVEAUXADMIN!I:J,2,FALSE)</f>
        <v>#N/A</v>
      </c>
      <c r="AB2063" s="206">
        <f>IF(SUMPRODUCT(($A$4:$A2063=A2063)*($Q$4:$Q2063=Q2063))&gt;1,0,1)</f>
        <v>0</v>
      </c>
      <c r="AC2063" s="207">
        <f>IF(SUMPRODUCT(($A$4:$A2063=A2063)*($F$4:$F2063=F2063)*($Q$4:$Q2063=Q2063))&gt;1,0,1)</f>
        <v>1</v>
      </c>
      <c r="AD2063" s="206" t="str">
        <f t="shared" si="100"/>
        <v xml:space="preserve">{"Organisation": "Orphans International Helpline (OIH)", "Indicateur": "Distribution de biens non-alimentaire", "Statut": "Réalisé", "Date de l'activité (passé ou planifiée)
( jj-mm-aaaa)": "10/18/2016", "Département": "Nord Ouest", "Commune": "Baie de Henne", "Section Communale": ""}, </v>
      </c>
    </row>
    <row r="2064" spans="1:30" x14ac:dyDescent="0.25">
      <c r="A2064" s="71" t="s">
        <v>2068</v>
      </c>
      <c r="B2064" s="53" t="s">
        <v>67</v>
      </c>
      <c r="C2064" s="71" t="s">
        <v>47</v>
      </c>
      <c r="D2064" s="71" t="s">
        <v>15</v>
      </c>
      <c r="E2064" s="132">
        <v>42661</v>
      </c>
      <c r="F2064" s="77" t="s">
        <v>2417</v>
      </c>
      <c r="G2064" s="145" t="s">
        <v>1047</v>
      </c>
      <c r="H2064" s="138" t="str">
        <f>IFERROR(VLOOKUP(G2064,REFERENCES!O:P,2,FALSE),"")</f>
        <v xml:space="preserve">Nombre </v>
      </c>
      <c r="I2064" s="207">
        <v>472</v>
      </c>
      <c r="J2064" s="73"/>
      <c r="K2064" s="73"/>
      <c r="L2064" s="73"/>
      <c r="M2064" s="147"/>
      <c r="N2064" s="73">
        <v>472</v>
      </c>
      <c r="O2064" s="143"/>
      <c r="P2064" s="71" t="s">
        <v>167</v>
      </c>
      <c r="Q2064" s="71" t="s">
        <v>425</v>
      </c>
      <c r="R2064" s="78"/>
      <c r="S2064" s="206"/>
      <c r="T2064" s="71"/>
      <c r="U2064" s="71"/>
      <c r="V2064" s="145"/>
      <c r="W2064" s="206" t="str">
        <f t="shared" si="98"/>
        <v>ORP20161018NOBO</v>
      </c>
      <c r="X2064" s="206">
        <f t="shared" si="99"/>
        <v>0</v>
      </c>
      <c r="Y2064" s="206" t="str">
        <f>VLOOKUP(P2064,NIVEAUXADMIN!A:B,2,FALSE)</f>
        <v>HT09</v>
      </c>
      <c r="Z2064" s="206" t="str">
        <f>VLOOKUP(Q2064,NIVEAUXADMIN!E:F,2,FALSE)</f>
        <v>HT09933</v>
      </c>
      <c r="AA2064" s="206" t="e">
        <f>VLOOKUP(R2064,NIVEAUXADMIN!I:J,2,FALSE)</f>
        <v>#N/A</v>
      </c>
      <c r="AB2064" s="206">
        <f>IF(SUMPRODUCT(($A$4:$A2064=A2064)*($Q$4:$Q2064=Q2064))&gt;1,0,1)</f>
        <v>1</v>
      </c>
      <c r="AC2064" s="207">
        <f>IF(SUMPRODUCT(($A$4:$A2064=A2064)*($F$4:$F2064=F2064)*($Q$4:$Q2064=Q2064))&gt;1,0,1)</f>
        <v>1</v>
      </c>
      <c r="AD2064" s="206" t="str">
        <f t="shared" si="100"/>
        <v xml:space="preserve">{"Organisation": "Orphans International Helpline (OIH)", "Indicateur": "Distribution de biens non-alimentaire", "Statut": "Réalisé", "Date de l'activité (passé ou planifiée)
( jj-mm-aaaa)": "10/18/2016", "Département": "Nord Ouest", "Commune": "Bombardopolis", "Section Communale": ""}, </v>
      </c>
    </row>
    <row r="2065" spans="1:30" ht="60" x14ac:dyDescent="0.25">
      <c r="A2065" s="53" t="s">
        <v>2068</v>
      </c>
      <c r="B2065" s="53" t="s">
        <v>67</v>
      </c>
      <c r="C2065" s="53" t="s">
        <v>47</v>
      </c>
      <c r="D2065" s="53" t="s">
        <v>15</v>
      </c>
      <c r="E2065" s="132">
        <v>42661</v>
      </c>
      <c r="F2065" s="77" t="s">
        <v>2417</v>
      </c>
      <c r="G2065" s="145" t="s">
        <v>1056</v>
      </c>
      <c r="H2065" s="138" t="str">
        <f>IFERROR(VLOOKUP(G2065,REFERENCES!O:P,2,FALSE),"")</f>
        <v xml:space="preserve">Nombre </v>
      </c>
      <c r="I2065" s="207">
        <v>100</v>
      </c>
      <c r="J2065" s="17"/>
      <c r="K2065" s="17"/>
      <c r="L2065" s="17"/>
      <c r="M2065" s="147"/>
      <c r="N2065" s="17">
        <v>100</v>
      </c>
      <c r="O2065" s="143"/>
      <c r="P2065" s="53" t="s">
        <v>167</v>
      </c>
      <c r="Q2065" s="53" t="s">
        <v>431</v>
      </c>
      <c r="R2065" s="78"/>
      <c r="S2065" s="206"/>
      <c r="T2065" s="53"/>
      <c r="U2065" s="53"/>
      <c r="V2065" s="145" t="s">
        <v>1902</v>
      </c>
      <c r="W2065" s="206" t="str">
        <f t="shared" si="98"/>
        <v>ORP20161018NOJE</v>
      </c>
      <c r="X2065" s="206">
        <f t="shared" si="99"/>
        <v>0</v>
      </c>
      <c r="Y2065" s="206" t="str">
        <f>VLOOKUP(P2065,NIVEAUXADMIN!A:B,2,FALSE)</f>
        <v>HT09</v>
      </c>
      <c r="Z2065" s="206" t="str">
        <f>VLOOKUP(Q2065,NIVEAUXADMIN!E:F,2,FALSE)</f>
        <v>HT09934</v>
      </c>
      <c r="AA2065" s="206" t="e">
        <f>VLOOKUP(R2065,NIVEAUXADMIN!I:J,2,FALSE)</f>
        <v>#N/A</v>
      </c>
      <c r="AB2065" s="206">
        <f>IF(SUMPRODUCT(($A$4:$A2065=A2065)*($Q$4:$Q2065=Q2065))&gt;1,0,1)</f>
        <v>1</v>
      </c>
      <c r="AC2065" s="207">
        <f>IF(SUMPRODUCT(($A$4:$A2065=A2065)*($F$4:$F2065=F2065)*($Q$4:$Q2065=Q2065))&gt;1,0,1)</f>
        <v>1</v>
      </c>
      <c r="AD2065" s="206" t="str">
        <f t="shared" si="100"/>
        <v xml:space="preserve">{"Organisation": "Orphans International Helpline (OIH)", "Indicateur": "Distribution de biens non-alimentaire", "Statut": "Réalisé", "Date de l'activité (passé ou planifiée)
( jj-mm-aaaa)": "10/18/2016", "Département": "Nord Ouest", "Commune": "Jean Rabel", "Section Communale": ""}, </v>
      </c>
    </row>
    <row r="2066" spans="1:30" ht="75" x14ac:dyDescent="0.25">
      <c r="A2066" s="53" t="s">
        <v>2068</v>
      </c>
      <c r="B2066" s="53" t="s">
        <v>67</v>
      </c>
      <c r="C2066" s="53" t="s">
        <v>47</v>
      </c>
      <c r="D2066" s="53" t="s">
        <v>15</v>
      </c>
      <c r="E2066" s="132">
        <v>42661</v>
      </c>
      <c r="F2066" s="77" t="s">
        <v>2417</v>
      </c>
      <c r="G2066" s="145" t="s">
        <v>1055</v>
      </c>
      <c r="H2066" s="138" t="str">
        <f>IFERROR(VLOOKUP(G2066,REFERENCES!O:P,2,FALSE),"")</f>
        <v xml:space="preserve">Nombre </v>
      </c>
      <c r="I2066" s="207">
        <v>100</v>
      </c>
      <c r="J2066" s="17"/>
      <c r="K2066" s="17"/>
      <c r="L2066" s="17"/>
      <c r="M2066" s="147"/>
      <c r="N2066" s="146">
        <v>100</v>
      </c>
      <c r="O2066" s="143"/>
      <c r="P2066" s="53" t="s">
        <v>167</v>
      </c>
      <c r="Q2066" s="71" t="s">
        <v>437</v>
      </c>
      <c r="R2066" s="78"/>
      <c r="S2066" s="206"/>
      <c r="T2066" s="53"/>
      <c r="U2066" s="53"/>
      <c r="V2066" s="72" t="s">
        <v>1900</v>
      </c>
      <c r="W2066" s="206" t="str">
        <f t="shared" si="98"/>
        <v>ORP20161018NOMO</v>
      </c>
      <c r="X2066" s="206">
        <f t="shared" si="99"/>
        <v>0</v>
      </c>
      <c r="Y2066" s="206" t="str">
        <f>VLOOKUP(P2066,NIVEAUXADMIN!A:B,2,FALSE)</f>
        <v>HT09</v>
      </c>
      <c r="Z2066" s="206" t="str">
        <f>VLOOKUP(Q2066,NIVEAUXADMIN!E:F,2,FALSE)</f>
        <v>HT09931</v>
      </c>
      <c r="AA2066" s="206" t="e">
        <f>VLOOKUP(R2066,NIVEAUXADMIN!I:J,2,FALSE)</f>
        <v>#N/A</v>
      </c>
      <c r="AB2066" s="206">
        <f>IF(SUMPRODUCT(($A$4:$A2066=A2066)*($Q$4:$Q2066=Q2066))&gt;1,0,1)</f>
        <v>1</v>
      </c>
      <c r="AC2066" s="207">
        <f>IF(SUMPRODUCT(($A$4:$A2066=A2066)*($F$4:$F2066=F2066)*($Q$4:$Q2066=Q2066))&gt;1,0,1)</f>
        <v>1</v>
      </c>
      <c r="AD2066" s="206" t="str">
        <f t="shared" si="100"/>
        <v xml:space="preserve">{"Organisation": "Orphans International Helpline (OIH)", "Indicateur": "Distribution de biens non-alimentaire", "Statut": "Réalisé", "Date de l'activité (passé ou planifiée)
( jj-mm-aaaa)": "10/18/2016", "Département": "Nord Ouest", "Commune": "Mole Saint Nicolas", "Section Communale": ""}, </v>
      </c>
    </row>
    <row r="2067" spans="1:30" x14ac:dyDescent="0.25">
      <c r="A2067" s="53" t="s">
        <v>2068</v>
      </c>
      <c r="B2067" s="53" t="s">
        <v>67</v>
      </c>
      <c r="C2067" s="53" t="s">
        <v>47</v>
      </c>
      <c r="D2067" s="53" t="s">
        <v>15</v>
      </c>
      <c r="E2067" s="132">
        <v>42661</v>
      </c>
      <c r="F2067" s="77" t="s">
        <v>2417</v>
      </c>
      <c r="G2067" s="145" t="s">
        <v>1058</v>
      </c>
      <c r="H2067" s="138" t="str">
        <f>IFERROR(VLOOKUP(G2067,REFERENCES!O:P,2,FALSE),"")</f>
        <v xml:space="preserve">Nombre </v>
      </c>
      <c r="I2067" s="207">
        <v>288</v>
      </c>
      <c r="J2067" s="73"/>
      <c r="K2067" s="73"/>
      <c r="L2067" s="73"/>
      <c r="M2067" s="147"/>
      <c r="N2067" s="146">
        <v>288</v>
      </c>
      <c r="O2067" s="206"/>
      <c r="P2067" s="53" t="s">
        <v>167</v>
      </c>
      <c r="Q2067" s="53" t="s">
        <v>326</v>
      </c>
      <c r="R2067" s="78"/>
      <c r="S2067" s="71"/>
      <c r="T2067" s="53"/>
      <c r="U2067" s="53"/>
      <c r="V2067" s="206" t="s">
        <v>1049</v>
      </c>
      <c r="W2067" s="206" t="str">
        <f t="shared" si="98"/>
        <v>ORP20161018NOBA</v>
      </c>
      <c r="X2067" s="206">
        <f t="shared" si="99"/>
        <v>0</v>
      </c>
      <c r="Y2067" s="206" t="str">
        <f>VLOOKUP(P2067,NIVEAUXADMIN!A:B,2,FALSE)</f>
        <v>HT09</v>
      </c>
      <c r="Z2067" s="206" t="str">
        <f>VLOOKUP(Q2067,NIVEAUXADMIN!E:F,2,FALSE)</f>
        <v>HT09932</v>
      </c>
      <c r="AA2067" s="206" t="e">
        <f>VLOOKUP(R2067,NIVEAUXADMIN!I:J,2,FALSE)</f>
        <v>#N/A</v>
      </c>
      <c r="AB2067" s="206">
        <f>IF(SUMPRODUCT(($A$4:$A2067=A2067)*($Q$4:$Q2067=Q2067))&gt;1,0,1)</f>
        <v>0</v>
      </c>
      <c r="AC2067" s="207">
        <f>IF(SUMPRODUCT(($A$4:$A2067=A2067)*($F$4:$F2067=F2067)*($Q$4:$Q2067=Q2067))&gt;1,0,1)</f>
        <v>0</v>
      </c>
      <c r="AD2067" s="206" t="str">
        <f t="shared" si="100"/>
        <v xml:space="preserve">{"Organisation": "Orphans International Helpline (OIH)", "Indicateur": "Distribution de biens non-alimentaire", "Statut": "Réalisé", "Date de l'activité (passé ou planifiée)
( jj-mm-aaaa)": "10/18/2016", "Département": "Nord Ouest", "Commune": "Baie de Henne", "Section Communale": ""}, </v>
      </c>
    </row>
    <row r="2068" spans="1:30" x14ac:dyDescent="0.25">
      <c r="A2068" s="53" t="s">
        <v>2068</v>
      </c>
      <c r="B2068" s="53" t="s">
        <v>67</v>
      </c>
      <c r="C2068" s="53" t="s">
        <v>47</v>
      </c>
      <c r="D2068" s="53" t="s">
        <v>15</v>
      </c>
      <c r="E2068" s="132">
        <v>42661</v>
      </c>
      <c r="F2068" s="77" t="s">
        <v>2417</v>
      </c>
      <c r="G2068" s="145" t="s">
        <v>1056</v>
      </c>
      <c r="H2068" s="138" t="str">
        <f>IFERROR(VLOOKUP(G2068,REFERENCES!O:P,2,FALSE),"")</f>
        <v xml:space="preserve">Nombre </v>
      </c>
      <c r="I2068" s="207">
        <v>100</v>
      </c>
      <c r="J2068" s="73"/>
      <c r="K2068" s="73"/>
      <c r="L2068" s="73"/>
      <c r="M2068" s="147"/>
      <c r="N2068" s="146">
        <v>100</v>
      </c>
      <c r="O2068" s="206"/>
      <c r="P2068" s="53" t="s">
        <v>167</v>
      </c>
      <c r="Q2068" s="71" t="s">
        <v>326</v>
      </c>
      <c r="R2068" s="78"/>
      <c r="S2068" s="71"/>
      <c r="T2068" s="53"/>
      <c r="U2068" s="53"/>
      <c r="V2068" s="145"/>
      <c r="W2068" s="206" t="str">
        <f t="shared" si="98"/>
        <v>ORP20161018NOBA</v>
      </c>
      <c r="X2068" s="206">
        <f t="shared" si="99"/>
        <v>0</v>
      </c>
      <c r="Y2068" s="206" t="str">
        <f>VLOOKUP(P2068,NIVEAUXADMIN!A:B,2,FALSE)</f>
        <v>HT09</v>
      </c>
      <c r="Z2068" s="206" t="str">
        <f>VLOOKUP(Q2068,NIVEAUXADMIN!E:F,2,FALSE)</f>
        <v>HT09932</v>
      </c>
      <c r="AA2068" s="206" t="e">
        <f>VLOOKUP(R2068,NIVEAUXADMIN!I:J,2,FALSE)</f>
        <v>#N/A</v>
      </c>
      <c r="AB2068" s="206">
        <f>IF(SUMPRODUCT(($A$4:$A2068=A2068)*($Q$4:$Q2068=Q2068))&gt;1,0,1)</f>
        <v>0</v>
      </c>
      <c r="AC2068" s="207">
        <f>IF(SUMPRODUCT(($A$4:$A2068=A2068)*($F$4:$F2068=F2068)*($Q$4:$Q2068=Q2068))&gt;1,0,1)</f>
        <v>0</v>
      </c>
      <c r="AD2068" s="206" t="str">
        <f t="shared" si="100"/>
        <v xml:space="preserve">{"Organisation": "Orphans International Helpline (OIH)", "Indicateur": "Distribution de biens non-alimentaire", "Statut": "Réalisé", "Date de l'activité (passé ou planifiée)
( jj-mm-aaaa)": "10/18/2016", "Département": "Nord Ouest", "Commune": "Baie de Henne", "Section Communale": ""}, </v>
      </c>
    </row>
    <row r="2069" spans="1:30" x14ac:dyDescent="0.25">
      <c r="A2069" s="53" t="s">
        <v>2068</v>
      </c>
      <c r="B2069" s="53" t="s">
        <v>67</v>
      </c>
      <c r="C2069" s="53" t="s">
        <v>47</v>
      </c>
      <c r="D2069" s="53" t="s">
        <v>15</v>
      </c>
      <c r="E2069" s="132">
        <v>42661</v>
      </c>
      <c r="F2069" s="77" t="s">
        <v>2417</v>
      </c>
      <c r="G2069" s="145" t="s">
        <v>1058</v>
      </c>
      <c r="H2069" s="138" t="str">
        <f>IFERROR(VLOOKUP(G2069,REFERENCES!O:P,2,FALSE),"")</f>
        <v xml:space="preserve">Nombre </v>
      </c>
      <c r="I2069" s="207">
        <v>472</v>
      </c>
      <c r="J2069" s="17"/>
      <c r="K2069" s="17"/>
      <c r="L2069" s="17"/>
      <c r="M2069" s="147"/>
      <c r="N2069" s="17">
        <v>472</v>
      </c>
      <c r="O2069" s="206"/>
      <c r="P2069" s="53" t="s">
        <v>167</v>
      </c>
      <c r="Q2069" s="71" t="s">
        <v>425</v>
      </c>
      <c r="R2069" s="78"/>
      <c r="S2069" s="71"/>
      <c r="T2069" s="53"/>
      <c r="U2069" s="53"/>
      <c r="V2069" s="206" t="s">
        <v>1049</v>
      </c>
      <c r="W2069" s="206" t="str">
        <f t="shared" si="98"/>
        <v>ORP20161018NOBO</v>
      </c>
      <c r="X2069" s="206">
        <f t="shared" si="99"/>
        <v>0</v>
      </c>
      <c r="Y2069" s="206" t="str">
        <f>VLOOKUP(P2069,NIVEAUXADMIN!A:B,2,FALSE)</f>
        <v>HT09</v>
      </c>
      <c r="Z2069" s="206" t="str">
        <f>VLOOKUP(Q2069,NIVEAUXADMIN!E:F,2,FALSE)</f>
        <v>HT09933</v>
      </c>
      <c r="AA2069" s="206" t="e">
        <f>VLOOKUP(R2069,NIVEAUXADMIN!I:J,2,FALSE)</f>
        <v>#N/A</v>
      </c>
      <c r="AB2069" s="206">
        <f>IF(SUMPRODUCT(($A$4:$A2069=A2069)*($Q$4:$Q2069=Q2069))&gt;1,0,1)</f>
        <v>0</v>
      </c>
      <c r="AC2069" s="207">
        <f>IF(SUMPRODUCT(($A$4:$A2069=A2069)*($F$4:$F2069=F2069)*($Q$4:$Q2069=Q2069))&gt;1,0,1)</f>
        <v>0</v>
      </c>
      <c r="AD2069" s="206" t="str">
        <f t="shared" si="100"/>
        <v xml:space="preserve">{"Organisation": "Orphans International Helpline (OIH)", "Indicateur": "Distribution de biens non-alimentaire", "Statut": "Réalisé", "Date de l'activité (passé ou planifiée)
( jj-mm-aaaa)": "10/18/2016", "Département": "Nord Ouest", "Commune": "Bombardopolis", "Section Communale": ""}, </v>
      </c>
    </row>
    <row r="2070" spans="1:30" x14ac:dyDescent="0.25">
      <c r="A2070" s="53" t="s">
        <v>2068</v>
      </c>
      <c r="B2070" s="53" t="s">
        <v>67</v>
      </c>
      <c r="C2070" s="53" t="s">
        <v>47</v>
      </c>
      <c r="D2070" s="53" t="s">
        <v>15</v>
      </c>
      <c r="E2070" s="132">
        <v>42661</v>
      </c>
      <c r="F2070" s="77" t="s">
        <v>2417</v>
      </c>
      <c r="G2070" s="145" t="s">
        <v>1056</v>
      </c>
      <c r="H2070" s="138" t="str">
        <f>IFERROR(VLOOKUP(G2070,REFERENCES!O:P,2,FALSE),"")</f>
        <v xml:space="preserve">Nombre </v>
      </c>
      <c r="I2070" s="207">
        <v>100</v>
      </c>
      <c r="J2070" s="73"/>
      <c r="K2070" s="73"/>
      <c r="L2070" s="73"/>
      <c r="M2070" s="147"/>
      <c r="N2070" s="17">
        <v>100</v>
      </c>
      <c r="O2070" s="206"/>
      <c r="P2070" s="53" t="s">
        <v>167</v>
      </c>
      <c r="Q2070" s="53" t="s">
        <v>425</v>
      </c>
      <c r="R2070" s="78"/>
      <c r="S2070" s="71"/>
      <c r="T2070" s="53"/>
      <c r="U2070" s="53"/>
      <c r="V2070" s="145"/>
      <c r="W2070" s="206" t="str">
        <f t="shared" si="98"/>
        <v>ORP20161018NOBO</v>
      </c>
      <c r="X2070" s="206">
        <f t="shared" si="99"/>
        <v>0</v>
      </c>
      <c r="Y2070" s="206" t="str">
        <f>VLOOKUP(P2070,NIVEAUXADMIN!A:B,2,FALSE)</f>
        <v>HT09</v>
      </c>
      <c r="Z2070" s="206" t="str">
        <f>VLOOKUP(Q2070,NIVEAUXADMIN!E:F,2,FALSE)</f>
        <v>HT09933</v>
      </c>
      <c r="AA2070" s="206" t="e">
        <f>VLOOKUP(R2070,NIVEAUXADMIN!I:J,2,FALSE)</f>
        <v>#N/A</v>
      </c>
      <c r="AB2070" s="206">
        <f>IF(SUMPRODUCT(($A$4:$A2070=A2070)*($Q$4:$Q2070=Q2070))&gt;1,0,1)</f>
        <v>0</v>
      </c>
      <c r="AC2070" s="207">
        <f>IF(SUMPRODUCT(($A$4:$A2070=A2070)*($F$4:$F2070=F2070)*($Q$4:$Q2070=Q2070))&gt;1,0,1)</f>
        <v>0</v>
      </c>
      <c r="AD2070" s="206" t="str">
        <f t="shared" si="100"/>
        <v xml:space="preserve">{"Organisation": "Orphans International Helpline (OIH)", "Indicateur": "Distribution de biens non-alimentaire", "Statut": "Réalisé", "Date de l'activité (passé ou planifiée)
( jj-mm-aaaa)": "10/18/2016", "Département": "Nord Ouest", "Commune": "Bombardopolis", "Section Communale": ""}, </v>
      </c>
    </row>
    <row r="2071" spans="1:30" x14ac:dyDescent="0.25">
      <c r="A2071" s="53" t="s">
        <v>2068</v>
      </c>
      <c r="B2071" s="53" t="s">
        <v>67</v>
      </c>
      <c r="C2071" s="53" t="s">
        <v>47</v>
      </c>
      <c r="D2071" s="53" t="s">
        <v>15</v>
      </c>
      <c r="E2071" s="132">
        <v>42661</v>
      </c>
      <c r="F2071" s="77" t="s">
        <v>2417</v>
      </c>
      <c r="G2071" s="145" t="s">
        <v>1055</v>
      </c>
      <c r="H2071" s="138" t="str">
        <f>IFERROR(VLOOKUP(G2071,REFERENCES!O:P,2,FALSE),"")</f>
        <v xml:space="preserve">Nombre </v>
      </c>
      <c r="I2071" s="207">
        <v>200</v>
      </c>
      <c r="J2071" s="73"/>
      <c r="K2071" s="73"/>
      <c r="L2071" s="73"/>
      <c r="M2071" s="147"/>
      <c r="N2071" s="17">
        <v>200</v>
      </c>
      <c r="O2071" s="206"/>
      <c r="P2071" s="53" t="s">
        <v>167</v>
      </c>
      <c r="Q2071" s="71" t="s">
        <v>425</v>
      </c>
      <c r="R2071" s="78"/>
      <c r="S2071" s="71"/>
      <c r="T2071" s="53"/>
      <c r="U2071" s="53"/>
      <c r="V2071" s="145"/>
      <c r="W2071" s="206" t="str">
        <f t="shared" si="98"/>
        <v>ORP20161018NOBO</v>
      </c>
      <c r="X2071" s="206">
        <f t="shared" si="99"/>
        <v>0</v>
      </c>
      <c r="Y2071" s="206" t="str">
        <f>VLOOKUP(P2071,NIVEAUXADMIN!A:B,2,FALSE)</f>
        <v>HT09</v>
      </c>
      <c r="Z2071" s="206" t="str">
        <f>VLOOKUP(Q2071,NIVEAUXADMIN!E:F,2,FALSE)</f>
        <v>HT09933</v>
      </c>
      <c r="AA2071" s="206" t="e">
        <f>VLOOKUP(R2071,NIVEAUXADMIN!I:J,2,FALSE)</f>
        <v>#N/A</v>
      </c>
      <c r="AB2071" s="206">
        <f>IF(SUMPRODUCT(($A$4:$A2071=A2071)*($Q$4:$Q2071=Q2071))&gt;1,0,1)</f>
        <v>0</v>
      </c>
      <c r="AC2071" s="207">
        <f>IF(SUMPRODUCT(($A$4:$A2071=A2071)*($F$4:$F2071=F2071)*($Q$4:$Q2071=Q2071))&gt;1,0,1)</f>
        <v>0</v>
      </c>
      <c r="AD2071" s="206" t="str">
        <f t="shared" si="100"/>
        <v xml:space="preserve">{"Organisation": "Orphans International Helpline (OIH)", "Indicateur": "Distribution de biens non-alimentaire", "Statut": "Réalisé", "Date de l'activité (passé ou planifiée)
( jj-mm-aaaa)": "10/18/2016", "Département": "Nord Ouest", "Commune": "Bombardopolis", "Section Communale": ""}, </v>
      </c>
    </row>
    <row r="2072" spans="1:30" x14ac:dyDescent="0.25">
      <c r="A2072" s="53" t="s">
        <v>2068</v>
      </c>
      <c r="B2072" s="53" t="s">
        <v>67</v>
      </c>
      <c r="C2072" s="53" t="s">
        <v>47</v>
      </c>
      <c r="D2072" s="53" t="s">
        <v>15</v>
      </c>
      <c r="E2072" s="132">
        <v>42661</v>
      </c>
      <c r="F2072" s="77" t="s">
        <v>2420</v>
      </c>
      <c r="G2072" s="145" t="s">
        <v>2409</v>
      </c>
      <c r="H2072" s="138" t="str">
        <f>IFERROR(VLOOKUP(G2072,REFERENCES!O:P,2,FALSE),"")</f>
        <v xml:space="preserve">Nombre </v>
      </c>
      <c r="I2072" s="207">
        <v>472</v>
      </c>
      <c r="J2072" s="73"/>
      <c r="K2072" s="73"/>
      <c r="L2072" s="73"/>
      <c r="M2072" s="147"/>
      <c r="N2072" s="17">
        <v>472</v>
      </c>
      <c r="O2072" s="206"/>
      <c r="P2072" s="53" t="s">
        <v>167</v>
      </c>
      <c r="Q2072" s="71" t="s">
        <v>425</v>
      </c>
      <c r="R2072" s="78"/>
      <c r="S2072" s="71"/>
      <c r="T2072" s="71"/>
      <c r="U2072" s="53"/>
      <c r="V2072" s="145"/>
      <c r="W2072" s="206" t="str">
        <f t="shared" si="98"/>
        <v>ORP20161018NOBO</v>
      </c>
      <c r="X2072" s="206">
        <f t="shared" si="99"/>
        <v>0</v>
      </c>
      <c r="Y2072" s="206" t="str">
        <f>VLOOKUP(P2072,NIVEAUXADMIN!A:B,2,FALSE)</f>
        <v>HT09</v>
      </c>
      <c r="Z2072" s="206" t="str">
        <f>VLOOKUP(Q2072,NIVEAUXADMIN!E:F,2,FALSE)</f>
        <v>HT09933</v>
      </c>
      <c r="AA2072" s="206" t="e">
        <f>VLOOKUP(R2072,NIVEAUXADMIN!I:J,2,FALSE)</f>
        <v>#N/A</v>
      </c>
      <c r="AB2072" s="206">
        <f>IF(SUMPRODUCT(($A$4:$A2072=A2072)*($Q$4:$Q2072=Q2072))&gt;1,0,1)</f>
        <v>0</v>
      </c>
      <c r="AC2072" s="207">
        <f>IF(SUMPRODUCT(($A$4:$A2072=A2072)*($F$4:$F2072=F2072)*($Q$4:$Q2072=Q2072))&gt;1,0,1)</f>
        <v>1</v>
      </c>
      <c r="AD2072" s="206" t="str">
        <f t="shared" si="100"/>
        <v xml:space="preserve">{"Organisation": "Orphans International Helpline (OIH)", "Indicateur": "Distribution de materiel d'abris d'urgence", "Statut": "Réalisé", "Date de l'activité (passé ou planifiée)
( jj-mm-aaaa)": "10/18/2016", "Département": "Nord Ouest", "Commune": "Bombardopolis", "Section Communale": ""}, </v>
      </c>
    </row>
    <row r="2073" spans="1:30" x14ac:dyDescent="0.25">
      <c r="A2073" s="53" t="s">
        <v>2068</v>
      </c>
      <c r="B2073" s="53" t="s">
        <v>67</v>
      </c>
      <c r="C2073" s="53" t="s">
        <v>47</v>
      </c>
      <c r="D2073" s="53" t="s">
        <v>15</v>
      </c>
      <c r="E2073" s="132">
        <v>42661</v>
      </c>
      <c r="F2073" s="77" t="s">
        <v>2417</v>
      </c>
      <c r="G2073" s="145" t="s">
        <v>1047</v>
      </c>
      <c r="H2073" s="138" t="str">
        <f>IFERROR(VLOOKUP(G2073,REFERENCES!O:P,2,FALSE),"")</f>
        <v xml:space="preserve">Nombre </v>
      </c>
      <c r="I2073" s="207">
        <v>370</v>
      </c>
      <c r="J2073" s="17"/>
      <c r="K2073" s="17"/>
      <c r="L2073" s="17"/>
      <c r="M2073" s="147"/>
      <c r="N2073" s="17">
        <v>370</v>
      </c>
      <c r="O2073" s="206"/>
      <c r="P2073" s="53" t="s">
        <v>167</v>
      </c>
      <c r="Q2073" s="71" t="s">
        <v>431</v>
      </c>
      <c r="R2073" s="78"/>
      <c r="S2073" s="71"/>
      <c r="T2073" s="53"/>
      <c r="U2073" s="53"/>
      <c r="V2073" s="145"/>
      <c r="W2073" s="206" t="str">
        <f t="shared" si="98"/>
        <v>ORP20161018NOJE</v>
      </c>
      <c r="X2073" s="206">
        <f t="shared" si="99"/>
        <v>0</v>
      </c>
      <c r="Y2073" s="206" t="str">
        <f>VLOOKUP(P2073,NIVEAUXADMIN!A:B,2,FALSE)</f>
        <v>HT09</v>
      </c>
      <c r="Z2073" s="206" t="str">
        <f>VLOOKUP(Q2073,NIVEAUXADMIN!E:F,2,FALSE)</f>
        <v>HT09934</v>
      </c>
      <c r="AA2073" s="206" t="e">
        <f>VLOOKUP(R2073,NIVEAUXADMIN!I:J,2,FALSE)</f>
        <v>#N/A</v>
      </c>
      <c r="AB2073" s="206">
        <f>IF(SUMPRODUCT(($A$4:$A2073=A2073)*($Q$4:$Q2073=Q2073))&gt;1,0,1)</f>
        <v>0</v>
      </c>
      <c r="AC2073" s="207">
        <f>IF(SUMPRODUCT(($A$4:$A2073=A2073)*($F$4:$F2073=F2073)*($Q$4:$Q2073=Q2073))&gt;1,0,1)</f>
        <v>0</v>
      </c>
      <c r="AD2073" s="206" t="str">
        <f t="shared" si="100"/>
        <v xml:space="preserve">{"Organisation": "Orphans International Helpline (OIH)", "Indicateur": "Distribution de biens non-alimentaire", "Statut": "Réalisé", "Date de l'activité (passé ou planifiée)
( jj-mm-aaaa)": "10/18/2016", "Département": "Nord Ouest", "Commune": "Jean Rabel", "Section Communale": ""}, </v>
      </c>
    </row>
    <row r="2074" spans="1:30" x14ac:dyDescent="0.25">
      <c r="A2074" s="53" t="s">
        <v>2068</v>
      </c>
      <c r="B2074" s="53" t="s">
        <v>67</v>
      </c>
      <c r="C2074" s="53" t="s">
        <v>47</v>
      </c>
      <c r="D2074" s="53" t="s">
        <v>15</v>
      </c>
      <c r="E2074" s="132">
        <v>42661</v>
      </c>
      <c r="F2074" s="77" t="s">
        <v>2417</v>
      </c>
      <c r="G2074" s="145" t="s">
        <v>1058</v>
      </c>
      <c r="H2074" s="138" t="str">
        <f>IFERROR(VLOOKUP(G2074,REFERENCES!O:P,2,FALSE),"")</f>
        <v xml:space="preserve">Nombre </v>
      </c>
      <c r="I2074" s="207">
        <v>370</v>
      </c>
      <c r="J2074" s="17"/>
      <c r="K2074" s="17"/>
      <c r="L2074" s="17"/>
      <c r="M2074" s="147"/>
      <c r="N2074" s="17">
        <v>370</v>
      </c>
      <c r="O2074" s="206"/>
      <c r="P2074" s="53" t="s">
        <v>167</v>
      </c>
      <c r="Q2074" s="71" t="s">
        <v>431</v>
      </c>
      <c r="R2074" s="78"/>
      <c r="S2074" s="71"/>
      <c r="T2074" s="53"/>
      <c r="U2074" s="53"/>
      <c r="V2074" s="206" t="s">
        <v>1049</v>
      </c>
      <c r="W2074" s="206" t="str">
        <f t="shared" si="98"/>
        <v>ORP20161018NOJE</v>
      </c>
      <c r="X2074" s="206">
        <f t="shared" si="99"/>
        <v>0</v>
      </c>
      <c r="Y2074" s="206" t="str">
        <f>VLOOKUP(P2074,NIVEAUXADMIN!A:B,2,FALSE)</f>
        <v>HT09</v>
      </c>
      <c r="Z2074" s="206" t="str">
        <f>VLOOKUP(Q2074,NIVEAUXADMIN!E:F,2,FALSE)</f>
        <v>HT09934</v>
      </c>
      <c r="AA2074" s="206" t="e">
        <f>VLOOKUP(R2074,NIVEAUXADMIN!I:J,2,FALSE)</f>
        <v>#N/A</v>
      </c>
      <c r="AB2074" s="206">
        <f>IF(SUMPRODUCT(($A$4:$A2074=A2074)*($Q$4:$Q2074=Q2074))&gt;1,0,1)</f>
        <v>0</v>
      </c>
      <c r="AC2074" s="207">
        <f>IF(SUMPRODUCT(($A$4:$A2074=A2074)*($F$4:$F2074=F2074)*($Q$4:$Q2074=Q2074))&gt;1,0,1)</f>
        <v>0</v>
      </c>
      <c r="AD2074" s="206" t="str">
        <f t="shared" si="100"/>
        <v xml:space="preserve">{"Organisation": "Orphans International Helpline (OIH)", "Indicateur": "Distribution de biens non-alimentaire", "Statut": "Réalisé", "Date de l'activité (passé ou planifiée)
( jj-mm-aaaa)": "10/18/2016", "Département": "Nord Ouest", "Commune": "Jean Rabel", "Section Communale": ""}, </v>
      </c>
    </row>
    <row r="2075" spans="1:30" x14ac:dyDescent="0.25">
      <c r="A2075" s="53" t="s">
        <v>2068</v>
      </c>
      <c r="B2075" s="53" t="s">
        <v>67</v>
      </c>
      <c r="C2075" s="53" t="s">
        <v>47</v>
      </c>
      <c r="D2075" s="53" t="s">
        <v>15</v>
      </c>
      <c r="E2075" s="132">
        <v>42661</v>
      </c>
      <c r="F2075" s="77" t="s">
        <v>2417</v>
      </c>
      <c r="G2075" s="145" t="s">
        <v>1055</v>
      </c>
      <c r="H2075" s="138" t="str">
        <f>IFERROR(VLOOKUP(G2075,REFERENCES!O:P,2,FALSE),"")</f>
        <v xml:space="preserve">Nombre </v>
      </c>
      <c r="I2075" s="207">
        <v>93</v>
      </c>
      <c r="J2075" s="17"/>
      <c r="K2075" s="17"/>
      <c r="L2075" s="17"/>
      <c r="M2075" s="147"/>
      <c r="N2075" s="17">
        <v>93</v>
      </c>
      <c r="O2075" s="206"/>
      <c r="P2075" s="53" t="s">
        <v>167</v>
      </c>
      <c r="Q2075" s="71" t="s">
        <v>431</v>
      </c>
      <c r="R2075" s="78"/>
      <c r="S2075" s="206"/>
      <c r="T2075" s="53"/>
      <c r="U2075" s="53"/>
      <c r="V2075" s="145"/>
      <c r="W2075" s="206" t="str">
        <f t="shared" si="98"/>
        <v>ORP20161018NOJE</v>
      </c>
      <c r="X2075" s="206">
        <f t="shared" si="99"/>
        <v>0</v>
      </c>
      <c r="Y2075" s="206" t="str">
        <f>VLOOKUP(P2075,NIVEAUXADMIN!A:B,2,FALSE)</f>
        <v>HT09</v>
      </c>
      <c r="Z2075" s="206" t="str">
        <f>VLOOKUP(Q2075,NIVEAUXADMIN!E:F,2,FALSE)</f>
        <v>HT09934</v>
      </c>
      <c r="AA2075" s="206" t="e">
        <f>VLOOKUP(R2075,NIVEAUXADMIN!I:J,2,FALSE)</f>
        <v>#N/A</v>
      </c>
      <c r="AB2075" s="206">
        <f>IF(SUMPRODUCT(($A$4:$A2075=A2075)*($Q$4:$Q2075=Q2075))&gt;1,0,1)</f>
        <v>0</v>
      </c>
      <c r="AC2075" s="207">
        <f>IF(SUMPRODUCT(($A$4:$A2075=A2075)*($F$4:$F2075=F2075)*($Q$4:$Q2075=Q2075))&gt;1,0,1)</f>
        <v>0</v>
      </c>
      <c r="AD2075" s="206" t="str">
        <f t="shared" si="100"/>
        <v xml:space="preserve">{"Organisation": "Orphans International Helpline (OIH)", "Indicateur": "Distribution de biens non-alimentaire", "Statut": "Réalisé", "Date de l'activité (passé ou planifiée)
( jj-mm-aaaa)": "10/18/2016", "Département": "Nord Ouest", "Commune": "Jean Rabel", "Section Communale": ""}, </v>
      </c>
    </row>
    <row r="2076" spans="1:30" x14ac:dyDescent="0.25">
      <c r="A2076" s="53" t="s">
        <v>2068</v>
      </c>
      <c r="B2076" s="53" t="s">
        <v>67</v>
      </c>
      <c r="C2076" s="53" t="s">
        <v>47</v>
      </c>
      <c r="D2076" s="53" t="s">
        <v>15</v>
      </c>
      <c r="E2076" s="132">
        <v>42661</v>
      </c>
      <c r="F2076" s="77" t="s">
        <v>2420</v>
      </c>
      <c r="G2076" s="145" t="s">
        <v>2409</v>
      </c>
      <c r="H2076" s="138" t="str">
        <f>IFERROR(VLOOKUP(G2076,REFERENCES!O:P,2,FALSE),"")</f>
        <v xml:space="preserve">Nombre </v>
      </c>
      <c r="I2076" s="207">
        <v>370</v>
      </c>
      <c r="J2076" s="73"/>
      <c r="K2076" s="73"/>
      <c r="L2076" s="73"/>
      <c r="M2076" s="147"/>
      <c r="N2076" s="17">
        <v>370</v>
      </c>
      <c r="O2076" s="206"/>
      <c r="P2076" s="53" t="s">
        <v>167</v>
      </c>
      <c r="Q2076" s="53" t="s">
        <v>431</v>
      </c>
      <c r="R2076" s="78"/>
      <c r="S2076" s="206"/>
      <c r="T2076" s="53"/>
      <c r="U2076" s="53"/>
      <c r="V2076" s="72"/>
      <c r="W2076" s="206" t="str">
        <f t="shared" si="98"/>
        <v>ORP20161018NOJE</v>
      </c>
      <c r="X2076" s="206">
        <f t="shared" si="99"/>
        <v>0</v>
      </c>
      <c r="Y2076" s="206" t="str">
        <f>VLOOKUP(P2076,NIVEAUXADMIN!A:B,2,FALSE)</f>
        <v>HT09</v>
      </c>
      <c r="Z2076" s="206" t="str">
        <f>VLOOKUP(Q2076,NIVEAUXADMIN!E:F,2,FALSE)</f>
        <v>HT09934</v>
      </c>
      <c r="AA2076" s="206" t="e">
        <f>VLOOKUP(R2076,NIVEAUXADMIN!I:J,2,FALSE)</f>
        <v>#N/A</v>
      </c>
      <c r="AB2076" s="206">
        <f>IF(SUMPRODUCT(($A$4:$A2076=A2076)*($Q$4:$Q2076=Q2076))&gt;1,0,1)</f>
        <v>0</v>
      </c>
      <c r="AC2076" s="207">
        <f>IF(SUMPRODUCT(($A$4:$A2076=A2076)*($F$4:$F2076=F2076)*($Q$4:$Q2076=Q2076))&gt;1,0,1)</f>
        <v>1</v>
      </c>
      <c r="AD2076" s="206" t="str">
        <f t="shared" si="100"/>
        <v xml:space="preserve">{"Organisation": "Orphans International Helpline (OIH)", "Indicateur": "Distribution de materiel d'abris d'urgence", "Statut": "Réalisé", "Date de l'activité (passé ou planifiée)
( jj-mm-aaaa)": "10/18/2016", "Département": "Nord Ouest", "Commune": "Jean Rabel", "Section Communale": ""}, </v>
      </c>
    </row>
    <row r="2077" spans="1:30" x14ac:dyDescent="0.25">
      <c r="A2077" s="53" t="s">
        <v>2068</v>
      </c>
      <c r="B2077" s="53" t="s">
        <v>67</v>
      </c>
      <c r="C2077" s="53" t="s">
        <v>47</v>
      </c>
      <c r="D2077" s="53" t="s">
        <v>15</v>
      </c>
      <c r="E2077" s="132">
        <v>42661</v>
      </c>
      <c r="F2077" s="77" t="s">
        <v>2417</v>
      </c>
      <c r="G2077" s="145" t="s">
        <v>1047</v>
      </c>
      <c r="H2077" s="138" t="str">
        <f>IFERROR(VLOOKUP(G2077,REFERENCES!O:P,2,FALSE),"")</f>
        <v xml:space="preserve">Nombre </v>
      </c>
      <c r="I2077" s="207">
        <v>720</v>
      </c>
      <c r="J2077" s="73"/>
      <c r="K2077" s="73"/>
      <c r="L2077" s="73"/>
      <c r="M2077" s="147"/>
      <c r="N2077" s="17">
        <v>720</v>
      </c>
      <c r="O2077" s="206"/>
      <c r="P2077" s="53" t="s">
        <v>167</v>
      </c>
      <c r="Q2077" s="71" t="s">
        <v>431</v>
      </c>
      <c r="R2077" s="78"/>
      <c r="S2077" s="206"/>
      <c r="T2077" s="53"/>
      <c r="U2077" s="53"/>
      <c r="V2077" s="145"/>
      <c r="W2077" s="206" t="str">
        <f t="shared" si="98"/>
        <v>ORP20161018NOJE</v>
      </c>
      <c r="X2077" s="206">
        <f t="shared" si="99"/>
        <v>0</v>
      </c>
      <c r="Y2077" s="206" t="str">
        <f>VLOOKUP(P2077,NIVEAUXADMIN!A:B,2,FALSE)</f>
        <v>HT09</v>
      </c>
      <c r="Z2077" s="206" t="str">
        <f>VLOOKUP(Q2077,NIVEAUXADMIN!E:F,2,FALSE)</f>
        <v>HT09934</v>
      </c>
      <c r="AA2077" s="206" t="e">
        <f>VLOOKUP(R2077,NIVEAUXADMIN!I:J,2,FALSE)</f>
        <v>#N/A</v>
      </c>
      <c r="AB2077" s="206">
        <f>IF(SUMPRODUCT(($A$4:$A2077=A2077)*($Q$4:$Q2077=Q2077))&gt;1,0,1)</f>
        <v>0</v>
      </c>
      <c r="AC2077" s="207">
        <f>IF(SUMPRODUCT(($A$4:$A2077=A2077)*($F$4:$F2077=F2077)*($Q$4:$Q2077=Q2077))&gt;1,0,1)</f>
        <v>0</v>
      </c>
      <c r="AD2077" s="206" t="str">
        <f t="shared" si="100"/>
        <v xml:space="preserve">{"Organisation": "Orphans International Helpline (OIH)", "Indicateur": "Distribution de biens non-alimentaire", "Statut": "Réalisé", "Date de l'activité (passé ou planifiée)
( jj-mm-aaaa)": "10/18/2016", "Département": "Nord Ouest", "Commune": "Jean Rabel", "Section Communale": ""}, </v>
      </c>
    </row>
    <row r="2078" spans="1:30" x14ac:dyDescent="0.25">
      <c r="A2078" s="53" t="s">
        <v>2068</v>
      </c>
      <c r="B2078" s="53" t="s">
        <v>67</v>
      </c>
      <c r="C2078" s="53" t="s">
        <v>47</v>
      </c>
      <c r="D2078" s="53" t="s">
        <v>15</v>
      </c>
      <c r="E2078" s="132">
        <v>42661</v>
      </c>
      <c r="F2078" s="77" t="s">
        <v>2417</v>
      </c>
      <c r="G2078" s="145" t="s">
        <v>1047</v>
      </c>
      <c r="H2078" s="138" t="str">
        <f>IFERROR(VLOOKUP(G2078,REFERENCES!O:P,2,FALSE),"")</f>
        <v xml:space="preserve">Nombre </v>
      </c>
      <c r="I2078" s="207">
        <v>370</v>
      </c>
      <c r="J2078" s="73"/>
      <c r="K2078" s="73"/>
      <c r="L2078" s="73"/>
      <c r="M2078" s="147"/>
      <c r="N2078" s="17">
        <v>370</v>
      </c>
      <c r="O2078" s="206"/>
      <c r="P2078" s="53" t="s">
        <v>167</v>
      </c>
      <c r="Q2078" s="53" t="s">
        <v>437</v>
      </c>
      <c r="R2078" s="78"/>
      <c r="S2078" s="206"/>
      <c r="T2078" s="53"/>
      <c r="U2078" s="53"/>
      <c r="V2078" s="145"/>
      <c r="W2078" s="206" t="str">
        <f t="shared" si="98"/>
        <v>ORP20161018NOMO</v>
      </c>
      <c r="X2078" s="206">
        <f t="shared" si="99"/>
        <v>0</v>
      </c>
      <c r="Y2078" s="206" t="str">
        <f>VLOOKUP(P2078,NIVEAUXADMIN!A:B,2,FALSE)</f>
        <v>HT09</v>
      </c>
      <c r="Z2078" s="206" t="str">
        <f>VLOOKUP(Q2078,NIVEAUXADMIN!E:F,2,FALSE)</f>
        <v>HT09931</v>
      </c>
      <c r="AA2078" s="206" t="e">
        <f>VLOOKUP(R2078,NIVEAUXADMIN!I:J,2,FALSE)</f>
        <v>#N/A</v>
      </c>
      <c r="AB2078" s="206">
        <f>IF(SUMPRODUCT(($A$4:$A2078=A2078)*($Q$4:$Q2078=Q2078))&gt;1,0,1)</f>
        <v>0</v>
      </c>
      <c r="AC2078" s="207">
        <f>IF(SUMPRODUCT(($A$4:$A2078=A2078)*($F$4:$F2078=F2078)*($Q$4:$Q2078=Q2078))&gt;1,0,1)</f>
        <v>0</v>
      </c>
      <c r="AD2078" s="206" t="str">
        <f t="shared" si="100"/>
        <v xml:space="preserve">{"Organisation": "Orphans International Helpline (OIH)", "Indicateur": "Distribution de biens non-alimentaire", "Statut": "Réalisé", "Date de l'activité (passé ou planifiée)
( jj-mm-aaaa)": "10/18/2016", "Département": "Nord Ouest", "Commune": "Mole Saint Nicolas", "Section Communale": ""}, </v>
      </c>
    </row>
    <row r="2079" spans="1:30" x14ac:dyDescent="0.25">
      <c r="A2079" s="53" t="s">
        <v>2068</v>
      </c>
      <c r="B2079" s="53" t="s">
        <v>67</v>
      </c>
      <c r="C2079" s="53" t="s">
        <v>47</v>
      </c>
      <c r="D2079" s="53" t="s">
        <v>15</v>
      </c>
      <c r="E2079" s="132">
        <v>42661</v>
      </c>
      <c r="F2079" s="77" t="s">
        <v>2417</v>
      </c>
      <c r="G2079" s="145" t="s">
        <v>1058</v>
      </c>
      <c r="H2079" s="138" t="str">
        <f>IFERROR(VLOOKUP(G2079,REFERENCES!O:P,2,FALSE),"")</f>
        <v xml:space="preserve">Nombre </v>
      </c>
      <c r="I2079" s="207">
        <v>370</v>
      </c>
      <c r="J2079" s="207"/>
      <c r="K2079" s="207"/>
      <c r="L2079" s="207"/>
      <c r="M2079" s="147"/>
      <c r="N2079" s="207">
        <v>370</v>
      </c>
      <c r="O2079" s="206"/>
      <c r="P2079" s="53" t="s">
        <v>167</v>
      </c>
      <c r="Q2079" s="53" t="s">
        <v>437</v>
      </c>
      <c r="R2079" s="78"/>
      <c r="S2079" s="206"/>
      <c r="T2079" s="53"/>
      <c r="U2079" s="53"/>
      <c r="V2079" s="206" t="s">
        <v>1049</v>
      </c>
      <c r="W2079" s="206" t="str">
        <f t="shared" si="98"/>
        <v>ORP20161018NOMO</v>
      </c>
      <c r="X2079" s="206">
        <f t="shared" si="99"/>
        <v>0</v>
      </c>
      <c r="Y2079" s="206" t="str">
        <f>VLOOKUP(P2079,NIVEAUXADMIN!A:B,2,FALSE)</f>
        <v>HT09</v>
      </c>
      <c r="Z2079" s="206" t="str">
        <f>VLOOKUP(Q2079,NIVEAUXADMIN!E:F,2,FALSE)</f>
        <v>HT09931</v>
      </c>
      <c r="AA2079" s="206" t="e">
        <f>VLOOKUP(R2079,NIVEAUXADMIN!I:J,2,FALSE)</f>
        <v>#N/A</v>
      </c>
      <c r="AB2079" s="206">
        <f>IF(SUMPRODUCT(($A$4:$A2079=A2079)*($Q$4:$Q2079=Q2079))&gt;1,0,1)</f>
        <v>0</v>
      </c>
      <c r="AC2079" s="207">
        <f>IF(SUMPRODUCT(($A$4:$A2079=A2079)*($F$4:$F2079=F2079)*($Q$4:$Q2079=Q2079))&gt;1,0,1)</f>
        <v>0</v>
      </c>
      <c r="AD2079" s="206" t="str">
        <f t="shared" si="100"/>
        <v xml:space="preserve">{"Organisation": "Orphans International Helpline (OIH)", "Indicateur": "Distribution de biens non-alimentaire", "Statut": "Réalisé", "Date de l'activité (passé ou planifiée)
( jj-mm-aaaa)": "10/18/2016", "Département": "Nord Ouest", "Commune": "Mole Saint Nicolas", "Section Communale": ""}, </v>
      </c>
    </row>
    <row r="2080" spans="1:30" x14ac:dyDescent="0.25">
      <c r="A2080" s="53" t="s">
        <v>2068</v>
      </c>
      <c r="B2080" s="53" t="s">
        <v>67</v>
      </c>
      <c r="C2080" s="71" t="s">
        <v>47</v>
      </c>
      <c r="D2080" s="71" t="s">
        <v>15</v>
      </c>
      <c r="E2080" s="132">
        <v>42661</v>
      </c>
      <c r="F2080" s="77" t="s">
        <v>2417</v>
      </c>
      <c r="G2080" s="145" t="s">
        <v>1056</v>
      </c>
      <c r="H2080" s="138" t="str">
        <f>IFERROR(VLOOKUP(G2080,REFERENCES!O:P,2,FALSE),"")</f>
        <v xml:space="preserve">Nombre </v>
      </c>
      <c r="I2080" s="207">
        <v>100</v>
      </c>
      <c r="J2080" s="207"/>
      <c r="K2080" s="207"/>
      <c r="L2080" s="207"/>
      <c r="M2080" s="147"/>
      <c r="N2080" s="207">
        <v>100</v>
      </c>
      <c r="O2080" s="143"/>
      <c r="P2080" s="71" t="s">
        <v>167</v>
      </c>
      <c r="Q2080" s="71" t="s">
        <v>437</v>
      </c>
      <c r="R2080" s="78"/>
      <c r="S2080" s="206"/>
      <c r="T2080" s="71"/>
      <c r="U2080" s="71"/>
      <c r="V2080" s="72"/>
      <c r="W2080" s="206" t="str">
        <f t="shared" si="98"/>
        <v>ORP20161018NOMO</v>
      </c>
      <c r="X2080" s="206">
        <f t="shared" si="99"/>
        <v>0</v>
      </c>
      <c r="Y2080" s="206" t="str">
        <f>VLOOKUP(P2080,NIVEAUXADMIN!A:B,2,FALSE)</f>
        <v>HT09</v>
      </c>
      <c r="Z2080" s="206" t="str">
        <f>VLOOKUP(Q2080,NIVEAUXADMIN!E:F,2,FALSE)</f>
        <v>HT09931</v>
      </c>
      <c r="AA2080" s="206" t="e">
        <f>VLOOKUP(R2080,NIVEAUXADMIN!I:J,2,FALSE)</f>
        <v>#N/A</v>
      </c>
      <c r="AB2080" s="206">
        <f>IF(SUMPRODUCT(($A$4:$A2080=A2080)*($Q$4:$Q2080=Q2080))&gt;1,0,1)</f>
        <v>0</v>
      </c>
      <c r="AC2080" s="207">
        <f>IF(SUMPRODUCT(($A$4:$A2080=A2080)*($F$4:$F2080=F2080)*($Q$4:$Q2080=Q2080))&gt;1,0,1)</f>
        <v>0</v>
      </c>
      <c r="AD2080" s="206" t="str">
        <f t="shared" si="100"/>
        <v xml:space="preserve">{"Organisation": "Orphans International Helpline (OIH)", "Indicateur": "Distribution de biens non-alimentaire", "Statut": "Réalisé", "Date de l'activité (passé ou planifiée)
( jj-mm-aaaa)": "10/18/2016", "Département": "Nord Ouest", "Commune": "Mole Saint Nicolas", "Section Communale": ""}, </v>
      </c>
    </row>
    <row r="2081" spans="1:30" x14ac:dyDescent="0.25">
      <c r="A2081" s="53" t="s">
        <v>2068</v>
      </c>
      <c r="B2081" s="53" t="s">
        <v>67</v>
      </c>
      <c r="C2081" s="71" t="s">
        <v>47</v>
      </c>
      <c r="D2081" s="71" t="s">
        <v>15</v>
      </c>
      <c r="E2081" s="132">
        <v>42661</v>
      </c>
      <c r="F2081" s="77" t="s">
        <v>2420</v>
      </c>
      <c r="G2081" s="145" t="s">
        <v>2409</v>
      </c>
      <c r="H2081" s="138" t="str">
        <f>IFERROR(VLOOKUP(G2081,REFERENCES!O:P,2,FALSE),"")</f>
        <v xml:space="preserve">Nombre </v>
      </c>
      <c r="I2081" s="207">
        <v>370</v>
      </c>
      <c r="J2081" s="207"/>
      <c r="K2081" s="207"/>
      <c r="L2081" s="207"/>
      <c r="M2081" s="147"/>
      <c r="N2081" s="207">
        <v>370</v>
      </c>
      <c r="O2081" s="206"/>
      <c r="P2081" s="71" t="s">
        <v>167</v>
      </c>
      <c r="Q2081" s="71" t="s">
        <v>437</v>
      </c>
      <c r="R2081" s="78"/>
      <c r="S2081" s="206"/>
      <c r="T2081" s="71"/>
      <c r="U2081" s="71"/>
      <c r="V2081" s="72"/>
      <c r="W2081" s="206" t="str">
        <f t="shared" si="98"/>
        <v>ORP20161018NOMO</v>
      </c>
      <c r="X2081" s="206">
        <f t="shared" si="99"/>
        <v>0</v>
      </c>
      <c r="Y2081" s="206" t="str">
        <f>VLOOKUP(P2081,NIVEAUXADMIN!A:B,2,FALSE)</f>
        <v>HT09</v>
      </c>
      <c r="Z2081" s="206" t="str">
        <f>VLOOKUP(Q2081,NIVEAUXADMIN!E:F,2,FALSE)</f>
        <v>HT09931</v>
      </c>
      <c r="AA2081" s="206" t="e">
        <f>VLOOKUP(R2081,NIVEAUXADMIN!I:J,2,FALSE)</f>
        <v>#N/A</v>
      </c>
      <c r="AB2081" s="206">
        <f>IF(SUMPRODUCT(($A$4:$A2081=A2081)*($Q$4:$Q2081=Q2081))&gt;1,0,1)</f>
        <v>0</v>
      </c>
      <c r="AC2081" s="207">
        <f>IF(SUMPRODUCT(($A$4:$A2081=A2081)*($F$4:$F2081=F2081)*($Q$4:$Q2081=Q2081))&gt;1,0,1)</f>
        <v>1</v>
      </c>
      <c r="AD2081" s="206" t="str">
        <f t="shared" si="100"/>
        <v xml:space="preserve">{"Organisation": "Orphans International Helpline (OIH)", "Indicateur": "Distribution de materiel d'abris d'urgence", "Statut": "Réalisé", "Date de l'activité (passé ou planifiée)
( jj-mm-aaaa)": "10/18/2016", "Département": "Nord Ouest", "Commune": "Mole Saint Nicolas", "Section Communale": ""}, </v>
      </c>
    </row>
    <row r="2082" spans="1:30" x14ac:dyDescent="0.25">
      <c r="A2082" s="71" t="s">
        <v>2068</v>
      </c>
      <c r="B2082" s="71"/>
      <c r="C2082" s="71"/>
      <c r="D2082" s="71" t="s">
        <v>15</v>
      </c>
      <c r="E2082" s="132">
        <v>42739</v>
      </c>
      <c r="F2082" s="77" t="s">
        <v>2417</v>
      </c>
      <c r="G2082" s="145" t="s">
        <v>1047</v>
      </c>
      <c r="H2082" s="138" t="str">
        <f>IFERROR(VLOOKUP(G2082,REFERENCES!O:P,2,FALSE),"")</f>
        <v xml:space="preserve">Nombre </v>
      </c>
      <c r="I2082" s="185">
        <v>437</v>
      </c>
      <c r="J2082" s="73"/>
      <c r="K2082" s="73"/>
      <c r="L2082" s="73"/>
      <c r="M2082" s="147" t="s">
        <v>1818</v>
      </c>
      <c r="N2082" s="146">
        <v>437</v>
      </c>
      <c r="O2082" s="206"/>
      <c r="P2082" s="71" t="s">
        <v>167</v>
      </c>
      <c r="Q2082" s="71" t="s">
        <v>326</v>
      </c>
      <c r="R2082" s="150"/>
      <c r="S2082" s="209" t="s">
        <v>2222</v>
      </c>
      <c r="T2082" s="71"/>
      <c r="U2082" s="71"/>
      <c r="V2082" s="145"/>
      <c r="W2082" s="206" t="str">
        <f t="shared" si="98"/>
        <v>ORP201714NOBA</v>
      </c>
      <c r="X2082" s="206">
        <f t="shared" si="99"/>
        <v>0</v>
      </c>
      <c r="Y2082" s="206" t="str">
        <f>VLOOKUP(P2082,NIVEAUXADMIN!A:B,2,FALSE)</f>
        <v>HT09</v>
      </c>
      <c r="Z2082" s="206" t="str">
        <f>VLOOKUP(Q2082,NIVEAUXADMIN!E:F,2,FALSE)</f>
        <v>HT09932</v>
      </c>
      <c r="AA2082" s="206" t="e">
        <f>VLOOKUP(R2082,NIVEAUXADMIN!I:J,2,FALSE)</f>
        <v>#N/A</v>
      </c>
      <c r="AB2082" s="206">
        <f>IF(SUMPRODUCT(($A$4:$A2082=A2082)*($Q$4:$Q2082=Q2082))&gt;1,0,1)</f>
        <v>0</v>
      </c>
      <c r="AC2082" s="207">
        <f>IF(SUMPRODUCT(($A$4:$A2082=A2082)*($F$4:$F2082=F2082)*($Q$4:$Q2082=Q2082))&gt;1,0,1)</f>
        <v>0</v>
      </c>
      <c r="AD2082" s="206" t="str">
        <f t="shared" si="100"/>
        <v xml:space="preserve">{"Organisation": "Orphans International Helpline (OIH)", "Indicateur": "Distribution de biens non-alimentaire", "Statut": "Réalisé", "Date de l'activité (passé ou planifiée)
( jj-mm-aaaa)": "1/4/2017", "Département": "Nord Ouest", "Commune": "Baie de Henne", "Section Communale": ""}, </v>
      </c>
    </row>
    <row r="2083" spans="1:30" x14ac:dyDescent="0.25">
      <c r="A2083" s="71" t="s">
        <v>2068</v>
      </c>
      <c r="B2083" s="71"/>
      <c r="C2083" s="71"/>
      <c r="D2083" s="71" t="s">
        <v>15</v>
      </c>
      <c r="E2083" s="132">
        <v>42739</v>
      </c>
      <c r="F2083" s="77" t="s">
        <v>2417</v>
      </c>
      <c r="G2083" s="145" t="s">
        <v>1055</v>
      </c>
      <c r="H2083" s="138" t="str">
        <f>IFERROR(VLOOKUP(G2083,REFERENCES!O:P,2,FALSE),"")</f>
        <v xml:space="preserve">Nombre </v>
      </c>
      <c r="I2083" s="185">
        <v>14</v>
      </c>
      <c r="J2083" s="73"/>
      <c r="K2083" s="73"/>
      <c r="L2083" s="73"/>
      <c r="M2083" s="147" t="s">
        <v>1818</v>
      </c>
      <c r="N2083" s="207">
        <v>14</v>
      </c>
      <c r="O2083" s="206"/>
      <c r="P2083" s="71" t="s">
        <v>167</v>
      </c>
      <c r="Q2083" s="71" t="s">
        <v>326</v>
      </c>
      <c r="R2083" s="150"/>
      <c r="S2083" s="209" t="s">
        <v>2222</v>
      </c>
      <c r="T2083" s="71"/>
      <c r="U2083" s="71"/>
      <c r="V2083" s="72"/>
      <c r="W2083" s="206" t="str">
        <f t="shared" si="98"/>
        <v>ORP201714NOBA</v>
      </c>
      <c r="X2083" s="206">
        <f t="shared" si="99"/>
        <v>0</v>
      </c>
      <c r="Y2083" s="206" t="str">
        <f>VLOOKUP(P2083,NIVEAUXADMIN!A:B,2,FALSE)</f>
        <v>HT09</v>
      </c>
      <c r="Z2083" s="206" t="str">
        <f>VLOOKUP(Q2083,NIVEAUXADMIN!E:F,2,FALSE)</f>
        <v>HT09932</v>
      </c>
      <c r="AA2083" s="206" t="e">
        <f>VLOOKUP(R2083,NIVEAUXADMIN!I:J,2,FALSE)</f>
        <v>#N/A</v>
      </c>
      <c r="AB2083" s="206">
        <f>IF(SUMPRODUCT(($A$4:$A2083=A2083)*($Q$4:$Q2083=Q2083))&gt;1,0,1)</f>
        <v>0</v>
      </c>
      <c r="AC2083" s="207">
        <f>IF(SUMPRODUCT(($A$4:$A2083=A2083)*($F$4:$F2083=F2083)*($Q$4:$Q2083=Q2083))&gt;1,0,1)</f>
        <v>0</v>
      </c>
      <c r="AD2083" s="206" t="str">
        <f t="shared" si="100"/>
        <v xml:space="preserve">{"Organisation": "Orphans International Helpline (OIH)", "Indicateur": "Distribution de biens non-alimentaire", "Statut": "Réalisé", "Date de l'activité (passé ou planifiée)
( jj-mm-aaaa)": "1/4/2017", "Département": "Nord Ouest", "Commune": "Baie de Henne", "Section Communale": ""}, </v>
      </c>
    </row>
    <row r="2084" spans="1:30" x14ac:dyDescent="0.25">
      <c r="A2084" s="71" t="s">
        <v>2068</v>
      </c>
      <c r="B2084" s="71"/>
      <c r="C2084" s="71"/>
      <c r="D2084" s="71" t="s">
        <v>15</v>
      </c>
      <c r="E2084" s="132">
        <v>42739</v>
      </c>
      <c r="F2084" s="77" t="s">
        <v>2417</v>
      </c>
      <c r="G2084" s="145" t="s">
        <v>1047</v>
      </c>
      <c r="H2084" s="138" t="str">
        <f>IFERROR(VLOOKUP(G2084,REFERENCES!O:P,2,FALSE),"")</f>
        <v xml:space="preserve">Nombre </v>
      </c>
      <c r="I2084" s="185">
        <v>438</v>
      </c>
      <c r="J2084" s="73"/>
      <c r="K2084" s="73"/>
      <c r="L2084" s="73"/>
      <c r="M2084" s="147" t="s">
        <v>1818</v>
      </c>
      <c r="N2084" s="207">
        <v>438</v>
      </c>
      <c r="O2084" s="206"/>
      <c r="P2084" s="71" t="s">
        <v>167</v>
      </c>
      <c r="Q2084" s="71" t="s">
        <v>425</v>
      </c>
      <c r="R2084" s="78"/>
      <c r="S2084" s="209" t="s">
        <v>2212</v>
      </c>
      <c r="T2084" s="71"/>
      <c r="U2084" s="71"/>
      <c r="V2084" s="72"/>
      <c r="W2084" s="206" t="str">
        <f t="shared" si="98"/>
        <v>ORP201714NOBO</v>
      </c>
      <c r="X2084" s="206">
        <f t="shared" si="99"/>
        <v>0</v>
      </c>
      <c r="Y2084" s="206" t="str">
        <f>VLOOKUP(P2084,NIVEAUXADMIN!A:B,2,FALSE)</f>
        <v>HT09</v>
      </c>
      <c r="Z2084" s="206" t="str">
        <f>VLOOKUP(Q2084,NIVEAUXADMIN!E:F,2,FALSE)</f>
        <v>HT09933</v>
      </c>
      <c r="AA2084" s="206" t="e">
        <f>VLOOKUP(R2084,NIVEAUXADMIN!I:J,2,FALSE)</f>
        <v>#N/A</v>
      </c>
      <c r="AB2084" s="206">
        <f>IF(SUMPRODUCT(($A$4:$A2084=A2084)*($Q$4:$Q2084=Q2084))&gt;1,0,1)</f>
        <v>0</v>
      </c>
      <c r="AC2084" s="207">
        <f>IF(SUMPRODUCT(($A$4:$A2084=A2084)*($F$4:$F2084=F2084)*($Q$4:$Q2084=Q2084))&gt;1,0,1)</f>
        <v>0</v>
      </c>
      <c r="AD2084" s="206" t="str">
        <f t="shared" si="100"/>
        <v xml:space="preserve">{"Organisation": "Orphans International Helpline (OIH)", "Indicateur": "Distribution de biens non-alimentaire", "Statut": "Réalisé", "Date de l'activité (passé ou planifiée)
( jj-mm-aaaa)": "1/4/2017", "Département": "Nord Ouest", "Commune": "Bombardopolis", "Section Communale": ""}, </v>
      </c>
    </row>
    <row r="2085" spans="1:30" x14ac:dyDescent="0.25">
      <c r="A2085" s="71" t="s">
        <v>2068</v>
      </c>
      <c r="B2085" s="71"/>
      <c r="C2085" s="71"/>
      <c r="D2085" s="71" t="s">
        <v>15</v>
      </c>
      <c r="E2085" s="132">
        <v>42739</v>
      </c>
      <c r="F2085" s="77" t="s">
        <v>2417</v>
      </c>
      <c r="G2085" s="145" t="s">
        <v>1055</v>
      </c>
      <c r="H2085" s="138" t="str">
        <f>IFERROR(VLOOKUP(G2085,REFERENCES!O:P,2,FALSE),"")</f>
        <v xml:space="preserve">Nombre </v>
      </c>
      <c r="I2085" s="185">
        <v>13</v>
      </c>
      <c r="J2085" s="73"/>
      <c r="K2085" s="73"/>
      <c r="L2085" s="73"/>
      <c r="M2085" s="147" t="s">
        <v>1818</v>
      </c>
      <c r="N2085" s="207">
        <v>13</v>
      </c>
      <c r="O2085" s="206"/>
      <c r="P2085" s="71" t="s">
        <v>167</v>
      </c>
      <c r="Q2085" s="71" t="s">
        <v>425</v>
      </c>
      <c r="R2085" s="78"/>
      <c r="S2085" s="209" t="s">
        <v>2212</v>
      </c>
      <c r="T2085" s="71"/>
      <c r="U2085" s="71"/>
      <c r="V2085" s="145"/>
      <c r="W2085" s="206" t="str">
        <f t="shared" si="98"/>
        <v>ORP201714NOBO</v>
      </c>
      <c r="X2085" s="206">
        <f t="shared" si="99"/>
        <v>0</v>
      </c>
      <c r="Y2085" s="206" t="str">
        <f>VLOOKUP(P2085,NIVEAUXADMIN!A:B,2,FALSE)</f>
        <v>HT09</v>
      </c>
      <c r="Z2085" s="206" t="str">
        <f>VLOOKUP(Q2085,NIVEAUXADMIN!E:F,2,FALSE)</f>
        <v>HT09933</v>
      </c>
      <c r="AA2085" s="206" t="e">
        <f>VLOOKUP(R2085,NIVEAUXADMIN!I:J,2,FALSE)</f>
        <v>#N/A</v>
      </c>
      <c r="AB2085" s="206">
        <f>IF(SUMPRODUCT(($A$4:$A2085=A2085)*($Q$4:$Q2085=Q2085))&gt;1,0,1)</f>
        <v>0</v>
      </c>
      <c r="AC2085" s="207">
        <f>IF(SUMPRODUCT(($A$4:$A2085=A2085)*($F$4:$F2085=F2085)*($Q$4:$Q2085=Q2085))&gt;1,0,1)</f>
        <v>0</v>
      </c>
      <c r="AD2085" s="206" t="str">
        <f t="shared" si="100"/>
        <v xml:space="preserve">{"Organisation": "Orphans International Helpline (OIH)", "Indicateur": "Distribution de biens non-alimentaire", "Statut": "Réalisé", "Date de l'activité (passé ou planifiée)
( jj-mm-aaaa)": "1/4/2017", "Département": "Nord Ouest", "Commune": "Bombardopolis", "Section Communale": ""}, </v>
      </c>
    </row>
    <row r="2086" spans="1:30" x14ac:dyDescent="0.25">
      <c r="A2086" s="71" t="s">
        <v>2068</v>
      </c>
      <c r="B2086" s="71"/>
      <c r="C2086" s="71"/>
      <c r="D2086" s="71" t="s">
        <v>15</v>
      </c>
      <c r="E2086" s="132">
        <v>42739</v>
      </c>
      <c r="F2086" s="77" t="s">
        <v>2417</v>
      </c>
      <c r="G2086" s="145" t="s">
        <v>1047</v>
      </c>
      <c r="H2086" s="138" t="str">
        <f>IFERROR(VLOOKUP(G2086,REFERENCES!O:P,2,FALSE),"")</f>
        <v xml:space="preserve">Nombre </v>
      </c>
      <c r="I2086" s="185">
        <v>438</v>
      </c>
      <c r="J2086" s="73"/>
      <c r="K2086" s="73"/>
      <c r="L2086" s="73"/>
      <c r="M2086" s="147" t="s">
        <v>1818</v>
      </c>
      <c r="N2086" s="146">
        <v>438</v>
      </c>
      <c r="O2086" s="206"/>
      <c r="P2086" s="71" t="s">
        <v>167</v>
      </c>
      <c r="Q2086" s="71" t="s">
        <v>431</v>
      </c>
      <c r="R2086" s="78"/>
      <c r="S2086" s="209"/>
      <c r="T2086" s="71"/>
      <c r="U2086" s="71"/>
      <c r="V2086" s="72"/>
      <c r="W2086" s="206" t="str">
        <f t="shared" si="98"/>
        <v>ORP201714NOJE</v>
      </c>
      <c r="X2086" s="206">
        <f t="shared" si="99"/>
        <v>0</v>
      </c>
      <c r="Y2086" s="206" t="str">
        <f>VLOOKUP(P2086,NIVEAUXADMIN!A:B,2,FALSE)</f>
        <v>HT09</v>
      </c>
      <c r="Z2086" s="206" t="str">
        <f>VLOOKUP(Q2086,NIVEAUXADMIN!E:F,2,FALSE)</f>
        <v>HT09934</v>
      </c>
      <c r="AA2086" s="206" t="e">
        <f>VLOOKUP(R2086,NIVEAUXADMIN!I:J,2,FALSE)</f>
        <v>#N/A</v>
      </c>
      <c r="AB2086" s="206">
        <f>IF(SUMPRODUCT(($A$4:$A2086=A2086)*($Q$4:$Q2086=Q2086))&gt;1,0,1)</f>
        <v>0</v>
      </c>
      <c r="AC2086" s="207">
        <f>IF(SUMPRODUCT(($A$4:$A2086=A2086)*($F$4:$F2086=F2086)*($Q$4:$Q2086=Q2086))&gt;1,0,1)</f>
        <v>0</v>
      </c>
      <c r="AD2086" s="206" t="str">
        <f t="shared" si="100"/>
        <v xml:space="preserve">{"Organisation": "Orphans International Helpline (OIH)", "Indicateur": "Distribution de biens non-alimentaire", "Statut": "Réalisé", "Date de l'activité (passé ou planifiée)
( jj-mm-aaaa)": "1/4/2017", "Département": "Nord Ouest", "Commune": "Jean Rabel", "Section Communale": ""}, </v>
      </c>
    </row>
    <row r="2087" spans="1:30" x14ac:dyDescent="0.25">
      <c r="A2087" s="71" t="s">
        <v>2068</v>
      </c>
      <c r="B2087" s="71"/>
      <c r="C2087" s="71"/>
      <c r="D2087" s="71" t="s">
        <v>15</v>
      </c>
      <c r="E2087" s="132">
        <v>42739</v>
      </c>
      <c r="F2087" s="77" t="s">
        <v>2417</v>
      </c>
      <c r="G2087" s="145" t="s">
        <v>1055</v>
      </c>
      <c r="H2087" s="138" t="str">
        <f>IFERROR(VLOOKUP(G2087,REFERENCES!O:P,2,FALSE),"")</f>
        <v xml:space="preserve">Nombre </v>
      </c>
      <c r="I2087" s="185">
        <v>14</v>
      </c>
      <c r="J2087" s="73"/>
      <c r="K2087" s="73"/>
      <c r="L2087" s="73"/>
      <c r="M2087" s="147" t="s">
        <v>1818</v>
      </c>
      <c r="N2087" s="146">
        <v>14</v>
      </c>
      <c r="O2087" s="206"/>
      <c r="P2087" s="71" t="s">
        <v>167</v>
      </c>
      <c r="Q2087" s="71" t="s">
        <v>431</v>
      </c>
      <c r="R2087" s="78"/>
      <c r="S2087" s="209"/>
      <c r="T2087" s="71"/>
      <c r="U2087" s="71"/>
      <c r="V2087" s="145"/>
      <c r="W2087" s="206" t="str">
        <f t="shared" si="98"/>
        <v>ORP201714NOJE</v>
      </c>
      <c r="X2087" s="206">
        <f t="shared" si="99"/>
        <v>0</v>
      </c>
      <c r="Y2087" s="206" t="str">
        <f>VLOOKUP(P2087,NIVEAUXADMIN!A:B,2,FALSE)</f>
        <v>HT09</v>
      </c>
      <c r="Z2087" s="206" t="str">
        <f>VLOOKUP(Q2087,NIVEAUXADMIN!E:F,2,FALSE)</f>
        <v>HT09934</v>
      </c>
      <c r="AA2087" s="206" t="e">
        <f>VLOOKUP(R2087,NIVEAUXADMIN!I:J,2,FALSE)</f>
        <v>#N/A</v>
      </c>
      <c r="AB2087" s="206">
        <f>IF(SUMPRODUCT(($A$4:$A2087=A2087)*($Q$4:$Q2087=Q2087))&gt;1,0,1)</f>
        <v>0</v>
      </c>
      <c r="AC2087" s="207">
        <f>IF(SUMPRODUCT(($A$4:$A2087=A2087)*($F$4:$F2087=F2087)*($Q$4:$Q2087=Q2087))&gt;1,0,1)</f>
        <v>0</v>
      </c>
      <c r="AD2087" s="206" t="str">
        <f t="shared" si="100"/>
        <v xml:space="preserve">{"Organisation": "Orphans International Helpline (OIH)", "Indicateur": "Distribution de biens non-alimentaire", "Statut": "Réalisé", "Date de l'activité (passé ou planifiée)
( jj-mm-aaaa)": "1/4/2017", "Département": "Nord Ouest", "Commune": "Jean Rabel", "Section Communale": ""}, </v>
      </c>
    </row>
    <row r="2088" spans="1:30" x14ac:dyDescent="0.25">
      <c r="A2088" s="71" t="s">
        <v>2068</v>
      </c>
      <c r="B2088" s="71"/>
      <c r="C2088" s="71"/>
      <c r="D2088" s="71" t="s">
        <v>15</v>
      </c>
      <c r="E2088" s="132">
        <v>42739</v>
      </c>
      <c r="F2088" s="77" t="s">
        <v>2417</v>
      </c>
      <c r="G2088" s="145" t="s">
        <v>1047</v>
      </c>
      <c r="H2088" s="138" t="str">
        <f>IFERROR(VLOOKUP(G2088,REFERENCES!O:P,2,FALSE),"")</f>
        <v xml:space="preserve">Nombre </v>
      </c>
      <c r="I2088" s="185">
        <v>437</v>
      </c>
      <c r="J2088" s="73"/>
      <c r="K2088" s="73"/>
      <c r="L2088" s="73"/>
      <c r="M2088" s="147" t="s">
        <v>1818</v>
      </c>
      <c r="N2088" s="73">
        <v>437</v>
      </c>
      <c r="O2088" s="206"/>
      <c r="P2088" s="71" t="s">
        <v>167</v>
      </c>
      <c r="Q2088" s="71" t="s">
        <v>437</v>
      </c>
      <c r="R2088" s="78"/>
      <c r="S2088" s="209"/>
      <c r="T2088" s="71"/>
      <c r="U2088" s="71"/>
      <c r="V2088" s="145"/>
      <c r="W2088" s="206" t="str">
        <f t="shared" si="98"/>
        <v>ORP201714NOMO</v>
      </c>
      <c r="X2088" s="206">
        <f t="shared" si="99"/>
        <v>0</v>
      </c>
      <c r="Y2088" s="206" t="str">
        <f>VLOOKUP(P2088,NIVEAUXADMIN!A:B,2,FALSE)</f>
        <v>HT09</v>
      </c>
      <c r="Z2088" s="206" t="str">
        <f>VLOOKUP(Q2088,NIVEAUXADMIN!E:F,2,FALSE)</f>
        <v>HT09931</v>
      </c>
      <c r="AA2088" s="206" t="e">
        <f>VLOOKUP(R2088,NIVEAUXADMIN!I:J,2,FALSE)</f>
        <v>#N/A</v>
      </c>
      <c r="AB2088" s="206">
        <f>IF(SUMPRODUCT(($A$4:$A2088=A2088)*($Q$4:$Q2088=Q2088))&gt;1,0,1)</f>
        <v>0</v>
      </c>
      <c r="AC2088" s="207">
        <f>IF(SUMPRODUCT(($A$4:$A2088=A2088)*($F$4:$F2088=F2088)*($Q$4:$Q2088=Q2088))&gt;1,0,1)</f>
        <v>0</v>
      </c>
      <c r="AD2088" s="206" t="str">
        <f t="shared" si="100"/>
        <v xml:space="preserve">{"Organisation": "Orphans International Helpline (OIH)", "Indicateur": "Distribution de biens non-alimentaire", "Statut": "Réalisé", "Date de l'activité (passé ou planifiée)
( jj-mm-aaaa)": "1/4/2017", "Département": "Nord Ouest", "Commune": "Mole Saint Nicolas", "Section Communale": ""}, </v>
      </c>
    </row>
    <row r="2089" spans="1:30" x14ac:dyDescent="0.25">
      <c r="A2089" s="71" t="s">
        <v>2068</v>
      </c>
      <c r="B2089" s="71"/>
      <c r="C2089" s="71"/>
      <c r="D2089" s="71" t="s">
        <v>15</v>
      </c>
      <c r="E2089" s="132">
        <v>42739</v>
      </c>
      <c r="F2089" s="77" t="s">
        <v>2417</v>
      </c>
      <c r="G2089" s="145" t="s">
        <v>1055</v>
      </c>
      <c r="H2089" s="138" t="str">
        <f>IFERROR(VLOOKUP(G2089,REFERENCES!O:P,2,FALSE),"")</f>
        <v xml:space="preserve">Nombre </v>
      </c>
      <c r="I2089" s="185">
        <v>14</v>
      </c>
      <c r="J2089" s="73"/>
      <c r="K2089" s="73"/>
      <c r="L2089" s="73"/>
      <c r="M2089" s="147" t="s">
        <v>1818</v>
      </c>
      <c r="N2089" s="146">
        <v>14</v>
      </c>
      <c r="O2089" s="206"/>
      <c r="P2089" s="71" t="s">
        <v>167</v>
      </c>
      <c r="Q2089" s="71" t="s">
        <v>437</v>
      </c>
      <c r="R2089" s="78"/>
      <c r="S2089" s="209"/>
      <c r="T2089" s="71"/>
      <c r="U2089" s="71"/>
      <c r="V2089" s="145"/>
      <c r="W2089" s="206" t="str">
        <f t="shared" si="98"/>
        <v>ORP201714NOMO</v>
      </c>
      <c r="X2089" s="206">
        <f t="shared" si="99"/>
        <v>0</v>
      </c>
      <c r="Y2089" s="206" t="str">
        <f>VLOOKUP(P2089,NIVEAUXADMIN!A:B,2,FALSE)</f>
        <v>HT09</v>
      </c>
      <c r="Z2089" s="206" t="str">
        <f>VLOOKUP(Q2089,NIVEAUXADMIN!E:F,2,FALSE)</f>
        <v>HT09931</v>
      </c>
      <c r="AA2089" s="206" t="e">
        <f>VLOOKUP(R2089,NIVEAUXADMIN!I:J,2,FALSE)</f>
        <v>#N/A</v>
      </c>
      <c r="AB2089" s="206">
        <f>IF(SUMPRODUCT(($A$4:$A2089=A2089)*($Q$4:$Q2089=Q2089))&gt;1,0,1)</f>
        <v>0</v>
      </c>
      <c r="AC2089" s="207">
        <f>IF(SUMPRODUCT(($A$4:$A2089=A2089)*($F$4:$F2089=F2089)*($Q$4:$Q2089=Q2089))&gt;1,0,1)</f>
        <v>0</v>
      </c>
      <c r="AD2089" s="206" t="str">
        <f t="shared" si="100"/>
        <v xml:space="preserve">{"Organisation": "Orphans International Helpline (OIH)", "Indicateur": "Distribution de biens non-alimentaire", "Statut": "Réalisé", "Date de l'activité (passé ou planifiée)
( jj-mm-aaaa)": "1/4/2017", "Département": "Nord Ouest", "Commune": "Mole Saint Nicolas", "Section Communale": ""}, </v>
      </c>
    </row>
    <row r="2090" spans="1:30" x14ac:dyDescent="0.25">
      <c r="A2090" s="71" t="s">
        <v>105</v>
      </c>
      <c r="B2090" s="71"/>
      <c r="C2090" s="71"/>
      <c r="D2090" s="71" t="s">
        <v>15</v>
      </c>
      <c r="E2090" s="132">
        <v>42672</v>
      </c>
      <c r="F2090" s="77" t="s">
        <v>2420</v>
      </c>
      <c r="G2090" s="145" t="s">
        <v>2409</v>
      </c>
      <c r="H2090" s="138" t="str">
        <f>IFERROR(VLOOKUP(G2090,REFERENCES!O:P,2,FALSE),"")</f>
        <v xml:space="preserve">Nombre </v>
      </c>
      <c r="I2090" s="185">
        <v>217</v>
      </c>
      <c r="J2090" s="207"/>
      <c r="K2090" s="207"/>
      <c r="L2090" s="207"/>
      <c r="M2090" s="147" t="s">
        <v>1818</v>
      </c>
      <c r="N2090" s="73">
        <v>217</v>
      </c>
      <c r="O2090" s="206"/>
      <c r="P2090" s="71" t="s">
        <v>19</v>
      </c>
      <c r="Q2090" s="71" t="s">
        <v>497</v>
      </c>
      <c r="R2090" s="78"/>
      <c r="S2090" s="206"/>
      <c r="T2090" s="71"/>
      <c r="U2090" s="71"/>
      <c r="V2090" s="72"/>
      <c r="W2090" s="206" t="str">
        <f t="shared" si="98"/>
        <v>OXF20161029SUCA</v>
      </c>
      <c r="X2090" s="206">
        <f t="shared" si="99"/>
        <v>0</v>
      </c>
      <c r="Y2090" s="206" t="str">
        <f>VLOOKUP(P2090,NIVEAUXADMIN!A:B,2,FALSE)</f>
        <v>HT07</v>
      </c>
      <c r="Z2090" s="206" t="str">
        <f>VLOOKUP(Q2090,NIVEAUXADMIN!E:F,2,FALSE)</f>
        <v>HT07714</v>
      </c>
      <c r="AA2090" s="206" t="e">
        <f>VLOOKUP(R2090,NIVEAUXADMIN!I:J,2,FALSE)</f>
        <v>#N/A</v>
      </c>
      <c r="AB2090" s="206">
        <f>IF(SUMPRODUCT(($A$4:$A2090=A2090)*($Q$4:$Q2090=Q2090))&gt;1,0,1)</f>
        <v>1</v>
      </c>
      <c r="AC2090" s="207">
        <f>IF(SUMPRODUCT(($A$4:$A2090=A2090)*($F$4:$F2090=F2090)*($Q$4:$Q2090=Q2090))&gt;1,0,1)</f>
        <v>1</v>
      </c>
      <c r="AD2090" s="206" t="str">
        <f t="shared" si="100"/>
        <v xml:space="preserve">{"Organisation": "OXFAM", "Indicateur": "Distribution de materiel d'abris d'urgence", "Statut": "Réalisé", "Date de l'activité (passé ou planifiée)
( jj-mm-aaaa)": "10/29/2016", "Département": "Sud", "Commune": "Camp Perrin", "Section Communale": ""}, </v>
      </c>
    </row>
    <row r="2091" spans="1:30" x14ac:dyDescent="0.25">
      <c r="A2091" s="71" t="s">
        <v>105</v>
      </c>
      <c r="B2091" s="71"/>
      <c r="C2091" s="71"/>
      <c r="D2091" s="71" t="s">
        <v>15</v>
      </c>
      <c r="E2091" s="132">
        <v>42672</v>
      </c>
      <c r="F2091" s="77" t="s">
        <v>2417</v>
      </c>
      <c r="G2091" s="145" t="s">
        <v>1047</v>
      </c>
      <c r="H2091" s="138" t="str">
        <f>IFERROR(VLOOKUP(G2091,REFERENCES!O:P,2,FALSE),"")</f>
        <v xml:space="preserve">Nombre </v>
      </c>
      <c r="I2091" s="185">
        <v>217</v>
      </c>
      <c r="J2091" s="207"/>
      <c r="K2091" s="207"/>
      <c r="L2091" s="207"/>
      <c r="M2091" s="147" t="s">
        <v>1818</v>
      </c>
      <c r="N2091" s="146">
        <v>217</v>
      </c>
      <c r="O2091" s="206"/>
      <c r="P2091" s="71" t="s">
        <v>19</v>
      </c>
      <c r="Q2091" s="71" t="s">
        <v>497</v>
      </c>
      <c r="R2091" s="78"/>
      <c r="S2091" s="206"/>
      <c r="T2091" s="71"/>
      <c r="U2091" s="71"/>
      <c r="V2091" s="145"/>
      <c r="W2091" s="206" t="str">
        <f t="shared" si="98"/>
        <v>OXF20161029SUCA</v>
      </c>
      <c r="X2091" s="206">
        <f t="shared" si="99"/>
        <v>0</v>
      </c>
      <c r="Y2091" s="206" t="str">
        <f>VLOOKUP(P2091,NIVEAUXADMIN!A:B,2,FALSE)</f>
        <v>HT07</v>
      </c>
      <c r="Z2091" s="206" t="str">
        <f>VLOOKUP(Q2091,NIVEAUXADMIN!E:F,2,FALSE)</f>
        <v>HT07714</v>
      </c>
      <c r="AA2091" s="206" t="e">
        <f>VLOOKUP(R2091,NIVEAUXADMIN!I:J,2,FALSE)</f>
        <v>#N/A</v>
      </c>
      <c r="AB2091" s="206">
        <f>IF(SUMPRODUCT(($A$4:$A2091=A2091)*($Q$4:$Q2091=Q2091))&gt;1,0,1)</f>
        <v>0</v>
      </c>
      <c r="AC2091" s="207">
        <f>IF(SUMPRODUCT(($A$4:$A2091=A2091)*($F$4:$F2091=F2091)*($Q$4:$Q2091=Q2091))&gt;1,0,1)</f>
        <v>1</v>
      </c>
      <c r="AD2091" s="206" t="str">
        <f t="shared" si="100"/>
        <v xml:space="preserve">{"Organisation": "OXFAM", "Indicateur": "Distribution de biens non-alimentaire", "Statut": "Réalisé", "Date de l'activité (passé ou planifiée)
( jj-mm-aaaa)": "10/29/2016", "Département": "Sud", "Commune": "Camp Perrin", "Section Communale": ""}, </v>
      </c>
    </row>
    <row r="2092" spans="1:30" x14ac:dyDescent="0.25">
      <c r="A2092" s="71" t="s">
        <v>105</v>
      </c>
      <c r="B2092" s="71"/>
      <c r="C2092" s="71"/>
      <c r="D2092" s="71" t="s">
        <v>15</v>
      </c>
      <c r="E2092" s="132">
        <v>42672</v>
      </c>
      <c r="F2092" s="77" t="s">
        <v>2417</v>
      </c>
      <c r="G2092" s="145" t="s">
        <v>1058</v>
      </c>
      <c r="H2092" s="138" t="str">
        <f>IFERROR(VLOOKUP(G2092,REFERENCES!O:P,2,FALSE),"")</f>
        <v xml:space="preserve">Nombre </v>
      </c>
      <c r="I2092" s="185">
        <v>217</v>
      </c>
      <c r="J2092" s="73"/>
      <c r="K2092" s="73"/>
      <c r="L2092" s="73"/>
      <c r="M2092" s="147" t="s">
        <v>1818</v>
      </c>
      <c r="N2092" s="146">
        <v>217</v>
      </c>
      <c r="O2092" s="206"/>
      <c r="P2092" s="71" t="s">
        <v>19</v>
      </c>
      <c r="Q2092" s="71" t="s">
        <v>497</v>
      </c>
      <c r="R2092" s="78"/>
      <c r="S2092" s="71"/>
      <c r="T2092" s="71"/>
      <c r="U2092" s="71"/>
      <c r="V2092" s="206" t="s">
        <v>1049</v>
      </c>
      <c r="W2092" s="206" t="str">
        <f t="shared" si="98"/>
        <v>OXF20161029SUCA</v>
      </c>
      <c r="X2092" s="206">
        <f t="shared" si="99"/>
        <v>0</v>
      </c>
      <c r="Y2092" s="206" t="str">
        <f>VLOOKUP(P2092,NIVEAUXADMIN!A:B,2,FALSE)</f>
        <v>HT07</v>
      </c>
      <c r="Z2092" s="206" t="str">
        <f>VLOOKUP(Q2092,NIVEAUXADMIN!E:F,2,FALSE)</f>
        <v>HT07714</v>
      </c>
      <c r="AA2092" s="206" t="e">
        <f>VLOOKUP(R2092,NIVEAUXADMIN!I:J,2,FALSE)</f>
        <v>#N/A</v>
      </c>
      <c r="AB2092" s="206">
        <f>IF(SUMPRODUCT(($A$4:$A2092=A2092)*($Q$4:$Q2092=Q2092))&gt;1,0,1)</f>
        <v>0</v>
      </c>
      <c r="AC2092" s="207">
        <f>IF(SUMPRODUCT(($A$4:$A2092=A2092)*($F$4:$F2092=F2092)*($Q$4:$Q2092=Q2092))&gt;1,0,1)</f>
        <v>0</v>
      </c>
      <c r="AD2092" s="206" t="str">
        <f t="shared" si="100"/>
        <v xml:space="preserve">{"Organisation": "OXFAM", "Indicateur": "Distribution de biens non-alimentaire", "Statut": "Réalisé", "Date de l'activité (passé ou planifiée)
( jj-mm-aaaa)": "10/29/2016", "Département": "Sud", "Commune": "Camp Perrin", "Section Communale": ""}, </v>
      </c>
    </row>
    <row r="2093" spans="1:30" x14ac:dyDescent="0.25">
      <c r="A2093" s="71" t="s">
        <v>105</v>
      </c>
      <c r="B2093" s="71"/>
      <c r="C2093" s="71"/>
      <c r="D2093" s="71" t="s">
        <v>15</v>
      </c>
      <c r="E2093" s="132">
        <v>42672</v>
      </c>
      <c r="F2093" s="77" t="s">
        <v>2417</v>
      </c>
      <c r="G2093" s="145" t="s">
        <v>1055</v>
      </c>
      <c r="H2093" s="138" t="str">
        <f>IFERROR(VLOOKUP(G2093,REFERENCES!O:P,2,FALSE),"")</f>
        <v xml:space="preserve">Nombre </v>
      </c>
      <c r="I2093" s="185">
        <v>217</v>
      </c>
      <c r="J2093" s="73"/>
      <c r="K2093" s="73"/>
      <c r="L2093" s="73"/>
      <c r="M2093" s="147" t="s">
        <v>1818</v>
      </c>
      <c r="N2093" s="146">
        <v>217</v>
      </c>
      <c r="O2093" s="206"/>
      <c r="P2093" s="71" t="s">
        <v>19</v>
      </c>
      <c r="Q2093" s="71" t="s">
        <v>497</v>
      </c>
      <c r="R2093" s="78"/>
      <c r="S2093" s="71"/>
      <c r="T2093" s="71"/>
      <c r="U2093" s="71"/>
      <c r="V2093" s="72"/>
      <c r="W2093" s="206" t="str">
        <f t="shared" si="98"/>
        <v>OXF20161029SUCA</v>
      </c>
      <c r="X2093" s="206">
        <f t="shared" si="99"/>
        <v>0</v>
      </c>
      <c r="Y2093" s="206" t="str">
        <f>VLOOKUP(P2093,NIVEAUXADMIN!A:B,2,FALSE)</f>
        <v>HT07</v>
      </c>
      <c r="Z2093" s="206" t="str">
        <f>VLOOKUP(Q2093,NIVEAUXADMIN!E:F,2,FALSE)</f>
        <v>HT07714</v>
      </c>
      <c r="AA2093" s="206" t="e">
        <f>VLOOKUP(R2093,NIVEAUXADMIN!I:J,2,FALSE)</f>
        <v>#N/A</v>
      </c>
      <c r="AB2093" s="206">
        <f>IF(SUMPRODUCT(($A$4:$A2093=A2093)*($Q$4:$Q2093=Q2093))&gt;1,0,1)</f>
        <v>0</v>
      </c>
      <c r="AC2093" s="207">
        <f>IF(SUMPRODUCT(($A$4:$A2093=A2093)*($F$4:$F2093=F2093)*($Q$4:$Q2093=Q2093))&gt;1,0,1)</f>
        <v>0</v>
      </c>
      <c r="AD2093" s="206" t="str">
        <f t="shared" si="100"/>
        <v xml:space="preserve">{"Organisation": "OXFAM", "Indicateur": "Distribution de biens non-alimentaire", "Statut": "Réalisé", "Date de l'activité (passé ou planifiée)
( jj-mm-aaaa)": "10/29/2016", "Département": "Sud", "Commune": "Camp Perrin", "Section Communale": ""}, </v>
      </c>
    </row>
    <row r="2094" spans="1:30" x14ac:dyDescent="0.25">
      <c r="A2094" s="71" t="s">
        <v>105</v>
      </c>
      <c r="B2094" s="71"/>
      <c r="C2094" s="71"/>
      <c r="D2094" s="71" t="s">
        <v>15</v>
      </c>
      <c r="E2094" s="132">
        <v>42672</v>
      </c>
      <c r="F2094" s="77" t="s">
        <v>2417</v>
      </c>
      <c r="G2094" s="145" t="s">
        <v>1056</v>
      </c>
      <c r="H2094" s="138" t="str">
        <f>IFERROR(VLOOKUP(G2094,REFERENCES!O:P,2,FALSE),"")</f>
        <v xml:space="preserve">Nombre </v>
      </c>
      <c r="I2094" s="185">
        <v>217</v>
      </c>
      <c r="J2094" s="73"/>
      <c r="K2094" s="73"/>
      <c r="L2094" s="73"/>
      <c r="M2094" s="147" t="s">
        <v>1818</v>
      </c>
      <c r="N2094" s="207">
        <v>217</v>
      </c>
      <c r="O2094" s="206"/>
      <c r="P2094" s="71" t="s">
        <v>19</v>
      </c>
      <c r="Q2094" s="71" t="s">
        <v>497</v>
      </c>
      <c r="R2094" s="78"/>
      <c r="S2094" s="71"/>
      <c r="T2094" s="71"/>
      <c r="U2094" s="71"/>
      <c r="V2094" s="145"/>
      <c r="W2094" s="206" t="str">
        <f t="shared" si="98"/>
        <v>OXF20161029SUCA</v>
      </c>
      <c r="X2094" s="206">
        <f t="shared" si="99"/>
        <v>0</v>
      </c>
      <c r="Y2094" s="206" t="str">
        <f>VLOOKUP(P2094,NIVEAUXADMIN!A:B,2,FALSE)</f>
        <v>HT07</v>
      </c>
      <c r="Z2094" s="206" t="str">
        <f>VLOOKUP(Q2094,NIVEAUXADMIN!E:F,2,FALSE)</f>
        <v>HT07714</v>
      </c>
      <c r="AA2094" s="206" t="e">
        <f>VLOOKUP(R2094,NIVEAUXADMIN!I:J,2,FALSE)</f>
        <v>#N/A</v>
      </c>
      <c r="AB2094" s="206">
        <f>IF(SUMPRODUCT(($A$4:$A2094=A2094)*($Q$4:$Q2094=Q2094))&gt;1,0,1)</f>
        <v>0</v>
      </c>
      <c r="AC2094" s="207">
        <f>IF(SUMPRODUCT(($A$4:$A2094=A2094)*($F$4:$F2094=F2094)*($Q$4:$Q2094=Q2094))&gt;1,0,1)</f>
        <v>0</v>
      </c>
      <c r="AD2094" s="206" t="str">
        <f t="shared" si="100"/>
        <v xml:space="preserve">{"Organisation": "OXFAM", "Indicateur": "Distribution de biens non-alimentaire", "Statut": "Réalisé", "Date de l'activité (passé ou planifiée)
( jj-mm-aaaa)": "10/29/2016", "Département": "Sud", "Commune": "Camp Perrin", "Section Communale": ""}, </v>
      </c>
    </row>
    <row r="2095" spans="1:30" x14ac:dyDescent="0.25">
      <c r="A2095" s="71" t="s">
        <v>2069</v>
      </c>
      <c r="B2095" s="71"/>
      <c r="C2095" s="71" t="s">
        <v>1164</v>
      </c>
      <c r="D2095" s="71" t="s">
        <v>15</v>
      </c>
      <c r="E2095" s="132">
        <v>42653</v>
      </c>
      <c r="F2095" s="77" t="s">
        <v>2417</v>
      </c>
      <c r="G2095" s="145" t="s">
        <v>1052</v>
      </c>
      <c r="H2095" s="138" t="str">
        <f>IFERROR(VLOOKUP(G2095,REFERENCES!O:P,2,FALSE),"")</f>
        <v xml:space="preserve">Nombre </v>
      </c>
      <c r="I2095" s="185">
        <v>3500</v>
      </c>
      <c r="J2095" s="73"/>
      <c r="K2095" s="73"/>
      <c r="L2095" s="73"/>
      <c r="M2095" s="147" t="s">
        <v>1818</v>
      </c>
      <c r="N2095" s="207">
        <v>1750</v>
      </c>
      <c r="O2095" s="149" t="s">
        <v>29</v>
      </c>
      <c r="P2095" s="71" t="s">
        <v>19</v>
      </c>
      <c r="Q2095" s="71" t="s">
        <v>515</v>
      </c>
      <c r="R2095" s="78"/>
      <c r="S2095" s="71"/>
      <c r="T2095" s="71"/>
      <c r="U2095" s="71"/>
      <c r="V2095" s="145"/>
      <c r="W2095" s="206" t="str">
        <f t="shared" si="98"/>
        <v>PAN20161010SUCH</v>
      </c>
      <c r="X2095" s="206">
        <f t="shared" si="99"/>
        <v>0</v>
      </c>
      <c r="Y2095" s="206" t="str">
        <f>VLOOKUP(P2095,NIVEAUXADMIN!A:B,2,FALSE)</f>
        <v>HT07</v>
      </c>
      <c r="Z2095" s="206" t="str">
        <f>VLOOKUP(Q2095,NIVEAUXADMIN!E:F,2,FALSE)</f>
        <v>HT07713</v>
      </c>
      <c r="AA2095" s="206" t="e">
        <f>VLOOKUP(R2095,NIVEAUXADMIN!I:J,2,FALSE)</f>
        <v>#N/A</v>
      </c>
      <c r="AB2095" s="206">
        <f>IF(SUMPRODUCT(($A$4:$A2095=A2095)*($Q$4:$Q2095=Q2095))&gt;1,0,1)</f>
        <v>1</v>
      </c>
      <c r="AC2095" s="207">
        <f>IF(SUMPRODUCT(($A$4:$A2095=A2095)*($F$4:$F2095=F2095)*($Q$4:$Q2095=Q2095))&gt;1,0,1)</f>
        <v>1</v>
      </c>
      <c r="AD2095" s="206" t="str">
        <f t="shared" si="100"/>
        <v xml:space="preserve">{"Organisation": "Pan American Development Foundation", "Indicateur": "Distribution de biens non-alimentaire", "Statut": "Réalisé", "Date de l'activité (passé ou planifiée)
( jj-mm-aaaa)": "10/10/2016", "Département": "Sud", "Commune": "Chantal", "Section Communale": ""}, </v>
      </c>
    </row>
    <row r="2096" spans="1:30" x14ac:dyDescent="0.25">
      <c r="A2096" s="71" t="s">
        <v>2069</v>
      </c>
      <c r="B2096" s="71"/>
      <c r="C2096" s="71" t="s">
        <v>1164</v>
      </c>
      <c r="D2096" s="71" t="s">
        <v>15</v>
      </c>
      <c r="E2096" s="132">
        <v>42653</v>
      </c>
      <c r="F2096" s="77" t="s">
        <v>2417</v>
      </c>
      <c r="G2096" s="145" t="s">
        <v>1052</v>
      </c>
      <c r="H2096" s="138" t="str">
        <f>IFERROR(VLOOKUP(G2096,REFERENCES!O:P,2,FALSE),"")</f>
        <v xml:space="preserve">Nombre </v>
      </c>
      <c r="I2096" s="185">
        <v>1500</v>
      </c>
      <c r="J2096" s="73"/>
      <c r="K2096" s="73"/>
      <c r="L2096" s="73"/>
      <c r="M2096" s="147" t="s">
        <v>1818</v>
      </c>
      <c r="N2096" s="207">
        <v>750</v>
      </c>
      <c r="O2096" s="149" t="s">
        <v>29</v>
      </c>
      <c r="P2096" s="71" t="s">
        <v>19</v>
      </c>
      <c r="Q2096" s="71" t="s">
        <v>21</v>
      </c>
      <c r="R2096" s="78"/>
      <c r="S2096" s="71"/>
      <c r="T2096" s="71"/>
      <c r="U2096" s="71"/>
      <c r="V2096" s="72"/>
      <c r="W2096" s="206" t="str">
        <f t="shared" si="98"/>
        <v>PAN20161010SUMA</v>
      </c>
      <c r="X2096" s="206">
        <f t="shared" si="99"/>
        <v>0</v>
      </c>
      <c r="Y2096" s="206" t="str">
        <f>VLOOKUP(P2096,NIVEAUXADMIN!A:B,2,FALSE)</f>
        <v>HT07</v>
      </c>
      <c r="Z2096" s="206" t="str">
        <f>VLOOKUP(Q2096,NIVEAUXADMIN!E:F,2,FALSE)</f>
        <v>HT07715</v>
      </c>
      <c r="AA2096" s="206" t="e">
        <f>VLOOKUP(R2096,NIVEAUXADMIN!I:J,2,FALSE)</f>
        <v>#N/A</v>
      </c>
      <c r="AB2096" s="206">
        <f>IF(SUMPRODUCT(($A$4:$A2096=A2096)*($Q$4:$Q2096=Q2096))&gt;1,0,1)</f>
        <v>1</v>
      </c>
      <c r="AC2096" s="207">
        <f>IF(SUMPRODUCT(($A$4:$A2096=A2096)*($F$4:$F2096=F2096)*($Q$4:$Q2096=Q2096))&gt;1,0,1)</f>
        <v>1</v>
      </c>
      <c r="AD2096" s="206" t="str">
        <f t="shared" si="100"/>
        <v xml:space="preserve">{"Organisation": "Pan American Development Foundation", "Indicateur": "Distribution de biens non-alimentaire", "Statut": "Réalisé", "Date de l'activité (passé ou planifiée)
( jj-mm-aaaa)": "10/10/2016", "Département": "Sud", "Commune": "Maniche", "Section Communale": ""}, </v>
      </c>
    </row>
    <row r="2097" spans="1:30" x14ac:dyDescent="0.25">
      <c r="A2097" s="206" t="s">
        <v>2069</v>
      </c>
      <c r="B2097" s="71"/>
      <c r="C2097" s="206" t="s">
        <v>1164</v>
      </c>
      <c r="D2097" s="206" t="s">
        <v>15</v>
      </c>
      <c r="E2097" s="132">
        <v>42655</v>
      </c>
      <c r="F2097" s="208" t="s">
        <v>2418</v>
      </c>
      <c r="G2097" s="145" t="s">
        <v>2401</v>
      </c>
      <c r="H2097" s="138" t="str">
        <f>IFERROR(VLOOKUP(G2097,REFERENCES!O:P,2,FALSE),"")</f>
        <v>Nombre de kits de tôles</v>
      </c>
      <c r="I2097" s="185">
        <v>110</v>
      </c>
      <c r="J2097" s="207"/>
      <c r="K2097" s="207"/>
      <c r="L2097" s="207"/>
      <c r="M2097" s="147" t="s">
        <v>1818</v>
      </c>
      <c r="N2097" s="207">
        <v>110</v>
      </c>
      <c r="O2097" s="149" t="s">
        <v>1038</v>
      </c>
      <c r="P2097" s="71" t="s">
        <v>16</v>
      </c>
      <c r="Q2097" s="206"/>
      <c r="R2097" s="150"/>
      <c r="S2097" s="71" t="s">
        <v>1822</v>
      </c>
      <c r="T2097" s="71"/>
      <c r="U2097" s="71"/>
      <c r="V2097" s="145"/>
      <c r="W2097" s="206" t="str">
        <f t="shared" si="98"/>
        <v>PAN20161012GR</v>
      </c>
      <c r="X2097" s="206">
        <f t="shared" si="99"/>
        <v>0</v>
      </c>
      <c r="Y2097" s="206" t="str">
        <f>VLOOKUP(P2097,NIVEAUXADMIN!A:B,2,FALSE)</f>
        <v>HT08</v>
      </c>
      <c r="Z2097" s="206" t="e">
        <f>VLOOKUP(Q2097,NIVEAUXADMIN!E:F,2,FALSE)</f>
        <v>#N/A</v>
      </c>
      <c r="AA2097" s="206" t="e">
        <f>VLOOKUP(R2097,NIVEAUXADMIN!I:J,2,FALSE)</f>
        <v>#N/A</v>
      </c>
      <c r="AB2097" s="206">
        <f>IF(SUMPRODUCT(($A$4:$A2097=A2097)*($Q$4:$Q2097=Q2097))&gt;1,0,1)</f>
        <v>1</v>
      </c>
      <c r="AC2097" s="207">
        <f>IF(SUMPRODUCT(($A$4:$A2097=A2097)*($F$4:$F2097=F2097)*($Q$4:$Q2097=Q2097))&gt;1,0,1)</f>
        <v>1</v>
      </c>
      <c r="AD2097" s="206" t="str">
        <f t="shared" si="100"/>
        <v xml:space="preserve">{"Organisation": "Pan American Development Foundation", "Indicateur": "Support à l'auto-recouvrement pour la réparation et reconstruction", "Statut": "Réalisé", "Date de l'activité (passé ou planifiée)
( jj-mm-aaaa)": "10/12/2016", "Département": "Grande Anse", "Commune": "", "Section Communale": ""}, </v>
      </c>
    </row>
    <row r="2098" spans="1:30" x14ac:dyDescent="0.25">
      <c r="A2098" s="206" t="s">
        <v>2069</v>
      </c>
      <c r="B2098" s="71"/>
      <c r="C2098" s="206" t="s">
        <v>1164</v>
      </c>
      <c r="D2098" s="206" t="s">
        <v>15</v>
      </c>
      <c r="E2098" s="132">
        <v>42659</v>
      </c>
      <c r="F2098" s="77" t="s">
        <v>2417</v>
      </c>
      <c r="G2098" s="145" t="s">
        <v>1052</v>
      </c>
      <c r="H2098" s="138" t="str">
        <f>IFERROR(VLOOKUP(G2098,REFERENCES!O:P,2,FALSE),"")</f>
        <v xml:space="preserve">Nombre </v>
      </c>
      <c r="I2098" s="185">
        <v>130</v>
      </c>
      <c r="J2098" s="207"/>
      <c r="K2098" s="207"/>
      <c r="L2098" s="207"/>
      <c r="M2098" s="147" t="s">
        <v>1818</v>
      </c>
      <c r="N2098" s="207">
        <v>260</v>
      </c>
      <c r="O2098" s="149" t="s">
        <v>29</v>
      </c>
      <c r="P2098" s="71" t="s">
        <v>19</v>
      </c>
      <c r="Q2098" s="206" t="s">
        <v>21</v>
      </c>
      <c r="R2098" s="150"/>
      <c r="S2098" s="71"/>
      <c r="T2098" s="71"/>
      <c r="U2098" s="71"/>
      <c r="V2098" s="145"/>
      <c r="W2098" s="206" t="str">
        <f t="shared" si="98"/>
        <v>PAN20161016SUMA</v>
      </c>
      <c r="X2098" s="206">
        <f t="shared" si="99"/>
        <v>0</v>
      </c>
      <c r="Y2098" s="206" t="str">
        <f>VLOOKUP(P2098,NIVEAUXADMIN!A:B,2,FALSE)</f>
        <v>HT07</v>
      </c>
      <c r="Z2098" s="206" t="str">
        <f>VLOOKUP(Q2098,NIVEAUXADMIN!E:F,2,FALSE)</f>
        <v>HT07715</v>
      </c>
      <c r="AA2098" s="206" t="e">
        <f>VLOOKUP(R2098,NIVEAUXADMIN!I:J,2,FALSE)</f>
        <v>#N/A</v>
      </c>
      <c r="AB2098" s="206">
        <f>IF(SUMPRODUCT(($A$4:$A2098=A2098)*($Q$4:$Q2098=Q2098))&gt;1,0,1)</f>
        <v>0</v>
      </c>
      <c r="AC2098" s="207">
        <f>IF(SUMPRODUCT(($A$4:$A2098=A2098)*($F$4:$F2098=F2098)*($Q$4:$Q2098=Q2098))&gt;1,0,1)</f>
        <v>0</v>
      </c>
      <c r="AD2098" s="206" t="str">
        <f t="shared" si="100"/>
        <v xml:space="preserve">{"Organisation": "Pan American Development Foundation", "Indicateur": "Distribution de biens non-alimentaire", "Statut": "Réalisé", "Date de l'activité (passé ou planifiée)
( jj-mm-aaaa)": "10/16/2016", "Département": "Sud", "Commune": "Maniche", "Section Communale": ""}, </v>
      </c>
    </row>
    <row r="2099" spans="1:30" s="71" customFormat="1" x14ac:dyDescent="0.25">
      <c r="A2099" s="206" t="s">
        <v>2069</v>
      </c>
      <c r="C2099" s="206" t="s">
        <v>1164</v>
      </c>
      <c r="D2099" s="206" t="s">
        <v>15</v>
      </c>
      <c r="E2099" s="132">
        <v>42674</v>
      </c>
      <c r="F2099" s="208" t="s">
        <v>2418</v>
      </c>
      <c r="G2099" s="145" t="s">
        <v>2401</v>
      </c>
      <c r="H2099" s="138" t="str">
        <f>IFERROR(VLOOKUP(G2099,REFERENCES!O:P,2,FALSE),"")</f>
        <v>Nombre de kits de tôles</v>
      </c>
      <c r="I2099" s="185">
        <v>43</v>
      </c>
      <c r="J2099" s="207"/>
      <c r="K2099" s="207"/>
      <c r="L2099" s="207"/>
      <c r="M2099" s="147" t="s">
        <v>1818</v>
      </c>
      <c r="N2099" s="207">
        <v>43</v>
      </c>
      <c r="O2099" s="149" t="s">
        <v>1038</v>
      </c>
      <c r="P2099" s="71" t="s">
        <v>19</v>
      </c>
      <c r="Q2099" s="206" t="s">
        <v>20</v>
      </c>
      <c r="R2099" s="150" t="s">
        <v>1720</v>
      </c>
      <c r="S2099" s="71" t="s">
        <v>1821</v>
      </c>
      <c r="V2099" s="145"/>
      <c r="W2099" s="206" t="str">
        <f t="shared" si="98"/>
        <v>PAN20161031SULE7È</v>
      </c>
      <c r="X2099" s="206">
        <f t="shared" si="99"/>
        <v>0</v>
      </c>
      <c r="Y2099" s="206" t="str">
        <f>VLOOKUP(P2099,NIVEAUXADMIN!A:B,2,FALSE)</f>
        <v>HT07</v>
      </c>
      <c r="Z2099" s="206" t="str">
        <f>VLOOKUP(Q2099,NIVEAUXADMIN!E:F,2,FALSE)</f>
        <v>HT07711</v>
      </c>
      <c r="AA2099" s="206" t="str">
        <f>VLOOKUP(R2099,NIVEAUXADMIN!I:J,2,FALSE)</f>
        <v>HT07711-04</v>
      </c>
      <c r="AB2099" s="206">
        <f>IF(SUMPRODUCT(($A$4:$A2099=A2099)*($Q$4:$Q2099=Q2099))&gt;1,0,1)</f>
        <v>1</v>
      </c>
      <c r="AC2099" s="207">
        <f>IF(SUMPRODUCT(($A$4:$A2099=A2099)*($F$4:$F2099=F2099)*($Q$4:$Q2099=Q2099))&gt;1,0,1)</f>
        <v>1</v>
      </c>
      <c r="AD2099" s="206" t="str">
        <f t="shared" si="100"/>
        <v xml:space="preserve">{"Organisation": "Pan American Development Foundation", "Indicateur": "Support à l'auto-recouvrement pour la réparation et reconstruction", "Statut": "Réalisé", "Date de l'activité (passé ou planifiée)
( jj-mm-aaaa)": "10/31/2016", "Département": "Sud", "Commune": "Les Cayes", "Section Communale": "7ème Laurent"}, </v>
      </c>
    </row>
    <row r="2100" spans="1:30" s="71" customFormat="1" x14ac:dyDescent="0.25">
      <c r="A2100" s="206" t="s">
        <v>2069</v>
      </c>
      <c r="C2100" s="206" t="s">
        <v>1164</v>
      </c>
      <c r="D2100" s="206" t="s">
        <v>15</v>
      </c>
      <c r="E2100" s="132">
        <v>42684</v>
      </c>
      <c r="F2100" s="77" t="s">
        <v>2417</v>
      </c>
      <c r="G2100" s="145" t="s">
        <v>1052</v>
      </c>
      <c r="H2100" s="138" t="str">
        <f>IFERROR(VLOOKUP(G2100,REFERENCES!O:P,2,FALSE),"")</f>
        <v xml:space="preserve">Nombre </v>
      </c>
      <c r="I2100" s="185">
        <v>410</v>
      </c>
      <c r="J2100" s="207"/>
      <c r="K2100" s="207"/>
      <c r="L2100" s="207"/>
      <c r="M2100" s="147" t="s">
        <v>1818</v>
      </c>
      <c r="N2100" s="207">
        <v>820</v>
      </c>
      <c r="O2100" s="149" t="s">
        <v>29</v>
      </c>
      <c r="P2100" s="71" t="s">
        <v>19</v>
      </c>
      <c r="Q2100" s="206" t="s">
        <v>515</v>
      </c>
      <c r="R2100" s="150"/>
      <c r="V2100" s="145"/>
      <c r="W2100" s="206" t="str">
        <f t="shared" si="98"/>
        <v>PAN20161110SUCH</v>
      </c>
      <c r="X2100" s="206">
        <f t="shared" si="99"/>
        <v>0</v>
      </c>
      <c r="Y2100" s="206" t="str">
        <f>VLOOKUP(P2100,NIVEAUXADMIN!A:B,2,FALSE)</f>
        <v>HT07</v>
      </c>
      <c r="Z2100" s="206" t="str">
        <f>VLOOKUP(Q2100,NIVEAUXADMIN!E:F,2,FALSE)</f>
        <v>HT07713</v>
      </c>
      <c r="AA2100" s="206" t="e">
        <f>VLOOKUP(R2100,NIVEAUXADMIN!I:J,2,FALSE)</f>
        <v>#N/A</v>
      </c>
      <c r="AB2100" s="206">
        <f>IF(SUMPRODUCT(($A$4:$A2100=A2100)*($Q$4:$Q2100=Q2100))&gt;1,0,1)</f>
        <v>0</v>
      </c>
      <c r="AC2100" s="207">
        <f>IF(SUMPRODUCT(($A$4:$A2100=A2100)*($F$4:$F2100=F2100)*($Q$4:$Q2100=Q2100))&gt;1,0,1)</f>
        <v>0</v>
      </c>
      <c r="AD2100" s="206" t="str">
        <f t="shared" si="100"/>
        <v xml:space="preserve">{"Organisation": "Pan American Development Foundation", "Indicateur": "Distribution de biens non-alimentaire", "Statut": "Réalisé", "Date de l'activité (passé ou planifiée)
( jj-mm-aaaa)": "11/10/2016", "Département": "Sud", "Commune": "Chantal", "Section Communale": ""}, </v>
      </c>
    </row>
    <row r="2101" spans="1:30" s="71" customFormat="1" x14ac:dyDescent="0.25">
      <c r="A2101" s="206" t="s">
        <v>2069</v>
      </c>
      <c r="C2101" s="206" t="s">
        <v>1164</v>
      </c>
      <c r="D2101" s="206" t="s">
        <v>15</v>
      </c>
      <c r="E2101" s="132">
        <v>42685</v>
      </c>
      <c r="F2101" s="77" t="s">
        <v>2417</v>
      </c>
      <c r="G2101" s="145" t="s">
        <v>1055</v>
      </c>
      <c r="H2101" s="138" t="str">
        <f>IFERROR(VLOOKUP(G2101,REFERENCES!O:P,2,FALSE),"")</f>
        <v xml:space="preserve">Nombre </v>
      </c>
      <c r="I2101" s="185">
        <v>700</v>
      </c>
      <c r="J2101" s="207"/>
      <c r="K2101" s="207"/>
      <c r="L2101" s="207"/>
      <c r="M2101" s="147" t="s">
        <v>1818</v>
      </c>
      <c r="N2101" s="207">
        <v>1500</v>
      </c>
      <c r="O2101" s="149" t="s">
        <v>29</v>
      </c>
      <c r="P2101" s="71" t="s">
        <v>16</v>
      </c>
      <c r="Q2101" s="206" t="s">
        <v>273</v>
      </c>
      <c r="R2101" s="150"/>
      <c r="V2101" s="145"/>
      <c r="W2101" s="206" t="str">
        <f t="shared" si="98"/>
        <v>PAN20161111GRRO</v>
      </c>
      <c r="X2101" s="206">
        <f t="shared" si="99"/>
        <v>0</v>
      </c>
      <c r="Y2101" s="206" t="str">
        <f>VLOOKUP(P2101,NIVEAUXADMIN!A:B,2,FALSE)</f>
        <v>HT08</v>
      </c>
      <c r="Z2101" s="206" t="str">
        <f>VLOOKUP(Q2101,NIVEAUXADMIN!E:F,2,FALSE)</f>
        <v>HT08832</v>
      </c>
      <c r="AA2101" s="206" t="e">
        <f>VLOOKUP(R2101,NIVEAUXADMIN!I:J,2,FALSE)</f>
        <v>#N/A</v>
      </c>
      <c r="AB2101" s="206">
        <f>IF(SUMPRODUCT(($A$4:$A2101=A2101)*($Q$4:$Q2101=Q2101))&gt;1,0,1)</f>
        <v>1</v>
      </c>
      <c r="AC2101" s="207">
        <f>IF(SUMPRODUCT(($A$4:$A2101=A2101)*($F$4:$F2101=F2101)*($Q$4:$Q2101=Q2101))&gt;1,0,1)</f>
        <v>1</v>
      </c>
      <c r="AD2101" s="206" t="str">
        <f t="shared" si="100"/>
        <v xml:space="preserve">{"Organisation": "Pan American Development Foundation", "Indicateur": "Distribution de biens non-alimentaire", "Statut": "Réalisé", "Date de l'activité (passé ou planifiée)
( jj-mm-aaaa)": "11/11/2016", "Département": "Grande Anse", "Commune": "Roseaux", "Section Communale": ""}, </v>
      </c>
    </row>
    <row r="2102" spans="1:30" s="71" customFormat="1" x14ac:dyDescent="0.25">
      <c r="A2102" s="206" t="s">
        <v>2069</v>
      </c>
      <c r="C2102" s="206" t="s">
        <v>1164</v>
      </c>
      <c r="D2102" s="206" t="s">
        <v>15</v>
      </c>
      <c r="E2102" s="132">
        <v>42706</v>
      </c>
      <c r="F2102" s="77" t="s">
        <v>2418</v>
      </c>
      <c r="G2102" s="145" t="s">
        <v>2401</v>
      </c>
      <c r="H2102" s="138" t="str">
        <f>IFERROR(VLOOKUP(G2102,REFERENCES!O:P,2,FALSE),"")</f>
        <v>Nombre de kits de tôles</v>
      </c>
      <c r="I2102" s="185">
        <v>74</v>
      </c>
      <c r="J2102" s="207"/>
      <c r="K2102" s="207"/>
      <c r="L2102" s="207"/>
      <c r="M2102" s="147" t="s">
        <v>1818</v>
      </c>
      <c r="N2102" s="207">
        <v>74</v>
      </c>
      <c r="O2102" s="149" t="s">
        <v>1038</v>
      </c>
      <c r="P2102" s="71" t="s">
        <v>19</v>
      </c>
      <c r="Q2102" s="206" t="s">
        <v>20</v>
      </c>
      <c r="R2102" s="150" t="s">
        <v>1720</v>
      </c>
      <c r="S2102" s="71" t="s">
        <v>1820</v>
      </c>
      <c r="V2102" s="145"/>
      <c r="W2102" s="206" t="str">
        <f t="shared" si="98"/>
        <v>PAN2016122SULE7È</v>
      </c>
      <c r="X2102" s="206">
        <f t="shared" si="99"/>
        <v>0</v>
      </c>
      <c r="Y2102" s="206" t="str">
        <f>VLOOKUP(P2102,NIVEAUXADMIN!A:B,2,FALSE)</f>
        <v>HT07</v>
      </c>
      <c r="Z2102" s="206" t="str">
        <f>VLOOKUP(Q2102,NIVEAUXADMIN!E:F,2,FALSE)</f>
        <v>HT07711</v>
      </c>
      <c r="AA2102" s="206" t="str">
        <f>VLOOKUP(R2102,NIVEAUXADMIN!I:J,2,FALSE)</f>
        <v>HT07711-04</v>
      </c>
      <c r="AB2102" s="206">
        <f>IF(SUMPRODUCT(($A$4:$A2102=A2102)*($Q$4:$Q2102=Q2102))&gt;1,0,1)</f>
        <v>0</v>
      </c>
      <c r="AC2102" s="207">
        <f>IF(SUMPRODUCT(($A$4:$A2102=A2102)*($F$4:$F2102=F2102)*($Q$4:$Q2102=Q2102))&gt;1,0,1)</f>
        <v>0</v>
      </c>
      <c r="AD2102" s="206" t="str">
        <f t="shared" si="100"/>
        <v xml:space="preserve">{"Organisation": "Pan American Development Foundation", "Indicateur": "Support à l'auto-recouvrement pour la réparation et reconstruction", "Statut": "Réalisé", "Date de l'activité (passé ou planifiée)
( jj-mm-aaaa)": "12/2/2016", "Département": "Sud", "Commune": "Les Cayes", "Section Communale": "7ème Laurent"}, </v>
      </c>
    </row>
    <row r="2103" spans="1:30" s="71" customFormat="1" x14ac:dyDescent="0.25">
      <c r="A2103" s="71" t="s">
        <v>108</v>
      </c>
      <c r="C2103" s="71" t="s">
        <v>1166</v>
      </c>
      <c r="D2103" s="71" t="s">
        <v>15</v>
      </c>
      <c r="E2103" s="132">
        <v>42674</v>
      </c>
      <c r="F2103" s="77" t="s">
        <v>2420</v>
      </c>
      <c r="G2103" s="145" t="s">
        <v>2409</v>
      </c>
      <c r="H2103" s="138" t="str">
        <f>IFERROR(VLOOKUP(G2103,REFERENCES!O:P,2,FALSE),"")</f>
        <v xml:space="preserve">Nombre </v>
      </c>
      <c r="I2103" s="187">
        <v>500</v>
      </c>
      <c r="J2103" s="73"/>
      <c r="K2103" s="73"/>
      <c r="L2103" s="73"/>
      <c r="M2103" s="147"/>
      <c r="N2103" s="207">
        <v>500</v>
      </c>
      <c r="O2103" s="206"/>
      <c r="P2103" s="71" t="s">
        <v>19</v>
      </c>
      <c r="Q2103" s="71" t="s">
        <v>552</v>
      </c>
      <c r="R2103" s="150" t="s">
        <v>1610</v>
      </c>
      <c r="V2103" s="145" t="s">
        <v>2031</v>
      </c>
      <c r="W2103" s="206" t="str">
        <f t="shared" si="98"/>
        <v>PEA20161031SUTO4È</v>
      </c>
      <c r="X2103" s="206">
        <f t="shared" si="99"/>
        <v>0</v>
      </c>
      <c r="Y2103" s="206" t="str">
        <f>VLOOKUP(P2103,NIVEAUXADMIN!A:B,2,FALSE)</f>
        <v>HT07</v>
      </c>
      <c r="Z2103" s="206" t="str">
        <f>VLOOKUP(Q2103,NIVEAUXADMIN!E:F,2,FALSE)</f>
        <v>HT07712</v>
      </c>
      <c r="AA2103" s="206" t="str">
        <f>VLOOKUP(R2103,NIVEAUXADMIN!I:J,2,FALSE)</f>
        <v>HT07712-04</v>
      </c>
      <c r="AB2103" s="206">
        <f>IF(SUMPRODUCT(($A$4:$A2103=A2103)*($Q$4:$Q2103=Q2103))&gt;1,0,1)</f>
        <v>1</v>
      </c>
      <c r="AC2103" s="207">
        <f>IF(SUMPRODUCT(($A$4:$A2103=A2103)*($F$4:$F2103=F2103)*($Q$4:$Q2103=Q2103))&gt;1,0,1)</f>
        <v>1</v>
      </c>
      <c r="AD2103" s="206" t="str">
        <f t="shared" si="100"/>
        <v xml:space="preserve">{"Organisation": "Peace Winds Japan", "Indicateur": "Distribution de materiel d'abris d'urgence", "Statut": "Réalisé", "Date de l'activité (passé ou planifiée)
( jj-mm-aaaa)": "10/31/2016", "Département": "Sud", "Commune": "Torbeck", "Section Communale": "4ème Moreau"}, </v>
      </c>
    </row>
    <row r="2104" spans="1:30" s="71" customFormat="1" x14ac:dyDescent="0.25">
      <c r="A2104" s="71" t="s">
        <v>108</v>
      </c>
      <c r="C2104" s="71" t="s">
        <v>1166</v>
      </c>
      <c r="D2104" s="71" t="s">
        <v>15</v>
      </c>
      <c r="E2104" s="132">
        <v>42674</v>
      </c>
      <c r="F2104" s="77" t="s">
        <v>2417</v>
      </c>
      <c r="G2104" s="145" t="s">
        <v>1047</v>
      </c>
      <c r="H2104" s="138" t="str">
        <f>IFERROR(VLOOKUP(G2104,REFERENCES!O:P,2,FALSE),"")</f>
        <v xml:space="preserve">Nombre </v>
      </c>
      <c r="I2104" s="187">
        <v>500</v>
      </c>
      <c r="J2104" s="73"/>
      <c r="K2104" s="73"/>
      <c r="L2104" s="73"/>
      <c r="M2104" s="147"/>
      <c r="N2104" s="207">
        <v>500</v>
      </c>
      <c r="O2104" s="206"/>
      <c r="P2104" s="71" t="s">
        <v>19</v>
      </c>
      <c r="Q2104" s="71" t="s">
        <v>552</v>
      </c>
      <c r="R2104" s="150" t="s">
        <v>1610</v>
      </c>
      <c r="V2104" s="72" t="s">
        <v>2032</v>
      </c>
      <c r="W2104" s="206" t="str">
        <f t="shared" si="98"/>
        <v>PEA20161031SUTO4È</v>
      </c>
      <c r="X2104" s="206">
        <f t="shared" si="99"/>
        <v>0</v>
      </c>
      <c r="Y2104" s="206" t="str">
        <f>VLOOKUP(P2104,NIVEAUXADMIN!A:B,2,FALSE)</f>
        <v>HT07</v>
      </c>
      <c r="Z2104" s="206" t="str">
        <f>VLOOKUP(Q2104,NIVEAUXADMIN!E:F,2,FALSE)</f>
        <v>HT07712</v>
      </c>
      <c r="AA2104" s="206" t="str">
        <f>VLOOKUP(R2104,NIVEAUXADMIN!I:J,2,FALSE)</f>
        <v>HT07712-04</v>
      </c>
      <c r="AB2104" s="206">
        <f>IF(SUMPRODUCT(($A$4:$A2104=A2104)*($Q$4:$Q2104=Q2104))&gt;1,0,1)</f>
        <v>0</v>
      </c>
      <c r="AC2104" s="207">
        <f>IF(SUMPRODUCT(($A$4:$A2104=A2104)*($F$4:$F2104=F2104)*($Q$4:$Q2104=Q2104))&gt;1,0,1)</f>
        <v>1</v>
      </c>
      <c r="AD2104" s="206" t="str">
        <f t="shared" si="100"/>
        <v xml:space="preserve">{"Organisation": "Peace Winds Japan", "Indicateur": "Distribution de biens non-alimentaire", "Statut": "Réalisé", "Date de l'activité (passé ou planifiée)
( jj-mm-aaaa)": "10/31/2016", "Département": "Sud", "Commune": "Torbeck", "Section Communale": "4ème Moreau"}, </v>
      </c>
    </row>
    <row r="2105" spans="1:30" s="71" customFormat="1" x14ac:dyDescent="0.25">
      <c r="A2105" s="71" t="s">
        <v>108</v>
      </c>
      <c r="C2105" s="71" t="s">
        <v>1166</v>
      </c>
      <c r="D2105" s="71" t="s">
        <v>15</v>
      </c>
      <c r="E2105" s="132">
        <v>42758</v>
      </c>
      <c r="F2105" s="77" t="s">
        <v>2418</v>
      </c>
      <c r="G2105" s="145" t="s">
        <v>2401</v>
      </c>
      <c r="H2105" s="138" t="str">
        <f>IFERROR(VLOOKUP(G2105,REFERENCES!O:P,2,FALSE),"")</f>
        <v>Nombre de kits de tôles</v>
      </c>
      <c r="I2105" s="187">
        <v>170</v>
      </c>
      <c r="J2105" s="73"/>
      <c r="K2105" s="73"/>
      <c r="L2105" s="73"/>
      <c r="M2105" s="147"/>
      <c r="N2105" s="207">
        <v>170</v>
      </c>
      <c r="O2105" s="206"/>
      <c r="P2105" s="71" t="s">
        <v>19</v>
      </c>
      <c r="Q2105" s="71" t="s">
        <v>308</v>
      </c>
      <c r="R2105" s="150" t="s">
        <v>1311</v>
      </c>
      <c r="S2105" s="71" t="s">
        <v>1782</v>
      </c>
      <c r="U2105" s="71" t="s">
        <v>1958</v>
      </c>
      <c r="V2105" s="145" t="s">
        <v>2029</v>
      </c>
      <c r="W2105" s="206" t="str">
        <f t="shared" si="98"/>
        <v>PEA2017123SUAR1È</v>
      </c>
      <c r="X2105" s="206">
        <f t="shared" si="99"/>
        <v>0</v>
      </c>
      <c r="Y2105" s="206" t="str">
        <f>VLOOKUP(P2105,NIVEAUXADMIN!A:B,2,FALSE)</f>
        <v>HT07</v>
      </c>
      <c r="Z2105" s="206" t="str">
        <f>VLOOKUP(Q2105,NIVEAUXADMIN!E:F,2,FALSE)</f>
        <v>HT07723</v>
      </c>
      <c r="AA2105" s="206" t="str">
        <f>VLOOKUP(R2105,NIVEAUXADMIN!I:J,2,FALSE)</f>
        <v>HT07723-01</v>
      </c>
      <c r="AB2105" s="206">
        <f>IF(SUMPRODUCT(($A$4:$A2105=A2105)*($Q$4:$Q2105=Q2105))&gt;1,0,1)</f>
        <v>1</v>
      </c>
      <c r="AC2105" s="207">
        <f>IF(SUMPRODUCT(($A$4:$A2105=A2105)*($F$4:$F2105=F2105)*($Q$4:$Q2105=Q2105))&gt;1,0,1)</f>
        <v>1</v>
      </c>
      <c r="AD2105" s="206" t="str">
        <f t="shared" si="100"/>
        <v xml:space="preserve">{"Organisation": "Peace Winds Japan", "Indicateur": "Support à l'auto-recouvrement pour la réparation et reconstruction", "Statut": "Réalisé", "Date de l'activité (passé ou planifiée)
( jj-mm-aaaa)": "1/23/2017", "Département": "Sud", "Commune": "Arniquet", "Section Communale": "1ère Lazare"}, </v>
      </c>
    </row>
    <row r="2106" spans="1:30" s="71" customFormat="1" x14ac:dyDescent="0.25">
      <c r="A2106" s="71" t="s">
        <v>108</v>
      </c>
      <c r="C2106" s="71" t="s">
        <v>1166</v>
      </c>
      <c r="D2106" s="71" t="s">
        <v>15</v>
      </c>
      <c r="E2106" s="132">
        <v>42758</v>
      </c>
      <c r="F2106" s="77" t="s">
        <v>2418</v>
      </c>
      <c r="G2106" s="145" t="s">
        <v>1151</v>
      </c>
      <c r="H2106" s="138" t="str">
        <f>IFERROR(VLOOKUP(G2106,REFERENCES!O:P,2,FALSE),"")</f>
        <v>Nombre de kits d'outils</v>
      </c>
      <c r="I2106" s="187">
        <v>170</v>
      </c>
      <c r="J2106" s="73"/>
      <c r="K2106" s="73"/>
      <c r="L2106" s="73"/>
      <c r="M2106" s="147"/>
      <c r="N2106" s="207">
        <v>170</v>
      </c>
      <c r="O2106" s="206"/>
      <c r="P2106" s="71" t="s">
        <v>19</v>
      </c>
      <c r="Q2106" s="71" t="s">
        <v>308</v>
      </c>
      <c r="R2106" s="150" t="s">
        <v>1311</v>
      </c>
      <c r="S2106" s="71" t="s">
        <v>1782</v>
      </c>
      <c r="U2106" s="71" t="s">
        <v>1958</v>
      </c>
      <c r="V2106" s="72" t="s">
        <v>2030</v>
      </c>
      <c r="W2106" s="206" t="str">
        <f t="shared" si="98"/>
        <v>PEA2017123SUAR1È</v>
      </c>
      <c r="X2106" s="206">
        <f t="shared" si="99"/>
        <v>0</v>
      </c>
      <c r="Y2106" s="206" t="str">
        <f>VLOOKUP(P2106,NIVEAUXADMIN!A:B,2,FALSE)</f>
        <v>HT07</v>
      </c>
      <c r="Z2106" s="206" t="str">
        <f>VLOOKUP(Q2106,NIVEAUXADMIN!E:F,2,FALSE)</f>
        <v>HT07723</v>
      </c>
      <c r="AA2106" s="206" t="str">
        <f>VLOOKUP(R2106,NIVEAUXADMIN!I:J,2,FALSE)</f>
        <v>HT07723-01</v>
      </c>
      <c r="AB2106" s="206">
        <f>IF(SUMPRODUCT(($A$4:$A2106=A2106)*($Q$4:$Q2106=Q2106))&gt;1,0,1)</f>
        <v>0</v>
      </c>
      <c r="AC2106" s="207">
        <f>IF(SUMPRODUCT(($A$4:$A2106=A2106)*($F$4:$F2106=F2106)*($Q$4:$Q2106=Q2106))&gt;1,0,1)</f>
        <v>0</v>
      </c>
      <c r="AD2106" s="206" t="str">
        <f t="shared" si="100"/>
        <v xml:space="preserve">{"Organisation": "Peace Winds Japan", "Indicateur": "Support à l'auto-recouvrement pour la réparation et reconstruction", "Statut": "Réalisé", "Date de l'activité (passé ou planifiée)
( jj-mm-aaaa)": "1/23/2017", "Département": "Sud", "Commune": "Arniquet", "Section Communale": "1ère Lazare"}, </v>
      </c>
    </row>
    <row r="2107" spans="1:30" s="71" customFormat="1" x14ac:dyDescent="0.25">
      <c r="A2107" s="71" t="s">
        <v>108</v>
      </c>
      <c r="C2107" s="71" t="s">
        <v>1166</v>
      </c>
      <c r="D2107" s="71" t="s">
        <v>15</v>
      </c>
      <c r="E2107" s="132">
        <v>42758</v>
      </c>
      <c r="F2107" s="77" t="s">
        <v>2416</v>
      </c>
      <c r="G2107" s="145" t="s">
        <v>2371</v>
      </c>
      <c r="H2107" s="138" t="str">
        <f>IFERROR(VLOOKUP(G2107,REFERENCES!O:P,2,FALSE),"")</f>
        <v>Nombre de formations organisees</v>
      </c>
      <c r="I2107" s="187">
        <v>170</v>
      </c>
      <c r="J2107" s="146"/>
      <c r="K2107" s="146"/>
      <c r="L2107" s="146"/>
      <c r="M2107" s="147"/>
      <c r="N2107" s="207">
        <v>170</v>
      </c>
      <c r="O2107" s="206"/>
      <c r="P2107" s="71" t="s">
        <v>19</v>
      </c>
      <c r="Q2107" s="71" t="s">
        <v>308</v>
      </c>
      <c r="R2107" s="150" t="s">
        <v>1311</v>
      </c>
      <c r="S2107" s="71" t="s">
        <v>1782</v>
      </c>
      <c r="T2107" s="143"/>
      <c r="U2107" s="143" t="s">
        <v>1958</v>
      </c>
      <c r="V2107" s="145" t="s">
        <v>2030</v>
      </c>
      <c r="W2107" s="206" t="str">
        <f t="shared" si="98"/>
        <v>PEA2017123SUAR1È</v>
      </c>
      <c r="X2107" s="206">
        <f t="shared" si="99"/>
        <v>0</v>
      </c>
      <c r="Y2107" s="206" t="str">
        <f>VLOOKUP(P2107,NIVEAUXADMIN!A:B,2,FALSE)</f>
        <v>HT07</v>
      </c>
      <c r="Z2107" s="206" t="str">
        <f>VLOOKUP(Q2107,NIVEAUXADMIN!E:F,2,FALSE)</f>
        <v>HT07723</v>
      </c>
      <c r="AA2107" s="206" t="str">
        <f>VLOOKUP(R2107,NIVEAUXADMIN!I:J,2,FALSE)</f>
        <v>HT07723-01</v>
      </c>
      <c r="AB2107" s="206">
        <f>IF(SUMPRODUCT(($A$4:$A2107=A2107)*($Q$4:$Q2107=Q2107))&gt;1,0,1)</f>
        <v>0</v>
      </c>
      <c r="AC2107" s="207">
        <f>IF(SUMPRODUCT(($A$4:$A2107=A2107)*($F$4:$F2107=F2107)*($Q$4:$Q2107=Q2107))&gt;1,0,1)</f>
        <v>1</v>
      </c>
      <c r="AD2107" s="206" t="str">
        <f t="shared" si="100"/>
        <v xml:space="preserve">{"Organisation": "Peace Winds Japan", "Indicateur": "Formation technique", "Statut": "Réalisé", "Date de l'activité (passé ou planifiée)
( jj-mm-aaaa)": "1/23/2017", "Département": "Sud", "Commune": "Arniquet", "Section Communale": "1ère Lazare"}, </v>
      </c>
    </row>
    <row r="2108" spans="1:30" s="71" customFormat="1" x14ac:dyDescent="0.25">
      <c r="A2108" s="71" t="s">
        <v>108</v>
      </c>
      <c r="C2108" s="71" t="s">
        <v>1166</v>
      </c>
      <c r="D2108" s="71" t="s">
        <v>15</v>
      </c>
      <c r="E2108" s="132">
        <v>42792</v>
      </c>
      <c r="F2108" s="77" t="s">
        <v>2418</v>
      </c>
      <c r="G2108" s="145" t="s">
        <v>1151</v>
      </c>
      <c r="H2108" s="138" t="str">
        <f>IFERROR(VLOOKUP(G2108,REFERENCES!O:P,2,FALSE),"")</f>
        <v>Nombre de kits d'outils</v>
      </c>
      <c r="I2108" s="187">
        <v>1068</v>
      </c>
      <c r="J2108" s="146"/>
      <c r="K2108" s="146"/>
      <c r="L2108" s="146"/>
      <c r="M2108" s="147"/>
      <c r="N2108" s="207">
        <v>1068</v>
      </c>
      <c r="O2108" s="206"/>
      <c r="P2108" s="71" t="s">
        <v>19</v>
      </c>
      <c r="Q2108" s="71" t="s">
        <v>543</v>
      </c>
      <c r="R2108" s="150" t="s">
        <v>1408</v>
      </c>
      <c r="T2108" s="143"/>
      <c r="U2108" s="143" t="s">
        <v>1958</v>
      </c>
      <c r="V2108" s="145" t="s">
        <v>2030</v>
      </c>
      <c r="W2108" s="206" t="str">
        <f t="shared" si="98"/>
        <v>PEA2017226SUST2È</v>
      </c>
      <c r="X2108" s="206">
        <f t="shared" si="99"/>
        <v>0</v>
      </c>
      <c r="Y2108" s="206" t="str">
        <f>VLOOKUP(P2108,NIVEAUXADMIN!A:B,2,FALSE)</f>
        <v>HT07</v>
      </c>
      <c r="Z2108" s="206" t="str">
        <f>VLOOKUP(Q2108,NIVEAUXADMIN!E:F,2,FALSE)</f>
        <v>HT07722</v>
      </c>
      <c r="AA2108" s="206" t="str">
        <f>VLOOKUP(R2108,NIVEAUXADMIN!I:J,2,FALSE)</f>
        <v>HT07722-02</v>
      </c>
      <c r="AB2108" s="206">
        <f>IF(SUMPRODUCT(($A$4:$A2108=A2108)*($Q$4:$Q2108=Q2108))&gt;1,0,1)</f>
        <v>1</v>
      </c>
      <c r="AC2108" s="207">
        <f>IF(SUMPRODUCT(($A$4:$A2108=A2108)*($F$4:$F2108=F2108)*($Q$4:$Q2108=Q2108))&gt;1,0,1)</f>
        <v>1</v>
      </c>
      <c r="AD2108" s="206" t="str">
        <f t="shared" si="100"/>
        <v xml:space="preserve">{"Organisation": "Peace Winds Japan", "Indicateur": "Support à l'auto-recouvrement pour la réparation et reconstruction", "Statut": "Réalisé", "Date de l'activité (passé ou planifiée)
( jj-mm-aaaa)": "2/26/2017", "Département": "Sud", "Commune": "St. Jean du Sud", "Section Communale": "2ème Débouchette"}, </v>
      </c>
    </row>
    <row r="2109" spans="1:30" s="71" customFormat="1" x14ac:dyDescent="0.25">
      <c r="A2109" s="71" t="s">
        <v>108</v>
      </c>
      <c r="C2109" s="71" t="s">
        <v>1166</v>
      </c>
      <c r="D2109" s="71" t="s">
        <v>15</v>
      </c>
      <c r="E2109" s="132">
        <v>42792</v>
      </c>
      <c r="F2109" s="77" t="s">
        <v>2416</v>
      </c>
      <c r="G2109" s="145" t="s">
        <v>2371</v>
      </c>
      <c r="H2109" s="138" t="str">
        <f>IFERROR(VLOOKUP(G2109,REFERENCES!O:P,2,FALSE),"")</f>
        <v>Nombre de formations organisees</v>
      </c>
      <c r="I2109" s="187">
        <v>1068</v>
      </c>
      <c r="J2109" s="146"/>
      <c r="K2109" s="146"/>
      <c r="L2109" s="146"/>
      <c r="M2109" s="147"/>
      <c r="N2109" s="207">
        <v>1068</v>
      </c>
      <c r="O2109" s="206"/>
      <c r="P2109" s="71" t="s">
        <v>19</v>
      </c>
      <c r="Q2109" s="71" t="s">
        <v>543</v>
      </c>
      <c r="R2109" s="150" t="s">
        <v>1408</v>
      </c>
      <c r="T2109" s="143"/>
      <c r="U2109" s="143" t="s">
        <v>1958</v>
      </c>
      <c r="V2109" s="145" t="s">
        <v>2030</v>
      </c>
      <c r="W2109" s="206" t="str">
        <f t="shared" si="98"/>
        <v>PEA2017226SUST2È</v>
      </c>
      <c r="X2109" s="206">
        <f t="shared" si="99"/>
        <v>0</v>
      </c>
      <c r="Y2109" s="206" t="str">
        <f>VLOOKUP(P2109,NIVEAUXADMIN!A:B,2,FALSE)</f>
        <v>HT07</v>
      </c>
      <c r="Z2109" s="206" t="str">
        <f>VLOOKUP(Q2109,NIVEAUXADMIN!E:F,2,FALSE)</f>
        <v>HT07722</v>
      </c>
      <c r="AA2109" s="206" t="str">
        <f>VLOOKUP(R2109,NIVEAUXADMIN!I:J,2,FALSE)</f>
        <v>HT07722-02</v>
      </c>
      <c r="AB2109" s="206">
        <f>IF(SUMPRODUCT(($A$4:$A2109=A2109)*($Q$4:$Q2109=Q2109))&gt;1,0,1)</f>
        <v>0</v>
      </c>
      <c r="AC2109" s="207">
        <f>IF(SUMPRODUCT(($A$4:$A2109=A2109)*($F$4:$F2109=F2109)*($Q$4:$Q2109=Q2109))&gt;1,0,1)</f>
        <v>1</v>
      </c>
      <c r="AD2109" s="206" t="str">
        <f t="shared" si="100"/>
        <v xml:space="preserve">{"Organisation": "Peace Winds Japan", "Indicateur": "Formation technique", "Statut": "Réalisé", "Date de l'activité (passé ou planifiée)
( jj-mm-aaaa)": "2/26/2017", "Département": "Sud", "Commune": "St. Jean du Sud", "Section Communale": "2ème Débouchette"}, </v>
      </c>
    </row>
    <row r="2110" spans="1:30" s="71" customFormat="1" x14ac:dyDescent="0.25">
      <c r="A2110" s="71" t="s">
        <v>108</v>
      </c>
      <c r="C2110" s="71" t="s">
        <v>1166</v>
      </c>
      <c r="D2110" s="71" t="s">
        <v>15</v>
      </c>
      <c r="E2110" s="132">
        <v>42792</v>
      </c>
      <c r="F2110" s="208" t="s">
        <v>2418</v>
      </c>
      <c r="G2110" s="145" t="s">
        <v>2401</v>
      </c>
      <c r="H2110" s="210" t="str">
        <f>IFERROR(VLOOKUP(G2110,REFERENCES!O:P,2,FALSE),"")</f>
        <v>Nombre de kits de tôles</v>
      </c>
      <c r="I2110" s="187">
        <v>1068</v>
      </c>
      <c r="J2110" s="146"/>
      <c r="K2110" s="146"/>
      <c r="L2110" s="146"/>
      <c r="M2110" s="147"/>
      <c r="N2110" s="207">
        <v>1068</v>
      </c>
      <c r="O2110" s="206"/>
      <c r="P2110" s="71" t="s">
        <v>19</v>
      </c>
      <c r="Q2110" s="71" t="s">
        <v>543</v>
      </c>
      <c r="R2110" s="150" t="s">
        <v>1408</v>
      </c>
      <c r="T2110" s="143"/>
      <c r="U2110" s="143" t="s">
        <v>1958</v>
      </c>
      <c r="V2110" s="72" t="s">
        <v>2029</v>
      </c>
      <c r="W2110" s="206" t="str">
        <f t="shared" si="98"/>
        <v>PEA2017226SUST2È</v>
      </c>
      <c r="X2110" s="206">
        <f t="shared" si="99"/>
        <v>0</v>
      </c>
      <c r="Y2110" s="206" t="str">
        <f>VLOOKUP(P2110,NIVEAUXADMIN!A:B,2,FALSE)</f>
        <v>HT07</v>
      </c>
      <c r="Z2110" s="206" t="str">
        <f>VLOOKUP(Q2110,NIVEAUXADMIN!E:F,2,FALSE)</f>
        <v>HT07722</v>
      </c>
      <c r="AA2110" s="206" t="str">
        <f>VLOOKUP(R2110,NIVEAUXADMIN!I:J,2,FALSE)</f>
        <v>HT07722-02</v>
      </c>
      <c r="AB2110" s="206">
        <f>IF(SUMPRODUCT(($A$4:$A2110=A2110)*($Q$4:$Q2110=Q2110))&gt;1,0,1)</f>
        <v>0</v>
      </c>
      <c r="AC2110" s="207">
        <f>IF(SUMPRODUCT(($A$4:$A2110=A2110)*($F$4:$F2110=F2110)*($Q$4:$Q2110=Q2110))&gt;1,0,1)</f>
        <v>0</v>
      </c>
      <c r="AD2110" s="206" t="str">
        <f t="shared" si="100"/>
        <v xml:space="preserve">{"Organisation": "Peace Winds Japan", "Indicateur": "Support à l'auto-recouvrement pour la réparation et reconstruction", "Statut": "Réalisé", "Date de l'activité (passé ou planifiée)
( jj-mm-aaaa)": "2/26/2017", "Département": "Sud", "Commune": "St. Jean du Sud", "Section Communale": "2ème Débouchette"}, </v>
      </c>
    </row>
    <row r="2111" spans="1:30" s="71" customFormat="1" x14ac:dyDescent="0.25">
      <c r="A2111" s="71" t="s">
        <v>108</v>
      </c>
      <c r="C2111" s="71" t="s">
        <v>1166</v>
      </c>
      <c r="D2111" s="71" t="s">
        <v>15</v>
      </c>
      <c r="E2111" s="132">
        <v>42794</v>
      </c>
      <c r="F2111" s="208" t="s">
        <v>2418</v>
      </c>
      <c r="G2111" s="145" t="s">
        <v>1151</v>
      </c>
      <c r="H2111" s="210" t="str">
        <f>IFERROR(VLOOKUP(G2111,REFERENCES!O:P,2,FALSE),"")</f>
        <v>Nombre de kits d'outils</v>
      </c>
      <c r="I2111" s="187">
        <v>362</v>
      </c>
      <c r="J2111" s="146"/>
      <c r="K2111" s="146"/>
      <c r="L2111" s="146"/>
      <c r="M2111" s="147"/>
      <c r="N2111" s="207">
        <v>362</v>
      </c>
      <c r="O2111" s="206"/>
      <c r="P2111" s="71" t="s">
        <v>19</v>
      </c>
      <c r="Q2111" s="71" t="s">
        <v>543</v>
      </c>
      <c r="R2111" s="150" t="s">
        <v>1561</v>
      </c>
      <c r="T2111" s="143"/>
      <c r="U2111" s="143" t="s">
        <v>1958</v>
      </c>
      <c r="V2111" s="145" t="s">
        <v>2030</v>
      </c>
      <c r="W2111" s="206" t="str">
        <f t="shared" si="98"/>
        <v>PEA2017228SUST3È</v>
      </c>
      <c r="X2111" s="206">
        <f t="shared" si="99"/>
        <v>0</v>
      </c>
      <c r="Y2111" s="206" t="str">
        <f>VLOOKUP(P2111,NIVEAUXADMIN!A:B,2,FALSE)</f>
        <v>HT07</v>
      </c>
      <c r="Z2111" s="206" t="str">
        <f>VLOOKUP(Q2111,NIVEAUXADMIN!E:F,2,FALSE)</f>
        <v>HT07722</v>
      </c>
      <c r="AA2111" s="206" t="str">
        <f>VLOOKUP(R2111,NIVEAUXADMIN!I:J,2,FALSE)</f>
        <v>HT07722-03</v>
      </c>
      <c r="AB2111" s="206">
        <f>IF(SUMPRODUCT(($A$4:$A2111=A2111)*($Q$4:$Q2111=Q2111))&gt;1,0,1)</f>
        <v>0</v>
      </c>
      <c r="AC2111" s="207">
        <f>IF(SUMPRODUCT(($A$4:$A2111=A2111)*($F$4:$F2111=F2111)*($Q$4:$Q2111=Q2111))&gt;1,0,1)</f>
        <v>0</v>
      </c>
      <c r="AD2111" s="206" t="str">
        <f t="shared" si="100"/>
        <v xml:space="preserve">{"Organisation": "Peace Winds Japan", "Indicateur": "Support à l'auto-recouvrement pour la réparation et reconstruction", "Statut": "Réalisé", "Date de l'activité (passé ou planifiée)
( jj-mm-aaaa)": "2/28/2017", "Département": "Sud", "Commune": "St. Jean du Sud", "Section Communale": "3ème Trichet"}, </v>
      </c>
    </row>
    <row r="2112" spans="1:30" s="71" customFormat="1" x14ac:dyDescent="0.25">
      <c r="A2112" s="71" t="s">
        <v>108</v>
      </c>
      <c r="C2112" s="71" t="s">
        <v>1166</v>
      </c>
      <c r="D2112" s="71" t="s">
        <v>15</v>
      </c>
      <c r="E2112" s="132">
        <v>42794</v>
      </c>
      <c r="F2112" s="208" t="s">
        <v>2416</v>
      </c>
      <c r="G2112" s="145" t="s">
        <v>2371</v>
      </c>
      <c r="H2112" s="210" t="str">
        <f>IFERROR(VLOOKUP(G2112,REFERENCES!O:P,2,FALSE),"")</f>
        <v>Nombre de formations organisees</v>
      </c>
      <c r="I2112" s="187">
        <v>362</v>
      </c>
      <c r="J2112" s="146"/>
      <c r="K2112" s="146"/>
      <c r="L2112" s="146"/>
      <c r="M2112" s="147"/>
      <c r="N2112" s="207">
        <v>362</v>
      </c>
      <c r="O2112" s="206"/>
      <c r="P2112" s="71" t="s">
        <v>19</v>
      </c>
      <c r="Q2112" s="71" t="s">
        <v>543</v>
      </c>
      <c r="R2112" s="150" t="s">
        <v>1561</v>
      </c>
      <c r="T2112" s="143"/>
      <c r="U2112" s="143" t="s">
        <v>1958</v>
      </c>
      <c r="V2112" s="145" t="s">
        <v>2030</v>
      </c>
      <c r="W2112" s="206" t="str">
        <f t="shared" si="98"/>
        <v>PEA2017228SUST3È</v>
      </c>
      <c r="X2112" s="206">
        <f t="shared" si="99"/>
        <v>0</v>
      </c>
      <c r="Y2112" s="206" t="str">
        <f>VLOOKUP(P2112,NIVEAUXADMIN!A:B,2,FALSE)</f>
        <v>HT07</v>
      </c>
      <c r="Z2112" s="206" t="str">
        <f>VLOOKUP(Q2112,NIVEAUXADMIN!E:F,2,FALSE)</f>
        <v>HT07722</v>
      </c>
      <c r="AA2112" s="206" t="str">
        <f>VLOOKUP(R2112,NIVEAUXADMIN!I:J,2,FALSE)</f>
        <v>HT07722-03</v>
      </c>
      <c r="AB2112" s="206">
        <f>IF(SUMPRODUCT(($A$4:$A2112=A2112)*($Q$4:$Q2112=Q2112))&gt;1,0,1)</f>
        <v>0</v>
      </c>
      <c r="AC2112" s="207">
        <f>IF(SUMPRODUCT(($A$4:$A2112=A2112)*($F$4:$F2112=F2112)*($Q$4:$Q2112=Q2112))&gt;1,0,1)</f>
        <v>0</v>
      </c>
      <c r="AD2112" s="206" t="str">
        <f t="shared" si="100"/>
        <v xml:space="preserve">{"Organisation": "Peace Winds Japan", "Indicateur": "Formation technique", "Statut": "Réalisé", "Date de l'activité (passé ou planifiée)
( jj-mm-aaaa)": "2/28/2017", "Département": "Sud", "Commune": "St. Jean du Sud", "Section Communale": "3ème Trichet"}, </v>
      </c>
    </row>
    <row r="2113" spans="1:30" s="71" customFormat="1" x14ac:dyDescent="0.25">
      <c r="A2113" s="71" t="s">
        <v>108</v>
      </c>
      <c r="C2113" s="71" t="s">
        <v>1166</v>
      </c>
      <c r="D2113" s="71" t="s">
        <v>15</v>
      </c>
      <c r="E2113" s="132">
        <v>42794</v>
      </c>
      <c r="F2113" s="77" t="s">
        <v>2418</v>
      </c>
      <c r="G2113" s="145" t="s">
        <v>2401</v>
      </c>
      <c r="H2113" s="138" t="str">
        <f>IFERROR(VLOOKUP(G2113,REFERENCES!O:P,2,FALSE),"")</f>
        <v>Nombre de kits de tôles</v>
      </c>
      <c r="I2113" s="187">
        <v>362</v>
      </c>
      <c r="J2113" s="146"/>
      <c r="K2113" s="146"/>
      <c r="L2113" s="146"/>
      <c r="M2113" s="147"/>
      <c r="N2113" s="207">
        <v>362</v>
      </c>
      <c r="O2113" s="206"/>
      <c r="P2113" s="71" t="s">
        <v>19</v>
      </c>
      <c r="Q2113" s="71" t="s">
        <v>543</v>
      </c>
      <c r="R2113" s="150" t="s">
        <v>1561</v>
      </c>
      <c r="T2113" s="143"/>
      <c r="U2113" s="143" t="s">
        <v>1958</v>
      </c>
      <c r="V2113" s="72" t="s">
        <v>2029</v>
      </c>
      <c r="W2113" s="206" t="str">
        <f t="shared" si="98"/>
        <v>PEA2017228SUST3È</v>
      </c>
      <c r="X2113" s="206">
        <f t="shared" si="99"/>
        <v>0</v>
      </c>
      <c r="Y2113" s="206" t="str">
        <f>VLOOKUP(P2113,NIVEAUXADMIN!A:B,2,FALSE)</f>
        <v>HT07</v>
      </c>
      <c r="Z2113" s="206" t="str">
        <f>VLOOKUP(Q2113,NIVEAUXADMIN!E:F,2,FALSE)</f>
        <v>HT07722</v>
      </c>
      <c r="AA2113" s="206" t="str">
        <f>VLOOKUP(R2113,NIVEAUXADMIN!I:J,2,FALSE)</f>
        <v>HT07722-03</v>
      </c>
      <c r="AB2113" s="206">
        <f>IF(SUMPRODUCT(($A$4:$A2113=A2113)*($Q$4:$Q2113=Q2113))&gt;1,0,1)</f>
        <v>0</v>
      </c>
      <c r="AC2113" s="207">
        <f>IF(SUMPRODUCT(($A$4:$A2113=A2113)*($F$4:$F2113=F2113)*($Q$4:$Q2113=Q2113))&gt;1,0,1)</f>
        <v>0</v>
      </c>
      <c r="AD2113" s="206" t="str">
        <f t="shared" si="100"/>
        <v xml:space="preserve">{"Organisation": "Peace Winds Japan", "Indicateur": "Support à l'auto-recouvrement pour la réparation et reconstruction", "Statut": "Réalisé", "Date de l'activité (passé ou planifiée)
( jj-mm-aaaa)": "2/28/2017", "Département": "Sud", "Commune": "St. Jean du Sud", "Section Communale": "3ème Trichet"}, </v>
      </c>
    </row>
    <row r="2114" spans="1:30" s="71" customFormat="1" x14ac:dyDescent="0.25">
      <c r="A2114" s="71" t="s">
        <v>2481</v>
      </c>
      <c r="C2114" s="71" t="s">
        <v>2211</v>
      </c>
      <c r="D2114" s="71" t="s">
        <v>18</v>
      </c>
      <c r="E2114" s="223">
        <v>42901</v>
      </c>
      <c r="F2114" s="206" t="s">
        <v>2416</v>
      </c>
      <c r="G2114" s="206" t="s">
        <v>2373</v>
      </c>
      <c r="H2114" s="205" t="s">
        <v>26</v>
      </c>
      <c r="I2114" s="207">
        <v>2</v>
      </c>
      <c r="J2114" s="146"/>
      <c r="K2114" s="146"/>
      <c r="L2114" s="146"/>
      <c r="M2114" s="147"/>
      <c r="N2114" s="207">
        <v>75</v>
      </c>
      <c r="O2114" s="206"/>
      <c r="P2114" s="71" t="s">
        <v>16</v>
      </c>
      <c r="Q2114" s="71" t="s">
        <v>246</v>
      </c>
      <c r="R2114" s="166" t="s">
        <v>2482</v>
      </c>
      <c r="T2114" s="143"/>
      <c r="U2114" s="143" t="s">
        <v>1033</v>
      </c>
      <c r="V2114" s="145" t="s">
        <v>2483</v>
      </c>
      <c r="W2114" s="206" t="str">
        <f t="shared" si="98"/>
        <v>PRE2017615GRBE2È</v>
      </c>
      <c r="X2114" s="206">
        <f t="shared" si="99"/>
        <v>0</v>
      </c>
      <c r="Y2114" s="206" t="str">
        <f>VLOOKUP(P2114,NIVEAUXADMIN!A:B,2,FALSE)</f>
        <v>HT08</v>
      </c>
      <c r="Z2114" s="206" t="str">
        <f>VLOOKUP(Q2114,NIVEAUXADMIN!E:F,2,FALSE)</f>
        <v>HT08833</v>
      </c>
      <c r="AA2114" s="206" t="e">
        <f>VLOOKUP(R2114,NIVEAUXADMIN!I:J,2,FALSE)</f>
        <v>#N/A</v>
      </c>
      <c r="AB2114" s="206">
        <f>IF(SUMPRODUCT(($A$4:$A2114=A2114)*($Q$4:$Q2114=Q2114))&gt;1,0,1)</f>
        <v>1</v>
      </c>
      <c r="AC2114" s="207">
        <f>IF(SUMPRODUCT(($A$4:$A2114=A2114)*($F$4:$F2114=F2114)*($Q$4:$Q2114=Q2114))&gt;1,0,1)</f>
        <v>1</v>
      </c>
      <c r="AD2114" s="206" t="str">
        <f t="shared" si="100"/>
        <v xml:space="preserve">{"Organisation": "Première Urgence Internationale", "Indicateur": "Formation technique", "Statut": "Planifié (financé)", "Date de l'activité (passé ou planifiée)
( jj-mm-aaaa)": "6/15/2017", "Département": "Grande Anse", "Commune": "Beaumont", "Section Communale": "2ème section de Chardonnette et 3ème section de Mouline"}, </v>
      </c>
    </row>
    <row r="2115" spans="1:30" s="71" customFormat="1" x14ac:dyDescent="0.25">
      <c r="A2115" s="71" t="s">
        <v>2481</v>
      </c>
      <c r="C2115" s="71" t="s">
        <v>2211</v>
      </c>
      <c r="D2115" s="71" t="s">
        <v>18</v>
      </c>
      <c r="E2115" s="223">
        <v>42911</v>
      </c>
      <c r="F2115" s="206" t="s">
        <v>2418</v>
      </c>
      <c r="G2115" s="206" t="s">
        <v>1151</v>
      </c>
      <c r="H2115" s="205" t="s">
        <v>26</v>
      </c>
      <c r="I2115" s="207">
        <v>15</v>
      </c>
      <c r="J2115" s="73"/>
      <c r="K2115" s="73"/>
      <c r="L2115" s="73"/>
      <c r="M2115" s="147"/>
      <c r="N2115" s="207">
        <v>75</v>
      </c>
      <c r="O2115" s="206"/>
      <c r="P2115" s="71" t="s">
        <v>16</v>
      </c>
      <c r="Q2115" s="71" t="s">
        <v>246</v>
      </c>
      <c r="R2115" s="166" t="s">
        <v>2482</v>
      </c>
      <c r="U2115" s="71" t="s">
        <v>1033</v>
      </c>
      <c r="V2115" s="145" t="s">
        <v>2483</v>
      </c>
      <c r="W2115" s="206" t="str">
        <f t="shared" si="98"/>
        <v>PRE2017625GRBE2È</v>
      </c>
      <c r="X2115" s="206">
        <f t="shared" si="99"/>
        <v>0</v>
      </c>
      <c r="Y2115" s="206" t="str">
        <f>VLOOKUP(P2115,NIVEAUXADMIN!A:B,2,FALSE)</f>
        <v>HT08</v>
      </c>
      <c r="Z2115" s="206" t="str">
        <f>VLOOKUP(Q2115,NIVEAUXADMIN!E:F,2,FALSE)</f>
        <v>HT08833</v>
      </c>
      <c r="AA2115" s="206" t="e">
        <f>VLOOKUP(R2115,NIVEAUXADMIN!I:J,2,FALSE)</f>
        <v>#N/A</v>
      </c>
      <c r="AB2115" s="206">
        <f>IF(SUMPRODUCT(($A$4:$A2115=A2115)*($Q$4:$Q2115=Q2115))&gt;1,0,1)</f>
        <v>0</v>
      </c>
      <c r="AC2115" s="207">
        <f>IF(SUMPRODUCT(($A$4:$A2115=A2115)*($F$4:$F2115=F2115)*($Q$4:$Q2115=Q2115))&gt;1,0,1)</f>
        <v>1</v>
      </c>
      <c r="AD2115" s="206" t="str">
        <f t="shared" si="100"/>
        <v xml:space="preserve">{"Organisation": "Première Urgence Internationale", "Indicateur": "Support à l'auto-recouvrement pour la réparation et reconstruction", "Statut": "Planifié (financé)", "Date de l'activité (passé ou planifiée)
( jj-mm-aaaa)": "6/25/2017", "Département": "Grande Anse", "Commune": "Beaumont", "Section Communale": "2ème section de Chardonnette et 3ème section de Mouline"}, </v>
      </c>
    </row>
    <row r="2116" spans="1:30" s="71" customFormat="1" x14ac:dyDescent="0.25">
      <c r="A2116" s="71" t="s">
        <v>2481</v>
      </c>
      <c r="C2116" s="71" t="s">
        <v>2211</v>
      </c>
      <c r="D2116" s="71" t="s">
        <v>18</v>
      </c>
      <c r="E2116" s="223">
        <v>42911</v>
      </c>
      <c r="F2116" s="206" t="s">
        <v>2418</v>
      </c>
      <c r="G2116" s="206" t="s">
        <v>2404</v>
      </c>
      <c r="H2116" s="205" t="s">
        <v>26</v>
      </c>
      <c r="I2116" s="207">
        <v>500</v>
      </c>
      <c r="J2116" s="73"/>
      <c r="K2116" s="73"/>
      <c r="L2116" s="73"/>
      <c r="M2116" s="147">
        <v>3500</v>
      </c>
      <c r="N2116" s="207">
        <v>500</v>
      </c>
      <c r="O2116" s="206"/>
      <c r="P2116" s="71" t="s">
        <v>16</v>
      </c>
      <c r="Q2116" s="71" t="s">
        <v>246</v>
      </c>
      <c r="R2116" s="166" t="s">
        <v>2482</v>
      </c>
      <c r="S2116" s="206"/>
      <c r="U2116" s="71" t="s">
        <v>1033</v>
      </c>
      <c r="V2116" s="145" t="s">
        <v>2483</v>
      </c>
      <c r="W2116" s="206" t="str">
        <f t="shared" si="98"/>
        <v>PRE2017625GRBE2È</v>
      </c>
      <c r="X2116" s="206">
        <f t="shared" si="99"/>
        <v>0</v>
      </c>
      <c r="Y2116" s="206" t="str">
        <f>VLOOKUP(P2116,NIVEAUXADMIN!A:B,2,FALSE)</f>
        <v>HT08</v>
      </c>
      <c r="Z2116" s="206" t="str">
        <f>VLOOKUP(Q2116,NIVEAUXADMIN!E:F,2,FALSE)</f>
        <v>HT08833</v>
      </c>
      <c r="AA2116" s="206" t="e">
        <f>VLOOKUP(R2116,NIVEAUXADMIN!I:J,2,FALSE)</f>
        <v>#N/A</v>
      </c>
      <c r="AB2116" s="206">
        <f>IF(SUMPRODUCT(($A$4:$A2116=A2116)*($Q$4:$Q2116=Q2116))&gt;1,0,1)</f>
        <v>0</v>
      </c>
      <c r="AC2116" s="207">
        <f>IF(SUMPRODUCT(($A$4:$A2116=A2116)*($F$4:$F2116=F2116)*($Q$4:$Q2116=Q2116))&gt;1,0,1)</f>
        <v>0</v>
      </c>
      <c r="AD2116" s="206" t="str">
        <f t="shared" si="100"/>
        <v xml:space="preserve">{"Organisation": "Première Urgence Internationale", "Indicateur": "Support à l'auto-recouvrement pour la réparation et reconstruction", "Statut": "Planifié (financé)", "Date de l'activité (passé ou planifiée)
( jj-mm-aaaa)": "6/25/2017", "Département": "Grande Anse", "Commune": "Beaumont", "Section Communale": "2ème section de Chardonnette et 3ème section de Mouline"}, </v>
      </c>
    </row>
    <row r="2117" spans="1:30" x14ac:dyDescent="0.25">
      <c r="A2117" s="71" t="s">
        <v>1905</v>
      </c>
      <c r="B2117" s="71" t="s">
        <v>67</v>
      </c>
      <c r="C2117" s="71" t="s">
        <v>47</v>
      </c>
      <c r="D2117" s="71" t="s">
        <v>15</v>
      </c>
      <c r="E2117" s="132">
        <v>42685</v>
      </c>
      <c r="F2117" s="77" t="s">
        <v>2417</v>
      </c>
      <c r="G2117" s="145" t="s">
        <v>1047</v>
      </c>
      <c r="H2117" s="138" t="str">
        <f>IFERROR(VLOOKUP(G2117,REFERENCES!O:P,2,FALSE),"")</f>
        <v xml:space="preserve">Nombre </v>
      </c>
      <c r="I2117" s="207">
        <v>200</v>
      </c>
      <c r="J2117" s="73"/>
      <c r="K2117" s="73"/>
      <c r="L2117" s="73"/>
      <c r="M2117" s="147"/>
      <c r="N2117" s="207">
        <v>200</v>
      </c>
      <c r="O2117" s="206"/>
      <c r="P2117" s="71" t="s">
        <v>19</v>
      </c>
      <c r="Q2117" s="71" t="s">
        <v>512</v>
      </c>
      <c r="R2117" s="78" t="s">
        <v>1257</v>
      </c>
      <c r="S2117" s="206" t="s">
        <v>1906</v>
      </c>
      <c r="T2117" s="71"/>
      <c r="U2117" s="71"/>
      <c r="V2117" s="145"/>
      <c r="W2117" s="206" t="str">
        <f t="shared" ref="W2117:W2180" si="101">UPPER(LEFT(A2117,3)&amp;YEAR(E2117)&amp;MONTH(E2117)&amp;DAY((E2117))&amp;LEFT(P2117,2)&amp;LEFT(Q2117,2)&amp;LEFT(R2117,2))</f>
        <v>PRO20161111SUCA1È</v>
      </c>
      <c r="X2117" s="206">
        <f t="shared" ref="X2117:X2180" si="102">COUNTIF($W$4:$W$128,W2117)</f>
        <v>0</v>
      </c>
      <c r="Y2117" s="206" t="str">
        <f>VLOOKUP(P2117,NIVEAUXADMIN!A:B,2,FALSE)</f>
        <v>HT07</v>
      </c>
      <c r="Z2117" s="206" t="str">
        <f>VLOOKUP(Q2117,NIVEAUXADMIN!E:F,2,FALSE)</f>
        <v>HT07733</v>
      </c>
      <c r="AA2117" s="206" t="str">
        <f>VLOOKUP(R2117,NIVEAUXADMIN!I:J,2,FALSE)</f>
        <v>HT07733-01</v>
      </c>
      <c r="AB2117" s="206">
        <f>IF(SUMPRODUCT(($A$4:$A2117=A2117)*($Q$4:$Q2117=Q2117))&gt;1,0,1)</f>
        <v>1</v>
      </c>
      <c r="AC2117" s="207">
        <f>IF(SUMPRODUCT(($A$4:$A2117=A2117)*($F$4:$F2117=F2117)*($Q$4:$Q2117=Q2117))&gt;1,0,1)</f>
        <v>1</v>
      </c>
      <c r="AD2117" s="206" t="str">
        <f t="shared" ref="AD2117:AD2180" si="103">"{"""&amp;$A$3 &amp;""": """ &amp; TRIM(A2117)  &amp; """, """&amp; $F$3 &amp; """: """ &amp;  IFERROR(MID(F2117,5,LEN(F2117)-2),"")&amp; """, """ &amp;$D$3 &amp;""": """ &amp; D2117 &amp; """, """&amp;$E$3 &amp;""": """ &amp; IFERROR(TEXT(E2117,"m/d/yyyy"),"") &amp; """, """&amp; $P$3&amp; """: """ &amp; P2117&amp; """, """&amp; $Q$3&amp; """: """ &amp; Q2117&amp; """, """&amp; $R$3&amp; """: """ &amp; R2117&amp; """}, "</f>
        <v xml:space="preserve">{"Organisation": "Promodev", "Indicateur": "Distribution de biens non-alimentaire", "Statut": "Réalisé", "Date de l'activité (passé ou planifiée)
( jj-mm-aaaa)": "11/11/2016", "Département": "Sud", "Commune": "Cavaillon", "Section Communale": "1ère Boileau"}, </v>
      </c>
    </row>
    <row r="2118" spans="1:30" ht="60" x14ac:dyDescent="0.25">
      <c r="A2118" s="71" t="s">
        <v>1905</v>
      </c>
      <c r="B2118" s="71" t="s">
        <v>67</v>
      </c>
      <c r="C2118" s="71" t="s">
        <v>47</v>
      </c>
      <c r="D2118" s="71" t="s">
        <v>15</v>
      </c>
      <c r="E2118" s="132">
        <v>42685</v>
      </c>
      <c r="F2118" s="77" t="s">
        <v>2417</v>
      </c>
      <c r="G2118" s="145" t="s">
        <v>1056</v>
      </c>
      <c r="H2118" s="138" t="str">
        <f>IFERROR(VLOOKUP(G2118,REFERENCES!O:P,2,FALSE),"")</f>
        <v xml:space="preserve">Nombre </v>
      </c>
      <c r="I2118" s="207">
        <v>200</v>
      </c>
      <c r="J2118" s="73"/>
      <c r="K2118" s="73"/>
      <c r="L2118" s="73"/>
      <c r="M2118" s="147"/>
      <c r="N2118" s="207">
        <v>200</v>
      </c>
      <c r="O2118" s="143"/>
      <c r="P2118" s="71" t="s">
        <v>19</v>
      </c>
      <c r="Q2118" s="71" t="s">
        <v>512</v>
      </c>
      <c r="R2118" s="78" t="s">
        <v>1521</v>
      </c>
      <c r="S2118" s="206" t="s">
        <v>1908</v>
      </c>
      <c r="T2118" s="71"/>
      <c r="U2118" s="71"/>
      <c r="V2118" s="145" t="s">
        <v>1902</v>
      </c>
      <c r="W2118" s="206" t="str">
        <f t="shared" si="101"/>
        <v>PRO20161111SUCA3È</v>
      </c>
      <c r="X2118" s="206">
        <f t="shared" si="102"/>
        <v>0</v>
      </c>
      <c r="Y2118" s="206" t="str">
        <f>VLOOKUP(P2118,NIVEAUXADMIN!A:B,2,FALSE)</f>
        <v>HT07</v>
      </c>
      <c r="Z2118" s="206" t="str">
        <f>VLOOKUP(Q2118,NIVEAUXADMIN!E:F,2,FALSE)</f>
        <v>HT07733</v>
      </c>
      <c r="AA2118" s="206" t="str">
        <f>VLOOKUP(R2118,NIVEAUXADMIN!I:J,2,FALSE)</f>
        <v>HT07733-03</v>
      </c>
      <c r="AB2118" s="206">
        <f>IF(SUMPRODUCT(($A$4:$A2118=A2118)*($Q$4:$Q2118=Q2118))&gt;1,0,1)</f>
        <v>0</v>
      </c>
      <c r="AC2118" s="207">
        <f>IF(SUMPRODUCT(($A$4:$A2118=A2118)*($F$4:$F2118=F2118)*($Q$4:$Q2118=Q2118))&gt;1,0,1)</f>
        <v>0</v>
      </c>
      <c r="AD2118" s="206" t="str">
        <f t="shared" si="103"/>
        <v xml:space="preserve">{"Organisation": "Promodev", "Indicateur": "Distribution de biens non-alimentaire", "Statut": "Réalisé", "Date de l'activité (passé ou planifiée)
( jj-mm-aaaa)": "11/11/2016", "Département": "Sud", "Commune": "Cavaillon", "Section Communale": "3ème Gros Marin"}, </v>
      </c>
    </row>
    <row r="2119" spans="1:30" x14ac:dyDescent="0.25">
      <c r="A2119" s="71" t="s">
        <v>1905</v>
      </c>
      <c r="B2119" s="71" t="s">
        <v>67</v>
      </c>
      <c r="C2119" s="71" t="s">
        <v>47</v>
      </c>
      <c r="D2119" s="71" t="s">
        <v>15</v>
      </c>
      <c r="E2119" s="132">
        <v>42685</v>
      </c>
      <c r="F2119" s="77" t="s">
        <v>2417</v>
      </c>
      <c r="G2119" s="145" t="s">
        <v>1047</v>
      </c>
      <c r="H2119" s="138" t="str">
        <f>IFERROR(VLOOKUP(G2119,REFERENCES!O:P,2,FALSE),"")</f>
        <v xml:space="preserve">Nombre </v>
      </c>
      <c r="I2119" s="207">
        <v>200</v>
      </c>
      <c r="J2119" s="73"/>
      <c r="K2119" s="73"/>
      <c r="L2119" s="73"/>
      <c r="M2119" s="147"/>
      <c r="N2119" s="207">
        <v>200</v>
      </c>
      <c r="O2119" s="143"/>
      <c r="P2119" s="71" t="s">
        <v>16</v>
      </c>
      <c r="Q2119" s="71" t="s">
        <v>267</v>
      </c>
      <c r="R2119" s="78" t="s">
        <v>1235</v>
      </c>
      <c r="S2119" s="206"/>
      <c r="T2119" s="71"/>
      <c r="U2119" s="71"/>
      <c r="V2119" s="145"/>
      <c r="W2119" s="206" t="str">
        <f t="shared" si="101"/>
        <v>PRO20161111GRMO1E</v>
      </c>
      <c r="X2119" s="206">
        <f t="shared" si="102"/>
        <v>0</v>
      </c>
      <c r="Y2119" s="206" t="str">
        <f>VLOOKUP(P2119,NIVEAUXADMIN!A:B,2,FALSE)</f>
        <v>HT08</v>
      </c>
      <c r="Z2119" s="206" t="str">
        <f>VLOOKUP(Q2119,NIVEAUXADMIN!E:F,2,FALSE)</f>
        <v>HT08814</v>
      </c>
      <c r="AA2119" s="206" t="str">
        <f>VLOOKUP(R2119,NIVEAUXADMIN!I:J,2,FALSE)</f>
        <v>HT08814-01</v>
      </c>
      <c r="AB2119" s="206">
        <f>IF(SUMPRODUCT(($A$4:$A2119=A2119)*($Q$4:$Q2119=Q2119))&gt;1,0,1)</f>
        <v>1</v>
      </c>
      <c r="AC2119" s="207">
        <f>IF(SUMPRODUCT(($A$4:$A2119=A2119)*($F$4:$F2119=F2119)*($Q$4:$Q2119=Q2119))&gt;1,0,1)</f>
        <v>1</v>
      </c>
      <c r="AD2119" s="206" t="str">
        <f t="shared" si="103"/>
        <v xml:space="preserve">{"Organisation": "Promodev", "Indicateur": "Distribution de biens non-alimentaire", "Statut": "Réalisé", "Date de l'activité (passé ou planifiée)
( jj-mm-aaaa)": "11/11/2016", "Département": "Grande Anse", "Commune": "Moron", "Section Communale": "1e Anotte"}, </v>
      </c>
    </row>
    <row r="2120" spans="1:30" x14ac:dyDescent="0.25">
      <c r="A2120" s="71" t="s">
        <v>1905</v>
      </c>
      <c r="B2120" s="71" t="s">
        <v>67</v>
      </c>
      <c r="C2120" s="71" t="s">
        <v>47</v>
      </c>
      <c r="D2120" s="71" t="s">
        <v>15</v>
      </c>
      <c r="E2120" s="132">
        <v>42685</v>
      </c>
      <c r="F2120" s="77" t="s">
        <v>2417</v>
      </c>
      <c r="G2120" s="145" t="s">
        <v>1047</v>
      </c>
      <c r="H2120" s="138" t="str">
        <f>IFERROR(VLOOKUP(G2120,REFERENCES!O:P,2,FALSE),"")</f>
        <v xml:space="preserve">Nombre </v>
      </c>
      <c r="I2120" s="207">
        <v>400</v>
      </c>
      <c r="J2120" s="73"/>
      <c r="K2120" s="73"/>
      <c r="L2120" s="73"/>
      <c r="M2120" s="147"/>
      <c r="N2120" s="207">
        <v>400</v>
      </c>
      <c r="O2120" s="143"/>
      <c r="P2120" s="71" t="s">
        <v>16</v>
      </c>
      <c r="Q2120" s="71" t="s">
        <v>273</v>
      </c>
      <c r="R2120" s="78" t="s">
        <v>1475</v>
      </c>
      <c r="S2120" s="206"/>
      <c r="T2120" s="71"/>
      <c r="U2120" s="71"/>
      <c r="V2120" s="145"/>
      <c r="W2120" s="206" t="str">
        <f t="shared" si="101"/>
        <v>PRO20161111GRRO3E</v>
      </c>
      <c r="X2120" s="206">
        <f t="shared" si="102"/>
        <v>0</v>
      </c>
      <c r="Y2120" s="206" t="str">
        <f>VLOOKUP(P2120,NIVEAUXADMIN!A:B,2,FALSE)</f>
        <v>HT08</v>
      </c>
      <c r="Z2120" s="206" t="str">
        <f>VLOOKUP(Q2120,NIVEAUXADMIN!E:F,2,FALSE)</f>
        <v>HT08832</v>
      </c>
      <c r="AA2120" s="206" t="str">
        <f>VLOOKUP(R2120,NIVEAUXADMIN!I:J,2,FALSE)</f>
        <v>HT08832-03</v>
      </c>
      <c r="AB2120" s="206">
        <f>IF(SUMPRODUCT(($A$4:$A2120=A2120)*($Q$4:$Q2120=Q2120))&gt;1,0,1)</f>
        <v>1</v>
      </c>
      <c r="AC2120" s="207">
        <f>IF(SUMPRODUCT(($A$4:$A2120=A2120)*($F$4:$F2120=F2120)*($Q$4:$Q2120=Q2120))&gt;1,0,1)</f>
        <v>1</v>
      </c>
      <c r="AD2120" s="206" t="str">
        <f t="shared" si="103"/>
        <v xml:space="preserve">{"Organisation": "Promodev", "Indicateur": "Distribution de biens non-alimentaire", "Statut": "Réalisé", "Date de l'activité (passé ou planifiée)
( jj-mm-aaaa)": "11/11/2016", "Département": "Grande Anse", "Commune": "Roseaux", "Section Communale": "3e Grand Vicent"}, </v>
      </c>
    </row>
    <row r="2121" spans="1:30" x14ac:dyDescent="0.25">
      <c r="A2121" s="71" t="s">
        <v>1905</v>
      </c>
      <c r="B2121" s="71" t="s">
        <v>67</v>
      </c>
      <c r="C2121" s="71" t="s">
        <v>47</v>
      </c>
      <c r="D2121" s="71" t="s">
        <v>15</v>
      </c>
      <c r="E2121" s="132">
        <v>42685</v>
      </c>
      <c r="F2121" s="77" t="s">
        <v>2417</v>
      </c>
      <c r="G2121" s="145" t="s">
        <v>1058</v>
      </c>
      <c r="H2121" s="138" t="str">
        <f>IFERROR(VLOOKUP(G2121,REFERENCES!O:P,2,FALSE),"")</f>
        <v xml:space="preserve">Nombre </v>
      </c>
      <c r="I2121" s="207">
        <v>200</v>
      </c>
      <c r="J2121" s="73"/>
      <c r="K2121" s="73"/>
      <c r="L2121" s="73"/>
      <c r="M2121" s="147"/>
      <c r="N2121" s="207">
        <v>200</v>
      </c>
      <c r="O2121" s="143"/>
      <c r="P2121" s="71" t="s">
        <v>16</v>
      </c>
      <c r="Q2121" s="71" t="s">
        <v>267</v>
      </c>
      <c r="R2121" s="78" t="s">
        <v>1235</v>
      </c>
      <c r="S2121" s="71"/>
      <c r="T2121" s="71"/>
      <c r="U2121" s="71"/>
      <c r="V2121" s="206" t="s">
        <v>1049</v>
      </c>
      <c r="W2121" s="206" t="str">
        <f t="shared" si="101"/>
        <v>PRO20161111GRMO1E</v>
      </c>
      <c r="X2121" s="206">
        <f t="shared" si="102"/>
        <v>0</v>
      </c>
      <c r="Y2121" s="206" t="str">
        <f>VLOOKUP(P2121,NIVEAUXADMIN!A:B,2,FALSE)</f>
        <v>HT08</v>
      </c>
      <c r="Z2121" s="206" t="str">
        <f>VLOOKUP(Q2121,NIVEAUXADMIN!E:F,2,FALSE)</f>
        <v>HT08814</v>
      </c>
      <c r="AA2121" s="206" t="str">
        <f>VLOOKUP(R2121,NIVEAUXADMIN!I:J,2,FALSE)</f>
        <v>HT08814-01</v>
      </c>
      <c r="AB2121" s="206">
        <f>IF(SUMPRODUCT(($A$4:$A2121=A2121)*($Q$4:$Q2121=Q2121))&gt;1,0,1)</f>
        <v>0</v>
      </c>
      <c r="AC2121" s="207">
        <f>IF(SUMPRODUCT(($A$4:$A2121=A2121)*($F$4:$F2121=F2121)*($Q$4:$Q2121=Q2121))&gt;1,0,1)</f>
        <v>0</v>
      </c>
      <c r="AD2121" s="206" t="str">
        <f t="shared" si="103"/>
        <v xml:space="preserve">{"Organisation": "Promodev", "Indicateur": "Distribution de biens non-alimentaire", "Statut": "Réalisé", "Date de l'activité (passé ou planifiée)
( jj-mm-aaaa)": "11/11/2016", "Département": "Grande Anse", "Commune": "Moron", "Section Communale": "1e Anotte"}, </v>
      </c>
    </row>
    <row r="2122" spans="1:30" x14ac:dyDescent="0.25">
      <c r="A2122" s="71" t="s">
        <v>1905</v>
      </c>
      <c r="B2122" s="71" t="s">
        <v>67</v>
      </c>
      <c r="C2122" s="71" t="s">
        <v>47</v>
      </c>
      <c r="D2122" s="71" t="s">
        <v>15</v>
      </c>
      <c r="E2122" s="132">
        <v>42685</v>
      </c>
      <c r="F2122" s="77" t="s">
        <v>2417</v>
      </c>
      <c r="G2122" s="145" t="s">
        <v>1055</v>
      </c>
      <c r="H2122" s="138" t="str">
        <f>IFERROR(VLOOKUP(G2122,REFERENCES!O:P,2,FALSE),"")</f>
        <v xml:space="preserve">Nombre </v>
      </c>
      <c r="I2122" s="207">
        <v>200</v>
      </c>
      <c r="J2122" s="73"/>
      <c r="K2122" s="73"/>
      <c r="L2122" s="73"/>
      <c r="M2122" s="147"/>
      <c r="N2122" s="207">
        <v>200</v>
      </c>
      <c r="O2122" s="143"/>
      <c r="P2122" s="71" t="s">
        <v>16</v>
      </c>
      <c r="Q2122" s="71" t="s">
        <v>267</v>
      </c>
      <c r="R2122" s="78" t="s">
        <v>1235</v>
      </c>
      <c r="S2122" s="71"/>
      <c r="T2122" s="71"/>
      <c r="U2122" s="71"/>
      <c r="V2122" s="145"/>
      <c r="W2122" s="206" t="str">
        <f t="shared" si="101"/>
        <v>PRO20161111GRMO1E</v>
      </c>
      <c r="X2122" s="206">
        <f t="shared" si="102"/>
        <v>0</v>
      </c>
      <c r="Y2122" s="206" t="str">
        <f>VLOOKUP(P2122,NIVEAUXADMIN!A:B,2,FALSE)</f>
        <v>HT08</v>
      </c>
      <c r="Z2122" s="206" t="str">
        <f>VLOOKUP(Q2122,NIVEAUXADMIN!E:F,2,FALSE)</f>
        <v>HT08814</v>
      </c>
      <c r="AA2122" s="206" t="str">
        <f>VLOOKUP(R2122,NIVEAUXADMIN!I:J,2,FALSE)</f>
        <v>HT08814-01</v>
      </c>
      <c r="AB2122" s="206">
        <f>IF(SUMPRODUCT(($A$4:$A2122=A2122)*($Q$4:$Q2122=Q2122))&gt;1,0,1)</f>
        <v>0</v>
      </c>
      <c r="AC2122" s="207">
        <f>IF(SUMPRODUCT(($A$4:$A2122=A2122)*($F$4:$F2122=F2122)*($Q$4:$Q2122=Q2122))&gt;1,0,1)</f>
        <v>0</v>
      </c>
      <c r="AD2122" s="206" t="str">
        <f t="shared" si="103"/>
        <v xml:space="preserve">{"Organisation": "Promodev", "Indicateur": "Distribution de biens non-alimentaire", "Statut": "Réalisé", "Date de l'activité (passé ou planifiée)
( jj-mm-aaaa)": "11/11/2016", "Département": "Grande Anse", "Commune": "Moron", "Section Communale": "1e Anotte"}, </v>
      </c>
    </row>
    <row r="2123" spans="1:30" x14ac:dyDescent="0.25">
      <c r="A2123" s="71" t="s">
        <v>1905</v>
      </c>
      <c r="B2123" s="71" t="s">
        <v>67</v>
      </c>
      <c r="C2123" s="71" t="s">
        <v>47</v>
      </c>
      <c r="D2123" s="71" t="s">
        <v>15</v>
      </c>
      <c r="E2123" s="132">
        <v>42685</v>
      </c>
      <c r="F2123" s="77" t="s">
        <v>2417</v>
      </c>
      <c r="G2123" s="145" t="s">
        <v>1056</v>
      </c>
      <c r="H2123" s="138" t="str">
        <f>IFERROR(VLOOKUP(G2123,REFERENCES!O:P,2,FALSE),"")</f>
        <v xml:space="preserve">Nombre </v>
      </c>
      <c r="I2123" s="207">
        <v>200</v>
      </c>
      <c r="J2123" s="73"/>
      <c r="K2123" s="73"/>
      <c r="L2123" s="73"/>
      <c r="M2123" s="147"/>
      <c r="N2123" s="207">
        <v>200</v>
      </c>
      <c r="O2123" s="143"/>
      <c r="P2123" s="71" t="s">
        <v>16</v>
      </c>
      <c r="Q2123" s="71" t="s">
        <v>267</v>
      </c>
      <c r="R2123" s="78" t="s">
        <v>1235</v>
      </c>
      <c r="S2123" s="71"/>
      <c r="T2123" s="71"/>
      <c r="U2123" s="71"/>
      <c r="V2123" s="145"/>
      <c r="W2123" s="206" t="str">
        <f t="shared" si="101"/>
        <v>PRO20161111GRMO1E</v>
      </c>
      <c r="X2123" s="206">
        <f t="shared" si="102"/>
        <v>0</v>
      </c>
      <c r="Y2123" s="206" t="str">
        <f>VLOOKUP(P2123,NIVEAUXADMIN!A:B,2,FALSE)</f>
        <v>HT08</v>
      </c>
      <c r="Z2123" s="206" t="str">
        <f>VLOOKUP(Q2123,NIVEAUXADMIN!E:F,2,FALSE)</f>
        <v>HT08814</v>
      </c>
      <c r="AA2123" s="206" t="str">
        <f>VLOOKUP(R2123,NIVEAUXADMIN!I:J,2,FALSE)</f>
        <v>HT08814-01</v>
      </c>
      <c r="AB2123" s="206">
        <f>IF(SUMPRODUCT(($A$4:$A2123=A2123)*($Q$4:$Q2123=Q2123))&gt;1,0,1)</f>
        <v>0</v>
      </c>
      <c r="AC2123" s="207">
        <f>IF(SUMPRODUCT(($A$4:$A2123=A2123)*($F$4:$F2123=F2123)*($Q$4:$Q2123=Q2123))&gt;1,0,1)</f>
        <v>0</v>
      </c>
      <c r="AD2123" s="206" t="str">
        <f t="shared" si="103"/>
        <v xml:space="preserve">{"Organisation": "Promodev", "Indicateur": "Distribution de biens non-alimentaire", "Statut": "Réalisé", "Date de l'activité (passé ou planifiée)
( jj-mm-aaaa)": "11/11/2016", "Département": "Grande Anse", "Commune": "Moron", "Section Communale": "1e Anotte"}, </v>
      </c>
    </row>
    <row r="2124" spans="1:30" x14ac:dyDescent="0.25">
      <c r="A2124" s="71" t="s">
        <v>1905</v>
      </c>
      <c r="B2124" s="71" t="s">
        <v>67</v>
      </c>
      <c r="C2124" s="71" t="s">
        <v>47</v>
      </c>
      <c r="D2124" s="71" t="s">
        <v>15</v>
      </c>
      <c r="E2124" s="132">
        <v>42685</v>
      </c>
      <c r="F2124" s="77" t="s">
        <v>2417</v>
      </c>
      <c r="G2124" s="145" t="s">
        <v>1058</v>
      </c>
      <c r="H2124" s="138" t="str">
        <f>IFERROR(VLOOKUP(G2124,REFERENCES!O:P,2,FALSE),"")</f>
        <v xml:space="preserve">Nombre </v>
      </c>
      <c r="I2124" s="207">
        <v>200</v>
      </c>
      <c r="J2124" s="73"/>
      <c r="K2124" s="73"/>
      <c r="L2124" s="73"/>
      <c r="M2124" s="147"/>
      <c r="N2124" s="207">
        <v>200</v>
      </c>
      <c r="O2124" s="206"/>
      <c r="P2124" s="71" t="s">
        <v>19</v>
      </c>
      <c r="Q2124" s="71" t="s">
        <v>512</v>
      </c>
      <c r="R2124" s="78" t="s">
        <v>1257</v>
      </c>
      <c r="S2124" s="71" t="s">
        <v>1906</v>
      </c>
      <c r="T2124" s="71"/>
      <c r="U2124" s="71"/>
      <c r="V2124" s="206" t="s">
        <v>1049</v>
      </c>
      <c r="W2124" s="206" t="str">
        <f t="shared" si="101"/>
        <v>PRO20161111SUCA1È</v>
      </c>
      <c r="X2124" s="206">
        <f t="shared" si="102"/>
        <v>0</v>
      </c>
      <c r="Y2124" s="206" t="str">
        <f>VLOOKUP(P2124,NIVEAUXADMIN!A:B,2,FALSE)</f>
        <v>HT07</v>
      </c>
      <c r="Z2124" s="206" t="str">
        <f>VLOOKUP(Q2124,NIVEAUXADMIN!E:F,2,FALSE)</f>
        <v>HT07733</v>
      </c>
      <c r="AA2124" s="206" t="str">
        <f>VLOOKUP(R2124,NIVEAUXADMIN!I:J,2,FALSE)</f>
        <v>HT07733-01</v>
      </c>
      <c r="AB2124" s="206">
        <f>IF(SUMPRODUCT(($A$4:$A2124=A2124)*($Q$4:$Q2124=Q2124))&gt;1,0,1)</f>
        <v>0</v>
      </c>
      <c r="AC2124" s="207">
        <f>IF(SUMPRODUCT(($A$4:$A2124=A2124)*($F$4:$F2124=F2124)*($Q$4:$Q2124=Q2124))&gt;1,0,1)</f>
        <v>0</v>
      </c>
      <c r="AD2124" s="206" t="str">
        <f t="shared" si="103"/>
        <v xml:space="preserve">{"Organisation": "Promodev", "Indicateur": "Distribution de biens non-alimentaire", "Statut": "Réalisé", "Date de l'activité (passé ou planifiée)
( jj-mm-aaaa)": "11/11/2016", "Département": "Sud", "Commune": "Cavaillon", "Section Communale": "1ère Boileau"}, </v>
      </c>
    </row>
    <row r="2125" spans="1:30" x14ac:dyDescent="0.25">
      <c r="A2125" s="71" t="s">
        <v>1905</v>
      </c>
      <c r="B2125" s="71" t="s">
        <v>67</v>
      </c>
      <c r="C2125" s="71" t="s">
        <v>47</v>
      </c>
      <c r="D2125" s="71" t="s">
        <v>15</v>
      </c>
      <c r="E2125" s="132">
        <v>42685</v>
      </c>
      <c r="F2125" s="77" t="s">
        <v>2417</v>
      </c>
      <c r="G2125" s="145" t="s">
        <v>1055</v>
      </c>
      <c r="H2125" s="138" t="str">
        <f>IFERROR(VLOOKUP(G2125,REFERENCES!O:P,2,FALSE),"")</f>
        <v xml:space="preserve">Nombre </v>
      </c>
      <c r="I2125" s="207">
        <v>200</v>
      </c>
      <c r="J2125" s="73"/>
      <c r="K2125" s="73"/>
      <c r="L2125" s="73"/>
      <c r="M2125" s="147"/>
      <c r="N2125" s="146">
        <v>200</v>
      </c>
      <c r="O2125" s="206"/>
      <c r="P2125" s="71" t="s">
        <v>19</v>
      </c>
      <c r="Q2125" s="71" t="s">
        <v>512</v>
      </c>
      <c r="R2125" s="78" t="s">
        <v>1257</v>
      </c>
      <c r="S2125" s="71" t="s">
        <v>1906</v>
      </c>
      <c r="T2125" s="71"/>
      <c r="U2125" s="71"/>
      <c r="V2125" s="145"/>
      <c r="W2125" s="206" t="str">
        <f t="shared" si="101"/>
        <v>PRO20161111SUCA1È</v>
      </c>
      <c r="X2125" s="206">
        <f t="shared" si="102"/>
        <v>0</v>
      </c>
      <c r="Y2125" s="206" t="str">
        <f>VLOOKUP(P2125,NIVEAUXADMIN!A:B,2,FALSE)</f>
        <v>HT07</v>
      </c>
      <c r="Z2125" s="206" t="str">
        <f>VLOOKUP(Q2125,NIVEAUXADMIN!E:F,2,FALSE)</f>
        <v>HT07733</v>
      </c>
      <c r="AA2125" s="206" t="str">
        <f>VLOOKUP(R2125,NIVEAUXADMIN!I:J,2,FALSE)</f>
        <v>HT07733-01</v>
      </c>
      <c r="AB2125" s="206">
        <f>IF(SUMPRODUCT(($A$4:$A2125=A2125)*($Q$4:$Q2125=Q2125))&gt;1,0,1)</f>
        <v>0</v>
      </c>
      <c r="AC2125" s="207">
        <f>IF(SUMPRODUCT(($A$4:$A2125=A2125)*($F$4:$F2125=F2125)*($Q$4:$Q2125=Q2125))&gt;1,0,1)</f>
        <v>0</v>
      </c>
      <c r="AD2125" s="206" t="str">
        <f t="shared" si="103"/>
        <v xml:space="preserve">{"Organisation": "Promodev", "Indicateur": "Distribution de biens non-alimentaire", "Statut": "Réalisé", "Date de l'activité (passé ou planifiée)
( jj-mm-aaaa)": "11/11/2016", "Département": "Sud", "Commune": "Cavaillon", "Section Communale": "1ère Boileau"}, </v>
      </c>
    </row>
    <row r="2126" spans="1:30" ht="60" x14ac:dyDescent="0.25">
      <c r="A2126" s="71" t="s">
        <v>1905</v>
      </c>
      <c r="B2126" s="71" t="s">
        <v>67</v>
      </c>
      <c r="C2126" s="71" t="s">
        <v>47</v>
      </c>
      <c r="D2126" s="71" t="s">
        <v>15</v>
      </c>
      <c r="E2126" s="132">
        <v>42685</v>
      </c>
      <c r="F2126" s="77" t="s">
        <v>2417</v>
      </c>
      <c r="G2126" s="145" t="s">
        <v>1056</v>
      </c>
      <c r="H2126" s="138" t="str">
        <f>IFERROR(VLOOKUP(G2126,REFERENCES!O:P,2,FALSE),"")</f>
        <v xml:space="preserve">Nombre </v>
      </c>
      <c r="I2126" s="207">
        <v>100</v>
      </c>
      <c r="J2126" s="73"/>
      <c r="K2126" s="73"/>
      <c r="L2126" s="73"/>
      <c r="M2126" s="147"/>
      <c r="N2126" s="207">
        <v>100</v>
      </c>
      <c r="O2126" s="143"/>
      <c r="P2126" s="71" t="s">
        <v>16</v>
      </c>
      <c r="Q2126" s="71" t="s">
        <v>264</v>
      </c>
      <c r="R2126" s="78" t="s">
        <v>1706</v>
      </c>
      <c r="S2126" s="71"/>
      <c r="T2126" s="71"/>
      <c r="U2126" s="71"/>
      <c r="V2126" s="145" t="s">
        <v>1902</v>
      </c>
      <c r="W2126" s="206" t="str">
        <f t="shared" si="101"/>
        <v>PRO20161111GRLE7E</v>
      </c>
      <c r="X2126" s="206">
        <f t="shared" si="102"/>
        <v>0</v>
      </c>
      <c r="Y2126" s="206" t="str">
        <f>VLOOKUP(P2126,NIVEAUXADMIN!A:B,2,FALSE)</f>
        <v>HT08</v>
      </c>
      <c r="Z2126" s="206" t="str">
        <f>VLOOKUP(Q2126,NIVEAUXADMIN!E:F,2,FALSE)</f>
        <v>HT08823</v>
      </c>
      <c r="AA2126" s="206" t="str">
        <f>VLOOKUP(R2126,NIVEAUXADMIN!I:J,2,FALSE)</f>
        <v>HT08823-03</v>
      </c>
      <c r="AB2126" s="206">
        <f>IF(SUMPRODUCT(($A$4:$A2126=A2126)*($Q$4:$Q2126=Q2126))&gt;1,0,1)</f>
        <v>1</v>
      </c>
      <c r="AC2126" s="207">
        <f>IF(SUMPRODUCT(($A$4:$A2126=A2126)*($F$4:$F2126=F2126)*($Q$4:$Q2126=Q2126))&gt;1,0,1)</f>
        <v>1</v>
      </c>
      <c r="AD2126" s="206" t="str">
        <f t="shared" si="103"/>
        <v xml:space="preserve">{"Organisation": "Promodev", "Indicateur": "Distribution de biens non-alimentaire", "Statut": "Réalisé", "Date de l'activité (passé ou planifiée)
( jj-mm-aaaa)": "11/11/2016", "Département": "Grande Anse", "Commune": "Les Irois", "Section Communale": "7e Garcasse"}, </v>
      </c>
    </row>
    <row r="2127" spans="1:30" x14ac:dyDescent="0.25">
      <c r="A2127" s="71" t="s">
        <v>1905</v>
      </c>
      <c r="B2127" s="71" t="s">
        <v>67</v>
      </c>
      <c r="C2127" s="71" t="s">
        <v>47</v>
      </c>
      <c r="D2127" s="71" t="s">
        <v>15</v>
      </c>
      <c r="E2127" s="132">
        <v>42685</v>
      </c>
      <c r="F2127" s="77" t="s">
        <v>2417</v>
      </c>
      <c r="G2127" s="145" t="s">
        <v>1055</v>
      </c>
      <c r="H2127" s="138" t="str">
        <f>IFERROR(VLOOKUP(G2127,REFERENCES!O:P,2,FALSE),"")</f>
        <v xml:space="preserve">Nombre </v>
      </c>
      <c r="I2127" s="207">
        <v>100</v>
      </c>
      <c r="J2127" s="73"/>
      <c r="K2127" s="73"/>
      <c r="L2127" s="73"/>
      <c r="M2127" s="147"/>
      <c r="N2127" s="207">
        <v>100</v>
      </c>
      <c r="O2127" s="206"/>
      <c r="P2127" s="71" t="s">
        <v>16</v>
      </c>
      <c r="Q2127" s="71" t="s">
        <v>264</v>
      </c>
      <c r="R2127" s="78" t="s">
        <v>1706</v>
      </c>
      <c r="S2127" s="143"/>
      <c r="T2127" s="71"/>
      <c r="U2127" s="71"/>
      <c r="V2127" s="145"/>
      <c r="W2127" s="206" t="str">
        <f t="shared" si="101"/>
        <v>PRO20161111GRLE7E</v>
      </c>
      <c r="X2127" s="206">
        <f t="shared" si="102"/>
        <v>0</v>
      </c>
      <c r="Y2127" s="206" t="str">
        <f>VLOOKUP(P2127,NIVEAUXADMIN!A:B,2,FALSE)</f>
        <v>HT08</v>
      </c>
      <c r="Z2127" s="206" t="str">
        <f>VLOOKUP(Q2127,NIVEAUXADMIN!E:F,2,FALSE)</f>
        <v>HT08823</v>
      </c>
      <c r="AA2127" s="206" t="str">
        <f>VLOOKUP(R2127,NIVEAUXADMIN!I:J,2,FALSE)</f>
        <v>HT08823-03</v>
      </c>
      <c r="AB2127" s="206">
        <f>IF(SUMPRODUCT(($A$4:$A2127=A2127)*($Q$4:$Q2127=Q2127))&gt;1,0,1)</f>
        <v>0</v>
      </c>
      <c r="AC2127" s="207">
        <f>IF(SUMPRODUCT(($A$4:$A2127=A2127)*($F$4:$F2127=F2127)*($Q$4:$Q2127=Q2127))&gt;1,0,1)</f>
        <v>0</v>
      </c>
      <c r="AD2127" s="206" t="str">
        <f t="shared" si="103"/>
        <v xml:space="preserve">{"Organisation": "Promodev", "Indicateur": "Distribution de biens non-alimentaire", "Statut": "Réalisé", "Date de l'activité (passé ou planifiée)
( jj-mm-aaaa)": "11/11/2016", "Département": "Grande Anse", "Commune": "Les Irois", "Section Communale": "7e Garcasse"}, </v>
      </c>
    </row>
    <row r="2128" spans="1:30" x14ac:dyDescent="0.25">
      <c r="A2128" s="71" t="s">
        <v>1905</v>
      </c>
      <c r="B2128" s="71" t="s">
        <v>67</v>
      </c>
      <c r="C2128" s="71" t="s">
        <v>47</v>
      </c>
      <c r="D2128" s="71" t="s">
        <v>15</v>
      </c>
      <c r="E2128" s="132">
        <v>42685</v>
      </c>
      <c r="F2128" s="77" t="s">
        <v>2417</v>
      </c>
      <c r="G2128" s="145" t="s">
        <v>1047</v>
      </c>
      <c r="H2128" s="138" t="str">
        <f>IFERROR(VLOOKUP(G2128,REFERENCES!O:P,2,FALSE),"")</f>
        <v xml:space="preserve">Nombre </v>
      </c>
      <c r="I2128" s="207">
        <v>100</v>
      </c>
      <c r="J2128" s="73"/>
      <c r="K2128" s="73"/>
      <c r="L2128" s="73"/>
      <c r="M2128" s="147"/>
      <c r="N2128" s="207">
        <v>100</v>
      </c>
      <c r="O2128" s="143"/>
      <c r="P2128" s="71" t="s">
        <v>16</v>
      </c>
      <c r="Q2128" s="71" t="s">
        <v>264</v>
      </c>
      <c r="R2128" s="78" t="s">
        <v>1706</v>
      </c>
      <c r="S2128" s="143"/>
      <c r="T2128" s="71"/>
      <c r="U2128" s="71"/>
      <c r="V2128" s="145"/>
      <c r="W2128" s="206" t="str">
        <f t="shared" si="101"/>
        <v>PRO20161111GRLE7E</v>
      </c>
      <c r="X2128" s="206">
        <f t="shared" si="102"/>
        <v>0</v>
      </c>
      <c r="Y2128" s="206" t="str">
        <f>VLOOKUP(P2128,NIVEAUXADMIN!A:B,2,FALSE)</f>
        <v>HT08</v>
      </c>
      <c r="Z2128" s="206" t="str">
        <f>VLOOKUP(Q2128,NIVEAUXADMIN!E:F,2,FALSE)</f>
        <v>HT08823</v>
      </c>
      <c r="AA2128" s="206" t="str">
        <f>VLOOKUP(R2128,NIVEAUXADMIN!I:J,2,FALSE)</f>
        <v>HT08823-03</v>
      </c>
      <c r="AB2128" s="206">
        <f>IF(SUMPRODUCT(($A$4:$A2128=A2128)*($Q$4:$Q2128=Q2128))&gt;1,0,1)</f>
        <v>0</v>
      </c>
      <c r="AC2128" s="207">
        <f>IF(SUMPRODUCT(($A$4:$A2128=A2128)*($F$4:$F2128=F2128)*($Q$4:$Q2128=Q2128))&gt;1,0,1)</f>
        <v>0</v>
      </c>
      <c r="AD2128" s="206" t="str">
        <f t="shared" si="103"/>
        <v xml:space="preserve">{"Organisation": "Promodev", "Indicateur": "Distribution de biens non-alimentaire", "Statut": "Réalisé", "Date de l'activité (passé ou planifiée)
( jj-mm-aaaa)": "11/11/2016", "Département": "Grande Anse", "Commune": "Les Irois", "Section Communale": "7e Garcasse"}, </v>
      </c>
    </row>
    <row r="2129" spans="1:30" x14ac:dyDescent="0.25">
      <c r="A2129" s="71" t="s">
        <v>1905</v>
      </c>
      <c r="B2129" s="71" t="s">
        <v>67</v>
      </c>
      <c r="C2129" s="71" t="s">
        <v>47</v>
      </c>
      <c r="D2129" s="71" t="s">
        <v>15</v>
      </c>
      <c r="E2129" s="132">
        <v>42685</v>
      </c>
      <c r="F2129" s="77" t="s">
        <v>2417</v>
      </c>
      <c r="G2129" s="145" t="s">
        <v>1058</v>
      </c>
      <c r="H2129" s="138" t="str">
        <f>IFERROR(VLOOKUP(G2129,REFERENCES!O:P,2,FALSE),"")</f>
        <v xml:space="preserve">Nombre </v>
      </c>
      <c r="I2129" s="207">
        <v>100</v>
      </c>
      <c r="J2129" s="73"/>
      <c r="K2129" s="73"/>
      <c r="L2129" s="73"/>
      <c r="M2129" s="147"/>
      <c r="N2129" s="146">
        <v>100</v>
      </c>
      <c r="O2129" s="143"/>
      <c r="P2129" s="71" t="s">
        <v>16</v>
      </c>
      <c r="Q2129" s="206" t="s">
        <v>264</v>
      </c>
      <c r="R2129" s="150" t="s">
        <v>1706</v>
      </c>
      <c r="S2129" s="206"/>
      <c r="T2129" s="71"/>
      <c r="U2129" s="71"/>
      <c r="V2129" s="206" t="s">
        <v>1049</v>
      </c>
      <c r="W2129" s="206" t="str">
        <f t="shared" si="101"/>
        <v>PRO20161111GRLE7E</v>
      </c>
      <c r="X2129" s="206">
        <f t="shared" si="102"/>
        <v>0</v>
      </c>
      <c r="Y2129" s="206" t="str">
        <f>VLOOKUP(P2129,NIVEAUXADMIN!A:B,2,FALSE)</f>
        <v>HT08</v>
      </c>
      <c r="Z2129" s="206" t="str">
        <f>VLOOKUP(Q2129,NIVEAUXADMIN!E:F,2,FALSE)</f>
        <v>HT08823</v>
      </c>
      <c r="AA2129" s="206" t="str">
        <f>VLOOKUP(R2129,NIVEAUXADMIN!I:J,2,FALSE)</f>
        <v>HT08823-03</v>
      </c>
      <c r="AB2129" s="206">
        <f>IF(SUMPRODUCT(($A$4:$A2129=A2129)*($Q$4:$Q2129=Q2129))&gt;1,0,1)</f>
        <v>0</v>
      </c>
      <c r="AC2129" s="207">
        <f>IF(SUMPRODUCT(($A$4:$A2129=A2129)*($F$4:$F2129=F2129)*($Q$4:$Q2129=Q2129))&gt;1,0,1)</f>
        <v>0</v>
      </c>
      <c r="AD2129" s="206" t="str">
        <f t="shared" si="103"/>
        <v xml:space="preserve">{"Organisation": "Promodev", "Indicateur": "Distribution de biens non-alimentaire", "Statut": "Réalisé", "Date de l'activité (passé ou planifiée)
( jj-mm-aaaa)": "11/11/2016", "Département": "Grande Anse", "Commune": "Les Irois", "Section Communale": "7e Garcasse"}, </v>
      </c>
    </row>
    <row r="2130" spans="1:30" ht="60" x14ac:dyDescent="0.25">
      <c r="A2130" s="71" t="s">
        <v>1905</v>
      </c>
      <c r="B2130" s="71" t="s">
        <v>67</v>
      </c>
      <c r="C2130" s="71" t="s">
        <v>47</v>
      </c>
      <c r="D2130" s="71" t="s">
        <v>15</v>
      </c>
      <c r="E2130" s="132">
        <v>42685</v>
      </c>
      <c r="F2130" s="208" t="s">
        <v>2417</v>
      </c>
      <c r="G2130" s="145" t="s">
        <v>1056</v>
      </c>
      <c r="H2130" s="138" t="str">
        <f>IFERROR(VLOOKUP(G2130,REFERENCES!O:P,2,FALSE),"")</f>
        <v xml:space="preserve">Nombre </v>
      </c>
      <c r="I2130" s="207">
        <v>100</v>
      </c>
      <c r="J2130" s="73"/>
      <c r="K2130" s="73"/>
      <c r="L2130" s="73"/>
      <c r="M2130" s="147"/>
      <c r="N2130" s="146">
        <v>100</v>
      </c>
      <c r="O2130" s="206"/>
      <c r="P2130" s="71" t="s">
        <v>16</v>
      </c>
      <c r="Q2130" s="206" t="s">
        <v>249</v>
      </c>
      <c r="R2130" s="150" t="s">
        <v>1202</v>
      </c>
      <c r="S2130" s="206"/>
      <c r="T2130" s="71"/>
      <c r="U2130" s="71"/>
      <c r="V2130" s="145" t="s">
        <v>1902</v>
      </c>
      <c r="W2130" s="206" t="str">
        <f t="shared" si="101"/>
        <v>PRO20161111GRBO10</v>
      </c>
      <c r="X2130" s="206">
        <f t="shared" si="102"/>
        <v>0</v>
      </c>
      <c r="Y2130" s="206" t="str">
        <f>VLOOKUP(P2130,NIVEAUXADMIN!A:B,2,FALSE)</f>
        <v>HT08</v>
      </c>
      <c r="Z2130" s="206" t="str">
        <f>VLOOKUP(Q2130,NIVEAUXADMIN!E:F,2,FALSE)</f>
        <v>HT08813</v>
      </c>
      <c r="AA2130" s="206" t="str">
        <f>VLOOKUP(R2130,NIVEAUXADMIN!I:J,2,FALSE)</f>
        <v>HT08813-01</v>
      </c>
      <c r="AB2130" s="206">
        <f>IF(SUMPRODUCT(($A$4:$A2130=A2130)*($Q$4:$Q2130=Q2130))&gt;1,0,1)</f>
        <v>1</v>
      </c>
      <c r="AC2130" s="207">
        <f>IF(SUMPRODUCT(($A$4:$A2130=A2130)*($F$4:$F2130=F2130)*($Q$4:$Q2130=Q2130))&gt;1,0,1)</f>
        <v>1</v>
      </c>
      <c r="AD2130" s="206" t="str">
        <f t="shared" si="103"/>
        <v xml:space="preserve">{"Organisation": "Promodev", "Indicateur": "Distribution de biens non-alimentaire", "Statut": "Réalisé", "Date de l'activité (passé ou planifiée)
( jj-mm-aaaa)": "11/11/2016", "Département": "Grande Anse", "Commune": "Bonbon", "Section Communale": "10e de Désormeau"}, </v>
      </c>
    </row>
    <row r="2131" spans="1:30" x14ac:dyDescent="0.25">
      <c r="A2131" s="71" t="s">
        <v>1905</v>
      </c>
      <c r="B2131" s="71" t="s">
        <v>67</v>
      </c>
      <c r="C2131" s="71" t="s">
        <v>47</v>
      </c>
      <c r="D2131" s="71" t="s">
        <v>15</v>
      </c>
      <c r="E2131" s="132">
        <v>42685</v>
      </c>
      <c r="F2131" s="77" t="s">
        <v>2417</v>
      </c>
      <c r="G2131" s="145" t="s">
        <v>1055</v>
      </c>
      <c r="H2131" s="138" t="str">
        <f>IFERROR(VLOOKUP(G2131,REFERENCES!O:P,2,FALSE),"")</f>
        <v xml:space="preserve">Nombre </v>
      </c>
      <c r="I2131" s="207">
        <v>100</v>
      </c>
      <c r="J2131" s="73"/>
      <c r="K2131" s="73"/>
      <c r="L2131" s="73"/>
      <c r="M2131" s="147"/>
      <c r="N2131" s="73">
        <v>100</v>
      </c>
      <c r="O2131" s="206"/>
      <c r="P2131" s="71" t="s">
        <v>16</v>
      </c>
      <c r="Q2131" s="71" t="s">
        <v>249</v>
      </c>
      <c r="R2131" s="78" t="s">
        <v>1202</v>
      </c>
      <c r="S2131" s="71"/>
      <c r="T2131" s="71"/>
      <c r="U2131" s="71"/>
      <c r="V2131" s="145"/>
      <c r="W2131" s="206" t="str">
        <f t="shared" si="101"/>
        <v>PRO20161111GRBO10</v>
      </c>
      <c r="X2131" s="206">
        <f t="shared" si="102"/>
        <v>0</v>
      </c>
      <c r="Y2131" s="206" t="str">
        <f>VLOOKUP(P2131,NIVEAUXADMIN!A:B,2,FALSE)</f>
        <v>HT08</v>
      </c>
      <c r="Z2131" s="206" t="str">
        <f>VLOOKUP(Q2131,NIVEAUXADMIN!E:F,2,FALSE)</f>
        <v>HT08813</v>
      </c>
      <c r="AA2131" s="206" t="str">
        <f>VLOOKUP(R2131,NIVEAUXADMIN!I:J,2,FALSE)</f>
        <v>HT08813-01</v>
      </c>
      <c r="AB2131" s="206">
        <f>IF(SUMPRODUCT(($A$4:$A2131=A2131)*($Q$4:$Q2131=Q2131))&gt;1,0,1)</f>
        <v>0</v>
      </c>
      <c r="AC2131" s="207">
        <f>IF(SUMPRODUCT(($A$4:$A2131=A2131)*($F$4:$F2131=F2131)*($Q$4:$Q2131=Q2131))&gt;1,0,1)</f>
        <v>0</v>
      </c>
      <c r="AD2131" s="206" t="str">
        <f t="shared" si="103"/>
        <v xml:space="preserve">{"Organisation": "Promodev", "Indicateur": "Distribution de biens non-alimentaire", "Statut": "Réalisé", "Date de l'activité (passé ou planifiée)
( jj-mm-aaaa)": "11/11/2016", "Département": "Grande Anse", "Commune": "Bonbon", "Section Communale": "10e de Désormeau"}, </v>
      </c>
    </row>
    <row r="2132" spans="1:30" x14ac:dyDescent="0.25">
      <c r="A2132" s="71" t="s">
        <v>1905</v>
      </c>
      <c r="B2132" s="71" t="s">
        <v>67</v>
      </c>
      <c r="C2132" s="71" t="s">
        <v>47</v>
      </c>
      <c r="D2132" s="71" t="s">
        <v>15</v>
      </c>
      <c r="E2132" s="132">
        <v>42685</v>
      </c>
      <c r="F2132" s="77" t="s">
        <v>2417</v>
      </c>
      <c r="G2132" s="145" t="s">
        <v>1047</v>
      </c>
      <c r="H2132" s="138" t="str">
        <f>IFERROR(VLOOKUP(G2132,REFERENCES!O:P,2,FALSE),"")</f>
        <v xml:space="preserve">Nombre </v>
      </c>
      <c r="I2132" s="207">
        <v>100</v>
      </c>
      <c r="J2132" s="73"/>
      <c r="K2132" s="73"/>
      <c r="L2132" s="73"/>
      <c r="M2132" s="147"/>
      <c r="N2132" s="73">
        <v>100</v>
      </c>
      <c r="O2132" s="206"/>
      <c r="P2132" s="71" t="s">
        <v>16</v>
      </c>
      <c r="Q2132" s="71" t="s">
        <v>249</v>
      </c>
      <c r="R2132" s="78" t="s">
        <v>1202</v>
      </c>
      <c r="S2132" s="71"/>
      <c r="T2132" s="71"/>
      <c r="U2132" s="71"/>
      <c r="V2132" s="72"/>
      <c r="W2132" s="206" t="str">
        <f t="shared" si="101"/>
        <v>PRO20161111GRBO10</v>
      </c>
      <c r="X2132" s="206">
        <f t="shared" si="102"/>
        <v>0</v>
      </c>
      <c r="Y2132" s="206" t="str">
        <f>VLOOKUP(P2132,NIVEAUXADMIN!A:B,2,FALSE)</f>
        <v>HT08</v>
      </c>
      <c r="Z2132" s="206" t="str">
        <f>VLOOKUP(Q2132,NIVEAUXADMIN!E:F,2,FALSE)</f>
        <v>HT08813</v>
      </c>
      <c r="AA2132" s="206" t="str">
        <f>VLOOKUP(R2132,NIVEAUXADMIN!I:J,2,FALSE)</f>
        <v>HT08813-01</v>
      </c>
      <c r="AB2132" s="206">
        <f>IF(SUMPRODUCT(($A$4:$A2132=A2132)*($Q$4:$Q2132=Q2132))&gt;1,0,1)</f>
        <v>0</v>
      </c>
      <c r="AC2132" s="207">
        <f>IF(SUMPRODUCT(($A$4:$A2132=A2132)*($F$4:$F2132=F2132)*($Q$4:$Q2132=Q2132))&gt;1,0,1)</f>
        <v>0</v>
      </c>
      <c r="AD2132" s="206" t="str">
        <f t="shared" si="103"/>
        <v xml:space="preserve">{"Organisation": "Promodev", "Indicateur": "Distribution de biens non-alimentaire", "Statut": "Réalisé", "Date de l'activité (passé ou planifiée)
( jj-mm-aaaa)": "11/11/2016", "Département": "Grande Anse", "Commune": "Bonbon", "Section Communale": "10e de Désormeau"}, </v>
      </c>
    </row>
    <row r="2133" spans="1:30" x14ac:dyDescent="0.25">
      <c r="A2133" s="71" t="s">
        <v>1905</v>
      </c>
      <c r="B2133" s="71" t="s">
        <v>67</v>
      </c>
      <c r="C2133" s="71" t="s">
        <v>47</v>
      </c>
      <c r="D2133" s="71" t="s">
        <v>15</v>
      </c>
      <c r="E2133" s="132">
        <v>42685</v>
      </c>
      <c r="F2133" s="77" t="s">
        <v>2417</v>
      </c>
      <c r="G2133" s="145" t="s">
        <v>1058</v>
      </c>
      <c r="H2133" s="138" t="str">
        <f>IFERROR(VLOOKUP(G2133,REFERENCES!O:P,2,FALSE),"")</f>
        <v xml:space="preserve">Nombre </v>
      </c>
      <c r="I2133" s="207">
        <v>100</v>
      </c>
      <c r="J2133" s="73"/>
      <c r="K2133" s="73"/>
      <c r="L2133" s="73"/>
      <c r="M2133" s="147"/>
      <c r="N2133" s="73">
        <v>100</v>
      </c>
      <c r="O2133" s="206"/>
      <c r="P2133" s="71" t="s">
        <v>16</v>
      </c>
      <c r="Q2133" s="71" t="s">
        <v>249</v>
      </c>
      <c r="R2133" s="78" t="s">
        <v>1202</v>
      </c>
      <c r="S2133" s="71"/>
      <c r="T2133" s="71"/>
      <c r="U2133" s="71"/>
      <c r="V2133" s="206" t="s">
        <v>1049</v>
      </c>
      <c r="W2133" s="206" t="str">
        <f t="shared" si="101"/>
        <v>PRO20161111GRBO10</v>
      </c>
      <c r="X2133" s="206">
        <f t="shared" si="102"/>
        <v>0</v>
      </c>
      <c r="Y2133" s="206" t="str">
        <f>VLOOKUP(P2133,NIVEAUXADMIN!A:B,2,FALSE)</f>
        <v>HT08</v>
      </c>
      <c r="Z2133" s="206" t="str">
        <f>VLOOKUP(Q2133,NIVEAUXADMIN!E:F,2,FALSE)</f>
        <v>HT08813</v>
      </c>
      <c r="AA2133" s="206" t="str">
        <f>VLOOKUP(R2133,NIVEAUXADMIN!I:J,2,FALSE)</f>
        <v>HT08813-01</v>
      </c>
      <c r="AB2133" s="206">
        <f>IF(SUMPRODUCT(($A$4:$A2133=A2133)*($Q$4:$Q2133=Q2133))&gt;1,0,1)</f>
        <v>0</v>
      </c>
      <c r="AC2133" s="207">
        <f>IF(SUMPRODUCT(($A$4:$A2133=A2133)*($F$4:$F2133=F2133)*($Q$4:$Q2133=Q2133))&gt;1,0,1)</f>
        <v>0</v>
      </c>
      <c r="AD2133" s="206" t="str">
        <f t="shared" si="103"/>
        <v xml:space="preserve">{"Organisation": "Promodev", "Indicateur": "Distribution de biens non-alimentaire", "Statut": "Réalisé", "Date de l'activité (passé ou planifiée)
( jj-mm-aaaa)": "11/11/2016", "Département": "Grande Anse", "Commune": "Bonbon", "Section Communale": "10e de Désormeau"}, </v>
      </c>
    </row>
    <row r="2134" spans="1:30" x14ac:dyDescent="0.25">
      <c r="A2134" s="71" t="s">
        <v>1905</v>
      </c>
      <c r="B2134" s="71" t="s">
        <v>67</v>
      </c>
      <c r="C2134" s="71" t="s">
        <v>47</v>
      </c>
      <c r="D2134" s="71" t="s">
        <v>15</v>
      </c>
      <c r="E2134" s="132">
        <v>42685</v>
      </c>
      <c r="F2134" s="77" t="s">
        <v>2417</v>
      </c>
      <c r="G2134" s="145" t="s">
        <v>1058</v>
      </c>
      <c r="H2134" s="138" t="str">
        <f>IFERROR(VLOOKUP(G2134,REFERENCES!O:P,2,FALSE),"")</f>
        <v xml:space="preserve">Nombre </v>
      </c>
      <c r="I2134" s="207">
        <v>400</v>
      </c>
      <c r="J2134" s="146"/>
      <c r="K2134" s="146"/>
      <c r="L2134" s="146"/>
      <c r="M2134" s="147"/>
      <c r="N2134" s="73">
        <v>400</v>
      </c>
      <c r="O2134" s="206"/>
      <c r="P2134" s="71" t="s">
        <v>16</v>
      </c>
      <c r="Q2134" s="71" t="s">
        <v>273</v>
      </c>
      <c r="R2134" s="150" t="s">
        <v>1475</v>
      </c>
      <c r="S2134" s="71"/>
      <c r="T2134" s="143"/>
      <c r="U2134" s="143"/>
      <c r="V2134" s="206" t="s">
        <v>1049</v>
      </c>
      <c r="W2134" s="206" t="str">
        <f t="shared" si="101"/>
        <v>PRO20161111GRRO3E</v>
      </c>
      <c r="X2134" s="206">
        <f t="shared" si="102"/>
        <v>0</v>
      </c>
      <c r="Y2134" s="206" t="str">
        <f>VLOOKUP(P2134,NIVEAUXADMIN!A:B,2,FALSE)</f>
        <v>HT08</v>
      </c>
      <c r="Z2134" s="206" t="str">
        <f>VLOOKUP(Q2134,NIVEAUXADMIN!E:F,2,FALSE)</f>
        <v>HT08832</v>
      </c>
      <c r="AA2134" s="206" t="str">
        <f>VLOOKUP(R2134,NIVEAUXADMIN!I:J,2,FALSE)</f>
        <v>HT08832-03</v>
      </c>
      <c r="AB2134" s="206">
        <f>IF(SUMPRODUCT(($A$4:$A2134=A2134)*($Q$4:$Q2134=Q2134))&gt;1,0,1)</f>
        <v>0</v>
      </c>
      <c r="AC2134" s="207">
        <f>IF(SUMPRODUCT(($A$4:$A2134=A2134)*($F$4:$F2134=F2134)*($Q$4:$Q2134=Q2134))&gt;1,0,1)</f>
        <v>0</v>
      </c>
      <c r="AD2134" s="206" t="str">
        <f t="shared" si="103"/>
        <v xml:space="preserve">{"Organisation": "Promodev", "Indicateur": "Distribution de biens non-alimentaire", "Statut": "Réalisé", "Date de l'activité (passé ou planifiée)
( jj-mm-aaaa)": "11/11/2016", "Département": "Grande Anse", "Commune": "Roseaux", "Section Communale": "3e Grand Vicent"}, </v>
      </c>
    </row>
    <row r="2135" spans="1:30" x14ac:dyDescent="0.25">
      <c r="A2135" s="71" t="s">
        <v>1905</v>
      </c>
      <c r="B2135" s="71" t="s">
        <v>67</v>
      </c>
      <c r="C2135" s="71" t="s">
        <v>47</v>
      </c>
      <c r="D2135" s="71" t="s">
        <v>15</v>
      </c>
      <c r="E2135" s="132">
        <v>42685</v>
      </c>
      <c r="F2135" s="77" t="s">
        <v>2417</v>
      </c>
      <c r="G2135" s="145" t="s">
        <v>1056</v>
      </c>
      <c r="H2135" s="138" t="str">
        <f>IFERROR(VLOOKUP(G2135,REFERENCES!O:P,2,FALSE),"")</f>
        <v xml:space="preserve">Nombre </v>
      </c>
      <c r="I2135" s="207">
        <v>400</v>
      </c>
      <c r="J2135" s="146"/>
      <c r="K2135" s="146"/>
      <c r="L2135" s="146"/>
      <c r="M2135" s="147"/>
      <c r="N2135" s="146">
        <v>400</v>
      </c>
      <c r="O2135" s="206"/>
      <c r="P2135" s="71" t="s">
        <v>16</v>
      </c>
      <c r="Q2135" s="71" t="s">
        <v>273</v>
      </c>
      <c r="R2135" s="150" t="s">
        <v>1475</v>
      </c>
      <c r="S2135" s="71"/>
      <c r="T2135" s="143"/>
      <c r="U2135" s="143"/>
      <c r="V2135" s="72"/>
      <c r="W2135" s="206" t="str">
        <f t="shared" si="101"/>
        <v>PRO20161111GRRO3E</v>
      </c>
      <c r="X2135" s="206">
        <f t="shared" si="102"/>
        <v>0</v>
      </c>
      <c r="Y2135" s="206" t="str">
        <f>VLOOKUP(P2135,NIVEAUXADMIN!A:B,2,FALSE)</f>
        <v>HT08</v>
      </c>
      <c r="Z2135" s="206" t="str">
        <f>VLOOKUP(Q2135,NIVEAUXADMIN!E:F,2,FALSE)</f>
        <v>HT08832</v>
      </c>
      <c r="AA2135" s="206" t="str">
        <f>VLOOKUP(R2135,NIVEAUXADMIN!I:J,2,FALSE)</f>
        <v>HT08832-03</v>
      </c>
      <c r="AB2135" s="206">
        <f>IF(SUMPRODUCT(($A$4:$A2135=A2135)*($Q$4:$Q2135=Q2135))&gt;1,0,1)</f>
        <v>0</v>
      </c>
      <c r="AC2135" s="207">
        <f>IF(SUMPRODUCT(($A$4:$A2135=A2135)*($F$4:$F2135=F2135)*($Q$4:$Q2135=Q2135))&gt;1,0,1)</f>
        <v>0</v>
      </c>
      <c r="AD2135" s="206" t="str">
        <f t="shared" si="103"/>
        <v xml:space="preserve">{"Organisation": "Promodev", "Indicateur": "Distribution de biens non-alimentaire", "Statut": "Réalisé", "Date de l'activité (passé ou planifiée)
( jj-mm-aaaa)": "11/11/2016", "Département": "Grande Anse", "Commune": "Roseaux", "Section Communale": "3e Grand Vicent"}, </v>
      </c>
    </row>
    <row r="2136" spans="1:30" x14ac:dyDescent="0.25">
      <c r="A2136" s="71" t="s">
        <v>1905</v>
      </c>
      <c r="B2136" s="71" t="s">
        <v>67</v>
      </c>
      <c r="C2136" s="71" t="s">
        <v>47</v>
      </c>
      <c r="D2136" s="71" t="s">
        <v>15</v>
      </c>
      <c r="E2136" s="132">
        <v>42685</v>
      </c>
      <c r="F2136" s="77" t="s">
        <v>2417</v>
      </c>
      <c r="G2136" s="145" t="s">
        <v>1055</v>
      </c>
      <c r="H2136" s="138" t="str">
        <f>IFERROR(VLOOKUP(G2136,REFERENCES!O:P,2,FALSE),"")</f>
        <v xml:space="preserve">Nombre </v>
      </c>
      <c r="I2136" s="207">
        <v>400</v>
      </c>
      <c r="J2136" s="146"/>
      <c r="K2136" s="146"/>
      <c r="L2136" s="146"/>
      <c r="M2136" s="147"/>
      <c r="N2136" s="73">
        <v>400</v>
      </c>
      <c r="O2136" s="206"/>
      <c r="P2136" s="71" t="s">
        <v>16</v>
      </c>
      <c r="Q2136" s="71" t="s">
        <v>273</v>
      </c>
      <c r="R2136" s="150" t="s">
        <v>1475</v>
      </c>
      <c r="S2136" s="71"/>
      <c r="T2136" s="143"/>
      <c r="U2136" s="143"/>
      <c r="V2136" s="145"/>
      <c r="W2136" s="206" t="str">
        <f t="shared" si="101"/>
        <v>PRO20161111GRRO3E</v>
      </c>
      <c r="X2136" s="206">
        <f t="shared" si="102"/>
        <v>0</v>
      </c>
      <c r="Y2136" s="206" t="str">
        <f>VLOOKUP(P2136,NIVEAUXADMIN!A:B,2,FALSE)</f>
        <v>HT08</v>
      </c>
      <c r="Z2136" s="206" t="str">
        <f>VLOOKUP(Q2136,NIVEAUXADMIN!E:F,2,FALSE)</f>
        <v>HT08832</v>
      </c>
      <c r="AA2136" s="206" t="str">
        <f>VLOOKUP(R2136,NIVEAUXADMIN!I:J,2,FALSE)</f>
        <v>HT08832-03</v>
      </c>
      <c r="AB2136" s="206">
        <f>IF(SUMPRODUCT(($A$4:$A2136=A2136)*($Q$4:$Q2136=Q2136))&gt;1,0,1)</f>
        <v>0</v>
      </c>
      <c r="AC2136" s="207">
        <f>IF(SUMPRODUCT(($A$4:$A2136=A2136)*($F$4:$F2136=F2136)*($Q$4:$Q2136=Q2136))&gt;1,0,1)</f>
        <v>0</v>
      </c>
      <c r="AD2136" s="206" t="str">
        <f t="shared" si="103"/>
        <v xml:space="preserve">{"Organisation": "Promodev", "Indicateur": "Distribution de biens non-alimentaire", "Statut": "Réalisé", "Date de l'activité (passé ou planifiée)
( jj-mm-aaaa)": "11/11/2016", "Département": "Grande Anse", "Commune": "Roseaux", "Section Communale": "3e Grand Vicent"}, </v>
      </c>
    </row>
    <row r="2137" spans="1:30" ht="60" x14ac:dyDescent="0.25">
      <c r="A2137" s="71" t="s">
        <v>1905</v>
      </c>
      <c r="B2137" s="71" t="s">
        <v>67</v>
      </c>
      <c r="C2137" s="71" t="s">
        <v>47</v>
      </c>
      <c r="D2137" s="71" t="s">
        <v>15</v>
      </c>
      <c r="E2137" s="132">
        <v>42685</v>
      </c>
      <c r="F2137" s="77" t="s">
        <v>2417</v>
      </c>
      <c r="G2137" s="145" t="s">
        <v>1056</v>
      </c>
      <c r="H2137" s="138" t="str">
        <f>IFERROR(VLOOKUP(G2137,REFERENCES!O:P,2,FALSE),"")</f>
        <v xml:space="preserve">Nombre </v>
      </c>
      <c r="I2137" s="207">
        <v>100</v>
      </c>
      <c r="J2137" s="146"/>
      <c r="K2137" s="146"/>
      <c r="L2137" s="146"/>
      <c r="M2137" s="147"/>
      <c r="N2137" s="73">
        <v>100</v>
      </c>
      <c r="O2137" s="206"/>
      <c r="P2137" s="71" t="s">
        <v>16</v>
      </c>
      <c r="Q2137" s="71" t="s">
        <v>234</v>
      </c>
      <c r="R2137" s="150" t="s">
        <v>1237</v>
      </c>
      <c r="S2137" s="71" t="s">
        <v>2111</v>
      </c>
      <c r="T2137" s="143"/>
      <c r="U2137" s="143"/>
      <c r="V2137" s="145" t="s">
        <v>1902</v>
      </c>
      <c r="W2137" s="206" t="str">
        <f t="shared" si="101"/>
        <v>PRO20161111GRAN1E</v>
      </c>
      <c r="X2137" s="206">
        <f t="shared" si="102"/>
        <v>0</v>
      </c>
      <c r="Y2137" s="206" t="str">
        <f>VLOOKUP(P2137,NIVEAUXADMIN!A:B,2,FALSE)</f>
        <v>HT08</v>
      </c>
      <c r="Z2137" s="206" t="str">
        <f>VLOOKUP(Q2137,NIVEAUXADMIN!E:F,2,FALSE)</f>
        <v>HT08821</v>
      </c>
      <c r="AA2137" s="206" t="str">
        <f>VLOOKUP(R2137,NIVEAUXADMIN!I:J,2,FALSE)</f>
        <v>HT08821-01</v>
      </c>
      <c r="AB2137" s="206">
        <f>IF(SUMPRODUCT(($A$4:$A2137=A2137)*($Q$4:$Q2137=Q2137))&gt;1,0,1)</f>
        <v>1</v>
      </c>
      <c r="AC2137" s="207">
        <f>IF(SUMPRODUCT(($A$4:$A2137=A2137)*($F$4:$F2137=F2137)*($Q$4:$Q2137=Q2137))&gt;1,0,1)</f>
        <v>1</v>
      </c>
      <c r="AD2137" s="206" t="str">
        <f t="shared" si="103"/>
        <v xml:space="preserve">{"Organisation": "Promodev", "Indicateur": "Distribution de biens non-alimentaire", "Statut": "Réalisé", "Date de l'activité (passé ou planifiée)
( jj-mm-aaaa)": "11/11/2016", "Département": "Grande Anse", "Commune": "Anse d'Hainault", "Section Communale": "1e Grandoit"}, </v>
      </c>
    </row>
    <row r="2138" spans="1:30" s="71" customFormat="1" x14ac:dyDescent="0.25">
      <c r="A2138" s="71" t="s">
        <v>1905</v>
      </c>
      <c r="B2138" s="71" t="s">
        <v>67</v>
      </c>
      <c r="C2138" s="71" t="s">
        <v>47</v>
      </c>
      <c r="D2138" s="71" t="s">
        <v>15</v>
      </c>
      <c r="E2138" s="132">
        <v>42685</v>
      </c>
      <c r="F2138" s="77" t="s">
        <v>2417</v>
      </c>
      <c r="G2138" s="145" t="s">
        <v>1055</v>
      </c>
      <c r="H2138" s="138" t="str">
        <f>IFERROR(VLOOKUP(G2138,REFERENCES!O:P,2,FALSE),"")</f>
        <v xml:space="preserve">Nombre </v>
      </c>
      <c r="I2138" s="207">
        <v>100</v>
      </c>
      <c r="J2138" s="73"/>
      <c r="K2138" s="73"/>
      <c r="L2138" s="73"/>
      <c r="M2138" s="147"/>
      <c r="N2138" s="73">
        <v>100</v>
      </c>
      <c r="O2138" s="206"/>
      <c r="P2138" s="71" t="s">
        <v>16</v>
      </c>
      <c r="Q2138" s="71" t="s">
        <v>234</v>
      </c>
      <c r="R2138" s="78" t="s">
        <v>1237</v>
      </c>
      <c r="S2138" s="143" t="s">
        <v>2111</v>
      </c>
      <c r="V2138" s="145"/>
      <c r="W2138" s="206" t="str">
        <f t="shared" si="101"/>
        <v>PRO20161111GRAN1E</v>
      </c>
      <c r="X2138" s="206">
        <f t="shared" si="102"/>
        <v>0</v>
      </c>
      <c r="Y2138" s="206" t="str">
        <f>VLOOKUP(P2138,NIVEAUXADMIN!A:B,2,FALSE)</f>
        <v>HT08</v>
      </c>
      <c r="Z2138" s="206" t="str">
        <f>VLOOKUP(Q2138,NIVEAUXADMIN!E:F,2,FALSE)</f>
        <v>HT08821</v>
      </c>
      <c r="AA2138" s="206" t="str">
        <f>VLOOKUP(R2138,NIVEAUXADMIN!I:J,2,FALSE)</f>
        <v>HT08821-01</v>
      </c>
      <c r="AB2138" s="206">
        <f>IF(SUMPRODUCT(($A$4:$A2138=A2138)*($Q$4:$Q2138=Q2138))&gt;1,0,1)</f>
        <v>0</v>
      </c>
      <c r="AC2138" s="207">
        <f>IF(SUMPRODUCT(($A$4:$A2138=A2138)*($F$4:$F2138=F2138)*($Q$4:$Q2138=Q2138))&gt;1,0,1)</f>
        <v>0</v>
      </c>
      <c r="AD2138" s="206" t="str">
        <f t="shared" si="103"/>
        <v xml:space="preserve">{"Organisation": "Promodev", "Indicateur": "Distribution de biens non-alimentaire", "Statut": "Réalisé", "Date de l'activité (passé ou planifiée)
( jj-mm-aaaa)": "11/11/2016", "Département": "Grande Anse", "Commune": "Anse d'Hainault", "Section Communale": "1e Grandoit"}, </v>
      </c>
    </row>
    <row r="2139" spans="1:30" s="71" customFormat="1" x14ac:dyDescent="0.25">
      <c r="A2139" s="71" t="s">
        <v>1905</v>
      </c>
      <c r="B2139" s="71" t="s">
        <v>67</v>
      </c>
      <c r="C2139" s="71" t="s">
        <v>47</v>
      </c>
      <c r="D2139" s="71" t="s">
        <v>15</v>
      </c>
      <c r="E2139" s="132">
        <v>42685</v>
      </c>
      <c r="F2139" s="77" t="s">
        <v>2417</v>
      </c>
      <c r="G2139" s="145" t="s">
        <v>1047</v>
      </c>
      <c r="H2139" s="138" t="str">
        <f>IFERROR(VLOOKUP(G2139,REFERENCES!O:P,2,FALSE),"")</f>
        <v xml:space="preserve">Nombre </v>
      </c>
      <c r="I2139" s="207">
        <v>100</v>
      </c>
      <c r="J2139" s="73"/>
      <c r="K2139" s="73"/>
      <c r="L2139" s="73"/>
      <c r="M2139" s="147"/>
      <c r="N2139" s="73">
        <v>100</v>
      </c>
      <c r="O2139" s="206"/>
      <c r="P2139" s="71" t="s">
        <v>16</v>
      </c>
      <c r="Q2139" s="71" t="s">
        <v>234</v>
      </c>
      <c r="R2139" s="78" t="s">
        <v>1237</v>
      </c>
      <c r="S2139" s="143" t="s">
        <v>2111</v>
      </c>
      <c r="V2139" s="145"/>
      <c r="W2139" s="206" t="str">
        <f t="shared" si="101"/>
        <v>PRO20161111GRAN1E</v>
      </c>
      <c r="X2139" s="206">
        <f t="shared" si="102"/>
        <v>0</v>
      </c>
      <c r="Y2139" s="206" t="str">
        <f>VLOOKUP(P2139,NIVEAUXADMIN!A:B,2,FALSE)</f>
        <v>HT08</v>
      </c>
      <c r="Z2139" s="206" t="str">
        <f>VLOOKUP(Q2139,NIVEAUXADMIN!E:F,2,FALSE)</f>
        <v>HT08821</v>
      </c>
      <c r="AA2139" s="206" t="str">
        <f>VLOOKUP(R2139,NIVEAUXADMIN!I:J,2,FALSE)</f>
        <v>HT08821-01</v>
      </c>
      <c r="AB2139" s="206">
        <f>IF(SUMPRODUCT(($A$4:$A2139=A2139)*($Q$4:$Q2139=Q2139))&gt;1,0,1)</f>
        <v>0</v>
      </c>
      <c r="AC2139" s="207">
        <f>IF(SUMPRODUCT(($A$4:$A2139=A2139)*($F$4:$F2139=F2139)*($Q$4:$Q2139=Q2139))&gt;1,0,1)</f>
        <v>0</v>
      </c>
      <c r="AD2139" s="206" t="str">
        <f t="shared" si="103"/>
        <v xml:space="preserve">{"Organisation": "Promodev", "Indicateur": "Distribution de biens non-alimentaire", "Statut": "Réalisé", "Date de l'activité (passé ou planifiée)
( jj-mm-aaaa)": "11/11/2016", "Département": "Grande Anse", "Commune": "Anse d'Hainault", "Section Communale": "1e Grandoit"}, </v>
      </c>
    </row>
    <row r="2140" spans="1:30" s="71" customFormat="1" x14ac:dyDescent="0.25">
      <c r="A2140" s="71" t="s">
        <v>1905</v>
      </c>
      <c r="B2140" s="71" t="s">
        <v>67</v>
      </c>
      <c r="C2140" s="71" t="s">
        <v>47</v>
      </c>
      <c r="D2140" s="71" t="s">
        <v>15</v>
      </c>
      <c r="E2140" s="132">
        <v>42685</v>
      </c>
      <c r="F2140" s="77" t="s">
        <v>2417</v>
      </c>
      <c r="G2140" s="145" t="s">
        <v>1058</v>
      </c>
      <c r="H2140" s="138" t="str">
        <f>IFERROR(VLOOKUP(G2140,REFERENCES!O:P,2,FALSE),"")</f>
        <v xml:space="preserve">Nombre </v>
      </c>
      <c r="I2140" s="207">
        <v>100</v>
      </c>
      <c r="J2140" s="73"/>
      <c r="K2140" s="73"/>
      <c r="L2140" s="73"/>
      <c r="M2140" s="147"/>
      <c r="N2140" s="73">
        <v>100</v>
      </c>
      <c r="O2140" s="206"/>
      <c r="P2140" s="71" t="s">
        <v>16</v>
      </c>
      <c r="Q2140" s="71" t="s">
        <v>234</v>
      </c>
      <c r="R2140" s="78" t="s">
        <v>1237</v>
      </c>
      <c r="S2140" s="143" t="s">
        <v>2111</v>
      </c>
      <c r="V2140" s="206" t="s">
        <v>1049</v>
      </c>
      <c r="W2140" s="206" t="str">
        <f t="shared" si="101"/>
        <v>PRO20161111GRAN1E</v>
      </c>
      <c r="X2140" s="206">
        <f t="shared" si="102"/>
        <v>0</v>
      </c>
      <c r="Y2140" s="206" t="str">
        <f>VLOOKUP(P2140,NIVEAUXADMIN!A:B,2,FALSE)</f>
        <v>HT08</v>
      </c>
      <c r="Z2140" s="206" t="str">
        <f>VLOOKUP(Q2140,NIVEAUXADMIN!E:F,2,FALSE)</f>
        <v>HT08821</v>
      </c>
      <c r="AA2140" s="206" t="str">
        <f>VLOOKUP(R2140,NIVEAUXADMIN!I:J,2,FALSE)</f>
        <v>HT08821-01</v>
      </c>
      <c r="AB2140" s="206">
        <f>IF(SUMPRODUCT(($A$4:$A2140=A2140)*($Q$4:$Q2140=Q2140))&gt;1,0,1)</f>
        <v>0</v>
      </c>
      <c r="AC2140" s="207">
        <f>IF(SUMPRODUCT(($A$4:$A2140=A2140)*($F$4:$F2140=F2140)*($Q$4:$Q2140=Q2140))&gt;1,0,1)</f>
        <v>0</v>
      </c>
      <c r="AD2140" s="206" t="str">
        <f t="shared" si="103"/>
        <v xml:space="preserve">{"Organisation": "Promodev", "Indicateur": "Distribution de biens non-alimentaire", "Statut": "Réalisé", "Date de l'activité (passé ou planifiée)
( jj-mm-aaaa)": "11/11/2016", "Département": "Grande Anse", "Commune": "Anse d'Hainault", "Section Communale": "1e Grandoit"}, </v>
      </c>
    </row>
    <row r="2141" spans="1:30" s="71" customFormat="1" x14ac:dyDescent="0.25">
      <c r="A2141" s="71" t="s">
        <v>1905</v>
      </c>
      <c r="B2141" s="71" t="s">
        <v>67</v>
      </c>
      <c r="C2141" s="71" t="s">
        <v>47</v>
      </c>
      <c r="D2141" s="71" t="s">
        <v>15</v>
      </c>
      <c r="E2141" s="132">
        <v>42685</v>
      </c>
      <c r="F2141" s="77" t="s">
        <v>2417</v>
      </c>
      <c r="G2141" s="145" t="s">
        <v>1058</v>
      </c>
      <c r="H2141" s="138" t="str">
        <f>IFERROR(VLOOKUP(G2141,REFERENCES!O:P,2,FALSE),"")</f>
        <v xml:space="preserve">Nombre </v>
      </c>
      <c r="I2141" s="207">
        <v>200</v>
      </c>
      <c r="J2141" s="73"/>
      <c r="K2141" s="73"/>
      <c r="L2141" s="73"/>
      <c r="M2141" s="147"/>
      <c r="N2141" s="207">
        <v>200</v>
      </c>
      <c r="O2141" s="206"/>
      <c r="P2141" s="71" t="s">
        <v>19</v>
      </c>
      <c r="Q2141" s="71" t="s">
        <v>512</v>
      </c>
      <c r="R2141" s="150" t="s">
        <v>1521</v>
      </c>
      <c r="S2141" s="143"/>
      <c r="V2141" s="206" t="s">
        <v>1049</v>
      </c>
      <c r="W2141" s="206" t="str">
        <f t="shared" si="101"/>
        <v>PRO20161111SUCA3È</v>
      </c>
      <c r="X2141" s="206">
        <f t="shared" si="102"/>
        <v>0</v>
      </c>
      <c r="Y2141" s="206" t="str">
        <f>VLOOKUP(P2141,NIVEAUXADMIN!A:B,2,FALSE)</f>
        <v>HT07</v>
      </c>
      <c r="Z2141" s="206" t="str">
        <f>VLOOKUP(Q2141,NIVEAUXADMIN!E:F,2,FALSE)</f>
        <v>HT07733</v>
      </c>
      <c r="AA2141" s="206" t="str">
        <f>VLOOKUP(R2141,NIVEAUXADMIN!I:J,2,FALSE)</f>
        <v>HT07733-03</v>
      </c>
      <c r="AB2141" s="206">
        <f>IF(SUMPRODUCT(($A$4:$A2141=A2141)*($Q$4:$Q2141=Q2141))&gt;1,0,1)</f>
        <v>0</v>
      </c>
      <c r="AC2141" s="207">
        <f>IF(SUMPRODUCT(($A$4:$A2141=A2141)*($F$4:$F2141=F2141)*($Q$4:$Q2141=Q2141))&gt;1,0,1)</f>
        <v>0</v>
      </c>
      <c r="AD2141" s="206" t="str">
        <f t="shared" si="103"/>
        <v xml:space="preserve">{"Organisation": "Promodev", "Indicateur": "Distribution de biens non-alimentaire", "Statut": "Réalisé", "Date de l'activité (passé ou planifiée)
( jj-mm-aaaa)": "11/11/2016", "Département": "Sud", "Commune": "Cavaillon", "Section Communale": "3ème Gros Marin"}, </v>
      </c>
    </row>
    <row r="2142" spans="1:30" s="71" customFormat="1" x14ac:dyDescent="0.25">
      <c r="A2142" s="71" t="s">
        <v>1905</v>
      </c>
      <c r="B2142" s="71" t="s">
        <v>67</v>
      </c>
      <c r="C2142" s="71" t="s">
        <v>47</v>
      </c>
      <c r="D2142" s="71" t="s">
        <v>15</v>
      </c>
      <c r="E2142" s="132">
        <v>42685</v>
      </c>
      <c r="F2142" s="77" t="s">
        <v>2417</v>
      </c>
      <c r="G2142" s="145" t="s">
        <v>1047</v>
      </c>
      <c r="H2142" s="138" t="str">
        <f>IFERROR(VLOOKUP(G2142,REFERENCES!O:P,2,FALSE),"")</f>
        <v xml:space="preserve">Nombre </v>
      </c>
      <c r="I2142" s="207">
        <v>200</v>
      </c>
      <c r="J2142" s="73"/>
      <c r="K2142" s="73"/>
      <c r="L2142" s="73"/>
      <c r="M2142" s="147"/>
      <c r="N2142" s="207">
        <v>200</v>
      </c>
      <c r="O2142" s="206"/>
      <c r="P2142" s="71" t="s">
        <v>19</v>
      </c>
      <c r="Q2142" s="71" t="s">
        <v>512</v>
      </c>
      <c r="R2142" s="150" t="s">
        <v>1521</v>
      </c>
      <c r="S2142" s="143"/>
      <c r="V2142" s="145"/>
      <c r="W2142" s="206" t="str">
        <f t="shared" si="101"/>
        <v>PRO20161111SUCA3È</v>
      </c>
      <c r="X2142" s="206">
        <f t="shared" si="102"/>
        <v>0</v>
      </c>
      <c r="Y2142" s="206" t="str">
        <f>VLOOKUP(P2142,NIVEAUXADMIN!A:B,2,FALSE)</f>
        <v>HT07</v>
      </c>
      <c r="Z2142" s="206" t="str">
        <f>VLOOKUP(Q2142,NIVEAUXADMIN!E:F,2,FALSE)</f>
        <v>HT07733</v>
      </c>
      <c r="AA2142" s="206" t="str">
        <f>VLOOKUP(R2142,NIVEAUXADMIN!I:J,2,FALSE)</f>
        <v>HT07733-03</v>
      </c>
      <c r="AB2142" s="206">
        <f>IF(SUMPRODUCT(($A$4:$A2142=A2142)*($Q$4:$Q2142=Q2142))&gt;1,0,1)</f>
        <v>0</v>
      </c>
      <c r="AC2142" s="207">
        <f>IF(SUMPRODUCT(($A$4:$A2142=A2142)*($F$4:$F2142=F2142)*($Q$4:$Q2142=Q2142))&gt;1,0,1)</f>
        <v>0</v>
      </c>
      <c r="AD2142" s="206" t="str">
        <f t="shared" si="103"/>
        <v xml:space="preserve">{"Organisation": "Promodev", "Indicateur": "Distribution de biens non-alimentaire", "Statut": "Réalisé", "Date de l'activité (passé ou planifiée)
( jj-mm-aaaa)": "11/11/2016", "Département": "Sud", "Commune": "Cavaillon", "Section Communale": "3ème Gros Marin"}, </v>
      </c>
    </row>
    <row r="2143" spans="1:30" s="71" customFormat="1" x14ac:dyDescent="0.25">
      <c r="A2143" s="71" t="s">
        <v>1905</v>
      </c>
      <c r="B2143" s="71" t="s">
        <v>67</v>
      </c>
      <c r="C2143" s="71" t="s">
        <v>47</v>
      </c>
      <c r="D2143" s="71" t="s">
        <v>15</v>
      </c>
      <c r="E2143" s="132">
        <v>42685</v>
      </c>
      <c r="F2143" s="77" t="s">
        <v>2417</v>
      </c>
      <c r="G2143" s="145" t="s">
        <v>1056</v>
      </c>
      <c r="H2143" s="138" t="str">
        <f>IFERROR(VLOOKUP(G2143,REFERENCES!O:P,2,FALSE),"")</f>
        <v xml:space="preserve">Nombre </v>
      </c>
      <c r="I2143" s="207">
        <v>200</v>
      </c>
      <c r="J2143" s="73"/>
      <c r="K2143" s="73"/>
      <c r="L2143" s="73"/>
      <c r="M2143" s="147"/>
      <c r="N2143" s="207">
        <v>200</v>
      </c>
      <c r="O2143" s="206"/>
      <c r="P2143" s="71" t="s">
        <v>19</v>
      </c>
      <c r="Q2143" s="71" t="s">
        <v>512</v>
      </c>
      <c r="R2143" s="150" t="s">
        <v>1653</v>
      </c>
      <c r="S2143" s="143"/>
      <c r="V2143" s="145"/>
      <c r="W2143" s="206" t="str">
        <f t="shared" si="101"/>
        <v>PRO20161111SUCA5È</v>
      </c>
      <c r="X2143" s="206">
        <f t="shared" si="102"/>
        <v>0</v>
      </c>
      <c r="Y2143" s="206" t="str">
        <f>VLOOKUP(P2143,NIVEAUXADMIN!A:B,2,FALSE)</f>
        <v>HT07</v>
      </c>
      <c r="Z2143" s="206" t="str">
        <f>VLOOKUP(Q2143,NIVEAUXADMIN!E:F,2,FALSE)</f>
        <v>HT07733</v>
      </c>
      <c r="AA2143" s="206" t="str">
        <f>VLOOKUP(R2143,NIVEAUXADMIN!I:J,2,FALSE)</f>
        <v>HT07733-05</v>
      </c>
      <c r="AB2143" s="206">
        <f>IF(SUMPRODUCT(($A$4:$A2143=A2143)*($Q$4:$Q2143=Q2143))&gt;1,0,1)</f>
        <v>0</v>
      </c>
      <c r="AC2143" s="207">
        <f>IF(SUMPRODUCT(($A$4:$A2143=A2143)*($F$4:$F2143=F2143)*($Q$4:$Q2143=Q2143))&gt;1,0,1)</f>
        <v>0</v>
      </c>
      <c r="AD2143" s="206" t="str">
        <f t="shared" si="103"/>
        <v xml:space="preserve">{"Organisation": "Promodev", "Indicateur": "Distribution de biens non-alimentaire", "Statut": "Réalisé", "Date de l'activité (passé ou planifiée)
( jj-mm-aaaa)": "11/11/2016", "Département": "Sud", "Commune": "Cavaillon", "Section Communale": "5ème Laroque"}, </v>
      </c>
    </row>
    <row r="2144" spans="1:30" s="71" customFormat="1" x14ac:dyDescent="0.25">
      <c r="A2144" s="71" t="s">
        <v>1905</v>
      </c>
      <c r="B2144" s="71" t="s">
        <v>67</v>
      </c>
      <c r="C2144" s="71" t="s">
        <v>47</v>
      </c>
      <c r="D2144" s="71" t="s">
        <v>15</v>
      </c>
      <c r="E2144" s="132">
        <v>42685</v>
      </c>
      <c r="F2144" s="77" t="s">
        <v>2417</v>
      </c>
      <c r="G2144" s="145" t="s">
        <v>1058</v>
      </c>
      <c r="H2144" s="138" t="str">
        <f>IFERROR(VLOOKUP(G2144,REFERENCES!O:P,2,FALSE),"")</f>
        <v xml:space="preserve">Nombre </v>
      </c>
      <c r="I2144" s="207">
        <v>200</v>
      </c>
      <c r="J2144" s="73"/>
      <c r="K2144" s="73"/>
      <c r="L2144" s="73"/>
      <c r="M2144" s="147"/>
      <c r="N2144" s="207">
        <v>200</v>
      </c>
      <c r="O2144" s="206"/>
      <c r="P2144" s="71" t="s">
        <v>19</v>
      </c>
      <c r="Q2144" s="71" t="s">
        <v>512</v>
      </c>
      <c r="R2144" s="150" t="s">
        <v>1653</v>
      </c>
      <c r="V2144" s="206" t="s">
        <v>1049</v>
      </c>
      <c r="W2144" s="206" t="str">
        <f t="shared" si="101"/>
        <v>PRO20161111SUCA5È</v>
      </c>
      <c r="X2144" s="206">
        <f t="shared" si="102"/>
        <v>0</v>
      </c>
      <c r="Y2144" s="206" t="str">
        <f>VLOOKUP(P2144,NIVEAUXADMIN!A:B,2,FALSE)</f>
        <v>HT07</v>
      </c>
      <c r="Z2144" s="206" t="str">
        <f>VLOOKUP(Q2144,NIVEAUXADMIN!E:F,2,FALSE)</f>
        <v>HT07733</v>
      </c>
      <c r="AA2144" s="206" t="str">
        <f>VLOOKUP(R2144,NIVEAUXADMIN!I:J,2,FALSE)</f>
        <v>HT07733-05</v>
      </c>
      <c r="AB2144" s="206">
        <f>IF(SUMPRODUCT(($A$4:$A2144=A2144)*($Q$4:$Q2144=Q2144))&gt;1,0,1)</f>
        <v>0</v>
      </c>
      <c r="AC2144" s="207">
        <f>IF(SUMPRODUCT(($A$4:$A2144=A2144)*($F$4:$F2144=F2144)*($Q$4:$Q2144=Q2144))&gt;1,0,1)</f>
        <v>0</v>
      </c>
      <c r="AD2144" s="206" t="str">
        <f t="shared" si="103"/>
        <v xml:space="preserve">{"Organisation": "Promodev", "Indicateur": "Distribution de biens non-alimentaire", "Statut": "Réalisé", "Date de l'activité (passé ou planifiée)
( jj-mm-aaaa)": "11/11/2016", "Département": "Sud", "Commune": "Cavaillon", "Section Communale": "5ème Laroque"}, </v>
      </c>
    </row>
    <row r="2145" spans="1:30" s="71" customFormat="1" x14ac:dyDescent="0.25">
      <c r="A2145" s="71" t="s">
        <v>1905</v>
      </c>
      <c r="B2145" s="71" t="s">
        <v>67</v>
      </c>
      <c r="C2145" s="71" t="s">
        <v>47</v>
      </c>
      <c r="D2145" s="71" t="s">
        <v>15</v>
      </c>
      <c r="E2145" s="132">
        <v>42685</v>
      </c>
      <c r="F2145" s="77" t="s">
        <v>2417</v>
      </c>
      <c r="G2145" s="145" t="s">
        <v>1047</v>
      </c>
      <c r="H2145" s="138" t="str">
        <f>IFERROR(VLOOKUP(G2145,REFERENCES!O:P,2,FALSE),"")</f>
        <v xml:space="preserve">Nombre </v>
      </c>
      <c r="I2145" s="207">
        <v>200</v>
      </c>
      <c r="J2145" s="73"/>
      <c r="K2145" s="73"/>
      <c r="L2145" s="73"/>
      <c r="M2145" s="147"/>
      <c r="N2145" s="207">
        <v>200</v>
      </c>
      <c r="O2145" s="206"/>
      <c r="P2145" s="71" t="s">
        <v>19</v>
      </c>
      <c r="Q2145" s="71" t="s">
        <v>512</v>
      </c>
      <c r="R2145" s="150" t="s">
        <v>1653</v>
      </c>
      <c r="V2145" s="72"/>
      <c r="W2145" s="206" t="str">
        <f t="shared" si="101"/>
        <v>PRO20161111SUCA5È</v>
      </c>
      <c r="X2145" s="206">
        <f t="shared" si="102"/>
        <v>0</v>
      </c>
      <c r="Y2145" s="206" t="str">
        <f>VLOOKUP(P2145,NIVEAUXADMIN!A:B,2,FALSE)</f>
        <v>HT07</v>
      </c>
      <c r="Z2145" s="206" t="str">
        <f>VLOOKUP(Q2145,NIVEAUXADMIN!E:F,2,FALSE)</f>
        <v>HT07733</v>
      </c>
      <c r="AA2145" s="206" t="str">
        <f>VLOOKUP(R2145,NIVEAUXADMIN!I:J,2,FALSE)</f>
        <v>HT07733-05</v>
      </c>
      <c r="AB2145" s="206">
        <f>IF(SUMPRODUCT(($A$4:$A2145=A2145)*($Q$4:$Q2145=Q2145))&gt;1,0,1)</f>
        <v>0</v>
      </c>
      <c r="AC2145" s="207">
        <f>IF(SUMPRODUCT(($A$4:$A2145=A2145)*($F$4:$F2145=F2145)*($Q$4:$Q2145=Q2145))&gt;1,0,1)</f>
        <v>0</v>
      </c>
      <c r="AD2145" s="206" t="str">
        <f t="shared" si="103"/>
        <v xml:space="preserve">{"Organisation": "Promodev", "Indicateur": "Distribution de biens non-alimentaire", "Statut": "Réalisé", "Date de l'activité (passé ou planifiée)
( jj-mm-aaaa)": "11/11/2016", "Département": "Sud", "Commune": "Cavaillon", "Section Communale": "5ème Laroque"}, </v>
      </c>
    </row>
    <row r="2146" spans="1:30" s="71" customFormat="1" x14ac:dyDescent="0.25">
      <c r="A2146" s="71" t="s">
        <v>1905</v>
      </c>
      <c r="B2146" s="71" t="s">
        <v>67</v>
      </c>
      <c r="C2146" s="71" t="s">
        <v>47</v>
      </c>
      <c r="D2146" s="71" t="s">
        <v>15</v>
      </c>
      <c r="E2146" s="132">
        <v>42685</v>
      </c>
      <c r="F2146" s="77" t="s">
        <v>2417</v>
      </c>
      <c r="G2146" s="145" t="s">
        <v>1056</v>
      </c>
      <c r="H2146" s="138" t="str">
        <f>IFERROR(VLOOKUP(G2146,REFERENCES!O:P,2,FALSE),"")</f>
        <v xml:space="preserve">Nombre </v>
      </c>
      <c r="I2146" s="207">
        <v>200</v>
      </c>
      <c r="J2146" s="73"/>
      <c r="K2146" s="73"/>
      <c r="L2146" s="73"/>
      <c r="M2146" s="147"/>
      <c r="N2146" s="207">
        <v>200</v>
      </c>
      <c r="O2146" s="206"/>
      <c r="P2146" s="71" t="s">
        <v>19</v>
      </c>
      <c r="Q2146" s="71" t="s">
        <v>512</v>
      </c>
      <c r="R2146" s="150" t="s">
        <v>1608</v>
      </c>
      <c r="V2146" s="145"/>
      <c r="W2146" s="206" t="str">
        <f t="shared" si="101"/>
        <v>PRO20161111SUCA4È</v>
      </c>
      <c r="X2146" s="206">
        <f t="shared" si="102"/>
        <v>0</v>
      </c>
      <c r="Y2146" s="206" t="str">
        <f>VLOOKUP(P2146,NIVEAUXADMIN!A:B,2,FALSE)</f>
        <v>HT07</v>
      </c>
      <c r="Z2146" s="206" t="str">
        <f>VLOOKUP(Q2146,NIVEAUXADMIN!E:F,2,FALSE)</f>
        <v>HT07733</v>
      </c>
      <c r="AA2146" s="206" t="str">
        <f>VLOOKUP(R2146,NIVEAUXADMIN!I:J,2,FALSE)</f>
        <v>HT07733-04</v>
      </c>
      <c r="AB2146" s="206">
        <f>IF(SUMPRODUCT(($A$4:$A2146=A2146)*($Q$4:$Q2146=Q2146))&gt;1,0,1)</f>
        <v>0</v>
      </c>
      <c r="AC2146" s="207">
        <f>IF(SUMPRODUCT(($A$4:$A2146=A2146)*($F$4:$F2146=F2146)*($Q$4:$Q2146=Q2146))&gt;1,0,1)</f>
        <v>0</v>
      </c>
      <c r="AD2146" s="206" t="str">
        <f t="shared" si="103"/>
        <v xml:space="preserve">{"Organisation": "Promodev", "Indicateur": "Distribution de biens non-alimentaire", "Statut": "Réalisé", "Date de l'activité (passé ou planifiée)
( jj-mm-aaaa)": "11/11/2016", "Département": "Sud", "Commune": "Cavaillon", "Section Communale": "4ème Mare Henry"}, </v>
      </c>
    </row>
    <row r="2147" spans="1:30" s="71" customFormat="1" x14ac:dyDescent="0.25">
      <c r="A2147" s="71" t="s">
        <v>1905</v>
      </c>
      <c r="B2147" s="71" t="s">
        <v>67</v>
      </c>
      <c r="C2147" s="71" t="s">
        <v>47</v>
      </c>
      <c r="D2147" s="71" t="s">
        <v>15</v>
      </c>
      <c r="E2147" s="132">
        <v>42685</v>
      </c>
      <c r="F2147" s="77" t="s">
        <v>2417</v>
      </c>
      <c r="G2147" s="145" t="s">
        <v>1058</v>
      </c>
      <c r="H2147" s="138" t="str">
        <f>IFERROR(VLOOKUP(G2147,REFERENCES!O:P,2,FALSE),"")</f>
        <v xml:space="preserve">Nombre </v>
      </c>
      <c r="I2147" s="207">
        <v>200</v>
      </c>
      <c r="J2147" s="73"/>
      <c r="K2147" s="73"/>
      <c r="L2147" s="73"/>
      <c r="M2147" s="147"/>
      <c r="N2147" s="207">
        <v>200</v>
      </c>
      <c r="O2147" s="206"/>
      <c r="P2147" s="71" t="s">
        <v>19</v>
      </c>
      <c r="Q2147" s="71" t="s">
        <v>512</v>
      </c>
      <c r="R2147" s="150" t="s">
        <v>1608</v>
      </c>
      <c r="V2147" s="206" t="s">
        <v>1049</v>
      </c>
      <c r="W2147" s="206" t="str">
        <f t="shared" si="101"/>
        <v>PRO20161111SUCA4È</v>
      </c>
      <c r="X2147" s="206">
        <f t="shared" si="102"/>
        <v>0</v>
      </c>
      <c r="Y2147" s="206" t="str">
        <f>VLOOKUP(P2147,NIVEAUXADMIN!A:B,2,FALSE)</f>
        <v>HT07</v>
      </c>
      <c r="Z2147" s="206" t="str">
        <f>VLOOKUP(Q2147,NIVEAUXADMIN!E:F,2,FALSE)</f>
        <v>HT07733</v>
      </c>
      <c r="AA2147" s="206" t="str">
        <f>VLOOKUP(R2147,NIVEAUXADMIN!I:J,2,FALSE)</f>
        <v>HT07733-04</v>
      </c>
      <c r="AB2147" s="206">
        <f>IF(SUMPRODUCT(($A$4:$A2147=A2147)*($Q$4:$Q2147=Q2147))&gt;1,0,1)</f>
        <v>0</v>
      </c>
      <c r="AC2147" s="207">
        <f>IF(SUMPRODUCT(($A$4:$A2147=A2147)*($F$4:$F2147=F2147)*($Q$4:$Q2147=Q2147))&gt;1,0,1)</f>
        <v>0</v>
      </c>
      <c r="AD2147" s="206" t="str">
        <f t="shared" si="103"/>
        <v xml:space="preserve">{"Organisation": "Promodev", "Indicateur": "Distribution de biens non-alimentaire", "Statut": "Réalisé", "Date de l'activité (passé ou planifiée)
( jj-mm-aaaa)": "11/11/2016", "Département": "Sud", "Commune": "Cavaillon", "Section Communale": "4ème Mare Henry"}, </v>
      </c>
    </row>
    <row r="2148" spans="1:30" s="71" customFormat="1" x14ac:dyDescent="0.25">
      <c r="A2148" s="71" t="s">
        <v>1905</v>
      </c>
      <c r="B2148" s="71" t="s">
        <v>67</v>
      </c>
      <c r="C2148" s="71" t="s">
        <v>47</v>
      </c>
      <c r="D2148" s="71" t="s">
        <v>15</v>
      </c>
      <c r="E2148" s="132">
        <v>42685</v>
      </c>
      <c r="F2148" s="77" t="s">
        <v>2417</v>
      </c>
      <c r="G2148" s="145" t="s">
        <v>1047</v>
      </c>
      <c r="H2148" s="138" t="str">
        <f>IFERROR(VLOOKUP(G2148,REFERENCES!O:P,2,FALSE),"")</f>
        <v xml:space="preserve">Nombre </v>
      </c>
      <c r="I2148" s="207">
        <v>200</v>
      </c>
      <c r="J2148" s="73"/>
      <c r="K2148" s="73"/>
      <c r="L2148" s="73"/>
      <c r="M2148" s="147"/>
      <c r="N2148" s="207">
        <v>200</v>
      </c>
      <c r="O2148" s="206"/>
      <c r="P2148" s="71" t="s">
        <v>19</v>
      </c>
      <c r="Q2148" s="71" t="s">
        <v>512</v>
      </c>
      <c r="R2148" s="150" t="s">
        <v>1608</v>
      </c>
      <c r="S2148" s="206"/>
      <c r="V2148" s="145"/>
      <c r="W2148" s="206" t="str">
        <f t="shared" si="101"/>
        <v>PRO20161111SUCA4È</v>
      </c>
      <c r="X2148" s="206">
        <f t="shared" si="102"/>
        <v>0</v>
      </c>
      <c r="Y2148" s="206" t="str">
        <f>VLOOKUP(P2148,NIVEAUXADMIN!A:B,2,FALSE)</f>
        <v>HT07</v>
      </c>
      <c r="Z2148" s="206" t="str">
        <f>VLOOKUP(Q2148,NIVEAUXADMIN!E:F,2,FALSE)</f>
        <v>HT07733</v>
      </c>
      <c r="AA2148" s="206" t="str">
        <f>VLOOKUP(R2148,NIVEAUXADMIN!I:J,2,FALSE)</f>
        <v>HT07733-04</v>
      </c>
      <c r="AB2148" s="206">
        <f>IF(SUMPRODUCT(($A$4:$A2148=A2148)*($Q$4:$Q2148=Q2148))&gt;1,0,1)</f>
        <v>0</v>
      </c>
      <c r="AC2148" s="207">
        <f>IF(SUMPRODUCT(($A$4:$A2148=A2148)*($F$4:$F2148=F2148)*($Q$4:$Q2148=Q2148))&gt;1,0,1)</f>
        <v>0</v>
      </c>
      <c r="AD2148" s="206" t="str">
        <f t="shared" si="103"/>
        <v xml:space="preserve">{"Organisation": "Promodev", "Indicateur": "Distribution de biens non-alimentaire", "Statut": "Réalisé", "Date de l'activité (passé ou planifiée)
( jj-mm-aaaa)": "11/11/2016", "Département": "Sud", "Commune": "Cavaillon", "Section Communale": "4ème Mare Henry"}, </v>
      </c>
    </row>
    <row r="2149" spans="1:30" s="71" customFormat="1" x14ac:dyDescent="0.25">
      <c r="A2149" s="71" t="s">
        <v>1905</v>
      </c>
      <c r="B2149" s="71" t="s">
        <v>67</v>
      </c>
      <c r="C2149" s="71" t="s">
        <v>47</v>
      </c>
      <c r="D2149" s="71" t="s">
        <v>15</v>
      </c>
      <c r="E2149" s="132">
        <v>42685</v>
      </c>
      <c r="F2149" s="77" t="s">
        <v>2417</v>
      </c>
      <c r="G2149" s="145" t="s">
        <v>1056</v>
      </c>
      <c r="H2149" s="138" t="str">
        <f>IFERROR(VLOOKUP(G2149,REFERENCES!O:P,2,FALSE),"")</f>
        <v xml:space="preserve">Nombre </v>
      </c>
      <c r="I2149" s="207">
        <v>200</v>
      </c>
      <c r="J2149" s="207"/>
      <c r="K2149" s="207"/>
      <c r="L2149" s="207"/>
      <c r="M2149" s="147"/>
      <c r="N2149" s="207">
        <v>200</v>
      </c>
      <c r="O2149" s="206"/>
      <c r="P2149" s="71" t="s">
        <v>19</v>
      </c>
      <c r="Q2149" s="206" t="s">
        <v>512</v>
      </c>
      <c r="R2149" s="150" t="s">
        <v>1442</v>
      </c>
      <c r="S2149" s="71" t="s">
        <v>1907</v>
      </c>
      <c r="T2149" s="206"/>
      <c r="V2149" s="145"/>
      <c r="W2149" s="206" t="str">
        <f t="shared" si="101"/>
        <v>PRO20161111SUCA2È</v>
      </c>
      <c r="X2149" s="206">
        <f t="shared" si="102"/>
        <v>0</v>
      </c>
      <c r="Y2149" s="206" t="str">
        <f>VLOOKUP(P2149,NIVEAUXADMIN!A:B,2,FALSE)</f>
        <v>HT07</v>
      </c>
      <c r="Z2149" s="206" t="str">
        <f>VLOOKUP(Q2149,NIVEAUXADMIN!E:F,2,FALSE)</f>
        <v>HT07733</v>
      </c>
      <c r="AA2149" s="206" t="str">
        <f>VLOOKUP(R2149,NIVEAUXADMIN!I:J,2,FALSE)</f>
        <v>HT07733-02</v>
      </c>
      <c r="AB2149" s="206">
        <f>IF(SUMPRODUCT(($A$4:$A2149=A2149)*($Q$4:$Q2149=Q2149))&gt;1,0,1)</f>
        <v>0</v>
      </c>
      <c r="AC2149" s="207">
        <f>IF(SUMPRODUCT(($A$4:$A2149=A2149)*($F$4:$F2149=F2149)*($Q$4:$Q2149=Q2149))&gt;1,0,1)</f>
        <v>0</v>
      </c>
      <c r="AD2149" s="206" t="str">
        <f t="shared" si="103"/>
        <v xml:space="preserve">{"Organisation": "Promodev", "Indicateur": "Distribution de biens non-alimentaire", "Statut": "Réalisé", "Date de l'activité (passé ou planifiée)
( jj-mm-aaaa)": "11/11/2016", "Département": "Sud", "Commune": "Cavaillon", "Section Communale": "2ème Martineau"}, </v>
      </c>
    </row>
    <row r="2150" spans="1:30" s="71" customFormat="1" x14ac:dyDescent="0.25">
      <c r="A2150" s="71" t="s">
        <v>1905</v>
      </c>
      <c r="B2150" s="71" t="s">
        <v>67</v>
      </c>
      <c r="C2150" s="71" t="s">
        <v>47</v>
      </c>
      <c r="D2150" s="71" t="s">
        <v>15</v>
      </c>
      <c r="E2150" s="132">
        <v>42685</v>
      </c>
      <c r="F2150" s="77" t="s">
        <v>2417</v>
      </c>
      <c r="G2150" s="145" t="s">
        <v>1058</v>
      </c>
      <c r="H2150" s="138" t="str">
        <f>IFERROR(VLOOKUP(G2150,REFERENCES!O:P,2,FALSE),"")</f>
        <v xml:space="preserve">Nombre </v>
      </c>
      <c r="I2150" s="207">
        <v>200</v>
      </c>
      <c r="J2150" s="73"/>
      <c r="K2150" s="73"/>
      <c r="L2150" s="73"/>
      <c r="M2150" s="147"/>
      <c r="N2150" s="146">
        <v>200</v>
      </c>
      <c r="O2150" s="206"/>
      <c r="P2150" s="71" t="s">
        <v>19</v>
      </c>
      <c r="Q2150" s="71" t="s">
        <v>512</v>
      </c>
      <c r="R2150" s="150" t="s">
        <v>1442</v>
      </c>
      <c r="S2150" s="206" t="s">
        <v>1907</v>
      </c>
      <c r="V2150" s="206" t="s">
        <v>1049</v>
      </c>
      <c r="W2150" s="206" t="str">
        <f t="shared" si="101"/>
        <v>PRO20161111SUCA2È</v>
      </c>
      <c r="X2150" s="206">
        <f t="shared" si="102"/>
        <v>0</v>
      </c>
      <c r="Y2150" s="206" t="str">
        <f>VLOOKUP(P2150,NIVEAUXADMIN!A:B,2,FALSE)</f>
        <v>HT07</v>
      </c>
      <c r="Z2150" s="206" t="str">
        <f>VLOOKUP(Q2150,NIVEAUXADMIN!E:F,2,FALSE)</f>
        <v>HT07733</v>
      </c>
      <c r="AA2150" s="206" t="str">
        <f>VLOOKUP(R2150,NIVEAUXADMIN!I:J,2,FALSE)</f>
        <v>HT07733-02</v>
      </c>
      <c r="AB2150" s="206">
        <f>IF(SUMPRODUCT(($A$4:$A2150=A2150)*($Q$4:$Q2150=Q2150))&gt;1,0,1)</f>
        <v>0</v>
      </c>
      <c r="AC2150" s="207">
        <f>IF(SUMPRODUCT(($A$4:$A2150=A2150)*($F$4:$F2150=F2150)*($Q$4:$Q2150=Q2150))&gt;1,0,1)</f>
        <v>0</v>
      </c>
      <c r="AD2150" s="206" t="str">
        <f t="shared" si="103"/>
        <v xml:space="preserve">{"Organisation": "Promodev", "Indicateur": "Distribution de biens non-alimentaire", "Statut": "Réalisé", "Date de l'activité (passé ou planifiée)
( jj-mm-aaaa)": "11/11/2016", "Département": "Sud", "Commune": "Cavaillon", "Section Communale": "2ème Martineau"}, </v>
      </c>
    </row>
    <row r="2151" spans="1:30" s="71" customFormat="1" x14ac:dyDescent="0.25">
      <c r="A2151" s="71" t="s">
        <v>1905</v>
      </c>
      <c r="B2151" s="71" t="s">
        <v>67</v>
      </c>
      <c r="C2151" s="71" t="s">
        <v>47</v>
      </c>
      <c r="D2151" s="71" t="s">
        <v>15</v>
      </c>
      <c r="E2151" s="132">
        <v>42685</v>
      </c>
      <c r="F2151" s="77" t="s">
        <v>2417</v>
      </c>
      <c r="G2151" s="145" t="s">
        <v>1047</v>
      </c>
      <c r="H2151" s="138" t="str">
        <f>IFERROR(VLOOKUP(G2151,REFERENCES!O:P,2,FALSE),"")</f>
        <v xml:space="preserve">Nombre </v>
      </c>
      <c r="I2151" s="207">
        <v>200</v>
      </c>
      <c r="J2151" s="73"/>
      <c r="K2151" s="73"/>
      <c r="L2151" s="73"/>
      <c r="M2151" s="147"/>
      <c r="N2151" s="207">
        <v>200</v>
      </c>
      <c r="O2151" s="206"/>
      <c r="P2151" s="71" t="s">
        <v>19</v>
      </c>
      <c r="Q2151" s="206" t="s">
        <v>512</v>
      </c>
      <c r="R2151" s="150" t="s">
        <v>1442</v>
      </c>
      <c r="S2151" s="71" t="s">
        <v>1907</v>
      </c>
      <c r="V2151" s="145"/>
      <c r="W2151" s="206" t="str">
        <f t="shared" si="101"/>
        <v>PRO20161111SUCA2È</v>
      </c>
      <c r="X2151" s="206">
        <f t="shared" si="102"/>
        <v>0</v>
      </c>
      <c r="Y2151" s="206" t="str">
        <f>VLOOKUP(P2151,NIVEAUXADMIN!A:B,2,FALSE)</f>
        <v>HT07</v>
      </c>
      <c r="Z2151" s="206" t="str">
        <f>VLOOKUP(Q2151,NIVEAUXADMIN!E:F,2,FALSE)</f>
        <v>HT07733</v>
      </c>
      <c r="AA2151" s="206" t="str">
        <f>VLOOKUP(R2151,NIVEAUXADMIN!I:J,2,FALSE)</f>
        <v>HT07733-02</v>
      </c>
      <c r="AB2151" s="206">
        <f>IF(SUMPRODUCT(($A$4:$A2151=A2151)*($Q$4:$Q2151=Q2151))&gt;1,0,1)</f>
        <v>0</v>
      </c>
      <c r="AC2151" s="207">
        <f>IF(SUMPRODUCT(($A$4:$A2151=A2151)*($F$4:$F2151=F2151)*($Q$4:$Q2151=Q2151))&gt;1,0,1)</f>
        <v>0</v>
      </c>
      <c r="AD2151" s="206" t="str">
        <f t="shared" si="103"/>
        <v xml:space="preserve">{"Organisation": "Promodev", "Indicateur": "Distribution de biens non-alimentaire", "Statut": "Réalisé", "Date de l'activité (passé ou planifiée)
( jj-mm-aaaa)": "11/11/2016", "Département": "Sud", "Commune": "Cavaillon", "Section Communale": "2ème Martineau"}, </v>
      </c>
    </row>
    <row r="2152" spans="1:30" s="71" customFormat="1" ht="60" x14ac:dyDescent="0.25">
      <c r="A2152" s="71" t="s">
        <v>1905</v>
      </c>
      <c r="B2152" s="71" t="s">
        <v>67</v>
      </c>
      <c r="C2152" s="71" t="s">
        <v>47</v>
      </c>
      <c r="D2152" s="71" t="s">
        <v>15</v>
      </c>
      <c r="E2152" s="132">
        <v>42687</v>
      </c>
      <c r="F2152" s="77" t="s">
        <v>2417</v>
      </c>
      <c r="G2152" s="145" t="s">
        <v>1047</v>
      </c>
      <c r="H2152" s="138" t="str">
        <f>IFERROR(VLOOKUP(G2152,REFERENCES!O:P,2,FALSE),"")</f>
        <v xml:space="preserve">Nombre </v>
      </c>
      <c r="I2152" s="207">
        <v>100</v>
      </c>
      <c r="J2152" s="73"/>
      <c r="K2152" s="73"/>
      <c r="L2152" s="73"/>
      <c r="M2152" s="147"/>
      <c r="N2152" s="207">
        <v>100</v>
      </c>
      <c r="O2152" s="206"/>
      <c r="P2152" s="71" t="s">
        <v>16</v>
      </c>
      <c r="Q2152" s="71" t="s">
        <v>140</v>
      </c>
      <c r="R2152" s="78" t="s">
        <v>1236</v>
      </c>
      <c r="V2152" s="145" t="s">
        <v>1902</v>
      </c>
      <c r="W2152" s="206" t="str">
        <f t="shared" si="101"/>
        <v>PRO20161113GRAB1E</v>
      </c>
      <c r="X2152" s="206">
        <f t="shared" si="102"/>
        <v>0</v>
      </c>
      <c r="Y2152" s="206" t="str">
        <f>VLOOKUP(P2152,NIVEAUXADMIN!A:B,2,FALSE)</f>
        <v>HT08</v>
      </c>
      <c r="Z2152" s="206" t="str">
        <f>VLOOKUP(Q2152,NIVEAUXADMIN!E:F,2,FALSE)</f>
        <v>HT08812</v>
      </c>
      <c r="AA2152" s="206" t="str">
        <f>VLOOKUP(R2152,NIVEAUXADMIN!I:J,2,FALSE)</f>
        <v>HT08812-01</v>
      </c>
      <c r="AB2152" s="206">
        <f>IF(SUMPRODUCT(($A$4:$A2152=A2152)*($Q$4:$Q2152=Q2152))&gt;1,0,1)</f>
        <v>1</v>
      </c>
      <c r="AC2152" s="207">
        <f>IF(SUMPRODUCT(($A$4:$A2152=A2152)*($F$4:$F2152=F2152)*($Q$4:$Q2152=Q2152))&gt;1,0,1)</f>
        <v>1</v>
      </c>
      <c r="AD2152" s="206" t="str">
        <f t="shared" si="103"/>
        <v xml:space="preserve">{"Organisation": "Promodev", "Indicateur": "Distribution de biens non-alimentaire", "Statut": "Réalisé", "Date de l'activité (passé ou planifiée)
( jj-mm-aaaa)": "11/13/2016", "Département": "Grande Anse", "Commune": "Abricots", "Section Communale": "1e Anse du Clerc"}, </v>
      </c>
    </row>
    <row r="2153" spans="1:30" s="71" customFormat="1" x14ac:dyDescent="0.25">
      <c r="A2153" s="71" t="s">
        <v>1905</v>
      </c>
      <c r="B2153" s="71" t="s">
        <v>67</v>
      </c>
      <c r="C2153" s="71" t="s">
        <v>47</v>
      </c>
      <c r="D2153" s="71" t="s">
        <v>15</v>
      </c>
      <c r="E2153" s="132">
        <v>42687</v>
      </c>
      <c r="F2153" s="77" t="s">
        <v>2417</v>
      </c>
      <c r="G2153" s="145" t="s">
        <v>1058</v>
      </c>
      <c r="H2153" s="138" t="str">
        <f>IFERROR(VLOOKUP(G2153,REFERENCES!O:P,2,FALSE),"")</f>
        <v xml:space="preserve">Nombre </v>
      </c>
      <c r="I2153" s="207">
        <v>100</v>
      </c>
      <c r="J2153" s="73"/>
      <c r="K2153" s="73"/>
      <c r="L2153" s="73"/>
      <c r="M2153" s="147"/>
      <c r="N2153" s="207">
        <v>100</v>
      </c>
      <c r="O2153" s="206"/>
      <c r="P2153" s="71" t="s">
        <v>16</v>
      </c>
      <c r="Q2153" s="71" t="s">
        <v>140</v>
      </c>
      <c r="R2153" s="78" t="s">
        <v>1236</v>
      </c>
      <c r="V2153" s="206" t="s">
        <v>1049</v>
      </c>
      <c r="W2153" s="206" t="str">
        <f t="shared" si="101"/>
        <v>PRO20161113GRAB1E</v>
      </c>
      <c r="X2153" s="206">
        <f t="shared" si="102"/>
        <v>0</v>
      </c>
      <c r="Y2153" s="206" t="str">
        <f>VLOOKUP(P2153,NIVEAUXADMIN!A:B,2,FALSE)</f>
        <v>HT08</v>
      </c>
      <c r="Z2153" s="206" t="str">
        <f>VLOOKUP(Q2153,NIVEAUXADMIN!E:F,2,FALSE)</f>
        <v>HT08812</v>
      </c>
      <c r="AA2153" s="206" t="str">
        <f>VLOOKUP(R2153,NIVEAUXADMIN!I:J,2,FALSE)</f>
        <v>HT08812-01</v>
      </c>
      <c r="AB2153" s="206">
        <f>IF(SUMPRODUCT(($A$4:$A2153=A2153)*($Q$4:$Q2153=Q2153))&gt;1,0,1)</f>
        <v>0</v>
      </c>
      <c r="AC2153" s="207">
        <f>IF(SUMPRODUCT(($A$4:$A2153=A2153)*($F$4:$F2153=F2153)*($Q$4:$Q2153=Q2153))&gt;1,0,1)</f>
        <v>0</v>
      </c>
      <c r="AD2153" s="206" t="str">
        <f t="shared" si="103"/>
        <v xml:space="preserve">{"Organisation": "Promodev", "Indicateur": "Distribution de biens non-alimentaire", "Statut": "Réalisé", "Date de l'activité (passé ou planifiée)
( jj-mm-aaaa)": "11/13/2016", "Département": "Grande Anse", "Commune": "Abricots", "Section Communale": "1e Anse du Clerc"}, </v>
      </c>
    </row>
    <row r="2154" spans="1:30" s="71" customFormat="1" ht="60" x14ac:dyDescent="0.25">
      <c r="A2154" s="71" t="s">
        <v>1905</v>
      </c>
      <c r="B2154" s="71" t="s">
        <v>67</v>
      </c>
      <c r="C2154" s="71" t="s">
        <v>47</v>
      </c>
      <c r="D2154" s="71" t="s">
        <v>15</v>
      </c>
      <c r="E2154" s="132">
        <v>42687</v>
      </c>
      <c r="F2154" s="77" t="s">
        <v>2417</v>
      </c>
      <c r="G2154" s="145" t="s">
        <v>1055</v>
      </c>
      <c r="H2154" s="138" t="str">
        <f>IFERROR(VLOOKUP(G2154,REFERENCES!O:P,2,FALSE),"")</f>
        <v xml:space="preserve">Nombre </v>
      </c>
      <c r="I2154" s="207">
        <v>100</v>
      </c>
      <c r="J2154" s="73"/>
      <c r="K2154" s="73"/>
      <c r="L2154" s="73"/>
      <c r="M2154" s="147"/>
      <c r="N2154" s="207">
        <v>100</v>
      </c>
      <c r="O2154" s="206"/>
      <c r="P2154" s="71" t="s">
        <v>16</v>
      </c>
      <c r="Q2154" s="71" t="s">
        <v>140</v>
      </c>
      <c r="R2154" s="78" t="s">
        <v>1236</v>
      </c>
      <c r="V2154" s="145" t="s">
        <v>1902</v>
      </c>
      <c r="W2154" s="206" t="str">
        <f t="shared" si="101"/>
        <v>PRO20161113GRAB1E</v>
      </c>
      <c r="X2154" s="206">
        <f t="shared" si="102"/>
        <v>0</v>
      </c>
      <c r="Y2154" s="206" t="str">
        <f>VLOOKUP(P2154,NIVEAUXADMIN!A:B,2,FALSE)</f>
        <v>HT08</v>
      </c>
      <c r="Z2154" s="206" t="str">
        <f>VLOOKUP(Q2154,NIVEAUXADMIN!E:F,2,FALSE)</f>
        <v>HT08812</v>
      </c>
      <c r="AA2154" s="206" t="str">
        <f>VLOOKUP(R2154,NIVEAUXADMIN!I:J,2,FALSE)</f>
        <v>HT08812-01</v>
      </c>
      <c r="AB2154" s="206">
        <f>IF(SUMPRODUCT(($A$4:$A2154=A2154)*($Q$4:$Q2154=Q2154))&gt;1,0,1)</f>
        <v>0</v>
      </c>
      <c r="AC2154" s="207">
        <f>IF(SUMPRODUCT(($A$4:$A2154=A2154)*($F$4:$F2154=F2154)*($Q$4:$Q2154=Q2154))&gt;1,0,1)</f>
        <v>0</v>
      </c>
      <c r="AD2154" s="206" t="str">
        <f t="shared" si="103"/>
        <v xml:space="preserve">{"Organisation": "Promodev", "Indicateur": "Distribution de biens non-alimentaire", "Statut": "Réalisé", "Date de l'activité (passé ou planifiée)
( jj-mm-aaaa)": "11/13/2016", "Département": "Grande Anse", "Commune": "Abricots", "Section Communale": "1e Anse du Clerc"}, </v>
      </c>
    </row>
    <row r="2155" spans="1:30" s="71" customFormat="1" ht="60" x14ac:dyDescent="0.25">
      <c r="A2155" s="71" t="s">
        <v>1905</v>
      </c>
      <c r="B2155" s="71" t="s">
        <v>67</v>
      </c>
      <c r="C2155" s="71" t="s">
        <v>47</v>
      </c>
      <c r="D2155" s="71" t="s">
        <v>15</v>
      </c>
      <c r="E2155" s="132">
        <v>42687</v>
      </c>
      <c r="F2155" s="77" t="s">
        <v>2417</v>
      </c>
      <c r="G2155" s="145" t="s">
        <v>1056</v>
      </c>
      <c r="H2155" s="138" t="str">
        <f>IFERROR(VLOOKUP(G2155,REFERENCES!O:P,2,FALSE),"")</f>
        <v xml:space="preserve">Nombre </v>
      </c>
      <c r="I2155" s="207">
        <v>100</v>
      </c>
      <c r="J2155" s="73"/>
      <c r="K2155" s="73"/>
      <c r="L2155" s="73"/>
      <c r="M2155" s="147"/>
      <c r="N2155" s="207">
        <v>100</v>
      </c>
      <c r="O2155" s="206"/>
      <c r="P2155" s="71" t="s">
        <v>16</v>
      </c>
      <c r="Q2155" s="71" t="s">
        <v>140</v>
      </c>
      <c r="R2155" s="78" t="s">
        <v>1236</v>
      </c>
      <c r="V2155" s="145" t="s">
        <v>1902</v>
      </c>
      <c r="W2155" s="206" t="str">
        <f t="shared" si="101"/>
        <v>PRO20161113GRAB1E</v>
      </c>
      <c r="X2155" s="206">
        <f t="shared" si="102"/>
        <v>0</v>
      </c>
      <c r="Y2155" s="206" t="str">
        <f>VLOOKUP(P2155,NIVEAUXADMIN!A:B,2,FALSE)</f>
        <v>HT08</v>
      </c>
      <c r="Z2155" s="206" t="str">
        <f>VLOOKUP(Q2155,NIVEAUXADMIN!E:F,2,FALSE)</f>
        <v>HT08812</v>
      </c>
      <c r="AA2155" s="206" t="str">
        <f>VLOOKUP(R2155,NIVEAUXADMIN!I:J,2,FALSE)</f>
        <v>HT08812-01</v>
      </c>
      <c r="AB2155" s="206">
        <f>IF(SUMPRODUCT(($A$4:$A2155=A2155)*($Q$4:$Q2155=Q2155))&gt;1,0,1)</f>
        <v>0</v>
      </c>
      <c r="AC2155" s="207">
        <f>IF(SUMPRODUCT(($A$4:$A2155=A2155)*($F$4:$F2155=F2155)*($Q$4:$Q2155=Q2155))&gt;1,0,1)</f>
        <v>0</v>
      </c>
      <c r="AD2155" s="206" t="str">
        <f t="shared" si="103"/>
        <v xml:space="preserve">{"Organisation": "Promodev", "Indicateur": "Distribution de biens non-alimentaire", "Statut": "Réalisé", "Date de l'activité (passé ou planifiée)
( jj-mm-aaaa)": "11/13/2016", "Département": "Grande Anse", "Commune": "Abricots", "Section Communale": "1e Anse du Clerc"}, </v>
      </c>
    </row>
    <row r="2156" spans="1:30" s="71" customFormat="1" x14ac:dyDescent="0.25">
      <c r="A2156" s="71" t="s">
        <v>1916</v>
      </c>
      <c r="B2156" s="71" t="s">
        <v>67</v>
      </c>
      <c r="C2156" s="71" t="s">
        <v>47</v>
      </c>
      <c r="D2156" s="71" t="s">
        <v>15</v>
      </c>
      <c r="E2156" s="132">
        <v>42713</v>
      </c>
      <c r="F2156" s="77" t="s">
        <v>2420</v>
      </c>
      <c r="G2156" s="145" t="s">
        <v>2409</v>
      </c>
      <c r="H2156" s="138" t="str">
        <f>IFERROR(VLOOKUP(G2156,REFERENCES!O:P,2,FALSE),"")</f>
        <v xml:space="preserve">Nombre </v>
      </c>
      <c r="I2156" s="207">
        <v>1012</v>
      </c>
      <c r="J2156" s="73"/>
      <c r="K2156" s="73"/>
      <c r="L2156" s="73"/>
      <c r="M2156" s="147"/>
      <c r="N2156" s="207">
        <v>1012</v>
      </c>
      <c r="O2156" s="206"/>
      <c r="P2156" s="71" t="s">
        <v>19</v>
      </c>
      <c r="Q2156" s="71" t="s">
        <v>537</v>
      </c>
      <c r="R2156" s="78" t="s">
        <v>1643</v>
      </c>
      <c r="S2156" s="71" t="s">
        <v>1984</v>
      </c>
      <c r="V2156" s="145"/>
      <c r="W2156" s="206" t="str">
        <f t="shared" si="101"/>
        <v>REU2016129SUPO5È</v>
      </c>
      <c r="X2156" s="206">
        <f t="shared" si="102"/>
        <v>0</v>
      </c>
      <c r="Y2156" s="206" t="str">
        <f>VLOOKUP(P2156,NIVEAUXADMIN!A:B,2,FALSE)</f>
        <v>HT07</v>
      </c>
      <c r="Z2156" s="206" t="str">
        <f>VLOOKUP(Q2156,NIVEAUXADMIN!E:F,2,FALSE)</f>
        <v>HT07721</v>
      </c>
      <c r="AA2156" s="206" t="str">
        <f>VLOOKUP(R2156,NIVEAUXADMIN!I:J,2,FALSE)</f>
        <v>HT07721-02</v>
      </c>
      <c r="AB2156" s="206">
        <f>IF(SUMPRODUCT(($A$4:$A2156=A2156)*($Q$4:$Q2156=Q2156))&gt;1,0,1)</f>
        <v>1</v>
      </c>
      <c r="AC2156" s="207">
        <f>IF(SUMPRODUCT(($A$4:$A2156=A2156)*($F$4:$F2156=F2156)*($Q$4:$Q2156=Q2156))&gt;1,0,1)</f>
        <v>1</v>
      </c>
      <c r="AD2156" s="206" t="str">
        <f t="shared" si="103"/>
        <v xml:space="preserve">{"Organisation": "Reunion Sportive d'Haiti", "Indicateur": "Distribution de materiel d'abris d'urgence", "Statut": "Réalisé", "Date de l'activité (passé ou planifiée)
( jj-mm-aaaa)": "12/9/2016", "Département": "Sud", "Commune": "Port-Salut", "Section Communale": "5ème Dumont"}, </v>
      </c>
    </row>
    <row r="2157" spans="1:30" s="71" customFormat="1" x14ac:dyDescent="0.25">
      <c r="A2157" s="71" t="s">
        <v>1916</v>
      </c>
      <c r="B2157" s="71" t="s">
        <v>67</v>
      </c>
      <c r="C2157" s="71" t="s">
        <v>47</v>
      </c>
      <c r="D2157" s="71" t="s">
        <v>15</v>
      </c>
      <c r="E2157" s="132">
        <v>42713</v>
      </c>
      <c r="F2157" s="77" t="s">
        <v>2417</v>
      </c>
      <c r="G2157" s="145" t="s">
        <v>1047</v>
      </c>
      <c r="H2157" s="138" t="str">
        <f>IFERROR(VLOOKUP(G2157,REFERENCES!O:P,2,FALSE),"")</f>
        <v xml:space="preserve">Nombre </v>
      </c>
      <c r="I2157" s="207">
        <v>1012</v>
      </c>
      <c r="J2157" s="73"/>
      <c r="K2157" s="73"/>
      <c r="L2157" s="73"/>
      <c r="M2157" s="147"/>
      <c r="N2157" s="207">
        <v>1012</v>
      </c>
      <c r="O2157" s="206"/>
      <c r="P2157" s="71" t="s">
        <v>19</v>
      </c>
      <c r="Q2157" s="71" t="s">
        <v>537</v>
      </c>
      <c r="R2157" s="150" t="s">
        <v>1643</v>
      </c>
      <c r="S2157" s="71" t="s">
        <v>1984</v>
      </c>
      <c r="V2157" s="145"/>
      <c r="W2157" s="206" t="str">
        <f t="shared" si="101"/>
        <v>REU2016129SUPO5È</v>
      </c>
      <c r="X2157" s="206">
        <f t="shared" si="102"/>
        <v>0</v>
      </c>
      <c r="Y2157" s="206" t="str">
        <f>VLOOKUP(P2157,NIVEAUXADMIN!A:B,2,FALSE)</f>
        <v>HT07</v>
      </c>
      <c r="Z2157" s="206" t="str">
        <f>VLOOKUP(Q2157,NIVEAUXADMIN!E:F,2,FALSE)</f>
        <v>HT07721</v>
      </c>
      <c r="AA2157" s="206" t="str">
        <f>VLOOKUP(R2157,NIVEAUXADMIN!I:J,2,FALSE)</f>
        <v>HT07721-02</v>
      </c>
      <c r="AB2157" s="206">
        <f>IF(SUMPRODUCT(($A$4:$A2157=A2157)*($Q$4:$Q2157=Q2157))&gt;1,0,1)</f>
        <v>0</v>
      </c>
      <c r="AC2157" s="207">
        <f>IF(SUMPRODUCT(($A$4:$A2157=A2157)*($F$4:$F2157=F2157)*($Q$4:$Q2157=Q2157))&gt;1,0,1)</f>
        <v>1</v>
      </c>
      <c r="AD2157" s="206" t="str">
        <f t="shared" si="103"/>
        <v xml:space="preserve">{"Organisation": "Reunion Sportive d'Haiti", "Indicateur": "Distribution de biens non-alimentaire", "Statut": "Réalisé", "Date de l'activité (passé ou planifiée)
( jj-mm-aaaa)": "12/9/2016", "Département": "Sud", "Commune": "Port-Salut", "Section Communale": "5ème Dumont"}, </v>
      </c>
    </row>
    <row r="2158" spans="1:30" s="71" customFormat="1" ht="60" x14ac:dyDescent="0.25">
      <c r="A2158" s="71" t="s">
        <v>1916</v>
      </c>
      <c r="B2158" s="71" t="s">
        <v>67</v>
      </c>
      <c r="C2158" s="71" t="s">
        <v>47</v>
      </c>
      <c r="D2158" s="71" t="s">
        <v>15</v>
      </c>
      <c r="E2158" s="132">
        <v>42713</v>
      </c>
      <c r="F2158" s="77" t="s">
        <v>2417</v>
      </c>
      <c r="G2158" s="145" t="s">
        <v>1056</v>
      </c>
      <c r="H2158" s="138" t="str">
        <f>IFERROR(VLOOKUP(G2158,REFERENCES!O:P,2,FALSE),"")</f>
        <v xml:space="preserve">Nombre </v>
      </c>
      <c r="I2158" s="207">
        <v>1012</v>
      </c>
      <c r="J2158" s="73"/>
      <c r="K2158" s="73"/>
      <c r="L2158" s="73"/>
      <c r="M2158" s="147"/>
      <c r="N2158" s="207">
        <v>1012</v>
      </c>
      <c r="O2158" s="206"/>
      <c r="P2158" s="71" t="s">
        <v>19</v>
      </c>
      <c r="Q2158" s="71" t="s">
        <v>537</v>
      </c>
      <c r="R2158" s="150" t="s">
        <v>1643</v>
      </c>
      <c r="S2158" s="143" t="s">
        <v>1984</v>
      </c>
      <c r="V2158" s="145" t="s">
        <v>1902</v>
      </c>
      <c r="W2158" s="206" t="str">
        <f t="shared" si="101"/>
        <v>REU2016129SUPO5È</v>
      </c>
      <c r="X2158" s="206">
        <f t="shared" si="102"/>
        <v>0</v>
      </c>
      <c r="Y2158" s="206" t="str">
        <f>VLOOKUP(P2158,NIVEAUXADMIN!A:B,2,FALSE)</f>
        <v>HT07</v>
      </c>
      <c r="Z2158" s="206" t="str">
        <f>VLOOKUP(Q2158,NIVEAUXADMIN!E:F,2,FALSE)</f>
        <v>HT07721</v>
      </c>
      <c r="AA2158" s="206" t="str">
        <f>VLOOKUP(R2158,NIVEAUXADMIN!I:J,2,FALSE)</f>
        <v>HT07721-02</v>
      </c>
      <c r="AB2158" s="206">
        <f>IF(SUMPRODUCT(($A$4:$A2158=A2158)*($Q$4:$Q2158=Q2158))&gt;1,0,1)</f>
        <v>0</v>
      </c>
      <c r="AC2158" s="207">
        <f>IF(SUMPRODUCT(($A$4:$A2158=A2158)*($F$4:$F2158=F2158)*($Q$4:$Q2158=Q2158))&gt;1,0,1)</f>
        <v>0</v>
      </c>
      <c r="AD2158" s="206" t="str">
        <f t="shared" si="103"/>
        <v xml:space="preserve">{"Organisation": "Reunion Sportive d'Haiti", "Indicateur": "Distribution de biens non-alimentaire", "Statut": "Réalisé", "Date de l'activité (passé ou planifiée)
( jj-mm-aaaa)": "12/9/2016", "Département": "Sud", "Commune": "Port-Salut", "Section Communale": "5ème Dumont"}, </v>
      </c>
    </row>
    <row r="2159" spans="1:30" s="71" customFormat="1" ht="75" x14ac:dyDescent="0.25">
      <c r="A2159" s="71" t="s">
        <v>1916</v>
      </c>
      <c r="B2159" s="71" t="s">
        <v>67</v>
      </c>
      <c r="C2159" s="71" t="s">
        <v>47</v>
      </c>
      <c r="D2159" s="71" t="s">
        <v>15</v>
      </c>
      <c r="E2159" s="132">
        <v>42713</v>
      </c>
      <c r="F2159" s="77" t="s">
        <v>2417</v>
      </c>
      <c r="G2159" s="145" t="s">
        <v>1055</v>
      </c>
      <c r="H2159" s="138" t="str">
        <f>IFERROR(VLOOKUP(G2159,REFERENCES!O:P,2,FALSE),"")</f>
        <v xml:space="preserve">Nombre </v>
      </c>
      <c r="I2159" s="207">
        <v>1012</v>
      </c>
      <c r="J2159" s="73"/>
      <c r="K2159" s="73"/>
      <c r="L2159" s="73"/>
      <c r="M2159" s="147"/>
      <c r="N2159" s="207">
        <v>1012</v>
      </c>
      <c r="O2159" s="206"/>
      <c r="P2159" s="71" t="s">
        <v>19</v>
      </c>
      <c r="Q2159" s="71" t="s">
        <v>537</v>
      </c>
      <c r="R2159" s="150" t="s">
        <v>1643</v>
      </c>
      <c r="S2159" s="143" t="s">
        <v>1984</v>
      </c>
      <c r="V2159" s="72" t="s">
        <v>1900</v>
      </c>
      <c r="W2159" s="206" t="str">
        <f t="shared" si="101"/>
        <v>REU2016129SUPO5È</v>
      </c>
      <c r="X2159" s="206">
        <f t="shared" si="102"/>
        <v>0</v>
      </c>
      <c r="Y2159" s="206" t="str">
        <f>VLOOKUP(P2159,NIVEAUXADMIN!A:B,2,FALSE)</f>
        <v>HT07</v>
      </c>
      <c r="Z2159" s="206" t="str">
        <f>VLOOKUP(Q2159,NIVEAUXADMIN!E:F,2,FALSE)</f>
        <v>HT07721</v>
      </c>
      <c r="AA2159" s="206" t="str">
        <f>VLOOKUP(R2159,NIVEAUXADMIN!I:J,2,FALSE)</f>
        <v>HT07721-02</v>
      </c>
      <c r="AB2159" s="206">
        <f>IF(SUMPRODUCT(($A$4:$A2159=A2159)*($Q$4:$Q2159=Q2159))&gt;1,0,1)</f>
        <v>0</v>
      </c>
      <c r="AC2159" s="207">
        <f>IF(SUMPRODUCT(($A$4:$A2159=A2159)*($F$4:$F2159=F2159)*($Q$4:$Q2159=Q2159))&gt;1,0,1)</f>
        <v>0</v>
      </c>
      <c r="AD2159" s="206" t="str">
        <f t="shared" si="103"/>
        <v xml:space="preserve">{"Organisation": "Reunion Sportive d'Haiti", "Indicateur": "Distribution de biens non-alimentaire", "Statut": "Réalisé", "Date de l'activité (passé ou planifiée)
( jj-mm-aaaa)": "12/9/2016", "Département": "Sud", "Commune": "Port-Salut", "Section Communale": "5ème Dumont"}, </v>
      </c>
    </row>
    <row r="2160" spans="1:30" s="71" customFormat="1" x14ac:dyDescent="0.25">
      <c r="A2160" s="71" t="s">
        <v>1916</v>
      </c>
      <c r="B2160" s="71" t="s">
        <v>67</v>
      </c>
      <c r="C2160" s="71" t="s">
        <v>47</v>
      </c>
      <c r="D2160" s="71" t="s">
        <v>15</v>
      </c>
      <c r="E2160" s="132">
        <v>42713</v>
      </c>
      <c r="F2160" s="77" t="s">
        <v>2420</v>
      </c>
      <c r="G2160" s="145" t="s">
        <v>2409</v>
      </c>
      <c r="H2160" s="138" t="str">
        <f>IFERROR(VLOOKUP(G2160,REFERENCES!O:P,2,FALSE),"")</f>
        <v xml:space="preserve">Nombre </v>
      </c>
      <c r="I2160" s="207">
        <v>1500</v>
      </c>
      <c r="J2160" s="73"/>
      <c r="K2160" s="73"/>
      <c r="L2160" s="73"/>
      <c r="M2160" s="147"/>
      <c r="N2160" s="207">
        <v>1500</v>
      </c>
      <c r="O2160" s="206"/>
      <c r="P2160" s="71" t="s">
        <v>19</v>
      </c>
      <c r="Q2160" s="71" t="s">
        <v>543</v>
      </c>
      <c r="R2160" s="150" t="s">
        <v>1561</v>
      </c>
      <c r="S2160" s="143" t="s">
        <v>1983</v>
      </c>
      <c r="V2160" s="72"/>
      <c r="W2160" s="206" t="str">
        <f t="shared" si="101"/>
        <v>REU2016129SUST3È</v>
      </c>
      <c r="X2160" s="206">
        <f t="shared" si="102"/>
        <v>0</v>
      </c>
      <c r="Y2160" s="206" t="str">
        <f>VLOOKUP(P2160,NIVEAUXADMIN!A:B,2,FALSE)</f>
        <v>HT07</v>
      </c>
      <c r="Z2160" s="206" t="str">
        <f>VLOOKUP(Q2160,NIVEAUXADMIN!E:F,2,FALSE)</f>
        <v>HT07722</v>
      </c>
      <c r="AA2160" s="206" t="str">
        <f>VLOOKUP(R2160,NIVEAUXADMIN!I:J,2,FALSE)</f>
        <v>HT07722-03</v>
      </c>
      <c r="AB2160" s="206">
        <f>IF(SUMPRODUCT(($A$4:$A2160=A2160)*($Q$4:$Q2160=Q2160))&gt;1,0,1)</f>
        <v>1</v>
      </c>
      <c r="AC2160" s="207">
        <f>IF(SUMPRODUCT(($A$4:$A2160=A2160)*($F$4:$F2160=F2160)*($Q$4:$Q2160=Q2160))&gt;1,0,1)</f>
        <v>1</v>
      </c>
      <c r="AD2160" s="206" t="str">
        <f t="shared" si="103"/>
        <v xml:space="preserve">{"Organisation": "Reunion Sportive d'Haiti", "Indicateur": "Distribution de materiel d'abris d'urgence", "Statut": "Réalisé", "Date de l'activité (passé ou planifiée)
( jj-mm-aaaa)": "12/9/2016", "Département": "Sud", "Commune": "St. Jean du Sud", "Section Communale": "3ème Trichet"}, </v>
      </c>
    </row>
    <row r="2161" spans="1:30" s="71" customFormat="1" x14ac:dyDescent="0.25">
      <c r="A2161" s="71" t="s">
        <v>1916</v>
      </c>
      <c r="B2161" s="71" t="s">
        <v>67</v>
      </c>
      <c r="C2161" s="71" t="s">
        <v>47</v>
      </c>
      <c r="D2161" s="71" t="s">
        <v>15</v>
      </c>
      <c r="E2161" s="132">
        <v>42713</v>
      </c>
      <c r="F2161" s="77" t="s">
        <v>2417</v>
      </c>
      <c r="G2161" s="145" t="s">
        <v>1047</v>
      </c>
      <c r="H2161" s="138" t="str">
        <f>IFERROR(VLOOKUP(G2161,REFERENCES!O:P,2,FALSE),"")</f>
        <v xml:space="preserve">Nombre </v>
      </c>
      <c r="I2161" s="207">
        <v>1500</v>
      </c>
      <c r="J2161" s="73"/>
      <c r="K2161" s="73"/>
      <c r="L2161" s="73"/>
      <c r="M2161" s="147"/>
      <c r="N2161" s="207">
        <v>1500</v>
      </c>
      <c r="O2161" s="206"/>
      <c r="P2161" s="71" t="s">
        <v>19</v>
      </c>
      <c r="Q2161" s="206" t="s">
        <v>543</v>
      </c>
      <c r="R2161" s="150" t="s">
        <v>1561</v>
      </c>
      <c r="S2161" s="206" t="s">
        <v>1983</v>
      </c>
      <c r="V2161" s="145"/>
      <c r="W2161" s="206" t="str">
        <f t="shared" si="101"/>
        <v>REU2016129SUST3È</v>
      </c>
      <c r="X2161" s="206">
        <f t="shared" si="102"/>
        <v>0</v>
      </c>
      <c r="Y2161" s="206" t="str">
        <f>VLOOKUP(P2161,NIVEAUXADMIN!A:B,2,FALSE)</f>
        <v>HT07</v>
      </c>
      <c r="Z2161" s="206" t="str">
        <f>VLOOKUP(Q2161,NIVEAUXADMIN!E:F,2,FALSE)</f>
        <v>HT07722</v>
      </c>
      <c r="AA2161" s="206" t="str">
        <f>VLOOKUP(R2161,NIVEAUXADMIN!I:J,2,FALSE)</f>
        <v>HT07722-03</v>
      </c>
      <c r="AB2161" s="206">
        <f>IF(SUMPRODUCT(($A$4:$A2161=A2161)*($Q$4:$Q2161=Q2161))&gt;1,0,1)</f>
        <v>0</v>
      </c>
      <c r="AC2161" s="207">
        <f>IF(SUMPRODUCT(($A$4:$A2161=A2161)*($F$4:$F2161=F2161)*($Q$4:$Q2161=Q2161))&gt;1,0,1)</f>
        <v>1</v>
      </c>
      <c r="AD2161" s="206" t="str">
        <f t="shared" si="103"/>
        <v xml:space="preserve">{"Organisation": "Reunion Sportive d'Haiti", "Indicateur": "Distribution de biens non-alimentaire", "Statut": "Réalisé", "Date de l'activité (passé ou planifiée)
( jj-mm-aaaa)": "12/9/2016", "Département": "Sud", "Commune": "St. Jean du Sud", "Section Communale": "3ème Trichet"}, </v>
      </c>
    </row>
    <row r="2162" spans="1:30" s="71" customFormat="1" ht="60" x14ac:dyDescent="0.25">
      <c r="A2162" s="71" t="s">
        <v>1916</v>
      </c>
      <c r="B2162" s="71" t="s">
        <v>67</v>
      </c>
      <c r="C2162" s="71" t="s">
        <v>47</v>
      </c>
      <c r="D2162" s="71" t="s">
        <v>15</v>
      </c>
      <c r="E2162" s="132">
        <v>42713</v>
      </c>
      <c r="F2162" s="208" t="s">
        <v>2417</v>
      </c>
      <c r="G2162" s="145" t="s">
        <v>1056</v>
      </c>
      <c r="H2162" s="138" t="str">
        <f>IFERROR(VLOOKUP(G2162,REFERENCES!O:P,2,FALSE),"")</f>
        <v xml:space="preserve">Nombre </v>
      </c>
      <c r="I2162" s="207">
        <v>1500</v>
      </c>
      <c r="J2162" s="73"/>
      <c r="K2162" s="73"/>
      <c r="L2162" s="73"/>
      <c r="M2162" s="147"/>
      <c r="N2162" s="207">
        <v>1500</v>
      </c>
      <c r="O2162" s="206"/>
      <c r="P2162" s="71" t="s">
        <v>19</v>
      </c>
      <c r="Q2162" s="206" t="s">
        <v>543</v>
      </c>
      <c r="R2162" s="150" t="s">
        <v>1561</v>
      </c>
      <c r="S2162" s="206" t="s">
        <v>1983</v>
      </c>
      <c r="V2162" s="145" t="s">
        <v>1902</v>
      </c>
      <c r="W2162" s="206" t="str">
        <f t="shared" si="101"/>
        <v>REU2016129SUST3È</v>
      </c>
      <c r="X2162" s="206">
        <f t="shared" si="102"/>
        <v>0</v>
      </c>
      <c r="Y2162" s="206" t="str">
        <f>VLOOKUP(P2162,NIVEAUXADMIN!A:B,2,FALSE)</f>
        <v>HT07</v>
      </c>
      <c r="Z2162" s="206" t="str">
        <f>VLOOKUP(Q2162,NIVEAUXADMIN!E:F,2,FALSE)</f>
        <v>HT07722</v>
      </c>
      <c r="AA2162" s="206" t="str">
        <f>VLOOKUP(R2162,NIVEAUXADMIN!I:J,2,FALSE)</f>
        <v>HT07722-03</v>
      </c>
      <c r="AB2162" s="206">
        <f>IF(SUMPRODUCT(($A$4:$A2162=A2162)*($Q$4:$Q2162=Q2162))&gt;1,0,1)</f>
        <v>0</v>
      </c>
      <c r="AC2162" s="207">
        <f>IF(SUMPRODUCT(($A$4:$A2162=A2162)*($F$4:$F2162=F2162)*($Q$4:$Q2162=Q2162))&gt;1,0,1)</f>
        <v>0</v>
      </c>
      <c r="AD2162" s="206" t="str">
        <f t="shared" si="103"/>
        <v xml:space="preserve">{"Organisation": "Reunion Sportive d'Haiti", "Indicateur": "Distribution de biens non-alimentaire", "Statut": "Réalisé", "Date de l'activité (passé ou planifiée)
( jj-mm-aaaa)": "12/9/2016", "Département": "Sud", "Commune": "St. Jean du Sud", "Section Communale": "3ème Trichet"}, </v>
      </c>
    </row>
    <row r="2163" spans="1:30" s="71" customFormat="1" ht="75" x14ac:dyDescent="0.25">
      <c r="A2163" s="71" t="s">
        <v>1916</v>
      </c>
      <c r="B2163" s="71" t="s">
        <v>67</v>
      </c>
      <c r="C2163" s="71" t="s">
        <v>47</v>
      </c>
      <c r="D2163" s="71" t="s">
        <v>15</v>
      </c>
      <c r="E2163" s="132">
        <v>42713</v>
      </c>
      <c r="F2163" s="77" t="s">
        <v>2417</v>
      </c>
      <c r="G2163" s="145" t="s">
        <v>1055</v>
      </c>
      <c r="H2163" s="138" t="str">
        <f>IFERROR(VLOOKUP(G2163,REFERENCES!O:P,2,FALSE),"")</f>
        <v xml:space="preserve">Nombre </v>
      </c>
      <c r="I2163" s="207">
        <v>1500</v>
      </c>
      <c r="J2163" s="73"/>
      <c r="K2163" s="73"/>
      <c r="L2163" s="73"/>
      <c r="M2163" s="147"/>
      <c r="N2163" s="207">
        <v>1500</v>
      </c>
      <c r="O2163" s="206"/>
      <c r="P2163" s="71" t="s">
        <v>19</v>
      </c>
      <c r="Q2163" s="71" t="s">
        <v>543</v>
      </c>
      <c r="R2163" s="78" t="s">
        <v>1561</v>
      </c>
      <c r="S2163" s="71" t="s">
        <v>1983</v>
      </c>
      <c r="V2163" s="145" t="s">
        <v>1900</v>
      </c>
      <c r="W2163" s="206" t="str">
        <f t="shared" si="101"/>
        <v>REU2016129SUST3È</v>
      </c>
      <c r="X2163" s="206">
        <f t="shared" si="102"/>
        <v>0</v>
      </c>
      <c r="Y2163" s="206" t="str">
        <f>VLOOKUP(P2163,NIVEAUXADMIN!A:B,2,FALSE)</f>
        <v>HT07</v>
      </c>
      <c r="Z2163" s="206" t="str">
        <f>VLOOKUP(Q2163,NIVEAUXADMIN!E:F,2,FALSE)</f>
        <v>HT07722</v>
      </c>
      <c r="AA2163" s="206" t="str">
        <f>VLOOKUP(R2163,NIVEAUXADMIN!I:J,2,FALSE)</f>
        <v>HT07722-03</v>
      </c>
      <c r="AB2163" s="206">
        <f>IF(SUMPRODUCT(($A$4:$A2163=A2163)*($Q$4:$Q2163=Q2163))&gt;1,0,1)</f>
        <v>0</v>
      </c>
      <c r="AC2163" s="207">
        <f>IF(SUMPRODUCT(($A$4:$A2163=A2163)*($F$4:$F2163=F2163)*($Q$4:$Q2163=Q2163))&gt;1,0,1)</f>
        <v>0</v>
      </c>
      <c r="AD2163" s="206" t="str">
        <f t="shared" si="103"/>
        <v xml:space="preserve">{"Organisation": "Reunion Sportive d'Haiti", "Indicateur": "Distribution de biens non-alimentaire", "Statut": "Réalisé", "Date de l'activité (passé ou planifiée)
( jj-mm-aaaa)": "12/9/2016", "Département": "Sud", "Commune": "St. Jean du Sud", "Section Communale": "3ème Trichet"}, </v>
      </c>
    </row>
    <row r="2164" spans="1:30" s="71" customFormat="1" x14ac:dyDescent="0.25">
      <c r="A2164" s="71" t="s">
        <v>2070</v>
      </c>
      <c r="D2164" s="71" t="s">
        <v>15</v>
      </c>
      <c r="E2164" s="132">
        <v>42650</v>
      </c>
      <c r="F2164" s="77" t="s">
        <v>2420</v>
      </c>
      <c r="G2164" s="145" t="s">
        <v>2409</v>
      </c>
      <c r="H2164" s="138" t="str">
        <f>IFERROR(VLOOKUP(G2164,REFERENCES!O:P,2,FALSE),"")</f>
        <v xml:space="preserve">Nombre </v>
      </c>
      <c r="I2164" s="185">
        <v>17</v>
      </c>
      <c r="J2164" s="73"/>
      <c r="K2164" s="73"/>
      <c r="L2164" s="73"/>
      <c r="M2164" s="147" t="s">
        <v>1818</v>
      </c>
      <c r="N2164" s="207">
        <v>400</v>
      </c>
      <c r="O2164" s="206"/>
      <c r="R2164" s="78"/>
      <c r="S2164" s="71" t="s">
        <v>1800</v>
      </c>
      <c r="V2164" s="72"/>
      <c r="W2164" s="206" t="str">
        <f t="shared" si="101"/>
        <v>SAM2016107</v>
      </c>
      <c r="X2164" s="206">
        <f t="shared" si="102"/>
        <v>0</v>
      </c>
      <c r="Y2164" s="206" t="e">
        <f>VLOOKUP(P2164,NIVEAUXADMIN!A:B,2,FALSE)</f>
        <v>#N/A</v>
      </c>
      <c r="Z2164" s="206" t="e">
        <f>VLOOKUP(Q2164,NIVEAUXADMIN!E:F,2,FALSE)</f>
        <v>#N/A</v>
      </c>
      <c r="AA2164" s="206" t="e">
        <f>VLOOKUP(R2164,NIVEAUXADMIN!I:J,2,FALSE)</f>
        <v>#N/A</v>
      </c>
      <c r="AB2164" s="206">
        <f>IF(SUMPRODUCT(($A$4:$A2164=A2164)*($Q$4:$Q2164=Q2164))&gt;1,0,1)</f>
        <v>1</v>
      </c>
      <c r="AC2164" s="207">
        <f>IF(SUMPRODUCT(($A$4:$A2164=A2164)*($F$4:$F2164=F2164)*($Q$4:$Q2164=Q2164))&gt;1,0,1)</f>
        <v>1</v>
      </c>
      <c r="AD2164" s="206" t="str">
        <f t="shared" si="103"/>
        <v xml:space="preserve">{"Organisation": "Samaritan’s Purse", "Indicateur": "Distribution de materiel d'abris d'urgence", "Statut": "Réalisé", "Date de l'activité (passé ou planifiée)
( jj-mm-aaaa)": "10/7/2016", "Département": "", "Commune": "", "Section Communale": ""}, </v>
      </c>
    </row>
    <row r="2165" spans="1:30" s="71" customFormat="1" x14ac:dyDescent="0.25">
      <c r="A2165" s="71" t="s">
        <v>2070</v>
      </c>
      <c r="D2165" s="71" t="s">
        <v>15</v>
      </c>
      <c r="E2165" s="132">
        <v>42652</v>
      </c>
      <c r="F2165" s="77" t="s">
        <v>2420</v>
      </c>
      <c r="G2165" s="145" t="s">
        <v>2409</v>
      </c>
      <c r="H2165" s="138" t="str">
        <f>IFERROR(VLOOKUP(G2165,REFERENCES!O:P,2,FALSE),"")</f>
        <v xml:space="preserve">Nombre </v>
      </c>
      <c r="I2165" s="185">
        <v>400</v>
      </c>
      <c r="J2165" s="73"/>
      <c r="K2165" s="73"/>
      <c r="L2165" s="73"/>
      <c r="M2165" s="147" t="s">
        <v>1818</v>
      </c>
      <c r="N2165" s="207">
        <v>400</v>
      </c>
      <c r="O2165" s="206"/>
      <c r="P2165" s="71" t="s">
        <v>19</v>
      </c>
      <c r="Q2165" s="71" t="s">
        <v>537</v>
      </c>
      <c r="R2165" s="78" t="s">
        <v>1643</v>
      </c>
      <c r="S2165" s="71" t="s">
        <v>1801</v>
      </c>
      <c r="V2165" s="145"/>
      <c r="W2165" s="206" t="str">
        <f t="shared" si="101"/>
        <v>SAM2016109SUPO5È</v>
      </c>
      <c r="X2165" s="206">
        <f t="shared" si="102"/>
        <v>0</v>
      </c>
      <c r="Y2165" s="206" t="str">
        <f>VLOOKUP(P2165,NIVEAUXADMIN!A:B,2,FALSE)</f>
        <v>HT07</v>
      </c>
      <c r="Z2165" s="206" t="str">
        <f>VLOOKUP(Q2165,NIVEAUXADMIN!E:F,2,FALSE)</f>
        <v>HT07721</v>
      </c>
      <c r="AA2165" s="206" t="str">
        <f>VLOOKUP(R2165,NIVEAUXADMIN!I:J,2,FALSE)</f>
        <v>HT07721-02</v>
      </c>
      <c r="AB2165" s="206">
        <f>IF(SUMPRODUCT(($A$4:$A2165=A2165)*($Q$4:$Q2165=Q2165))&gt;1,0,1)</f>
        <v>1</v>
      </c>
      <c r="AC2165" s="207">
        <f>IF(SUMPRODUCT(($A$4:$A2165=A2165)*($F$4:$F2165=F2165)*($Q$4:$Q2165=Q2165))&gt;1,0,1)</f>
        <v>1</v>
      </c>
      <c r="AD2165" s="206" t="str">
        <f t="shared" si="103"/>
        <v xml:space="preserve">{"Organisation": "Samaritan’s Purse", "Indicateur": "Distribution de materiel d'abris d'urgence", "Statut": "Réalisé", "Date de l'activité (passé ou planifiée)
( jj-mm-aaaa)": "10/9/2016", "Département": "Sud", "Commune": "Port-Salut", "Section Communale": "5ème Dumont"}, </v>
      </c>
    </row>
    <row r="2166" spans="1:30" s="71" customFormat="1" x14ac:dyDescent="0.25">
      <c r="A2166" s="71" t="s">
        <v>2070</v>
      </c>
      <c r="D2166" s="71" t="s">
        <v>15</v>
      </c>
      <c r="E2166" s="132">
        <v>42652</v>
      </c>
      <c r="F2166" s="77" t="s">
        <v>2417</v>
      </c>
      <c r="G2166" s="145" t="s">
        <v>1047</v>
      </c>
      <c r="H2166" s="138" t="str">
        <f>IFERROR(VLOOKUP(G2166,REFERENCES!O:P,2,FALSE),"")</f>
        <v xml:space="preserve">Nombre </v>
      </c>
      <c r="I2166" s="185">
        <v>800</v>
      </c>
      <c r="J2166" s="73"/>
      <c r="K2166" s="73"/>
      <c r="L2166" s="73"/>
      <c r="M2166" s="147" t="s">
        <v>1818</v>
      </c>
      <c r="N2166" s="207">
        <v>400</v>
      </c>
      <c r="O2166" s="149" t="s">
        <v>29</v>
      </c>
      <c r="P2166" s="71" t="s">
        <v>19</v>
      </c>
      <c r="Q2166" s="71" t="s">
        <v>537</v>
      </c>
      <c r="R2166" s="78" t="s">
        <v>1643</v>
      </c>
      <c r="S2166" s="71" t="s">
        <v>1801</v>
      </c>
      <c r="V2166" s="72"/>
      <c r="W2166" s="206" t="str">
        <f t="shared" si="101"/>
        <v>SAM2016109SUPO5È</v>
      </c>
      <c r="X2166" s="206">
        <f t="shared" si="102"/>
        <v>0</v>
      </c>
      <c r="Y2166" s="206" t="str">
        <f>VLOOKUP(P2166,NIVEAUXADMIN!A:B,2,FALSE)</f>
        <v>HT07</v>
      </c>
      <c r="Z2166" s="206" t="str">
        <f>VLOOKUP(Q2166,NIVEAUXADMIN!E:F,2,FALSE)</f>
        <v>HT07721</v>
      </c>
      <c r="AA2166" s="206" t="str">
        <f>VLOOKUP(R2166,NIVEAUXADMIN!I:J,2,FALSE)</f>
        <v>HT07721-02</v>
      </c>
      <c r="AB2166" s="206">
        <f>IF(SUMPRODUCT(($A$4:$A2166=A2166)*($Q$4:$Q2166=Q2166))&gt;1,0,1)</f>
        <v>0</v>
      </c>
      <c r="AC2166" s="207">
        <f>IF(SUMPRODUCT(($A$4:$A2166=A2166)*($F$4:$F2166=F2166)*($Q$4:$Q2166=Q2166))&gt;1,0,1)</f>
        <v>1</v>
      </c>
      <c r="AD2166" s="206" t="str">
        <f t="shared" si="103"/>
        <v xml:space="preserve">{"Organisation": "Samaritan’s Purse", "Indicateur": "Distribution de biens non-alimentaire", "Statut": "Réalisé", "Date de l'activité (passé ou planifiée)
( jj-mm-aaaa)": "10/9/2016", "Département": "Sud", "Commune": "Port-Salut", "Section Communale": "5ème Dumont"}, </v>
      </c>
    </row>
    <row r="2167" spans="1:30" s="71" customFormat="1" x14ac:dyDescent="0.25">
      <c r="A2167" s="71" t="s">
        <v>2070</v>
      </c>
      <c r="D2167" s="71" t="s">
        <v>15</v>
      </c>
      <c r="E2167" s="132">
        <v>42652</v>
      </c>
      <c r="F2167" s="77" t="s">
        <v>2417</v>
      </c>
      <c r="G2167" s="145" t="s">
        <v>1055</v>
      </c>
      <c r="H2167" s="138" t="str">
        <f>IFERROR(VLOOKUP(G2167,REFERENCES!O:P,2,FALSE),"")</f>
        <v xml:space="preserve">Nombre </v>
      </c>
      <c r="I2167" s="185">
        <v>400</v>
      </c>
      <c r="J2167" s="73"/>
      <c r="K2167" s="73"/>
      <c r="L2167" s="73"/>
      <c r="M2167" s="147" t="s">
        <v>1818</v>
      </c>
      <c r="N2167" s="207">
        <v>400</v>
      </c>
      <c r="O2167" s="149" t="s">
        <v>29</v>
      </c>
      <c r="P2167" s="71" t="s">
        <v>19</v>
      </c>
      <c r="Q2167" s="71" t="s">
        <v>537</v>
      </c>
      <c r="R2167" s="78" t="s">
        <v>1643</v>
      </c>
      <c r="S2167" s="71" t="s">
        <v>1801</v>
      </c>
      <c r="V2167" s="145"/>
      <c r="W2167" s="206" t="str">
        <f t="shared" si="101"/>
        <v>SAM2016109SUPO5È</v>
      </c>
      <c r="X2167" s="206">
        <f t="shared" si="102"/>
        <v>0</v>
      </c>
      <c r="Y2167" s="206" t="str">
        <f>VLOOKUP(P2167,NIVEAUXADMIN!A:B,2,FALSE)</f>
        <v>HT07</v>
      </c>
      <c r="Z2167" s="206" t="str">
        <f>VLOOKUP(Q2167,NIVEAUXADMIN!E:F,2,FALSE)</f>
        <v>HT07721</v>
      </c>
      <c r="AA2167" s="206" t="str">
        <f>VLOOKUP(R2167,NIVEAUXADMIN!I:J,2,FALSE)</f>
        <v>HT07721-02</v>
      </c>
      <c r="AB2167" s="206">
        <f>IF(SUMPRODUCT(($A$4:$A2167=A2167)*($Q$4:$Q2167=Q2167))&gt;1,0,1)</f>
        <v>0</v>
      </c>
      <c r="AC2167" s="207">
        <f>IF(SUMPRODUCT(($A$4:$A2167=A2167)*($F$4:$F2167=F2167)*($Q$4:$Q2167=Q2167))&gt;1,0,1)</f>
        <v>0</v>
      </c>
      <c r="AD2167" s="206" t="str">
        <f t="shared" si="103"/>
        <v xml:space="preserve">{"Organisation": "Samaritan’s Purse", "Indicateur": "Distribution de biens non-alimentaire", "Statut": "Réalisé", "Date de l'activité (passé ou planifiée)
( jj-mm-aaaa)": "10/9/2016", "Département": "Sud", "Commune": "Port-Salut", "Section Communale": "5ème Dumont"}, </v>
      </c>
    </row>
    <row r="2168" spans="1:30" s="71" customFormat="1" x14ac:dyDescent="0.25">
      <c r="A2168" s="71" t="s">
        <v>2070</v>
      </c>
      <c r="D2168" s="71" t="s">
        <v>15</v>
      </c>
      <c r="E2168" s="132">
        <v>42653</v>
      </c>
      <c r="F2168" s="77" t="s">
        <v>2420</v>
      </c>
      <c r="G2168" s="145" t="s">
        <v>2409</v>
      </c>
      <c r="H2168" s="138" t="str">
        <f>IFERROR(VLOOKUP(G2168,REFERENCES!O:P,2,FALSE),"")</f>
        <v xml:space="preserve">Nombre </v>
      </c>
      <c r="I2168" s="185">
        <v>520</v>
      </c>
      <c r="J2168" s="73"/>
      <c r="K2168" s="73"/>
      <c r="L2168" s="73"/>
      <c r="M2168" s="147" t="s">
        <v>1818</v>
      </c>
      <c r="N2168" s="197"/>
      <c r="O2168" s="206"/>
      <c r="P2168" s="71" t="s">
        <v>16</v>
      </c>
      <c r="Q2168" s="71" t="s">
        <v>17</v>
      </c>
      <c r="R2168" s="78" t="s">
        <v>1565</v>
      </c>
      <c r="S2168" s="71" t="s">
        <v>1802</v>
      </c>
      <c r="V2168" s="72"/>
      <c r="W2168" s="206" t="str">
        <f t="shared" si="101"/>
        <v>SAM20161010GRJE4E</v>
      </c>
      <c r="X2168" s="206">
        <f t="shared" si="102"/>
        <v>0</v>
      </c>
      <c r="Y2168" s="206" t="str">
        <f>VLOOKUP(P2168,NIVEAUXADMIN!A:B,2,FALSE)</f>
        <v>HT08</v>
      </c>
      <c r="Z2168" s="206" t="str">
        <f>VLOOKUP(Q2168,NIVEAUXADMIN!E:F,2,FALSE)</f>
        <v>HT08811</v>
      </c>
      <c r="AA2168" s="206" t="str">
        <f>VLOOKUP(R2168,NIVEAUXADMIN!I:J,2,FALSE)</f>
        <v>HT08811-04</v>
      </c>
      <c r="AB2168" s="206">
        <f>IF(SUMPRODUCT(($A$4:$A2168=A2168)*($Q$4:$Q2168=Q2168))&gt;1,0,1)</f>
        <v>1</v>
      </c>
      <c r="AC2168" s="207">
        <f>IF(SUMPRODUCT(($A$4:$A2168=A2168)*($F$4:$F2168=F2168)*($Q$4:$Q2168=Q2168))&gt;1,0,1)</f>
        <v>1</v>
      </c>
      <c r="AD2168" s="206" t="str">
        <f t="shared" si="103"/>
        <v xml:space="preserve">{"Organisation": "Samaritan’s Purse", "Indicateur": "Distribution de materiel d'abris d'urgence", "Statut": "Réalisé", "Date de l'activité (passé ou planifiée)
( jj-mm-aaaa)": "10/10/2016", "Département": "Grande Anse", "Commune": "Jeremie", "Section Communale": "4e Basse Guinaudée"}, </v>
      </c>
    </row>
    <row r="2169" spans="1:30" s="71" customFormat="1" x14ac:dyDescent="0.25">
      <c r="A2169" s="71" t="s">
        <v>2070</v>
      </c>
      <c r="D2169" s="71" t="s">
        <v>15</v>
      </c>
      <c r="E2169" s="132">
        <v>42653</v>
      </c>
      <c r="F2169" s="77" t="s">
        <v>2417</v>
      </c>
      <c r="G2169" s="145" t="s">
        <v>1047</v>
      </c>
      <c r="H2169" s="138" t="str">
        <f>IFERROR(VLOOKUP(G2169,REFERENCES!O:P,2,FALSE),"")</f>
        <v xml:space="preserve">Nombre </v>
      </c>
      <c r="I2169" s="185">
        <v>528</v>
      </c>
      <c r="J2169" s="73"/>
      <c r="K2169" s="73"/>
      <c r="L2169" s="73"/>
      <c r="M2169" s="147" t="s">
        <v>1818</v>
      </c>
      <c r="N2169" s="197"/>
      <c r="O2169" s="206"/>
      <c r="P2169" s="71" t="s">
        <v>16</v>
      </c>
      <c r="Q2169" s="71" t="s">
        <v>17</v>
      </c>
      <c r="R2169" s="78" t="s">
        <v>1565</v>
      </c>
      <c r="S2169" s="71" t="s">
        <v>1802</v>
      </c>
      <c r="V2169" s="72"/>
      <c r="W2169" s="206" t="str">
        <f t="shared" si="101"/>
        <v>SAM20161010GRJE4E</v>
      </c>
      <c r="X2169" s="206">
        <f t="shared" si="102"/>
        <v>0</v>
      </c>
      <c r="Y2169" s="206" t="str">
        <f>VLOOKUP(P2169,NIVEAUXADMIN!A:B,2,FALSE)</f>
        <v>HT08</v>
      </c>
      <c r="Z2169" s="206" t="str">
        <f>VLOOKUP(Q2169,NIVEAUXADMIN!E:F,2,FALSE)</f>
        <v>HT08811</v>
      </c>
      <c r="AA2169" s="206" t="str">
        <f>VLOOKUP(R2169,NIVEAUXADMIN!I:J,2,FALSE)</f>
        <v>HT08811-04</v>
      </c>
      <c r="AB2169" s="206">
        <f>IF(SUMPRODUCT(($A$4:$A2169=A2169)*($Q$4:$Q2169=Q2169))&gt;1,0,1)</f>
        <v>0</v>
      </c>
      <c r="AC2169" s="207">
        <f>IF(SUMPRODUCT(($A$4:$A2169=A2169)*($F$4:$F2169=F2169)*($Q$4:$Q2169=Q2169))&gt;1,0,1)</f>
        <v>1</v>
      </c>
      <c r="AD2169" s="206" t="str">
        <f t="shared" si="103"/>
        <v xml:space="preserve">{"Organisation": "Samaritan’s Purse", "Indicateur": "Distribution de biens non-alimentaire", "Statut": "Réalisé", "Date de l'activité (passé ou planifiée)
( jj-mm-aaaa)": "10/10/2016", "Département": "Grande Anse", "Commune": "Jeremie", "Section Communale": "4e Basse Guinaudée"}, </v>
      </c>
    </row>
    <row r="2170" spans="1:30" s="71" customFormat="1" x14ac:dyDescent="0.25">
      <c r="A2170" s="71" t="s">
        <v>2070</v>
      </c>
      <c r="D2170" s="71" t="s">
        <v>15</v>
      </c>
      <c r="E2170" s="132">
        <v>42653</v>
      </c>
      <c r="F2170" s="77" t="s">
        <v>2417</v>
      </c>
      <c r="G2170" s="145" t="s">
        <v>1055</v>
      </c>
      <c r="H2170" s="138" t="str">
        <f>IFERROR(VLOOKUP(G2170,REFERENCES!O:P,2,FALSE),"")</f>
        <v xml:space="preserve">Nombre </v>
      </c>
      <c r="I2170" s="185">
        <v>522</v>
      </c>
      <c r="J2170" s="146"/>
      <c r="K2170" s="146"/>
      <c r="L2170" s="146"/>
      <c r="M2170" s="147" t="s">
        <v>1818</v>
      </c>
      <c r="N2170" s="197"/>
      <c r="O2170" s="206"/>
      <c r="P2170" s="71" t="s">
        <v>16</v>
      </c>
      <c r="Q2170" s="71" t="s">
        <v>17</v>
      </c>
      <c r="R2170" s="150" t="s">
        <v>1565</v>
      </c>
      <c r="S2170" s="71" t="s">
        <v>1802</v>
      </c>
      <c r="T2170" s="143"/>
      <c r="U2170" s="143"/>
      <c r="V2170" s="145"/>
      <c r="W2170" s="206" t="str">
        <f t="shared" si="101"/>
        <v>SAM20161010GRJE4E</v>
      </c>
      <c r="X2170" s="206">
        <f t="shared" si="102"/>
        <v>0</v>
      </c>
      <c r="Y2170" s="206" t="str">
        <f>VLOOKUP(P2170,NIVEAUXADMIN!A:B,2,FALSE)</f>
        <v>HT08</v>
      </c>
      <c r="Z2170" s="206" t="str">
        <f>VLOOKUP(Q2170,NIVEAUXADMIN!E:F,2,FALSE)</f>
        <v>HT08811</v>
      </c>
      <c r="AA2170" s="206" t="str">
        <f>VLOOKUP(R2170,NIVEAUXADMIN!I:J,2,FALSE)</f>
        <v>HT08811-04</v>
      </c>
      <c r="AB2170" s="206">
        <f>IF(SUMPRODUCT(($A$4:$A2170=A2170)*($Q$4:$Q2170=Q2170))&gt;1,0,1)</f>
        <v>0</v>
      </c>
      <c r="AC2170" s="207">
        <f>IF(SUMPRODUCT(($A$4:$A2170=A2170)*($F$4:$F2170=F2170)*($Q$4:$Q2170=Q2170))&gt;1,0,1)</f>
        <v>0</v>
      </c>
      <c r="AD2170" s="206" t="str">
        <f t="shared" si="103"/>
        <v xml:space="preserve">{"Organisation": "Samaritan’s Purse", "Indicateur": "Distribution de biens non-alimentaire", "Statut": "Réalisé", "Date de l'activité (passé ou planifiée)
( jj-mm-aaaa)": "10/10/2016", "Département": "Grande Anse", "Commune": "Jeremie", "Section Communale": "4e Basse Guinaudée"}, </v>
      </c>
    </row>
    <row r="2171" spans="1:30" s="71" customFormat="1" x14ac:dyDescent="0.25">
      <c r="A2171" s="71" t="s">
        <v>2070</v>
      </c>
      <c r="D2171" s="71" t="s">
        <v>15</v>
      </c>
      <c r="E2171" s="132">
        <v>42654</v>
      </c>
      <c r="F2171" s="77" t="s">
        <v>2420</v>
      </c>
      <c r="G2171" s="145" t="s">
        <v>2409</v>
      </c>
      <c r="H2171" s="138" t="str">
        <f>IFERROR(VLOOKUP(G2171,REFERENCES!O:P,2,FALSE),"")</f>
        <v xml:space="preserve">Nombre </v>
      </c>
      <c r="I2171" s="185">
        <v>1105</v>
      </c>
      <c r="J2171" s="146"/>
      <c r="K2171" s="146"/>
      <c r="L2171" s="146"/>
      <c r="M2171" s="147" t="s">
        <v>1818</v>
      </c>
      <c r="N2171" s="207">
        <v>1255</v>
      </c>
      <c r="O2171" s="206"/>
      <c r="P2171" s="71" t="s">
        <v>19</v>
      </c>
      <c r="Q2171" s="71" t="s">
        <v>537</v>
      </c>
      <c r="R2171" s="150" t="s">
        <v>1643</v>
      </c>
      <c r="T2171" s="143"/>
      <c r="U2171" s="143"/>
      <c r="V2171" s="72"/>
      <c r="W2171" s="206" t="str">
        <f t="shared" si="101"/>
        <v>SAM20161011SUPO5È</v>
      </c>
      <c r="X2171" s="206">
        <f t="shared" si="102"/>
        <v>0</v>
      </c>
      <c r="Y2171" s="206" t="str">
        <f>VLOOKUP(P2171,NIVEAUXADMIN!A:B,2,FALSE)</f>
        <v>HT07</v>
      </c>
      <c r="Z2171" s="206" t="str">
        <f>VLOOKUP(Q2171,NIVEAUXADMIN!E:F,2,FALSE)</f>
        <v>HT07721</v>
      </c>
      <c r="AA2171" s="206" t="str">
        <f>VLOOKUP(R2171,NIVEAUXADMIN!I:J,2,FALSE)</f>
        <v>HT07721-02</v>
      </c>
      <c r="AB2171" s="206">
        <f>IF(SUMPRODUCT(($A$4:$A2171=A2171)*($Q$4:$Q2171=Q2171))&gt;1,0,1)</f>
        <v>0</v>
      </c>
      <c r="AC2171" s="207">
        <f>IF(SUMPRODUCT(($A$4:$A2171=A2171)*($F$4:$F2171=F2171)*($Q$4:$Q2171=Q2171))&gt;1,0,1)</f>
        <v>0</v>
      </c>
      <c r="AD2171" s="206" t="str">
        <f t="shared" si="103"/>
        <v xml:space="preserve">{"Organisation": "Samaritan’s Purse", "Indicateur": "Distribution de materiel d'abris d'urgence", "Statut": "Réalisé", "Date de l'activité (passé ou planifiée)
( jj-mm-aaaa)": "10/11/2016", "Département": "Sud", "Commune": "Port-Salut", "Section Communale": "5ème Dumont"}, </v>
      </c>
    </row>
    <row r="2172" spans="1:30" s="71" customFormat="1" x14ac:dyDescent="0.25">
      <c r="A2172" s="71" t="s">
        <v>2070</v>
      </c>
      <c r="D2172" s="71" t="s">
        <v>15</v>
      </c>
      <c r="E2172" s="132">
        <v>42654</v>
      </c>
      <c r="F2172" s="77" t="s">
        <v>2417</v>
      </c>
      <c r="G2172" s="145" t="s">
        <v>1047</v>
      </c>
      <c r="H2172" s="138" t="str">
        <f>IFERROR(VLOOKUP(G2172,REFERENCES!O:P,2,FALSE),"")</f>
        <v xml:space="preserve">Nombre </v>
      </c>
      <c r="I2172" s="185">
        <v>1705</v>
      </c>
      <c r="J2172" s="146"/>
      <c r="K2172" s="146"/>
      <c r="L2172" s="146"/>
      <c r="M2172" s="147" t="s">
        <v>1818</v>
      </c>
      <c r="N2172" s="207">
        <v>1255</v>
      </c>
      <c r="O2172" s="149" t="s">
        <v>29</v>
      </c>
      <c r="P2172" s="71" t="s">
        <v>19</v>
      </c>
      <c r="Q2172" s="71" t="s">
        <v>537</v>
      </c>
      <c r="R2172" s="150" t="s">
        <v>1643</v>
      </c>
      <c r="T2172" s="143"/>
      <c r="U2172" s="143"/>
      <c r="V2172" s="145"/>
      <c r="W2172" s="206" t="str">
        <f t="shared" si="101"/>
        <v>SAM20161011SUPO5È</v>
      </c>
      <c r="X2172" s="206">
        <f t="shared" si="102"/>
        <v>0</v>
      </c>
      <c r="Y2172" s="206" t="str">
        <f>VLOOKUP(P2172,NIVEAUXADMIN!A:B,2,FALSE)</f>
        <v>HT07</v>
      </c>
      <c r="Z2172" s="206" t="str">
        <f>VLOOKUP(Q2172,NIVEAUXADMIN!E:F,2,FALSE)</f>
        <v>HT07721</v>
      </c>
      <c r="AA2172" s="206" t="str">
        <f>VLOOKUP(R2172,NIVEAUXADMIN!I:J,2,FALSE)</f>
        <v>HT07721-02</v>
      </c>
      <c r="AB2172" s="206">
        <f>IF(SUMPRODUCT(($A$4:$A2172=A2172)*($Q$4:$Q2172=Q2172))&gt;1,0,1)</f>
        <v>0</v>
      </c>
      <c r="AC2172" s="207">
        <f>IF(SUMPRODUCT(($A$4:$A2172=A2172)*($F$4:$F2172=F2172)*($Q$4:$Q2172=Q2172))&gt;1,0,1)</f>
        <v>0</v>
      </c>
      <c r="AD2172" s="206" t="str">
        <f t="shared" si="103"/>
        <v xml:space="preserve">{"Organisation": "Samaritan’s Purse", "Indicateur": "Distribution de biens non-alimentaire", "Statut": "Réalisé", "Date de l'activité (passé ou planifiée)
( jj-mm-aaaa)": "10/11/2016", "Département": "Sud", "Commune": "Port-Salut", "Section Communale": "5ème Dumont"}, </v>
      </c>
    </row>
    <row r="2173" spans="1:30" s="71" customFormat="1" x14ac:dyDescent="0.25">
      <c r="A2173" s="71" t="s">
        <v>2070</v>
      </c>
      <c r="D2173" s="71" t="s">
        <v>15</v>
      </c>
      <c r="E2173" s="132">
        <v>42654</v>
      </c>
      <c r="F2173" s="77" t="s">
        <v>2417</v>
      </c>
      <c r="G2173" s="145" t="s">
        <v>1055</v>
      </c>
      <c r="H2173" s="138" t="str">
        <f>IFERROR(VLOOKUP(G2173,REFERENCES!O:P,2,FALSE),"")</f>
        <v xml:space="preserve">Nombre </v>
      </c>
      <c r="I2173" s="185">
        <v>1105</v>
      </c>
      <c r="J2173" s="146"/>
      <c r="K2173" s="146"/>
      <c r="L2173" s="146"/>
      <c r="M2173" s="147" t="s">
        <v>1818</v>
      </c>
      <c r="N2173" s="207">
        <v>1255</v>
      </c>
      <c r="O2173" s="149" t="s">
        <v>29</v>
      </c>
      <c r="P2173" s="71" t="s">
        <v>19</v>
      </c>
      <c r="Q2173" s="71" t="s">
        <v>537</v>
      </c>
      <c r="R2173" s="150" t="s">
        <v>1643</v>
      </c>
      <c r="T2173" s="143"/>
      <c r="U2173" s="143"/>
      <c r="V2173" s="72"/>
      <c r="W2173" s="206" t="str">
        <f t="shared" si="101"/>
        <v>SAM20161011SUPO5È</v>
      </c>
      <c r="X2173" s="206">
        <f t="shared" si="102"/>
        <v>0</v>
      </c>
      <c r="Y2173" s="206" t="str">
        <f>VLOOKUP(P2173,NIVEAUXADMIN!A:B,2,FALSE)</f>
        <v>HT07</v>
      </c>
      <c r="Z2173" s="206" t="str">
        <f>VLOOKUP(Q2173,NIVEAUXADMIN!E:F,2,FALSE)</f>
        <v>HT07721</v>
      </c>
      <c r="AA2173" s="206" t="str">
        <f>VLOOKUP(R2173,NIVEAUXADMIN!I:J,2,FALSE)</f>
        <v>HT07721-02</v>
      </c>
      <c r="AB2173" s="206">
        <f>IF(SUMPRODUCT(($A$4:$A2173=A2173)*($Q$4:$Q2173=Q2173))&gt;1,0,1)</f>
        <v>0</v>
      </c>
      <c r="AC2173" s="207">
        <f>IF(SUMPRODUCT(($A$4:$A2173=A2173)*($F$4:$F2173=F2173)*($Q$4:$Q2173=Q2173))&gt;1,0,1)</f>
        <v>0</v>
      </c>
      <c r="AD2173" s="206" t="str">
        <f t="shared" si="103"/>
        <v xml:space="preserve">{"Organisation": "Samaritan’s Purse", "Indicateur": "Distribution de biens non-alimentaire", "Statut": "Réalisé", "Date de l'activité (passé ou planifiée)
( jj-mm-aaaa)": "10/11/2016", "Département": "Sud", "Commune": "Port-Salut", "Section Communale": "5ème Dumont"}, </v>
      </c>
    </row>
    <row r="2174" spans="1:30" s="71" customFormat="1" x14ac:dyDescent="0.25">
      <c r="A2174" s="71" t="s">
        <v>2070</v>
      </c>
      <c r="D2174" s="71" t="s">
        <v>15</v>
      </c>
      <c r="E2174" s="132">
        <v>42654</v>
      </c>
      <c r="F2174" s="77" t="s">
        <v>2420</v>
      </c>
      <c r="G2174" s="145" t="s">
        <v>2409</v>
      </c>
      <c r="H2174" s="138" t="str">
        <f>IFERROR(VLOOKUP(G2174,REFERENCES!O:P,2,FALSE),"")</f>
        <v xml:space="preserve">Nombre </v>
      </c>
      <c r="I2174" s="185">
        <v>325</v>
      </c>
      <c r="J2174" s="146"/>
      <c r="K2174" s="146"/>
      <c r="L2174" s="146"/>
      <c r="M2174" s="147" t="s">
        <v>1818</v>
      </c>
      <c r="N2174" s="207">
        <v>325</v>
      </c>
      <c r="O2174" s="149" t="s">
        <v>29</v>
      </c>
      <c r="P2174" s="71" t="s">
        <v>16</v>
      </c>
      <c r="Q2174" s="71" t="s">
        <v>273</v>
      </c>
      <c r="R2174" s="150" t="s">
        <v>1568</v>
      </c>
      <c r="T2174" s="143"/>
      <c r="U2174" s="143"/>
      <c r="V2174" s="145"/>
      <c r="W2174" s="206" t="str">
        <f t="shared" si="101"/>
        <v>SAM20161011GRRO4E</v>
      </c>
      <c r="X2174" s="206">
        <f t="shared" si="102"/>
        <v>0</v>
      </c>
      <c r="Y2174" s="206" t="str">
        <f>VLOOKUP(P2174,NIVEAUXADMIN!A:B,2,FALSE)</f>
        <v>HT08</v>
      </c>
      <c r="Z2174" s="206" t="str">
        <f>VLOOKUP(Q2174,NIVEAUXADMIN!E:F,2,FALSE)</f>
        <v>HT08832</v>
      </c>
      <c r="AA2174" s="206" t="str">
        <f>VLOOKUP(R2174,NIVEAUXADMIN!I:J,2,FALSE)</f>
        <v>HT08832-04</v>
      </c>
      <c r="AB2174" s="206">
        <f>IF(SUMPRODUCT(($A$4:$A2174=A2174)*($Q$4:$Q2174=Q2174))&gt;1,0,1)</f>
        <v>1</v>
      </c>
      <c r="AC2174" s="207">
        <f>IF(SUMPRODUCT(($A$4:$A2174=A2174)*($F$4:$F2174=F2174)*($Q$4:$Q2174=Q2174))&gt;1,0,1)</f>
        <v>1</v>
      </c>
      <c r="AD2174" s="206" t="str">
        <f t="shared" si="103"/>
        <v xml:space="preserve">{"Organisation": "Samaritan’s Purse", "Indicateur": "Distribution de materiel d'abris d'urgence", "Statut": "Réalisé", "Date de l'activité (passé ou planifiée)
( jj-mm-aaaa)": "10/11/2016", "Département": "Grande Anse", "Commune": "Roseaux", "Section Communale": "4e les Gomiers"}, </v>
      </c>
    </row>
    <row r="2175" spans="1:30" s="71" customFormat="1" x14ac:dyDescent="0.25">
      <c r="A2175" s="71" t="s">
        <v>2070</v>
      </c>
      <c r="D2175" s="71" t="s">
        <v>15</v>
      </c>
      <c r="E2175" s="132">
        <v>42654</v>
      </c>
      <c r="F2175" s="77" t="s">
        <v>2417</v>
      </c>
      <c r="G2175" s="145" t="s">
        <v>1047</v>
      </c>
      <c r="H2175" s="138" t="str">
        <f>IFERROR(VLOOKUP(G2175,REFERENCES!O:P,2,FALSE),"")</f>
        <v xml:space="preserve">Nombre </v>
      </c>
      <c r="I2175" s="185">
        <v>300</v>
      </c>
      <c r="J2175" s="73"/>
      <c r="K2175" s="73"/>
      <c r="L2175" s="73"/>
      <c r="M2175" s="147" t="s">
        <v>1818</v>
      </c>
      <c r="N2175" s="207">
        <v>325</v>
      </c>
      <c r="O2175" s="149" t="s">
        <v>29</v>
      </c>
      <c r="P2175" s="71" t="s">
        <v>16</v>
      </c>
      <c r="Q2175" s="71" t="s">
        <v>273</v>
      </c>
      <c r="R2175" s="78" t="s">
        <v>1568</v>
      </c>
      <c r="V2175" s="145"/>
      <c r="W2175" s="206" t="str">
        <f t="shared" si="101"/>
        <v>SAM20161011GRRO4E</v>
      </c>
      <c r="X2175" s="206">
        <f t="shared" si="102"/>
        <v>0</v>
      </c>
      <c r="Y2175" s="206" t="str">
        <f>VLOOKUP(P2175,NIVEAUXADMIN!A:B,2,FALSE)</f>
        <v>HT08</v>
      </c>
      <c r="Z2175" s="206" t="str">
        <f>VLOOKUP(Q2175,NIVEAUXADMIN!E:F,2,FALSE)</f>
        <v>HT08832</v>
      </c>
      <c r="AA2175" s="206" t="str">
        <f>VLOOKUP(R2175,NIVEAUXADMIN!I:J,2,FALSE)</f>
        <v>HT08832-04</v>
      </c>
      <c r="AB2175" s="206">
        <f>IF(SUMPRODUCT(($A$4:$A2175=A2175)*($Q$4:$Q2175=Q2175))&gt;1,0,1)</f>
        <v>0</v>
      </c>
      <c r="AC2175" s="207">
        <f>IF(SUMPRODUCT(($A$4:$A2175=A2175)*($F$4:$F2175=F2175)*($Q$4:$Q2175=Q2175))&gt;1,0,1)</f>
        <v>1</v>
      </c>
      <c r="AD2175" s="206" t="str">
        <f t="shared" si="103"/>
        <v xml:space="preserve">{"Organisation": "Samaritan’s Purse", "Indicateur": "Distribution de biens non-alimentaire", "Statut": "Réalisé", "Date de l'activité (passé ou planifiée)
( jj-mm-aaaa)": "10/11/2016", "Département": "Grande Anse", "Commune": "Roseaux", "Section Communale": "4e les Gomiers"}, </v>
      </c>
    </row>
    <row r="2176" spans="1:30" s="71" customFormat="1" x14ac:dyDescent="0.25">
      <c r="A2176" s="71" t="s">
        <v>2070</v>
      </c>
      <c r="D2176" s="71" t="s">
        <v>15</v>
      </c>
      <c r="E2176" s="132">
        <v>42654</v>
      </c>
      <c r="F2176" s="77" t="s">
        <v>2417</v>
      </c>
      <c r="G2176" s="145" t="s">
        <v>1055</v>
      </c>
      <c r="H2176" s="138" t="str">
        <f>IFERROR(VLOOKUP(G2176,REFERENCES!O:P,2,FALSE),"")</f>
        <v xml:space="preserve">Nombre </v>
      </c>
      <c r="I2176" s="185">
        <v>318</v>
      </c>
      <c r="J2176" s="73"/>
      <c r="K2176" s="73"/>
      <c r="L2176" s="73"/>
      <c r="M2176" s="147" t="s">
        <v>1818</v>
      </c>
      <c r="N2176" s="207">
        <v>325</v>
      </c>
      <c r="O2176" s="149" t="s">
        <v>29</v>
      </c>
      <c r="P2176" s="71" t="s">
        <v>16</v>
      </c>
      <c r="Q2176" s="206" t="s">
        <v>273</v>
      </c>
      <c r="R2176" s="150" t="s">
        <v>1568</v>
      </c>
      <c r="V2176" s="145"/>
      <c r="W2176" s="206" t="str">
        <f t="shared" si="101"/>
        <v>SAM20161011GRRO4E</v>
      </c>
      <c r="X2176" s="206">
        <f t="shared" si="102"/>
        <v>0</v>
      </c>
      <c r="Y2176" s="206" t="str">
        <f>VLOOKUP(P2176,NIVEAUXADMIN!A:B,2,FALSE)</f>
        <v>HT08</v>
      </c>
      <c r="Z2176" s="206" t="str">
        <f>VLOOKUP(Q2176,NIVEAUXADMIN!E:F,2,FALSE)</f>
        <v>HT08832</v>
      </c>
      <c r="AA2176" s="206" t="str">
        <f>VLOOKUP(R2176,NIVEAUXADMIN!I:J,2,FALSE)</f>
        <v>HT08832-04</v>
      </c>
      <c r="AB2176" s="206">
        <f>IF(SUMPRODUCT(($A$4:$A2176=A2176)*($Q$4:$Q2176=Q2176))&gt;1,0,1)</f>
        <v>0</v>
      </c>
      <c r="AC2176" s="207">
        <f>IF(SUMPRODUCT(($A$4:$A2176=A2176)*($F$4:$F2176=F2176)*($Q$4:$Q2176=Q2176))&gt;1,0,1)</f>
        <v>0</v>
      </c>
      <c r="AD2176" s="206" t="str">
        <f t="shared" si="103"/>
        <v xml:space="preserve">{"Organisation": "Samaritan’s Purse", "Indicateur": "Distribution de biens non-alimentaire", "Statut": "Réalisé", "Date de l'activité (passé ou planifiée)
( jj-mm-aaaa)": "10/11/2016", "Département": "Grande Anse", "Commune": "Roseaux", "Section Communale": "4e les Gomiers"}, </v>
      </c>
    </row>
    <row r="2177" spans="1:30" s="71" customFormat="1" x14ac:dyDescent="0.25">
      <c r="A2177" s="71" t="s">
        <v>2070</v>
      </c>
      <c r="D2177" s="71" t="s">
        <v>15</v>
      </c>
      <c r="E2177" s="132">
        <v>42656</v>
      </c>
      <c r="F2177" s="77" t="s">
        <v>2420</v>
      </c>
      <c r="G2177" s="145" t="s">
        <v>2409</v>
      </c>
      <c r="H2177" s="138" t="str">
        <f>IFERROR(VLOOKUP(G2177,REFERENCES!O:P,2,FALSE),"")</f>
        <v xml:space="preserve">Nombre </v>
      </c>
      <c r="I2177" s="185">
        <v>735</v>
      </c>
      <c r="J2177" s="73"/>
      <c r="K2177" s="73"/>
      <c r="L2177" s="73"/>
      <c r="M2177" s="147" t="s">
        <v>1818</v>
      </c>
      <c r="N2177" s="207">
        <v>850</v>
      </c>
      <c r="O2177" s="206"/>
      <c r="P2177" s="71" t="s">
        <v>19</v>
      </c>
      <c r="Q2177" s="71" t="s">
        <v>540</v>
      </c>
      <c r="R2177" s="150" t="s">
        <v>1252</v>
      </c>
      <c r="S2177" s="206"/>
      <c r="V2177" s="145"/>
      <c r="W2177" s="206" t="str">
        <f t="shared" si="101"/>
        <v>SAM20161013SURO1È</v>
      </c>
      <c r="X2177" s="206">
        <f t="shared" si="102"/>
        <v>0</v>
      </c>
      <c r="Y2177" s="206" t="str">
        <f>VLOOKUP(P2177,NIVEAUXADMIN!A:B,2,FALSE)</f>
        <v>HT07</v>
      </c>
      <c r="Z2177" s="206" t="str">
        <f>VLOOKUP(Q2177,NIVEAUXADMIN!E:F,2,FALSE)</f>
        <v>HT07743</v>
      </c>
      <c r="AA2177" s="206" t="str">
        <f>VLOOKUP(R2177,NIVEAUXADMIN!I:J,2,FALSE)</f>
        <v>HT07743-01</v>
      </c>
      <c r="AB2177" s="206">
        <f>IF(SUMPRODUCT(($A$4:$A2177=A2177)*($Q$4:$Q2177=Q2177))&gt;1,0,1)</f>
        <v>1</v>
      </c>
      <c r="AC2177" s="207">
        <f>IF(SUMPRODUCT(($A$4:$A2177=A2177)*($F$4:$F2177=F2177)*($Q$4:$Q2177=Q2177))&gt;1,0,1)</f>
        <v>1</v>
      </c>
      <c r="AD2177" s="206" t="str">
        <f t="shared" si="103"/>
        <v xml:space="preserve">{"Organisation": "Samaritan’s Purse", "Indicateur": "Distribution de materiel d'abris d'urgence", "Statut": "Réalisé", "Date de l'activité (passé ou planifiée)
( jj-mm-aaaa)": "10/13/2016", "Département": "Sud", "Commune": "Roche-A-Bateau", "Section Communale": "1ère Beaulieu"}, </v>
      </c>
    </row>
    <row r="2178" spans="1:30" s="71" customFormat="1" x14ac:dyDescent="0.25">
      <c r="A2178" s="71" t="s">
        <v>2070</v>
      </c>
      <c r="D2178" s="71" t="s">
        <v>15</v>
      </c>
      <c r="E2178" s="132">
        <v>42656</v>
      </c>
      <c r="F2178" s="77" t="s">
        <v>2417</v>
      </c>
      <c r="G2178" s="145" t="s">
        <v>1047</v>
      </c>
      <c r="H2178" s="138" t="str">
        <f>IFERROR(VLOOKUP(G2178,REFERENCES!O:P,2,FALSE),"")</f>
        <v xml:space="preserve">Nombre </v>
      </c>
      <c r="I2178" s="185">
        <v>300</v>
      </c>
      <c r="J2178" s="73"/>
      <c r="K2178" s="73"/>
      <c r="L2178" s="73"/>
      <c r="M2178" s="147" t="s">
        <v>1818</v>
      </c>
      <c r="N2178" s="207">
        <v>850</v>
      </c>
      <c r="O2178" s="149" t="s">
        <v>29</v>
      </c>
      <c r="P2178" s="71" t="s">
        <v>19</v>
      </c>
      <c r="Q2178" s="206" t="s">
        <v>540</v>
      </c>
      <c r="R2178" s="150" t="s">
        <v>1252</v>
      </c>
      <c r="S2178" s="206"/>
      <c r="V2178" s="145"/>
      <c r="W2178" s="206" t="str">
        <f t="shared" si="101"/>
        <v>SAM20161013SURO1È</v>
      </c>
      <c r="X2178" s="206">
        <f t="shared" si="102"/>
        <v>0</v>
      </c>
      <c r="Y2178" s="206" t="str">
        <f>VLOOKUP(P2178,NIVEAUXADMIN!A:B,2,FALSE)</f>
        <v>HT07</v>
      </c>
      <c r="Z2178" s="206" t="str">
        <f>VLOOKUP(Q2178,NIVEAUXADMIN!E:F,2,FALSE)</f>
        <v>HT07743</v>
      </c>
      <c r="AA2178" s="206" t="str">
        <f>VLOOKUP(R2178,NIVEAUXADMIN!I:J,2,FALSE)</f>
        <v>HT07743-01</v>
      </c>
      <c r="AB2178" s="206">
        <f>IF(SUMPRODUCT(($A$4:$A2178=A2178)*($Q$4:$Q2178=Q2178))&gt;1,0,1)</f>
        <v>0</v>
      </c>
      <c r="AC2178" s="207">
        <f>IF(SUMPRODUCT(($A$4:$A2178=A2178)*($F$4:$F2178=F2178)*($Q$4:$Q2178=Q2178))&gt;1,0,1)</f>
        <v>1</v>
      </c>
      <c r="AD2178" s="206" t="str">
        <f t="shared" si="103"/>
        <v xml:space="preserve">{"Organisation": "Samaritan’s Purse", "Indicateur": "Distribution de biens non-alimentaire", "Statut": "Réalisé", "Date de l'activité (passé ou planifiée)
( jj-mm-aaaa)": "10/13/2016", "Département": "Sud", "Commune": "Roche-A-Bateau", "Section Communale": "1ère Beaulieu"}, </v>
      </c>
    </row>
    <row r="2179" spans="1:30" s="71" customFormat="1" x14ac:dyDescent="0.25">
      <c r="A2179" s="71" t="s">
        <v>2070</v>
      </c>
      <c r="D2179" s="71" t="s">
        <v>15</v>
      </c>
      <c r="E2179" s="132">
        <v>42656</v>
      </c>
      <c r="F2179" s="77" t="s">
        <v>2417</v>
      </c>
      <c r="G2179" s="145" t="s">
        <v>1055</v>
      </c>
      <c r="H2179" s="138" t="str">
        <f>IFERROR(VLOOKUP(G2179,REFERENCES!O:P,2,FALSE),"")</f>
        <v xml:space="preserve">Nombre </v>
      </c>
      <c r="I2179" s="185">
        <v>300</v>
      </c>
      <c r="J2179" s="207"/>
      <c r="K2179" s="207"/>
      <c r="L2179" s="207"/>
      <c r="M2179" s="147" t="s">
        <v>1818</v>
      </c>
      <c r="N2179" s="207">
        <v>850</v>
      </c>
      <c r="O2179" s="149" t="s">
        <v>29</v>
      </c>
      <c r="P2179" s="71" t="s">
        <v>19</v>
      </c>
      <c r="Q2179" s="71" t="s">
        <v>540</v>
      </c>
      <c r="R2179" s="150" t="s">
        <v>1252</v>
      </c>
      <c r="S2179" s="206"/>
      <c r="V2179" s="72"/>
      <c r="W2179" s="206" t="str">
        <f t="shared" si="101"/>
        <v>SAM20161013SURO1È</v>
      </c>
      <c r="X2179" s="206">
        <f t="shared" si="102"/>
        <v>0</v>
      </c>
      <c r="Y2179" s="206" t="str">
        <f>VLOOKUP(P2179,NIVEAUXADMIN!A:B,2,FALSE)</f>
        <v>HT07</v>
      </c>
      <c r="Z2179" s="206" t="str">
        <f>VLOOKUP(Q2179,NIVEAUXADMIN!E:F,2,FALSE)</f>
        <v>HT07743</v>
      </c>
      <c r="AA2179" s="206" t="str">
        <f>VLOOKUP(R2179,NIVEAUXADMIN!I:J,2,FALSE)</f>
        <v>HT07743-01</v>
      </c>
      <c r="AB2179" s="206">
        <f>IF(SUMPRODUCT(($A$4:$A2179=A2179)*($Q$4:$Q2179=Q2179))&gt;1,0,1)</f>
        <v>0</v>
      </c>
      <c r="AC2179" s="207">
        <f>IF(SUMPRODUCT(($A$4:$A2179=A2179)*($F$4:$F2179=F2179)*($Q$4:$Q2179=Q2179))&gt;1,0,1)</f>
        <v>0</v>
      </c>
      <c r="AD2179" s="206" t="str">
        <f t="shared" si="103"/>
        <v xml:space="preserve">{"Organisation": "Samaritan’s Purse", "Indicateur": "Distribution de biens non-alimentaire", "Statut": "Réalisé", "Date de l'activité (passé ou planifiée)
( jj-mm-aaaa)": "10/13/2016", "Département": "Sud", "Commune": "Roche-A-Bateau", "Section Communale": "1ère Beaulieu"}, </v>
      </c>
    </row>
    <row r="2180" spans="1:30" s="71" customFormat="1" x14ac:dyDescent="0.25">
      <c r="A2180" s="71" t="s">
        <v>2070</v>
      </c>
      <c r="D2180" s="71" t="s">
        <v>15</v>
      </c>
      <c r="E2180" s="132">
        <v>42657</v>
      </c>
      <c r="F2180" s="77" t="s">
        <v>2417</v>
      </c>
      <c r="G2180" s="145" t="s">
        <v>1047</v>
      </c>
      <c r="H2180" s="138" t="str">
        <f>IFERROR(VLOOKUP(G2180,REFERENCES!O:P,2,FALSE),"")</f>
        <v xml:space="preserve">Nombre </v>
      </c>
      <c r="I2180" s="185">
        <v>340</v>
      </c>
      <c r="J2180" s="207"/>
      <c r="K2180" s="207"/>
      <c r="L2180" s="207"/>
      <c r="M2180" s="147" t="s">
        <v>1818</v>
      </c>
      <c r="N2180" s="207">
        <v>636</v>
      </c>
      <c r="O2180" s="149" t="s">
        <v>29</v>
      </c>
      <c r="P2180" s="71" t="s">
        <v>16</v>
      </c>
      <c r="Q2180" s="71" t="s">
        <v>17</v>
      </c>
      <c r="R2180" s="150" t="s">
        <v>1748</v>
      </c>
      <c r="S2180" s="206"/>
      <c r="V2180" s="145"/>
      <c r="W2180" s="206" t="str">
        <f t="shared" si="101"/>
        <v>SAM20161014GRJE9E</v>
      </c>
      <c r="X2180" s="206">
        <f t="shared" si="102"/>
        <v>0</v>
      </c>
      <c r="Y2180" s="206" t="str">
        <f>VLOOKUP(P2180,NIVEAUXADMIN!A:B,2,FALSE)</f>
        <v>HT08</v>
      </c>
      <c r="Z2180" s="206" t="str">
        <f>VLOOKUP(Q2180,NIVEAUXADMIN!E:F,2,FALSE)</f>
        <v>HT08811</v>
      </c>
      <c r="AA2180" s="206" t="str">
        <f>VLOOKUP(R2180,NIVEAUXADMIN!I:J,2,FALSE)</f>
        <v>HT08811-09</v>
      </c>
      <c r="AB2180" s="206">
        <f>IF(SUMPRODUCT(($A$4:$A2180=A2180)*($Q$4:$Q2180=Q2180))&gt;1,0,1)</f>
        <v>0</v>
      </c>
      <c r="AC2180" s="207">
        <f>IF(SUMPRODUCT(($A$4:$A2180=A2180)*($F$4:$F2180=F2180)*($Q$4:$Q2180=Q2180))&gt;1,0,1)</f>
        <v>0</v>
      </c>
      <c r="AD2180" s="206" t="str">
        <f t="shared" si="103"/>
        <v xml:space="preserve">{"Organisation": "Samaritan’s Purse", "Indicateur": "Distribution de biens non-alimentaire", "Statut": "Réalisé", "Date de l'activité (passé ou planifiée)
( jj-mm-aaaa)": "10/14/2016", "Département": "Grande Anse", "Commune": "Jeremie", "Section Communale": "9e Fonds Rouge Torberck"}, </v>
      </c>
    </row>
    <row r="2181" spans="1:30" s="71" customFormat="1" x14ac:dyDescent="0.25">
      <c r="A2181" s="71" t="s">
        <v>2070</v>
      </c>
      <c r="D2181" s="71" t="s">
        <v>15</v>
      </c>
      <c r="E2181" s="132">
        <v>42657</v>
      </c>
      <c r="F2181" s="77" t="s">
        <v>2417</v>
      </c>
      <c r="G2181" s="145" t="s">
        <v>1055</v>
      </c>
      <c r="H2181" s="138" t="str">
        <f>IFERROR(VLOOKUP(G2181,REFERENCES!O:P,2,FALSE),"")</f>
        <v xml:space="preserve">Nombre </v>
      </c>
      <c r="I2181" s="185">
        <v>340</v>
      </c>
      <c r="J2181" s="73"/>
      <c r="K2181" s="73"/>
      <c r="L2181" s="73"/>
      <c r="M2181" s="147" t="s">
        <v>1818</v>
      </c>
      <c r="N2181" s="207">
        <v>636</v>
      </c>
      <c r="O2181" s="149" t="s">
        <v>29</v>
      </c>
      <c r="P2181" s="71" t="s">
        <v>16</v>
      </c>
      <c r="Q2181" s="71" t="s">
        <v>17</v>
      </c>
      <c r="R2181" s="78" t="s">
        <v>1748</v>
      </c>
      <c r="S2181" s="143"/>
      <c r="V2181" s="72"/>
      <c r="W2181" s="206" t="str">
        <f t="shared" ref="W2181:W2244" si="104">UPPER(LEFT(A2181,3)&amp;YEAR(E2181)&amp;MONTH(E2181)&amp;DAY((E2181))&amp;LEFT(P2181,2)&amp;LEFT(Q2181,2)&amp;LEFT(R2181,2))</f>
        <v>SAM20161014GRJE9E</v>
      </c>
      <c r="X2181" s="206">
        <f t="shared" ref="X2181:X2244" si="105">COUNTIF($W$4:$W$128,W2181)</f>
        <v>0</v>
      </c>
      <c r="Y2181" s="206" t="str">
        <f>VLOOKUP(P2181,NIVEAUXADMIN!A:B,2,FALSE)</f>
        <v>HT08</v>
      </c>
      <c r="Z2181" s="206" t="str">
        <f>VLOOKUP(Q2181,NIVEAUXADMIN!E:F,2,FALSE)</f>
        <v>HT08811</v>
      </c>
      <c r="AA2181" s="206" t="str">
        <f>VLOOKUP(R2181,NIVEAUXADMIN!I:J,2,FALSE)</f>
        <v>HT08811-09</v>
      </c>
      <c r="AB2181" s="206">
        <f>IF(SUMPRODUCT(($A$4:$A2181=A2181)*($Q$4:$Q2181=Q2181))&gt;1,0,1)</f>
        <v>0</v>
      </c>
      <c r="AC2181" s="207">
        <f>IF(SUMPRODUCT(($A$4:$A2181=A2181)*($F$4:$F2181=F2181)*($Q$4:$Q2181=Q2181))&gt;1,0,1)</f>
        <v>0</v>
      </c>
      <c r="AD2181" s="206" t="str">
        <f t="shared" ref="AD2181:AD2244" si="106">"{"""&amp;$A$3 &amp;""": """ &amp; TRIM(A2181)  &amp; """, """&amp; $F$3 &amp; """: """ &amp;  IFERROR(MID(F2181,5,LEN(F2181)-2),"")&amp; """, """ &amp;$D$3 &amp;""": """ &amp; D2181 &amp; """, """&amp;$E$3 &amp;""": """ &amp; IFERROR(TEXT(E2181,"m/d/yyyy"),"") &amp; """, """&amp; $P$3&amp; """: """ &amp; P2181&amp; """, """&amp; $Q$3&amp; """: """ &amp; Q2181&amp; """, """&amp; $R$3&amp; """: """ &amp; R2181&amp; """}, "</f>
        <v xml:space="preserve">{"Organisation": "Samaritan’s Purse", "Indicateur": "Distribution de biens non-alimentaire", "Statut": "Réalisé", "Date de l'activité (passé ou planifiée)
( jj-mm-aaaa)": "10/14/2016", "Département": "Grande Anse", "Commune": "Jeremie", "Section Communale": "9e Fonds Rouge Torberck"}, </v>
      </c>
    </row>
    <row r="2182" spans="1:30" s="71" customFormat="1" x14ac:dyDescent="0.25">
      <c r="A2182" s="71" t="s">
        <v>2070</v>
      </c>
      <c r="D2182" s="71" t="s">
        <v>15</v>
      </c>
      <c r="E2182" s="132">
        <v>42658</v>
      </c>
      <c r="F2182" s="77" t="s">
        <v>2420</v>
      </c>
      <c r="G2182" s="145" t="s">
        <v>2409</v>
      </c>
      <c r="H2182" s="138" t="str">
        <f>IFERROR(VLOOKUP(G2182,REFERENCES!O:P,2,FALSE),"")</f>
        <v xml:space="preserve">Nombre </v>
      </c>
      <c r="I2182" s="185">
        <v>200</v>
      </c>
      <c r="J2182" s="73"/>
      <c r="K2182" s="73"/>
      <c r="L2182" s="73"/>
      <c r="M2182" s="147" t="s">
        <v>1818</v>
      </c>
      <c r="N2182" s="207">
        <v>200</v>
      </c>
      <c r="O2182" s="206"/>
      <c r="P2182" s="71" t="s">
        <v>19</v>
      </c>
      <c r="Q2182" s="71" t="s">
        <v>20</v>
      </c>
      <c r="R2182" s="78" t="s">
        <v>1264</v>
      </c>
      <c r="S2182" s="143"/>
      <c r="V2182" s="145"/>
      <c r="W2182" s="206" t="str">
        <f t="shared" si="104"/>
        <v>SAM20161015SULE1È</v>
      </c>
      <c r="X2182" s="206">
        <f t="shared" si="105"/>
        <v>0</v>
      </c>
      <c r="Y2182" s="206" t="str">
        <f>VLOOKUP(P2182,NIVEAUXADMIN!A:B,2,FALSE)</f>
        <v>HT07</v>
      </c>
      <c r="Z2182" s="206" t="str">
        <f>VLOOKUP(Q2182,NIVEAUXADMIN!E:F,2,FALSE)</f>
        <v>HT07711</v>
      </c>
      <c r="AA2182" s="206" t="str">
        <f>VLOOKUP(R2182,NIVEAUXADMIN!I:J,2,FALSE)</f>
        <v>HT07711-01</v>
      </c>
      <c r="AB2182" s="206">
        <f>IF(SUMPRODUCT(($A$4:$A2182=A2182)*($Q$4:$Q2182=Q2182))&gt;1,0,1)</f>
        <v>1</v>
      </c>
      <c r="AC2182" s="207">
        <f>IF(SUMPRODUCT(($A$4:$A2182=A2182)*($F$4:$F2182=F2182)*($Q$4:$Q2182=Q2182))&gt;1,0,1)</f>
        <v>1</v>
      </c>
      <c r="AD2182" s="206" t="str">
        <f t="shared" si="106"/>
        <v xml:space="preserve">{"Organisation": "Samaritan’s Purse", "Indicateur": "Distribution de materiel d'abris d'urgence", "Statut": "Réalisé", "Date de l'activité (passé ou planifiée)
( jj-mm-aaaa)": "10/15/2016", "Département": "Sud", "Commune": "Les Cayes", "Section Communale": "1ère Bourdet"}, </v>
      </c>
    </row>
    <row r="2183" spans="1:30" s="71" customFormat="1" x14ac:dyDescent="0.25">
      <c r="A2183" s="71" t="s">
        <v>2070</v>
      </c>
      <c r="D2183" s="71" t="s">
        <v>15</v>
      </c>
      <c r="E2183" s="132">
        <v>42659</v>
      </c>
      <c r="F2183" s="77" t="s">
        <v>2420</v>
      </c>
      <c r="G2183" s="145" t="s">
        <v>2409</v>
      </c>
      <c r="H2183" s="138" t="str">
        <f>IFERROR(VLOOKUP(G2183,REFERENCES!O:P,2,FALSE),"")</f>
        <v xml:space="preserve">Nombre </v>
      </c>
      <c r="I2183" s="185">
        <v>50</v>
      </c>
      <c r="J2183" s="73"/>
      <c r="K2183" s="73"/>
      <c r="L2183" s="73"/>
      <c r="M2183" s="147" t="s">
        <v>1818</v>
      </c>
      <c r="N2183" s="197"/>
      <c r="O2183" s="206"/>
      <c r="P2183" s="71" t="s">
        <v>16</v>
      </c>
      <c r="Q2183" s="71" t="s">
        <v>17</v>
      </c>
      <c r="R2183" s="78" t="s">
        <v>1707</v>
      </c>
      <c r="S2183" s="143" t="s">
        <v>1804</v>
      </c>
      <c r="V2183" s="72"/>
      <c r="W2183" s="206" t="str">
        <f t="shared" si="104"/>
        <v>SAM20161016GRJE7E</v>
      </c>
      <c r="X2183" s="206">
        <f t="shared" si="105"/>
        <v>0</v>
      </c>
      <c r="Y2183" s="206" t="str">
        <f>VLOOKUP(P2183,NIVEAUXADMIN!A:B,2,FALSE)</f>
        <v>HT08</v>
      </c>
      <c r="Z2183" s="206" t="str">
        <f>VLOOKUP(Q2183,NIVEAUXADMIN!E:F,2,FALSE)</f>
        <v>HT08811</v>
      </c>
      <c r="AA2183" s="206" t="str">
        <f>VLOOKUP(R2183,NIVEAUXADMIN!I:J,2,FALSE)</f>
        <v>HT08811-07</v>
      </c>
      <c r="AB2183" s="206">
        <f>IF(SUMPRODUCT(($A$4:$A2183=A2183)*($Q$4:$Q2183=Q2183))&gt;1,0,1)</f>
        <v>0</v>
      </c>
      <c r="AC2183" s="207">
        <f>IF(SUMPRODUCT(($A$4:$A2183=A2183)*($F$4:$F2183=F2183)*($Q$4:$Q2183=Q2183))&gt;1,0,1)</f>
        <v>0</v>
      </c>
      <c r="AD2183" s="206" t="str">
        <f t="shared" si="106"/>
        <v xml:space="preserve">{"Organisation": "Samaritan’s Purse", "Indicateur": "Distribution de materiel d'abris d'urgence", "Statut": "Réalisé", "Date de l'activité (passé ou planifiée)
( jj-mm-aaaa)": "10/16/2016", "Département": "Grande Anse", "Commune": "Jeremie", "Section Communale": "7e Marfranc"}, </v>
      </c>
    </row>
    <row r="2184" spans="1:30" s="71" customFormat="1" x14ac:dyDescent="0.25">
      <c r="A2184" s="71" t="s">
        <v>2070</v>
      </c>
      <c r="D2184" s="71" t="s">
        <v>15</v>
      </c>
      <c r="E2184" s="132">
        <v>42659</v>
      </c>
      <c r="F2184" s="77" t="s">
        <v>2417</v>
      </c>
      <c r="G2184" s="145" t="s">
        <v>1047</v>
      </c>
      <c r="H2184" s="138" t="str">
        <f>IFERROR(VLOOKUP(G2184,REFERENCES!O:P,2,FALSE),"")</f>
        <v xml:space="preserve">Nombre </v>
      </c>
      <c r="I2184" s="185">
        <v>50</v>
      </c>
      <c r="J2184" s="207"/>
      <c r="K2184" s="207"/>
      <c r="L2184" s="207"/>
      <c r="M2184" s="147" t="s">
        <v>1818</v>
      </c>
      <c r="N2184" s="197"/>
      <c r="O2184" s="206"/>
      <c r="P2184" s="71" t="s">
        <v>16</v>
      </c>
      <c r="Q2184" s="206" t="s">
        <v>17</v>
      </c>
      <c r="R2184" s="150" t="s">
        <v>1707</v>
      </c>
      <c r="S2184" s="143" t="s">
        <v>1804</v>
      </c>
      <c r="T2184" s="206"/>
      <c r="V2184" s="72"/>
      <c r="W2184" s="206" t="str">
        <f t="shared" si="104"/>
        <v>SAM20161016GRJE7E</v>
      </c>
      <c r="X2184" s="206">
        <f t="shared" si="105"/>
        <v>0</v>
      </c>
      <c r="Y2184" s="206" t="str">
        <f>VLOOKUP(P2184,NIVEAUXADMIN!A:B,2,FALSE)</f>
        <v>HT08</v>
      </c>
      <c r="Z2184" s="206" t="str">
        <f>VLOOKUP(Q2184,NIVEAUXADMIN!E:F,2,FALSE)</f>
        <v>HT08811</v>
      </c>
      <c r="AA2184" s="206" t="str">
        <f>VLOOKUP(R2184,NIVEAUXADMIN!I:J,2,FALSE)</f>
        <v>HT08811-07</v>
      </c>
      <c r="AB2184" s="206">
        <f>IF(SUMPRODUCT(($A$4:$A2184=A2184)*($Q$4:$Q2184=Q2184))&gt;1,0,1)</f>
        <v>0</v>
      </c>
      <c r="AC2184" s="207">
        <f>IF(SUMPRODUCT(($A$4:$A2184=A2184)*($F$4:$F2184=F2184)*($Q$4:$Q2184=Q2184))&gt;1,0,1)</f>
        <v>0</v>
      </c>
      <c r="AD2184" s="206" t="str">
        <f t="shared" si="106"/>
        <v xml:space="preserve">{"Organisation": "Samaritan’s Purse", "Indicateur": "Distribution de biens non-alimentaire", "Statut": "Réalisé", "Date de l'activité (passé ou planifiée)
( jj-mm-aaaa)": "10/16/2016", "Département": "Grande Anse", "Commune": "Jeremie", "Section Communale": "7e Marfranc"}, </v>
      </c>
    </row>
    <row r="2185" spans="1:30" s="71" customFormat="1" x14ac:dyDescent="0.25">
      <c r="A2185" s="71" t="s">
        <v>2070</v>
      </c>
      <c r="D2185" s="71" t="s">
        <v>15</v>
      </c>
      <c r="E2185" s="132">
        <v>42659</v>
      </c>
      <c r="F2185" s="77" t="s">
        <v>2417</v>
      </c>
      <c r="G2185" s="145" t="s">
        <v>1055</v>
      </c>
      <c r="H2185" s="138" t="str">
        <f>IFERROR(VLOOKUP(G2185,REFERENCES!O:P,2,FALSE),"")</f>
        <v xml:space="preserve">Nombre </v>
      </c>
      <c r="I2185" s="185">
        <v>50</v>
      </c>
      <c r="J2185" s="73"/>
      <c r="K2185" s="73"/>
      <c r="L2185" s="73"/>
      <c r="M2185" s="147" t="s">
        <v>1818</v>
      </c>
      <c r="N2185" s="197"/>
      <c r="O2185" s="206"/>
      <c r="P2185" s="71" t="s">
        <v>16</v>
      </c>
      <c r="Q2185" s="71" t="s">
        <v>17</v>
      </c>
      <c r="R2185" s="150" t="s">
        <v>1707</v>
      </c>
      <c r="S2185" s="206" t="s">
        <v>1804</v>
      </c>
      <c r="V2185" s="145"/>
      <c r="W2185" s="206" t="str">
        <f t="shared" si="104"/>
        <v>SAM20161016GRJE7E</v>
      </c>
      <c r="X2185" s="206">
        <f t="shared" si="105"/>
        <v>0</v>
      </c>
      <c r="Y2185" s="206" t="str">
        <f>VLOOKUP(P2185,NIVEAUXADMIN!A:B,2,FALSE)</f>
        <v>HT08</v>
      </c>
      <c r="Z2185" s="206" t="str">
        <f>VLOOKUP(Q2185,NIVEAUXADMIN!E:F,2,FALSE)</f>
        <v>HT08811</v>
      </c>
      <c r="AA2185" s="206" t="str">
        <f>VLOOKUP(R2185,NIVEAUXADMIN!I:J,2,FALSE)</f>
        <v>HT08811-07</v>
      </c>
      <c r="AB2185" s="206">
        <f>IF(SUMPRODUCT(($A$4:$A2185=A2185)*($Q$4:$Q2185=Q2185))&gt;1,0,1)</f>
        <v>0</v>
      </c>
      <c r="AC2185" s="207">
        <f>IF(SUMPRODUCT(($A$4:$A2185=A2185)*($F$4:$F2185=F2185)*($Q$4:$Q2185=Q2185))&gt;1,0,1)</f>
        <v>0</v>
      </c>
      <c r="AD2185" s="206" t="str">
        <f t="shared" si="106"/>
        <v xml:space="preserve">{"Organisation": "Samaritan’s Purse", "Indicateur": "Distribution de biens non-alimentaire", "Statut": "Réalisé", "Date de l'activité (passé ou planifiée)
( jj-mm-aaaa)": "10/16/2016", "Département": "Grande Anse", "Commune": "Jeremie", "Section Communale": "7e Marfranc"}, </v>
      </c>
    </row>
    <row r="2186" spans="1:30" s="71" customFormat="1" x14ac:dyDescent="0.25">
      <c r="A2186" s="71" t="s">
        <v>2070</v>
      </c>
      <c r="D2186" s="71" t="s">
        <v>15</v>
      </c>
      <c r="E2186" s="132">
        <v>42659</v>
      </c>
      <c r="F2186" s="77" t="s">
        <v>2420</v>
      </c>
      <c r="G2186" s="145" t="s">
        <v>2409</v>
      </c>
      <c r="H2186" s="138" t="str">
        <f>IFERROR(VLOOKUP(G2186,REFERENCES!O:P,2,FALSE),"")</f>
        <v xml:space="preserve">Nombre </v>
      </c>
      <c r="I2186" s="185">
        <v>106</v>
      </c>
      <c r="J2186" s="73"/>
      <c r="K2186" s="73"/>
      <c r="L2186" s="73"/>
      <c r="M2186" s="147" t="s">
        <v>1818</v>
      </c>
      <c r="N2186" s="197"/>
      <c r="O2186" s="206"/>
      <c r="P2186" s="71" t="s">
        <v>16</v>
      </c>
      <c r="Q2186" s="206" t="s">
        <v>17</v>
      </c>
      <c r="R2186" s="150" t="s">
        <v>1748</v>
      </c>
      <c r="S2186" s="206" t="s">
        <v>1803</v>
      </c>
      <c r="V2186" s="145"/>
      <c r="W2186" s="206" t="str">
        <f t="shared" si="104"/>
        <v>SAM20161016GRJE9E</v>
      </c>
      <c r="X2186" s="206">
        <f t="shared" si="105"/>
        <v>0</v>
      </c>
      <c r="Y2186" s="206" t="str">
        <f>VLOOKUP(P2186,NIVEAUXADMIN!A:B,2,FALSE)</f>
        <v>HT08</v>
      </c>
      <c r="Z2186" s="206" t="str">
        <f>VLOOKUP(Q2186,NIVEAUXADMIN!E:F,2,FALSE)</f>
        <v>HT08811</v>
      </c>
      <c r="AA2186" s="206" t="str">
        <f>VLOOKUP(R2186,NIVEAUXADMIN!I:J,2,FALSE)</f>
        <v>HT08811-09</v>
      </c>
      <c r="AB2186" s="206">
        <f>IF(SUMPRODUCT(($A$4:$A2186=A2186)*($Q$4:$Q2186=Q2186))&gt;1,0,1)</f>
        <v>0</v>
      </c>
      <c r="AC2186" s="207">
        <f>IF(SUMPRODUCT(($A$4:$A2186=A2186)*($F$4:$F2186=F2186)*($Q$4:$Q2186=Q2186))&gt;1,0,1)</f>
        <v>0</v>
      </c>
      <c r="AD2186" s="206" t="str">
        <f t="shared" si="106"/>
        <v xml:space="preserve">{"Organisation": "Samaritan’s Purse", "Indicateur": "Distribution de materiel d'abris d'urgence", "Statut": "Réalisé", "Date de l'activité (passé ou planifiée)
( jj-mm-aaaa)": "10/16/2016", "Département": "Grande Anse", "Commune": "Jeremie", "Section Communale": "9e Fonds Rouge Torberck"}, </v>
      </c>
    </row>
    <row r="2187" spans="1:30" s="71" customFormat="1" x14ac:dyDescent="0.25">
      <c r="A2187" s="71" t="s">
        <v>2070</v>
      </c>
      <c r="D2187" s="71" t="s">
        <v>15</v>
      </c>
      <c r="E2187" s="132">
        <v>42659</v>
      </c>
      <c r="F2187" s="77" t="s">
        <v>2417</v>
      </c>
      <c r="G2187" s="145" t="s">
        <v>1047</v>
      </c>
      <c r="H2187" s="138" t="str">
        <f>IFERROR(VLOOKUP(G2187,REFERENCES!O:P,2,FALSE),"")</f>
        <v xml:space="preserve">Nombre </v>
      </c>
      <c r="I2187" s="185">
        <v>106</v>
      </c>
      <c r="J2187" s="73"/>
      <c r="K2187" s="73"/>
      <c r="L2187" s="73"/>
      <c r="M2187" s="147" t="s">
        <v>1818</v>
      </c>
      <c r="N2187" s="197"/>
      <c r="O2187" s="206"/>
      <c r="P2187" s="71" t="s">
        <v>16</v>
      </c>
      <c r="Q2187" s="71" t="s">
        <v>17</v>
      </c>
      <c r="R2187" s="78" t="s">
        <v>1748</v>
      </c>
      <c r="S2187" s="143" t="s">
        <v>1803</v>
      </c>
      <c r="V2187" s="72"/>
      <c r="W2187" s="206" t="str">
        <f t="shared" si="104"/>
        <v>SAM20161016GRJE9E</v>
      </c>
      <c r="X2187" s="206">
        <f t="shared" si="105"/>
        <v>0</v>
      </c>
      <c r="Y2187" s="206" t="str">
        <f>VLOOKUP(P2187,NIVEAUXADMIN!A:B,2,FALSE)</f>
        <v>HT08</v>
      </c>
      <c r="Z2187" s="206" t="str">
        <f>VLOOKUP(Q2187,NIVEAUXADMIN!E:F,2,FALSE)</f>
        <v>HT08811</v>
      </c>
      <c r="AA2187" s="206" t="str">
        <f>VLOOKUP(R2187,NIVEAUXADMIN!I:J,2,FALSE)</f>
        <v>HT08811-09</v>
      </c>
      <c r="AB2187" s="206">
        <f>IF(SUMPRODUCT(($A$4:$A2187=A2187)*($Q$4:$Q2187=Q2187))&gt;1,0,1)</f>
        <v>0</v>
      </c>
      <c r="AC2187" s="207">
        <f>IF(SUMPRODUCT(($A$4:$A2187=A2187)*($F$4:$F2187=F2187)*($Q$4:$Q2187=Q2187))&gt;1,0,1)</f>
        <v>0</v>
      </c>
      <c r="AD2187" s="206" t="str">
        <f t="shared" si="106"/>
        <v xml:space="preserve">{"Organisation": "Samaritan’s Purse", "Indicateur": "Distribution de biens non-alimentaire", "Statut": "Réalisé", "Date de l'activité (passé ou planifiée)
( jj-mm-aaaa)": "10/16/2016", "Département": "Grande Anse", "Commune": "Jeremie", "Section Communale": "9e Fonds Rouge Torberck"}, </v>
      </c>
    </row>
    <row r="2188" spans="1:30" s="71" customFormat="1" x14ac:dyDescent="0.25">
      <c r="A2188" s="71" t="s">
        <v>2070</v>
      </c>
      <c r="D2188" s="71" t="s">
        <v>15</v>
      </c>
      <c r="E2188" s="132">
        <v>42659</v>
      </c>
      <c r="F2188" s="77" t="s">
        <v>2417</v>
      </c>
      <c r="G2188" s="145" t="s">
        <v>1055</v>
      </c>
      <c r="H2188" s="138" t="str">
        <f>IFERROR(VLOOKUP(G2188,REFERENCES!O:P,2,FALSE),"")</f>
        <v xml:space="preserve">Nombre </v>
      </c>
      <c r="I2188" s="185">
        <v>106</v>
      </c>
      <c r="J2188" s="73"/>
      <c r="K2188" s="73"/>
      <c r="L2188" s="73"/>
      <c r="M2188" s="147" t="s">
        <v>1818</v>
      </c>
      <c r="N2188" s="197"/>
      <c r="O2188" s="206"/>
      <c r="P2188" s="71" t="s">
        <v>16</v>
      </c>
      <c r="Q2188" s="71" t="s">
        <v>17</v>
      </c>
      <c r="R2188" s="78" t="s">
        <v>1748</v>
      </c>
      <c r="S2188" s="71" t="s">
        <v>1803</v>
      </c>
      <c r="V2188" s="72"/>
      <c r="W2188" s="206" t="str">
        <f t="shared" si="104"/>
        <v>SAM20161016GRJE9E</v>
      </c>
      <c r="X2188" s="206">
        <f t="shared" si="105"/>
        <v>0</v>
      </c>
      <c r="Y2188" s="206" t="str">
        <f>VLOOKUP(P2188,NIVEAUXADMIN!A:B,2,FALSE)</f>
        <v>HT08</v>
      </c>
      <c r="Z2188" s="206" t="str">
        <f>VLOOKUP(Q2188,NIVEAUXADMIN!E:F,2,FALSE)</f>
        <v>HT08811</v>
      </c>
      <c r="AA2188" s="206" t="str">
        <f>VLOOKUP(R2188,NIVEAUXADMIN!I:J,2,FALSE)</f>
        <v>HT08811-09</v>
      </c>
      <c r="AB2188" s="206">
        <f>IF(SUMPRODUCT(($A$4:$A2188=A2188)*($Q$4:$Q2188=Q2188))&gt;1,0,1)</f>
        <v>0</v>
      </c>
      <c r="AC2188" s="207">
        <f>IF(SUMPRODUCT(($A$4:$A2188=A2188)*($F$4:$F2188=F2188)*($Q$4:$Q2188=Q2188))&gt;1,0,1)</f>
        <v>0</v>
      </c>
      <c r="AD2188" s="206" t="str">
        <f t="shared" si="106"/>
        <v xml:space="preserve">{"Organisation": "Samaritan’s Purse", "Indicateur": "Distribution de biens non-alimentaire", "Statut": "Réalisé", "Date de l'activité (passé ou planifiée)
( jj-mm-aaaa)": "10/16/2016", "Département": "Grande Anse", "Commune": "Jeremie", "Section Communale": "9e Fonds Rouge Torberck"}, </v>
      </c>
    </row>
    <row r="2189" spans="1:30" s="71" customFormat="1" x14ac:dyDescent="0.25">
      <c r="A2189" s="71" t="s">
        <v>2070</v>
      </c>
      <c r="D2189" s="71" t="s">
        <v>15</v>
      </c>
      <c r="E2189" s="132">
        <v>42659</v>
      </c>
      <c r="F2189" s="77" t="s">
        <v>2420</v>
      </c>
      <c r="G2189" s="145" t="s">
        <v>2409</v>
      </c>
      <c r="H2189" s="138" t="str">
        <f>IFERROR(VLOOKUP(G2189,REFERENCES!O:P,2,FALSE),"")</f>
        <v xml:space="preserve">Nombre </v>
      </c>
      <c r="I2189" s="185">
        <v>200</v>
      </c>
      <c r="J2189" s="73"/>
      <c r="K2189" s="73"/>
      <c r="L2189" s="73"/>
      <c r="M2189" s="147" t="s">
        <v>1818</v>
      </c>
      <c r="N2189" s="197"/>
      <c r="O2189" s="206"/>
      <c r="P2189" s="71" t="s">
        <v>19</v>
      </c>
      <c r="Q2189" s="71" t="s">
        <v>540</v>
      </c>
      <c r="R2189" s="78" t="s">
        <v>1252</v>
      </c>
      <c r="V2189" s="72"/>
      <c r="W2189" s="206" t="str">
        <f t="shared" si="104"/>
        <v>SAM20161016SURO1È</v>
      </c>
      <c r="X2189" s="206">
        <f t="shared" si="105"/>
        <v>0</v>
      </c>
      <c r="Y2189" s="206" t="str">
        <f>VLOOKUP(P2189,NIVEAUXADMIN!A:B,2,FALSE)</f>
        <v>HT07</v>
      </c>
      <c r="Z2189" s="206" t="str">
        <f>VLOOKUP(Q2189,NIVEAUXADMIN!E:F,2,FALSE)</f>
        <v>HT07743</v>
      </c>
      <c r="AA2189" s="206" t="str">
        <f>VLOOKUP(R2189,NIVEAUXADMIN!I:J,2,FALSE)</f>
        <v>HT07743-01</v>
      </c>
      <c r="AB2189" s="206">
        <f>IF(SUMPRODUCT(($A$4:$A2189=A2189)*($Q$4:$Q2189=Q2189))&gt;1,0,1)</f>
        <v>0</v>
      </c>
      <c r="AC2189" s="207">
        <f>IF(SUMPRODUCT(($A$4:$A2189=A2189)*($F$4:$F2189=F2189)*($Q$4:$Q2189=Q2189))&gt;1,0,1)</f>
        <v>0</v>
      </c>
      <c r="AD2189" s="206" t="str">
        <f t="shared" si="106"/>
        <v xml:space="preserve">{"Organisation": "Samaritan’s Purse", "Indicateur": "Distribution de materiel d'abris d'urgence", "Statut": "Réalisé", "Date de l'activité (passé ou planifiée)
( jj-mm-aaaa)": "10/16/2016", "Département": "Sud", "Commune": "Roche-A-Bateau", "Section Communale": "1ère Beaulieu"}, </v>
      </c>
    </row>
    <row r="2190" spans="1:30" s="71" customFormat="1" x14ac:dyDescent="0.25">
      <c r="A2190" s="71" t="s">
        <v>2070</v>
      </c>
      <c r="D2190" s="71" t="s">
        <v>15</v>
      </c>
      <c r="E2190" s="132">
        <v>42659</v>
      </c>
      <c r="F2190" s="77" t="s">
        <v>2420</v>
      </c>
      <c r="G2190" s="145" t="s">
        <v>2409</v>
      </c>
      <c r="H2190" s="138" t="str">
        <f>IFERROR(VLOOKUP(G2190,REFERENCES!O:P,2,FALSE),"")</f>
        <v xml:space="preserve">Nombre </v>
      </c>
      <c r="I2190" s="185">
        <v>250</v>
      </c>
      <c r="J2190" s="73"/>
      <c r="K2190" s="73"/>
      <c r="L2190" s="73"/>
      <c r="M2190" s="147" t="s">
        <v>1818</v>
      </c>
      <c r="N2190" s="207">
        <v>250</v>
      </c>
      <c r="O2190" s="206"/>
      <c r="P2190" s="71" t="s">
        <v>19</v>
      </c>
      <c r="Q2190" s="71" t="s">
        <v>540</v>
      </c>
      <c r="R2190" s="78" t="s">
        <v>1458</v>
      </c>
      <c r="V2190" s="72"/>
      <c r="W2190" s="206" t="str">
        <f t="shared" si="104"/>
        <v>SAM20161016SURO2È</v>
      </c>
      <c r="X2190" s="206">
        <f t="shared" si="105"/>
        <v>0</v>
      </c>
      <c r="Y2190" s="206" t="str">
        <f>VLOOKUP(P2190,NIVEAUXADMIN!A:B,2,FALSE)</f>
        <v>HT07</v>
      </c>
      <c r="Z2190" s="206" t="str">
        <f>VLOOKUP(Q2190,NIVEAUXADMIN!E:F,2,FALSE)</f>
        <v>HT07743</v>
      </c>
      <c r="AA2190" s="206" t="str">
        <f>VLOOKUP(R2190,NIVEAUXADMIN!I:J,2,FALSE)</f>
        <v>HT07743-02</v>
      </c>
      <c r="AB2190" s="206">
        <f>IF(SUMPRODUCT(($A$4:$A2190=A2190)*($Q$4:$Q2190=Q2190))&gt;1,0,1)</f>
        <v>0</v>
      </c>
      <c r="AC2190" s="207">
        <f>IF(SUMPRODUCT(($A$4:$A2190=A2190)*($F$4:$F2190=F2190)*($Q$4:$Q2190=Q2190))&gt;1,0,1)</f>
        <v>0</v>
      </c>
      <c r="AD2190" s="206" t="str">
        <f t="shared" si="106"/>
        <v xml:space="preserve">{"Organisation": "Samaritan’s Purse", "Indicateur": "Distribution de materiel d'abris d'urgence", "Statut": "Réalisé", "Date de l'activité (passé ou planifiée)
( jj-mm-aaaa)": "10/16/2016", "Département": "Sud", "Commune": "Roche-A-Bateau", "Section Communale": "2ème Renaudin"}, </v>
      </c>
    </row>
    <row r="2191" spans="1:30" s="71" customFormat="1" x14ac:dyDescent="0.25">
      <c r="A2191" s="71" t="s">
        <v>2070</v>
      </c>
      <c r="D2191" s="71" t="s">
        <v>15</v>
      </c>
      <c r="E2191" s="132">
        <v>42659</v>
      </c>
      <c r="F2191" s="77" t="s">
        <v>2420</v>
      </c>
      <c r="G2191" s="145" t="s">
        <v>2409</v>
      </c>
      <c r="H2191" s="138" t="str">
        <f>IFERROR(VLOOKUP(G2191,REFERENCES!O:P,2,FALSE),"")</f>
        <v xml:space="preserve">Nombre </v>
      </c>
      <c r="I2191" s="185">
        <v>350</v>
      </c>
      <c r="J2191" s="73"/>
      <c r="K2191" s="73"/>
      <c r="L2191" s="73"/>
      <c r="M2191" s="147" t="s">
        <v>1818</v>
      </c>
      <c r="N2191" s="197"/>
      <c r="O2191" s="206"/>
      <c r="P2191" s="71" t="s">
        <v>19</v>
      </c>
      <c r="Q2191" s="71" t="s">
        <v>540</v>
      </c>
      <c r="R2191" s="78"/>
      <c r="V2191" s="72"/>
      <c r="W2191" s="206" t="str">
        <f t="shared" si="104"/>
        <v>SAM20161016SURO</v>
      </c>
      <c r="X2191" s="206">
        <f t="shared" si="105"/>
        <v>0</v>
      </c>
      <c r="Y2191" s="206" t="str">
        <f>VLOOKUP(P2191,NIVEAUXADMIN!A:B,2,FALSE)</f>
        <v>HT07</v>
      </c>
      <c r="Z2191" s="206" t="str">
        <f>VLOOKUP(Q2191,NIVEAUXADMIN!E:F,2,FALSE)</f>
        <v>HT07743</v>
      </c>
      <c r="AA2191" s="206" t="e">
        <f>VLOOKUP(R2191,NIVEAUXADMIN!I:J,2,FALSE)</f>
        <v>#N/A</v>
      </c>
      <c r="AB2191" s="206">
        <f>IF(SUMPRODUCT(($A$4:$A2191=A2191)*($Q$4:$Q2191=Q2191))&gt;1,0,1)</f>
        <v>0</v>
      </c>
      <c r="AC2191" s="207">
        <f>IF(SUMPRODUCT(($A$4:$A2191=A2191)*($F$4:$F2191=F2191)*($Q$4:$Q2191=Q2191))&gt;1,0,1)</f>
        <v>0</v>
      </c>
      <c r="AD2191" s="206" t="str">
        <f t="shared" si="106"/>
        <v xml:space="preserve">{"Organisation": "Samaritan’s Purse", "Indicateur": "Distribution de materiel d'abris d'urgence", "Statut": "Réalisé", "Date de l'activité (passé ou planifiée)
( jj-mm-aaaa)": "10/16/2016", "Département": "Sud", "Commune": "Roche-A-Bateau", "Section Communale": ""}, </v>
      </c>
    </row>
    <row r="2192" spans="1:30" s="71" customFormat="1" x14ac:dyDescent="0.25">
      <c r="A2192" s="71" t="s">
        <v>2070</v>
      </c>
      <c r="D2192" s="71" t="s">
        <v>15</v>
      </c>
      <c r="E2192" s="132">
        <v>42660</v>
      </c>
      <c r="F2192" s="77" t="s">
        <v>2420</v>
      </c>
      <c r="G2192" s="145" t="s">
        <v>2409</v>
      </c>
      <c r="H2192" s="138" t="str">
        <f>IFERROR(VLOOKUP(G2192,REFERENCES!O:P,2,FALSE),"")</f>
        <v xml:space="preserve">Nombre </v>
      </c>
      <c r="I2192" s="185">
        <v>700</v>
      </c>
      <c r="J2192" s="73"/>
      <c r="K2192" s="73"/>
      <c r="L2192" s="73"/>
      <c r="M2192" s="147" t="s">
        <v>1818</v>
      </c>
      <c r="N2192" s="207">
        <v>700</v>
      </c>
      <c r="O2192" s="206"/>
      <c r="P2192" s="71" t="s">
        <v>19</v>
      </c>
      <c r="Q2192" s="71" t="s">
        <v>521</v>
      </c>
      <c r="R2192" s="78" t="s">
        <v>1640</v>
      </c>
      <c r="U2192" s="206"/>
      <c r="V2192" s="145"/>
      <c r="W2192" s="206" t="str">
        <f t="shared" si="104"/>
        <v>SAM20161017SUCO5È</v>
      </c>
      <c r="X2192" s="206">
        <f t="shared" si="105"/>
        <v>0</v>
      </c>
      <c r="Y2192" s="206" t="str">
        <f>VLOOKUP(P2192,NIVEAUXADMIN!A:B,2,FALSE)</f>
        <v>HT07</v>
      </c>
      <c r="Z2192" s="206" t="str">
        <f>VLOOKUP(Q2192,NIVEAUXADMIN!E:F,2,FALSE)</f>
        <v>HT07741</v>
      </c>
      <c r="AA2192" s="206" t="str">
        <f>VLOOKUP(R2192,NIVEAUXADMIN!I:J,2,FALSE)</f>
        <v>HT07741-02</v>
      </c>
      <c r="AB2192" s="206">
        <f>IF(SUMPRODUCT(($A$4:$A2192=A2192)*($Q$4:$Q2192=Q2192))&gt;1,0,1)</f>
        <v>1</v>
      </c>
      <c r="AC2192" s="207">
        <f>IF(SUMPRODUCT(($A$4:$A2192=A2192)*($F$4:$F2192=F2192)*($Q$4:$Q2192=Q2192))&gt;1,0,1)</f>
        <v>1</v>
      </c>
      <c r="AD2192" s="206" t="str">
        <f t="shared" si="106"/>
        <v xml:space="preserve">{"Organisation": "Samaritan’s Purse", "Indicateur": "Distribution de materiel d'abris d'urgence", "Statut": "Réalisé", "Date de l'activité (passé ou planifiée)
( jj-mm-aaaa)": "10/17/2016", "Département": "Sud", "Commune": "Coteaux", "Section Communale": "5ème Des Pas"}, </v>
      </c>
    </row>
    <row r="2193" spans="1:30" s="71" customFormat="1" x14ac:dyDescent="0.25">
      <c r="A2193" s="71" t="s">
        <v>2070</v>
      </c>
      <c r="D2193" s="71" t="s">
        <v>15</v>
      </c>
      <c r="E2193" s="132">
        <v>42660</v>
      </c>
      <c r="F2193" s="77" t="s">
        <v>2420</v>
      </c>
      <c r="G2193" s="145" t="s">
        <v>2409</v>
      </c>
      <c r="H2193" s="138" t="str">
        <f>IFERROR(VLOOKUP(G2193,REFERENCES!O:P,2,FALSE),"")</f>
        <v xml:space="preserve">Nombre </v>
      </c>
      <c r="I2193" s="185">
        <v>40</v>
      </c>
      <c r="J2193" s="73"/>
      <c r="K2193" s="73"/>
      <c r="L2193" s="73"/>
      <c r="M2193" s="147" t="s">
        <v>1818</v>
      </c>
      <c r="N2193" s="197"/>
      <c r="O2193" s="206"/>
      <c r="P2193" s="71" t="s">
        <v>16</v>
      </c>
      <c r="Q2193" s="206" t="s">
        <v>17</v>
      </c>
      <c r="R2193" s="150" t="s">
        <v>1707</v>
      </c>
      <c r="S2193" s="206" t="s">
        <v>1806</v>
      </c>
      <c r="V2193" s="72"/>
      <c r="W2193" s="206" t="str">
        <f t="shared" si="104"/>
        <v>SAM20161017GRJE7E</v>
      </c>
      <c r="X2193" s="206">
        <f t="shared" si="105"/>
        <v>0</v>
      </c>
      <c r="Y2193" s="206" t="str">
        <f>VLOOKUP(P2193,NIVEAUXADMIN!A:B,2,FALSE)</f>
        <v>HT08</v>
      </c>
      <c r="Z2193" s="206" t="str">
        <f>VLOOKUP(Q2193,NIVEAUXADMIN!E:F,2,FALSE)</f>
        <v>HT08811</v>
      </c>
      <c r="AA2193" s="206" t="str">
        <f>VLOOKUP(R2193,NIVEAUXADMIN!I:J,2,FALSE)</f>
        <v>HT08811-07</v>
      </c>
      <c r="AB2193" s="206">
        <f>IF(SUMPRODUCT(($A$4:$A2193=A2193)*($Q$4:$Q2193=Q2193))&gt;1,0,1)</f>
        <v>0</v>
      </c>
      <c r="AC2193" s="207">
        <f>IF(SUMPRODUCT(($A$4:$A2193=A2193)*($F$4:$F2193=F2193)*($Q$4:$Q2193=Q2193))&gt;1,0,1)</f>
        <v>0</v>
      </c>
      <c r="AD2193" s="206" t="str">
        <f t="shared" si="106"/>
        <v xml:space="preserve">{"Organisation": "Samaritan’s Purse", "Indicateur": "Distribution de materiel d'abris d'urgence", "Statut": "Réalisé", "Date de l'activité (passé ou planifiée)
( jj-mm-aaaa)": "10/17/2016", "Département": "Grande Anse", "Commune": "Jeremie", "Section Communale": "7e Marfranc"}, </v>
      </c>
    </row>
    <row r="2194" spans="1:30" s="71" customFormat="1" x14ac:dyDescent="0.25">
      <c r="A2194" s="71" t="s">
        <v>2070</v>
      </c>
      <c r="D2194" s="71" t="s">
        <v>15</v>
      </c>
      <c r="E2194" s="132">
        <v>42660</v>
      </c>
      <c r="F2194" s="77" t="s">
        <v>2417</v>
      </c>
      <c r="G2194" s="145" t="s">
        <v>1047</v>
      </c>
      <c r="H2194" s="138" t="str">
        <f>IFERROR(VLOOKUP(G2194,REFERENCES!O:P,2,FALSE),"")</f>
        <v xml:space="preserve">Nombre </v>
      </c>
      <c r="I2194" s="185">
        <v>40</v>
      </c>
      <c r="J2194" s="73"/>
      <c r="K2194" s="73"/>
      <c r="L2194" s="73"/>
      <c r="M2194" s="147" t="s">
        <v>1818</v>
      </c>
      <c r="N2194" s="197"/>
      <c r="O2194" s="206"/>
      <c r="P2194" s="71" t="s">
        <v>16</v>
      </c>
      <c r="Q2194" s="206" t="s">
        <v>17</v>
      </c>
      <c r="R2194" s="150" t="s">
        <v>1707</v>
      </c>
      <c r="S2194" s="206" t="s">
        <v>1806</v>
      </c>
      <c r="V2194" s="145"/>
      <c r="W2194" s="206" t="str">
        <f t="shared" si="104"/>
        <v>SAM20161017GRJE7E</v>
      </c>
      <c r="X2194" s="206">
        <f t="shared" si="105"/>
        <v>0</v>
      </c>
      <c r="Y2194" s="206" t="str">
        <f>VLOOKUP(P2194,NIVEAUXADMIN!A:B,2,FALSE)</f>
        <v>HT08</v>
      </c>
      <c r="Z2194" s="206" t="str">
        <f>VLOOKUP(Q2194,NIVEAUXADMIN!E:F,2,FALSE)</f>
        <v>HT08811</v>
      </c>
      <c r="AA2194" s="206" t="str">
        <f>VLOOKUP(R2194,NIVEAUXADMIN!I:J,2,FALSE)</f>
        <v>HT08811-07</v>
      </c>
      <c r="AB2194" s="206">
        <f>IF(SUMPRODUCT(($A$4:$A2194=A2194)*($Q$4:$Q2194=Q2194))&gt;1,0,1)</f>
        <v>0</v>
      </c>
      <c r="AC2194" s="207">
        <f>IF(SUMPRODUCT(($A$4:$A2194=A2194)*($F$4:$F2194=F2194)*($Q$4:$Q2194=Q2194))&gt;1,0,1)</f>
        <v>0</v>
      </c>
      <c r="AD2194" s="206" t="str">
        <f t="shared" si="106"/>
        <v xml:space="preserve">{"Organisation": "Samaritan’s Purse", "Indicateur": "Distribution de biens non-alimentaire", "Statut": "Réalisé", "Date de l'activité (passé ou planifiée)
( jj-mm-aaaa)": "10/17/2016", "Département": "Grande Anse", "Commune": "Jeremie", "Section Communale": "7e Marfranc"}, </v>
      </c>
    </row>
    <row r="2195" spans="1:30" s="71" customFormat="1" x14ac:dyDescent="0.25">
      <c r="A2195" s="71" t="s">
        <v>2070</v>
      </c>
      <c r="D2195" s="71" t="s">
        <v>15</v>
      </c>
      <c r="E2195" s="132">
        <v>42660</v>
      </c>
      <c r="F2195" s="77" t="s">
        <v>2417</v>
      </c>
      <c r="G2195" s="145" t="s">
        <v>1055</v>
      </c>
      <c r="H2195" s="138" t="str">
        <f>IFERROR(VLOOKUP(G2195,REFERENCES!O:P,2,FALSE),"")</f>
        <v xml:space="preserve">Nombre </v>
      </c>
      <c r="I2195" s="185">
        <v>40</v>
      </c>
      <c r="J2195" s="73"/>
      <c r="K2195" s="73"/>
      <c r="L2195" s="73"/>
      <c r="M2195" s="147" t="s">
        <v>1818</v>
      </c>
      <c r="N2195" s="197"/>
      <c r="O2195" s="206"/>
      <c r="P2195" s="71" t="s">
        <v>16</v>
      </c>
      <c r="Q2195" s="206" t="s">
        <v>17</v>
      </c>
      <c r="R2195" s="150" t="s">
        <v>1707</v>
      </c>
      <c r="S2195" s="206" t="s">
        <v>1806</v>
      </c>
      <c r="T2195" s="206"/>
      <c r="U2195" s="206"/>
      <c r="V2195" s="145"/>
      <c r="W2195" s="206" t="str">
        <f t="shared" si="104"/>
        <v>SAM20161017GRJE7E</v>
      </c>
      <c r="X2195" s="206">
        <f t="shared" si="105"/>
        <v>0</v>
      </c>
      <c r="Y2195" s="206" t="str">
        <f>VLOOKUP(P2195,NIVEAUXADMIN!A:B,2,FALSE)</f>
        <v>HT08</v>
      </c>
      <c r="Z2195" s="206" t="str">
        <f>VLOOKUP(Q2195,NIVEAUXADMIN!E:F,2,FALSE)</f>
        <v>HT08811</v>
      </c>
      <c r="AA2195" s="206" t="str">
        <f>VLOOKUP(R2195,NIVEAUXADMIN!I:J,2,FALSE)</f>
        <v>HT08811-07</v>
      </c>
      <c r="AB2195" s="206">
        <f>IF(SUMPRODUCT(($A$4:$A2195=A2195)*($Q$4:$Q2195=Q2195))&gt;1,0,1)</f>
        <v>0</v>
      </c>
      <c r="AC2195" s="207">
        <f>IF(SUMPRODUCT(($A$4:$A2195=A2195)*($F$4:$F2195=F2195)*($Q$4:$Q2195=Q2195))&gt;1,0,1)</f>
        <v>0</v>
      </c>
      <c r="AD2195" s="206" t="str">
        <f t="shared" si="106"/>
        <v xml:space="preserve">{"Organisation": "Samaritan’s Purse", "Indicateur": "Distribution de biens non-alimentaire", "Statut": "Réalisé", "Date de l'activité (passé ou planifiée)
( jj-mm-aaaa)": "10/17/2016", "Département": "Grande Anse", "Commune": "Jeremie", "Section Communale": "7e Marfranc"}, </v>
      </c>
    </row>
    <row r="2196" spans="1:30" s="71" customFormat="1" x14ac:dyDescent="0.25">
      <c r="A2196" s="71" t="s">
        <v>2070</v>
      </c>
      <c r="D2196" s="71" t="s">
        <v>15</v>
      </c>
      <c r="E2196" s="132">
        <v>42660</v>
      </c>
      <c r="F2196" s="77" t="s">
        <v>2420</v>
      </c>
      <c r="G2196" s="145" t="s">
        <v>2409</v>
      </c>
      <c r="H2196" s="138" t="str">
        <f>IFERROR(VLOOKUP(G2196,REFERENCES!O:P,2,FALSE),"")</f>
        <v xml:space="preserve">Nombre </v>
      </c>
      <c r="I2196" s="185">
        <v>110</v>
      </c>
      <c r="J2196" s="73"/>
      <c r="K2196" s="73"/>
      <c r="L2196" s="73"/>
      <c r="M2196" s="147" t="s">
        <v>1818</v>
      </c>
      <c r="N2196" s="197"/>
      <c r="O2196" s="206"/>
      <c r="P2196" s="71" t="s">
        <v>16</v>
      </c>
      <c r="Q2196" s="206" t="s">
        <v>17</v>
      </c>
      <c r="R2196" s="150" t="s">
        <v>1748</v>
      </c>
      <c r="S2196" s="206" t="s">
        <v>1823</v>
      </c>
      <c r="T2196" s="206"/>
      <c r="U2196" s="206"/>
      <c r="V2196" s="72"/>
      <c r="W2196" s="206" t="str">
        <f t="shared" si="104"/>
        <v>SAM20161017GRJE9E</v>
      </c>
      <c r="X2196" s="206">
        <f t="shared" si="105"/>
        <v>0</v>
      </c>
      <c r="Y2196" s="206" t="str">
        <f>VLOOKUP(P2196,NIVEAUXADMIN!A:B,2,FALSE)</f>
        <v>HT08</v>
      </c>
      <c r="Z2196" s="206" t="str">
        <f>VLOOKUP(Q2196,NIVEAUXADMIN!E:F,2,FALSE)</f>
        <v>HT08811</v>
      </c>
      <c r="AA2196" s="206" t="str">
        <f>VLOOKUP(R2196,NIVEAUXADMIN!I:J,2,FALSE)</f>
        <v>HT08811-09</v>
      </c>
      <c r="AB2196" s="206">
        <f>IF(SUMPRODUCT(($A$4:$A2196=A2196)*($Q$4:$Q2196=Q2196))&gt;1,0,1)</f>
        <v>0</v>
      </c>
      <c r="AC2196" s="207">
        <f>IF(SUMPRODUCT(($A$4:$A2196=A2196)*($F$4:$F2196=F2196)*($Q$4:$Q2196=Q2196))&gt;1,0,1)</f>
        <v>0</v>
      </c>
      <c r="AD2196" s="206" t="str">
        <f t="shared" si="106"/>
        <v xml:space="preserve">{"Organisation": "Samaritan’s Purse", "Indicateur": "Distribution de materiel d'abris d'urgence", "Statut": "Réalisé", "Date de l'activité (passé ou planifiée)
( jj-mm-aaaa)": "10/17/2016", "Département": "Grande Anse", "Commune": "Jeremie", "Section Communale": "9e Fonds Rouge Torberck"}, </v>
      </c>
    </row>
    <row r="2197" spans="1:30" s="71" customFormat="1" x14ac:dyDescent="0.25">
      <c r="A2197" s="71" t="s">
        <v>2070</v>
      </c>
      <c r="D2197" s="71" t="s">
        <v>15</v>
      </c>
      <c r="E2197" s="132">
        <v>42660</v>
      </c>
      <c r="F2197" s="77" t="s">
        <v>2417</v>
      </c>
      <c r="G2197" s="145" t="s">
        <v>1047</v>
      </c>
      <c r="H2197" s="138" t="str">
        <f>IFERROR(VLOOKUP(G2197,REFERENCES!O:P,2,FALSE),"")</f>
        <v xml:space="preserve">Nombre </v>
      </c>
      <c r="I2197" s="185">
        <v>110</v>
      </c>
      <c r="J2197" s="73"/>
      <c r="K2197" s="73"/>
      <c r="L2197" s="73"/>
      <c r="M2197" s="147" t="s">
        <v>1818</v>
      </c>
      <c r="N2197" s="197"/>
      <c r="O2197" s="206"/>
      <c r="P2197" s="71" t="s">
        <v>16</v>
      </c>
      <c r="Q2197" s="206" t="s">
        <v>17</v>
      </c>
      <c r="R2197" s="150" t="s">
        <v>1748</v>
      </c>
      <c r="S2197" s="206" t="s">
        <v>1823</v>
      </c>
      <c r="V2197" s="72"/>
      <c r="W2197" s="206" t="str">
        <f t="shared" si="104"/>
        <v>SAM20161017GRJE9E</v>
      </c>
      <c r="X2197" s="206">
        <f t="shared" si="105"/>
        <v>0</v>
      </c>
      <c r="Y2197" s="206" t="str">
        <f>VLOOKUP(P2197,NIVEAUXADMIN!A:B,2,FALSE)</f>
        <v>HT08</v>
      </c>
      <c r="Z2197" s="206" t="str">
        <f>VLOOKUP(Q2197,NIVEAUXADMIN!E:F,2,FALSE)</f>
        <v>HT08811</v>
      </c>
      <c r="AA2197" s="206" t="str">
        <f>VLOOKUP(R2197,NIVEAUXADMIN!I:J,2,FALSE)</f>
        <v>HT08811-09</v>
      </c>
      <c r="AB2197" s="206">
        <f>IF(SUMPRODUCT(($A$4:$A2197=A2197)*($Q$4:$Q2197=Q2197))&gt;1,0,1)</f>
        <v>0</v>
      </c>
      <c r="AC2197" s="207">
        <f>IF(SUMPRODUCT(($A$4:$A2197=A2197)*($F$4:$F2197=F2197)*($Q$4:$Q2197=Q2197))&gt;1,0,1)</f>
        <v>0</v>
      </c>
      <c r="AD2197" s="206" t="str">
        <f t="shared" si="106"/>
        <v xml:space="preserve">{"Organisation": "Samaritan’s Purse", "Indicateur": "Distribution de biens non-alimentaire", "Statut": "Réalisé", "Date de l'activité (passé ou planifiée)
( jj-mm-aaaa)": "10/17/2016", "Département": "Grande Anse", "Commune": "Jeremie", "Section Communale": "9e Fonds Rouge Torberck"}, </v>
      </c>
    </row>
    <row r="2198" spans="1:30" s="71" customFormat="1" x14ac:dyDescent="0.25">
      <c r="A2198" s="71" t="s">
        <v>2070</v>
      </c>
      <c r="D2198" s="71" t="s">
        <v>15</v>
      </c>
      <c r="E2198" s="132">
        <v>42660</v>
      </c>
      <c r="F2198" s="77" t="s">
        <v>2417</v>
      </c>
      <c r="G2198" s="145" t="s">
        <v>1055</v>
      </c>
      <c r="H2198" s="138" t="str">
        <f>IFERROR(VLOOKUP(G2198,REFERENCES!O:P,2,FALSE),"")</f>
        <v xml:space="preserve">Nombre </v>
      </c>
      <c r="I2198" s="185">
        <v>110</v>
      </c>
      <c r="J2198" s="146"/>
      <c r="K2198" s="146"/>
      <c r="L2198" s="146"/>
      <c r="M2198" s="147" t="s">
        <v>1818</v>
      </c>
      <c r="N2198" s="197"/>
      <c r="O2198" s="206"/>
      <c r="P2198" s="71" t="s">
        <v>16</v>
      </c>
      <c r="Q2198" s="206" t="s">
        <v>17</v>
      </c>
      <c r="R2198" s="150" t="s">
        <v>1748</v>
      </c>
      <c r="S2198" s="206" t="s">
        <v>1823</v>
      </c>
      <c r="T2198" s="143"/>
      <c r="U2198" s="143"/>
      <c r="V2198" s="72"/>
      <c r="W2198" s="206" t="str">
        <f t="shared" si="104"/>
        <v>SAM20161017GRJE9E</v>
      </c>
      <c r="X2198" s="206">
        <f t="shared" si="105"/>
        <v>0</v>
      </c>
      <c r="Y2198" s="206" t="str">
        <f>VLOOKUP(P2198,NIVEAUXADMIN!A:B,2,FALSE)</f>
        <v>HT08</v>
      </c>
      <c r="Z2198" s="206" t="str">
        <f>VLOOKUP(Q2198,NIVEAUXADMIN!E:F,2,FALSE)</f>
        <v>HT08811</v>
      </c>
      <c r="AA2198" s="206" t="str">
        <f>VLOOKUP(R2198,NIVEAUXADMIN!I:J,2,FALSE)</f>
        <v>HT08811-09</v>
      </c>
      <c r="AB2198" s="206">
        <f>IF(SUMPRODUCT(($A$4:$A2198=A2198)*($Q$4:$Q2198=Q2198))&gt;1,0,1)</f>
        <v>0</v>
      </c>
      <c r="AC2198" s="207">
        <f>IF(SUMPRODUCT(($A$4:$A2198=A2198)*($F$4:$F2198=F2198)*($Q$4:$Q2198=Q2198))&gt;1,0,1)</f>
        <v>0</v>
      </c>
      <c r="AD2198" s="206" t="str">
        <f t="shared" si="106"/>
        <v xml:space="preserve">{"Organisation": "Samaritan’s Purse", "Indicateur": "Distribution de biens non-alimentaire", "Statut": "Réalisé", "Date de l'activité (passé ou planifiée)
( jj-mm-aaaa)": "10/17/2016", "Département": "Grande Anse", "Commune": "Jeremie", "Section Communale": "9e Fonds Rouge Torberck"}, </v>
      </c>
    </row>
    <row r="2199" spans="1:30" s="71" customFormat="1" x14ac:dyDescent="0.25">
      <c r="A2199" s="71" t="s">
        <v>2070</v>
      </c>
      <c r="D2199" s="71" t="s">
        <v>15</v>
      </c>
      <c r="E2199" s="132">
        <v>42660</v>
      </c>
      <c r="F2199" s="77" t="s">
        <v>2420</v>
      </c>
      <c r="G2199" s="145" t="s">
        <v>2409</v>
      </c>
      <c r="H2199" s="138" t="str">
        <f>IFERROR(VLOOKUP(G2199,REFERENCES!O:P,2,FALSE),"")</f>
        <v xml:space="preserve">Nombre </v>
      </c>
      <c r="I2199" s="185">
        <v>500</v>
      </c>
      <c r="J2199" s="146"/>
      <c r="K2199" s="146"/>
      <c r="L2199" s="146"/>
      <c r="M2199" s="147" t="s">
        <v>1818</v>
      </c>
      <c r="N2199" s="197"/>
      <c r="O2199" s="206"/>
      <c r="P2199" s="71" t="s">
        <v>19</v>
      </c>
      <c r="Q2199" s="71" t="s">
        <v>20</v>
      </c>
      <c r="R2199" s="150" t="s">
        <v>1530</v>
      </c>
      <c r="S2199" s="71" t="s">
        <v>1805</v>
      </c>
      <c r="T2199" s="143"/>
      <c r="U2199" s="143"/>
      <c r="V2199" s="72"/>
      <c r="W2199" s="206" t="str">
        <f t="shared" si="104"/>
        <v>SAM20161017SULE3È</v>
      </c>
      <c r="X2199" s="206">
        <f t="shared" si="105"/>
        <v>0</v>
      </c>
      <c r="Y2199" s="206" t="str">
        <f>VLOOKUP(P2199,NIVEAUXADMIN!A:B,2,FALSE)</f>
        <v>HT07</v>
      </c>
      <c r="Z2199" s="206" t="str">
        <f>VLOOKUP(Q2199,NIVEAUXADMIN!E:F,2,FALSE)</f>
        <v>HT07711</v>
      </c>
      <c r="AA2199" s="206" t="str">
        <f>VLOOKUP(R2199,NIVEAUXADMIN!I:J,2,FALSE)</f>
        <v>HT07711-03</v>
      </c>
      <c r="AB2199" s="206">
        <f>IF(SUMPRODUCT(($A$4:$A2199=A2199)*($Q$4:$Q2199=Q2199))&gt;1,0,1)</f>
        <v>0</v>
      </c>
      <c r="AC2199" s="207">
        <f>IF(SUMPRODUCT(($A$4:$A2199=A2199)*($F$4:$F2199=F2199)*($Q$4:$Q2199=Q2199))&gt;1,0,1)</f>
        <v>0</v>
      </c>
      <c r="AD2199" s="206" t="str">
        <f t="shared" si="106"/>
        <v xml:space="preserve">{"Organisation": "Samaritan’s Purse", "Indicateur": "Distribution de materiel d'abris d'urgence", "Statut": "Réalisé", "Date de l'activité (passé ou planifiée)
( jj-mm-aaaa)": "10/17/2016", "Département": "Sud", "Commune": "Les Cayes", "Section Communale": "3ème Laborde"}, </v>
      </c>
    </row>
    <row r="2200" spans="1:30" s="71" customFormat="1" x14ac:dyDescent="0.25">
      <c r="A2200" s="71" t="s">
        <v>2070</v>
      </c>
      <c r="D2200" s="71" t="s">
        <v>15</v>
      </c>
      <c r="E2200" s="132">
        <v>42661</v>
      </c>
      <c r="F2200" s="77" t="s">
        <v>2420</v>
      </c>
      <c r="G2200" s="145" t="s">
        <v>2409</v>
      </c>
      <c r="H2200" s="138" t="str">
        <f>IFERROR(VLOOKUP(G2200,REFERENCES!O:P,2,FALSE),"")</f>
        <v xml:space="preserve">Nombre </v>
      </c>
      <c r="I2200" s="185">
        <v>2310</v>
      </c>
      <c r="J2200" s="146"/>
      <c r="K2200" s="146"/>
      <c r="L2200" s="146"/>
      <c r="M2200" s="147" t="s">
        <v>1818</v>
      </c>
      <c r="N2200" s="73">
        <v>2300</v>
      </c>
      <c r="O2200" s="206"/>
      <c r="P2200" s="71" t="s">
        <v>16</v>
      </c>
      <c r="Q2200" s="71" t="s">
        <v>249</v>
      </c>
      <c r="R2200" s="150" t="s">
        <v>1202</v>
      </c>
      <c r="T2200" s="143"/>
      <c r="U2200" s="143"/>
      <c r="V2200" s="145"/>
      <c r="W2200" s="206" t="str">
        <f t="shared" si="104"/>
        <v>SAM20161018GRBO10</v>
      </c>
      <c r="X2200" s="206">
        <f t="shared" si="105"/>
        <v>0</v>
      </c>
      <c r="Y2200" s="206" t="str">
        <f>VLOOKUP(P2200,NIVEAUXADMIN!A:B,2,FALSE)</f>
        <v>HT08</v>
      </c>
      <c r="Z2200" s="206" t="str">
        <f>VLOOKUP(Q2200,NIVEAUXADMIN!E:F,2,FALSE)</f>
        <v>HT08813</v>
      </c>
      <c r="AA2200" s="206" t="str">
        <f>VLOOKUP(R2200,NIVEAUXADMIN!I:J,2,FALSE)</f>
        <v>HT08813-01</v>
      </c>
      <c r="AB2200" s="206">
        <f>IF(SUMPRODUCT(($A$4:$A2200=A2200)*($Q$4:$Q2200=Q2200))&gt;1,0,1)</f>
        <v>1</v>
      </c>
      <c r="AC2200" s="207">
        <f>IF(SUMPRODUCT(($A$4:$A2200=A2200)*($F$4:$F2200=F2200)*($Q$4:$Q2200=Q2200))&gt;1,0,1)</f>
        <v>1</v>
      </c>
      <c r="AD2200" s="206" t="str">
        <f t="shared" si="106"/>
        <v xml:space="preserve">{"Organisation": "Samaritan’s Purse", "Indicateur": "Distribution de materiel d'abris d'urgence", "Statut": "Réalisé", "Date de l'activité (passé ou planifiée)
( jj-mm-aaaa)": "10/18/2016", "Département": "Grande Anse", "Commune": "Bonbon", "Section Communale": "10e de Désormeau"}, </v>
      </c>
    </row>
    <row r="2201" spans="1:30" s="71" customFormat="1" x14ac:dyDescent="0.25">
      <c r="A2201" s="71" t="s">
        <v>2070</v>
      </c>
      <c r="D2201" s="71" t="s">
        <v>15</v>
      </c>
      <c r="E2201" s="132">
        <v>42661</v>
      </c>
      <c r="F2201" s="77" t="s">
        <v>2417</v>
      </c>
      <c r="G2201" s="145" t="s">
        <v>1047</v>
      </c>
      <c r="H2201" s="138" t="str">
        <f>IFERROR(VLOOKUP(G2201,REFERENCES!O:P,2,FALSE),"")</f>
        <v xml:space="preserve">Nombre </v>
      </c>
      <c r="I2201" s="185">
        <v>850</v>
      </c>
      <c r="J2201" s="146"/>
      <c r="K2201" s="146"/>
      <c r="L2201" s="146"/>
      <c r="M2201" s="147" t="s">
        <v>1818</v>
      </c>
      <c r="N2201" s="207">
        <v>2300</v>
      </c>
      <c r="O2201" s="149" t="s">
        <v>29</v>
      </c>
      <c r="P2201" s="71" t="s">
        <v>16</v>
      </c>
      <c r="Q2201" s="71" t="s">
        <v>249</v>
      </c>
      <c r="R2201" s="150" t="s">
        <v>1202</v>
      </c>
      <c r="T2201" s="143"/>
      <c r="U2201" s="143"/>
      <c r="V2201" s="72"/>
      <c r="W2201" s="206" t="str">
        <f t="shared" si="104"/>
        <v>SAM20161018GRBO10</v>
      </c>
      <c r="X2201" s="206">
        <f t="shared" si="105"/>
        <v>0</v>
      </c>
      <c r="Y2201" s="206" t="str">
        <f>VLOOKUP(P2201,NIVEAUXADMIN!A:B,2,FALSE)</f>
        <v>HT08</v>
      </c>
      <c r="Z2201" s="206" t="str">
        <f>VLOOKUP(Q2201,NIVEAUXADMIN!E:F,2,FALSE)</f>
        <v>HT08813</v>
      </c>
      <c r="AA2201" s="206" t="str">
        <f>VLOOKUP(R2201,NIVEAUXADMIN!I:J,2,FALSE)</f>
        <v>HT08813-01</v>
      </c>
      <c r="AB2201" s="206">
        <f>IF(SUMPRODUCT(($A$4:$A2201=A2201)*($Q$4:$Q2201=Q2201))&gt;1,0,1)</f>
        <v>0</v>
      </c>
      <c r="AC2201" s="207">
        <f>IF(SUMPRODUCT(($A$4:$A2201=A2201)*($F$4:$F2201=F2201)*($Q$4:$Q2201=Q2201))&gt;1,0,1)</f>
        <v>1</v>
      </c>
      <c r="AD2201" s="206" t="str">
        <f t="shared" si="106"/>
        <v xml:space="preserve">{"Organisation": "Samaritan’s Purse", "Indicateur": "Distribution de biens non-alimentaire", "Statut": "Réalisé", "Date de l'activité (passé ou planifiée)
( jj-mm-aaaa)": "10/18/2016", "Département": "Grande Anse", "Commune": "Bonbon", "Section Communale": "10e de Désormeau"}, </v>
      </c>
    </row>
    <row r="2202" spans="1:30" s="71" customFormat="1" x14ac:dyDescent="0.25">
      <c r="A2202" s="71" t="s">
        <v>2070</v>
      </c>
      <c r="D2202" s="71" t="s">
        <v>15</v>
      </c>
      <c r="E2202" s="132">
        <v>42661</v>
      </c>
      <c r="F2202" s="77" t="s">
        <v>2417</v>
      </c>
      <c r="G2202" s="145" t="s">
        <v>1055</v>
      </c>
      <c r="H2202" s="138" t="str">
        <f>IFERROR(VLOOKUP(G2202,REFERENCES!O:P,2,FALSE),"")</f>
        <v xml:space="preserve">Nombre </v>
      </c>
      <c r="I2202" s="185">
        <v>850</v>
      </c>
      <c r="J2202" s="73"/>
      <c r="K2202" s="73"/>
      <c r="L2202" s="73"/>
      <c r="M2202" s="147" t="s">
        <v>1818</v>
      </c>
      <c r="N2202" s="207">
        <v>2300</v>
      </c>
      <c r="O2202" s="149" t="s">
        <v>29</v>
      </c>
      <c r="P2202" s="71" t="s">
        <v>16</v>
      </c>
      <c r="Q2202" s="71" t="s">
        <v>249</v>
      </c>
      <c r="R2202" s="78" t="s">
        <v>1202</v>
      </c>
      <c r="V2202" s="145"/>
      <c r="W2202" s="206" t="str">
        <f t="shared" si="104"/>
        <v>SAM20161018GRBO10</v>
      </c>
      <c r="X2202" s="206">
        <f t="shared" si="105"/>
        <v>0</v>
      </c>
      <c r="Y2202" s="206" t="str">
        <f>VLOOKUP(P2202,NIVEAUXADMIN!A:B,2,FALSE)</f>
        <v>HT08</v>
      </c>
      <c r="Z2202" s="206" t="str">
        <f>VLOOKUP(Q2202,NIVEAUXADMIN!E:F,2,FALSE)</f>
        <v>HT08813</v>
      </c>
      <c r="AA2202" s="206" t="str">
        <f>VLOOKUP(R2202,NIVEAUXADMIN!I:J,2,FALSE)</f>
        <v>HT08813-01</v>
      </c>
      <c r="AB2202" s="206">
        <f>IF(SUMPRODUCT(($A$4:$A2202=A2202)*($Q$4:$Q2202=Q2202))&gt;1,0,1)</f>
        <v>0</v>
      </c>
      <c r="AC2202" s="207">
        <f>IF(SUMPRODUCT(($A$4:$A2202=A2202)*($F$4:$F2202=F2202)*($Q$4:$Q2202=Q2202))&gt;1,0,1)</f>
        <v>0</v>
      </c>
      <c r="AD2202" s="206" t="str">
        <f t="shared" si="106"/>
        <v xml:space="preserve">{"Organisation": "Samaritan’s Purse", "Indicateur": "Distribution de biens non-alimentaire", "Statut": "Réalisé", "Date de l'activité (passé ou planifiée)
( jj-mm-aaaa)": "10/18/2016", "Département": "Grande Anse", "Commune": "Bonbon", "Section Communale": "10e de Désormeau"}, </v>
      </c>
    </row>
    <row r="2203" spans="1:30" s="71" customFormat="1" x14ac:dyDescent="0.25">
      <c r="A2203" s="71" t="s">
        <v>2070</v>
      </c>
      <c r="D2203" s="71" t="s">
        <v>15</v>
      </c>
      <c r="E2203" s="132">
        <v>42661</v>
      </c>
      <c r="F2203" s="77" t="s">
        <v>2420</v>
      </c>
      <c r="G2203" s="145" t="s">
        <v>2409</v>
      </c>
      <c r="H2203" s="138" t="str">
        <f>IFERROR(VLOOKUP(G2203,REFERENCES!O:P,2,FALSE),"")</f>
        <v xml:space="preserve">Nombre </v>
      </c>
      <c r="I2203" s="185">
        <v>1008</v>
      </c>
      <c r="J2203" s="73"/>
      <c r="K2203" s="73"/>
      <c r="L2203" s="73"/>
      <c r="M2203" s="147" t="s">
        <v>1818</v>
      </c>
      <c r="N2203" s="207">
        <v>1008</v>
      </c>
      <c r="O2203" s="206"/>
      <c r="P2203" s="71" t="s">
        <v>19</v>
      </c>
      <c r="Q2203" s="71" t="s">
        <v>521</v>
      </c>
      <c r="R2203" s="78" t="s">
        <v>1583</v>
      </c>
      <c r="V2203" s="145"/>
      <c r="W2203" s="206" t="str">
        <f t="shared" si="104"/>
        <v>SAM20161018SUCO4È</v>
      </c>
      <c r="X2203" s="206">
        <f t="shared" si="105"/>
        <v>0</v>
      </c>
      <c r="Y2203" s="206" t="str">
        <f>VLOOKUP(P2203,NIVEAUXADMIN!A:B,2,FALSE)</f>
        <v>HT07</v>
      </c>
      <c r="Z2203" s="206" t="str">
        <f>VLOOKUP(Q2203,NIVEAUXADMIN!E:F,2,FALSE)</f>
        <v>HT07741</v>
      </c>
      <c r="AA2203" s="206" t="str">
        <f>VLOOKUP(R2203,NIVEAUXADMIN!I:J,2,FALSE)</f>
        <v>HT07741-01</v>
      </c>
      <c r="AB2203" s="206">
        <f>IF(SUMPRODUCT(($A$4:$A2203=A2203)*($Q$4:$Q2203=Q2203))&gt;1,0,1)</f>
        <v>0</v>
      </c>
      <c r="AC2203" s="207">
        <f>IF(SUMPRODUCT(($A$4:$A2203=A2203)*($F$4:$F2203=F2203)*($Q$4:$Q2203=Q2203))&gt;1,0,1)</f>
        <v>0</v>
      </c>
      <c r="AD2203" s="206" t="str">
        <f t="shared" si="106"/>
        <v xml:space="preserve">{"Organisation": "Samaritan’s Purse", "Indicateur": "Distribution de materiel d'abris d'urgence", "Statut": "Réalisé", "Date de l'activité (passé ou planifiée)
( jj-mm-aaaa)": "10/18/2016", "Département": "Sud", "Commune": "Coteaux", "Section Communale": "4ème Condé"}, </v>
      </c>
    </row>
    <row r="2204" spans="1:30" s="71" customFormat="1" x14ac:dyDescent="0.25">
      <c r="A2204" s="71" t="s">
        <v>2070</v>
      </c>
      <c r="D2204" s="71" t="s">
        <v>15</v>
      </c>
      <c r="E2204" s="132">
        <v>42663</v>
      </c>
      <c r="F2204" s="77" t="s">
        <v>2420</v>
      </c>
      <c r="G2204" s="145" t="s">
        <v>2409</v>
      </c>
      <c r="H2204" s="138" t="str">
        <f>IFERROR(VLOOKUP(G2204,REFERENCES!O:P,2,FALSE),"")</f>
        <v xml:space="preserve">Nombre </v>
      </c>
      <c r="I2204" s="185">
        <v>1403</v>
      </c>
      <c r="J2204" s="73"/>
      <c r="K2204" s="73"/>
      <c r="L2204" s="73"/>
      <c r="M2204" s="147" t="s">
        <v>1818</v>
      </c>
      <c r="N2204" s="207">
        <v>1418</v>
      </c>
      <c r="O2204" s="206"/>
      <c r="P2204" s="71" t="s">
        <v>19</v>
      </c>
      <c r="Q2204" s="206" t="s">
        <v>521</v>
      </c>
      <c r="R2204" s="150" t="s">
        <v>1697</v>
      </c>
      <c r="S2204" s="206"/>
      <c r="V2204" s="145"/>
      <c r="W2204" s="206" t="str">
        <f t="shared" si="104"/>
        <v>SAM20161020SUCO6È</v>
      </c>
      <c r="X2204" s="206">
        <f t="shared" si="105"/>
        <v>0</v>
      </c>
      <c r="Y2204" s="206" t="str">
        <f>VLOOKUP(P2204,NIVEAUXADMIN!A:B,2,FALSE)</f>
        <v>HT07</v>
      </c>
      <c r="Z2204" s="206" t="str">
        <f>VLOOKUP(Q2204,NIVEAUXADMIN!E:F,2,FALSE)</f>
        <v>HT07741</v>
      </c>
      <c r="AA2204" s="206" t="str">
        <f>VLOOKUP(R2204,NIVEAUXADMIN!I:J,2,FALSE)</f>
        <v>HT07741-03</v>
      </c>
      <c r="AB2204" s="206">
        <f>IF(SUMPRODUCT(($A$4:$A2204=A2204)*($Q$4:$Q2204=Q2204))&gt;1,0,1)</f>
        <v>0</v>
      </c>
      <c r="AC2204" s="207">
        <f>IF(SUMPRODUCT(($A$4:$A2204=A2204)*($F$4:$F2204=F2204)*($Q$4:$Q2204=Q2204))&gt;1,0,1)</f>
        <v>0</v>
      </c>
      <c r="AD2204" s="206" t="str">
        <f t="shared" si="106"/>
        <v xml:space="preserve">{"Organisation": "Samaritan’s Purse", "Indicateur": "Distribution de materiel d'abris d'urgence", "Statut": "Réalisé", "Date de l'activité (passé ou planifiée)
( jj-mm-aaaa)": "10/20/2016", "Département": "Sud", "Commune": "Coteaux", "Section Communale": "6ème Quentin"}, </v>
      </c>
    </row>
    <row r="2205" spans="1:30" s="71" customFormat="1" x14ac:dyDescent="0.25">
      <c r="A2205" s="71" t="s">
        <v>2070</v>
      </c>
      <c r="D2205" s="71" t="s">
        <v>15</v>
      </c>
      <c r="E2205" s="132">
        <v>42663</v>
      </c>
      <c r="F2205" s="77" t="s">
        <v>2417</v>
      </c>
      <c r="G2205" s="145" t="s">
        <v>1055</v>
      </c>
      <c r="H2205" s="138" t="str">
        <f>IFERROR(VLOOKUP(G2205,REFERENCES!O:P,2,FALSE),"")</f>
        <v xml:space="preserve">Nombre </v>
      </c>
      <c r="I2205" s="185">
        <v>80</v>
      </c>
      <c r="J2205" s="73"/>
      <c r="K2205" s="73"/>
      <c r="L2205" s="73"/>
      <c r="M2205" s="147" t="s">
        <v>1818</v>
      </c>
      <c r="N2205" s="197"/>
      <c r="O2205" s="206"/>
      <c r="P2205" s="71" t="s">
        <v>19</v>
      </c>
      <c r="Q2205" s="206" t="s">
        <v>521</v>
      </c>
      <c r="R2205" s="150" t="s">
        <v>1697</v>
      </c>
      <c r="S2205" s="206"/>
      <c r="V2205" s="145"/>
      <c r="W2205" s="206" t="str">
        <f t="shared" si="104"/>
        <v>SAM20161020SUCO6È</v>
      </c>
      <c r="X2205" s="206">
        <f t="shared" si="105"/>
        <v>0</v>
      </c>
      <c r="Y2205" s="206" t="str">
        <f>VLOOKUP(P2205,NIVEAUXADMIN!A:B,2,FALSE)</f>
        <v>HT07</v>
      </c>
      <c r="Z2205" s="206" t="str">
        <f>VLOOKUP(Q2205,NIVEAUXADMIN!E:F,2,FALSE)</f>
        <v>HT07741</v>
      </c>
      <c r="AA2205" s="206" t="str">
        <f>VLOOKUP(R2205,NIVEAUXADMIN!I:J,2,FALSE)</f>
        <v>HT07741-03</v>
      </c>
      <c r="AB2205" s="206">
        <f>IF(SUMPRODUCT(($A$4:$A2205=A2205)*($Q$4:$Q2205=Q2205))&gt;1,0,1)</f>
        <v>0</v>
      </c>
      <c r="AC2205" s="207">
        <f>IF(SUMPRODUCT(($A$4:$A2205=A2205)*($F$4:$F2205=F2205)*($Q$4:$Q2205=Q2205))&gt;1,0,1)</f>
        <v>1</v>
      </c>
      <c r="AD2205" s="206" t="str">
        <f t="shared" si="106"/>
        <v xml:space="preserve">{"Organisation": "Samaritan’s Purse", "Indicateur": "Distribution de biens non-alimentaire", "Statut": "Réalisé", "Date de l'activité (passé ou planifiée)
( jj-mm-aaaa)": "10/20/2016", "Département": "Sud", "Commune": "Coteaux", "Section Communale": "6ème Quentin"}, </v>
      </c>
    </row>
    <row r="2206" spans="1:30" s="71" customFormat="1" x14ac:dyDescent="0.25">
      <c r="A2206" s="71" t="s">
        <v>2070</v>
      </c>
      <c r="D2206" s="71" t="s">
        <v>15</v>
      </c>
      <c r="E2206" s="132">
        <v>42664</v>
      </c>
      <c r="F2206" s="77" t="s">
        <v>2420</v>
      </c>
      <c r="G2206" s="145" t="s">
        <v>2409</v>
      </c>
      <c r="H2206" s="138" t="str">
        <f>IFERROR(VLOOKUP(G2206,REFERENCES!O:P,2,FALSE),"")</f>
        <v xml:space="preserve">Nombre </v>
      </c>
      <c r="I2206" s="185">
        <v>160</v>
      </c>
      <c r="J2206" s="207"/>
      <c r="K2206" s="207"/>
      <c r="L2206" s="207"/>
      <c r="M2206" s="147" t="s">
        <v>1818</v>
      </c>
      <c r="N2206" s="197"/>
      <c r="O2206" s="206"/>
      <c r="P2206" s="71" t="s">
        <v>16</v>
      </c>
      <c r="Q2206" s="71" t="s">
        <v>17</v>
      </c>
      <c r="R2206" s="78" t="s">
        <v>1707</v>
      </c>
      <c r="S2206" s="206" t="s">
        <v>1807</v>
      </c>
      <c r="V2206" s="145"/>
      <c r="W2206" s="206" t="str">
        <f t="shared" si="104"/>
        <v>SAM20161021GRJE7E</v>
      </c>
      <c r="X2206" s="206">
        <f t="shared" si="105"/>
        <v>0</v>
      </c>
      <c r="Y2206" s="206" t="str">
        <f>VLOOKUP(P2206,NIVEAUXADMIN!A:B,2,FALSE)</f>
        <v>HT08</v>
      </c>
      <c r="Z2206" s="206" t="str">
        <f>VLOOKUP(Q2206,NIVEAUXADMIN!E:F,2,FALSE)</f>
        <v>HT08811</v>
      </c>
      <c r="AA2206" s="206" t="str">
        <f>VLOOKUP(R2206,NIVEAUXADMIN!I:J,2,FALSE)</f>
        <v>HT08811-07</v>
      </c>
      <c r="AB2206" s="206">
        <f>IF(SUMPRODUCT(($A$4:$A2206=A2206)*($Q$4:$Q2206=Q2206))&gt;1,0,1)</f>
        <v>0</v>
      </c>
      <c r="AC2206" s="207">
        <f>IF(SUMPRODUCT(($A$4:$A2206=A2206)*($F$4:$F2206=F2206)*($Q$4:$Q2206=Q2206))&gt;1,0,1)</f>
        <v>0</v>
      </c>
      <c r="AD2206" s="206" t="str">
        <f t="shared" si="106"/>
        <v xml:space="preserve">{"Organisation": "Samaritan’s Purse", "Indicateur": "Distribution de materiel d'abris d'urgence", "Statut": "Réalisé", "Date de l'activité (passé ou planifiée)
( jj-mm-aaaa)": "10/21/2016", "Département": "Grande Anse", "Commune": "Jeremie", "Section Communale": "7e Marfranc"}, </v>
      </c>
    </row>
    <row r="2207" spans="1:30" s="71" customFormat="1" x14ac:dyDescent="0.25">
      <c r="A2207" s="71" t="s">
        <v>2070</v>
      </c>
      <c r="D2207" s="71" t="s">
        <v>15</v>
      </c>
      <c r="E2207" s="132">
        <v>42664</v>
      </c>
      <c r="F2207" s="77" t="s">
        <v>2420</v>
      </c>
      <c r="G2207" s="145" t="s">
        <v>2409</v>
      </c>
      <c r="H2207" s="138" t="str">
        <f>IFERROR(VLOOKUP(G2207,REFERENCES!O:P,2,FALSE),"")</f>
        <v xml:space="preserve">Nombre </v>
      </c>
      <c r="I2207" s="185">
        <v>75</v>
      </c>
      <c r="J2207" s="73"/>
      <c r="K2207" s="73"/>
      <c r="L2207" s="73"/>
      <c r="M2207" s="147" t="s">
        <v>1818</v>
      </c>
      <c r="N2207" s="197"/>
      <c r="O2207" s="206"/>
      <c r="P2207" s="71" t="s">
        <v>16</v>
      </c>
      <c r="Q2207" s="71" t="s">
        <v>17</v>
      </c>
      <c r="R2207" s="78" t="s">
        <v>1707</v>
      </c>
      <c r="S2207" s="71" t="s">
        <v>1825</v>
      </c>
      <c r="V2207" s="145"/>
      <c r="W2207" s="206" t="str">
        <f t="shared" si="104"/>
        <v>SAM20161021GRJE7E</v>
      </c>
      <c r="X2207" s="206">
        <f t="shared" si="105"/>
        <v>0</v>
      </c>
      <c r="Y2207" s="206" t="str">
        <f>VLOOKUP(P2207,NIVEAUXADMIN!A:B,2,FALSE)</f>
        <v>HT08</v>
      </c>
      <c r="Z2207" s="206" t="str">
        <f>VLOOKUP(Q2207,NIVEAUXADMIN!E:F,2,FALSE)</f>
        <v>HT08811</v>
      </c>
      <c r="AA2207" s="206" t="str">
        <f>VLOOKUP(R2207,NIVEAUXADMIN!I:J,2,FALSE)</f>
        <v>HT08811-07</v>
      </c>
      <c r="AB2207" s="206">
        <f>IF(SUMPRODUCT(($A$4:$A2207=A2207)*($Q$4:$Q2207=Q2207))&gt;1,0,1)</f>
        <v>0</v>
      </c>
      <c r="AC2207" s="207">
        <f>IF(SUMPRODUCT(($A$4:$A2207=A2207)*($F$4:$F2207=F2207)*($Q$4:$Q2207=Q2207))&gt;1,0,1)</f>
        <v>0</v>
      </c>
      <c r="AD2207" s="206" t="str">
        <f t="shared" si="106"/>
        <v xml:space="preserve">{"Organisation": "Samaritan’s Purse", "Indicateur": "Distribution de materiel d'abris d'urgence", "Statut": "Réalisé", "Date de l'activité (passé ou planifiée)
( jj-mm-aaaa)": "10/21/2016", "Département": "Grande Anse", "Commune": "Jeremie", "Section Communale": "7e Marfranc"}, </v>
      </c>
    </row>
    <row r="2208" spans="1:30" s="71" customFormat="1" x14ac:dyDescent="0.25">
      <c r="A2208" s="71" t="s">
        <v>2070</v>
      </c>
      <c r="D2208" s="71" t="s">
        <v>15</v>
      </c>
      <c r="E2208" s="132">
        <v>42664</v>
      </c>
      <c r="F2208" s="77" t="s">
        <v>2420</v>
      </c>
      <c r="G2208" s="145" t="s">
        <v>2409</v>
      </c>
      <c r="H2208" s="138" t="str">
        <f>IFERROR(VLOOKUP(G2208,REFERENCES!O:P,2,FALSE),"")</f>
        <v xml:space="preserve">Nombre </v>
      </c>
      <c r="I2208" s="185">
        <v>65</v>
      </c>
      <c r="J2208" s="73"/>
      <c r="K2208" s="73"/>
      <c r="L2208" s="73"/>
      <c r="M2208" s="147" t="s">
        <v>1818</v>
      </c>
      <c r="N2208" s="197"/>
      <c r="O2208" s="206"/>
      <c r="P2208" s="71" t="s">
        <v>16</v>
      </c>
      <c r="Q2208" s="143" t="s">
        <v>17</v>
      </c>
      <c r="R2208" s="150" t="s">
        <v>1748</v>
      </c>
      <c r="S2208" s="71" t="s">
        <v>1824</v>
      </c>
      <c r="U2208" s="143"/>
      <c r="V2208" s="145"/>
      <c r="W2208" s="206" t="str">
        <f t="shared" si="104"/>
        <v>SAM20161021GRJE9E</v>
      </c>
      <c r="X2208" s="206">
        <f t="shared" si="105"/>
        <v>0</v>
      </c>
      <c r="Y2208" s="206" t="str">
        <f>VLOOKUP(P2208,NIVEAUXADMIN!A:B,2,FALSE)</f>
        <v>HT08</v>
      </c>
      <c r="Z2208" s="206" t="str">
        <f>VLOOKUP(Q2208,NIVEAUXADMIN!E:F,2,FALSE)</f>
        <v>HT08811</v>
      </c>
      <c r="AA2208" s="206" t="str">
        <f>VLOOKUP(R2208,NIVEAUXADMIN!I:J,2,FALSE)</f>
        <v>HT08811-09</v>
      </c>
      <c r="AB2208" s="206">
        <f>IF(SUMPRODUCT(($A$4:$A2208=A2208)*($Q$4:$Q2208=Q2208))&gt;1,0,1)</f>
        <v>0</v>
      </c>
      <c r="AC2208" s="207">
        <f>IF(SUMPRODUCT(($A$4:$A2208=A2208)*($F$4:$F2208=F2208)*($Q$4:$Q2208=Q2208))&gt;1,0,1)</f>
        <v>0</v>
      </c>
      <c r="AD2208" s="206" t="str">
        <f t="shared" si="106"/>
        <v xml:space="preserve">{"Organisation": "Samaritan’s Purse", "Indicateur": "Distribution de materiel d'abris d'urgence", "Statut": "Réalisé", "Date de l'activité (passé ou planifiée)
( jj-mm-aaaa)": "10/21/2016", "Département": "Grande Anse", "Commune": "Jeremie", "Section Communale": "9e Fonds Rouge Torberck"}, </v>
      </c>
    </row>
    <row r="2209" spans="1:30" s="71" customFormat="1" x14ac:dyDescent="0.25">
      <c r="A2209" s="71" t="s">
        <v>2070</v>
      </c>
      <c r="D2209" s="71" t="s">
        <v>15</v>
      </c>
      <c r="E2209" s="132">
        <v>42664</v>
      </c>
      <c r="F2209" s="77" t="s">
        <v>2420</v>
      </c>
      <c r="G2209" s="145" t="s">
        <v>2409</v>
      </c>
      <c r="H2209" s="138" t="str">
        <f>IFERROR(VLOOKUP(G2209,REFERENCES!O:P,2,FALSE),"")</f>
        <v xml:space="preserve">Nombre </v>
      </c>
      <c r="I2209" s="185">
        <v>137</v>
      </c>
      <c r="J2209" s="73"/>
      <c r="K2209" s="73"/>
      <c r="L2209" s="73"/>
      <c r="M2209" s="147" t="s">
        <v>1818</v>
      </c>
      <c r="N2209" s="197"/>
      <c r="O2209" s="206"/>
      <c r="P2209" s="71" t="s">
        <v>16</v>
      </c>
      <c r="Q2209" s="143" t="s">
        <v>17</v>
      </c>
      <c r="R2209" s="150" t="s">
        <v>1748</v>
      </c>
      <c r="S2209" s="71" t="s">
        <v>1808</v>
      </c>
      <c r="U2209" s="143"/>
      <c r="V2209" s="72"/>
      <c r="W2209" s="206" t="str">
        <f t="shared" si="104"/>
        <v>SAM20161021GRJE9E</v>
      </c>
      <c r="X2209" s="206">
        <f t="shared" si="105"/>
        <v>0</v>
      </c>
      <c r="Y2209" s="206" t="str">
        <f>VLOOKUP(P2209,NIVEAUXADMIN!A:B,2,FALSE)</f>
        <v>HT08</v>
      </c>
      <c r="Z2209" s="206" t="str">
        <f>VLOOKUP(Q2209,NIVEAUXADMIN!E:F,2,FALSE)</f>
        <v>HT08811</v>
      </c>
      <c r="AA2209" s="206" t="str">
        <f>VLOOKUP(R2209,NIVEAUXADMIN!I:J,2,FALSE)</f>
        <v>HT08811-09</v>
      </c>
      <c r="AB2209" s="206">
        <f>IF(SUMPRODUCT(($A$4:$A2209=A2209)*($Q$4:$Q2209=Q2209))&gt;1,0,1)</f>
        <v>0</v>
      </c>
      <c r="AC2209" s="207">
        <f>IF(SUMPRODUCT(($A$4:$A2209=A2209)*($F$4:$F2209=F2209)*($Q$4:$Q2209=Q2209))&gt;1,0,1)</f>
        <v>0</v>
      </c>
      <c r="AD2209" s="206" t="str">
        <f t="shared" si="106"/>
        <v xml:space="preserve">{"Organisation": "Samaritan’s Purse", "Indicateur": "Distribution de materiel d'abris d'urgence", "Statut": "Réalisé", "Date de l'activité (passé ou planifiée)
( jj-mm-aaaa)": "10/21/2016", "Département": "Grande Anse", "Commune": "Jeremie", "Section Communale": "9e Fonds Rouge Torberck"}, </v>
      </c>
    </row>
    <row r="2210" spans="1:30" s="71" customFormat="1" x14ac:dyDescent="0.25">
      <c r="A2210" s="71" t="s">
        <v>2070</v>
      </c>
      <c r="D2210" s="71" t="s">
        <v>15</v>
      </c>
      <c r="E2210" s="132">
        <v>42665</v>
      </c>
      <c r="F2210" s="77" t="s">
        <v>2420</v>
      </c>
      <c r="G2210" s="145" t="s">
        <v>2409</v>
      </c>
      <c r="H2210" s="138" t="str">
        <f>IFERROR(VLOOKUP(G2210,REFERENCES!O:P,2,FALSE),"")</f>
        <v xml:space="preserve">Nombre </v>
      </c>
      <c r="I2210" s="185">
        <v>1075</v>
      </c>
      <c r="J2210" s="73"/>
      <c r="K2210" s="73"/>
      <c r="L2210" s="73"/>
      <c r="M2210" s="147" t="s">
        <v>1818</v>
      </c>
      <c r="N2210" s="73">
        <v>1075</v>
      </c>
      <c r="O2210" s="206"/>
      <c r="P2210" s="71" t="s">
        <v>19</v>
      </c>
      <c r="Q2210" s="71" t="s">
        <v>534</v>
      </c>
      <c r="R2210" s="78" t="s">
        <v>1324</v>
      </c>
      <c r="S2210" s="143"/>
      <c r="V2210" s="145"/>
      <c r="W2210" s="206" t="str">
        <f t="shared" si="104"/>
        <v>SAM20161022SUPO1È</v>
      </c>
      <c r="X2210" s="206">
        <f t="shared" si="105"/>
        <v>0</v>
      </c>
      <c r="Y2210" s="206" t="str">
        <f>VLOOKUP(P2210,NIVEAUXADMIN!A:B,2,FALSE)</f>
        <v>HT07</v>
      </c>
      <c r="Z2210" s="206" t="str">
        <f>VLOOKUP(Q2210,NIVEAUXADMIN!E:F,2,FALSE)</f>
        <v>HT07742</v>
      </c>
      <c r="AA2210" s="206" t="str">
        <f>VLOOKUP(R2210,NIVEAUXADMIN!I:J,2,FALSE)</f>
        <v>HT07742-01</v>
      </c>
      <c r="AB2210" s="206">
        <f>IF(SUMPRODUCT(($A$4:$A2210=A2210)*($Q$4:$Q2210=Q2210))&gt;1,0,1)</f>
        <v>1</v>
      </c>
      <c r="AC2210" s="207">
        <f>IF(SUMPRODUCT(($A$4:$A2210=A2210)*($F$4:$F2210=F2210)*($Q$4:$Q2210=Q2210))&gt;1,0,1)</f>
        <v>1</v>
      </c>
      <c r="AD2210" s="206" t="str">
        <f t="shared" si="106"/>
        <v xml:space="preserve">{"Organisation": "Samaritan’s Purse", "Indicateur": "Distribution de materiel d'abris d'urgence", "Statut": "Réalisé", "Date de l'activité (passé ou planifiée)
( jj-mm-aaaa)": "10/22/2016", "Département": "Sud", "Commune": "Port-a-Piment", "Section Communale": "1ère Paricot"}, </v>
      </c>
    </row>
    <row r="2211" spans="1:30" s="71" customFormat="1" x14ac:dyDescent="0.25">
      <c r="A2211" s="71" t="s">
        <v>2070</v>
      </c>
      <c r="D2211" s="71" t="s">
        <v>15</v>
      </c>
      <c r="E2211" s="132">
        <v>42665</v>
      </c>
      <c r="F2211" s="77" t="s">
        <v>2420</v>
      </c>
      <c r="G2211" s="145" t="s">
        <v>2409</v>
      </c>
      <c r="H2211" s="138" t="str">
        <f>IFERROR(VLOOKUP(G2211,REFERENCES!O:P,2,FALSE),"")</f>
        <v xml:space="preserve">Nombre </v>
      </c>
      <c r="I2211" s="185">
        <v>50</v>
      </c>
      <c r="J2211" s="73"/>
      <c r="K2211" s="73"/>
      <c r="L2211" s="73"/>
      <c r="M2211" s="147" t="s">
        <v>1818</v>
      </c>
      <c r="N2211" s="197"/>
      <c r="O2211" s="206"/>
      <c r="P2211" s="71" t="s">
        <v>19</v>
      </c>
      <c r="Q2211" s="71" t="s">
        <v>537</v>
      </c>
      <c r="R2211" s="150"/>
      <c r="S2211" s="143" t="s">
        <v>1809</v>
      </c>
      <c r="V2211" s="145"/>
      <c r="W2211" s="206" t="str">
        <f t="shared" si="104"/>
        <v>SAM20161022SUPO</v>
      </c>
      <c r="X2211" s="206">
        <f t="shared" si="105"/>
        <v>0</v>
      </c>
      <c r="Y2211" s="206" t="str">
        <f>VLOOKUP(P2211,NIVEAUXADMIN!A:B,2,FALSE)</f>
        <v>HT07</v>
      </c>
      <c r="Z2211" s="206" t="str">
        <f>VLOOKUP(Q2211,NIVEAUXADMIN!E:F,2,FALSE)</f>
        <v>HT07721</v>
      </c>
      <c r="AA2211" s="206" t="e">
        <f>VLOOKUP(R2211,NIVEAUXADMIN!I:J,2,FALSE)</f>
        <v>#N/A</v>
      </c>
      <c r="AB2211" s="206">
        <f>IF(SUMPRODUCT(($A$4:$A2211=A2211)*($Q$4:$Q2211=Q2211))&gt;1,0,1)</f>
        <v>0</v>
      </c>
      <c r="AC2211" s="207">
        <f>IF(SUMPRODUCT(($A$4:$A2211=A2211)*($F$4:$F2211=F2211)*($Q$4:$Q2211=Q2211))&gt;1,0,1)</f>
        <v>0</v>
      </c>
      <c r="AD2211" s="206" t="str">
        <f t="shared" si="106"/>
        <v xml:space="preserve">{"Organisation": "Samaritan’s Purse", "Indicateur": "Distribution de materiel d'abris d'urgence", "Statut": "Réalisé", "Date de l'activité (passé ou planifiée)
( jj-mm-aaaa)": "10/22/2016", "Département": "Sud", "Commune": "Port-Salut", "Section Communale": ""}, </v>
      </c>
    </row>
    <row r="2212" spans="1:30" s="71" customFormat="1" x14ac:dyDescent="0.25">
      <c r="A2212" s="71" t="s">
        <v>2070</v>
      </c>
      <c r="D2212" s="71" t="s">
        <v>15</v>
      </c>
      <c r="E2212" s="132">
        <v>42666</v>
      </c>
      <c r="F2212" s="77" t="s">
        <v>2420</v>
      </c>
      <c r="G2212" s="145" t="s">
        <v>2409</v>
      </c>
      <c r="H2212" s="138" t="str">
        <f>IFERROR(VLOOKUP(G2212,REFERENCES!O:P,2,FALSE),"")</f>
        <v xml:space="preserve">Nombre </v>
      </c>
      <c r="I2212" s="185">
        <v>200</v>
      </c>
      <c r="J2212" s="73"/>
      <c r="K2212" s="73"/>
      <c r="L2212" s="73"/>
      <c r="M2212" s="147" t="s">
        <v>1818</v>
      </c>
      <c r="N2212" s="197"/>
      <c r="O2212" s="206"/>
      <c r="P2212" s="71" t="s">
        <v>19</v>
      </c>
      <c r="Q2212" s="71" t="s">
        <v>20</v>
      </c>
      <c r="R2212" s="150" t="s">
        <v>1264</v>
      </c>
      <c r="S2212" s="143" t="s">
        <v>1810</v>
      </c>
      <c r="V2212" s="145"/>
      <c r="W2212" s="206" t="str">
        <f t="shared" si="104"/>
        <v>SAM20161023SULE1È</v>
      </c>
      <c r="X2212" s="206">
        <f t="shared" si="105"/>
        <v>0</v>
      </c>
      <c r="Y2212" s="206" t="str">
        <f>VLOOKUP(P2212,NIVEAUXADMIN!A:B,2,FALSE)</f>
        <v>HT07</v>
      </c>
      <c r="Z2212" s="206" t="str">
        <f>VLOOKUP(Q2212,NIVEAUXADMIN!E:F,2,FALSE)</f>
        <v>HT07711</v>
      </c>
      <c r="AA2212" s="206" t="str">
        <f>VLOOKUP(R2212,NIVEAUXADMIN!I:J,2,FALSE)</f>
        <v>HT07711-01</v>
      </c>
      <c r="AB2212" s="206">
        <f>IF(SUMPRODUCT(($A$4:$A2212=A2212)*($Q$4:$Q2212=Q2212))&gt;1,0,1)</f>
        <v>0</v>
      </c>
      <c r="AC2212" s="207">
        <f>IF(SUMPRODUCT(($A$4:$A2212=A2212)*($F$4:$F2212=F2212)*($Q$4:$Q2212=Q2212))&gt;1,0,1)</f>
        <v>0</v>
      </c>
      <c r="AD2212" s="206" t="str">
        <f t="shared" si="106"/>
        <v xml:space="preserve">{"Organisation": "Samaritan’s Purse", "Indicateur": "Distribution de materiel d'abris d'urgence", "Statut": "Réalisé", "Date de l'activité (passé ou planifiée)
( jj-mm-aaaa)": "10/23/2016", "Département": "Sud", "Commune": "Les Cayes", "Section Communale": "1ère Bourdet"}, </v>
      </c>
    </row>
    <row r="2213" spans="1:30" s="71" customFormat="1" x14ac:dyDescent="0.25">
      <c r="A2213" s="71" t="s">
        <v>2070</v>
      </c>
      <c r="D2213" s="71" t="s">
        <v>15</v>
      </c>
      <c r="E2213" s="132">
        <v>42667</v>
      </c>
      <c r="F2213" s="77" t="s">
        <v>2420</v>
      </c>
      <c r="G2213" s="145" t="s">
        <v>2409</v>
      </c>
      <c r="H2213" s="138" t="str">
        <f>IFERROR(VLOOKUP(G2213,REFERENCES!O:P,2,FALSE),"")</f>
        <v xml:space="preserve">Nombre </v>
      </c>
      <c r="I2213" s="185">
        <v>840</v>
      </c>
      <c r="J2213" s="73"/>
      <c r="K2213" s="73"/>
      <c r="L2213" s="73"/>
      <c r="M2213" s="147" t="s">
        <v>1818</v>
      </c>
      <c r="N2213" s="197"/>
      <c r="O2213" s="206"/>
      <c r="P2213" s="71" t="s">
        <v>19</v>
      </c>
      <c r="Q2213" s="71" t="s">
        <v>540</v>
      </c>
      <c r="R2213" s="150"/>
      <c r="S2213" s="143"/>
      <c r="V2213" s="145"/>
      <c r="W2213" s="206" t="str">
        <f t="shared" si="104"/>
        <v>SAM20161024SURO</v>
      </c>
      <c r="X2213" s="206">
        <f t="shared" si="105"/>
        <v>0</v>
      </c>
      <c r="Y2213" s="206" t="str">
        <f>VLOOKUP(P2213,NIVEAUXADMIN!A:B,2,FALSE)</f>
        <v>HT07</v>
      </c>
      <c r="Z2213" s="206" t="str">
        <f>VLOOKUP(Q2213,NIVEAUXADMIN!E:F,2,FALSE)</f>
        <v>HT07743</v>
      </c>
      <c r="AA2213" s="206" t="e">
        <f>VLOOKUP(R2213,NIVEAUXADMIN!I:J,2,FALSE)</f>
        <v>#N/A</v>
      </c>
      <c r="AB2213" s="206">
        <f>IF(SUMPRODUCT(($A$4:$A2213=A2213)*($Q$4:$Q2213=Q2213))&gt;1,0,1)</f>
        <v>0</v>
      </c>
      <c r="AC2213" s="207">
        <f>IF(SUMPRODUCT(($A$4:$A2213=A2213)*($F$4:$F2213=F2213)*($Q$4:$Q2213=Q2213))&gt;1,0,1)</f>
        <v>0</v>
      </c>
      <c r="AD2213" s="206" t="str">
        <f t="shared" si="106"/>
        <v xml:space="preserve">{"Organisation": "Samaritan’s Purse", "Indicateur": "Distribution de materiel d'abris d'urgence", "Statut": "Réalisé", "Date de l'activité (passé ou planifiée)
( jj-mm-aaaa)": "10/24/2016", "Département": "Sud", "Commune": "Roche-A-Bateau", "Section Communale": ""}, </v>
      </c>
    </row>
    <row r="2214" spans="1:30" s="71" customFormat="1" x14ac:dyDescent="0.25">
      <c r="A2214" s="71" t="s">
        <v>2070</v>
      </c>
      <c r="D2214" s="71" t="s">
        <v>15</v>
      </c>
      <c r="E2214" s="132">
        <v>42669</v>
      </c>
      <c r="F2214" s="77" t="s">
        <v>2420</v>
      </c>
      <c r="G2214" s="145" t="s">
        <v>2409</v>
      </c>
      <c r="H2214" s="138" t="str">
        <f>IFERROR(VLOOKUP(G2214,REFERENCES!O:P,2,FALSE),"")</f>
        <v xml:space="preserve">Nombre </v>
      </c>
      <c r="I2214" s="185">
        <v>630</v>
      </c>
      <c r="J2214" s="73"/>
      <c r="K2214" s="73"/>
      <c r="L2214" s="73"/>
      <c r="M2214" s="147" t="s">
        <v>1818</v>
      </c>
      <c r="N2214" s="73">
        <v>630</v>
      </c>
      <c r="O2214" s="206"/>
      <c r="P2214" s="71" t="s">
        <v>19</v>
      </c>
      <c r="Q2214" s="71" t="s">
        <v>518</v>
      </c>
      <c r="R2214" s="150"/>
      <c r="V2214" s="145"/>
      <c r="W2214" s="206" t="str">
        <f t="shared" si="104"/>
        <v>SAM20161026SUCH</v>
      </c>
      <c r="X2214" s="206">
        <f t="shared" si="105"/>
        <v>0</v>
      </c>
      <c r="Y2214" s="206" t="str">
        <f>VLOOKUP(P2214,NIVEAUXADMIN!A:B,2,FALSE)</f>
        <v>HT07</v>
      </c>
      <c r="Z2214" s="206" t="str">
        <f>VLOOKUP(Q2214,NIVEAUXADMIN!E:F,2,FALSE)</f>
        <v>HT07751</v>
      </c>
      <c r="AA2214" s="206" t="e">
        <f>VLOOKUP(R2214,NIVEAUXADMIN!I:J,2,FALSE)</f>
        <v>#N/A</v>
      </c>
      <c r="AB2214" s="206">
        <f>IF(SUMPRODUCT(($A$4:$A2214=A2214)*($Q$4:$Q2214=Q2214))&gt;1,0,1)</f>
        <v>1</v>
      </c>
      <c r="AC2214" s="207">
        <f>IF(SUMPRODUCT(($A$4:$A2214=A2214)*($F$4:$F2214=F2214)*($Q$4:$Q2214=Q2214))&gt;1,0,1)</f>
        <v>1</v>
      </c>
      <c r="AD2214" s="206" t="str">
        <f t="shared" si="106"/>
        <v xml:space="preserve">{"Organisation": "Samaritan’s Purse", "Indicateur": "Distribution de materiel d'abris d'urgence", "Statut": "Réalisé", "Date de l'activité (passé ou planifiée)
( jj-mm-aaaa)": "10/26/2016", "Département": "Sud", "Commune": "Chardonnieres", "Section Communale": ""}, </v>
      </c>
    </row>
    <row r="2215" spans="1:30" s="71" customFormat="1" x14ac:dyDescent="0.25">
      <c r="A2215" s="71" t="s">
        <v>2070</v>
      </c>
      <c r="D2215" s="71" t="s">
        <v>15</v>
      </c>
      <c r="E2215" s="132">
        <v>42670</v>
      </c>
      <c r="F2215" s="77" t="s">
        <v>2420</v>
      </c>
      <c r="G2215" s="145" t="s">
        <v>2409</v>
      </c>
      <c r="H2215" s="138" t="str">
        <f>IFERROR(VLOOKUP(G2215,REFERENCES!O:P,2,FALSE),"")</f>
        <v xml:space="preserve">Nombre </v>
      </c>
      <c r="I2215" s="185">
        <v>1572</v>
      </c>
      <c r="J2215" s="73"/>
      <c r="K2215" s="73"/>
      <c r="L2215" s="73"/>
      <c r="M2215" s="147" t="s">
        <v>1818</v>
      </c>
      <c r="N2215" s="73">
        <v>1572</v>
      </c>
      <c r="O2215" s="206"/>
      <c r="P2215" s="71" t="s">
        <v>19</v>
      </c>
      <c r="Q2215" s="71" t="s">
        <v>20</v>
      </c>
      <c r="R2215" s="150"/>
      <c r="V2215" s="145"/>
      <c r="W2215" s="206" t="str">
        <f t="shared" si="104"/>
        <v>SAM20161027SULE</v>
      </c>
      <c r="X2215" s="206">
        <f t="shared" si="105"/>
        <v>0</v>
      </c>
      <c r="Y2215" s="206" t="str">
        <f>VLOOKUP(P2215,NIVEAUXADMIN!A:B,2,FALSE)</f>
        <v>HT07</v>
      </c>
      <c r="Z2215" s="206" t="str">
        <f>VLOOKUP(Q2215,NIVEAUXADMIN!E:F,2,FALSE)</f>
        <v>HT07711</v>
      </c>
      <c r="AA2215" s="206" t="e">
        <f>VLOOKUP(R2215,NIVEAUXADMIN!I:J,2,FALSE)</f>
        <v>#N/A</v>
      </c>
      <c r="AB2215" s="206">
        <f>IF(SUMPRODUCT(($A$4:$A2215=A2215)*($Q$4:$Q2215=Q2215))&gt;1,0,1)</f>
        <v>0</v>
      </c>
      <c r="AC2215" s="207">
        <f>IF(SUMPRODUCT(($A$4:$A2215=A2215)*($F$4:$F2215=F2215)*($Q$4:$Q2215=Q2215))&gt;1,0,1)</f>
        <v>0</v>
      </c>
      <c r="AD2215" s="206" t="str">
        <f t="shared" si="106"/>
        <v xml:space="preserve">{"Organisation": "Samaritan’s Purse", "Indicateur": "Distribution de materiel d'abris d'urgence", "Statut": "Réalisé", "Date de l'activité (passé ou planifiée)
( jj-mm-aaaa)": "10/27/2016", "Département": "Sud", "Commune": "Les Cayes", "Section Communale": ""}, </v>
      </c>
    </row>
    <row r="2216" spans="1:30" s="71" customFormat="1" x14ac:dyDescent="0.25">
      <c r="A2216" s="71" t="s">
        <v>2070</v>
      </c>
      <c r="D2216" s="71" t="s">
        <v>15</v>
      </c>
      <c r="E2216" s="132">
        <v>42670</v>
      </c>
      <c r="F2216" s="77" t="s">
        <v>2417</v>
      </c>
      <c r="G2216" s="145" t="s">
        <v>1047</v>
      </c>
      <c r="H2216" s="138" t="str">
        <f>IFERROR(VLOOKUP(G2216,REFERENCES!O:P,2,FALSE),"")</f>
        <v xml:space="preserve">Nombre </v>
      </c>
      <c r="I2216" s="185">
        <v>400</v>
      </c>
      <c r="J2216" s="73"/>
      <c r="K2216" s="73"/>
      <c r="L2216" s="73"/>
      <c r="M2216" s="147" t="s">
        <v>1818</v>
      </c>
      <c r="N2216" s="73">
        <v>1572</v>
      </c>
      <c r="O2216" s="149" t="s">
        <v>29</v>
      </c>
      <c r="P2216" s="71" t="s">
        <v>19</v>
      </c>
      <c r="Q2216" s="71" t="s">
        <v>20</v>
      </c>
      <c r="R2216" s="150"/>
      <c r="V2216" s="145"/>
      <c r="W2216" s="206" t="str">
        <f t="shared" si="104"/>
        <v>SAM20161027SULE</v>
      </c>
      <c r="X2216" s="206">
        <f t="shared" si="105"/>
        <v>0</v>
      </c>
      <c r="Y2216" s="206" t="str">
        <f>VLOOKUP(P2216,NIVEAUXADMIN!A:B,2,FALSE)</f>
        <v>HT07</v>
      </c>
      <c r="Z2216" s="206" t="str">
        <f>VLOOKUP(Q2216,NIVEAUXADMIN!E:F,2,FALSE)</f>
        <v>HT07711</v>
      </c>
      <c r="AA2216" s="206" t="e">
        <f>VLOOKUP(R2216,NIVEAUXADMIN!I:J,2,FALSE)</f>
        <v>#N/A</v>
      </c>
      <c r="AB2216" s="206">
        <f>IF(SUMPRODUCT(($A$4:$A2216=A2216)*($Q$4:$Q2216=Q2216))&gt;1,0,1)</f>
        <v>0</v>
      </c>
      <c r="AC2216" s="207">
        <f>IF(SUMPRODUCT(($A$4:$A2216=A2216)*($F$4:$F2216=F2216)*($Q$4:$Q2216=Q2216))&gt;1,0,1)</f>
        <v>1</v>
      </c>
      <c r="AD2216" s="206" t="str">
        <f t="shared" si="106"/>
        <v xml:space="preserve">{"Organisation": "Samaritan’s Purse", "Indicateur": "Distribution de biens non-alimentaire", "Statut": "Réalisé", "Date de l'activité (passé ou planifiée)
( jj-mm-aaaa)": "10/27/2016", "Département": "Sud", "Commune": "Les Cayes", "Section Communale": ""}, </v>
      </c>
    </row>
    <row r="2217" spans="1:30" s="71" customFormat="1" x14ac:dyDescent="0.25">
      <c r="A2217" s="71" t="s">
        <v>2070</v>
      </c>
      <c r="D2217" s="71" t="s">
        <v>15</v>
      </c>
      <c r="E2217" s="132">
        <v>42671</v>
      </c>
      <c r="F2217" s="77" t="s">
        <v>2420</v>
      </c>
      <c r="G2217" s="145" t="s">
        <v>2409</v>
      </c>
      <c r="H2217" s="138" t="str">
        <f>IFERROR(VLOOKUP(G2217,REFERENCES!O:P,2,FALSE),"")</f>
        <v xml:space="preserve">Nombre </v>
      </c>
      <c r="I2217" s="185">
        <v>2550</v>
      </c>
      <c r="J2217" s="73"/>
      <c r="K2217" s="73"/>
      <c r="L2217" s="73"/>
      <c r="M2217" s="147" t="s">
        <v>1818</v>
      </c>
      <c r="N2217" s="207">
        <v>2550</v>
      </c>
      <c r="O2217" s="206"/>
      <c r="P2217" s="71" t="s">
        <v>19</v>
      </c>
      <c r="Q2217" s="71" t="s">
        <v>518</v>
      </c>
      <c r="R2217" s="78"/>
      <c r="V2217" s="145"/>
      <c r="W2217" s="206" t="str">
        <f t="shared" si="104"/>
        <v>SAM20161028SUCH</v>
      </c>
      <c r="X2217" s="206">
        <f t="shared" si="105"/>
        <v>0</v>
      </c>
      <c r="Y2217" s="206" t="str">
        <f>VLOOKUP(P2217,NIVEAUXADMIN!A:B,2,FALSE)</f>
        <v>HT07</v>
      </c>
      <c r="Z2217" s="206" t="str">
        <f>VLOOKUP(Q2217,NIVEAUXADMIN!E:F,2,FALSE)</f>
        <v>HT07751</v>
      </c>
      <c r="AA2217" s="206" t="e">
        <f>VLOOKUP(R2217,NIVEAUXADMIN!I:J,2,FALSE)</f>
        <v>#N/A</v>
      </c>
      <c r="AB2217" s="206">
        <f>IF(SUMPRODUCT(($A$4:$A2217=A2217)*($Q$4:$Q2217=Q2217))&gt;1,0,1)</f>
        <v>0</v>
      </c>
      <c r="AC2217" s="207">
        <f>IF(SUMPRODUCT(($A$4:$A2217=A2217)*($F$4:$F2217=F2217)*($Q$4:$Q2217=Q2217))&gt;1,0,1)</f>
        <v>0</v>
      </c>
      <c r="AD2217" s="206" t="str">
        <f t="shared" si="106"/>
        <v xml:space="preserve">{"Organisation": "Samaritan’s Purse", "Indicateur": "Distribution de materiel d'abris d'urgence", "Statut": "Réalisé", "Date de l'activité (passé ou planifiée)
( jj-mm-aaaa)": "10/28/2016", "Département": "Sud", "Commune": "Chardonnieres", "Section Communale": ""}, </v>
      </c>
    </row>
    <row r="2218" spans="1:30" s="71" customFormat="1" x14ac:dyDescent="0.25">
      <c r="A2218" s="71" t="s">
        <v>2070</v>
      </c>
      <c r="D2218" s="71" t="s">
        <v>15</v>
      </c>
      <c r="E2218" s="132">
        <v>42671</v>
      </c>
      <c r="F2218" s="77" t="s">
        <v>2420</v>
      </c>
      <c r="G2218" s="145" t="s">
        <v>2409</v>
      </c>
      <c r="H2218" s="138" t="str">
        <f>IFERROR(VLOOKUP(G2218,REFERENCES!O:P,2,FALSE),"")</f>
        <v xml:space="preserve">Nombre </v>
      </c>
      <c r="I2218" s="185">
        <v>49</v>
      </c>
      <c r="J2218" s="73"/>
      <c r="K2218" s="73"/>
      <c r="L2218" s="73"/>
      <c r="M2218" s="147" t="s">
        <v>1818</v>
      </c>
      <c r="N2218" s="207">
        <v>249</v>
      </c>
      <c r="O2218" s="206"/>
      <c r="P2218" s="71" t="s">
        <v>16</v>
      </c>
      <c r="Q2218" s="71" t="s">
        <v>17</v>
      </c>
      <c r="R2218" s="78" t="s">
        <v>1748</v>
      </c>
      <c r="V2218" s="145"/>
      <c r="W2218" s="206" t="str">
        <f t="shared" si="104"/>
        <v>SAM20161028GRJE9E</v>
      </c>
      <c r="X2218" s="206">
        <f t="shared" si="105"/>
        <v>0</v>
      </c>
      <c r="Y2218" s="206" t="str">
        <f>VLOOKUP(P2218,NIVEAUXADMIN!A:B,2,FALSE)</f>
        <v>HT08</v>
      </c>
      <c r="Z2218" s="206" t="str">
        <f>VLOOKUP(Q2218,NIVEAUXADMIN!E:F,2,FALSE)</f>
        <v>HT08811</v>
      </c>
      <c r="AA2218" s="206" t="str">
        <f>VLOOKUP(R2218,NIVEAUXADMIN!I:J,2,FALSE)</f>
        <v>HT08811-09</v>
      </c>
      <c r="AB2218" s="206">
        <f>IF(SUMPRODUCT(($A$4:$A2218=A2218)*($Q$4:$Q2218=Q2218))&gt;1,0,1)</f>
        <v>0</v>
      </c>
      <c r="AC2218" s="207">
        <f>IF(SUMPRODUCT(($A$4:$A2218=A2218)*($F$4:$F2218=F2218)*($Q$4:$Q2218=Q2218))&gt;1,0,1)</f>
        <v>0</v>
      </c>
      <c r="AD2218" s="206" t="str">
        <f t="shared" si="106"/>
        <v xml:space="preserve">{"Organisation": "Samaritan’s Purse", "Indicateur": "Distribution de materiel d'abris d'urgence", "Statut": "Réalisé", "Date de l'activité (passé ou planifiée)
( jj-mm-aaaa)": "10/28/2016", "Département": "Grande Anse", "Commune": "Jeremie", "Section Communale": "9e Fonds Rouge Torberck"}, </v>
      </c>
    </row>
    <row r="2219" spans="1:30" s="71" customFormat="1" x14ac:dyDescent="0.25">
      <c r="A2219" s="71" t="s">
        <v>2070</v>
      </c>
      <c r="D2219" s="71" t="s">
        <v>15</v>
      </c>
      <c r="E2219" s="132">
        <v>42671</v>
      </c>
      <c r="F2219" s="77" t="s">
        <v>2417</v>
      </c>
      <c r="G2219" s="145" t="s">
        <v>1047</v>
      </c>
      <c r="H2219" s="138" t="str">
        <f>IFERROR(VLOOKUP(G2219,REFERENCES!O:P,2,FALSE),"")</f>
        <v xml:space="preserve">Nombre </v>
      </c>
      <c r="I2219" s="185">
        <v>200</v>
      </c>
      <c r="J2219" s="73"/>
      <c r="K2219" s="73"/>
      <c r="L2219" s="73"/>
      <c r="M2219" s="147" t="s">
        <v>1818</v>
      </c>
      <c r="N2219" s="207">
        <v>249</v>
      </c>
      <c r="O2219" s="149" t="s">
        <v>29</v>
      </c>
      <c r="P2219" s="71" t="s">
        <v>16</v>
      </c>
      <c r="Q2219" s="71" t="s">
        <v>17</v>
      </c>
      <c r="R2219" s="78" t="s">
        <v>1748</v>
      </c>
      <c r="V2219" s="145"/>
      <c r="W2219" s="206" t="str">
        <f t="shared" si="104"/>
        <v>SAM20161028GRJE9E</v>
      </c>
      <c r="X2219" s="206">
        <f t="shared" si="105"/>
        <v>0</v>
      </c>
      <c r="Y2219" s="206" t="str">
        <f>VLOOKUP(P2219,NIVEAUXADMIN!A:B,2,FALSE)</f>
        <v>HT08</v>
      </c>
      <c r="Z2219" s="206" t="str">
        <f>VLOOKUP(Q2219,NIVEAUXADMIN!E:F,2,FALSE)</f>
        <v>HT08811</v>
      </c>
      <c r="AA2219" s="206" t="str">
        <f>VLOOKUP(R2219,NIVEAUXADMIN!I:J,2,FALSE)</f>
        <v>HT08811-09</v>
      </c>
      <c r="AB2219" s="206">
        <f>IF(SUMPRODUCT(($A$4:$A2219=A2219)*($Q$4:$Q2219=Q2219))&gt;1,0,1)</f>
        <v>0</v>
      </c>
      <c r="AC2219" s="207">
        <f>IF(SUMPRODUCT(($A$4:$A2219=A2219)*($F$4:$F2219=F2219)*($Q$4:$Q2219=Q2219))&gt;1,0,1)</f>
        <v>0</v>
      </c>
      <c r="AD2219" s="206" t="str">
        <f t="shared" si="106"/>
        <v xml:space="preserve">{"Organisation": "Samaritan’s Purse", "Indicateur": "Distribution de biens non-alimentaire", "Statut": "Réalisé", "Date de l'activité (passé ou planifiée)
( jj-mm-aaaa)": "10/28/2016", "Département": "Grande Anse", "Commune": "Jeremie", "Section Communale": "9e Fonds Rouge Torberck"}, </v>
      </c>
    </row>
    <row r="2220" spans="1:30" s="71" customFormat="1" x14ac:dyDescent="0.25">
      <c r="A2220" s="71" t="s">
        <v>2070</v>
      </c>
      <c r="D2220" s="71" t="s">
        <v>15</v>
      </c>
      <c r="E2220" s="132">
        <v>42671</v>
      </c>
      <c r="F2220" s="77" t="s">
        <v>2417</v>
      </c>
      <c r="G2220" s="145" t="s">
        <v>1055</v>
      </c>
      <c r="H2220" s="138" t="str">
        <f>IFERROR(VLOOKUP(G2220,REFERENCES!O:P,2,FALSE),"")</f>
        <v xml:space="preserve">Nombre </v>
      </c>
      <c r="I2220" s="185">
        <v>49</v>
      </c>
      <c r="J2220" s="73"/>
      <c r="K2220" s="73"/>
      <c r="L2220" s="73"/>
      <c r="M2220" s="147" t="s">
        <v>1818</v>
      </c>
      <c r="N2220" s="207">
        <v>249</v>
      </c>
      <c r="O2220" s="149" t="s">
        <v>29</v>
      </c>
      <c r="P2220" s="71" t="s">
        <v>16</v>
      </c>
      <c r="Q2220" s="71" t="s">
        <v>17</v>
      </c>
      <c r="R2220" s="78" t="s">
        <v>1748</v>
      </c>
      <c r="V2220" s="145"/>
      <c r="W2220" s="206" t="str">
        <f t="shared" si="104"/>
        <v>SAM20161028GRJE9E</v>
      </c>
      <c r="X2220" s="206">
        <f t="shared" si="105"/>
        <v>0</v>
      </c>
      <c r="Y2220" s="206" t="str">
        <f>VLOOKUP(P2220,NIVEAUXADMIN!A:B,2,FALSE)</f>
        <v>HT08</v>
      </c>
      <c r="Z2220" s="206" t="str">
        <f>VLOOKUP(Q2220,NIVEAUXADMIN!E:F,2,FALSE)</f>
        <v>HT08811</v>
      </c>
      <c r="AA2220" s="206" t="str">
        <f>VLOOKUP(R2220,NIVEAUXADMIN!I:J,2,FALSE)</f>
        <v>HT08811-09</v>
      </c>
      <c r="AB2220" s="206">
        <f>IF(SUMPRODUCT(($A$4:$A2220=A2220)*($Q$4:$Q2220=Q2220))&gt;1,0,1)</f>
        <v>0</v>
      </c>
      <c r="AC2220" s="207">
        <f>IF(SUMPRODUCT(($A$4:$A2220=A2220)*($F$4:$F2220=F2220)*($Q$4:$Q2220=Q2220))&gt;1,0,1)</f>
        <v>0</v>
      </c>
      <c r="AD2220" s="206" t="str">
        <f t="shared" si="106"/>
        <v xml:space="preserve">{"Organisation": "Samaritan’s Purse", "Indicateur": "Distribution de biens non-alimentaire", "Statut": "Réalisé", "Date de l'activité (passé ou planifiée)
( jj-mm-aaaa)": "10/28/2016", "Département": "Grande Anse", "Commune": "Jeremie", "Section Communale": "9e Fonds Rouge Torberck"}, </v>
      </c>
    </row>
    <row r="2221" spans="1:30" s="71" customFormat="1" x14ac:dyDescent="0.25">
      <c r="A2221" s="71" t="s">
        <v>2070</v>
      </c>
      <c r="D2221" s="71" t="s">
        <v>15</v>
      </c>
      <c r="E2221" s="132">
        <v>42672</v>
      </c>
      <c r="F2221" s="77" t="s">
        <v>2420</v>
      </c>
      <c r="G2221" s="145" t="s">
        <v>2409</v>
      </c>
      <c r="H2221" s="138" t="str">
        <f>IFERROR(VLOOKUP(G2221,REFERENCES!O:P,2,FALSE),"")</f>
        <v xml:space="preserve">Nombre </v>
      </c>
      <c r="I2221" s="185">
        <v>180</v>
      </c>
      <c r="J2221" s="73"/>
      <c r="K2221" s="73"/>
      <c r="L2221" s="73"/>
      <c r="M2221" s="147" t="s">
        <v>1818</v>
      </c>
      <c r="N2221" s="207">
        <v>180</v>
      </c>
      <c r="O2221" s="206"/>
      <c r="P2221" s="71" t="s">
        <v>19</v>
      </c>
      <c r="Q2221" s="71" t="s">
        <v>20</v>
      </c>
      <c r="R2221" s="150" t="s">
        <v>1420</v>
      </c>
      <c r="V2221" s="145"/>
      <c r="W2221" s="206" t="str">
        <f t="shared" si="104"/>
        <v>SAM20161029SULE2È</v>
      </c>
      <c r="X2221" s="206">
        <f t="shared" si="105"/>
        <v>0</v>
      </c>
      <c r="Y2221" s="206" t="str">
        <f>VLOOKUP(P2221,NIVEAUXADMIN!A:B,2,FALSE)</f>
        <v>HT07</v>
      </c>
      <c r="Z2221" s="206" t="str">
        <f>VLOOKUP(Q2221,NIVEAUXADMIN!E:F,2,FALSE)</f>
        <v>HT07711</v>
      </c>
      <c r="AA2221" s="206" t="str">
        <f>VLOOKUP(R2221,NIVEAUXADMIN!I:J,2,FALSE)</f>
        <v>HT07711-02</v>
      </c>
      <c r="AB2221" s="206">
        <f>IF(SUMPRODUCT(($A$4:$A2221=A2221)*($Q$4:$Q2221=Q2221))&gt;1,0,1)</f>
        <v>0</v>
      </c>
      <c r="AC2221" s="207">
        <f>IF(SUMPRODUCT(($A$4:$A2221=A2221)*($F$4:$F2221=F2221)*($Q$4:$Q2221=Q2221))&gt;1,0,1)</f>
        <v>0</v>
      </c>
      <c r="AD2221" s="206" t="str">
        <f t="shared" si="106"/>
        <v xml:space="preserve">{"Organisation": "Samaritan’s Purse", "Indicateur": "Distribution de materiel d'abris d'urgence", "Statut": "Réalisé", "Date de l'activité (passé ou planifiée)
( jj-mm-aaaa)": "10/29/2016", "Département": "Sud", "Commune": "Les Cayes", "Section Communale": "2ème Fonfrède"}, </v>
      </c>
    </row>
    <row r="2222" spans="1:30" s="71" customFormat="1" x14ac:dyDescent="0.25">
      <c r="A2222" s="71" t="s">
        <v>2070</v>
      </c>
      <c r="D2222" s="71" t="s">
        <v>15</v>
      </c>
      <c r="E2222" s="132">
        <v>42672</v>
      </c>
      <c r="F2222" s="77" t="s">
        <v>2420</v>
      </c>
      <c r="G2222" s="145" t="s">
        <v>2409</v>
      </c>
      <c r="H2222" s="138" t="str">
        <f>IFERROR(VLOOKUP(G2222,REFERENCES!O:P,2,FALSE),"")</f>
        <v xml:space="preserve">Nombre </v>
      </c>
      <c r="I2222" s="185">
        <v>120</v>
      </c>
      <c r="J2222" s="73"/>
      <c r="K2222" s="73"/>
      <c r="L2222" s="73"/>
      <c r="M2222" s="147" t="s">
        <v>1818</v>
      </c>
      <c r="N2222" s="207">
        <v>120</v>
      </c>
      <c r="O2222" s="206"/>
      <c r="P2222" s="71" t="s">
        <v>19</v>
      </c>
      <c r="Q2222" s="71" t="s">
        <v>20</v>
      </c>
      <c r="R2222" s="150" t="s">
        <v>1420</v>
      </c>
      <c r="S2222" s="71" t="s">
        <v>1100</v>
      </c>
      <c r="V2222" s="145"/>
      <c r="W2222" s="206" t="str">
        <f t="shared" si="104"/>
        <v>SAM20161029SULE2È</v>
      </c>
      <c r="X2222" s="206">
        <f t="shared" si="105"/>
        <v>0</v>
      </c>
      <c r="Y2222" s="206" t="str">
        <f>VLOOKUP(P2222,NIVEAUXADMIN!A:B,2,FALSE)</f>
        <v>HT07</v>
      </c>
      <c r="Z2222" s="206" t="str">
        <f>VLOOKUP(Q2222,NIVEAUXADMIN!E:F,2,FALSE)</f>
        <v>HT07711</v>
      </c>
      <c r="AA2222" s="206" t="str">
        <f>VLOOKUP(R2222,NIVEAUXADMIN!I:J,2,FALSE)</f>
        <v>HT07711-02</v>
      </c>
      <c r="AB2222" s="206">
        <f>IF(SUMPRODUCT(($A$4:$A2222=A2222)*($Q$4:$Q2222=Q2222))&gt;1,0,1)</f>
        <v>0</v>
      </c>
      <c r="AC2222" s="207">
        <f>IF(SUMPRODUCT(($A$4:$A2222=A2222)*($F$4:$F2222=F2222)*($Q$4:$Q2222=Q2222))&gt;1,0,1)</f>
        <v>0</v>
      </c>
      <c r="AD2222" s="206" t="str">
        <f t="shared" si="106"/>
        <v xml:space="preserve">{"Organisation": "Samaritan’s Purse", "Indicateur": "Distribution de materiel d'abris d'urgence", "Statut": "Réalisé", "Date de l'activité (passé ou planifiée)
( jj-mm-aaaa)": "10/29/2016", "Département": "Sud", "Commune": "Les Cayes", "Section Communale": "2ème Fonfrède"}, </v>
      </c>
    </row>
    <row r="2223" spans="1:30" s="71" customFormat="1" x14ac:dyDescent="0.25">
      <c r="A2223" s="71" t="s">
        <v>2070</v>
      </c>
      <c r="D2223" s="71" t="s">
        <v>15</v>
      </c>
      <c r="E2223" s="132">
        <v>42672</v>
      </c>
      <c r="F2223" s="77" t="s">
        <v>2420</v>
      </c>
      <c r="G2223" s="145" t="s">
        <v>2409</v>
      </c>
      <c r="H2223" s="138" t="str">
        <f>IFERROR(VLOOKUP(G2223,REFERENCES!O:P,2,FALSE),"")</f>
        <v xml:space="preserve">Nombre </v>
      </c>
      <c r="I2223" s="185">
        <v>155</v>
      </c>
      <c r="J2223" s="73"/>
      <c r="K2223" s="73"/>
      <c r="L2223" s="73"/>
      <c r="M2223" s="147" t="s">
        <v>1818</v>
      </c>
      <c r="N2223" s="73">
        <v>155</v>
      </c>
      <c r="O2223" s="206"/>
      <c r="P2223" s="71" t="s">
        <v>19</v>
      </c>
      <c r="Q2223" s="71" t="s">
        <v>20</v>
      </c>
      <c r="R2223" s="150"/>
      <c r="S2223" s="71" t="s">
        <v>1099</v>
      </c>
      <c r="V2223" s="145"/>
      <c r="W2223" s="206" t="str">
        <f t="shared" si="104"/>
        <v>SAM20161029SULE</v>
      </c>
      <c r="X2223" s="206">
        <f t="shared" si="105"/>
        <v>0</v>
      </c>
      <c r="Y2223" s="206" t="str">
        <f>VLOOKUP(P2223,NIVEAUXADMIN!A:B,2,FALSE)</f>
        <v>HT07</v>
      </c>
      <c r="Z2223" s="206" t="str">
        <f>VLOOKUP(Q2223,NIVEAUXADMIN!E:F,2,FALSE)</f>
        <v>HT07711</v>
      </c>
      <c r="AA2223" s="206" t="e">
        <f>VLOOKUP(R2223,NIVEAUXADMIN!I:J,2,FALSE)</f>
        <v>#N/A</v>
      </c>
      <c r="AB2223" s="206">
        <f>IF(SUMPRODUCT(($A$4:$A2223=A2223)*($Q$4:$Q2223=Q2223))&gt;1,0,1)</f>
        <v>0</v>
      </c>
      <c r="AC2223" s="207">
        <f>IF(SUMPRODUCT(($A$4:$A2223=A2223)*($F$4:$F2223=F2223)*($Q$4:$Q2223=Q2223))&gt;1,0,1)</f>
        <v>0</v>
      </c>
      <c r="AD2223" s="206" t="str">
        <f t="shared" si="106"/>
        <v xml:space="preserve">{"Organisation": "Samaritan’s Purse", "Indicateur": "Distribution de materiel d'abris d'urgence", "Statut": "Réalisé", "Date de l'activité (passé ou planifiée)
( jj-mm-aaaa)": "10/29/2016", "Département": "Sud", "Commune": "Les Cayes", "Section Communale": ""}, </v>
      </c>
    </row>
    <row r="2224" spans="1:30" s="71" customFormat="1" x14ac:dyDescent="0.25">
      <c r="A2224" s="71" t="s">
        <v>2070</v>
      </c>
      <c r="D2224" s="71" t="s">
        <v>15</v>
      </c>
      <c r="E2224" s="132">
        <v>42673</v>
      </c>
      <c r="F2224" s="77" t="s">
        <v>2420</v>
      </c>
      <c r="G2224" s="145" t="s">
        <v>2409</v>
      </c>
      <c r="H2224" s="138" t="str">
        <f>IFERROR(VLOOKUP(G2224,REFERENCES!O:P,2,FALSE),"")</f>
        <v xml:space="preserve">Nombre </v>
      </c>
      <c r="I2224" s="185">
        <v>1400</v>
      </c>
      <c r="J2224" s="73"/>
      <c r="K2224" s="73"/>
      <c r="L2224" s="73"/>
      <c r="M2224" s="147" t="s">
        <v>1818</v>
      </c>
      <c r="N2224" s="73">
        <v>1400</v>
      </c>
      <c r="O2224" s="206"/>
      <c r="P2224" s="71" t="s">
        <v>16</v>
      </c>
      <c r="Q2224" s="206" t="s">
        <v>140</v>
      </c>
      <c r="R2224" s="150" t="s">
        <v>1236</v>
      </c>
      <c r="S2224" s="206" t="s">
        <v>1103</v>
      </c>
      <c r="V2224" s="145"/>
      <c r="W2224" s="206" t="str">
        <f t="shared" si="104"/>
        <v>SAM20161030GRAB1E</v>
      </c>
      <c r="X2224" s="206">
        <f t="shared" si="105"/>
        <v>0</v>
      </c>
      <c r="Y2224" s="206" t="str">
        <f>VLOOKUP(P2224,NIVEAUXADMIN!A:B,2,FALSE)</f>
        <v>HT08</v>
      </c>
      <c r="Z2224" s="206" t="str">
        <f>VLOOKUP(Q2224,NIVEAUXADMIN!E:F,2,FALSE)</f>
        <v>HT08812</v>
      </c>
      <c r="AA2224" s="206" t="str">
        <f>VLOOKUP(R2224,NIVEAUXADMIN!I:J,2,FALSE)</f>
        <v>HT08812-01</v>
      </c>
      <c r="AB2224" s="206">
        <f>IF(SUMPRODUCT(($A$4:$A2224=A2224)*($Q$4:$Q2224=Q2224))&gt;1,0,1)</f>
        <v>1</v>
      </c>
      <c r="AC2224" s="207">
        <f>IF(SUMPRODUCT(($A$4:$A2224=A2224)*($F$4:$F2224=F2224)*($Q$4:$Q2224=Q2224))&gt;1,0,1)</f>
        <v>1</v>
      </c>
      <c r="AD2224" s="206" t="str">
        <f t="shared" si="106"/>
        <v xml:space="preserve">{"Organisation": "Samaritan’s Purse", "Indicateur": "Distribution de materiel d'abris d'urgence", "Statut": "Réalisé", "Date de l'activité (passé ou planifiée)
( jj-mm-aaaa)": "10/30/2016", "Département": "Grande Anse", "Commune": "Abricots", "Section Communale": "1e Anse du Clerc"}, </v>
      </c>
    </row>
    <row r="2225" spans="1:30" s="71" customFormat="1" x14ac:dyDescent="0.25">
      <c r="A2225" s="71" t="s">
        <v>2070</v>
      </c>
      <c r="D2225" s="71" t="s">
        <v>15</v>
      </c>
      <c r="E2225" s="132">
        <v>42673</v>
      </c>
      <c r="F2225" s="77" t="s">
        <v>2420</v>
      </c>
      <c r="G2225" s="145" t="s">
        <v>2409</v>
      </c>
      <c r="H2225" s="138" t="str">
        <f>IFERROR(VLOOKUP(G2225,REFERENCES!O:P,2,FALSE),"")</f>
        <v xml:space="preserve">Nombre </v>
      </c>
      <c r="I2225" s="185">
        <v>100</v>
      </c>
      <c r="J2225" s="73"/>
      <c r="K2225" s="73"/>
      <c r="L2225" s="73"/>
      <c r="M2225" s="147" t="s">
        <v>1818</v>
      </c>
      <c r="N2225" s="73">
        <v>100</v>
      </c>
      <c r="O2225" s="206"/>
      <c r="P2225" s="71" t="s">
        <v>19</v>
      </c>
      <c r="Q2225" s="206" t="s">
        <v>537</v>
      </c>
      <c r="R2225" s="150" t="s">
        <v>1573</v>
      </c>
      <c r="V2225" s="145"/>
      <c r="W2225" s="206" t="str">
        <f t="shared" si="104"/>
        <v>SAM20161030SUPO4È</v>
      </c>
      <c r="X2225" s="206">
        <f t="shared" si="105"/>
        <v>0</v>
      </c>
      <c r="Y2225" s="206" t="str">
        <f>VLOOKUP(P2225,NIVEAUXADMIN!A:B,2,FALSE)</f>
        <v>HT07</v>
      </c>
      <c r="Z2225" s="206" t="str">
        <f>VLOOKUP(Q2225,NIVEAUXADMIN!E:F,2,FALSE)</f>
        <v>HT07721</v>
      </c>
      <c r="AA2225" s="206" t="str">
        <f>VLOOKUP(R2225,NIVEAUXADMIN!I:J,2,FALSE)</f>
        <v>HT07721-01</v>
      </c>
      <c r="AB2225" s="206">
        <f>IF(SUMPRODUCT(($A$4:$A2225=A2225)*($Q$4:$Q2225=Q2225))&gt;1,0,1)</f>
        <v>0</v>
      </c>
      <c r="AC2225" s="207">
        <f>IF(SUMPRODUCT(($A$4:$A2225=A2225)*($F$4:$F2225=F2225)*($Q$4:$Q2225=Q2225))&gt;1,0,1)</f>
        <v>0</v>
      </c>
      <c r="AD2225" s="206" t="str">
        <f t="shared" si="106"/>
        <v xml:space="preserve">{"Organisation": "Samaritan’s Purse", "Indicateur": "Distribution de materiel d'abris d'urgence", "Statut": "Réalisé", "Date de l'activité (passé ou planifiée)
( jj-mm-aaaa)": "10/30/2016", "Département": "Sud", "Commune": "Port-Salut", "Section Communale": "4ème Barbois"}, </v>
      </c>
    </row>
    <row r="2226" spans="1:30" s="71" customFormat="1" x14ac:dyDescent="0.25">
      <c r="A2226" s="71" t="s">
        <v>2070</v>
      </c>
      <c r="D2226" s="71" t="s">
        <v>15</v>
      </c>
      <c r="E2226" s="132">
        <v>42673</v>
      </c>
      <c r="F2226" s="77" t="s">
        <v>2420</v>
      </c>
      <c r="G2226" s="145" t="s">
        <v>2409</v>
      </c>
      <c r="H2226" s="138" t="str">
        <f>IFERROR(VLOOKUP(G2226,REFERENCES!O:P,2,FALSE),"")</f>
        <v xml:space="preserve">Nombre </v>
      </c>
      <c r="I2226" s="185">
        <v>119</v>
      </c>
      <c r="J2226" s="207"/>
      <c r="K2226" s="207"/>
      <c r="L2226" s="207"/>
      <c r="M2226" s="147" t="s">
        <v>1818</v>
      </c>
      <c r="N2226" s="73">
        <v>119</v>
      </c>
      <c r="O2226" s="206"/>
      <c r="P2226" s="71" t="s">
        <v>19</v>
      </c>
      <c r="Q2226" s="71" t="s">
        <v>537</v>
      </c>
      <c r="R2226" s="78" t="s">
        <v>1643</v>
      </c>
      <c r="S2226" s="206" t="s">
        <v>1101</v>
      </c>
      <c r="V2226" s="72"/>
      <c r="W2226" s="206" t="str">
        <f t="shared" si="104"/>
        <v>SAM20161030SUPO5È</v>
      </c>
      <c r="X2226" s="206">
        <f t="shared" si="105"/>
        <v>0</v>
      </c>
      <c r="Y2226" s="206" t="str">
        <f>VLOOKUP(P2226,NIVEAUXADMIN!A:B,2,FALSE)</f>
        <v>HT07</v>
      </c>
      <c r="Z2226" s="206" t="str">
        <f>VLOOKUP(Q2226,NIVEAUXADMIN!E:F,2,FALSE)</f>
        <v>HT07721</v>
      </c>
      <c r="AA2226" s="206" t="str">
        <f>VLOOKUP(R2226,NIVEAUXADMIN!I:J,2,FALSE)</f>
        <v>HT07721-02</v>
      </c>
      <c r="AB2226" s="206">
        <f>IF(SUMPRODUCT(($A$4:$A2226=A2226)*($Q$4:$Q2226=Q2226))&gt;1,0,1)</f>
        <v>0</v>
      </c>
      <c r="AC2226" s="207">
        <f>IF(SUMPRODUCT(($A$4:$A2226=A2226)*($F$4:$F2226=F2226)*($Q$4:$Q2226=Q2226))&gt;1,0,1)</f>
        <v>0</v>
      </c>
      <c r="AD2226" s="206" t="str">
        <f t="shared" si="106"/>
        <v xml:space="preserve">{"Organisation": "Samaritan’s Purse", "Indicateur": "Distribution de materiel d'abris d'urgence", "Statut": "Réalisé", "Date de l'activité (passé ou planifiée)
( jj-mm-aaaa)": "10/30/2016", "Département": "Sud", "Commune": "Port-Salut", "Section Communale": "5ème Dumont"}, </v>
      </c>
    </row>
    <row r="2227" spans="1:30" s="71" customFormat="1" x14ac:dyDescent="0.25">
      <c r="A2227" s="71" t="s">
        <v>2070</v>
      </c>
      <c r="D2227" s="71" t="s">
        <v>15</v>
      </c>
      <c r="E2227" s="132">
        <v>42673</v>
      </c>
      <c r="F2227" s="77" t="s">
        <v>2417</v>
      </c>
      <c r="G2227" s="145" t="s">
        <v>1055</v>
      </c>
      <c r="H2227" s="138" t="str">
        <f>IFERROR(VLOOKUP(G2227,REFERENCES!O:P,2,FALSE),"")</f>
        <v xml:space="preserve">Nombre </v>
      </c>
      <c r="I2227" s="185">
        <v>100</v>
      </c>
      <c r="J2227" s="73"/>
      <c r="K2227" s="73"/>
      <c r="L2227" s="73"/>
      <c r="M2227" s="147" t="s">
        <v>1818</v>
      </c>
      <c r="N2227" s="207">
        <v>119</v>
      </c>
      <c r="O2227" s="149" t="s">
        <v>29</v>
      </c>
      <c r="P2227" s="71" t="s">
        <v>19</v>
      </c>
      <c r="Q2227" s="71" t="s">
        <v>537</v>
      </c>
      <c r="R2227" s="78" t="s">
        <v>1643</v>
      </c>
      <c r="S2227" s="71" t="s">
        <v>1101</v>
      </c>
      <c r="V2227" s="145"/>
      <c r="W2227" s="206" t="str">
        <f t="shared" si="104"/>
        <v>SAM20161030SUPO5È</v>
      </c>
      <c r="X2227" s="206">
        <f t="shared" si="105"/>
        <v>0</v>
      </c>
      <c r="Y2227" s="206" t="str">
        <f>VLOOKUP(P2227,NIVEAUXADMIN!A:B,2,FALSE)</f>
        <v>HT07</v>
      </c>
      <c r="Z2227" s="206" t="str">
        <f>VLOOKUP(Q2227,NIVEAUXADMIN!E:F,2,FALSE)</f>
        <v>HT07721</v>
      </c>
      <c r="AA2227" s="206" t="str">
        <f>VLOOKUP(R2227,NIVEAUXADMIN!I:J,2,FALSE)</f>
        <v>HT07721-02</v>
      </c>
      <c r="AB2227" s="206">
        <f>IF(SUMPRODUCT(($A$4:$A2227=A2227)*($Q$4:$Q2227=Q2227))&gt;1,0,1)</f>
        <v>0</v>
      </c>
      <c r="AC2227" s="207">
        <f>IF(SUMPRODUCT(($A$4:$A2227=A2227)*($F$4:$F2227=F2227)*($Q$4:$Q2227=Q2227))&gt;1,0,1)</f>
        <v>0</v>
      </c>
      <c r="AD2227" s="206" t="str">
        <f t="shared" si="106"/>
        <v xml:space="preserve">{"Organisation": "Samaritan’s Purse", "Indicateur": "Distribution de biens non-alimentaire", "Statut": "Réalisé", "Date de l'activité (passé ou planifiée)
( jj-mm-aaaa)": "10/30/2016", "Département": "Sud", "Commune": "Port-Salut", "Section Communale": "5ème Dumont"}, </v>
      </c>
    </row>
    <row r="2228" spans="1:30" s="71" customFormat="1" x14ac:dyDescent="0.25">
      <c r="A2228" s="71" t="s">
        <v>2070</v>
      </c>
      <c r="D2228" s="71" t="s">
        <v>15</v>
      </c>
      <c r="E2228" s="132">
        <v>42673</v>
      </c>
      <c r="F2228" s="77" t="s">
        <v>2420</v>
      </c>
      <c r="G2228" s="145" t="s">
        <v>2409</v>
      </c>
      <c r="H2228" s="138" t="str">
        <f>IFERROR(VLOOKUP(G2228,REFERENCES!O:P,2,FALSE),"")</f>
        <v xml:space="preserve">Nombre </v>
      </c>
      <c r="I2228" s="185">
        <v>220</v>
      </c>
      <c r="J2228" s="73"/>
      <c r="K2228" s="73"/>
      <c r="L2228" s="73"/>
      <c r="M2228" s="147" t="s">
        <v>1818</v>
      </c>
      <c r="N2228" s="207">
        <v>220</v>
      </c>
      <c r="O2228" s="206"/>
      <c r="P2228" s="71" t="s">
        <v>19</v>
      </c>
      <c r="Q2228" s="71" t="s">
        <v>537</v>
      </c>
      <c r="R2228" s="78"/>
      <c r="S2228" s="71" t="s">
        <v>1102</v>
      </c>
      <c r="V2228" s="145"/>
      <c r="W2228" s="206" t="str">
        <f t="shared" si="104"/>
        <v>SAM20161030SUPO</v>
      </c>
      <c r="X2228" s="206">
        <f t="shared" si="105"/>
        <v>0</v>
      </c>
      <c r="Y2228" s="206" t="str">
        <f>VLOOKUP(P2228,NIVEAUXADMIN!A:B,2,FALSE)</f>
        <v>HT07</v>
      </c>
      <c r="Z2228" s="206" t="str">
        <f>VLOOKUP(Q2228,NIVEAUXADMIN!E:F,2,FALSE)</f>
        <v>HT07721</v>
      </c>
      <c r="AA2228" s="206" t="e">
        <f>VLOOKUP(R2228,NIVEAUXADMIN!I:J,2,FALSE)</f>
        <v>#N/A</v>
      </c>
      <c r="AB2228" s="206">
        <f>IF(SUMPRODUCT(($A$4:$A2228=A2228)*($Q$4:$Q2228=Q2228))&gt;1,0,1)</f>
        <v>0</v>
      </c>
      <c r="AC2228" s="207">
        <f>IF(SUMPRODUCT(($A$4:$A2228=A2228)*($F$4:$F2228=F2228)*($Q$4:$Q2228=Q2228))&gt;1,0,1)</f>
        <v>0</v>
      </c>
      <c r="AD2228" s="206" t="str">
        <f t="shared" si="106"/>
        <v xml:space="preserve">{"Organisation": "Samaritan’s Purse", "Indicateur": "Distribution de materiel d'abris d'urgence", "Statut": "Réalisé", "Date de l'activité (passé ou planifiée)
( jj-mm-aaaa)": "10/30/2016", "Département": "Sud", "Commune": "Port-Salut", "Section Communale": ""}, </v>
      </c>
    </row>
    <row r="2229" spans="1:30" s="71" customFormat="1" x14ac:dyDescent="0.25">
      <c r="A2229" s="71" t="s">
        <v>2070</v>
      </c>
      <c r="D2229" s="71" t="s">
        <v>15</v>
      </c>
      <c r="E2229" s="132">
        <v>42673</v>
      </c>
      <c r="F2229" s="77" t="s">
        <v>2417</v>
      </c>
      <c r="G2229" s="145" t="s">
        <v>1055</v>
      </c>
      <c r="H2229" s="138" t="str">
        <f>IFERROR(VLOOKUP(G2229,REFERENCES!O:P,2,FALSE),"")</f>
        <v xml:space="preserve">Nombre </v>
      </c>
      <c r="I2229" s="185">
        <v>100</v>
      </c>
      <c r="J2229" s="207"/>
      <c r="K2229" s="207"/>
      <c r="L2229" s="207"/>
      <c r="M2229" s="147" t="s">
        <v>1818</v>
      </c>
      <c r="N2229" s="146">
        <v>220</v>
      </c>
      <c r="O2229" s="149" t="s">
        <v>29</v>
      </c>
      <c r="P2229" s="206" t="s">
        <v>19</v>
      </c>
      <c r="Q2229" s="206" t="s">
        <v>537</v>
      </c>
      <c r="R2229" s="150"/>
      <c r="S2229" s="71" t="s">
        <v>1102</v>
      </c>
      <c r="T2229" s="206"/>
      <c r="V2229" s="72"/>
      <c r="W2229" s="206" t="str">
        <f t="shared" si="104"/>
        <v>SAM20161030SUPO</v>
      </c>
      <c r="X2229" s="206">
        <f t="shared" si="105"/>
        <v>0</v>
      </c>
      <c r="Y2229" s="206" t="str">
        <f>VLOOKUP(P2229,NIVEAUXADMIN!A:B,2,FALSE)</f>
        <v>HT07</v>
      </c>
      <c r="Z2229" s="206" t="str">
        <f>VLOOKUP(Q2229,NIVEAUXADMIN!E:F,2,FALSE)</f>
        <v>HT07721</v>
      </c>
      <c r="AA2229" s="206" t="e">
        <f>VLOOKUP(R2229,NIVEAUXADMIN!I:J,2,FALSE)</f>
        <v>#N/A</v>
      </c>
      <c r="AB2229" s="206">
        <f>IF(SUMPRODUCT(($A$4:$A2229=A2229)*($Q$4:$Q2229=Q2229))&gt;1,0,1)</f>
        <v>0</v>
      </c>
      <c r="AC2229" s="207">
        <f>IF(SUMPRODUCT(($A$4:$A2229=A2229)*($F$4:$F2229=F2229)*($Q$4:$Q2229=Q2229))&gt;1,0,1)</f>
        <v>0</v>
      </c>
      <c r="AD2229" s="206" t="str">
        <f t="shared" si="106"/>
        <v xml:space="preserve">{"Organisation": "Samaritan’s Purse", "Indicateur": "Distribution de biens non-alimentaire", "Statut": "Réalisé", "Date de l'activité (passé ou planifiée)
( jj-mm-aaaa)": "10/30/2016", "Département": "Sud", "Commune": "Port-Salut", "Section Communale": ""}, </v>
      </c>
    </row>
    <row r="2230" spans="1:30" s="71" customFormat="1" x14ac:dyDescent="0.25">
      <c r="A2230" s="71" t="s">
        <v>2070</v>
      </c>
      <c r="D2230" s="71" t="s">
        <v>15</v>
      </c>
      <c r="E2230" s="132">
        <v>42674</v>
      </c>
      <c r="F2230" s="77" t="s">
        <v>2420</v>
      </c>
      <c r="G2230" s="145" t="s">
        <v>2409</v>
      </c>
      <c r="H2230" s="138" t="str">
        <f>IFERROR(VLOOKUP(G2230,REFERENCES!O:P,2,FALSE),"")</f>
        <v xml:space="preserve">Nombre </v>
      </c>
      <c r="I2230" s="185">
        <v>180</v>
      </c>
      <c r="J2230" s="207"/>
      <c r="K2230" s="207"/>
      <c r="L2230" s="207"/>
      <c r="M2230" s="147" t="s">
        <v>1818</v>
      </c>
      <c r="N2230" s="73">
        <v>180</v>
      </c>
      <c r="O2230" s="206"/>
      <c r="P2230" s="71" t="s">
        <v>19</v>
      </c>
      <c r="Q2230" s="71" t="s">
        <v>515</v>
      </c>
      <c r="R2230" s="78"/>
      <c r="S2230" s="206"/>
      <c r="V2230" s="145"/>
      <c r="W2230" s="206" t="str">
        <f t="shared" si="104"/>
        <v>SAM20161031SUCH</v>
      </c>
      <c r="X2230" s="206">
        <f t="shared" si="105"/>
        <v>0</v>
      </c>
      <c r="Y2230" s="206" t="str">
        <f>VLOOKUP(P2230,NIVEAUXADMIN!A:B,2,FALSE)</f>
        <v>HT07</v>
      </c>
      <c r="Z2230" s="206" t="str">
        <f>VLOOKUP(Q2230,NIVEAUXADMIN!E:F,2,FALSE)</f>
        <v>HT07713</v>
      </c>
      <c r="AA2230" s="206" t="e">
        <f>VLOOKUP(R2230,NIVEAUXADMIN!I:J,2,FALSE)</f>
        <v>#N/A</v>
      </c>
      <c r="AB2230" s="206">
        <f>IF(SUMPRODUCT(($A$4:$A2230=A2230)*($Q$4:$Q2230=Q2230))&gt;1,0,1)</f>
        <v>1</v>
      </c>
      <c r="AC2230" s="207">
        <f>IF(SUMPRODUCT(($A$4:$A2230=A2230)*($F$4:$F2230=F2230)*($Q$4:$Q2230=Q2230))&gt;1,0,1)</f>
        <v>1</v>
      </c>
      <c r="AD2230" s="206" t="str">
        <f t="shared" si="106"/>
        <v xml:space="preserve">{"Organisation": "Samaritan’s Purse", "Indicateur": "Distribution de materiel d'abris d'urgence", "Statut": "Réalisé", "Date de l'activité (passé ou planifiée)
( jj-mm-aaaa)": "10/31/2016", "Département": "Sud", "Commune": "Chantal", "Section Communale": ""}, </v>
      </c>
    </row>
    <row r="2231" spans="1:30" s="71" customFormat="1" x14ac:dyDescent="0.25">
      <c r="A2231" s="71" t="s">
        <v>2070</v>
      </c>
      <c r="D2231" s="71" t="s">
        <v>15</v>
      </c>
      <c r="E2231" s="132">
        <v>42674</v>
      </c>
      <c r="F2231" s="77" t="s">
        <v>2420</v>
      </c>
      <c r="G2231" s="145" t="s">
        <v>2409</v>
      </c>
      <c r="H2231" s="138" t="str">
        <f>IFERROR(VLOOKUP(G2231,REFERENCES!O:P,2,FALSE),"")</f>
        <v xml:space="preserve">Nombre </v>
      </c>
      <c r="I2231" s="185">
        <v>110</v>
      </c>
      <c r="J2231" s="146"/>
      <c r="K2231" s="146"/>
      <c r="L2231" s="146"/>
      <c r="M2231" s="147" t="s">
        <v>1818</v>
      </c>
      <c r="N2231" s="197"/>
      <c r="O2231" s="206"/>
      <c r="P2231" s="71" t="s">
        <v>19</v>
      </c>
      <c r="Q2231" s="71" t="s">
        <v>20</v>
      </c>
      <c r="R2231" s="150" t="s">
        <v>1264</v>
      </c>
      <c r="S2231" s="71" t="s">
        <v>1811</v>
      </c>
      <c r="T2231" s="143"/>
      <c r="U2231" s="143"/>
      <c r="V2231" s="145"/>
      <c r="W2231" s="206" t="str">
        <f t="shared" si="104"/>
        <v>SAM20161031SULE1È</v>
      </c>
      <c r="X2231" s="206">
        <f t="shared" si="105"/>
        <v>0</v>
      </c>
      <c r="Y2231" s="206" t="str">
        <f>VLOOKUP(P2231,NIVEAUXADMIN!A:B,2,FALSE)</f>
        <v>HT07</v>
      </c>
      <c r="Z2231" s="206" t="str">
        <f>VLOOKUP(Q2231,NIVEAUXADMIN!E:F,2,FALSE)</f>
        <v>HT07711</v>
      </c>
      <c r="AA2231" s="206" t="str">
        <f>VLOOKUP(R2231,NIVEAUXADMIN!I:J,2,FALSE)</f>
        <v>HT07711-01</v>
      </c>
      <c r="AB2231" s="206">
        <f>IF(SUMPRODUCT(($A$4:$A2231=A2231)*($Q$4:$Q2231=Q2231))&gt;1,0,1)</f>
        <v>0</v>
      </c>
      <c r="AC2231" s="207">
        <f>IF(SUMPRODUCT(($A$4:$A2231=A2231)*($F$4:$F2231=F2231)*($Q$4:$Q2231=Q2231))&gt;1,0,1)</f>
        <v>0</v>
      </c>
      <c r="AD2231" s="206" t="str">
        <f t="shared" si="106"/>
        <v xml:space="preserve">{"Organisation": "Samaritan’s Purse", "Indicateur": "Distribution de materiel d'abris d'urgence", "Statut": "Réalisé", "Date de l'activité (passé ou planifiée)
( jj-mm-aaaa)": "10/31/2016", "Département": "Sud", "Commune": "Les Cayes", "Section Communale": "1ère Bourdet"}, </v>
      </c>
    </row>
    <row r="2232" spans="1:30" s="71" customFormat="1" x14ac:dyDescent="0.25">
      <c r="A2232" s="71" t="s">
        <v>2070</v>
      </c>
      <c r="D2232" s="71" t="s">
        <v>15</v>
      </c>
      <c r="E2232" s="132">
        <v>42674</v>
      </c>
      <c r="F2232" s="77" t="s">
        <v>2417</v>
      </c>
      <c r="G2232" s="145" t="s">
        <v>1055</v>
      </c>
      <c r="H2232" s="138" t="str">
        <f>IFERROR(VLOOKUP(G2232,REFERENCES!O:P,2,FALSE),"")</f>
        <v xml:space="preserve">Nombre </v>
      </c>
      <c r="I2232" s="185">
        <v>110</v>
      </c>
      <c r="J2232" s="146"/>
      <c r="K2232" s="146"/>
      <c r="L2232" s="146"/>
      <c r="M2232" s="147" t="s">
        <v>1818</v>
      </c>
      <c r="N2232" s="197"/>
      <c r="O2232" s="206"/>
      <c r="P2232" s="71" t="s">
        <v>19</v>
      </c>
      <c r="Q2232" s="71" t="s">
        <v>20</v>
      </c>
      <c r="R2232" s="150" t="s">
        <v>1264</v>
      </c>
      <c r="S2232" s="71" t="s">
        <v>1811</v>
      </c>
      <c r="T2232" s="143"/>
      <c r="U2232" s="143"/>
      <c r="V2232" s="145"/>
      <c r="W2232" s="206" t="str">
        <f t="shared" si="104"/>
        <v>SAM20161031SULE1È</v>
      </c>
      <c r="X2232" s="206">
        <f t="shared" si="105"/>
        <v>0</v>
      </c>
      <c r="Y2232" s="206" t="str">
        <f>VLOOKUP(P2232,NIVEAUXADMIN!A:B,2,FALSE)</f>
        <v>HT07</v>
      </c>
      <c r="Z2232" s="206" t="str">
        <f>VLOOKUP(Q2232,NIVEAUXADMIN!E:F,2,FALSE)</f>
        <v>HT07711</v>
      </c>
      <c r="AA2232" s="206" t="str">
        <f>VLOOKUP(R2232,NIVEAUXADMIN!I:J,2,FALSE)</f>
        <v>HT07711-01</v>
      </c>
      <c r="AB2232" s="206">
        <f>IF(SUMPRODUCT(($A$4:$A2232=A2232)*($Q$4:$Q2232=Q2232))&gt;1,0,1)</f>
        <v>0</v>
      </c>
      <c r="AC2232" s="207">
        <f>IF(SUMPRODUCT(($A$4:$A2232=A2232)*($F$4:$F2232=F2232)*($Q$4:$Q2232=Q2232))&gt;1,0,1)</f>
        <v>0</v>
      </c>
      <c r="AD2232" s="206" t="str">
        <f t="shared" si="106"/>
        <v xml:space="preserve">{"Organisation": "Samaritan’s Purse", "Indicateur": "Distribution de biens non-alimentaire", "Statut": "Réalisé", "Date de l'activité (passé ou planifiée)
( jj-mm-aaaa)": "10/31/2016", "Département": "Sud", "Commune": "Les Cayes", "Section Communale": "1ère Bourdet"}, </v>
      </c>
    </row>
    <row r="2233" spans="1:30" s="71" customFormat="1" x14ac:dyDescent="0.25">
      <c r="A2233" s="71" t="s">
        <v>2070</v>
      </c>
      <c r="D2233" s="71" t="s">
        <v>15</v>
      </c>
      <c r="E2233" s="132">
        <v>42674</v>
      </c>
      <c r="F2233" s="77" t="s">
        <v>2417</v>
      </c>
      <c r="G2233" s="145" t="s">
        <v>1055</v>
      </c>
      <c r="H2233" s="138" t="str">
        <f>IFERROR(VLOOKUP(G2233,REFERENCES!O:P,2,FALSE),"")</f>
        <v xml:space="preserve">Nombre </v>
      </c>
      <c r="I2233" s="185">
        <v>150</v>
      </c>
      <c r="J2233" s="146"/>
      <c r="K2233" s="146"/>
      <c r="L2233" s="146"/>
      <c r="M2233" s="147" t="s">
        <v>1818</v>
      </c>
      <c r="N2233" s="207">
        <v>150</v>
      </c>
      <c r="O2233" s="149" t="s">
        <v>29</v>
      </c>
      <c r="P2233" s="71" t="s">
        <v>19</v>
      </c>
      <c r="Q2233" s="71" t="s">
        <v>20</v>
      </c>
      <c r="R2233" s="150"/>
      <c r="T2233" s="143"/>
      <c r="U2233" s="143"/>
      <c r="V2233" s="145"/>
      <c r="W2233" s="206" t="str">
        <f t="shared" si="104"/>
        <v>SAM20161031SULE</v>
      </c>
      <c r="X2233" s="206">
        <f t="shared" si="105"/>
        <v>0</v>
      </c>
      <c r="Y2233" s="206" t="str">
        <f>VLOOKUP(P2233,NIVEAUXADMIN!A:B,2,FALSE)</f>
        <v>HT07</v>
      </c>
      <c r="Z2233" s="206" t="str">
        <f>VLOOKUP(Q2233,NIVEAUXADMIN!E:F,2,FALSE)</f>
        <v>HT07711</v>
      </c>
      <c r="AA2233" s="206" t="e">
        <f>VLOOKUP(R2233,NIVEAUXADMIN!I:J,2,FALSE)</f>
        <v>#N/A</v>
      </c>
      <c r="AB2233" s="206">
        <f>IF(SUMPRODUCT(($A$4:$A2233=A2233)*($Q$4:$Q2233=Q2233))&gt;1,0,1)</f>
        <v>0</v>
      </c>
      <c r="AC2233" s="207">
        <f>IF(SUMPRODUCT(($A$4:$A2233=A2233)*($F$4:$F2233=F2233)*($Q$4:$Q2233=Q2233))&gt;1,0,1)</f>
        <v>0</v>
      </c>
      <c r="AD2233" s="206" t="str">
        <f t="shared" si="106"/>
        <v xml:space="preserve">{"Organisation": "Samaritan’s Purse", "Indicateur": "Distribution de biens non-alimentaire", "Statut": "Réalisé", "Date de l'activité (passé ou planifiée)
( jj-mm-aaaa)": "10/31/2016", "Département": "Sud", "Commune": "Les Cayes", "Section Communale": ""}, </v>
      </c>
    </row>
    <row r="2234" spans="1:30" s="71" customFormat="1" x14ac:dyDescent="0.25">
      <c r="A2234" s="71" t="s">
        <v>2070</v>
      </c>
      <c r="D2234" s="71" t="s">
        <v>15</v>
      </c>
      <c r="E2234" s="132">
        <v>42676</v>
      </c>
      <c r="F2234" s="77" t="s">
        <v>2417</v>
      </c>
      <c r="G2234" s="145" t="s">
        <v>1055</v>
      </c>
      <c r="H2234" s="138" t="str">
        <f>IFERROR(VLOOKUP(G2234,REFERENCES!O:P,2,FALSE),"")</f>
        <v xml:space="preserve">Nombre </v>
      </c>
      <c r="I2234" s="185">
        <v>300</v>
      </c>
      <c r="J2234" s="146"/>
      <c r="K2234" s="146"/>
      <c r="L2234" s="146"/>
      <c r="M2234" s="147" t="s">
        <v>1818</v>
      </c>
      <c r="N2234" s="207">
        <v>300</v>
      </c>
      <c r="O2234" s="149" t="s">
        <v>29</v>
      </c>
      <c r="P2234" s="71" t="s">
        <v>19</v>
      </c>
      <c r="Q2234" s="71" t="s">
        <v>518</v>
      </c>
      <c r="R2234" s="150"/>
      <c r="S2234" s="206" t="s">
        <v>1133</v>
      </c>
      <c r="T2234" s="143"/>
      <c r="U2234" s="143"/>
      <c r="V2234" s="145"/>
      <c r="W2234" s="206" t="str">
        <f t="shared" si="104"/>
        <v>SAM2016112SUCH</v>
      </c>
      <c r="X2234" s="206">
        <f t="shared" si="105"/>
        <v>0</v>
      </c>
      <c r="Y2234" s="206" t="str">
        <f>VLOOKUP(P2234,NIVEAUXADMIN!A:B,2,FALSE)</f>
        <v>HT07</v>
      </c>
      <c r="Z2234" s="206" t="str">
        <f>VLOOKUP(Q2234,NIVEAUXADMIN!E:F,2,FALSE)</f>
        <v>HT07751</v>
      </c>
      <c r="AA2234" s="206" t="e">
        <f>VLOOKUP(R2234,NIVEAUXADMIN!I:J,2,FALSE)</f>
        <v>#N/A</v>
      </c>
      <c r="AB2234" s="206">
        <f>IF(SUMPRODUCT(($A$4:$A2234=A2234)*($Q$4:$Q2234=Q2234))&gt;1,0,1)</f>
        <v>0</v>
      </c>
      <c r="AC2234" s="207">
        <f>IF(SUMPRODUCT(($A$4:$A2234=A2234)*($F$4:$F2234=F2234)*($Q$4:$Q2234=Q2234))&gt;1,0,1)</f>
        <v>1</v>
      </c>
      <c r="AD2234" s="206" t="str">
        <f t="shared" si="106"/>
        <v xml:space="preserve">{"Organisation": "Samaritan’s Purse", "Indicateur": "Distribution de biens non-alimentaire", "Statut": "Réalisé", "Date de l'activité (passé ou planifiée)
( jj-mm-aaaa)": "11/2/2016", "Département": "Sud", "Commune": "Chardonnieres", "Section Communale": ""}, </v>
      </c>
    </row>
    <row r="2235" spans="1:30" s="71" customFormat="1" x14ac:dyDescent="0.25">
      <c r="A2235" s="71" t="s">
        <v>2070</v>
      </c>
      <c r="D2235" s="71" t="s">
        <v>15</v>
      </c>
      <c r="E2235" s="132">
        <v>42676</v>
      </c>
      <c r="F2235" s="77" t="s">
        <v>2420</v>
      </c>
      <c r="G2235" s="145" t="s">
        <v>2409</v>
      </c>
      <c r="H2235" s="138" t="str">
        <f>IFERROR(VLOOKUP(G2235,REFERENCES!O:P,2,FALSE),"")</f>
        <v xml:space="preserve">Nombre </v>
      </c>
      <c r="I2235" s="185">
        <v>100</v>
      </c>
      <c r="J2235" s="207"/>
      <c r="K2235" s="207"/>
      <c r="L2235" s="207"/>
      <c r="M2235" s="147" t="s">
        <v>1818</v>
      </c>
      <c r="N2235" s="207">
        <v>300</v>
      </c>
      <c r="O2235" s="206"/>
      <c r="P2235" s="71" t="s">
        <v>19</v>
      </c>
      <c r="Q2235" s="71" t="s">
        <v>21</v>
      </c>
      <c r="R2235" s="78" t="s">
        <v>1214</v>
      </c>
      <c r="S2235" s="206"/>
      <c r="V2235" s="145"/>
      <c r="W2235" s="206" t="str">
        <f t="shared" si="104"/>
        <v>SAM2016112SUMA11</v>
      </c>
      <c r="X2235" s="206">
        <f t="shared" si="105"/>
        <v>0</v>
      </c>
      <c r="Y2235" s="206" t="str">
        <f>VLOOKUP(P2235,NIVEAUXADMIN!A:B,2,FALSE)</f>
        <v>HT07</v>
      </c>
      <c r="Z2235" s="206" t="str">
        <f>VLOOKUP(Q2235,NIVEAUXADMIN!E:F,2,FALSE)</f>
        <v>HT07715</v>
      </c>
      <c r="AA2235" s="206" t="str">
        <f>VLOOKUP(R2235,NIVEAUXADMIN!I:J,2,FALSE)</f>
        <v>HT07715-03</v>
      </c>
      <c r="AB2235" s="206">
        <f>IF(SUMPRODUCT(($A$4:$A2235=A2235)*($Q$4:$Q2235=Q2235))&gt;1,0,1)</f>
        <v>1</v>
      </c>
      <c r="AC2235" s="207">
        <f>IF(SUMPRODUCT(($A$4:$A2235=A2235)*($F$4:$F2235=F2235)*($Q$4:$Q2235=Q2235))&gt;1,0,1)</f>
        <v>1</v>
      </c>
      <c r="AD2235" s="206" t="str">
        <f t="shared" si="106"/>
        <v xml:space="preserve">{"Organisation": "Samaritan’s Purse", "Indicateur": "Distribution de materiel d'abris d'urgence", "Statut": "Réalisé", "Date de l'activité (passé ou planifiée)
( jj-mm-aaaa)": "11/2/2016", "Département": "Sud", "Commune": "Maniche", "Section Communale": "11ème Melon"}, </v>
      </c>
    </row>
    <row r="2236" spans="1:30" s="71" customFormat="1" x14ac:dyDescent="0.25">
      <c r="A2236" s="71" t="s">
        <v>2070</v>
      </c>
      <c r="D2236" s="71" t="s">
        <v>15</v>
      </c>
      <c r="E2236" s="132">
        <v>42676</v>
      </c>
      <c r="F2236" s="77" t="s">
        <v>2417</v>
      </c>
      <c r="G2236" s="145" t="s">
        <v>1055</v>
      </c>
      <c r="H2236" s="138" t="str">
        <f>IFERROR(VLOOKUP(G2236,REFERENCES!O:P,2,FALSE),"")</f>
        <v xml:space="preserve">Nombre </v>
      </c>
      <c r="I2236" s="185">
        <v>300</v>
      </c>
      <c r="J2236" s="73"/>
      <c r="K2236" s="73"/>
      <c r="L2236" s="73"/>
      <c r="M2236" s="147" t="s">
        <v>1818</v>
      </c>
      <c r="N2236" s="207">
        <v>300</v>
      </c>
      <c r="O2236" s="149" t="s">
        <v>29</v>
      </c>
      <c r="P2236" s="71" t="s">
        <v>19</v>
      </c>
      <c r="Q2236" s="206" t="s">
        <v>21</v>
      </c>
      <c r="R2236" s="150" t="s">
        <v>1214</v>
      </c>
      <c r="S2236" s="206"/>
      <c r="V2236" s="145"/>
      <c r="W2236" s="206" t="str">
        <f t="shared" si="104"/>
        <v>SAM2016112SUMA11</v>
      </c>
      <c r="X2236" s="206">
        <f t="shared" si="105"/>
        <v>0</v>
      </c>
      <c r="Y2236" s="206" t="str">
        <f>VLOOKUP(P2236,NIVEAUXADMIN!A:B,2,FALSE)</f>
        <v>HT07</v>
      </c>
      <c r="Z2236" s="206" t="str">
        <f>VLOOKUP(Q2236,NIVEAUXADMIN!E:F,2,FALSE)</f>
        <v>HT07715</v>
      </c>
      <c r="AA2236" s="206" t="str">
        <f>VLOOKUP(R2236,NIVEAUXADMIN!I:J,2,FALSE)</f>
        <v>HT07715-03</v>
      </c>
      <c r="AB2236" s="206">
        <f>IF(SUMPRODUCT(($A$4:$A2236=A2236)*($Q$4:$Q2236=Q2236))&gt;1,0,1)</f>
        <v>0</v>
      </c>
      <c r="AC2236" s="207">
        <f>IF(SUMPRODUCT(($A$4:$A2236=A2236)*($F$4:$F2236=F2236)*($Q$4:$Q2236=Q2236))&gt;1,0,1)</f>
        <v>1</v>
      </c>
      <c r="AD2236" s="206" t="str">
        <f t="shared" si="106"/>
        <v xml:space="preserve">{"Organisation": "Samaritan’s Purse", "Indicateur": "Distribution de biens non-alimentaire", "Statut": "Réalisé", "Date de l'activité (passé ou planifiée)
( jj-mm-aaaa)": "11/2/2016", "Département": "Sud", "Commune": "Maniche", "Section Communale": "11ème Melon"}, </v>
      </c>
    </row>
    <row r="2237" spans="1:30" s="71" customFormat="1" x14ac:dyDescent="0.25">
      <c r="A2237" s="71" t="s">
        <v>2070</v>
      </c>
      <c r="D2237" s="71" t="s">
        <v>15</v>
      </c>
      <c r="E2237" s="132">
        <v>42677</v>
      </c>
      <c r="F2237" s="77" t="s">
        <v>2420</v>
      </c>
      <c r="G2237" s="145" t="s">
        <v>2409</v>
      </c>
      <c r="H2237" s="138" t="str">
        <f>IFERROR(VLOOKUP(G2237,REFERENCES!O:P,2,FALSE),"")</f>
        <v xml:space="preserve">Nombre </v>
      </c>
      <c r="I2237" s="185">
        <v>817</v>
      </c>
      <c r="J2237" s="73"/>
      <c r="K2237" s="73"/>
      <c r="L2237" s="73"/>
      <c r="M2237" s="147" t="s">
        <v>1818</v>
      </c>
      <c r="N2237" s="197"/>
      <c r="O2237" s="206"/>
      <c r="P2237" s="71" t="s">
        <v>16</v>
      </c>
      <c r="Q2237" s="71" t="s">
        <v>249</v>
      </c>
      <c r="R2237" s="150"/>
      <c r="V2237" s="145"/>
      <c r="W2237" s="206" t="str">
        <f t="shared" si="104"/>
        <v>SAM2016113GRBO</v>
      </c>
      <c r="X2237" s="206">
        <f t="shared" si="105"/>
        <v>0</v>
      </c>
      <c r="Y2237" s="206" t="str">
        <f>VLOOKUP(P2237,NIVEAUXADMIN!A:B,2,FALSE)</f>
        <v>HT08</v>
      </c>
      <c r="Z2237" s="206" t="str">
        <f>VLOOKUP(Q2237,NIVEAUXADMIN!E:F,2,FALSE)</f>
        <v>HT08813</v>
      </c>
      <c r="AA2237" s="206" t="e">
        <f>VLOOKUP(R2237,NIVEAUXADMIN!I:J,2,FALSE)</f>
        <v>#N/A</v>
      </c>
      <c r="AB2237" s="206">
        <f>IF(SUMPRODUCT(($A$4:$A2237=A2237)*($Q$4:$Q2237=Q2237))&gt;1,0,1)</f>
        <v>0</v>
      </c>
      <c r="AC2237" s="207">
        <f>IF(SUMPRODUCT(($A$4:$A2237=A2237)*($F$4:$F2237=F2237)*($Q$4:$Q2237=Q2237))&gt;1,0,1)</f>
        <v>0</v>
      </c>
      <c r="AD2237" s="206" t="str">
        <f t="shared" si="106"/>
        <v xml:space="preserve">{"Organisation": "Samaritan’s Purse", "Indicateur": "Distribution de materiel d'abris d'urgence", "Statut": "Réalisé", "Date de l'activité (passé ou planifiée)
( jj-mm-aaaa)": "11/3/2016", "Département": "Grande Anse", "Commune": "Bonbon", "Section Communale": ""}, </v>
      </c>
    </row>
    <row r="2238" spans="1:30" s="71" customFormat="1" x14ac:dyDescent="0.25">
      <c r="A2238" s="71" t="s">
        <v>2070</v>
      </c>
      <c r="D2238" s="71" t="s">
        <v>15</v>
      </c>
      <c r="E2238" s="132">
        <v>42677</v>
      </c>
      <c r="F2238" s="77" t="s">
        <v>2420</v>
      </c>
      <c r="G2238" s="145" t="s">
        <v>2409</v>
      </c>
      <c r="H2238" s="138" t="str">
        <f>IFERROR(VLOOKUP(G2238,REFERENCES!O:P,2,FALSE),"")</f>
        <v xml:space="preserve">Nombre </v>
      </c>
      <c r="I2238" s="185">
        <v>140</v>
      </c>
      <c r="J2238" s="73"/>
      <c r="K2238" s="73"/>
      <c r="L2238" s="73"/>
      <c r="M2238" s="147" t="s">
        <v>1818</v>
      </c>
      <c r="N2238" s="146">
        <v>140</v>
      </c>
      <c r="O2238" s="206"/>
      <c r="P2238" s="71" t="s">
        <v>19</v>
      </c>
      <c r="Q2238" s="71" t="s">
        <v>20</v>
      </c>
      <c r="R2238" s="150"/>
      <c r="V2238" s="145"/>
      <c r="W2238" s="206" t="str">
        <f t="shared" si="104"/>
        <v>SAM2016113SULE</v>
      </c>
      <c r="X2238" s="206">
        <f t="shared" si="105"/>
        <v>0</v>
      </c>
      <c r="Y2238" s="206" t="str">
        <f>VLOOKUP(P2238,NIVEAUXADMIN!A:B,2,FALSE)</f>
        <v>HT07</v>
      </c>
      <c r="Z2238" s="206" t="str">
        <f>VLOOKUP(Q2238,NIVEAUXADMIN!E:F,2,FALSE)</f>
        <v>HT07711</v>
      </c>
      <c r="AA2238" s="206" t="e">
        <f>VLOOKUP(R2238,NIVEAUXADMIN!I:J,2,FALSE)</f>
        <v>#N/A</v>
      </c>
      <c r="AB2238" s="206">
        <f>IF(SUMPRODUCT(($A$4:$A2238=A2238)*($Q$4:$Q2238=Q2238))&gt;1,0,1)</f>
        <v>0</v>
      </c>
      <c r="AC2238" s="207">
        <f>IF(SUMPRODUCT(($A$4:$A2238=A2238)*($F$4:$F2238=F2238)*($Q$4:$Q2238=Q2238))&gt;1,0,1)</f>
        <v>0</v>
      </c>
      <c r="AD2238" s="206" t="str">
        <f t="shared" si="106"/>
        <v xml:space="preserve">{"Organisation": "Samaritan’s Purse", "Indicateur": "Distribution de materiel d'abris d'urgence", "Statut": "Réalisé", "Date de l'activité (passé ou planifiée)
( jj-mm-aaaa)": "11/3/2016", "Département": "Sud", "Commune": "Les Cayes", "Section Communale": ""}, </v>
      </c>
    </row>
    <row r="2239" spans="1:30" s="71" customFormat="1" x14ac:dyDescent="0.25">
      <c r="A2239" s="71" t="s">
        <v>2070</v>
      </c>
      <c r="D2239" s="71" t="s">
        <v>15</v>
      </c>
      <c r="E2239" s="132">
        <v>42678</v>
      </c>
      <c r="F2239" s="77" t="s">
        <v>2420</v>
      </c>
      <c r="G2239" s="145" t="s">
        <v>2409</v>
      </c>
      <c r="H2239" s="138" t="str">
        <f>IFERROR(VLOOKUP(G2239,REFERENCES!O:P,2,FALSE),"")</f>
        <v xml:space="preserve">Nombre </v>
      </c>
      <c r="I2239" s="185">
        <v>1980</v>
      </c>
      <c r="J2239" s="73"/>
      <c r="K2239" s="73"/>
      <c r="L2239" s="73"/>
      <c r="M2239" s="147" t="s">
        <v>1818</v>
      </c>
      <c r="N2239" s="207">
        <v>1200</v>
      </c>
      <c r="O2239" s="206"/>
      <c r="P2239" s="71" t="s">
        <v>19</v>
      </c>
      <c r="Q2239" s="71" t="s">
        <v>527</v>
      </c>
      <c r="R2239" s="150" t="s">
        <v>1352</v>
      </c>
      <c r="V2239" s="145"/>
      <c r="W2239" s="206" t="str">
        <f t="shared" si="104"/>
        <v>SAM2016114SULE1È</v>
      </c>
      <c r="X2239" s="206">
        <f t="shared" si="105"/>
        <v>0</v>
      </c>
      <c r="Y2239" s="206" t="str">
        <f>VLOOKUP(P2239,NIVEAUXADMIN!A:B,2,FALSE)</f>
        <v>HT07</v>
      </c>
      <c r="Z2239" s="206" t="str">
        <f>VLOOKUP(Q2239,NIVEAUXADMIN!E:F,2,FALSE)</f>
        <v>HT07752</v>
      </c>
      <c r="AA2239" s="206" t="str">
        <f>VLOOKUP(R2239,NIVEAUXADMIN!I:J,2,FALSE)</f>
        <v>HT07752-01</v>
      </c>
      <c r="AB2239" s="206">
        <f>IF(SUMPRODUCT(($A$4:$A2239=A2239)*($Q$4:$Q2239=Q2239))&gt;1,0,1)</f>
        <v>1</v>
      </c>
      <c r="AC2239" s="207">
        <f>IF(SUMPRODUCT(($A$4:$A2239=A2239)*($F$4:$F2239=F2239)*($Q$4:$Q2239=Q2239))&gt;1,0,1)</f>
        <v>1</v>
      </c>
      <c r="AD2239" s="206" t="str">
        <f t="shared" si="106"/>
        <v xml:space="preserve">{"Organisation": "Samaritan’s Purse", "Indicateur": "Distribution de materiel d'abris d'urgence", "Statut": "Réalisé", "Date de l'activité (passé ou planifiée)
( jj-mm-aaaa)": "11/4/2016", "Département": "Sud", "Commune": "Les Anglais", "Section Communale": "1ère Vérone"}, </v>
      </c>
    </row>
    <row r="2240" spans="1:30" s="71" customFormat="1" x14ac:dyDescent="0.25">
      <c r="A2240" s="71" t="s">
        <v>2070</v>
      </c>
      <c r="D2240" s="71" t="s">
        <v>15</v>
      </c>
      <c r="E2240" s="132">
        <v>42679</v>
      </c>
      <c r="F2240" s="77" t="s">
        <v>2420</v>
      </c>
      <c r="G2240" s="145" t="s">
        <v>2409</v>
      </c>
      <c r="H2240" s="138" t="str">
        <f>IFERROR(VLOOKUP(G2240,REFERENCES!O:P,2,FALSE),"")</f>
        <v xml:space="preserve">Nombre </v>
      </c>
      <c r="I2240" s="185">
        <v>100</v>
      </c>
      <c r="J2240" s="73"/>
      <c r="K2240" s="73"/>
      <c r="L2240" s="73"/>
      <c r="M2240" s="147" t="s">
        <v>1818</v>
      </c>
      <c r="N2240" s="207">
        <v>100</v>
      </c>
      <c r="O2240" s="206"/>
      <c r="P2240" s="71" t="s">
        <v>19</v>
      </c>
      <c r="Q2240" s="71" t="s">
        <v>497</v>
      </c>
      <c r="R2240" s="150" t="s">
        <v>1312</v>
      </c>
      <c r="S2240" s="143"/>
      <c r="V2240" s="145"/>
      <c r="W2240" s="206" t="str">
        <f t="shared" si="104"/>
        <v>SAM2016115SUCA1È</v>
      </c>
      <c r="X2240" s="206">
        <f t="shared" si="105"/>
        <v>0</v>
      </c>
      <c r="Y2240" s="206" t="str">
        <f>VLOOKUP(P2240,NIVEAUXADMIN!A:B,2,FALSE)</f>
        <v>HT07</v>
      </c>
      <c r="Z2240" s="206" t="str">
        <f>VLOOKUP(Q2240,NIVEAUXADMIN!E:F,2,FALSE)</f>
        <v>HT07714</v>
      </c>
      <c r="AA2240" s="206" t="str">
        <f>VLOOKUP(R2240,NIVEAUXADMIN!I:J,2,FALSE)</f>
        <v>HT07714-01</v>
      </c>
      <c r="AB2240" s="206">
        <f>IF(SUMPRODUCT(($A$4:$A2240=A2240)*($Q$4:$Q2240=Q2240))&gt;1,0,1)</f>
        <v>1</v>
      </c>
      <c r="AC2240" s="207">
        <f>IF(SUMPRODUCT(($A$4:$A2240=A2240)*($F$4:$F2240=F2240)*($Q$4:$Q2240=Q2240))&gt;1,0,1)</f>
        <v>1</v>
      </c>
      <c r="AD2240" s="206" t="str">
        <f t="shared" si="106"/>
        <v xml:space="preserve">{"Organisation": "Samaritan’s Purse", "Indicateur": "Distribution de materiel d'abris d'urgence", "Statut": "Réalisé", "Date de l'activité (passé ou planifiée)
( jj-mm-aaaa)": "11/5/2016", "Département": "Sud", "Commune": "Camp Perrin", "Section Communale": "1ère Lévy"}, </v>
      </c>
    </row>
    <row r="2241" spans="1:30" s="71" customFormat="1" x14ac:dyDescent="0.25">
      <c r="A2241" s="71" t="s">
        <v>2070</v>
      </c>
      <c r="D2241" s="71" t="s">
        <v>15</v>
      </c>
      <c r="E2241" s="132">
        <v>42679</v>
      </c>
      <c r="F2241" s="77" t="s">
        <v>2420</v>
      </c>
      <c r="G2241" s="145" t="s">
        <v>2409</v>
      </c>
      <c r="H2241" s="138" t="str">
        <f>IFERROR(VLOOKUP(G2241,REFERENCES!O:P,2,FALSE),"")</f>
        <v xml:space="preserve">Nombre </v>
      </c>
      <c r="I2241" s="185">
        <v>176</v>
      </c>
      <c r="J2241" s="73"/>
      <c r="K2241" s="73"/>
      <c r="L2241" s="73"/>
      <c r="M2241" s="147" t="s">
        <v>1818</v>
      </c>
      <c r="N2241" s="207">
        <v>176</v>
      </c>
      <c r="O2241" s="206"/>
      <c r="P2241" s="71" t="s">
        <v>19</v>
      </c>
      <c r="Q2241" s="71" t="s">
        <v>20</v>
      </c>
      <c r="R2241" s="150" t="s">
        <v>1264</v>
      </c>
      <c r="S2241" s="143"/>
      <c r="V2241" s="145"/>
      <c r="W2241" s="206" t="str">
        <f t="shared" si="104"/>
        <v>SAM2016115SULE1È</v>
      </c>
      <c r="X2241" s="206">
        <f t="shared" si="105"/>
        <v>0</v>
      </c>
      <c r="Y2241" s="206" t="str">
        <f>VLOOKUP(P2241,NIVEAUXADMIN!A:B,2,FALSE)</f>
        <v>HT07</v>
      </c>
      <c r="Z2241" s="206" t="str">
        <f>VLOOKUP(Q2241,NIVEAUXADMIN!E:F,2,FALSE)</f>
        <v>HT07711</v>
      </c>
      <c r="AA2241" s="206" t="str">
        <f>VLOOKUP(R2241,NIVEAUXADMIN!I:J,2,FALSE)</f>
        <v>HT07711-01</v>
      </c>
      <c r="AB2241" s="206">
        <f>IF(SUMPRODUCT(($A$4:$A2241=A2241)*($Q$4:$Q2241=Q2241))&gt;1,0,1)</f>
        <v>0</v>
      </c>
      <c r="AC2241" s="207">
        <f>IF(SUMPRODUCT(($A$4:$A2241=A2241)*($F$4:$F2241=F2241)*($Q$4:$Q2241=Q2241))&gt;1,0,1)</f>
        <v>0</v>
      </c>
      <c r="AD2241" s="206" t="str">
        <f t="shared" si="106"/>
        <v xml:space="preserve">{"Organisation": "Samaritan’s Purse", "Indicateur": "Distribution de materiel d'abris d'urgence", "Statut": "Réalisé", "Date de l'activité (passé ou planifiée)
( jj-mm-aaaa)": "11/5/2016", "Département": "Sud", "Commune": "Les Cayes", "Section Communale": "1ère Bourdet"}, </v>
      </c>
    </row>
    <row r="2242" spans="1:30" s="71" customFormat="1" x14ac:dyDescent="0.25">
      <c r="A2242" s="71" t="s">
        <v>2070</v>
      </c>
      <c r="D2242" s="71" t="s">
        <v>15</v>
      </c>
      <c r="E2242" s="132">
        <v>42680</v>
      </c>
      <c r="F2242" s="77" t="s">
        <v>2420</v>
      </c>
      <c r="G2242" s="145" t="s">
        <v>2409</v>
      </c>
      <c r="H2242" s="138" t="str">
        <f>IFERROR(VLOOKUP(G2242,REFERENCES!O:P,2,FALSE),"")</f>
        <v xml:space="preserve">Nombre </v>
      </c>
      <c r="I2242" s="185">
        <v>48</v>
      </c>
      <c r="J2242" s="73"/>
      <c r="K2242" s="73"/>
      <c r="L2242" s="73"/>
      <c r="M2242" s="147" t="s">
        <v>1818</v>
      </c>
      <c r="N2242" s="207">
        <v>48</v>
      </c>
      <c r="O2242" s="206"/>
      <c r="P2242" s="71" t="s">
        <v>19</v>
      </c>
      <c r="Q2242" s="71" t="s">
        <v>512</v>
      </c>
      <c r="R2242" s="150" t="s">
        <v>1257</v>
      </c>
      <c r="S2242" s="143"/>
      <c r="V2242" s="145"/>
      <c r="W2242" s="206" t="str">
        <f t="shared" si="104"/>
        <v>SAM2016116SUCA1È</v>
      </c>
      <c r="X2242" s="206">
        <f t="shared" si="105"/>
        <v>0</v>
      </c>
      <c r="Y2242" s="206" t="str">
        <f>VLOOKUP(P2242,NIVEAUXADMIN!A:B,2,FALSE)</f>
        <v>HT07</v>
      </c>
      <c r="Z2242" s="206" t="str">
        <f>VLOOKUP(Q2242,NIVEAUXADMIN!E:F,2,FALSE)</f>
        <v>HT07733</v>
      </c>
      <c r="AA2242" s="206" t="str">
        <f>VLOOKUP(R2242,NIVEAUXADMIN!I:J,2,FALSE)</f>
        <v>HT07733-01</v>
      </c>
      <c r="AB2242" s="206">
        <f>IF(SUMPRODUCT(($A$4:$A2242=A2242)*($Q$4:$Q2242=Q2242))&gt;1,0,1)</f>
        <v>1</v>
      </c>
      <c r="AC2242" s="207">
        <f>IF(SUMPRODUCT(($A$4:$A2242=A2242)*($F$4:$F2242=F2242)*($Q$4:$Q2242=Q2242))&gt;1,0,1)</f>
        <v>1</v>
      </c>
      <c r="AD2242" s="206" t="str">
        <f t="shared" si="106"/>
        <v xml:space="preserve">{"Organisation": "Samaritan’s Purse", "Indicateur": "Distribution de materiel d'abris d'urgence", "Statut": "Réalisé", "Date de l'activité (passé ou planifiée)
( jj-mm-aaaa)": "11/6/2016", "Département": "Sud", "Commune": "Cavaillon", "Section Communale": "1ère Boileau"}, </v>
      </c>
    </row>
    <row r="2243" spans="1:30" s="71" customFormat="1" x14ac:dyDescent="0.25">
      <c r="A2243" s="71" t="s">
        <v>2070</v>
      </c>
      <c r="D2243" s="71" t="s">
        <v>15</v>
      </c>
      <c r="E2243" s="132">
        <v>42687</v>
      </c>
      <c r="F2243" s="77" t="s">
        <v>2420</v>
      </c>
      <c r="G2243" s="145" t="s">
        <v>2409</v>
      </c>
      <c r="H2243" s="138" t="str">
        <f>IFERROR(VLOOKUP(G2243,REFERENCES!O:P,2,FALSE),"")</f>
        <v xml:space="preserve">Nombre </v>
      </c>
      <c r="I2243" s="185">
        <v>2900</v>
      </c>
      <c r="J2243" s="73"/>
      <c r="K2243" s="73"/>
      <c r="L2243" s="73"/>
      <c r="M2243" s="147" t="s">
        <v>1818</v>
      </c>
      <c r="N2243" s="197"/>
      <c r="O2243" s="206"/>
      <c r="P2243" s="71" t="s">
        <v>16</v>
      </c>
      <c r="Q2243" s="71" t="s">
        <v>140</v>
      </c>
      <c r="R2243" s="150" t="s">
        <v>1359</v>
      </c>
      <c r="S2243" s="143"/>
      <c r="V2243" s="145"/>
      <c r="W2243" s="206" t="str">
        <f t="shared" si="104"/>
        <v>SAM20161113GRAB2E</v>
      </c>
      <c r="X2243" s="206">
        <f t="shared" si="105"/>
        <v>0</v>
      </c>
      <c r="Y2243" s="206" t="str">
        <f>VLOOKUP(P2243,NIVEAUXADMIN!A:B,2,FALSE)</f>
        <v>HT08</v>
      </c>
      <c r="Z2243" s="206" t="str">
        <f>VLOOKUP(Q2243,NIVEAUXADMIN!E:F,2,FALSE)</f>
        <v>HT08812</v>
      </c>
      <c r="AA2243" s="206" t="str">
        <f>VLOOKUP(R2243,NIVEAUXADMIN!I:J,2,FALSE)</f>
        <v>HT08812-02</v>
      </c>
      <c r="AB2243" s="206">
        <f>IF(SUMPRODUCT(($A$4:$A2243=A2243)*($Q$4:$Q2243=Q2243))&gt;1,0,1)</f>
        <v>0</v>
      </c>
      <c r="AC2243" s="207">
        <f>IF(SUMPRODUCT(($A$4:$A2243=A2243)*($F$4:$F2243=F2243)*($Q$4:$Q2243=Q2243))&gt;1,0,1)</f>
        <v>0</v>
      </c>
      <c r="AD2243" s="206" t="str">
        <f t="shared" si="106"/>
        <v xml:space="preserve">{"Organisation": "Samaritan’s Purse", "Indicateur": "Distribution de materiel d'abris d'urgence", "Statut": "Réalisé", "Date de l'activité (passé ou planifiée)
( jj-mm-aaaa)": "11/13/2016", "Département": "Grande Anse", "Commune": "Abricots", "Section Communale": "2e Balisiers"}, </v>
      </c>
    </row>
    <row r="2244" spans="1:30" s="71" customFormat="1" x14ac:dyDescent="0.25">
      <c r="A2244" s="71" t="s">
        <v>2070</v>
      </c>
      <c r="D2244" s="71" t="s">
        <v>15</v>
      </c>
      <c r="E2244" s="132">
        <v>42689</v>
      </c>
      <c r="F2244" s="77" t="s">
        <v>2420</v>
      </c>
      <c r="G2244" s="145" t="s">
        <v>2409</v>
      </c>
      <c r="H2244" s="138" t="str">
        <f>IFERROR(VLOOKUP(G2244,REFERENCES!O:P,2,FALSE),"")</f>
        <v xml:space="preserve">Nombre </v>
      </c>
      <c r="I2244" s="185">
        <v>100</v>
      </c>
      <c r="J2244" s="73"/>
      <c r="K2244" s="73"/>
      <c r="L2244" s="73"/>
      <c r="M2244" s="147" t="s">
        <v>1818</v>
      </c>
      <c r="N2244" s="197"/>
      <c r="O2244" s="206"/>
      <c r="P2244" s="71" t="s">
        <v>16</v>
      </c>
      <c r="Q2244" s="71" t="s">
        <v>140</v>
      </c>
      <c r="R2244" s="150" t="s">
        <v>1359</v>
      </c>
      <c r="V2244" s="72"/>
      <c r="W2244" s="206" t="str">
        <f t="shared" si="104"/>
        <v>SAM20161115GRAB2E</v>
      </c>
      <c r="X2244" s="206">
        <f t="shared" si="105"/>
        <v>0</v>
      </c>
      <c r="Y2244" s="206" t="str">
        <f>VLOOKUP(P2244,NIVEAUXADMIN!A:B,2,FALSE)</f>
        <v>HT08</v>
      </c>
      <c r="Z2244" s="206" t="str">
        <f>VLOOKUP(Q2244,NIVEAUXADMIN!E:F,2,FALSE)</f>
        <v>HT08812</v>
      </c>
      <c r="AA2244" s="206" t="str">
        <f>VLOOKUP(R2244,NIVEAUXADMIN!I:J,2,FALSE)</f>
        <v>HT08812-02</v>
      </c>
      <c r="AB2244" s="206">
        <f>IF(SUMPRODUCT(($A$4:$A2244=A2244)*($Q$4:$Q2244=Q2244))&gt;1,0,1)</f>
        <v>0</v>
      </c>
      <c r="AC2244" s="207">
        <f>IF(SUMPRODUCT(($A$4:$A2244=A2244)*($F$4:$F2244=F2244)*($Q$4:$Q2244=Q2244))&gt;1,0,1)</f>
        <v>0</v>
      </c>
      <c r="AD2244" s="206" t="str">
        <f t="shared" si="106"/>
        <v xml:space="preserve">{"Organisation": "Samaritan’s Purse", "Indicateur": "Distribution de materiel d'abris d'urgence", "Statut": "Réalisé", "Date de l'activité (passé ou planifiée)
( jj-mm-aaaa)": "11/15/2016", "Département": "Grande Anse", "Commune": "Abricots", "Section Communale": "2e Balisiers"}, </v>
      </c>
    </row>
    <row r="2245" spans="1:30" s="71" customFormat="1" x14ac:dyDescent="0.25">
      <c r="A2245" s="71" t="s">
        <v>2070</v>
      </c>
      <c r="D2245" s="71" t="s">
        <v>15</v>
      </c>
      <c r="E2245" s="132">
        <v>42689</v>
      </c>
      <c r="F2245" s="77" t="s">
        <v>2420</v>
      </c>
      <c r="G2245" s="145" t="s">
        <v>2409</v>
      </c>
      <c r="H2245" s="138" t="str">
        <f>IFERROR(VLOOKUP(G2245,REFERENCES!O:P,2,FALSE),"")</f>
        <v xml:space="preserve">Nombre </v>
      </c>
      <c r="I2245" s="185">
        <v>500</v>
      </c>
      <c r="J2245" s="73"/>
      <c r="K2245" s="73"/>
      <c r="L2245" s="73"/>
      <c r="M2245" s="147" t="s">
        <v>1818</v>
      </c>
      <c r="N2245" s="197"/>
      <c r="O2245" s="206"/>
      <c r="P2245" s="71" t="s">
        <v>16</v>
      </c>
      <c r="Q2245" s="71" t="s">
        <v>140</v>
      </c>
      <c r="R2245" s="150" t="s">
        <v>1473</v>
      </c>
      <c r="V2245" s="72"/>
      <c r="W2245" s="206" t="str">
        <f t="shared" ref="W2245:W2308" si="107">UPPER(LEFT(A2245,3)&amp;YEAR(E2245)&amp;MONTH(E2245)&amp;DAY((E2245))&amp;LEFT(P2245,2)&amp;LEFT(Q2245,2)&amp;LEFT(R2245,2))</f>
        <v>SAM20161115GRAB3E</v>
      </c>
      <c r="X2245" s="206">
        <f t="shared" ref="X2245:X2308" si="108">COUNTIF($W$4:$W$128,W2245)</f>
        <v>0</v>
      </c>
      <c r="Y2245" s="206" t="str">
        <f>VLOOKUP(P2245,NIVEAUXADMIN!A:B,2,FALSE)</f>
        <v>HT08</v>
      </c>
      <c r="Z2245" s="206" t="str">
        <f>VLOOKUP(Q2245,NIVEAUXADMIN!E:F,2,FALSE)</f>
        <v>HT08812</v>
      </c>
      <c r="AA2245" s="206" t="str">
        <f>VLOOKUP(R2245,NIVEAUXADMIN!I:J,2,FALSE)</f>
        <v>HT08812-03</v>
      </c>
      <c r="AB2245" s="206">
        <f>IF(SUMPRODUCT(($A$4:$A2245=A2245)*($Q$4:$Q2245=Q2245))&gt;1,0,1)</f>
        <v>0</v>
      </c>
      <c r="AC2245" s="207">
        <f>IF(SUMPRODUCT(($A$4:$A2245=A2245)*($F$4:$F2245=F2245)*($Q$4:$Q2245=Q2245))&gt;1,0,1)</f>
        <v>0</v>
      </c>
      <c r="AD2245" s="206" t="str">
        <f t="shared" ref="AD2245:AD2308" si="109">"{"""&amp;$A$3 &amp;""": """ &amp; TRIM(A2245)  &amp; """, """&amp; $F$3 &amp; """: """ &amp;  IFERROR(MID(F2245,5,LEN(F2245)-2),"")&amp; """, """ &amp;$D$3 &amp;""": """ &amp; D2245 &amp; """, """&amp;$E$3 &amp;""": """ &amp; IFERROR(TEXT(E2245,"m/d/yyyy"),"") &amp; """, """&amp; $P$3&amp; """: """ &amp; P2245&amp; """, """&amp; $Q$3&amp; """: """ &amp; Q2245&amp; """, """&amp; $R$3&amp; """: """ &amp; R2245&amp; """}, "</f>
        <v xml:space="preserve">{"Organisation": "Samaritan’s Purse", "Indicateur": "Distribution de materiel d'abris d'urgence", "Statut": "Réalisé", "Date de l'activité (passé ou planifiée)
( jj-mm-aaaa)": "11/15/2016", "Département": "Grande Anse", "Commune": "Abricots", "Section Communale": "3e Danglise"}, </v>
      </c>
    </row>
    <row r="2246" spans="1:30" s="71" customFormat="1" x14ac:dyDescent="0.25">
      <c r="A2246" s="71" t="s">
        <v>2070</v>
      </c>
      <c r="D2246" s="71" t="s">
        <v>15</v>
      </c>
      <c r="E2246" s="132">
        <v>42689</v>
      </c>
      <c r="F2246" s="77" t="s">
        <v>2420</v>
      </c>
      <c r="G2246" s="145" t="s">
        <v>2409</v>
      </c>
      <c r="H2246" s="138" t="str">
        <f>IFERROR(VLOOKUP(G2246,REFERENCES!O:P,2,FALSE),"")</f>
        <v xml:space="preserve">Nombre </v>
      </c>
      <c r="I2246" s="185">
        <v>550</v>
      </c>
      <c r="J2246" s="73"/>
      <c r="K2246" s="73"/>
      <c r="L2246" s="73"/>
      <c r="M2246" s="147" t="s">
        <v>1818</v>
      </c>
      <c r="N2246" s="197"/>
      <c r="O2246" s="206"/>
      <c r="P2246" s="71" t="s">
        <v>16</v>
      </c>
      <c r="Q2246" s="71" t="s">
        <v>140</v>
      </c>
      <c r="R2246" s="150" t="s">
        <v>1567</v>
      </c>
      <c r="V2246" s="145"/>
      <c r="W2246" s="206" t="str">
        <f t="shared" si="107"/>
        <v>SAM20161115GRAB4E</v>
      </c>
      <c r="X2246" s="206">
        <f t="shared" si="108"/>
        <v>0</v>
      </c>
      <c r="Y2246" s="206" t="str">
        <f>VLOOKUP(P2246,NIVEAUXADMIN!A:B,2,FALSE)</f>
        <v>HT08</v>
      </c>
      <c r="Z2246" s="206" t="str">
        <f>VLOOKUP(Q2246,NIVEAUXADMIN!E:F,2,FALSE)</f>
        <v>HT08812</v>
      </c>
      <c r="AA2246" s="206" t="str">
        <f>VLOOKUP(R2246,NIVEAUXADMIN!I:J,2,FALSE)</f>
        <v>HT08812-04</v>
      </c>
      <c r="AB2246" s="206">
        <f>IF(SUMPRODUCT(($A$4:$A2246=A2246)*($Q$4:$Q2246=Q2246))&gt;1,0,1)</f>
        <v>0</v>
      </c>
      <c r="AC2246" s="207">
        <f>IF(SUMPRODUCT(($A$4:$A2246=A2246)*($F$4:$F2246=F2246)*($Q$4:$Q2246=Q2246))&gt;1,0,1)</f>
        <v>0</v>
      </c>
      <c r="AD2246" s="206" t="str">
        <f t="shared" si="109"/>
        <v xml:space="preserve">{"Organisation": "Samaritan’s Purse", "Indicateur": "Distribution de materiel d'abris d'urgence", "Statut": "Réalisé", "Date de l'activité (passé ou planifiée)
( jj-mm-aaaa)": "11/15/2016", "Département": "Grande Anse", "Commune": "Abricots", "Section Communale": "4e La Seringue"}, </v>
      </c>
    </row>
    <row r="2247" spans="1:30" s="71" customFormat="1" x14ac:dyDescent="0.25">
      <c r="A2247" s="71" t="s">
        <v>2070</v>
      </c>
      <c r="D2247" s="71" t="s">
        <v>15</v>
      </c>
      <c r="E2247" s="132">
        <v>42689</v>
      </c>
      <c r="F2247" s="77" t="s">
        <v>2420</v>
      </c>
      <c r="G2247" s="145" t="s">
        <v>2409</v>
      </c>
      <c r="H2247" s="138" t="str">
        <f>IFERROR(VLOOKUP(G2247,REFERENCES!O:P,2,FALSE),"")</f>
        <v xml:space="preserve">Nombre </v>
      </c>
      <c r="I2247" s="185">
        <v>150</v>
      </c>
      <c r="J2247" s="73"/>
      <c r="K2247" s="73"/>
      <c r="L2247" s="73"/>
      <c r="M2247" s="147" t="s">
        <v>1818</v>
      </c>
      <c r="N2247" s="197"/>
      <c r="O2247" s="206"/>
      <c r="P2247" s="71" t="s">
        <v>16</v>
      </c>
      <c r="Q2247" s="71" t="s">
        <v>140</v>
      </c>
      <c r="R2247" s="150"/>
      <c r="S2247" s="143" t="s">
        <v>1812</v>
      </c>
      <c r="U2247" s="143"/>
      <c r="V2247" s="145"/>
      <c r="W2247" s="206" t="str">
        <f t="shared" si="107"/>
        <v>SAM20161115GRAB</v>
      </c>
      <c r="X2247" s="206">
        <f t="shared" si="108"/>
        <v>0</v>
      </c>
      <c r="Y2247" s="206" t="str">
        <f>VLOOKUP(P2247,NIVEAUXADMIN!A:B,2,FALSE)</f>
        <v>HT08</v>
      </c>
      <c r="Z2247" s="206" t="str">
        <f>VLOOKUP(Q2247,NIVEAUXADMIN!E:F,2,FALSE)</f>
        <v>HT08812</v>
      </c>
      <c r="AA2247" s="206" t="e">
        <f>VLOOKUP(R2247,NIVEAUXADMIN!I:J,2,FALSE)</f>
        <v>#N/A</v>
      </c>
      <c r="AB2247" s="206">
        <f>IF(SUMPRODUCT(($A$4:$A2247=A2247)*($Q$4:$Q2247=Q2247))&gt;1,0,1)</f>
        <v>0</v>
      </c>
      <c r="AC2247" s="207">
        <f>IF(SUMPRODUCT(($A$4:$A2247=A2247)*($F$4:$F2247=F2247)*($Q$4:$Q2247=Q2247))&gt;1,0,1)</f>
        <v>0</v>
      </c>
      <c r="AD2247" s="206" t="str">
        <f t="shared" si="109"/>
        <v xml:space="preserve">{"Organisation": "Samaritan’s Purse", "Indicateur": "Distribution de materiel d'abris d'urgence", "Statut": "Réalisé", "Date de l'activité (passé ou planifiée)
( jj-mm-aaaa)": "11/15/2016", "Département": "Grande Anse", "Commune": "Abricots", "Section Communale": ""}, </v>
      </c>
    </row>
    <row r="2248" spans="1:30" s="71" customFormat="1" x14ac:dyDescent="0.25">
      <c r="A2248" s="71" t="s">
        <v>2070</v>
      </c>
      <c r="C2248" s="71" t="s">
        <v>47</v>
      </c>
      <c r="D2248" s="71" t="s">
        <v>15</v>
      </c>
      <c r="E2248" s="132">
        <v>42773</v>
      </c>
      <c r="F2248" s="77" t="s">
        <v>2420</v>
      </c>
      <c r="G2248" s="145" t="s">
        <v>2409</v>
      </c>
      <c r="H2248" s="138" t="str">
        <f>IFERROR(VLOOKUP(G2248,REFERENCES!O:P,2,FALSE),"")</f>
        <v xml:space="preserve">Nombre </v>
      </c>
      <c r="I2248" s="185">
        <v>300</v>
      </c>
      <c r="J2248" s="146"/>
      <c r="K2248" s="146"/>
      <c r="L2248" s="146"/>
      <c r="M2248" s="147" t="s">
        <v>1818</v>
      </c>
      <c r="N2248" s="146">
        <v>300</v>
      </c>
      <c r="O2248" s="149" t="s">
        <v>1038</v>
      </c>
      <c r="P2248" s="71" t="s">
        <v>16</v>
      </c>
      <c r="Q2248" s="71" t="s">
        <v>267</v>
      </c>
      <c r="R2248" s="150" t="s">
        <v>1235</v>
      </c>
      <c r="S2248" s="143" t="s">
        <v>2129</v>
      </c>
      <c r="T2248" s="143"/>
      <c r="U2248" s="143"/>
      <c r="V2248" s="145"/>
      <c r="W2248" s="206" t="str">
        <f t="shared" si="107"/>
        <v>SAM201727GRMO1E</v>
      </c>
      <c r="X2248" s="206">
        <f t="shared" si="108"/>
        <v>0</v>
      </c>
      <c r="Y2248" s="206" t="str">
        <f>VLOOKUP(P2248,NIVEAUXADMIN!A:B,2,FALSE)</f>
        <v>HT08</v>
      </c>
      <c r="Z2248" s="206" t="str">
        <f>VLOOKUP(Q2248,NIVEAUXADMIN!E:F,2,FALSE)</f>
        <v>HT08814</v>
      </c>
      <c r="AA2248" s="206" t="str">
        <f>VLOOKUP(R2248,NIVEAUXADMIN!I:J,2,FALSE)</f>
        <v>HT08814-01</v>
      </c>
      <c r="AB2248" s="206">
        <f>IF(SUMPRODUCT(($A$4:$A2248=A2248)*($Q$4:$Q2248=Q2248))&gt;1,0,1)</f>
        <v>1</v>
      </c>
      <c r="AC2248" s="207">
        <f>IF(SUMPRODUCT(($A$4:$A2248=A2248)*($F$4:$F2248=F2248)*($Q$4:$Q2248=Q2248))&gt;1,0,1)</f>
        <v>1</v>
      </c>
      <c r="AD2248" s="206" t="str">
        <f t="shared" si="109"/>
        <v xml:space="preserve">{"Organisation": "Samaritan’s Purse", "Indicateur": "Distribution de materiel d'abris d'urgence", "Statut": "Réalisé", "Date de l'activité (passé ou planifiée)
( jj-mm-aaaa)": "2/7/2017", "Département": "Grande Anse", "Commune": "Moron", "Section Communale": "1e Anotte"}, </v>
      </c>
    </row>
    <row r="2249" spans="1:30" s="71" customFormat="1" x14ac:dyDescent="0.25">
      <c r="A2249" s="71" t="s">
        <v>2070</v>
      </c>
      <c r="C2249" s="71" t="s">
        <v>47</v>
      </c>
      <c r="D2249" s="71" t="s">
        <v>31</v>
      </c>
      <c r="E2249" s="132">
        <v>42773</v>
      </c>
      <c r="F2249" s="77" t="s">
        <v>2416</v>
      </c>
      <c r="G2249" s="217" t="s">
        <v>1027</v>
      </c>
      <c r="H2249" s="138" t="str">
        <f>IFERROR(VLOOKUP(G2249,REFERENCES!O:P,2,FALSE),"")</f>
        <v/>
      </c>
      <c r="I2249" s="185">
        <v>800</v>
      </c>
      <c r="J2249" s="73"/>
      <c r="K2249" s="73"/>
      <c r="L2249" s="73"/>
      <c r="M2249" s="147" t="s">
        <v>1818</v>
      </c>
      <c r="N2249" s="146">
        <v>800</v>
      </c>
      <c r="O2249" s="149" t="s">
        <v>1038</v>
      </c>
      <c r="P2249" s="71" t="s">
        <v>16</v>
      </c>
      <c r="Q2249" s="71" t="s">
        <v>267</v>
      </c>
      <c r="R2249" s="150" t="s">
        <v>1235</v>
      </c>
      <c r="S2249" s="143"/>
      <c r="U2249" s="143"/>
      <c r="V2249" s="145"/>
      <c r="W2249" s="206" t="str">
        <f t="shared" si="107"/>
        <v>SAM201727GRMO1E</v>
      </c>
      <c r="X2249" s="206">
        <f t="shared" si="108"/>
        <v>0</v>
      </c>
      <c r="Y2249" s="206" t="str">
        <f>VLOOKUP(P2249,NIVEAUXADMIN!A:B,2,FALSE)</f>
        <v>HT08</v>
      </c>
      <c r="Z2249" s="206" t="str">
        <f>VLOOKUP(Q2249,NIVEAUXADMIN!E:F,2,FALSE)</f>
        <v>HT08814</v>
      </c>
      <c r="AA2249" s="206" t="str">
        <f>VLOOKUP(R2249,NIVEAUXADMIN!I:J,2,FALSE)</f>
        <v>HT08814-01</v>
      </c>
      <c r="AB2249" s="206">
        <f>IF(SUMPRODUCT(($A$4:$A2249=A2249)*($Q$4:$Q2249=Q2249))&gt;1,0,1)</f>
        <v>0</v>
      </c>
      <c r="AC2249" s="207">
        <f>IF(SUMPRODUCT(($A$4:$A2249=A2249)*($F$4:$F2249=F2249)*($Q$4:$Q2249=Q2249))&gt;1,0,1)</f>
        <v>1</v>
      </c>
      <c r="AD2249" s="206" t="str">
        <f t="shared" si="109"/>
        <v xml:space="preserve">{"Organisation": "Samaritan’s Purse", "Indicateur": "Formation technique", "Statut": "En cours", "Date de l'activité (passé ou planifiée)
( jj-mm-aaaa)": "2/7/2017", "Département": "Grande Anse", "Commune": "Moron", "Section Communale": "1e Anotte"}, </v>
      </c>
    </row>
    <row r="2250" spans="1:30" s="71" customFormat="1" x14ac:dyDescent="0.25">
      <c r="A2250" s="71" t="s">
        <v>2070</v>
      </c>
      <c r="C2250" s="71" t="s">
        <v>47</v>
      </c>
      <c r="D2250" s="71" t="s">
        <v>31</v>
      </c>
      <c r="E2250" s="132">
        <v>42773</v>
      </c>
      <c r="F2250" s="77" t="s">
        <v>2420</v>
      </c>
      <c r="G2250" s="145" t="s">
        <v>2410</v>
      </c>
      <c r="H2250" s="138" t="str">
        <f>IFERROR(VLOOKUP(G2250,REFERENCES!O:P,2,FALSE),"")</f>
        <v xml:space="preserve">Nombre </v>
      </c>
      <c r="I2250" s="185">
        <v>800</v>
      </c>
      <c r="J2250" s="73"/>
      <c r="K2250" s="73"/>
      <c r="L2250" s="73"/>
      <c r="M2250" s="147" t="s">
        <v>1818</v>
      </c>
      <c r="N2250" s="146">
        <v>800</v>
      </c>
      <c r="O2250" s="149" t="s">
        <v>1038</v>
      </c>
      <c r="P2250" s="71" t="s">
        <v>16</v>
      </c>
      <c r="Q2250" s="71" t="s">
        <v>267</v>
      </c>
      <c r="R2250" s="150" t="s">
        <v>1235</v>
      </c>
      <c r="S2250" s="143"/>
      <c r="U2250" s="143"/>
      <c r="V2250" s="145" t="s">
        <v>2076</v>
      </c>
      <c r="W2250" s="206" t="str">
        <f t="shared" si="107"/>
        <v>SAM201727GRMO1E</v>
      </c>
      <c r="X2250" s="206">
        <f t="shared" si="108"/>
        <v>0</v>
      </c>
      <c r="Y2250" s="206" t="str">
        <f>VLOOKUP(P2250,NIVEAUXADMIN!A:B,2,FALSE)</f>
        <v>HT08</v>
      </c>
      <c r="Z2250" s="206" t="str">
        <f>VLOOKUP(Q2250,NIVEAUXADMIN!E:F,2,FALSE)</f>
        <v>HT08814</v>
      </c>
      <c r="AA2250" s="206" t="str">
        <f>VLOOKUP(R2250,NIVEAUXADMIN!I:J,2,FALSE)</f>
        <v>HT08814-01</v>
      </c>
      <c r="AB2250" s="206">
        <f>IF(SUMPRODUCT(($A$4:$A2250=A2250)*($Q$4:$Q2250=Q2250))&gt;1,0,1)</f>
        <v>0</v>
      </c>
      <c r="AC2250" s="207">
        <f>IF(SUMPRODUCT(($A$4:$A2250=A2250)*($F$4:$F2250=F2250)*($Q$4:$Q2250=Q2250))&gt;1,0,1)</f>
        <v>0</v>
      </c>
      <c r="AD2250" s="206" t="str">
        <f t="shared" si="109"/>
        <v xml:space="preserve">{"Organisation": "Samaritan’s Purse", "Indicateur": "Distribution de materiel d'abris d'urgence", "Statut": "En cours", "Date de l'activité (passé ou planifiée)
( jj-mm-aaaa)": "2/7/2017", "Département": "Grande Anse", "Commune": "Moron", "Section Communale": "1e Anotte"}, </v>
      </c>
    </row>
    <row r="2251" spans="1:30" s="71" customFormat="1" x14ac:dyDescent="0.25">
      <c r="A2251" s="71" t="s">
        <v>2070</v>
      </c>
      <c r="C2251" s="71" t="s">
        <v>47</v>
      </c>
      <c r="D2251" s="71" t="s">
        <v>31</v>
      </c>
      <c r="E2251" s="132">
        <v>42773</v>
      </c>
      <c r="F2251" s="77" t="s">
        <v>2418</v>
      </c>
      <c r="G2251" s="145" t="s">
        <v>1151</v>
      </c>
      <c r="H2251" s="138" t="str">
        <f>IFERROR(VLOOKUP(G2251,REFERENCES!O:P,2,FALSE),"")</f>
        <v>Nombre de kits d'outils</v>
      </c>
      <c r="I2251" s="185">
        <v>160</v>
      </c>
      <c r="J2251" s="73"/>
      <c r="K2251" s="73"/>
      <c r="L2251" s="73"/>
      <c r="M2251" s="147" t="s">
        <v>1818</v>
      </c>
      <c r="N2251" s="146">
        <v>800</v>
      </c>
      <c r="O2251" s="149" t="s">
        <v>1038</v>
      </c>
      <c r="P2251" s="71" t="s">
        <v>16</v>
      </c>
      <c r="Q2251" s="71" t="s">
        <v>267</v>
      </c>
      <c r="R2251" s="150" t="s">
        <v>1235</v>
      </c>
      <c r="S2251" s="143"/>
      <c r="U2251" s="143"/>
      <c r="V2251" s="145"/>
      <c r="W2251" s="206" t="str">
        <f t="shared" si="107"/>
        <v>SAM201727GRMO1E</v>
      </c>
      <c r="X2251" s="206">
        <f t="shared" si="108"/>
        <v>0</v>
      </c>
      <c r="Y2251" s="206" t="str">
        <f>VLOOKUP(P2251,NIVEAUXADMIN!A:B,2,FALSE)</f>
        <v>HT08</v>
      </c>
      <c r="Z2251" s="206" t="str">
        <f>VLOOKUP(Q2251,NIVEAUXADMIN!E:F,2,FALSE)</f>
        <v>HT08814</v>
      </c>
      <c r="AA2251" s="206" t="str">
        <f>VLOOKUP(R2251,NIVEAUXADMIN!I:J,2,FALSE)</f>
        <v>HT08814-01</v>
      </c>
      <c r="AB2251" s="206">
        <f>IF(SUMPRODUCT(($A$4:$A2251=A2251)*($Q$4:$Q2251=Q2251))&gt;1,0,1)</f>
        <v>0</v>
      </c>
      <c r="AC2251" s="207">
        <f>IF(SUMPRODUCT(($A$4:$A2251=A2251)*($F$4:$F2251=F2251)*($Q$4:$Q2251=Q2251))&gt;1,0,1)</f>
        <v>1</v>
      </c>
      <c r="AD2251" s="206" t="str">
        <f t="shared" si="109"/>
        <v xml:space="preserve">{"Organisation": "Samaritan’s Purse", "Indicateur": "Support à l'auto-recouvrement pour la réparation et reconstruction", "Statut": "En cours", "Date de l'activité (passé ou planifiée)
( jj-mm-aaaa)": "2/7/2017", "Département": "Grande Anse", "Commune": "Moron", "Section Communale": "1e Anotte"}, </v>
      </c>
    </row>
    <row r="2252" spans="1:30" s="71" customFormat="1" x14ac:dyDescent="0.25">
      <c r="A2252" s="71" t="s">
        <v>2070</v>
      </c>
      <c r="C2252" s="71" t="s">
        <v>47</v>
      </c>
      <c r="D2252" s="71" t="s">
        <v>15</v>
      </c>
      <c r="E2252" s="132">
        <v>42773</v>
      </c>
      <c r="F2252" s="77" t="s">
        <v>2420</v>
      </c>
      <c r="G2252" s="145" t="s">
        <v>2409</v>
      </c>
      <c r="H2252" s="138" t="str">
        <f>IFERROR(VLOOKUP(G2252,REFERENCES!O:P,2,FALSE),"")</f>
        <v xml:space="preserve">Nombre </v>
      </c>
      <c r="I2252" s="185">
        <v>300</v>
      </c>
      <c r="J2252" s="73"/>
      <c r="K2252" s="73"/>
      <c r="L2252" s="73"/>
      <c r="M2252" s="147" t="s">
        <v>1818</v>
      </c>
      <c r="N2252" s="146">
        <v>300</v>
      </c>
      <c r="O2252" s="149" t="s">
        <v>1038</v>
      </c>
      <c r="P2252" s="71" t="s">
        <v>16</v>
      </c>
      <c r="Q2252" s="71" t="s">
        <v>267</v>
      </c>
      <c r="R2252" s="150" t="s">
        <v>1235</v>
      </c>
      <c r="S2252" s="143" t="s">
        <v>2130</v>
      </c>
      <c r="U2252" s="143"/>
      <c r="V2252" s="145"/>
      <c r="W2252" s="206" t="str">
        <f t="shared" si="107"/>
        <v>SAM201727GRMO1E</v>
      </c>
      <c r="X2252" s="206">
        <f t="shared" si="108"/>
        <v>0</v>
      </c>
      <c r="Y2252" s="206" t="str">
        <f>VLOOKUP(P2252,NIVEAUXADMIN!A:B,2,FALSE)</f>
        <v>HT08</v>
      </c>
      <c r="Z2252" s="206" t="str">
        <f>VLOOKUP(Q2252,NIVEAUXADMIN!E:F,2,FALSE)</f>
        <v>HT08814</v>
      </c>
      <c r="AA2252" s="206" t="str">
        <f>VLOOKUP(R2252,NIVEAUXADMIN!I:J,2,FALSE)</f>
        <v>HT08814-01</v>
      </c>
      <c r="AB2252" s="206">
        <f>IF(SUMPRODUCT(($A$4:$A2252=A2252)*($Q$4:$Q2252=Q2252))&gt;1,0,1)</f>
        <v>0</v>
      </c>
      <c r="AC2252" s="207">
        <f>IF(SUMPRODUCT(($A$4:$A2252=A2252)*($F$4:$F2252=F2252)*($Q$4:$Q2252=Q2252))&gt;1,0,1)</f>
        <v>0</v>
      </c>
      <c r="AD2252" s="206" t="str">
        <f t="shared" si="109"/>
        <v xml:space="preserve">{"Organisation": "Samaritan’s Purse", "Indicateur": "Distribution de materiel d'abris d'urgence", "Statut": "Réalisé", "Date de l'activité (passé ou planifiée)
( jj-mm-aaaa)": "2/7/2017", "Département": "Grande Anse", "Commune": "Moron", "Section Communale": "1e Anotte"}, </v>
      </c>
    </row>
    <row r="2253" spans="1:30" s="71" customFormat="1" x14ac:dyDescent="0.25">
      <c r="A2253" s="71" t="s">
        <v>2070</v>
      </c>
      <c r="C2253" s="71" t="s">
        <v>47</v>
      </c>
      <c r="D2253" s="71" t="s">
        <v>15</v>
      </c>
      <c r="E2253" s="132">
        <v>42774</v>
      </c>
      <c r="F2253" s="77" t="s">
        <v>2420</v>
      </c>
      <c r="G2253" s="145" t="s">
        <v>2409</v>
      </c>
      <c r="H2253" s="138" t="str">
        <f>IFERROR(VLOOKUP(G2253,REFERENCES!O:P,2,FALSE),"")</f>
        <v xml:space="preserve">Nombre </v>
      </c>
      <c r="I2253" s="185">
        <v>300</v>
      </c>
      <c r="J2253" s="73"/>
      <c r="K2253" s="73"/>
      <c r="L2253" s="73"/>
      <c r="M2253" s="147" t="s">
        <v>1818</v>
      </c>
      <c r="N2253" s="146">
        <v>300</v>
      </c>
      <c r="O2253" s="149" t="s">
        <v>1038</v>
      </c>
      <c r="P2253" s="71" t="s">
        <v>16</v>
      </c>
      <c r="Q2253" s="71" t="s">
        <v>253</v>
      </c>
      <c r="R2253" s="150" t="s">
        <v>1234</v>
      </c>
      <c r="S2253" s="143"/>
      <c r="U2253" s="143"/>
      <c r="V2253" s="145"/>
      <c r="W2253" s="206" t="str">
        <f t="shared" si="107"/>
        <v>SAM201728GRCH1E</v>
      </c>
      <c r="X2253" s="206">
        <f t="shared" si="108"/>
        <v>0</v>
      </c>
      <c r="Y2253" s="206" t="str">
        <f>VLOOKUP(P2253,NIVEAUXADMIN!A:B,2,FALSE)</f>
        <v>HT08</v>
      </c>
      <c r="Z2253" s="206" t="str">
        <f>VLOOKUP(Q2253,NIVEAUXADMIN!E:F,2,FALSE)</f>
        <v>HT08815</v>
      </c>
      <c r="AA2253" s="206" t="str">
        <f>VLOOKUP(R2253,NIVEAUXADMIN!I:J,2,FALSE)</f>
        <v>HT08815-01</v>
      </c>
      <c r="AB2253" s="206">
        <f>IF(SUMPRODUCT(($A$4:$A2253=A2253)*($Q$4:$Q2253=Q2253))&gt;1,0,1)</f>
        <v>1</v>
      </c>
      <c r="AC2253" s="207">
        <f>IF(SUMPRODUCT(($A$4:$A2253=A2253)*($F$4:$F2253=F2253)*($Q$4:$Q2253=Q2253))&gt;1,0,1)</f>
        <v>1</v>
      </c>
      <c r="AD2253" s="206" t="str">
        <f t="shared" si="109"/>
        <v xml:space="preserve">{"Organisation": "Samaritan’s Purse", "Indicateur": "Distribution de materiel d'abris d'urgence", "Statut": "Réalisé", "Date de l'activité (passé ou planifiée)
( jj-mm-aaaa)": "2/8/2017", "Département": "Grande Anse", "Commune": "Chambellan", "Section Communale": "1e  Déjean"}, </v>
      </c>
    </row>
    <row r="2254" spans="1:30" s="71" customFormat="1" x14ac:dyDescent="0.25">
      <c r="A2254" s="71" t="s">
        <v>2070</v>
      </c>
      <c r="C2254" s="71" t="s">
        <v>47</v>
      </c>
      <c r="D2254" s="71" t="s">
        <v>31</v>
      </c>
      <c r="E2254" s="132">
        <v>42774</v>
      </c>
      <c r="F2254" s="77" t="s">
        <v>2416</v>
      </c>
      <c r="G2254" s="217" t="s">
        <v>1027</v>
      </c>
      <c r="H2254" s="138" t="str">
        <f>IFERROR(VLOOKUP(G2254,REFERENCES!O:P,2,FALSE),"")</f>
        <v/>
      </c>
      <c r="I2254" s="185">
        <v>300</v>
      </c>
      <c r="J2254" s="73"/>
      <c r="K2254" s="73"/>
      <c r="L2254" s="73"/>
      <c r="M2254" s="147" t="s">
        <v>1818</v>
      </c>
      <c r="N2254" s="146">
        <v>1050</v>
      </c>
      <c r="O2254" s="149" t="s">
        <v>1038</v>
      </c>
      <c r="P2254" s="71" t="s">
        <v>16</v>
      </c>
      <c r="Q2254" s="71" t="s">
        <v>253</v>
      </c>
      <c r="R2254" s="150" t="s">
        <v>1234</v>
      </c>
      <c r="S2254" s="143"/>
      <c r="U2254" s="143"/>
      <c r="V2254" s="145"/>
      <c r="W2254" s="206" t="str">
        <f t="shared" si="107"/>
        <v>SAM201728GRCH1E</v>
      </c>
      <c r="X2254" s="206">
        <f t="shared" si="108"/>
        <v>0</v>
      </c>
      <c r="Y2254" s="206" t="str">
        <f>VLOOKUP(P2254,NIVEAUXADMIN!A:B,2,FALSE)</f>
        <v>HT08</v>
      </c>
      <c r="Z2254" s="206" t="str">
        <f>VLOOKUP(Q2254,NIVEAUXADMIN!E:F,2,FALSE)</f>
        <v>HT08815</v>
      </c>
      <c r="AA2254" s="206" t="str">
        <f>VLOOKUP(R2254,NIVEAUXADMIN!I:J,2,FALSE)</f>
        <v>HT08815-01</v>
      </c>
      <c r="AB2254" s="206">
        <f>IF(SUMPRODUCT(($A$4:$A2254=A2254)*($Q$4:$Q2254=Q2254))&gt;1,0,1)</f>
        <v>0</v>
      </c>
      <c r="AC2254" s="207">
        <f>IF(SUMPRODUCT(($A$4:$A2254=A2254)*($F$4:$F2254=F2254)*($Q$4:$Q2254=Q2254))&gt;1,0,1)</f>
        <v>1</v>
      </c>
      <c r="AD2254" s="206" t="str">
        <f t="shared" si="109"/>
        <v xml:space="preserve">{"Organisation": "Samaritan’s Purse", "Indicateur": "Formation technique", "Statut": "En cours", "Date de l'activité (passé ou planifiée)
( jj-mm-aaaa)": "2/8/2017", "Département": "Grande Anse", "Commune": "Chambellan", "Section Communale": "1e  Déjean"}, </v>
      </c>
    </row>
    <row r="2255" spans="1:30" s="71" customFormat="1" x14ac:dyDescent="0.25">
      <c r="A2255" s="71" t="s">
        <v>2070</v>
      </c>
      <c r="C2255" s="71" t="s">
        <v>47</v>
      </c>
      <c r="D2255" s="71" t="s">
        <v>31</v>
      </c>
      <c r="E2255" s="132">
        <v>42774</v>
      </c>
      <c r="F2255" s="77" t="s">
        <v>2420</v>
      </c>
      <c r="G2255" s="145" t="s">
        <v>2410</v>
      </c>
      <c r="H2255" s="138" t="str">
        <f>IFERROR(VLOOKUP(G2255,REFERENCES!O:P,2,FALSE),"")</f>
        <v xml:space="preserve">Nombre </v>
      </c>
      <c r="I2255" s="185">
        <v>300</v>
      </c>
      <c r="J2255" s="73"/>
      <c r="K2255" s="73"/>
      <c r="L2255" s="73"/>
      <c r="M2255" s="147" t="s">
        <v>1818</v>
      </c>
      <c r="N2255" s="146">
        <v>1050</v>
      </c>
      <c r="O2255" s="149" t="s">
        <v>1038</v>
      </c>
      <c r="P2255" s="71" t="s">
        <v>16</v>
      </c>
      <c r="Q2255" s="71" t="s">
        <v>253</v>
      </c>
      <c r="R2255" s="150" t="s">
        <v>1234</v>
      </c>
      <c r="S2255" s="143"/>
      <c r="U2255" s="143"/>
      <c r="V2255" s="145" t="s">
        <v>2076</v>
      </c>
      <c r="W2255" s="206" t="str">
        <f t="shared" si="107"/>
        <v>SAM201728GRCH1E</v>
      </c>
      <c r="X2255" s="206">
        <f t="shared" si="108"/>
        <v>0</v>
      </c>
      <c r="Y2255" s="206" t="str">
        <f>VLOOKUP(P2255,NIVEAUXADMIN!A:B,2,FALSE)</f>
        <v>HT08</v>
      </c>
      <c r="Z2255" s="206" t="str">
        <f>VLOOKUP(Q2255,NIVEAUXADMIN!E:F,2,FALSE)</f>
        <v>HT08815</v>
      </c>
      <c r="AA2255" s="206" t="str">
        <f>VLOOKUP(R2255,NIVEAUXADMIN!I:J,2,FALSE)</f>
        <v>HT08815-01</v>
      </c>
      <c r="AB2255" s="206">
        <f>IF(SUMPRODUCT(($A$4:$A2255=A2255)*($Q$4:$Q2255=Q2255))&gt;1,0,1)</f>
        <v>0</v>
      </c>
      <c r="AC2255" s="207">
        <f>IF(SUMPRODUCT(($A$4:$A2255=A2255)*($F$4:$F2255=F2255)*($Q$4:$Q2255=Q2255))&gt;1,0,1)</f>
        <v>0</v>
      </c>
      <c r="AD2255" s="206" t="str">
        <f t="shared" si="109"/>
        <v xml:space="preserve">{"Organisation": "Samaritan’s Purse", "Indicateur": "Distribution de materiel d'abris d'urgence", "Statut": "En cours", "Date de l'activité (passé ou planifiée)
( jj-mm-aaaa)": "2/8/2017", "Département": "Grande Anse", "Commune": "Chambellan", "Section Communale": "1e  Déjean"}, </v>
      </c>
    </row>
    <row r="2256" spans="1:30" s="71" customFormat="1" x14ac:dyDescent="0.25">
      <c r="A2256" s="71" t="s">
        <v>2070</v>
      </c>
      <c r="C2256" s="71" t="s">
        <v>47</v>
      </c>
      <c r="D2256" s="71" t="s">
        <v>31</v>
      </c>
      <c r="E2256" s="132">
        <v>42774</v>
      </c>
      <c r="F2256" s="77" t="s">
        <v>2418</v>
      </c>
      <c r="G2256" s="145" t="s">
        <v>1151</v>
      </c>
      <c r="H2256" s="138" t="str">
        <f>IFERROR(VLOOKUP(G2256,REFERENCES!O:P,2,FALSE),"")</f>
        <v>Nombre de kits d'outils</v>
      </c>
      <c r="I2256" s="185">
        <v>60</v>
      </c>
      <c r="J2256" s="73"/>
      <c r="K2256" s="73"/>
      <c r="L2256" s="73"/>
      <c r="M2256" s="147" t="s">
        <v>1818</v>
      </c>
      <c r="N2256" s="146">
        <v>1050</v>
      </c>
      <c r="O2256" s="149" t="s">
        <v>1038</v>
      </c>
      <c r="P2256" s="71" t="s">
        <v>16</v>
      </c>
      <c r="Q2256" s="71" t="s">
        <v>253</v>
      </c>
      <c r="R2256" s="150" t="s">
        <v>1234</v>
      </c>
      <c r="S2256" s="143"/>
      <c r="U2256" s="143"/>
      <c r="V2256" s="145"/>
      <c r="W2256" s="206" t="str">
        <f t="shared" si="107"/>
        <v>SAM201728GRCH1E</v>
      </c>
      <c r="X2256" s="206">
        <f t="shared" si="108"/>
        <v>0</v>
      </c>
      <c r="Y2256" s="206" t="str">
        <f>VLOOKUP(P2256,NIVEAUXADMIN!A:B,2,FALSE)</f>
        <v>HT08</v>
      </c>
      <c r="Z2256" s="206" t="str">
        <f>VLOOKUP(Q2256,NIVEAUXADMIN!E:F,2,FALSE)</f>
        <v>HT08815</v>
      </c>
      <c r="AA2256" s="206" t="str">
        <f>VLOOKUP(R2256,NIVEAUXADMIN!I:J,2,FALSE)</f>
        <v>HT08815-01</v>
      </c>
      <c r="AB2256" s="206">
        <f>IF(SUMPRODUCT(($A$4:$A2256=A2256)*($Q$4:$Q2256=Q2256))&gt;1,0,1)</f>
        <v>0</v>
      </c>
      <c r="AC2256" s="207">
        <f>IF(SUMPRODUCT(($A$4:$A2256=A2256)*($F$4:$F2256=F2256)*($Q$4:$Q2256=Q2256))&gt;1,0,1)</f>
        <v>1</v>
      </c>
      <c r="AD2256" s="206" t="str">
        <f t="shared" si="109"/>
        <v xml:space="preserve">{"Organisation": "Samaritan’s Purse", "Indicateur": "Support à l'auto-recouvrement pour la réparation et reconstruction", "Statut": "En cours", "Date de l'activité (passé ou planifiée)
( jj-mm-aaaa)": "2/8/2017", "Département": "Grande Anse", "Commune": "Chambellan", "Section Communale": "1e  Déjean"}, </v>
      </c>
    </row>
    <row r="2257" spans="1:30" s="71" customFormat="1" x14ac:dyDescent="0.25">
      <c r="A2257" s="71" t="s">
        <v>2070</v>
      </c>
      <c r="C2257" s="71" t="s">
        <v>47</v>
      </c>
      <c r="D2257" s="71" t="s">
        <v>15</v>
      </c>
      <c r="E2257" s="132">
        <v>42774</v>
      </c>
      <c r="F2257" s="77" t="s">
        <v>2420</v>
      </c>
      <c r="G2257" s="145" t="s">
        <v>2409</v>
      </c>
      <c r="H2257" s="138" t="str">
        <f>IFERROR(VLOOKUP(G2257,REFERENCES!O:P,2,FALSE),"")</f>
        <v xml:space="preserve">Nombre </v>
      </c>
      <c r="I2257" s="185">
        <v>400</v>
      </c>
      <c r="J2257" s="73"/>
      <c r="K2257" s="73"/>
      <c r="L2257" s="73"/>
      <c r="M2257" s="147" t="s">
        <v>1818</v>
      </c>
      <c r="N2257" s="146">
        <v>400</v>
      </c>
      <c r="O2257" s="149" t="s">
        <v>1038</v>
      </c>
      <c r="P2257" s="71" t="s">
        <v>16</v>
      </c>
      <c r="Q2257" s="71" t="s">
        <v>253</v>
      </c>
      <c r="R2257" s="150" t="s">
        <v>1360</v>
      </c>
      <c r="S2257" s="143"/>
      <c r="U2257" s="143"/>
      <c r="V2257" s="145"/>
      <c r="W2257" s="206" t="str">
        <f t="shared" si="107"/>
        <v>SAM201728GRCH2E</v>
      </c>
      <c r="X2257" s="206">
        <f t="shared" si="108"/>
        <v>0</v>
      </c>
      <c r="Y2257" s="206" t="str">
        <f>VLOOKUP(P2257,NIVEAUXADMIN!A:B,2,FALSE)</f>
        <v>HT08</v>
      </c>
      <c r="Z2257" s="206" t="str">
        <f>VLOOKUP(Q2257,NIVEAUXADMIN!E:F,2,FALSE)</f>
        <v>HT08815</v>
      </c>
      <c r="AA2257" s="206" t="str">
        <f>VLOOKUP(R2257,NIVEAUXADMIN!I:J,2,FALSE)</f>
        <v>HT08815-02</v>
      </c>
      <c r="AB2257" s="206">
        <f>IF(SUMPRODUCT(($A$4:$A2257=A2257)*($Q$4:$Q2257=Q2257))&gt;1,0,1)</f>
        <v>0</v>
      </c>
      <c r="AC2257" s="207">
        <f>IF(SUMPRODUCT(($A$4:$A2257=A2257)*($F$4:$F2257=F2257)*($Q$4:$Q2257=Q2257))&gt;1,0,1)</f>
        <v>0</v>
      </c>
      <c r="AD2257" s="206" t="str">
        <f t="shared" si="109"/>
        <v xml:space="preserve">{"Organisation": "Samaritan’s Purse", "Indicateur": "Distribution de materiel d'abris d'urgence", "Statut": "Réalisé", "Date de l'activité (passé ou planifiée)
( jj-mm-aaaa)": "2/8/2017", "Département": "Grande Anse", "Commune": "Chambellan", "Section Communale": "2e Boucan"}, </v>
      </c>
    </row>
    <row r="2258" spans="1:30" s="71" customFormat="1" x14ac:dyDescent="0.25">
      <c r="A2258" s="71" t="s">
        <v>2070</v>
      </c>
      <c r="C2258" s="71" t="s">
        <v>47</v>
      </c>
      <c r="D2258" s="71" t="s">
        <v>15</v>
      </c>
      <c r="E2258" s="132">
        <v>42774</v>
      </c>
      <c r="F2258" s="77" t="s">
        <v>2416</v>
      </c>
      <c r="G2258" s="217" t="s">
        <v>1027</v>
      </c>
      <c r="H2258" s="138" t="str">
        <f>IFERROR(VLOOKUP(G2258,REFERENCES!O:P,2,FALSE),"")</f>
        <v/>
      </c>
      <c r="I2258" s="185">
        <v>1050</v>
      </c>
      <c r="J2258" s="73"/>
      <c r="K2258" s="73"/>
      <c r="L2258" s="73"/>
      <c r="M2258" s="147" t="s">
        <v>1818</v>
      </c>
      <c r="N2258" s="73">
        <v>300</v>
      </c>
      <c r="O2258" s="149" t="s">
        <v>1038</v>
      </c>
      <c r="P2258" s="71" t="s">
        <v>16</v>
      </c>
      <c r="Q2258" s="71" t="s">
        <v>253</v>
      </c>
      <c r="R2258" s="150" t="s">
        <v>1360</v>
      </c>
      <c r="S2258" s="143"/>
      <c r="T2258" s="143"/>
      <c r="U2258" s="143"/>
      <c r="V2258" s="72"/>
      <c r="W2258" s="206" t="str">
        <f t="shared" si="107"/>
        <v>SAM201728GRCH2E</v>
      </c>
      <c r="X2258" s="206">
        <f t="shared" si="108"/>
        <v>0</v>
      </c>
      <c r="Y2258" s="206" t="str">
        <f>VLOOKUP(P2258,NIVEAUXADMIN!A:B,2,FALSE)</f>
        <v>HT08</v>
      </c>
      <c r="Z2258" s="206" t="str">
        <f>VLOOKUP(Q2258,NIVEAUXADMIN!E:F,2,FALSE)</f>
        <v>HT08815</v>
      </c>
      <c r="AA2258" s="206" t="str">
        <f>VLOOKUP(R2258,NIVEAUXADMIN!I:J,2,FALSE)</f>
        <v>HT08815-02</v>
      </c>
      <c r="AB2258" s="206">
        <f>IF(SUMPRODUCT(($A$4:$A2258=A2258)*($Q$4:$Q2258=Q2258))&gt;1,0,1)</f>
        <v>0</v>
      </c>
      <c r="AC2258" s="207">
        <f>IF(SUMPRODUCT(($A$4:$A2258=A2258)*($F$4:$F2258=F2258)*($Q$4:$Q2258=Q2258))&gt;1,0,1)</f>
        <v>0</v>
      </c>
      <c r="AD2258" s="206" t="str">
        <f t="shared" si="109"/>
        <v xml:space="preserve">{"Organisation": "Samaritan’s Purse", "Indicateur": "Formation technique", "Statut": "Réalisé", "Date de l'activité (passé ou planifiée)
( jj-mm-aaaa)": "2/8/2017", "Département": "Grande Anse", "Commune": "Chambellan", "Section Communale": "2e Boucan"}, </v>
      </c>
    </row>
    <row r="2259" spans="1:30" s="71" customFormat="1" x14ac:dyDescent="0.25">
      <c r="A2259" s="71" t="s">
        <v>2070</v>
      </c>
      <c r="C2259" s="71" t="s">
        <v>47</v>
      </c>
      <c r="D2259" s="71" t="s">
        <v>15</v>
      </c>
      <c r="E2259" s="132">
        <v>42774</v>
      </c>
      <c r="F2259" s="77" t="s">
        <v>2420</v>
      </c>
      <c r="G2259" s="145" t="s">
        <v>2410</v>
      </c>
      <c r="H2259" s="138" t="str">
        <f>IFERROR(VLOOKUP(G2259,REFERENCES!O:P,2,FALSE),"")</f>
        <v xml:space="preserve">Nombre </v>
      </c>
      <c r="I2259" s="185">
        <v>1050</v>
      </c>
      <c r="J2259" s="73"/>
      <c r="K2259" s="73"/>
      <c r="L2259" s="73"/>
      <c r="M2259" s="147" t="s">
        <v>1818</v>
      </c>
      <c r="N2259" s="73">
        <v>300</v>
      </c>
      <c r="O2259" s="149" t="s">
        <v>1038</v>
      </c>
      <c r="P2259" s="71" t="s">
        <v>16</v>
      </c>
      <c r="Q2259" s="71" t="s">
        <v>253</v>
      </c>
      <c r="R2259" s="150" t="s">
        <v>1360</v>
      </c>
      <c r="S2259" s="206"/>
      <c r="T2259" s="206"/>
      <c r="U2259" s="206"/>
      <c r="V2259" s="145" t="s">
        <v>2076</v>
      </c>
      <c r="W2259" s="206" t="str">
        <f t="shared" si="107"/>
        <v>SAM201728GRCH2E</v>
      </c>
      <c r="X2259" s="206">
        <f t="shared" si="108"/>
        <v>0</v>
      </c>
      <c r="Y2259" s="206" t="str">
        <f>VLOOKUP(P2259,NIVEAUXADMIN!A:B,2,FALSE)</f>
        <v>HT08</v>
      </c>
      <c r="Z2259" s="206" t="str">
        <f>VLOOKUP(Q2259,NIVEAUXADMIN!E:F,2,FALSE)</f>
        <v>HT08815</v>
      </c>
      <c r="AA2259" s="206" t="str">
        <f>VLOOKUP(R2259,NIVEAUXADMIN!I:J,2,FALSE)</f>
        <v>HT08815-02</v>
      </c>
      <c r="AB2259" s="206">
        <f>IF(SUMPRODUCT(($A$4:$A2259=A2259)*($Q$4:$Q2259=Q2259))&gt;1,0,1)</f>
        <v>0</v>
      </c>
      <c r="AC2259" s="207">
        <f>IF(SUMPRODUCT(($A$4:$A2259=A2259)*($F$4:$F2259=F2259)*($Q$4:$Q2259=Q2259))&gt;1,0,1)</f>
        <v>0</v>
      </c>
      <c r="AD2259" s="206" t="str">
        <f t="shared" si="109"/>
        <v xml:space="preserve">{"Organisation": "Samaritan’s Purse", "Indicateur": "Distribution de materiel d'abris d'urgence", "Statut": "Réalisé", "Date de l'activité (passé ou planifiée)
( jj-mm-aaaa)": "2/8/2017", "Département": "Grande Anse", "Commune": "Chambellan", "Section Communale": "2e Boucan"}, </v>
      </c>
    </row>
    <row r="2260" spans="1:30" s="71" customFormat="1" x14ac:dyDescent="0.25">
      <c r="A2260" s="71" t="s">
        <v>2070</v>
      </c>
      <c r="C2260" s="71" t="s">
        <v>47</v>
      </c>
      <c r="D2260" s="71" t="s">
        <v>15</v>
      </c>
      <c r="E2260" s="132">
        <v>42774</v>
      </c>
      <c r="F2260" s="77" t="s">
        <v>2418</v>
      </c>
      <c r="G2260" s="145" t="s">
        <v>1151</v>
      </c>
      <c r="H2260" s="138" t="str">
        <f>IFERROR(VLOOKUP(G2260,REFERENCES!O:P,2,FALSE),"")</f>
        <v>Nombre de kits d'outils</v>
      </c>
      <c r="I2260" s="185">
        <v>210</v>
      </c>
      <c r="J2260" s="73"/>
      <c r="K2260" s="73"/>
      <c r="L2260" s="73"/>
      <c r="M2260" s="147" t="s">
        <v>1818</v>
      </c>
      <c r="N2260" s="73">
        <v>300</v>
      </c>
      <c r="O2260" s="149" t="s">
        <v>1038</v>
      </c>
      <c r="P2260" s="71" t="s">
        <v>16</v>
      </c>
      <c r="Q2260" s="206" t="s">
        <v>253</v>
      </c>
      <c r="R2260" s="150" t="s">
        <v>1360</v>
      </c>
      <c r="S2260" s="206"/>
      <c r="U2260" s="143"/>
      <c r="V2260" s="145"/>
      <c r="W2260" s="206" t="str">
        <f t="shared" si="107"/>
        <v>SAM201728GRCH2E</v>
      </c>
      <c r="X2260" s="206">
        <f t="shared" si="108"/>
        <v>0</v>
      </c>
      <c r="Y2260" s="206" t="str">
        <f>VLOOKUP(P2260,NIVEAUXADMIN!A:B,2,FALSE)</f>
        <v>HT08</v>
      </c>
      <c r="Z2260" s="206" t="str">
        <f>VLOOKUP(Q2260,NIVEAUXADMIN!E:F,2,FALSE)</f>
        <v>HT08815</v>
      </c>
      <c r="AA2260" s="206" t="str">
        <f>VLOOKUP(R2260,NIVEAUXADMIN!I:J,2,FALSE)</f>
        <v>HT08815-02</v>
      </c>
      <c r="AB2260" s="206">
        <f>IF(SUMPRODUCT(($A$4:$A2260=A2260)*($Q$4:$Q2260=Q2260))&gt;1,0,1)</f>
        <v>0</v>
      </c>
      <c r="AC2260" s="207">
        <f>IF(SUMPRODUCT(($A$4:$A2260=A2260)*($F$4:$F2260=F2260)*($Q$4:$Q2260=Q2260))&gt;1,0,1)</f>
        <v>0</v>
      </c>
      <c r="AD2260" s="206" t="str">
        <f t="shared" si="109"/>
        <v xml:space="preserve">{"Organisation": "Samaritan’s Purse", "Indicateur": "Support à l'auto-recouvrement pour la réparation et reconstruction", "Statut": "Réalisé", "Date de l'activité (passé ou planifiée)
( jj-mm-aaaa)": "2/8/2017", "Département": "Grande Anse", "Commune": "Chambellan", "Section Communale": "2e Boucan"}, </v>
      </c>
    </row>
    <row r="2261" spans="1:30" s="71" customFormat="1" x14ac:dyDescent="0.25">
      <c r="A2261" s="71" t="s">
        <v>2070</v>
      </c>
      <c r="C2261" s="71" t="s">
        <v>47</v>
      </c>
      <c r="D2261" s="71" t="s">
        <v>15</v>
      </c>
      <c r="E2261" s="132">
        <v>42775</v>
      </c>
      <c r="F2261" s="77" t="s">
        <v>2420</v>
      </c>
      <c r="G2261" s="145" t="s">
        <v>2409</v>
      </c>
      <c r="H2261" s="138" t="str">
        <f>IFERROR(VLOOKUP(G2261,REFERENCES!O:P,2,FALSE),"")</f>
        <v xml:space="preserve">Nombre </v>
      </c>
      <c r="I2261" s="185">
        <v>700</v>
      </c>
      <c r="J2261" s="73"/>
      <c r="K2261" s="73"/>
      <c r="L2261" s="73"/>
      <c r="M2261" s="147" t="s">
        <v>1818</v>
      </c>
      <c r="N2261" s="73">
        <v>700</v>
      </c>
      <c r="O2261" s="149" t="s">
        <v>1038</v>
      </c>
      <c r="P2261" s="71" t="s">
        <v>16</v>
      </c>
      <c r="Q2261" s="206" t="s">
        <v>273</v>
      </c>
      <c r="R2261" s="150" t="s">
        <v>1475</v>
      </c>
      <c r="S2261" s="143"/>
      <c r="U2261" s="143"/>
      <c r="V2261" s="72"/>
      <c r="W2261" s="206" t="str">
        <f t="shared" si="107"/>
        <v>SAM201729GRRO3E</v>
      </c>
      <c r="X2261" s="206">
        <f t="shared" si="108"/>
        <v>0</v>
      </c>
      <c r="Y2261" s="206" t="str">
        <f>VLOOKUP(P2261,NIVEAUXADMIN!A:B,2,FALSE)</f>
        <v>HT08</v>
      </c>
      <c r="Z2261" s="206" t="str">
        <f>VLOOKUP(Q2261,NIVEAUXADMIN!E:F,2,FALSE)</f>
        <v>HT08832</v>
      </c>
      <c r="AA2261" s="206" t="str">
        <f>VLOOKUP(R2261,NIVEAUXADMIN!I:J,2,FALSE)</f>
        <v>HT08832-03</v>
      </c>
      <c r="AB2261" s="206">
        <f>IF(SUMPRODUCT(($A$4:$A2261=A2261)*($Q$4:$Q2261=Q2261))&gt;1,0,1)</f>
        <v>0</v>
      </c>
      <c r="AC2261" s="207">
        <f>IF(SUMPRODUCT(($A$4:$A2261=A2261)*($F$4:$F2261=F2261)*($Q$4:$Q2261=Q2261))&gt;1,0,1)</f>
        <v>0</v>
      </c>
      <c r="AD2261" s="206" t="str">
        <f t="shared" si="109"/>
        <v xml:space="preserve">{"Organisation": "Samaritan’s Purse", "Indicateur": "Distribution de materiel d'abris d'urgence", "Statut": "Réalisé", "Date de l'activité (passé ou planifiée)
( jj-mm-aaaa)": "2/9/2017", "Département": "Grande Anse", "Commune": "Roseaux", "Section Communale": "3e Grand Vicent"}, </v>
      </c>
    </row>
    <row r="2262" spans="1:30" s="71" customFormat="1" x14ac:dyDescent="0.25">
      <c r="A2262" s="71" t="s">
        <v>2070</v>
      </c>
      <c r="C2262" s="71" t="s">
        <v>47</v>
      </c>
      <c r="D2262" s="71" t="s">
        <v>31</v>
      </c>
      <c r="E2262" s="132">
        <v>42775</v>
      </c>
      <c r="F2262" s="77" t="s">
        <v>2416</v>
      </c>
      <c r="G2262" s="217" t="s">
        <v>1027</v>
      </c>
      <c r="H2262" s="138" t="str">
        <f>IFERROR(VLOOKUP(G2262,REFERENCES!O:P,2,FALSE),"")</f>
        <v/>
      </c>
      <c r="I2262" s="185">
        <v>1250</v>
      </c>
      <c r="J2262" s="73"/>
      <c r="K2262" s="73"/>
      <c r="L2262" s="73"/>
      <c r="M2262" s="147" t="s">
        <v>1818</v>
      </c>
      <c r="N2262" s="73">
        <v>1250</v>
      </c>
      <c r="O2262" s="149" t="s">
        <v>1038</v>
      </c>
      <c r="P2262" s="71" t="s">
        <v>16</v>
      </c>
      <c r="Q2262" s="206" t="s">
        <v>273</v>
      </c>
      <c r="R2262" s="150" t="s">
        <v>1475</v>
      </c>
      <c r="S2262" s="206"/>
      <c r="U2262" s="143"/>
      <c r="V2262" s="72"/>
      <c r="W2262" s="206" t="str">
        <f t="shared" si="107"/>
        <v>SAM201729GRRO3E</v>
      </c>
      <c r="X2262" s="206">
        <f t="shared" si="108"/>
        <v>0</v>
      </c>
      <c r="Y2262" s="206" t="str">
        <f>VLOOKUP(P2262,NIVEAUXADMIN!A:B,2,FALSE)</f>
        <v>HT08</v>
      </c>
      <c r="Z2262" s="206" t="str">
        <f>VLOOKUP(Q2262,NIVEAUXADMIN!E:F,2,FALSE)</f>
        <v>HT08832</v>
      </c>
      <c r="AA2262" s="206" t="str">
        <f>VLOOKUP(R2262,NIVEAUXADMIN!I:J,2,FALSE)</f>
        <v>HT08832-03</v>
      </c>
      <c r="AB2262" s="206">
        <f>IF(SUMPRODUCT(($A$4:$A2262=A2262)*($Q$4:$Q2262=Q2262))&gt;1,0,1)</f>
        <v>0</v>
      </c>
      <c r="AC2262" s="207">
        <f>IF(SUMPRODUCT(($A$4:$A2262=A2262)*($F$4:$F2262=F2262)*($Q$4:$Q2262=Q2262))&gt;1,0,1)</f>
        <v>1</v>
      </c>
      <c r="AD2262" s="206" t="str">
        <f t="shared" si="109"/>
        <v xml:space="preserve">{"Organisation": "Samaritan’s Purse", "Indicateur": "Formation technique", "Statut": "En cours", "Date de l'activité (passé ou planifiée)
( jj-mm-aaaa)": "2/9/2017", "Département": "Grande Anse", "Commune": "Roseaux", "Section Communale": "3e Grand Vicent"}, </v>
      </c>
    </row>
    <row r="2263" spans="1:30" s="71" customFormat="1" x14ac:dyDescent="0.25">
      <c r="A2263" s="71" t="s">
        <v>2070</v>
      </c>
      <c r="C2263" s="71" t="s">
        <v>47</v>
      </c>
      <c r="D2263" s="71" t="s">
        <v>31</v>
      </c>
      <c r="E2263" s="132">
        <v>42775</v>
      </c>
      <c r="F2263" s="77" t="s">
        <v>2420</v>
      </c>
      <c r="G2263" s="145" t="s">
        <v>2410</v>
      </c>
      <c r="H2263" s="138" t="str">
        <f>IFERROR(VLOOKUP(G2263,REFERENCES!O:P,2,FALSE),"")</f>
        <v xml:space="preserve">Nombre </v>
      </c>
      <c r="I2263" s="185">
        <v>1250</v>
      </c>
      <c r="J2263" s="207"/>
      <c r="K2263" s="207"/>
      <c r="L2263" s="207"/>
      <c r="M2263" s="147" t="s">
        <v>1818</v>
      </c>
      <c r="N2263" s="207">
        <v>1250</v>
      </c>
      <c r="O2263" s="149" t="s">
        <v>1038</v>
      </c>
      <c r="P2263" s="71" t="s">
        <v>16</v>
      </c>
      <c r="Q2263" s="71" t="s">
        <v>273</v>
      </c>
      <c r="R2263" s="150" t="s">
        <v>1475</v>
      </c>
      <c r="S2263" s="206"/>
      <c r="U2263" s="143"/>
      <c r="V2263" s="145" t="s">
        <v>2076</v>
      </c>
      <c r="W2263" s="206" t="str">
        <f t="shared" si="107"/>
        <v>SAM201729GRRO3E</v>
      </c>
      <c r="X2263" s="206">
        <f t="shared" si="108"/>
        <v>0</v>
      </c>
      <c r="Y2263" s="206" t="str">
        <f>VLOOKUP(P2263,NIVEAUXADMIN!A:B,2,FALSE)</f>
        <v>HT08</v>
      </c>
      <c r="Z2263" s="206" t="str">
        <f>VLOOKUP(Q2263,NIVEAUXADMIN!E:F,2,FALSE)</f>
        <v>HT08832</v>
      </c>
      <c r="AA2263" s="206" t="str">
        <f>VLOOKUP(R2263,NIVEAUXADMIN!I:J,2,FALSE)</f>
        <v>HT08832-03</v>
      </c>
      <c r="AB2263" s="206">
        <f>IF(SUMPRODUCT(($A$4:$A2263=A2263)*($Q$4:$Q2263=Q2263))&gt;1,0,1)</f>
        <v>0</v>
      </c>
      <c r="AC2263" s="207">
        <f>IF(SUMPRODUCT(($A$4:$A2263=A2263)*($F$4:$F2263=F2263)*($Q$4:$Q2263=Q2263))&gt;1,0,1)</f>
        <v>0</v>
      </c>
      <c r="AD2263" s="206" t="str">
        <f t="shared" si="109"/>
        <v xml:space="preserve">{"Organisation": "Samaritan’s Purse", "Indicateur": "Distribution de materiel d'abris d'urgence", "Statut": "En cours", "Date de l'activité (passé ou planifiée)
( jj-mm-aaaa)": "2/9/2017", "Département": "Grande Anse", "Commune": "Roseaux", "Section Communale": "3e Grand Vicent"}, </v>
      </c>
    </row>
    <row r="2264" spans="1:30" s="71" customFormat="1" x14ac:dyDescent="0.25">
      <c r="A2264" s="71" t="s">
        <v>2070</v>
      </c>
      <c r="C2264" s="71" t="s">
        <v>47</v>
      </c>
      <c r="D2264" s="71" t="s">
        <v>31</v>
      </c>
      <c r="E2264" s="132">
        <v>42775</v>
      </c>
      <c r="F2264" s="77" t="s">
        <v>2418</v>
      </c>
      <c r="G2264" s="145" t="s">
        <v>1151</v>
      </c>
      <c r="H2264" s="138" t="str">
        <f>IFERROR(VLOOKUP(G2264,REFERENCES!O:P,2,FALSE),"")</f>
        <v>Nombre de kits d'outils</v>
      </c>
      <c r="I2264" s="185">
        <v>250</v>
      </c>
      <c r="J2264" s="207"/>
      <c r="K2264" s="207"/>
      <c r="L2264" s="207"/>
      <c r="M2264" s="147" t="s">
        <v>1818</v>
      </c>
      <c r="N2264" s="207">
        <v>1250</v>
      </c>
      <c r="O2264" s="149" t="s">
        <v>1038</v>
      </c>
      <c r="P2264" s="71" t="s">
        <v>16</v>
      </c>
      <c r="Q2264" s="71" t="s">
        <v>273</v>
      </c>
      <c r="R2264" s="150" t="s">
        <v>1475</v>
      </c>
      <c r="S2264" s="206"/>
      <c r="V2264" s="145"/>
      <c r="W2264" s="206" t="str">
        <f t="shared" si="107"/>
        <v>SAM201729GRRO3E</v>
      </c>
      <c r="X2264" s="206">
        <f t="shared" si="108"/>
        <v>0</v>
      </c>
      <c r="Y2264" s="206" t="str">
        <f>VLOOKUP(P2264,NIVEAUXADMIN!A:B,2,FALSE)</f>
        <v>HT08</v>
      </c>
      <c r="Z2264" s="206" t="str">
        <f>VLOOKUP(Q2264,NIVEAUXADMIN!E:F,2,FALSE)</f>
        <v>HT08832</v>
      </c>
      <c r="AA2264" s="206" t="str">
        <f>VLOOKUP(R2264,NIVEAUXADMIN!I:J,2,FALSE)</f>
        <v>HT08832-03</v>
      </c>
      <c r="AB2264" s="206">
        <f>IF(SUMPRODUCT(($A$4:$A2264=A2264)*($Q$4:$Q2264=Q2264))&gt;1,0,1)</f>
        <v>0</v>
      </c>
      <c r="AC2264" s="207">
        <f>IF(SUMPRODUCT(($A$4:$A2264=A2264)*($F$4:$F2264=F2264)*($Q$4:$Q2264=Q2264))&gt;1,0,1)</f>
        <v>1</v>
      </c>
      <c r="AD2264" s="206" t="str">
        <f t="shared" si="109"/>
        <v xml:space="preserve">{"Organisation": "Samaritan’s Purse", "Indicateur": "Support à l'auto-recouvrement pour la réparation et reconstruction", "Statut": "En cours", "Date de l'activité (passé ou planifiée)
( jj-mm-aaaa)": "2/9/2017", "Département": "Grande Anse", "Commune": "Roseaux", "Section Communale": "3e Grand Vicent"}, </v>
      </c>
    </row>
    <row r="2265" spans="1:30" s="71" customFormat="1" x14ac:dyDescent="0.25">
      <c r="A2265" s="71" t="s">
        <v>2070</v>
      </c>
      <c r="C2265" s="71" t="s">
        <v>47</v>
      </c>
      <c r="D2265" s="71" t="s">
        <v>15</v>
      </c>
      <c r="E2265" s="132">
        <v>42787</v>
      </c>
      <c r="F2265" s="77" t="s">
        <v>2420</v>
      </c>
      <c r="G2265" s="145" t="s">
        <v>2410</v>
      </c>
      <c r="H2265" s="138" t="str">
        <f>IFERROR(VLOOKUP(G2265,REFERENCES!O:P,2,FALSE),"")</f>
        <v xml:space="preserve">Nombre </v>
      </c>
      <c r="I2265" s="185">
        <v>421</v>
      </c>
      <c r="J2265" s="73"/>
      <c r="K2265" s="73"/>
      <c r="L2265" s="73"/>
      <c r="M2265" s="147" t="s">
        <v>1818</v>
      </c>
      <c r="N2265" s="207">
        <v>421</v>
      </c>
      <c r="O2265" s="149" t="s">
        <v>1038</v>
      </c>
      <c r="P2265" s="71" t="s">
        <v>16</v>
      </c>
      <c r="Q2265" s="71" t="s">
        <v>267</v>
      </c>
      <c r="R2265" s="78" t="s">
        <v>1479</v>
      </c>
      <c r="S2265" s="143" t="s">
        <v>1995</v>
      </c>
      <c r="V2265" s="145"/>
      <c r="W2265" s="206" t="str">
        <f t="shared" si="107"/>
        <v>SAM2017221GRMO3E</v>
      </c>
      <c r="X2265" s="206">
        <f t="shared" si="108"/>
        <v>0</v>
      </c>
      <c r="Y2265" s="206" t="str">
        <f>VLOOKUP(P2265,NIVEAUXADMIN!A:B,2,FALSE)</f>
        <v>HT08</v>
      </c>
      <c r="Z2265" s="206" t="str">
        <f>VLOOKUP(Q2265,NIVEAUXADMIN!E:F,2,FALSE)</f>
        <v>HT08814</v>
      </c>
      <c r="AA2265" s="206" t="str">
        <f>VLOOKUP(R2265,NIVEAUXADMIN!I:J,2,FALSE)</f>
        <v>HT08814-03</v>
      </c>
      <c r="AB2265" s="206">
        <f>IF(SUMPRODUCT(($A$4:$A2265=A2265)*($Q$4:$Q2265=Q2265))&gt;1,0,1)</f>
        <v>0</v>
      </c>
      <c r="AC2265" s="207">
        <f>IF(SUMPRODUCT(($A$4:$A2265=A2265)*($F$4:$F2265=F2265)*($Q$4:$Q2265=Q2265))&gt;1,0,1)</f>
        <v>0</v>
      </c>
      <c r="AD2265" s="206" t="str">
        <f t="shared" si="109"/>
        <v xml:space="preserve">{"Organisation": "Samaritan’s Purse", "Indicateur": "Distribution de materiel d'abris d'urgence", "Statut": "Réalisé", "Date de l'activité (passé ou planifiée)
( jj-mm-aaaa)": "2/21/2017", "Département": "Grande Anse", "Commune": "Moron", "Section Communale": "3e L'Assive"}, </v>
      </c>
    </row>
    <row r="2266" spans="1:30" s="71" customFormat="1" x14ac:dyDescent="0.25">
      <c r="A2266" s="71" t="s">
        <v>2070</v>
      </c>
      <c r="C2266" s="71" t="s">
        <v>47</v>
      </c>
      <c r="D2266" s="71" t="s">
        <v>15</v>
      </c>
      <c r="E2266" s="132">
        <v>42787</v>
      </c>
      <c r="F2266" s="77" t="s">
        <v>2418</v>
      </c>
      <c r="G2266" s="145" t="s">
        <v>1151</v>
      </c>
      <c r="H2266" s="138" t="str">
        <f>IFERROR(VLOOKUP(G2266,REFERENCES!O:P,2,FALSE),"")</f>
        <v>Nombre de kits d'outils</v>
      </c>
      <c r="I2266" s="185">
        <v>84</v>
      </c>
      <c r="J2266" s="73"/>
      <c r="K2266" s="73"/>
      <c r="L2266" s="73"/>
      <c r="M2266" s="147" t="s">
        <v>1818</v>
      </c>
      <c r="N2266" s="207">
        <v>421</v>
      </c>
      <c r="O2266" s="149" t="s">
        <v>1038</v>
      </c>
      <c r="P2266" s="71" t="s">
        <v>16</v>
      </c>
      <c r="Q2266" s="71" t="s">
        <v>273</v>
      </c>
      <c r="R2266" s="78" t="s">
        <v>1568</v>
      </c>
      <c r="S2266" s="143"/>
      <c r="V2266" s="145"/>
      <c r="W2266" s="206" t="str">
        <f t="shared" si="107"/>
        <v>SAM2017221GRRO4E</v>
      </c>
      <c r="X2266" s="206">
        <f t="shared" si="108"/>
        <v>0</v>
      </c>
      <c r="Y2266" s="206" t="str">
        <f>VLOOKUP(P2266,NIVEAUXADMIN!A:B,2,FALSE)</f>
        <v>HT08</v>
      </c>
      <c r="Z2266" s="206" t="str">
        <f>VLOOKUP(Q2266,NIVEAUXADMIN!E:F,2,FALSE)</f>
        <v>HT08832</v>
      </c>
      <c r="AA2266" s="206" t="str">
        <f>VLOOKUP(R2266,NIVEAUXADMIN!I:J,2,FALSE)</f>
        <v>HT08832-04</v>
      </c>
      <c r="AB2266" s="206">
        <f>IF(SUMPRODUCT(($A$4:$A2266=A2266)*($Q$4:$Q2266=Q2266))&gt;1,0,1)</f>
        <v>0</v>
      </c>
      <c r="AC2266" s="207">
        <f>IF(SUMPRODUCT(($A$4:$A2266=A2266)*($F$4:$F2266=F2266)*($Q$4:$Q2266=Q2266))&gt;1,0,1)</f>
        <v>0</v>
      </c>
      <c r="AD2266" s="206" t="str">
        <f t="shared" si="109"/>
        <v xml:space="preserve">{"Organisation": "Samaritan’s Purse", "Indicateur": "Support à l'auto-recouvrement pour la réparation et reconstruction", "Statut": "Réalisé", "Date de l'activité (passé ou planifiée)
( jj-mm-aaaa)": "2/21/2017", "Département": "Grande Anse", "Commune": "Roseaux", "Section Communale": "4e les Gomiers"}, </v>
      </c>
    </row>
    <row r="2267" spans="1:30" s="71" customFormat="1" x14ac:dyDescent="0.25">
      <c r="A2267" s="71" t="s">
        <v>2070</v>
      </c>
      <c r="D2267" s="71" t="s">
        <v>15</v>
      </c>
      <c r="E2267" s="132">
        <v>42798</v>
      </c>
      <c r="F2267" s="77" t="s">
        <v>2420</v>
      </c>
      <c r="G2267" s="145" t="s">
        <v>2410</v>
      </c>
      <c r="H2267" s="138" t="str">
        <f>IFERROR(VLOOKUP(G2267,REFERENCES!O:P,2,FALSE),"")</f>
        <v xml:space="preserve">Nombre </v>
      </c>
      <c r="I2267" s="185">
        <v>302</v>
      </c>
      <c r="J2267" s="73"/>
      <c r="K2267" s="73"/>
      <c r="L2267" s="73"/>
      <c r="M2267" s="147" t="s">
        <v>1818</v>
      </c>
      <c r="N2267" s="73">
        <v>302</v>
      </c>
      <c r="O2267" s="206"/>
      <c r="P2267" s="71" t="s">
        <v>16</v>
      </c>
      <c r="Q2267" s="71" t="s">
        <v>253</v>
      </c>
      <c r="R2267" s="78" t="s">
        <v>1360</v>
      </c>
      <c r="V2267" s="145" t="s">
        <v>2218</v>
      </c>
      <c r="W2267" s="206" t="str">
        <f t="shared" si="107"/>
        <v>SAM201734GRCH2E</v>
      </c>
      <c r="X2267" s="206">
        <f t="shared" si="108"/>
        <v>0</v>
      </c>
      <c r="Y2267" s="206" t="str">
        <f>VLOOKUP(P2267,NIVEAUXADMIN!A:B,2,FALSE)</f>
        <v>HT08</v>
      </c>
      <c r="Z2267" s="206" t="str">
        <f>VLOOKUP(Q2267,NIVEAUXADMIN!E:F,2,FALSE)</f>
        <v>HT08815</v>
      </c>
      <c r="AA2267" s="206" t="str">
        <f>VLOOKUP(R2267,NIVEAUXADMIN!I:J,2,FALSE)</f>
        <v>HT08815-02</v>
      </c>
      <c r="AB2267" s="206">
        <f>IF(SUMPRODUCT(($A$4:$A2267=A2267)*($Q$4:$Q2267=Q2267))&gt;1,0,1)</f>
        <v>0</v>
      </c>
      <c r="AC2267" s="207">
        <f>IF(SUMPRODUCT(($A$4:$A2267=A2267)*($F$4:$F2267=F2267)*($Q$4:$Q2267=Q2267))&gt;1,0,1)</f>
        <v>0</v>
      </c>
      <c r="AD2267" s="206" t="str">
        <f t="shared" si="109"/>
        <v xml:space="preserve">{"Organisation": "Samaritan’s Purse", "Indicateur": "Distribution de materiel d'abris d'urgence", "Statut": "Réalisé", "Date de l'activité (passé ou planifiée)
( jj-mm-aaaa)": "3/4/2017", "Département": "Grande Anse", "Commune": "Chambellan", "Section Communale": "2e Boucan"}, </v>
      </c>
    </row>
    <row r="2268" spans="1:30" s="71" customFormat="1" x14ac:dyDescent="0.25">
      <c r="A2268" s="71" t="s">
        <v>2070</v>
      </c>
      <c r="D2268" s="71" t="s">
        <v>15</v>
      </c>
      <c r="E2268" s="132">
        <v>42798</v>
      </c>
      <c r="F2268" s="77" t="s">
        <v>2418</v>
      </c>
      <c r="G2268" s="145" t="s">
        <v>1151</v>
      </c>
      <c r="H2268" s="138" t="str">
        <f>IFERROR(VLOOKUP(G2268,REFERENCES!O:P,2,FALSE),"")</f>
        <v>Nombre de kits d'outils</v>
      </c>
      <c r="I2268" s="185">
        <v>60</v>
      </c>
      <c r="J2268" s="73"/>
      <c r="K2268" s="73"/>
      <c r="L2268" s="73"/>
      <c r="M2268" s="147" t="s">
        <v>1818</v>
      </c>
      <c r="N2268" s="146">
        <v>302</v>
      </c>
      <c r="O2268" s="206"/>
      <c r="P2268" s="71" t="s">
        <v>16</v>
      </c>
      <c r="Q2268" s="71" t="s">
        <v>253</v>
      </c>
      <c r="R2268" s="150" t="s">
        <v>1360</v>
      </c>
      <c r="V2268" s="145"/>
      <c r="W2268" s="206" t="str">
        <f t="shared" si="107"/>
        <v>SAM201734GRCH2E</v>
      </c>
      <c r="X2268" s="206">
        <f t="shared" si="108"/>
        <v>0</v>
      </c>
      <c r="Y2268" s="206" t="str">
        <f>VLOOKUP(P2268,NIVEAUXADMIN!A:B,2,FALSE)</f>
        <v>HT08</v>
      </c>
      <c r="Z2268" s="206" t="str">
        <f>VLOOKUP(Q2268,NIVEAUXADMIN!E:F,2,FALSE)</f>
        <v>HT08815</v>
      </c>
      <c r="AA2268" s="206" t="str">
        <f>VLOOKUP(R2268,NIVEAUXADMIN!I:J,2,FALSE)</f>
        <v>HT08815-02</v>
      </c>
      <c r="AB2268" s="206">
        <f>IF(SUMPRODUCT(($A$4:$A2268=A2268)*($Q$4:$Q2268=Q2268))&gt;1,0,1)</f>
        <v>0</v>
      </c>
      <c r="AC2268" s="207">
        <f>IF(SUMPRODUCT(($A$4:$A2268=A2268)*($F$4:$F2268=F2268)*($Q$4:$Q2268=Q2268))&gt;1,0,1)</f>
        <v>0</v>
      </c>
      <c r="AD2268" s="206" t="str">
        <f t="shared" si="109"/>
        <v xml:space="preserve">{"Organisation": "Samaritan’s Purse", "Indicateur": "Support à l'auto-recouvrement pour la réparation et reconstruction", "Statut": "Réalisé", "Date de l'activité (passé ou planifiée)
( jj-mm-aaaa)": "3/4/2017", "Département": "Grande Anse", "Commune": "Chambellan", "Section Communale": "2e Boucan"}, </v>
      </c>
    </row>
    <row r="2269" spans="1:30" s="71" customFormat="1" x14ac:dyDescent="0.25">
      <c r="A2269" s="71" t="s">
        <v>2070</v>
      </c>
      <c r="D2269" s="71" t="s">
        <v>15</v>
      </c>
      <c r="E2269" s="132">
        <v>42803</v>
      </c>
      <c r="F2269" s="77" t="s">
        <v>2420</v>
      </c>
      <c r="G2269" s="145" t="s">
        <v>2410</v>
      </c>
      <c r="H2269" s="138" t="str">
        <f>IFERROR(VLOOKUP(G2269,REFERENCES!O:P,2,FALSE),"")</f>
        <v xml:space="preserve">Nombre </v>
      </c>
      <c r="I2269" s="185">
        <v>400</v>
      </c>
      <c r="J2269" s="73"/>
      <c r="K2269" s="73"/>
      <c r="L2269" s="73"/>
      <c r="M2269" s="147" t="s">
        <v>1818</v>
      </c>
      <c r="N2269" s="146">
        <v>400</v>
      </c>
      <c r="O2269" s="206"/>
      <c r="P2269" s="71" t="s">
        <v>16</v>
      </c>
      <c r="Q2269" s="71" t="s">
        <v>273</v>
      </c>
      <c r="R2269" s="150" t="s">
        <v>1362</v>
      </c>
      <c r="V2269" s="145" t="s">
        <v>2218</v>
      </c>
      <c r="W2269" s="206" t="str">
        <f t="shared" si="107"/>
        <v>SAM201739GRRO2E</v>
      </c>
      <c r="X2269" s="206">
        <f t="shared" si="108"/>
        <v>0</v>
      </c>
      <c r="Y2269" s="206" t="str">
        <f>VLOOKUP(P2269,NIVEAUXADMIN!A:B,2,FALSE)</f>
        <v>HT08</v>
      </c>
      <c r="Z2269" s="206" t="str">
        <f>VLOOKUP(Q2269,NIVEAUXADMIN!E:F,2,FALSE)</f>
        <v>HT08832</v>
      </c>
      <c r="AA2269" s="206" t="str">
        <f>VLOOKUP(R2269,NIVEAUXADMIN!I:J,2,FALSE)</f>
        <v>HT08832-02</v>
      </c>
      <c r="AB2269" s="206">
        <f>IF(SUMPRODUCT(($A$4:$A2269=A2269)*($Q$4:$Q2269=Q2269))&gt;1,0,1)</f>
        <v>0</v>
      </c>
      <c r="AC2269" s="207">
        <f>IF(SUMPRODUCT(($A$4:$A2269=A2269)*($F$4:$F2269=F2269)*($Q$4:$Q2269=Q2269))&gt;1,0,1)</f>
        <v>0</v>
      </c>
      <c r="AD2269" s="206" t="str">
        <f t="shared" si="109"/>
        <v xml:space="preserve">{"Organisation": "Samaritan’s Purse", "Indicateur": "Distribution de materiel d'abris d'urgence", "Statut": "Réalisé", "Date de l'activité (passé ou planifiée)
( jj-mm-aaaa)": "3/9/2017", "Département": "Grande Anse", "Commune": "Roseaux", "Section Communale": "2e Fonds Cochon"}, </v>
      </c>
    </row>
    <row r="2270" spans="1:30" s="71" customFormat="1" x14ac:dyDescent="0.25">
      <c r="A2270" s="71" t="s">
        <v>2070</v>
      </c>
      <c r="D2270" s="71" t="s">
        <v>15</v>
      </c>
      <c r="E2270" s="132">
        <v>42803</v>
      </c>
      <c r="F2270" s="77" t="s">
        <v>2418</v>
      </c>
      <c r="G2270" s="145" t="s">
        <v>1151</v>
      </c>
      <c r="H2270" s="138" t="str">
        <f>IFERROR(VLOOKUP(G2270,REFERENCES!O:P,2,FALSE),"")</f>
        <v>Nombre de kits d'outils</v>
      </c>
      <c r="I2270" s="185">
        <v>80</v>
      </c>
      <c r="J2270" s="146"/>
      <c r="K2270" s="146"/>
      <c r="L2270" s="146"/>
      <c r="M2270" s="147" t="s">
        <v>1818</v>
      </c>
      <c r="N2270" s="146">
        <v>400</v>
      </c>
      <c r="O2270" s="206"/>
      <c r="P2270" s="71" t="s">
        <v>16</v>
      </c>
      <c r="Q2270" s="143" t="s">
        <v>273</v>
      </c>
      <c r="R2270" s="150" t="s">
        <v>1362</v>
      </c>
      <c r="T2270" s="143"/>
      <c r="U2270" s="143"/>
      <c r="V2270" s="145"/>
      <c r="W2270" s="206" t="str">
        <f t="shared" si="107"/>
        <v>SAM201739GRRO2E</v>
      </c>
      <c r="X2270" s="206">
        <f t="shared" si="108"/>
        <v>0</v>
      </c>
      <c r="Y2270" s="206" t="str">
        <f>VLOOKUP(P2270,NIVEAUXADMIN!A:B,2,FALSE)</f>
        <v>HT08</v>
      </c>
      <c r="Z2270" s="206" t="str">
        <f>VLOOKUP(Q2270,NIVEAUXADMIN!E:F,2,FALSE)</f>
        <v>HT08832</v>
      </c>
      <c r="AA2270" s="206" t="str">
        <f>VLOOKUP(R2270,NIVEAUXADMIN!I:J,2,FALSE)</f>
        <v>HT08832-02</v>
      </c>
      <c r="AB2270" s="206">
        <f>IF(SUMPRODUCT(($A$4:$A2270=A2270)*($Q$4:$Q2270=Q2270))&gt;1,0,1)</f>
        <v>0</v>
      </c>
      <c r="AC2270" s="207">
        <f>IF(SUMPRODUCT(($A$4:$A2270=A2270)*($F$4:$F2270=F2270)*($Q$4:$Q2270=Q2270))&gt;1,0,1)</f>
        <v>0</v>
      </c>
      <c r="AD2270" s="206" t="str">
        <f t="shared" si="109"/>
        <v xml:space="preserve">{"Organisation": "Samaritan’s Purse", "Indicateur": "Support à l'auto-recouvrement pour la réparation et reconstruction", "Statut": "Réalisé", "Date de l'activité (passé ou planifiée)
( jj-mm-aaaa)": "3/9/2017", "Département": "Grande Anse", "Commune": "Roseaux", "Section Communale": "2e Fonds Cochon"}, </v>
      </c>
    </row>
    <row r="2271" spans="1:30" s="71" customFormat="1" x14ac:dyDescent="0.25">
      <c r="A2271" s="71" t="s">
        <v>2070</v>
      </c>
      <c r="C2271" s="71" t="s">
        <v>47</v>
      </c>
      <c r="D2271" s="71" t="s">
        <v>18</v>
      </c>
      <c r="E2271" s="132">
        <v>42804</v>
      </c>
      <c r="F2271" s="77" t="s">
        <v>2420</v>
      </c>
      <c r="G2271" s="145" t="s">
        <v>2409</v>
      </c>
      <c r="H2271" s="138" t="str">
        <f>IFERROR(VLOOKUP(G2271,REFERENCES!O:P,2,FALSE),"")</f>
        <v xml:space="preserve">Nombre </v>
      </c>
      <c r="I2271" s="185">
        <v>200</v>
      </c>
      <c r="J2271" s="146"/>
      <c r="K2271" s="146"/>
      <c r="L2271" s="146"/>
      <c r="M2271" s="147" t="s">
        <v>1818</v>
      </c>
      <c r="N2271" s="207">
        <v>200</v>
      </c>
      <c r="O2271" s="149" t="s">
        <v>1038</v>
      </c>
      <c r="P2271" s="71" t="s">
        <v>16</v>
      </c>
      <c r="Q2271" s="143" t="s">
        <v>267</v>
      </c>
      <c r="R2271" s="150" t="s">
        <v>1479</v>
      </c>
      <c r="S2271" s="71" t="s">
        <v>1995</v>
      </c>
      <c r="T2271" s="143"/>
      <c r="U2271" s="143"/>
      <c r="V2271" s="145"/>
      <c r="W2271" s="206" t="str">
        <f t="shared" si="107"/>
        <v>SAM2017310GRMO3E</v>
      </c>
      <c r="X2271" s="206">
        <f t="shared" si="108"/>
        <v>0</v>
      </c>
      <c r="Y2271" s="206" t="str">
        <f>VLOOKUP(P2271,NIVEAUXADMIN!A:B,2,FALSE)</f>
        <v>HT08</v>
      </c>
      <c r="Z2271" s="206" t="str">
        <f>VLOOKUP(Q2271,NIVEAUXADMIN!E:F,2,FALSE)</f>
        <v>HT08814</v>
      </c>
      <c r="AA2271" s="206" t="str">
        <f>VLOOKUP(R2271,NIVEAUXADMIN!I:J,2,FALSE)</f>
        <v>HT08814-03</v>
      </c>
      <c r="AB2271" s="206">
        <f>IF(SUMPRODUCT(($A$4:$A2271=A2271)*($Q$4:$Q2271=Q2271))&gt;1,0,1)</f>
        <v>0</v>
      </c>
      <c r="AC2271" s="207">
        <f>IF(SUMPRODUCT(($A$4:$A2271=A2271)*($F$4:$F2271=F2271)*($Q$4:$Q2271=Q2271))&gt;1,0,1)</f>
        <v>0</v>
      </c>
      <c r="AD2271" s="206" t="str">
        <f t="shared" si="109"/>
        <v xml:space="preserve">{"Organisation": "Samaritan’s Purse", "Indicateur": "Distribution de materiel d'abris d'urgence", "Statut": "Planifié (financé)", "Date de l'activité (passé ou planifiée)
( jj-mm-aaaa)": "3/10/2017", "Département": "Grande Anse", "Commune": "Moron", "Section Communale": "3e L'Assive"}, </v>
      </c>
    </row>
    <row r="2272" spans="1:30" s="71" customFormat="1" x14ac:dyDescent="0.25">
      <c r="A2272" s="71" t="s">
        <v>2070</v>
      </c>
      <c r="C2272" s="71" t="s">
        <v>47</v>
      </c>
      <c r="D2272" s="71" t="s">
        <v>18</v>
      </c>
      <c r="E2272" s="132">
        <v>42804</v>
      </c>
      <c r="F2272" s="77" t="s">
        <v>2416</v>
      </c>
      <c r="G2272" s="217" t="s">
        <v>1027</v>
      </c>
      <c r="H2272" s="138" t="str">
        <f>IFERROR(VLOOKUP(G2272,REFERENCES!O:P,2,FALSE),"")</f>
        <v/>
      </c>
      <c r="I2272" s="185">
        <v>200</v>
      </c>
      <c r="J2272" s="146"/>
      <c r="K2272" s="146"/>
      <c r="L2272" s="146"/>
      <c r="M2272" s="147" t="s">
        <v>1818</v>
      </c>
      <c r="N2272" s="207">
        <v>200</v>
      </c>
      <c r="O2272" s="149" t="s">
        <v>1038</v>
      </c>
      <c r="P2272" s="71" t="s">
        <v>16</v>
      </c>
      <c r="Q2272" s="143" t="s">
        <v>267</v>
      </c>
      <c r="R2272" s="150" t="s">
        <v>1479</v>
      </c>
      <c r="S2272" s="71" t="s">
        <v>1995</v>
      </c>
      <c r="T2272" s="143"/>
      <c r="U2272" s="206"/>
      <c r="V2272" s="145"/>
      <c r="W2272" s="206" t="str">
        <f t="shared" si="107"/>
        <v>SAM2017310GRMO3E</v>
      </c>
      <c r="X2272" s="206">
        <f t="shared" si="108"/>
        <v>0</v>
      </c>
      <c r="Y2272" s="206" t="str">
        <f>VLOOKUP(P2272,NIVEAUXADMIN!A:B,2,FALSE)</f>
        <v>HT08</v>
      </c>
      <c r="Z2272" s="206" t="str">
        <f>VLOOKUP(Q2272,NIVEAUXADMIN!E:F,2,FALSE)</f>
        <v>HT08814</v>
      </c>
      <c r="AA2272" s="206" t="str">
        <f>VLOOKUP(R2272,NIVEAUXADMIN!I:J,2,FALSE)</f>
        <v>HT08814-03</v>
      </c>
      <c r="AB2272" s="206">
        <f>IF(SUMPRODUCT(($A$4:$A2272=A2272)*($Q$4:$Q2272=Q2272))&gt;1,0,1)</f>
        <v>0</v>
      </c>
      <c r="AC2272" s="207">
        <f>IF(SUMPRODUCT(($A$4:$A2272=A2272)*($F$4:$F2272=F2272)*($Q$4:$Q2272=Q2272))&gt;1,0,1)</f>
        <v>0</v>
      </c>
      <c r="AD2272" s="206" t="str">
        <f t="shared" si="109"/>
        <v xml:space="preserve">{"Organisation": "Samaritan’s Purse", "Indicateur": "Formation technique", "Statut": "Planifié (financé)", "Date de l'activité (passé ou planifiée)
( jj-mm-aaaa)": "3/10/2017", "Département": "Grande Anse", "Commune": "Moron", "Section Communale": "3e L'Assive"}, </v>
      </c>
    </row>
    <row r="2273" spans="1:30" s="71" customFormat="1" x14ac:dyDescent="0.25">
      <c r="A2273" s="71" t="s">
        <v>2070</v>
      </c>
      <c r="C2273" s="71" t="s">
        <v>47</v>
      </c>
      <c r="D2273" s="71" t="s">
        <v>18</v>
      </c>
      <c r="E2273" s="132">
        <v>42804</v>
      </c>
      <c r="F2273" s="77" t="s">
        <v>2420</v>
      </c>
      <c r="G2273" s="145" t="s">
        <v>2410</v>
      </c>
      <c r="H2273" s="138" t="str">
        <f>IFERROR(VLOOKUP(G2273,REFERENCES!O:P,2,FALSE),"")</f>
        <v xml:space="preserve">Nombre </v>
      </c>
      <c r="I2273" s="185">
        <v>200</v>
      </c>
      <c r="J2273" s="146"/>
      <c r="K2273" s="146"/>
      <c r="L2273" s="146"/>
      <c r="M2273" s="147" t="s">
        <v>1818</v>
      </c>
      <c r="N2273" s="146">
        <v>200</v>
      </c>
      <c r="O2273" s="149" t="s">
        <v>1038</v>
      </c>
      <c r="P2273" s="71" t="s">
        <v>16</v>
      </c>
      <c r="Q2273" s="206" t="s">
        <v>267</v>
      </c>
      <c r="R2273" s="150" t="s">
        <v>1479</v>
      </c>
      <c r="S2273" s="206" t="s">
        <v>1995</v>
      </c>
      <c r="T2273" s="143"/>
      <c r="U2273" s="143"/>
      <c r="V2273" s="145" t="s">
        <v>2076</v>
      </c>
      <c r="W2273" s="206" t="str">
        <f t="shared" si="107"/>
        <v>SAM2017310GRMO3E</v>
      </c>
      <c r="X2273" s="206">
        <f t="shared" si="108"/>
        <v>0</v>
      </c>
      <c r="Y2273" s="206" t="str">
        <f>VLOOKUP(P2273,NIVEAUXADMIN!A:B,2,FALSE)</f>
        <v>HT08</v>
      </c>
      <c r="Z2273" s="206" t="str">
        <f>VLOOKUP(Q2273,NIVEAUXADMIN!E:F,2,FALSE)</f>
        <v>HT08814</v>
      </c>
      <c r="AA2273" s="206" t="str">
        <f>VLOOKUP(R2273,NIVEAUXADMIN!I:J,2,FALSE)</f>
        <v>HT08814-03</v>
      </c>
      <c r="AB2273" s="206">
        <f>IF(SUMPRODUCT(($A$4:$A2273=A2273)*($Q$4:$Q2273=Q2273))&gt;1,0,1)</f>
        <v>0</v>
      </c>
      <c r="AC2273" s="207">
        <f>IF(SUMPRODUCT(($A$4:$A2273=A2273)*($F$4:$F2273=F2273)*($Q$4:$Q2273=Q2273))&gt;1,0,1)</f>
        <v>0</v>
      </c>
      <c r="AD2273" s="206" t="str">
        <f t="shared" si="109"/>
        <v xml:space="preserve">{"Organisation": "Samaritan’s Purse", "Indicateur": "Distribution de materiel d'abris d'urgence", "Statut": "Planifié (financé)", "Date de l'activité (passé ou planifiée)
( jj-mm-aaaa)": "3/10/2017", "Département": "Grande Anse", "Commune": "Moron", "Section Communale": "3e L'Assive"}, </v>
      </c>
    </row>
    <row r="2274" spans="1:30" s="71" customFormat="1" x14ac:dyDescent="0.25">
      <c r="A2274" s="71" t="s">
        <v>2070</v>
      </c>
      <c r="C2274" s="71" t="s">
        <v>47</v>
      </c>
      <c r="D2274" s="71" t="s">
        <v>18</v>
      </c>
      <c r="E2274" s="132">
        <v>42804</v>
      </c>
      <c r="F2274" s="77" t="s">
        <v>2418</v>
      </c>
      <c r="G2274" s="145" t="s">
        <v>1151</v>
      </c>
      <c r="H2274" s="138" t="str">
        <f>IFERROR(VLOOKUP(G2274,REFERENCES!O:P,2,FALSE),"")</f>
        <v>Nombre de kits d'outils</v>
      </c>
      <c r="I2274" s="185">
        <v>40</v>
      </c>
      <c r="J2274" s="73"/>
      <c r="K2274" s="73"/>
      <c r="L2274" s="73"/>
      <c r="M2274" s="147" t="s">
        <v>1818</v>
      </c>
      <c r="N2274" s="146">
        <v>200</v>
      </c>
      <c r="O2274" s="149" t="s">
        <v>1038</v>
      </c>
      <c r="P2274" s="71" t="s">
        <v>16</v>
      </c>
      <c r="Q2274" s="206" t="s">
        <v>267</v>
      </c>
      <c r="R2274" s="150" t="s">
        <v>1479</v>
      </c>
      <c r="S2274" s="206" t="s">
        <v>1995</v>
      </c>
      <c r="U2274" s="143"/>
      <c r="V2274" s="72"/>
      <c r="W2274" s="206" t="str">
        <f t="shared" si="107"/>
        <v>SAM2017310GRMO3E</v>
      </c>
      <c r="X2274" s="206">
        <f t="shared" si="108"/>
        <v>0</v>
      </c>
      <c r="Y2274" s="206" t="str">
        <f>VLOOKUP(P2274,NIVEAUXADMIN!A:B,2,FALSE)</f>
        <v>HT08</v>
      </c>
      <c r="Z2274" s="206" t="str">
        <f>VLOOKUP(Q2274,NIVEAUXADMIN!E:F,2,FALSE)</f>
        <v>HT08814</v>
      </c>
      <c r="AA2274" s="206" t="str">
        <f>VLOOKUP(R2274,NIVEAUXADMIN!I:J,2,FALSE)</f>
        <v>HT08814-03</v>
      </c>
      <c r="AB2274" s="206">
        <f>IF(SUMPRODUCT(($A$4:$A2274=A2274)*($Q$4:$Q2274=Q2274))&gt;1,0,1)</f>
        <v>0</v>
      </c>
      <c r="AC2274" s="207">
        <f>IF(SUMPRODUCT(($A$4:$A2274=A2274)*($F$4:$F2274=F2274)*($Q$4:$Q2274=Q2274))&gt;1,0,1)</f>
        <v>0</v>
      </c>
      <c r="AD2274" s="206" t="str">
        <f t="shared" si="109"/>
        <v xml:space="preserve">{"Organisation": "Samaritan’s Purse", "Indicateur": "Support à l'auto-recouvrement pour la réparation et reconstruction", "Statut": "Planifié (financé)", "Date de l'activité (passé ou planifiée)
( jj-mm-aaaa)": "3/10/2017", "Département": "Grande Anse", "Commune": "Moron", "Section Communale": "3e L'Assive"}, </v>
      </c>
    </row>
    <row r="2275" spans="1:30" s="71" customFormat="1" x14ac:dyDescent="0.25">
      <c r="A2275" s="71" t="s">
        <v>2070</v>
      </c>
      <c r="C2275" s="71" t="s">
        <v>47</v>
      </c>
      <c r="D2275" s="71" t="s">
        <v>18</v>
      </c>
      <c r="E2275" s="132">
        <v>42811</v>
      </c>
      <c r="F2275" s="77" t="s">
        <v>2420</v>
      </c>
      <c r="G2275" s="145" t="s">
        <v>2409</v>
      </c>
      <c r="H2275" s="138" t="str">
        <f>IFERROR(VLOOKUP(G2275,REFERENCES!O:P,2,FALSE),"")</f>
        <v xml:space="preserve">Nombre </v>
      </c>
      <c r="I2275" s="185">
        <v>1500</v>
      </c>
      <c r="J2275" s="146"/>
      <c r="K2275" s="146"/>
      <c r="L2275" s="146"/>
      <c r="M2275" s="147" t="s">
        <v>1818</v>
      </c>
      <c r="N2275" s="146">
        <v>1500</v>
      </c>
      <c r="O2275" s="149" t="s">
        <v>1038</v>
      </c>
      <c r="P2275" s="71" t="s">
        <v>16</v>
      </c>
      <c r="Q2275" s="206" t="s">
        <v>273</v>
      </c>
      <c r="R2275" s="150" t="s">
        <v>1568</v>
      </c>
      <c r="S2275" s="206"/>
      <c r="T2275" s="143"/>
      <c r="U2275" s="143"/>
      <c r="V2275" s="145"/>
      <c r="W2275" s="206" t="str">
        <f t="shared" si="107"/>
        <v>SAM2017317GRRO4E</v>
      </c>
      <c r="X2275" s="206">
        <f t="shared" si="108"/>
        <v>0</v>
      </c>
      <c r="Y2275" s="206" t="str">
        <f>VLOOKUP(P2275,NIVEAUXADMIN!A:B,2,FALSE)</f>
        <v>HT08</v>
      </c>
      <c r="Z2275" s="206" t="str">
        <f>VLOOKUP(Q2275,NIVEAUXADMIN!E:F,2,FALSE)</f>
        <v>HT08832</v>
      </c>
      <c r="AA2275" s="206" t="str">
        <f>VLOOKUP(R2275,NIVEAUXADMIN!I:J,2,FALSE)</f>
        <v>HT08832-04</v>
      </c>
      <c r="AB2275" s="206">
        <f>IF(SUMPRODUCT(($A$4:$A2275=A2275)*($Q$4:$Q2275=Q2275))&gt;1,0,1)</f>
        <v>0</v>
      </c>
      <c r="AC2275" s="207">
        <f>IF(SUMPRODUCT(($A$4:$A2275=A2275)*($F$4:$F2275=F2275)*($Q$4:$Q2275=Q2275))&gt;1,0,1)</f>
        <v>0</v>
      </c>
      <c r="AD2275" s="206" t="str">
        <f t="shared" si="109"/>
        <v xml:space="preserve">{"Organisation": "Samaritan’s Purse", "Indicateur": "Distribution de materiel d'abris d'urgence", "Statut": "Planifié (financé)", "Date de l'activité (passé ou planifiée)
( jj-mm-aaaa)": "3/17/2017", "Département": "Grande Anse", "Commune": "Roseaux", "Section Communale": "4e les Gomiers"}, </v>
      </c>
    </row>
    <row r="2276" spans="1:30" s="71" customFormat="1" x14ac:dyDescent="0.25">
      <c r="A2276" s="71" t="s">
        <v>2070</v>
      </c>
      <c r="C2276" s="71" t="s">
        <v>47</v>
      </c>
      <c r="D2276" s="71" t="s">
        <v>18</v>
      </c>
      <c r="E2276" s="132">
        <v>42811</v>
      </c>
      <c r="F2276" s="77" t="s">
        <v>2416</v>
      </c>
      <c r="G2276" s="217" t="s">
        <v>1027</v>
      </c>
      <c r="H2276" s="138" t="str">
        <f>IFERROR(VLOOKUP(G2276,REFERENCES!O:P,2,FALSE),"")</f>
        <v/>
      </c>
      <c r="I2276" s="185">
        <v>1500</v>
      </c>
      <c r="J2276" s="146"/>
      <c r="K2276" s="146"/>
      <c r="L2276" s="146"/>
      <c r="M2276" s="147" t="s">
        <v>1818</v>
      </c>
      <c r="N2276" s="146">
        <v>1500</v>
      </c>
      <c r="O2276" s="149" t="s">
        <v>1038</v>
      </c>
      <c r="P2276" s="71" t="s">
        <v>16</v>
      </c>
      <c r="Q2276" s="206" t="s">
        <v>273</v>
      </c>
      <c r="R2276" s="150" t="s">
        <v>1568</v>
      </c>
      <c r="S2276" s="206"/>
      <c r="T2276" s="143"/>
      <c r="U2276" s="143"/>
      <c r="V2276" s="145"/>
      <c r="W2276" s="206" t="str">
        <f t="shared" si="107"/>
        <v>SAM2017317GRRO4E</v>
      </c>
      <c r="X2276" s="206">
        <f t="shared" si="108"/>
        <v>0</v>
      </c>
      <c r="Y2276" s="206" t="str">
        <f>VLOOKUP(P2276,NIVEAUXADMIN!A:B,2,FALSE)</f>
        <v>HT08</v>
      </c>
      <c r="Z2276" s="206" t="str">
        <f>VLOOKUP(Q2276,NIVEAUXADMIN!E:F,2,FALSE)</f>
        <v>HT08832</v>
      </c>
      <c r="AA2276" s="206" t="str">
        <f>VLOOKUP(R2276,NIVEAUXADMIN!I:J,2,FALSE)</f>
        <v>HT08832-04</v>
      </c>
      <c r="AB2276" s="206">
        <f>IF(SUMPRODUCT(($A$4:$A2276=A2276)*($Q$4:$Q2276=Q2276))&gt;1,0,1)</f>
        <v>0</v>
      </c>
      <c r="AC2276" s="207">
        <f>IF(SUMPRODUCT(($A$4:$A2276=A2276)*($F$4:$F2276=F2276)*($Q$4:$Q2276=Q2276))&gt;1,0,1)</f>
        <v>0</v>
      </c>
      <c r="AD2276" s="206" t="str">
        <f t="shared" si="109"/>
        <v xml:space="preserve">{"Organisation": "Samaritan’s Purse", "Indicateur": "Formation technique", "Statut": "Planifié (financé)", "Date de l'activité (passé ou planifiée)
( jj-mm-aaaa)": "3/17/2017", "Département": "Grande Anse", "Commune": "Roseaux", "Section Communale": "4e les Gomiers"}, </v>
      </c>
    </row>
    <row r="2277" spans="1:30" s="71" customFormat="1" x14ac:dyDescent="0.25">
      <c r="A2277" s="71" t="s">
        <v>2070</v>
      </c>
      <c r="C2277" s="71" t="s">
        <v>47</v>
      </c>
      <c r="D2277" s="71" t="s">
        <v>18</v>
      </c>
      <c r="E2277" s="132">
        <v>42811</v>
      </c>
      <c r="F2277" s="77" t="s">
        <v>2420</v>
      </c>
      <c r="G2277" s="145" t="s">
        <v>2410</v>
      </c>
      <c r="H2277" s="138" t="str">
        <f>IFERROR(VLOOKUP(G2277,REFERENCES!O:P,2,FALSE),"")</f>
        <v xml:space="preserve">Nombre </v>
      </c>
      <c r="I2277" s="185">
        <v>1500</v>
      </c>
      <c r="J2277" s="146"/>
      <c r="K2277" s="146"/>
      <c r="L2277" s="146"/>
      <c r="M2277" s="147" t="s">
        <v>1818</v>
      </c>
      <c r="N2277" s="146">
        <v>1500</v>
      </c>
      <c r="O2277" s="149" t="s">
        <v>1038</v>
      </c>
      <c r="P2277" s="71" t="s">
        <v>16</v>
      </c>
      <c r="Q2277" s="206" t="s">
        <v>273</v>
      </c>
      <c r="R2277" s="150" t="s">
        <v>1568</v>
      </c>
      <c r="T2277" s="143"/>
      <c r="U2277" s="143"/>
      <c r="V2277" s="145" t="s">
        <v>2076</v>
      </c>
      <c r="W2277" s="206" t="str">
        <f t="shared" si="107"/>
        <v>SAM2017317GRRO4E</v>
      </c>
      <c r="X2277" s="206">
        <f t="shared" si="108"/>
        <v>0</v>
      </c>
      <c r="Y2277" s="206" t="str">
        <f>VLOOKUP(P2277,NIVEAUXADMIN!A:B,2,FALSE)</f>
        <v>HT08</v>
      </c>
      <c r="Z2277" s="206" t="str">
        <f>VLOOKUP(Q2277,NIVEAUXADMIN!E:F,2,FALSE)</f>
        <v>HT08832</v>
      </c>
      <c r="AA2277" s="206" t="str">
        <f>VLOOKUP(R2277,NIVEAUXADMIN!I:J,2,FALSE)</f>
        <v>HT08832-04</v>
      </c>
      <c r="AB2277" s="206">
        <f>IF(SUMPRODUCT(($A$4:$A2277=A2277)*($Q$4:$Q2277=Q2277))&gt;1,0,1)</f>
        <v>0</v>
      </c>
      <c r="AC2277" s="207">
        <f>IF(SUMPRODUCT(($A$4:$A2277=A2277)*($F$4:$F2277=F2277)*($Q$4:$Q2277=Q2277))&gt;1,0,1)</f>
        <v>0</v>
      </c>
      <c r="AD2277" s="206" t="str">
        <f t="shared" si="109"/>
        <v xml:space="preserve">{"Organisation": "Samaritan’s Purse", "Indicateur": "Distribution de materiel d'abris d'urgence", "Statut": "Planifié (financé)", "Date de l'activité (passé ou planifiée)
( jj-mm-aaaa)": "3/17/2017", "Département": "Grande Anse", "Commune": "Roseaux", "Section Communale": "4e les Gomiers"}, </v>
      </c>
    </row>
    <row r="2278" spans="1:30" s="71" customFormat="1" x14ac:dyDescent="0.25">
      <c r="A2278" s="71" t="s">
        <v>2070</v>
      </c>
      <c r="C2278" s="71" t="s">
        <v>47</v>
      </c>
      <c r="D2278" s="71" t="s">
        <v>18</v>
      </c>
      <c r="E2278" s="132">
        <v>42811</v>
      </c>
      <c r="F2278" s="77" t="s">
        <v>2418</v>
      </c>
      <c r="G2278" s="145" t="s">
        <v>1151</v>
      </c>
      <c r="H2278" s="138" t="str">
        <f>IFERROR(VLOOKUP(G2278,REFERENCES!O:P,2,FALSE),"")</f>
        <v>Nombre de kits d'outils</v>
      </c>
      <c r="I2278" s="185">
        <v>300</v>
      </c>
      <c r="J2278" s="146"/>
      <c r="K2278" s="146"/>
      <c r="L2278" s="146"/>
      <c r="M2278" s="147" t="s">
        <v>1818</v>
      </c>
      <c r="N2278" s="146">
        <v>1500</v>
      </c>
      <c r="O2278" s="149" t="s">
        <v>1038</v>
      </c>
      <c r="P2278" s="71" t="s">
        <v>16</v>
      </c>
      <c r="Q2278" s="143" t="s">
        <v>273</v>
      </c>
      <c r="R2278" s="150" t="s">
        <v>1568</v>
      </c>
      <c r="S2278" s="206"/>
      <c r="T2278" s="206"/>
      <c r="U2278" s="206"/>
      <c r="V2278" s="145"/>
      <c r="W2278" s="206" t="str">
        <f t="shared" si="107"/>
        <v>SAM2017317GRRO4E</v>
      </c>
      <c r="X2278" s="206">
        <f t="shared" si="108"/>
        <v>0</v>
      </c>
      <c r="Y2278" s="206" t="str">
        <f>VLOOKUP(P2278,NIVEAUXADMIN!A:B,2,FALSE)</f>
        <v>HT08</v>
      </c>
      <c r="Z2278" s="206" t="str">
        <f>VLOOKUP(Q2278,NIVEAUXADMIN!E:F,2,FALSE)</f>
        <v>HT08832</v>
      </c>
      <c r="AA2278" s="206" t="str">
        <f>VLOOKUP(R2278,NIVEAUXADMIN!I:J,2,FALSE)</f>
        <v>HT08832-04</v>
      </c>
      <c r="AB2278" s="206">
        <f>IF(SUMPRODUCT(($A$4:$A2278=A2278)*($Q$4:$Q2278=Q2278))&gt;1,0,1)</f>
        <v>0</v>
      </c>
      <c r="AC2278" s="207">
        <f>IF(SUMPRODUCT(($A$4:$A2278=A2278)*($F$4:$F2278=F2278)*($Q$4:$Q2278=Q2278))&gt;1,0,1)</f>
        <v>0</v>
      </c>
      <c r="AD2278" s="206" t="str">
        <f t="shared" si="109"/>
        <v xml:space="preserve">{"Organisation": "Samaritan’s Purse", "Indicateur": "Support à l'auto-recouvrement pour la réparation et reconstruction", "Statut": "Planifié (financé)", "Date de l'activité (passé ou planifiée)
( jj-mm-aaaa)": "3/17/2017", "Département": "Grande Anse", "Commune": "Roseaux", "Section Communale": "4e les Gomiers"}, </v>
      </c>
    </row>
    <row r="2279" spans="1:30" s="71" customFormat="1" x14ac:dyDescent="0.25">
      <c r="A2279" s="71" t="s">
        <v>2071</v>
      </c>
      <c r="C2279" s="71" t="s">
        <v>47</v>
      </c>
      <c r="D2279" s="71" t="s">
        <v>15</v>
      </c>
      <c r="E2279" s="132">
        <v>42672</v>
      </c>
      <c r="F2279" s="77" t="s">
        <v>2420</v>
      </c>
      <c r="G2279" s="145" t="s">
        <v>2410</v>
      </c>
      <c r="H2279" s="138" t="str">
        <f>IFERROR(VLOOKUP(G2279,REFERENCES!O:P,2,FALSE),"")</f>
        <v xml:space="preserve">Nombre </v>
      </c>
      <c r="I2279" s="185">
        <v>200</v>
      </c>
      <c r="J2279" s="146">
        <v>1000</v>
      </c>
      <c r="K2279" s="146"/>
      <c r="L2279" s="146"/>
      <c r="M2279" s="147">
        <v>1400</v>
      </c>
      <c r="N2279" s="146">
        <v>200</v>
      </c>
      <c r="O2279" s="149" t="s">
        <v>29</v>
      </c>
      <c r="P2279" s="71" t="s">
        <v>16</v>
      </c>
      <c r="Q2279" s="143" t="s">
        <v>246</v>
      </c>
      <c r="R2279" s="150" t="s">
        <v>1575</v>
      </c>
      <c r="S2279" s="206" t="s">
        <v>1767</v>
      </c>
      <c r="T2279" s="206" t="s">
        <v>1033</v>
      </c>
      <c r="U2279" s="206" t="s">
        <v>1062</v>
      </c>
      <c r="V2279" s="72" t="s">
        <v>1765</v>
      </c>
      <c r="W2279" s="206" t="str">
        <f t="shared" si="107"/>
        <v>SAV20161029GRBE4È</v>
      </c>
      <c r="X2279" s="206">
        <f t="shared" si="108"/>
        <v>0</v>
      </c>
      <c r="Y2279" s="206" t="str">
        <f>VLOOKUP(P2279,NIVEAUXADMIN!A:B,2,FALSE)</f>
        <v>HT08</v>
      </c>
      <c r="Z2279" s="206" t="str">
        <f>VLOOKUP(Q2279,NIVEAUXADMIN!E:F,2,FALSE)</f>
        <v>HT08833</v>
      </c>
      <c r="AA2279" s="206" t="str">
        <f>VLOOKUP(R2279,NIVEAUXADMIN!I:J,2,FALSE)</f>
        <v>HT08833-01</v>
      </c>
      <c r="AB2279" s="206">
        <f>IF(SUMPRODUCT(($A$4:$A2279=A2279)*($Q$4:$Q2279=Q2279))&gt;1,0,1)</f>
        <v>1</v>
      </c>
      <c r="AC2279" s="207">
        <f>IF(SUMPRODUCT(($A$4:$A2279=A2279)*($F$4:$F2279=F2279)*($Q$4:$Q2279=Q2279))&gt;1,0,1)</f>
        <v>1</v>
      </c>
      <c r="AD2279" s="206" t="str">
        <f t="shared" si="109"/>
        <v xml:space="preserve">{"Organisation": "Save the Children", "Indicateur": "Distribution de materiel d'abris d'urgence", "Statut": "Réalisé", "Date de l'activité (passé ou planifiée)
( jj-mm-aaaa)": "10/29/2016", "Département": "Grande Anse", "Commune": "Beaumont", "Section Communale": "4ème Beaumont"}, </v>
      </c>
    </row>
    <row r="2280" spans="1:30" s="71" customFormat="1" x14ac:dyDescent="0.25">
      <c r="A2280" s="71" t="s">
        <v>2071</v>
      </c>
      <c r="C2280" s="71" t="s">
        <v>47</v>
      </c>
      <c r="D2280" s="71" t="s">
        <v>15</v>
      </c>
      <c r="E2280" s="132">
        <v>42674</v>
      </c>
      <c r="F2280" s="77" t="s">
        <v>2420</v>
      </c>
      <c r="G2280" s="145" t="s">
        <v>2410</v>
      </c>
      <c r="H2280" s="138" t="str">
        <f>IFERROR(VLOOKUP(G2280,REFERENCES!O:P,2,FALSE),"")</f>
        <v xml:space="preserve">Nombre </v>
      </c>
      <c r="I2280" s="185">
        <v>300</v>
      </c>
      <c r="J2280" s="146">
        <v>1500</v>
      </c>
      <c r="K2280" s="146"/>
      <c r="L2280" s="146"/>
      <c r="M2280" s="147">
        <v>2100</v>
      </c>
      <c r="N2280" s="146">
        <v>300</v>
      </c>
      <c r="O2280" s="149" t="s">
        <v>29</v>
      </c>
      <c r="P2280" s="71" t="s">
        <v>16</v>
      </c>
      <c r="Q2280" s="143" t="s">
        <v>246</v>
      </c>
      <c r="R2280" s="150"/>
      <c r="S2280" s="206" t="s">
        <v>1768</v>
      </c>
      <c r="T2280" s="206" t="s">
        <v>1033</v>
      </c>
      <c r="U2280" s="206" t="s">
        <v>1062</v>
      </c>
      <c r="V2280" s="145" t="s">
        <v>1765</v>
      </c>
      <c r="W2280" s="206" t="str">
        <f t="shared" si="107"/>
        <v>SAV20161031GRBE</v>
      </c>
      <c r="X2280" s="206">
        <f t="shared" si="108"/>
        <v>0</v>
      </c>
      <c r="Y2280" s="206" t="str">
        <f>VLOOKUP(P2280,NIVEAUXADMIN!A:B,2,FALSE)</f>
        <v>HT08</v>
      </c>
      <c r="Z2280" s="206" t="str">
        <f>VLOOKUP(Q2280,NIVEAUXADMIN!E:F,2,FALSE)</f>
        <v>HT08833</v>
      </c>
      <c r="AA2280" s="206" t="e">
        <f>VLOOKUP(R2280,NIVEAUXADMIN!I:J,2,FALSE)</f>
        <v>#N/A</v>
      </c>
      <c r="AB2280" s="206">
        <f>IF(SUMPRODUCT(($A$4:$A2280=A2280)*($Q$4:$Q2280=Q2280))&gt;1,0,1)</f>
        <v>0</v>
      </c>
      <c r="AC2280" s="207">
        <f>IF(SUMPRODUCT(($A$4:$A2280=A2280)*($F$4:$F2280=F2280)*($Q$4:$Q2280=Q2280))&gt;1,0,1)</f>
        <v>0</v>
      </c>
      <c r="AD2280" s="206" t="str">
        <f t="shared" si="109"/>
        <v xml:space="preserve">{"Organisation": "Save the Children", "Indicateur": "Distribution de materiel d'abris d'urgence", "Statut": "Réalisé", "Date de l'activité (passé ou planifiée)
( jj-mm-aaaa)": "10/31/2016", "Département": "Grande Anse", "Commune": "Beaumont", "Section Communale": ""}, </v>
      </c>
    </row>
    <row r="2281" spans="1:30" s="71" customFormat="1" x14ac:dyDescent="0.25">
      <c r="A2281" s="71" t="s">
        <v>2071</v>
      </c>
      <c r="C2281" s="71" t="s">
        <v>47</v>
      </c>
      <c r="D2281" s="71" t="s">
        <v>15</v>
      </c>
      <c r="E2281" s="132">
        <v>42675</v>
      </c>
      <c r="F2281" s="77" t="s">
        <v>2420</v>
      </c>
      <c r="G2281" s="145" t="s">
        <v>2410</v>
      </c>
      <c r="H2281" s="138" t="str">
        <f>IFERROR(VLOOKUP(G2281,REFERENCES!O:P,2,FALSE),"")</f>
        <v xml:space="preserve">Nombre </v>
      </c>
      <c r="I2281" s="185">
        <v>300</v>
      </c>
      <c r="J2281" s="146">
        <v>1500</v>
      </c>
      <c r="K2281" s="146"/>
      <c r="L2281" s="146"/>
      <c r="M2281" s="147">
        <v>2100</v>
      </c>
      <c r="N2281" s="146">
        <v>300</v>
      </c>
      <c r="O2281" s="149" t="s">
        <v>29</v>
      </c>
      <c r="P2281" s="71" t="s">
        <v>16</v>
      </c>
      <c r="Q2281" s="143" t="s">
        <v>246</v>
      </c>
      <c r="R2281" s="150" t="s">
        <v>1575</v>
      </c>
      <c r="S2281" s="206" t="s">
        <v>1766</v>
      </c>
      <c r="T2281" s="206" t="s">
        <v>1034</v>
      </c>
      <c r="U2281" s="206" t="s">
        <v>1062</v>
      </c>
      <c r="V2281" s="145" t="s">
        <v>1765</v>
      </c>
      <c r="W2281" s="206" t="str">
        <f t="shared" si="107"/>
        <v>SAV2016111GRBE4È</v>
      </c>
      <c r="X2281" s="206">
        <f t="shared" si="108"/>
        <v>0</v>
      </c>
      <c r="Y2281" s="206" t="str">
        <f>VLOOKUP(P2281,NIVEAUXADMIN!A:B,2,FALSE)</f>
        <v>HT08</v>
      </c>
      <c r="Z2281" s="206" t="str">
        <f>VLOOKUP(Q2281,NIVEAUXADMIN!E:F,2,FALSE)</f>
        <v>HT08833</v>
      </c>
      <c r="AA2281" s="206" t="str">
        <f>VLOOKUP(R2281,NIVEAUXADMIN!I:J,2,FALSE)</f>
        <v>HT08833-01</v>
      </c>
      <c r="AB2281" s="206">
        <f>IF(SUMPRODUCT(($A$4:$A2281=A2281)*($Q$4:$Q2281=Q2281))&gt;1,0,1)</f>
        <v>0</v>
      </c>
      <c r="AC2281" s="207">
        <f>IF(SUMPRODUCT(($A$4:$A2281=A2281)*($F$4:$F2281=F2281)*($Q$4:$Q2281=Q2281))&gt;1,0,1)</f>
        <v>0</v>
      </c>
      <c r="AD2281" s="206" t="str">
        <f t="shared" si="109"/>
        <v xml:space="preserve">{"Organisation": "Save the Children", "Indicateur": "Distribution de materiel d'abris d'urgence", "Statut": "Réalisé", "Date de l'activité (passé ou planifiée)
( jj-mm-aaaa)": "11/1/2016", "Département": "Grande Anse", "Commune": "Beaumont", "Section Communale": "4ème Beaumont"}, </v>
      </c>
    </row>
    <row r="2282" spans="1:30" s="71" customFormat="1" x14ac:dyDescent="0.25">
      <c r="A2282" s="71" t="s">
        <v>2071</v>
      </c>
      <c r="C2282" s="71" t="s">
        <v>47</v>
      </c>
      <c r="D2282" s="71" t="s">
        <v>15</v>
      </c>
      <c r="E2282" s="132">
        <v>42676</v>
      </c>
      <c r="F2282" s="77" t="s">
        <v>2420</v>
      </c>
      <c r="G2282" s="145" t="s">
        <v>2410</v>
      </c>
      <c r="H2282" s="138" t="str">
        <f>IFERROR(VLOOKUP(G2282,REFERENCES!O:P,2,FALSE),"")</f>
        <v xml:space="preserve">Nombre </v>
      </c>
      <c r="I2282" s="185">
        <v>450</v>
      </c>
      <c r="J2282" s="146">
        <v>2250</v>
      </c>
      <c r="K2282" s="146"/>
      <c r="L2282" s="146"/>
      <c r="M2282" s="147">
        <v>3150</v>
      </c>
      <c r="N2282" s="146">
        <v>450</v>
      </c>
      <c r="O2282" s="149" t="s">
        <v>29</v>
      </c>
      <c r="P2282" s="71" t="s">
        <v>16</v>
      </c>
      <c r="Q2282" s="143" t="s">
        <v>246</v>
      </c>
      <c r="R2282" s="150" t="s">
        <v>1446</v>
      </c>
      <c r="S2282" s="71" t="s">
        <v>1770</v>
      </c>
      <c r="T2282" s="143" t="s">
        <v>1033</v>
      </c>
      <c r="U2282" s="143" t="s">
        <v>1062</v>
      </c>
      <c r="V2282" s="145" t="s">
        <v>1765</v>
      </c>
      <c r="W2282" s="206" t="str">
        <f t="shared" si="107"/>
        <v>SAV2016112GRBE2È</v>
      </c>
      <c r="X2282" s="206">
        <f t="shared" si="108"/>
        <v>0</v>
      </c>
      <c r="Y2282" s="206" t="str">
        <f>VLOOKUP(P2282,NIVEAUXADMIN!A:B,2,FALSE)</f>
        <v>HT08</v>
      </c>
      <c r="Z2282" s="206" t="str">
        <f>VLOOKUP(Q2282,NIVEAUXADMIN!E:F,2,FALSE)</f>
        <v>HT08833</v>
      </c>
      <c r="AA2282" s="206" t="str">
        <f>VLOOKUP(R2282,NIVEAUXADMIN!I:J,2,FALSE)</f>
        <v>HT08833-03</v>
      </c>
      <c r="AB2282" s="206">
        <f>IF(SUMPRODUCT(($A$4:$A2282=A2282)*($Q$4:$Q2282=Q2282))&gt;1,0,1)</f>
        <v>0</v>
      </c>
      <c r="AC2282" s="207">
        <f>IF(SUMPRODUCT(($A$4:$A2282=A2282)*($F$4:$F2282=F2282)*($Q$4:$Q2282=Q2282))&gt;1,0,1)</f>
        <v>0</v>
      </c>
      <c r="AD2282" s="206" t="str">
        <f t="shared" si="109"/>
        <v xml:space="preserve">{"Organisation": "Save the Children", "Indicateur": "Distribution de materiel d'abris d'urgence", "Statut": "Réalisé", "Date de l'activité (passé ou planifiée)
( jj-mm-aaaa)": "11/2/2016", "Département": "Grande Anse", "Commune": "Beaumont", "Section Communale": "2ème Mouline"}, </v>
      </c>
    </row>
    <row r="2283" spans="1:30" s="71" customFormat="1" x14ac:dyDescent="0.25">
      <c r="A2283" s="71" t="s">
        <v>2071</v>
      </c>
      <c r="C2283" s="71" t="s">
        <v>47</v>
      </c>
      <c r="D2283" s="71" t="s">
        <v>15</v>
      </c>
      <c r="E2283" s="132">
        <v>42678</v>
      </c>
      <c r="F2283" s="77" t="s">
        <v>2420</v>
      </c>
      <c r="G2283" s="145" t="s">
        <v>2410</v>
      </c>
      <c r="H2283" s="138" t="str">
        <f>IFERROR(VLOOKUP(G2283,REFERENCES!O:P,2,FALSE),"")</f>
        <v xml:space="preserve">Nombre </v>
      </c>
      <c r="I2283" s="185">
        <v>300</v>
      </c>
      <c r="J2283" s="146">
        <v>1500</v>
      </c>
      <c r="K2283" s="146"/>
      <c r="L2283" s="146"/>
      <c r="M2283" s="147">
        <v>2100</v>
      </c>
      <c r="N2283" s="146">
        <v>300</v>
      </c>
      <c r="O2283" s="149" t="s">
        <v>29</v>
      </c>
      <c r="P2283" s="71" t="s">
        <v>16</v>
      </c>
      <c r="Q2283" s="143" t="s">
        <v>246</v>
      </c>
      <c r="R2283" s="150" t="s">
        <v>1446</v>
      </c>
      <c r="S2283" s="71" t="s">
        <v>413</v>
      </c>
      <c r="T2283" s="143" t="s">
        <v>1033</v>
      </c>
      <c r="U2283" s="143" t="s">
        <v>1062</v>
      </c>
      <c r="V2283" s="72" t="s">
        <v>1765</v>
      </c>
      <c r="W2283" s="206" t="str">
        <f t="shared" si="107"/>
        <v>SAV2016114GRBE2È</v>
      </c>
      <c r="X2283" s="206">
        <f t="shared" si="108"/>
        <v>0</v>
      </c>
      <c r="Y2283" s="206" t="str">
        <f>VLOOKUP(P2283,NIVEAUXADMIN!A:B,2,FALSE)</f>
        <v>HT08</v>
      </c>
      <c r="Z2283" s="206" t="str">
        <f>VLOOKUP(Q2283,NIVEAUXADMIN!E:F,2,FALSE)</f>
        <v>HT08833</v>
      </c>
      <c r="AA2283" s="206" t="str">
        <f>VLOOKUP(R2283,NIVEAUXADMIN!I:J,2,FALSE)</f>
        <v>HT08833-03</v>
      </c>
      <c r="AB2283" s="206">
        <f>IF(SUMPRODUCT(($A$4:$A2283=A2283)*($Q$4:$Q2283=Q2283))&gt;1,0,1)</f>
        <v>0</v>
      </c>
      <c r="AC2283" s="207">
        <f>IF(SUMPRODUCT(($A$4:$A2283=A2283)*($F$4:$F2283=F2283)*($Q$4:$Q2283=Q2283))&gt;1,0,1)</f>
        <v>0</v>
      </c>
      <c r="AD2283" s="206" t="str">
        <f t="shared" si="109"/>
        <v xml:space="preserve">{"Organisation": "Save the Children", "Indicateur": "Distribution de materiel d'abris d'urgence", "Statut": "Réalisé", "Date de l'activité (passé ou planifiée)
( jj-mm-aaaa)": "11/4/2016", "Département": "Grande Anse", "Commune": "Beaumont", "Section Communale": "2ème Mouline"}, </v>
      </c>
    </row>
    <row r="2284" spans="1:30" s="71" customFormat="1" x14ac:dyDescent="0.25">
      <c r="A2284" s="71" t="s">
        <v>2071</v>
      </c>
      <c r="C2284" s="71" t="s">
        <v>47</v>
      </c>
      <c r="D2284" s="71" t="s">
        <v>15</v>
      </c>
      <c r="E2284" s="132">
        <v>42679</v>
      </c>
      <c r="F2284" s="77" t="s">
        <v>2420</v>
      </c>
      <c r="G2284" s="145" t="s">
        <v>2410</v>
      </c>
      <c r="H2284" s="138" t="str">
        <f>IFERROR(VLOOKUP(G2284,REFERENCES!O:P,2,FALSE),"")</f>
        <v xml:space="preserve">Nombre </v>
      </c>
      <c r="I2284" s="185">
        <v>150</v>
      </c>
      <c r="J2284" s="146">
        <v>750</v>
      </c>
      <c r="K2284" s="146"/>
      <c r="L2284" s="146"/>
      <c r="M2284" s="147">
        <v>1050</v>
      </c>
      <c r="N2284" s="146">
        <v>150</v>
      </c>
      <c r="O2284" s="149" t="s">
        <v>29</v>
      </c>
      <c r="P2284" s="71" t="s">
        <v>16</v>
      </c>
      <c r="Q2284" s="143" t="s">
        <v>246</v>
      </c>
      <c r="R2284" s="150"/>
      <c r="S2284" s="71" t="s">
        <v>1769</v>
      </c>
      <c r="T2284" s="143" t="s">
        <v>1033</v>
      </c>
      <c r="U2284" s="206" t="s">
        <v>1063</v>
      </c>
      <c r="V2284" s="145" t="s">
        <v>1765</v>
      </c>
      <c r="W2284" s="206" t="str">
        <f t="shared" si="107"/>
        <v>SAV2016115GRBE</v>
      </c>
      <c r="X2284" s="206">
        <f t="shared" si="108"/>
        <v>0</v>
      </c>
      <c r="Y2284" s="206" t="str">
        <f>VLOOKUP(P2284,NIVEAUXADMIN!A:B,2,FALSE)</f>
        <v>HT08</v>
      </c>
      <c r="Z2284" s="206" t="str">
        <f>VLOOKUP(Q2284,NIVEAUXADMIN!E:F,2,FALSE)</f>
        <v>HT08833</v>
      </c>
      <c r="AA2284" s="206" t="e">
        <f>VLOOKUP(R2284,NIVEAUXADMIN!I:J,2,FALSE)</f>
        <v>#N/A</v>
      </c>
      <c r="AB2284" s="206">
        <f>IF(SUMPRODUCT(($A$4:$A2284=A2284)*($Q$4:$Q2284=Q2284))&gt;1,0,1)</f>
        <v>0</v>
      </c>
      <c r="AC2284" s="207">
        <f>IF(SUMPRODUCT(($A$4:$A2284=A2284)*($F$4:$F2284=F2284)*($Q$4:$Q2284=Q2284))&gt;1,0,1)</f>
        <v>0</v>
      </c>
      <c r="AD2284" s="206" t="str">
        <f t="shared" si="109"/>
        <v xml:space="preserve">{"Organisation": "Save the Children", "Indicateur": "Distribution de materiel d'abris d'urgence", "Statut": "Réalisé", "Date de l'activité (passé ou planifiée)
( jj-mm-aaaa)": "11/5/2016", "Département": "Grande Anse", "Commune": "Beaumont", "Section Communale": ""}, </v>
      </c>
    </row>
    <row r="2285" spans="1:30" s="71" customFormat="1" x14ac:dyDescent="0.25">
      <c r="A2285" s="71" t="s">
        <v>2071</v>
      </c>
      <c r="C2285" s="71" t="s">
        <v>47</v>
      </c>
      <c r="D2285" s="71" t="s">
        <v>15</v>
      </c>
      <c r="E2285" s="132">
        <v>42688</v>
      </c>
      <c r="F2285" s="77" t="s">
        <v>2420</v>
      </c>
      <c r="G2285" s="145" t="s">
        <v>2410</v>
      </c>
      <c r="H2285" s="138" t="str">
        <f>IFERROR(VLOOKUP(G2285,REFERENCES!O:P,2,FALSE),"")</f>
        <v xml:space="preserve">Nombre </v>
      </c>
      <c r="I2285" s="185">
        <v>550</v>
      </c>
      <c r="J2285" s="146">
        <v>2750</v>
      </c>
      <c r="K2285" s="146"/>
      <c r="L2285" s="146"/>
      <c r="M2285" s="147">
        <v>3850</v>
      </c>
      <c r="N2285" s="146">
        <v>550</v>
      </c>
      <c r="O2285" s="149" t="s">
        <v>29</v>
      </c>
      <c r="P2285" s="71" t="s">
        <v>19</v>
      </c>
      <c r="Q2285" s="143" t="s">
        <v>552</v>
      </c>
      <c r="R2285" s="150" t="s">
        <v>1385</v>
      </c>
      <c r="S2285" s="71" t="s">
        <v>1772</v>
      </c>
      <c r="T2285" s="143" t="s">
        <v>1033</v>
      </c>
      <c r="U2285" s="143" t="s">
        <v>1062</v>
      </c>
      <c r="V2285" s="145" t="s">
        <v>1765</v>
      </c>
      <c r="W2285" s="206" t="str">
        <f t="shared" si="107"/>
        <v>SAV20161114SUTO2È</v>
      </c>
      <c r="X2285" s="206">
        <f t="shared" si="108"/>
        <v>0</v>
      </c>
      <c r="Y2285" s="206" t="str">
        <f>VLOOKUP(P2285,NIVEAUXADMIN!A:B,2,FALSE)</f>
        <v>HT07</v>
      </c>
      <c r="Z2285" s="206" t="str">
        <f>VLOOKUP(Q2285,NIVEAUXADMIN!E:F,2,FALSE)</f>
        <v>HT07712</v>
      </c>
      <c r="AA2285" s="206" t="str">
        <f>VLOOKUP(R2285,NIVEAUXADMIN!I:J,2,FALSE)</f>
        <v>HT07712-02</v>
      </c>
      <c r="AB2285" s="206">
        <f>IF(SUMPRODUCT(($A$4:$A2285=A2285)*($Q$4:$Q2285=Q2285))&gt;1,0,1)</f>
        <v>1</v>
      </c>
      <c r="AC2285" s="207">
        <f>IF(SUMPRODUCT(($A$4:$A2285=A2285)*($F$4:$F2285=F2285)*($Q$4:$Q2285=Q2285))&gt;1,0,1)</f>
        <v>1</v>
      </c>
      <c r="AD2285" s="206" t="str">
        <f t="shared" si="109"/>
        <v xml:space="preserve">{"Organisation": "Save the Children", "Indicateur": "Distribution de materiel d'abris d'urgence", "Statut": "Réalisé", "Date de l'activité (passé ou planifiée)
( jj-mm-aaaa)": "11/14/2016", "Département": "Sud", "Commune": "Torbeck", "Section Communale": "2ème Bérault"}, </v>
      </c>
    </row>
    <row r="2286" spans="1:30" s="71" customFormat="1" x14ac:dyDescent="0.25">
      <c r="A2286" s="71" t="s">
        <v>2071</v>
      </c>
      <c r="C2286" s="71" t="s">
        <v>47</v>
      </c>
      <c r="D2286" s="71" t="s">
        <v>15</v>
      </c>
      <c r="E2286" s="132">
        <v>42698</v>
      </c>
      <c r="F2286" s="77" t="s">
        <v>2420</v>
      </c>
      <c r="G2286" s="145" t="s">
        <v>2410</v>
      </c>
      <c r="H2286" s="138" t="str">
        <f>IFERROR(VLOOKUP(G2286,REFERENCES!O:P,2,FALSE),"")</f>
        <v xml:space="preserve">Nombre </v>
      </c>
      <c r="I2286" s="185">
        <v>210</v>
      </c>
      <c r="J2286" s="146">
        <v>1050</v>
      </c>
      <c r="K2286" s="146"/>
      <c r="L2286" s="146"/>
      <c r="M2286" s="147">
        <v>1470</v>
      </c>
      <c r="N2286" s="146">
        <v>210</v>
      </c>
      <c r="O2286" s="149" t="s">
        <v>29</v>
      </c>
      <c r="P2286" s="71" t="s">
        <v>19</v>
      </c>
      <c r="Q2286" s="143" t="s">
        <v>552</v>
      </c>
      <c r="R2286" s="150" t="s">
        <v>1385</v>
      </c>
      <c r="S2286" s="71" t="s">
        <v>1771</v>
      </c>
      <c r="T2286" s="143" t="s">
        <v>1033</v>
      </c>
      <c r="U2286" s="143" t="s">
        <v>1062</v>
      </c>
      <c r="V2286" s="145" t="s">
        <v>1765</v>
      </c>
      <c r="W2286" s="206" t="str">
        <f t="shared" si="107"/>
        <v>SAV20161124SUTO2È</v>
      </c>
      <c r="X2286" s="206">
        <f t="shared" si="108"/>
        <v>0</v>
      </c>
      <c r="Y2286" s="206" t="str">
        <f>VLOOKUP(P2286,NIVEAUXADMIN!A:B,2,FALSE)</f>
        <v>HT07</v>
      </c>
      <c r="Z2286" s="206" t="str">
        <f>VLOOKUP(Q2286,NIVEAUXADMIN!E:F,2,FALSE)</f>
        <v>HT07712</v>
      </c>
      <c r="AA2286" s="206" t="str">
        <f>VLOOKUP(R2286,NIVEAUXADMIN!I:J,2,FALSE)</f>
        <v>HT07712-02</v>
      </c>
      <c r="AB2286" s="206">
        <f>IF(SUMPRODUCT(($A$4:$A2286=A2286)*($Q$4:$Q2286=Q2286))&gt;1,0,1)</f>
        <v>0</v>
      </c>
      <c r="AC2286" s="207">
        <f>IF(SUMPRODUCT(($A$4:$A2286=A2286)*($F$4:$F2286=F2286)*($Q$4:$Q2286=Q2286))&gt;1,0,1)</f>
        <v>0</v>
      </c>
      <c r="AD2286" s="206" t="str">
        <f t="shared" si="109"/>
        <v xml:space="preserve">{"Organisation": "Save the Children", "Indicateur": "Distribution de materiel d'abris d'urgence", "Statut": "Réalisé", "Date de l'activité (passé ou planifiée)
( jj-mm-aaaa)": "11/24/2016", "Département": "Sud", "Commune": "Torbeck", "Section Communale": "2ème Bérault"}, </v>
      </c>
    </row>
    <row r="2287" spans="1:30" s="71" customFormat="1" x14ac:dyDescent="0.25">
      <c r="A2287" s="71" t="s">
        <v>2071</v>
      </c>
      <c r="C2287" s="71" t="s">
        <v>47</v>
      </c>
      <c r="D2287" s="71" t="s">
        <v>15</v>
      </c>
      <c r="E2287" s="132">
        <v>42698</v>
      </c>
      <c r="F2287" s="77" t="s">
        <v>2420</v>
      </c>
      <c r="G2287" s="145" t="s">
        <v>2410</v>
      </c>
      <c r="H2287" s="138" t="str">
        <f>IFERROR(VLOOKUP(G2287,REFERENCES!O:P,2,FALSE),"")</f>
        <v xml:space="preserve">Nombre </v>
      </c>
      <c r="I2287" s="185">
        <v>250</v>
      </c>
      <c r="J2287" s="146">
        <v>1250</v>
      </c>
      <c r="K2287" s="146"/>
      <c r="L2287" s="146"/>
      <c r="M2287" s="147">
        <v>1750</v>
      </c>
      <c r="N2287" s="146">
        <v>250</v>
      </c>
      <c r="O2287" s="149" t="s">
        <v>29</v>
      </c>
      <c r="P2287" s="71" t="s">
        <v>19</v>
      </c>
      <c r="Q2287" s="143" t="s">
        <v>552</v>
      </c>
      <c r="R2287" s="150" t="s">
        <v>1385</v>
      </c>
      <c r="S2287" s="71" t="s">
        <v>1773</v>
      </c>
      <c r="T2287" s="143" t="s">
        <v>1033</v>
      </c>
      <c r="U2287" s="143" t="s">
        <v>1062</v>
      </c>
      <c r="V2287" s="145" t="s">
        <v>1765</v>
      </c>
      <c r="W2287" s="206" t="str">
        <f t="shared" si="107"/>
        <v>SAV20161124SUTO2È</v>
      </c>
      <c r="X2287" s="206">
        <f t="shared" si="108"/>
        <v>0</v>
      </c>
      <c r="Y2287" s="206" t="str">
        <f>VLOOKUP(P2287,NIVEAUXADMIN!A:B,2,FALSE)</f>
        <v>HT07</v>
      </c>
      <c r="Z2287" s="206" t="str">
        <f>VLOOKUP(Q2287,NIVEAUXADMIN!E:F,2,FALSE)</f>
        <v>HT07712</v>
      </c>
      <c r="AA2287" s="206" t="str">
        <f>VLOOKUP(R2287,NIVEAUXADMIN!I:J,2,FALSE)</f>
        <v>HT07712-02</v>
      </c>
      <c r="AB2287" s="206">
        <f>IF(SUMPRODUCT(($A$4:$A2287=A2287)*($Q$4:$Q2287=Q2287))&gt;1,0,1)</f>
        <v>0</v>
      </c>
      <c r="AC2287" s="207">
        <f>IF(SUMPRODUCT(($A$4:$A2287=A2287)*($F$4:$F2287=F2287)*($Q$4:$Q2287=Q2287))&gt;1,0,1)</f>
        <v>0</v>
      </c>
      <c r="AD2287" s="206" t="str">
        <f t="shared" si="109"/>
        <v xml:space="preserve">{"Organisation": "Save the Children", "Indicateur": "Distribution de materiel d'abris d'urgence", "Statut": "Réalisé", "Date de l'activité (passé ou planifiée)
( jj-mm-aaaa)": "11/24/2016", "Département": "Sud", "Commune": "Torbeck", "Section Communale": "2ème Bérault"}, </v>
      </c>
    </row>
    <row r="2288" spans="1:30" s="71" customFormat="1" x14ac:dyDescent="0.25">
      <c r="A2288" s="71" t="s">
        <v>2071</v>
      </c>
      <c r="C2288" s="71" t="s">
        <v>47</v>
      </c>
      <c r="D2288" s="71" t="s">
        <v>15</v>
      </c>
      <c r="E2288" s="132">
        <v>42698</v>
      </c>
      <c r="F2288" s="77" t="s">
        <v>2420</v>
      </c>
      <c r="G2288" s="145" t="s">
        <v>2410</v>
      </c>
      <c r="H2288" s="138" t="str">
        <f>IFERROR(VLOOKUP(G2288,REFERENCES!O:P,2,FALSE),"")</f>
        <v xml:space="preserve">Nombre </v>
      </c>
      <c r="I2288" s="207">
        <v>18</v>
      </c>
      <c r="J2288" s="146">
        <v>90</v>
      </c>
      <c r="K2288" s="146"/>
      <c r="L2288" s="146"/>
      <c r="M2288" s="147">
        <v>126</v>
      </c>
      <c r="N2288" s="146">
        <v>18</v>
      </c>
      <c r="O2288" s="149" t="s">
        <v>29</v>
      </c>
      <c r="P2288" s="71" t="s">
        <v>19</v>
      </c>
      <c r="Q2288" s="143" t="s">
        <v>552</v>
      </c>
      <c r="R2288" s="150" t="s">
        <v>1555</v>
      </c>
      <c r="S2288" s="71" t="s">
        <v>2040</v>
      </c>
      <c r="T2288" s="143" t="s">
        <v>1033</v>
      </c>
      <c r="U2288" s="143" t="s">
        <v>1062</v>
      </c>
      <c r="V2288" s="145" t="s">
        <v>1765</v>
      </c>
      <c r="W2288" s="206" t="str">
        <f t="shared" si="107"/>
        <v>SAV20161124SUTO3È</v>
      </c>
      <c r="X2288" s="206">
        <f t="shared" si="108"/>
        <v>0</v>
      </c>
      <c r="Y2288" s="206" t="str">
        <f>VLOOKUP(P2288,NIVEAUXADMIN!A:B,2,FALSE)</f>
        <v>HT07</v>
      </c>
      <c r="Z2288" s="206" t="str">
        <f>VLOOKUP(Q2288,NIVEAUXADMIN!E:F,2,FALSE)</f>
        <v>HT07712</v>
      </c>
      <c r="AA2288" s="206" t="str">
        <f>VLOOKUP(R2288,NIVEAUXADMIN!I:J,2,FALSE)</f>
        <v>HT07712-03</v>
      </c>
      <c r="AB2288" s="206">
        <f>IF(SUMPRODUCT(($A$4:$A2288=A2288)*($Q$4:$Q2288=Q2288))&gt;1,0,1)</f>
        <v>0</v>
      </c>
      <c r="AC2288" s="207">
        <f>IF(SUMPRODUCT(($A$4:$A2288=A2288)*($F$4:$F2288=F2288)*($Q$4:$Q2288=Q2288))&gt;1,0,1)</f>
        <v>0</v>
      </c>
      <c r="AD2288" s="206" t="str">
        <f t="shared" si="109"/>
        <v xml:space="preserve">{"Organisation": "Save the Children", "Indicateur": "Distribution de materiel d'abris d'urgence", "Statut": "Réalisé", "Date de l'activité (passé ou planifiée)
( jj-mm-aaaa)": "11/24/2016", "Département": "Sud", "Commune": "Torbeck", "Section Communale": "3ème Solon"}, </v>
      </c>
    </row>
    <row r="2289" spans="1:30" s="71" customFormat="1" x14ac:dyDescent="0.25">
      <c r="A2289" s="71" t="s">
        <v>2071</v>
      </c>
      <c r="C2289" s="71" t="s">
        <v>47</v>
      </c>
      <c r="D2289" s="71" t="s">
        <v>15</v>
      </c>
      <c r="E2289" s="132">
        <v>42698</v>
      </c>
      <c r="F2289" s="77" t="s">
        <v>2420</v>
      </c>
      <c r="G2289" s="145" t="s">
        <v>2410</v>
      </c>
      <c r="H2289" s="138" t="str">
        <f>IFERROR(VLOOKUP(G2289,REFERENCES!O:P,2,FALSE),"")</f>
        <v xml:space="preserve">Nombre </v>
      </c>
      <c r="I2289" s="207">
        <v>210</v>
      </c>
      <c r="J2289" s="146">
        <v>1050</v>
      </c>
      <c r="K2289" s="146"/>
      <c r="L2289" s="146"/>
      <c r="M2289" s="147">
        <v>1470</v>
      </c>
      <c r="N2289" s="146">
        <v>210</v>
      </c>
      <c r="O2289" s="149" t="s">
        <v>29</v>
      </c>
      <c r="P2289" s="71" t="s">
        <v>19</v>
      </c>
      <c r="Q2289" s="143" t="s">
        <v>552</v>
      </c>
      <c r="R2289" s="150" t="s">
        <v>1610</v>
      </c>
      <c r="S2289" s="71" t="s">
        <v>1772</v>
      </c>
      <c r="T2289" s="143" t="s">
        <v>1033</v>
      </c>
      <c r="U2289" s="143" t="s">
        <v>1062</v>
      </c>
      <c r="V2289" s="145" t="s">
        <v>1765</v>
      </c>
      <c r="W2289" s="206" t="str">
        <f t="shared" si="107"/>
        <v>SAV20161124SUTO4È</v>
      </c>
      <c r="X2289" s="206">
        <f t="shared" si="108"/>
        <v>0</v>
      </c>
      <c r="Y2289" s="206" t="str">
        <f>VLOOKUP(P2289,NIVEAUXADMIN!A:B,2,FALSE)</f>
        <v>HT07</v>
      </c>
      <c r="Z2289" s="206" t="str">
        <f>VLOOKUP(Q2289,NIVEAUXADMIN!E:F,2,FALSE)</f>
        <v>HT07712</v>
      </c>
      <c r="AA2289" s="206" t="str">
        <f>VLOOKUP(R2289,NIVEAUXADMIN!I:J,2,FALSE)</f>
        <v>HT07712-04</v>
      </c>
      <c r="AB2289" s="206">
        <f>IF(SUMPRODUCT(($A$4:$A2289=A2289)*($Q$4:$Q2289=Q2289))&gt;1,0,1)</f>
        <v>0</v>
      </c>
      <c r="AC2289" s="207">
        <f>IF(SUMPRODUCT(($A$4:$A2289=A2289)*($F$4:$F2289=F2289)*($Q$4:$Q2289=Q2289))&gt;1,0,1)</f>
        <v>0</v>
      </c>
      <c r="AD2289" s="206" t="str">
        <f t="shared" si="109"/>
        <v xml:space="preserve">{"Organisation": "Save the Children", "Indicateur": "Distribution de materiel d'abris d'urgence", "Statut": "Réalisé", "Date de l'activité (passé ou planifiée)
( jj-mm-aaaa)": "11/24/2016", "Département": "Sud", "Commune": "Torbeck", "Section Communale": "4ème Moreau"}, </v>
      </c>
    </row>
    <row r="2290" spans="1:30" s="71" customFormat="1" x14ac:dyDescent="0.25">
      <c r="A2290" s="71" t="s">
        <v>2071</v>
      </c>
      <c r="C2290" s="71" t="s">
        <v>47</v>
      </c>
      <c r="D2290" s="71" t="s">
        <v>15</v>
      </c>
      <c r="E2290" s="132">
        <v>42700</v>
      </c>
      <c r="F2290" s="77" t="s">
        <v>2420</v>
      </c>
      <c r="G2290" s="145" t="s">
        <v>2410</v>
      </c>
      <c r="H2290" s="138" t="str">
        <f>IFERROR(VLOOKUP(G2290,REFERENCES!O:P,2,FALSE),"")</f>
        <v xml:space="preserve">Nombre </v>
      </c>
      <c r="I2290" s="185">
        <v>644</v>
      </c>
      <c r="J2290" s="146">
        <v>3220</v>
      </c>
      <c r="K2290" s="146"/>
      <c r="L2290" s="146"/>
      <c r="M2290" s="147">
        <v>4508</v>
      </c>
      <c r="N2290" s="146">
        <v>644</v>
      </c>
      <c r="O2290" s="149" t="s">
        <v>29</v>
      </c>
      <c r="P2290" s="71" t="s">
        <v>19</v>
      </c>
      <c r="Q2290" s="143" t="s">
        <v>497</v>
      </c>
      <c r="R2290" s="150" t="s">
        <v>1559</v>
      </c>
      <c r="S2290" s="71" t="s">
        <v>1774</v>
      </c>
      <c r="T2290" s="143" t="s">
        <v>1033</v>
      </c>
      <c r="U2290" s="143" t="s">
        <v>1062</v>
      </c>
      <c r="V2290" s="145" t="s">
        <v>1765</v>
      </c>
      <c r="W2290" s="206" t="str">
        <f t="shared" si="107"/>
        <v>SAV20161126SUCA3È</v>
      </c>
      <c r="X2290" s="206">
        <f t="shared" si="108"/>
        <v>0</v>
      </c>
      <c r="Y2290" s="206" t="str">
        <f>VLOOKUP(P2290,NIVEAUXADMIN!A:B,2,FALSE)</f>
        <v>HT07</v>
      </c>
      <c r="Z2290" s="206" t="str">
        <f>VLOOKUP(Q2290,NIVEAUXADMIN!E:F,2,FALSE)</f>
        <v>HT07714</v>
      </c>
      <c r="AA2290" s="206" t="str">
        <f>VLOOKUP(R2290,NIVEAUXADMIN!I:J,2,FALSE)</f>
        <v>HT07714-03</v>
      </c>
      <c r="AB2290" s="206">
        <f>IF(SUMPRODUCT(($A$4:$A2290=A2290)*($Q$4:$Q2290=Q2290))&gt;1,0,1)</f>
        <v>1</v>
      </c>
      <c r="AC2290" s="207">
        <f>IF(SUMPRODUCT(($A$4:$A2290=A2290)*($F$4:$F2290=F2290)*($Q$4:$Q2290=Q2290))&gt;1,0,1)</f>
        <v>1</v>
      </c>
      <c r="AD2290" s="206" t="str">
        <f t="shared" si="109"/>
        <v xml:space="preserve">{"Organisation": "Save the Children", "Indicateur": "Distribution de materiel d'abris d'urgence", "Statut": "Réalisé", "Date de l'activité (passé ou planifiée)
( jj-mm-aaaa)": "11/26/2016", "Département": "Sud", "Commune": "Camp Perrin", "Section Communale": "3ème Tibi Davezac"}, </v>
      </c>
    </row>
    <row r="2291" spans="1:30" s="71" customFormat="1" x14ac:dyDescent="0.25">
      <c r="A2291" s="71" t="s">
        <v>2071</v>
      </c>
      <c r="C2291" s="71" t="s">
        <v>47</v>
      </c>
      <c r="D2291" s="71" t="s">
        <v>18</v>
      </c>
      <c r="E2291" s="132">
        <v>42718</v>
      </c>
      <c r="F2291" s="77" t="s">
        <v>2416</v>
      </c>
      <c r="G2291" s="145" t="s">
        <v>2371</v>
      </c>
      <c r="H2291" s="138" t="str">
        <f>IFERROR(VLOOKUP(G2291,REFERENCES!O:P,2,FALSE),"")</f>
        <v>Nombre de formations organisees</v>
      </c>
      <c r="I2291" s="185">
        <v>2200</v>
      </c>
      <c r="J2291" s="73"/>
      <c r="K2291" s="73"/>
      <c r="L2291" s="73"/>
      <c r="M2291" s="147" t="s">
        <v>1818</v>
      </c>
      <c r="N2291" s="73">
        <v>2200</v>
      </c>
      <c r="O2291" s="149" t="s">
        <v>1038</v>
      </c>
      <c r="Q2291" s="206"/>
      <c r="R2291" s="150"/>
      <c r="S2291" s="206"/>
      <c r="T2291" s="71" t="s">
        <v>1033</v>
      </c>
      <c r="U2291" s="71" t="s">
        <v>1062</v>
      </c>
      <c r="V2291" s="145" t="s">
        <v>1775</v>
      </c>
      <c r="W2291" s="206" t="str">
        <f t="shared" si="107"/>
        <v>SAV20161214</v>
      </c>
      <c r="X2291" s="206">
        <f t="shared" si="108"/>
        <v>0</v>
      </c>
      <c r="Y2291" s="206" t="e">
        <f>VLOOKUP(P2291,NIVEAUXADMIN!A:B,2,FALSE)</f>
        <v>#N/A</v>
      </c>
      <c r="Z2291" s="206" t="e">
        <f>VLOOKUP(Q2291,NIVEAUXADMIN!E:F,2,FALSE)</f>
        <v>#N/A</v>
      </c>
      <c r="AA2291" s="206" t="e">
        <f>VLOOKUP(R2291,NIVEAUXADMIN!I:J,2,FALSE)</f>
        <v>#N/A</v>
      </c>
      <c r="AB2291" s="206">
        <f>IF(SUMPRODUCT(($A$4:$A2291=A2291)*($Q$4:$Q2291=Q2291))&gt;1,0,1)</f>
        <v>1</v>
      </c>
      <c r="AC2291" s="207">
        <f>IF(SUMPRODUCT(($A$4:$A2291=A2291)*($F$4:$F2291=F2291)*($Q$4:$Q2291=Q2291))&gt;1,0,1)</f>
        <v>1</v>
      </c>
      <c r="AD2291" s="206" t="str">
        <f t="shared" si="109"/>
        <v xml:space="preserve">{"Organisation": "Save the Children", "Indicateur": "Formation technique", "Statut": "Planifié (financé)", "Date de l'activité (passé ou planifiée)
( jj-mm-aaaa)": "12/14/2016", "Département": "", "Commune": "", "Section Communale": ""}, </v>
      </c>
    </row>
    <row r="2292" spans="1:30" s="71" customFormat="1" x14ac:dyDescent="0.25">
      <c r="A2292" s="71" t="s">
        <v>2071</v>
      </c>
      <c r="C2292" s="206" t="s">
        <v>47</v>
      </c>
      <c r="D2292" s="71" t="s">
        <v>18</v>
      </c>
      <c r="E2292" s="132" t="s">
        <v>1886</v>
      </c>
      <c r="F2292" s="77" t="s">
        <v>2418</v>
      </c>
      <c r="G2292" s="217" t="s">
        <v>1075</v>
      </c>
      <c r="H2292" s="138" t="str">
        <f>IFERROR(VLOOKUP(G2292,REFERENCES!O:P,2,FALSE),"")</f>
        <v/>
      </c>
      <c r="I2292" s="185">
        <v>550</v>
      </c>
      <c r="J2292" s="73"/>
      <c r="K2292" s="73"/>
      <c r="L2292" s="73"/>
      <c r="M2292" s="147" t="s">
        <v>1818</v>
      </c>
      <c r="N2292" s="73">
        <v>550</v>
      </c>
      <c r="O2292" s="149" t="s">
        <v>1038</v>
      </c>
      <c r="Q2292" s="206"/>
      <c r="R2292" s="150"/>
      <c r="S2292" s="206"/>
      <c r="T2292" s="71" t="s">
        <v>1033</v>
      </c>
      <c r="U2292" s="71" t="s">
        <v>1062</v>
      </c>
      <c r="V2292" s="145"/>
      <c r="W2292" s="206" t="e">
        <f t="shared" si="107"/>
        <v>#VALUE!</v>
      </c>
      <c r="X2292" s="206">
        <f t="shared" si="108"/>
        <v>36</v>
      </c>
      <c r="Y2292" s="206" t="e">
        <f>VLOOKUP(P2292,NIVEAUXADMIN!A:B,2,FALSE)</f>
        <v>#N/A</v>
      </c>
      <c r="Z2292" s="206" t="e">
        <f>VLOOKUP(Q2292,NIVEAUXADMIN!E:F,2,FALSE)</f>
        <v>#N/A</v>
      </c>
      <c r="AA2292" s="206" t="e">
        <f>VLOOKUP(R2292,NIVEAUXADMIN!I:J,2,FALSE)</f>
        <v>#N/A</v>
      </c>
      <c r="AB2292" s="206">
        <f>IF(SUMPRODUCT(($A$4:$A2292=A2292)*($Q$4:$Q2292=Q2292))&gt;1,0,1)</f>
        <v>0</v>
      </c>
      <c r="AC2292" s="207">
        <f>IF(SUMPRODUCT(($A$4:$A2292=A2292)*($F$4:$F2292=F2292)*($Q$4:$Q2292=Q2292))&gt;1,0,1)</f>
        <v>1</v>
      </c>
      <c r="AD2292" s="206" t="str">
        <f t="shared" si="109"/>
        <v xml:space="preserve">{"Organisation": "Save the Children", "Indicateur": "Support à l'auto-recouvrement pour la réparation et reconstruction", "Statut": "Planifié (financé)", "Date de l'activité (passé ou planifiée)
( jj-mm-aaaa)": "A confirmer", "Département": "", "Commune": "", "Section Communale": ""}, </v>
      </c>
    </row>
    <row r="2293" spans="1:30" s="71" customFormat="1" x14ac:dyDescent="0.25">
      <c r="A2293" s="71" t="s">
        <v>2071</v>
      </c>
      <c r="C2293" s="206" t="s">
        <v>47</v>
      </c>
      <c r="D2293" s="71" t="s">
        <v>18</v>
      </c>
      <c r="E2293" s="132" t="s">
        <v>1886</v>
      </c>
      <c r="F2293" s="77" t="s">
        <v>2363</v>
      </c>
      <c r="G2293" s="217"/>
      <c r="H2293" s="138" t="str">
        <f>IFERROR(VLOOKUP(G2293,REFERENCES!O:P,2,FALSE),"")</f>
        <v/>
      </c>
      <c r="I2293" s="185"/>
      <c r="J2293" s="73"/>
      <c r="K2293" s="73"/>
      <c r="L2293" s="73"/>
      <c r="M2293" s="147" t="s">
        <v>1818</v>
      </c>
      <c r="N2293" s="73">
        <v>4400</v>
      </c>
      <c r="O2293" s="149" t="s">
        <v>29</v>
      </c>
      <c r="Q2293" s="206"/>
      <c r="R2293" s="150"/>
      <c r="S2293" s="206"/>
      <c r="T2293" s="71" t="s">
        <v>1033</v>
      </c>
      <c r="U2293" s="71" t="s">
        <v>1062</v>
      </c>
      <c r="V2293" s="145"/>
      <c r="W2293" s="206" t="e">
        <f t="shared" si="107"/>
        <v>#VALUE!</v>
      </c>
      <c r="X2293" s="206">
        <f t="shared" si="108"/>
        <v>36</v>
      </c>
      <c r="Y2293" s="206" t="e">
        <f>VLOOKUP(P2293,NIVEAUXADMIN!A:B,2,FALSE)</f>
        <v>#N/A</v>
      </c>
      <c r="Z2293" s="206" t="e">
        <f>VLOOKUP(Q2293,NIVEAUXADMIN!E:F,2,FALSE)</f>
        <v>#N/A</v>
      </c>
      <c r="AA2293" s="206" t="e">
        <f>VLOOKUP(R2293,NIVEAUXADMIN!I:J,2,FALSE)</f>
        <v>#N/A</v>
      </c>
      <c r="AB2293" s="206">
        <f>IF(SUMPRODUCT(($A$4:$A2293=A2293)*($Q$4:$Q2293=Q2293))&gt;1,0,1)</f>
        <v>0</v>
      </c>
      <c r="AC2293" s="207">
        <f>IF(SUMPRODUCT(($A$4:$A2293=A2293)*($F$4:$F2293=F2293)*($Q$4:$Q2293=Q2293))&gt;1,0,1)</f>
        <v>1</v>
      </c>
      <c r="AD2293" s="206" t="str">
        <f t="shared" si="109"/>
        <v xml:space="preserve">{"Organisation": "Save the Children", "Indicateur": "Sensibilisation ", "Statut": "Planifié (financé)", "Date de l'activité (passé ou planifiée)
( jj-mm-aaaa)": "A confirmer", "Département": "", "Commune": "", "Section Communale": ""}, </v>
      </c>
    </row>
    <row r="2294" spans="1:30" s="71" customFormat="1" x14ac:dyDescent="0.25">
      <c r="A2294" s="71" t="s">
        <v>2071</v>
      </c>
      <c r="C2294" s="206" t="s">
        <v>47</v>
      </c>
      <c r="D2294" s="71" t="s">
        <v>15</v>
      </c>
      <c r="E2294" s="132" t="s">
        <v>1887</v>
      </c>
      <c r="F2294" s="77" t="s">
        <v>2420</v>
      </c>
      <c r="G2294" s="145" t="s">
        <v>2410</v>
      </c>
      <c r="H2294" s="138" t="str">
        <f>IFERROR(VLOOKUP(G2294,REFERENCES!O:P,2,FALSE),"")</f>
        <v xml:space="preserve">Nombre </v>
      </c>
      <c r="I2294" s="207">
        <v>21</v>
      </c>
      <c r="J2294" s="73">
        <v>105</v>
      </c>
      <c r="K2294" s="73"/>
      <c r="L2294" s="73"/>
      <c r="M2294" s="147">
        <v>147</v>
      </c>
      <c r="N2294" s="73">
        <v>21</v>
      </c>
      <c r="O2294" s="149" t="s">
        <v>29</v>
      </c>
      <c r="P2294" s="71" t="s">
        <v>19</v>
      </c>
      <c r="Q2294" s="206" t="s">
        <v>497</v>
      </c>
      <c r="R2294" s="150" t="s">
        <v>1404</v>
      </c>
      <c r="S2294" s="206" t="s">
        <v>2041</v>
      </c>
      <c r="T2294" s="71" t="s">
        <v>1034</v>
      </c>
      <c r="U2294" s="71" t="s">
        <v>1062</v>
      </c>
      <c r="V2294" s="145" t="s">
        <v>1765</v>
      </c>
      <c r="W2294" s="206" t="e">
        <f t="shared" si="107"/>
        <v>#VALUE!</v>
      </c>
      <c r="X2294" s="206">
        <f t="shared" si="108"/>
        <v>36</v>
      </c>
      <c r="Y2294" s="206" t="str">
        <f>VLOOKUP(P2294,NIVEAUXADMIN!A:B,2,FALSE)</f>
        <v>HT07</v>
      </c>
      <c r="Z2294" s="206" t="str">
        <f>VLOOKUP(Q2294,NIVEAUXADMIN!E:F,2,FALSE)</f>
        <v>HT07714</v>
      </c>
      <c r="AA2294" s="206" t="str">
        <f>VLOOKUP(R2294,NIVEAUXADMIN!I:J,2,FALSE)</f>
        <v>HT07714-02</v>
      </c>
      <c r="AB2294" s="206">
        <f>IF(SUMPRODUCT(($A$4:$A2294=A2294)*($Q$4:$Q2294=Q2294))&gt;1,0,1)</f>
        <v>0</v>
      </c>
      <c r="AC2294" s="207">
        <f>IF(SUMPRODUCT(($A$4:$A2294=A2294)*($F$4:$F2294=F2294)*($Q$4:$Q2294=Q2294))&gt;1,0,1)</f>
        <v>0</v>
      </c>
      <c r="AD2294" s="206" t="str">
        <f t="shared" si="109"/>
        <v xml:space="preserve">{"Organisation": "Save the Children", "Indicateur": "Distribution de materiel d'abris d'urgence", "Statut": "Réalisé", "Date de l'activité (passé ou planifiée)
( jj-mm-aaaa)": "Non renseigné", "Département": "Sud", "Commune": "Camp Perrin", "Section Communale": "2ème Champlois"}, </v>
      </c>
    </row>
    <row r="2295" spans="1:30" s="71" customFormat="1" x14ac:dyDescent="0.25">
      <c r="A2295" s="71" t="s">
        <v>2071</v>
      </c>
      <c r="C2295" s="206" t="s">
        <v>47</v>
      </c>
      <c r="D2295" s="71" t="s">
        <v>15</v>
      </c>
      <c r="E2295" s="132" t="s">
        <v>1887</v>
      </c>
      <c r="F2295" s="77" t="s">
        <v>2420</v>
      </c>
      <c r="G2295" s="145" t="s">
        <v>2410</v>
      </c>
      <c r="H2295" s="138" t="str">
        <f>IFERROR(VLOOKUP(G2295,REFERENCES!O:P,2,FALSE),"")</f>
        <v xml:space="preserve">Nombre </v>
      </c>
      <c r="I2295" s="207">
        <v>91</v>
      </c>
      <c r="J2295" s="73">
        <v>455</v>
      </c>
      <c r="K2295" s="73"/>
      <c r="L2295" s="73"/>
      <c r="M2295" s="147">
        <v>637</v>
      </c>
      <c r="N2295" s="73">
        <v>91</v>
      </c>
      <c r="O2295" s="149" t="s">
        <v>29</v>
      </c>
      <c r="P2295" s="71" t="s">
        <v>19</v>
      </c>
      <c r="Q2295" s="206" t="s">
        <v>552</v>
      </c>
      <c r="R2295" s="150" t="s">
        <v>1610</v>
      </c>
      <c r="S2295" s="206" t="s">
        <v>1772</v>
      </c>
      <c r="T2295" s="71" t="s">
        <v>1033</v>
      </c>
      <c r="U2295" s="71" t="s">
        <v>1062</v>
      </c>
      <c r="V2295" s="145" t="s">
        <v>1765</v>
      </c>
      <c r="W2295" s="206" t="e">
        <f t="shared" si="107"/>
        <v>#VALUE!</v>
      </c>
      <c r="X2295" s="206">
        <f t="shared" si="108"/>
        <v>36</v>
      </c>
      <c r="Y2295" s="206" t="str">
        <f>VLOOKUP(P2295,NIVEAUXADMIN!A:B,2,FALSE)</f>
        <v>HT07</v>
      </c>
      <c r="Z2295" s="206" t="str">
        <f>VLOOKUP(Q2295,NIVEAUXADMIN!E:F,2,FALSE)</f>
        <v>HT07712</v>
      </c>
      <c r="AA2295" s="206" t="str">
        <f>VLOOKUP(R2295,NIVEAUXADMIN!I:J,2,FALSE)</f>
        <v>HT07712-04</v>
      </c>
      <c r="AB2295" s="206">
        <f>IF(SUMPRODUCT(($A$4:$A2295=A2295)*($Q$4:$Q2295=Q2295))&gt;1,0,1)</f>
        <v>0</v>
      </c>
      <c r="AC2295" s="207">
        <f>IF(SUMPRODUCT(($A$4:$A2295=A2295)*($F$4:$F2295=F2295)*($Q$4:$Q2295=Q2295))&gt;1,0,1)</f>
        <v>0</v>
      </c>
      <c r="AD2295" s="206" t="str">
        <f t="shared" si="109"/>
        <v xml:space="preserve">{"Organisation": "Save the Children", "Indicateur": "Distribution de materiel d'abris d'urgence", "Statut": "Réalisé", "Date de l'activité (passé ou planifiée)
( jj-mm-aaaa)": "Non renseigné", "Département": "Sud", "Commune": "Torbeck", "Section Communale": "4ème Moreau"}, </v>
      </c>
    </row>
    <row r="2296" spans="1:30" s="71" customFormat="1" x14ac:dyDescent="0.25">
      <c r="A2296" s="71" t="s">
        <v>114</v>
      </c>
      <c r="B2296" s="71" t="s">
        <v>1135</v>
      </c>
      <c r="D2296" s="71" t="s">
        <v>31</v>
      </c>
      <c r="E2296" s="132">
        <v>42697</v>
      </c>
      <c r="F2296" s="77" t="s">
        <v>2417</v>
      </c>
      <c r="G2296" s="145" t="s">
        <v>1052</v>
      </c>
      <c r="H2296" s="138" t="str">
        <f>IFERROR(VLOOKUP(G2296,REFERENCES!O:P,2,FALSE),"")</f>
        <v xml:space="preserve">Nombre </v>
      </c>
      <c r="I2296" s="185">
        <v>201</v>
      </c>
      <c r="J2296" s="73"/>
      <c r="K2296" s="73"/>
      <c r="L2296" s="73"/>
      <c r="M2296" s="147" t="s">
        <v>1818</v>
      </c>
      <c r="N2296" s="73">
        <v>100</v>
      </c>
      <c r="O2296" s="149" t="s">
        <v>1038</v>
      </c>
      <c r="P2296" s="71" t="s">
        <v>19</v>
      </c>
      <c r="Q2296" s="206" t="s">
        <v>20</v>
      </c>
      <c r="R2296" s="150" t="s">
        <v>1264</v>
      </c>
      <c r="S2296" s="206" t="s">
        <v>1866</v>
      </c>
      <c r="T2296" s="71" t="s">
        <v>1034</v>
      </c>
      <c r="U2296" s="71" t="s">
        <v>1062</v>
      </c>
      <c r="V2296" s="145" t="s">
        <v>1171</v>
      </c>
      <c r="W2296" s="206" t="str">
        <f t="shared" si="107"/>
        <v>SHE20161123SULE1È</v>
      </c>
      <c r="X2296" s="206">
        <f t="shared" si="108"/>
        <v>0</v>
      </c>
      <c r="Y2296" s="206" t="str">
        <f>VLOOKUP(P2296,NIVEAUXADMIN!A:B,2,FALSE)</f>
        <v>HT07</v>
      </c>
      <c r="Z2296" s="206" t="str">
        <f>VLOOKUP(Q2296,NIVEAUXADMIN!E:F,2,FALSE)</f>
        <v>HT07711</v>
      </c>
      <c r="AA2296" s="206" t="str">
        <f>VLOOKUP(R2296,NIVEAUXADMIN!I:J,2,FALSE)</f>
        <v>HT07711-01</v>
      </c>
      <c r="AB2296" s="206">
        <f>IF(SUMPRODUCT(($A$4:$A2296=A2296)*($Q$4:$Q2296=Q2296))&gt;1,0,1)</f>
        <v>1</v>
      </c>
      <c r="AC2296" s="207">
        <f>IF(SUMPRODUCT(($A$4:$A2296=A2296)*($F$4:$F2296=F2296)*($Q$4:$Q2296=Q2296))&gt;1,0,1)</f>
        <v>1</v>
      </c>
      <c r="AD2296" s="206" t="str">
        <f t="shared" si="109"/>
        <v xml:space="preserve">{"Organisation": "ShelterBox", "Indicateur": "Distribution de biens non-alimentaire", "Statut": "En cours", "Date de l'activité (passé ou planifiée)
( jj-mm-aaaa)": "11/23/2016", "Département": "Sud", "Commune": "Les Cayes", "Section Communale": "1ère Bourdet"}, </v>
      </c>
    </row>
    <row r="2297" spans="1:30" s="71" customFormat="1" x14ac:dyDescent="0.25">
      <c r="A2297" s="71" t="s">
        <v>114</v>
      </c>
      <c r="B2297" s="71" t="s">
        <v>1135</v>
      </c>
      <c r="D2297" s="71" t="s">
        <v>31</v>
      </c>
      <c r="E2297" s="132">
        <v>42697</v>
      </c>
      <c r="F2297" s="77" t="s">
        <v>2417</v>
      </c>
      <c r="G2297" s="145" t="s">
        <v>1058</v>
      </c>
      <c r="H2297" s="138" t="str">
        <f>IFERROR(VLOOKUP(G2297,REFERENCES!O:P,2,FALSE),"")</f>
        <v xml:space="preserve">Nombre </v>
      </c>
      <c r="I2297" s="185">
        <v>201</v>
      </c>
      <c r="J2297" s="73"/>
      <c r="K2297" s="73"/>
      <c r="L2297" s="73"/>
      <c r="M2297" s="147" t="s">
        <v>1818</v>
      </c>
      <c r="N2297" s="73">
        <v>100</v>
      </c>
      <c r="O2297" s="149" t="s">
        <v>1038</v>
      </c>
      <c r="P2297" s="71" t="s">
        <v>19</v>
      </c>
      <c r="Q2297" s="206" t="s">
        <v>20</v>
      </c>
      <c r="R2297" s="150" t="s">
        <v>1264</v>
      </c>
      <c r="S2297" s="206" t="s">
        <v>1866</v>
      </c>
      <c r="T2297" s="71" t="s">
        <v>1034</v>
      </c>
      <c r="U2297" s="71" t="s">
        <v>1062</v>
      </c>
      <c r="V2297" s="206" t="s">
        <v>1049</v>
      </c>
      <c r="W2297" s="206" t="str">
        <f t="shared" si="107"/>
        <v>SHE20161123SULE1È</v>
      </c>
      <c r="X2297" s="206">
        <f t="shared" si="108"/>
        <v>0</v>
      </c>
      <c r="Y2297" s="206" t="str">
        <f>VLOOKUP(P2297,NIVEAUXADMIN!A:B,2,FALSE)</f>
        <v>HT07</v>
      </c>
      <c r="Z2297" s="206" t="str">
        <f>VLOOKUP(Q2297,NIVEAUXADMIN!E:F,2,FALSE)</f>
        <v>HT07711</v>
      </c>
      <c r="AA2297" s="206" t="str">
        <f>VLOOKUP(R2297,NIVEAUXADMIN!I:J,2,FALSE)</f>
        <v>HT07711-01</v>
      </c>
      <c r="AB2297" s="206">
        <f>IF(SUMPRODUCT(($A$4:$A2297=A2297)*($Q$4:$Q2297=Q2297))&gt;1,0,1)</f>
        <v>0</v>
      </c>
      <c r="AC2297" s="207">
        <f>IF(SUMPRODUCT(($A$4:$A2297=A2297)*($F$4:$F2297=F2297)*($Q$4:$Q2297=Q2297))&gt;1,0,1)</f>
        <v>0</v>
      </c>
      <c r="AD2297" s="206" t="str">
        <f t="shared" si="109"/>
        <v xml:space="preserve">{"Organisation": "ShelterBox", "Indicateur": "Distribution de biens non-alimentaire", "Statut": "En cours", "Date de l'activité (passé ou planifiée)
( jj-mm-aaaa)": "11/23/2016", "Département": "Sud", "Commune": "Les Cayes", "Section Communale": "1ère Bourdet"}, </v>
      </c>
    </row>
    <row r="2298" spans="1:30" s="71" customFormat="1" x14ac:dyDescent="0.25">
      <c r="A2298" s="71" t="s">
        <v>114</v>
      </c>
      <c r="B2298" s="71" t="s">
        <v>1135</v>
      </c>
      <c r="D2298" s="71" t="s">
        <v>31</v>
      </c>
      <c r="E2298" s="132">
        <v>42697</v>
      </c>
      <c r="F2298" s="208" t="s">
        <v>2420</v>
      </c>
      <c r="G2298" s="145" t="s">
        <v>2410</v>
      </c>
      <c r="H2298" s="138" t="str">
        <f>IFERROR(VLOOKUP(G2298,REFERENCES!O:P,2,FALSE),"")</f>
        <v xml:space="preserve">Nombre </v>
      </c>
      <c r="I2298" s="185">
        <v>100</v>
      </c>
      <c r="J2298" s="73"/>
      <c r="K2298" s="73"/>
      <c r="L2298" s="73"/>
      <c r="M2298" s="147" t="s">
        <v>1818</v>
      </c>
      <c r="N2298" s="73">
        <v>100</v>
      </c>
      <c r="O2298" s="149" t="s">
        <v>1038</v>
      </c>
      <c r="P2298" s="71" t="s">
        <v>19</v>
      </c>
      <c r="Q2298" s="206" t="s">
        <v>20</v>
      </c>
      <c r="R2298" s="150" t="s">
        <v>1264</v>
      </c>
      <c r="S2298" s="206" t="s">
        <v>1866</v>
      </c>
      <c r="T2298" s="71" t="s">
        <v>1034</v>
      </c>
      <c r="U2298" s="71" t="s">
        <v>1062</v>
      </c>
      <c r="V2298" s="145" t="s">
        <v>1171</v>
      </c>
      <c r="W2298" s="206" t="str">
        <f t="shared" si="107"/>
        <v>SHE20161123SULE1È</v>
      </c>
      <c r="X2298" s="206">
        <f t="shared" si="108"/>
        <v>0</v>
      </c>
      <c r="Y2298" s="206" t="str">
        <f>VLOOKUP(P2298,NIVEAUXADMIN!A:B,2,FALSE)</f>
        <v>HT07</v>
      </c>
      <c r="Z2298" s="206" t="str">
        <f>VLOOKUP(Q2298,NIVEAUXADMIN!E:F,2,FALSE)</f>
        <v>HT07711</v>
      </c>
      <c r="AA2298" s="206" t="str">
        <f>VLOOKUP(R2298,NIVEAUXADMIN!I:J,2,FALSE)</f>
        <v>HT07711-01</v>
      </c>
      <c r="AB2298" s="206">
        <f>IF(SUMPRODUCT(($A$4:$A2298=A2298)*($Q$4:$Q2298=Q2298))&gt;1,0,1)</f>
        <v>0</v>
      </c>
      <c r="AC2298" s="207">
        <f>IF(SUMPRODUCT(($A$4:$A2298=A2298)*($F$4:$F2298=F2298)*($Q$4:$Q2298=Q2298))&gt;1,0,1)</f>
        <v>1</v>
      </c>
      <c r="AD2298" s="206" t="str">
        <f t="shared" si="109"/>
        <v xml:space="preserve">{"Organisation": "ShelterBox", "Indicateur": "Distribution de materiel d'abris d'urgence", "Statut": "En cours", "Date de l'activité (passé ou planifiée)
( jj-mm-aaaa)": "11/23/2016", "Département": "Sud", "Commune": "Les Cayes", "Section Communale": "1ère Bourdet"}, </v>
      </c>
    </row>
    <row r="2299" spans="1:30" s="71" customFormat="1" x14ac:dyDescent="0.25">
      <c r="A2299" s="71" t="s">
        <v>114</v>
      </c>
      <c r="B2299" s="71" t="s">
        <v>1135</v>
      </c>
      <c r="D2299" s="71" t="s">
        <v>31</v>
      </c>
      <c r="E2299" s="132">
        <v>42697</v>
      </c>
      <c r="F2299" s="77" t="s">
        <v>2417</v>
      </c>
      <c r="G2299" s="145" t="s">
        <v>1054</v>
      </c>
      <c r="H2299" s="138" t="str">
        <f>IFERROR(VLOOKUP(G2299,REFERENCES!O:P,2,FALSE),"")</f>
        <v xml:space="preserve">Nombre </v>
      </c>
      <c r="I2299" s="185">
        <v>402</v>
      </c>
      <c r="J2299" s="73"/>
      <c r="K2299" s="73"/>
      <c r="L2299" s="73"/>
      <c r="M2299" s="147" t="s">
        <v>1818</v>
      </c>
      <c r="N2299" s="73">
        <v>100</v>
      </c>
      <c r="O2299" s="149" t="s">
        <v>1038</v>
      </c>
      <c r="P2299" s="71" t="s">
        <v>19</v>
      </c>
      <c r="Q2299" s="71" t="s">
        <v>20</v>
      </c>
      <c r="R2299" s="150" t="s">
        <v>1264</v>
      </c>
      <c r="S2299" s="206" t="s">
        <v>1866</v>
      </c>
      <c r="T2299" s="206" t="s">
        <v>1034</v>
      </c>
      <c r="U2299" s="206" t="s">
        <v>1062</v>
      </c>
      <c r="V2299" s="145" t="s">
        <v>1170</v>
      </c>
      <c r="W2299" s="206" t="str">
        <f t="shared" si="107"/>
        <v>SHE20161123SULE1È</v>
      </c>
      <c r="X2299" s="206">
        <f t="shared" si="108"/>
        <v>0</v>
      </c>
      <c r="Y2299" s="206" t="str">
        <f>VLOOKUP(P2299,NIVEAUXADMIN!A:B,2,FALSE)</f>
        <v>HT07</v>
      </c>
      <c r="Z2299" s="206" t="str">
        <f>VLOOKUP(Q2299,NIVEAUXADMIN!E:F,2,FALSE)</f>
        <v>HT07711</v>
      </c>
      <c r="AA2299" s="206" t="str">
        <f>VLOOKUP(R2299,NIVEAUXADMIN!I:J,2,FALSE)</f>
        <v>HT07711-01</v>
      </c>
      <c r="AB2299" s="206">
        <f>IF(SUMPRODUCT(($A$4:$A2299=A2299)*($Q$4:$Q2299=Q2299))&gt;1,0,1)</f>
        <v>0</v>
      </c>
      <c r="AC2299" s="207">
        <f>IF(SUMPRODUCT(($A$4:$A2299=A2299)*($F$4:$F2299=F2299)*($Q$4:$Q2299=Q2299))&gt;1,0,1)</f>
        <v>0</v>
      </c>
      <c r="AD2299" s="206" t="str">
        <f t="shared" si="109"/>
        <v xml:space="preserve">{"Organisation": "ShelterBox", "Indicateur": "Distribution de biens non-alimentaire", "Statut": "En cours", "Date de l'activité (passé ou planifiée)
( jj-mm-aaaa)": "11/23/2016", "Département": "Sud", "Commune": "Les Cayes", "Section Communale": "1ère Bourdet"}, </v>
      </c>
    </row>
    <row r="2300" spans="1:30" s="71" customFormat="1" x14ac:dyDescent="0.25">
      <c r="A2300" s="71" t="s">
        <v>114</v>
      </c>
      <c r="B2300" s="71" t="s">
        <v>1135</v>
      </c>
      <c r="D2300" s="71" t="s">
        <v>31</v>
      </c>
      <c r="E2300" s="132">
        <v>42697</v>
      </c>
      <c r="F2300" s="77" t="s">
        <v>2417</v>
      </c>
      <c r="G2300" s="145" t="s">
        <v>1051</v>
      </c>
      <c r="H2300" s="138" t="str">
        <f>IFERROR(VLOOKUP(G2300,REFERENCES!O:P,2,FALSE),"")</f>
        <v xml:space="preserve">Nombre </v>
      </c>
      <c r="I2300" s="185">
        <v>402</v>
      </c>
      <c r="J2300" s="73"/>
      <c r="K2300" s="73"/>
      <c r="L2300" s="73"/>
      <c r="M2300" s="147" t="s">
        <v>1818</v>
      </c>
      <c r="N2300" s="73">
        <v>100</v>
      </c>
      <c r="O2300" s="149" t="s">
        <v>1038</v>
      </c>
      <c r="P2300" s="71" t="s">
        <v>19</v>
      </c>
      <c r="Q2300" s="71" t="s">
        <v>20</v>
      </c>
      <c r="R2300" s="150" t="s">
        <v>1264</v>
      </c>
      <c r="S2300" s="206" t="s">
        <v>1866</v>
      </c>
      <c r="T2300" s="206" t="s">
        <v>1034</v>
      </c>
      <c r="U2300" s="206" t="s">
        <v>1062</v>
      </c>
      <c r="V2300" s="145" t="s">
        <v>1170</v>
      </c>
      <c r="W2300" s="206" t="str">
        <f t="shared" si="107"/>
        <v>SHE20161123SULE1È</v>
      </c>
      <c r="X2300" s="206">
        <f t="shared" si="108"/>
        <v>0</v>
      </c>
      <c r="Y2300" s="206" t="str">
        <f>VLOOKUP(P2300,NIVEAUXADMIN!A:B,2,FALSE)</f>
        <v>HT07</v>
      </c>
      <c r="Z2300" s="206" t="str">
        <f>VLOOKUP(Q2300,NIVEAUXADMIN!E:F,2,FALSE)</f>
        <v>HT07711</v>
      </c>
      <c r="AA2300" s="206" t="str">
        <f>VLOOKUP(R2300,NIVEAUXADMIN!I:J,2,FALSE)</f>
        <v>HT07711-01</v>
      </c>
      <c r="AB2300" s="206">
        <f>IF(SUMPRODUCT(($A$4:$A2300=A2300)*($Q$4:$Q2300=Q2300))&gt;1,0,1)</f>
        <v>0</v>
      </c>
      <c r="AC2300" s="207">
        <f>IF(SUMPRODUCT(($A$4:$A2300=A2300)*($F$4:$F2300=F2300)*($Q$4:$Q2300=Q2300))&gt;1,0,1)</f>
        <v>0</v>
      </c>
      <c r="AD2300" s="206" t="str">
        <f t="shared" si="109"/>
        <v xml:space="preserve">{"Organisation": "ShelterBox", "Indicateur": "Distribution de biens non-alimentaire", "Statut": "En cours", "Date de l'activité (passé ou planifiée)
( jj-mm-aaaa)": "11/23/2016", "Département": "Sud", "Commune": "Les Cayes", "Section Communale": "1ère Bourdet"}, </v>
      </c>
    </row>
    <row r="2301" spans="1:30" s="71" customFormat="1" x14ac:dyDescent="0.25">
      <c r="A2301" s="71" t="s">
        <v>114</v>
      </c>
      <c r="B2301" s="71" t="s">
        <v>1135</v>
      </c>
      <c r="D2301" s="71" t="s">
        <v>15</v>
      </c>
      <c r="E2301" s="132">
        <v>42699</v>
      </c>
      <c r="F2301" s="77" t="s">
        <v>2417</v>
      </c>
      <c r="G2301" s="145" t="s">
        <v>1052</v>
      </c>
      <c r="H2301" s="138" t="str">
        <f>IFERROR(VLOOKUP(G2301,REFERENCES!O:P,2,FALSE),"")</f>
        <v xml:space="preserve">Nombre </v>
      </c>
      <c r="I2301" s="185">
        <v>100</v>
      </c>
      <c r="J2301" s="73"/>
      <c r="K2301" s="73"/>
      <c r="L2301" s="73"/>
      <c r="M2301" s="147" t="s">
        <v>1818</v>
      </c>
      <c r="N2301" s="73">
        <v>100</v>
      </c>
      <c r="O2301" s="149" t="s">
        <v>1038</v>
      </c>
      <c r="P2301" s="71" t="s">
        <v>19</v>
      </c>
      <c r="Q2301" s="71" t="s">
        <v>21</v>
      </c>
      <c r="R2301" s="150" t="s">
        <v>1316</v>
      </c>
      <c r="S2301" s="206" t="s">
        <v>21</v>
      </c>
      <c r="T2301" s="206" t="s">
        <v>1034</v>
      </c>
      <c r="U2301" s="206" t="s">
        <v>1062</v>
      </c>
      <c r="V2301" s="145" t="s">
        <v>1171</v>
      </c>
      <c r="W2301" s="206" t="str">
        <f t="shared" si="107"/>
        <v>SHE20161125SUMA1È</v>
      </c>
      <c r="X2301" s="206">
        <f t="shared" si="108"/>
        <v>0</v>
      </c>
      <c r="Y2301" s="206" t="str">
        <f>VLOOKUP(P2301,NIVEAUXADMIN!A:B,2,FALSE)</f>
        <v>HT07</v>
      </c>
      <c r="Z2301" s="206" t="str">
        <f>VLOOKUP(Q2301,NIVEAUXADMIN!E:F,2,FALSE)</f>
        <v>HT07715</v>
      </c>
      <c r="AA2301" s="206" t="str">
        <f>VLOOKUP(R2301,NIVEAUXADMIN!I:J,2,FALSE)</f>
        <v>HT07715-01</v>
      </c>
      <c r="AB2301" s="206">
        <f>IF(SUMPRODUCT(($A$4:$A2301=A2301)*($Q$4:$Q2301=Q2301))&gt;1,0,1)</f>
        <v>1</v>
      </c>
      <c r="AC2301" s="207">
        <f>IF(SUMPRODUCT(($A$4:$A2301=A2301)*($F$4:$F2301=F2301)*($Q$4:$Q2301=Q2301))&gt;1,0,1)</f>
        <v>1</v>
      </c>
      <c r="AD2301" s="206" t="str">
        <f t="shared" si="109"/>
        <v xml:space="preserve">{"Organisation": "ShelterBox", "Indicateur": "Distribution de biens non-alimentaire", "Statut": "Réalisé", "Date de l'activité (passé ou planifiée)
( jj-mm-aaaa)": "11/25/2016", "Département": "Sud", "Commune": "Maniche", "Section Communale": "1ère Maniche"}, </v>
      </c>
    </row>
    <row r="2302" spans="1:30" s="71" customFormat="1" x14ac:dyDescent="0.25">
      <c r="A2302" s="71" t="s">
        <v>114</v>
      </c>
      <c r="B2302" s="71" t="s">
        <v>1135</v>
      </c>
      <c r="D2302" s="71" t="s">
        <v>15</v>
      </c>
      <c r="E2302" s="132">
        <v>42699</v>
      </c>
      <c r="F2302" s="77" t="s">
        <v>2417</v>
      </c>
      <c r="G2302" s="145" t="s">
        <v>1058</v>
      </c>
      <c r="H2302" s="138" t="str">
        <f>IFERROR(VLOOKUP(G2302,REFERENCES!O:P,2,FALSE),"")</f>
        <v xml:space="preserve">Nombre </v>
      </c>
      <c r="I2302" s="185">
        <v>100</v>
      </c>
      <c r="J2302" s="73"/>
      <c r="K2302" s="73"/>
      <c r="L2302" s="73"/>
      <c r="M2302" s="147" t="s">
        <v>1818</v>
      </c>
      <c r="N2302" s="73">
        <v>100</v>
      </c>
      <c r="O2302" s="149" t="s">
        <v>1038</v>
      </c>
      <c r="P2302" s="71" t="s">
        <v>19</v>
      </c>
      <c r="Q2302" s="71" t="s">
        <v>21</v>
      </c>
      <c r="R2302" s="150" t="s">
        <v>1316</v>
      </c>
      <c r="S2302" s="206" t="s">
        <v>21</v>
      </c>
      <c r="T2302" s="206" t="s">
        <v>1034</v>
      </c>
      <c r="U2302" s="206" t="s">
        <v>1062</v>
      </c>
      <c r="V2302" s="206" t="s">
        <v>1049</v>
      </c>
      <c r="W2302" s="206" t="str">
        <f t="shared" si="107"/>
        <v>SHE20161125SUMA1È</v>
      </c>
      <c r="X2302" s="206">
        <f t="shared" si="108"/>
        <v>0</v>
      </c>
      <c r="Y2302" s="206" t="str">
        <f>VLOOKUP(P2302,NIVEAUXADMIN!A:B,2,FALSE)</f>
        <v>HT07</v>
      </c>
      <c r="Z2302" s="206" t="str">
        <f>VLOOKUP(Q2302,NIVEAUXADMIN!E:F,2,FALSE)</f>
        <v>HT07715</v>
      </c>
      <c r="AA2302" s="206" t="str">
        <f>VLOOKUP(R2302,NIVEAUXADMIN!I:J,2,FALSE)</f>
        <v>HT07715-01</v>
      </c>
      <c r="AB2302" s="206">
        <f>IF(SUMPRODUCT(($A$4:$A2302=A2302)*($Q$4:$Q2302=Q2302))&gt;1,0,1)</f>
        <v>0</v>
      </c>
      <c r="AC2302" s="207">
        <f>IF(SUMPRODUCT(($A$4:$A2302=A2302)*($F$4:$F2302=F2302)*($Q$4:$Q2302=Q2302))&gt;1,0,1)</f>
        <v>0</v>
      </c>
      <c r="AD2302" s="206" t="str">
        <f t="shared" si="109"/>
        <v xml:space="preserve">{"Organisation": "ShelterBox", "Indicateur": "Distribution de biens non-alimentaire", "Statut": "Réalisé", "Date de l'activité (passé ou planifiée)
( jj-mm-aaaa)": "11/25/2016", "Département": "Sud", "Commune": "Maniche", "Section Communale": "1ère Maniche"}, </v>
      </c>
    </row>
    <row r="2303" spans="1:30" s="71" customFormat="1" x14ac:dyDescent="0.25">
      <c r="A2303" s="71" t="s">
        <v>114</v>
      </c>
      <c r="B2303" s="71" t="s">
        <v>1135</v>
      </c>
      <c r="D2303" s="71" t="s">
        <v>15</v>
      </c>
      <c r="E2303" s="132">
        <v>42699</v>
      </c>
      <c r="F2303" s="77" t="s">
        <v>2420</v>
      </c>
      <c r="G2303" s="145" t="s">
        <v>2410</v>
      </c>
      <c r="H2303" s="138" t="str">
        <f>IFERROR(VLOOKUP(G2303,REFERENCES!O:P,2,FALSE),"")</f>
        <v xml:space="preserve">Nombre </v>
      </c>
      <c r="I2303" s="185">
        <v>100</v>
      </c>
      <c r="J2303" s="73"/>
      <c r="K2303" s="73"/>
      <c r="L2303" s="73"/>
      <c r="M2303" s="147" t="s">
        <v>1818</v>
      </c>
      <c r="N2303" s="73">
        <v>100</v>
      </c>
      <c r="O2303" s="149" t="s">
        <v>1038</v>
      </c>
      <c r="P2303" s="71" t="s">
        <v>19</v>
      </c>
      <c r="Q2303" s="71" t="s">
        <v>21</v>
      </c>
      <c r="R2303" s="150" t="s">
        <v>1316</v>
      </c>
      <c r="S2303" s="206" t="s">
        <v>21</v>
      </c>
      <c r="T2303" s="206" t="s">
        <v>1034</v>
      </c>
      <c r="U2303" s="206" t="s">
        <v>1062</v>
      </c>
      <c r="V2303" s="145" t="s">
        <v>1171</v>
      </c>
      <c r="W2303" s="206" t="str">
        <f t="shared" si="107"/>
        <v>SHE20161125SUMA1È</v>
      </c>
      <c r="X2303" s="206">
        <f t="shared" si="108"/>
        <v>0</v>
      </c>
      <c r="Y2303" s="206" t="str">
        <f>VLOOKUP(P2303,NIVEAUXADMIN!A:B,2,FALSE)</f>
        <v>HT07</v>
      </c>
      <c r="Z2303" s="206" t="str">
        <f>VLOOKUP(Q2303,NIVEAUXADMIN!E:F,2,FALSE)</f>
        <v>HT07715</v>
      </c>
      <c r="AA2303" s="206" t="str">
        <f>VLOOKUP(R2303,NIVEAUXADMIN!I:J,2,FALSE)</f>
        <v>HT07715-01</v>
      </c>
      <c r="AB2303" s="206">
        <f>IF(SUMPRODUCT(($A$4:$A2303=A2303)*($Q$4:$Q2303=Q2303))&gt;1,0,1)</f>
        <v>0</v>
      </c>
      <c r="AC2303" s="207">
        <f>IF(SUMPRODUCT(($A$4:$A2303=A2303)*($F$4:$F2303=F2303)*($Q$4:$Q2303=Q2303))&gt;1,0,1)</f>
        <v>1</v>
      </c>
      <c r="AD2303" s="206" t="str">
        <f t="shared" si="109"/>
        <v xml:space="preserve">{"Organisation": "ShelterBox", "Indicateur": "Distribution de materiel d'abris d'urgence", "Statut": "Réalisé", "Date de l'activité (passé ou planifiée)
( jj-mm-aaaa)": "11/25/2016", "Département": "Sud", "Commune": "Maniche", "Section Communale": "1ère Maniche"}, </v>
      </c>
    </row>
    <row r="2304" spans="1:30" s="71" customFormat="1" x14ac:dyDescent="0.25">
      <c r="A2304" s="71" t="s">
        <v>114</v>
      </c>
      <c r="B2304" s="71" t="s">
        <v>1135</v>
      </c>
      <c r="D2304" s="71" t="s">
        <v>15</v>
      </c>
      <c r="E2304" s="132">
        <v>42699</v>
      </c>
      <c r="F2304" s="77" t="s">
        <v>2417</v>
      </c>
      <c r="G2304" s="145" t="s">
        <v>1054</v>
      </c>
      <c r="H2304" s="138" t="str">
        <f>IFERROR(VLOOKUP(G2304,REFERENCES!O:P,2,FALSE),"")</f>
        <v xml:space="preserve">Nombre </v>
      </c>
      <c r="I2304" s="185">
        <v>200</v>
      </c>
      <c r="J2304" s="73"/>
      <c r="K2304" s="73"/>
      <c r="L2304" s="73"/>
      <c r="M2304" s="147" t="s">
        <v>1818</v>
      </c>
      <c r="N2304" s="73">
        <v>100</v>
      </c>
      <c r="O2304" s="149" t="s">
        <v>1038</v>
      </c>
      <c r="P2304" s="71" t="s">
        <v>19</v>
      </c>
      <c r="Q2304" s="71" t="s">
        <v>21</v>
      </c>
      <c r="R2304" s="150" t="s">
        <v>1316</v>
      </c>
      <c r="S2304" s="206" t="s">
        <v>21</v>
      </c>
      <c r="T2304" s="206" t="s">
        <v>1034</v>
      </c>
      <c r="U2304" s="206" t="s">
        <v>1062</v>
      </c>
      <c r="V2304" s="145" t="s">
        <v>1170</v>
      </c>
      <c r="W2304" s="206" t="str">
        <f t="shared" si="107"/>
        <v>SHE20161125SUMA1È</v>
      </c>
      <c r="X2304" s="206">
        <f t="shared" si="108"/>
        <v>0</v>
      </c>
      <c r="Y2304" s="206" t="str">
        <f>VLOOKUP(P2304,NIVEAUXADMIN!A:B,2,FALSE)</f>
        <v>HT07</v>
      </c>
      <c r="Z2304" s="206" t="str">
        <f>VLOOKUP(Q2304,NIVEAUXADMIN!E:F,2,FALSE)</f>
        <v>HT07715</v>
      </c>
      <c r="AA2304" s="206" t="str">
        <f>VLOOKUP(R2304,NIVEAUXADMIN!I:J,2,FALSE)</f>
        <v>HT07715-01</v>
      </c>
      <c r="AB2304" s="206">
        <f>IF(SUMPRODUCT(($A$4:$A2304=A2304)*($Q$4:$Q2304=Q2304))&gt;1,0,1)</f>
        <v>0</v>
      </c>
      <c r="AC2304" s="207">
        <f>IF(SUMPRODUCT(($A$4:$A2304=A2304)*($F$4:$F2304=F2304)*($Q$4:$Q2304=Q2304))&gt;1,0,1)</f>
        <v>0</v>
      </c>
      <c r="AD2304" s="206" t="str">
        <f t="shared" si="109"/>
        <v xml:space="preserve">{"Organisation": "ShelterBox", "Indicateur": "Distribution de biens non-alimentaire", "Statut": "Réalisé", "Date de l'activité (passé ou planifiée)
( jj-mm-aaaa)": "11/25/2016", "Département": "Sud", "Commune": "Maniche", "Section Communale": "1ère Maniche"}, </v>
      </c>
    </row>
    <row r="2305" spans="1:30" s="71" customFormat="1" x14ac:dyDescent="0.25">
      <c r="A2305" s="71" t="s">
        <v>114</v>
      </c>
      <c r="B2305" s="71" t="s">
        <v>1135</v>
      </c>
      <c r="D2305" s="71" t="s">
        <v>15</v>
      </c>
      <c r="E2305" s="132">
        <v>42699</v>
      </c>
      <c r="F2305" s="77" t="s">
        <v>2417</v>
      </c>
      <c r="G2305" s="145" t="s">
        <v>1051</v>
      </c>
      <c r="H2305" s="138" t="str">
        <f>IFERROR(VLOOKUP(G2305,REFERENCES!O:P,2,FALSE),"")</f>
        <v xml:space="preserve">Nombre </v>
      </c>
      <c r="I2305" s="185">
        <v>200</v>
      </c>
      <c r="J2305" s="207"/>
      <c r="K2305" s="207"/>
      <c r="L2305" s="207"/>
      <c r="M2305" s="147" t="s">
        <v>1818</v>
      </c>
      <c r="N2305" s="207">
        <v>100</v>
      </c>
      <c r="O2305" s="149" t="s">
        <v>1038</v>
      </c>
      <c r="P2305" s="71" t="s">
        <v>19</v>
      </c>
      <c r="Q2305" s="71" t="s">
        <v>21</v>
      </c>
      <c r="R2305" s="150" t="s">
        <v>1316</v>
      </c>
      <c r="S2305" s="206" t="s">
        <v>21</v>
      </c>
      <c r="T2305" s="71" t="s">
        <v>1034</v>
      </c>
      <c r="U2305" s="71" t="s">
        <v>1062</v>
      </c>
      <c r="V2305" s="145" t="s">
        <v>1170</v>
      </c>
      <c r="W2305" s="206" t="str">
        <f t="shared" si="107"/>
        <v>SHE20161125SUMA1È</v>
      </c>
      <c r="X2305" s="206">
        <f t="shared" si="108"/>
        <v>0</v>
      </c>
      <c r="Y2305" s="206" t="str">
        <f>VLOOKUP(P2305,NIVEAUXADMIN!A:B,2,FALSE)</f>
        <v>HT07</v>
      </c>
      <c r="Z2305" s="206" t="str">
        <f>VLOOKUP(Q2305,NIVEAUXADMIN!E:F,2,FALSE)</f>
        <v>HT07715</v>
      </c>
      <c r="AA2305" s="206" t="str">
        <f>VLOOKUP(R2305,NIVEAUXADMIN!I:J,2,FALSE)</f>
        <v>HT07715-01</v>
      </c>
      <c r="AB2305" s="206">
        <f>IF(SUMPRODUCT(($A$4:$A2305=A2305)*($Q$4:$Q2305=Q2305))&gt;1,0,1)</f>
        <v>0</v>
      </c>
      <c r="AC2305" s="207">
        <f>IF(SUMPRODUCT(($A$4:$A2305=A2305)*($F$4:$F2305=F2305)*($Q$4:$Q2305=Q2305))&gt;1,0,1)</f>
        <v>0</v>
      </c>
      <c r="AD2305" s="206" t="str">
        <f t="shared" si="109"/>
        <v xml:space="preserve">{"Organisation": "ShelterBox", "Indicateur": "Distribution de biens non-alimentaire", "Statut": "Réalisé", "Date de l'activité (passé ou planifiée)
( jj-mm-aaaa)": "11/25/2016", "Département": "Sud", "Commune": "Maniche", "Section Communale": "1ère Maniche"}, </v>
      </c>
    </row>
    <row r="2306" spans="1:30" s="71" customFormat="1" x14ac:dyDescent="0.25">
      <c r="A2306" s="71" t="s">
        <v>114</v>
      </c>
      <c r="B2306" s="71" t="s">
        <v>1873</v>
      </c>
      <c r="D2306" s="71" t="s">
        <v>31</v>
      </c>
      <c r="E2306" s="132">
        <v>42706</v>
      </c>
      <c r="F2306" s="77" t="s">
        <v>2417</v>
      </c>
      <c r="G2306" s="145" t="s">
        <v>1052</v>
      </c>
      <c r="H2306" s="138" t="str">
        <f>IFERROR(VLOOKUP(G2306,REFERENCES!O:P,2,FALSE),"")</f>
        <v xml:space="preserve">Nombre </v>
      </c>
      <c r="I2306" s="185">
        <v>202</v>
      </c>
      <c r="J2306" s="207"/>
      <c r="K2306" s="207"/>
      <c r="L2306" s="207"/>
      <c r="M2306" s="147" t="s">
        <v>1818</v>
      </c>
      <c r="N2306" s="207">
        <v>202</v>
      </c>
      <c r="O2306" s="149" t="s">
        <v>1038</v>
      </c>
      <c r="P2306" s="71" t="s">
        <v>19</v>
      </c>
      <c r="Q2306" s="71" t="s">
        <v>20</v>
      </c>
      <c r="R2306" s="150" t="s">
        <v>1264</v>
      </c>
      <c r="S2306" s="206"/>
      <c r="T2306" s="71" t="s">
        <v>1035</v>
      </c>
      <c r="U2306" s="71" t="s">
        <v>1062</v>
      </c>
      <c r="V2306" s="145" t="s">
        <v>1171</v>
      </c>
      <c r="W2306" s="206" t="str">
        <f t="shared" si="107"/>
        <v>SHE2016122SULE1È</v>
      </c>
      <c r="X2306" s="206">
        <f t="shared" si="108"/>
        <v>0</v>
      </c>
      <c r="Y2306" s="206" t="str">
        <f>VLOOKUP(P2306,NIVEAUXADMIN!A:B,2,FALSE)</f>
        <v>HT07</v>
      </c>
      <c r="Z2306" s="206" t="str">
        <f>VLOOKUP(Q2306,NIVEAUXADMIN!E:F,2,FALSE)</f>
        <v>HT07711</v>
      </c>
      <c r="AA2306" s="206" t="str">
        <f>VLOOKUP(R2306,NIVEAUXADMIN!I:J,2,FALSE)</f>
        <v>HT07711-01</v>
      </c>
      <c r="AB2306" s="206">
        <f>IF(SUMPRODUCT(($A$4:$A2306=A2306)*($Q$4:$Q2306=Q2306))&gt;1,0,1)</f>
        <v>0</v>
      </c>
      <c r="AC2306" s="207">
        <f>IF(SUMPRODUCT(($A$4:$A2306=A2306)*($F$4:$F2306=F2306)*($Q$4:$Q2306=Q2306))&gt;1,0,1)</f>
        <v>0</v>
      </c>
      <c r="AD2306" s="206" t="str">
        <f t="shared" si="109"/>
        <v xml:space="preserve">{"Organisation": "ShelterBox", "Indicateur": "Distribution de biens non-alimentaire", "Statut": "En cours", "Date de l'activité (passé ou planifiée)
( jj-mm-aaaa)": "12/2/2016", "Département": "Sud", "Commune": "Les Cayes", "Section Communale": "1ère Bourdet"}, </v>
      </c>
    </row>
    <row r="2307" spans="1:30" s="71" customFormat="1" x14ac:dyDescent="0.25">
      <c r="A2307" s="71" t="s">
        <v>114</v>
      </c>
      <c r="B2307" s="71" t="s">
        <v>1873</v>
      </c>
      <c r="D2307" s="71" t="s">
        <v>31</v>
      </c>
      <c r="E2307" s="132">
        <v>42706</v>
      </c>
      <c r="F2307" s="77" t="s">
        <v>2417</v>
      </c>
      <c r="G2307" s="145" t="s">
        <v>1058</v>
      </c>
      <c r="H2307" s="138" t="str">
        <f>IFERROR(VLOOKUP(G2307,REFERENCES!O:P,2,FALSE),"")</f>
        <v xml:space="preserve">Nombre </v>
      </c>
      <c r="I2307" s="185">
        <v>202</v>
      </c>
      <c r="J2307" s="73"/>
      <c r="K2307" s="73"/>
      <c r="L2307" s="73"/>
      <c r="M2307" s="147" t="s">
        <v>1818</v>
      </c>
      <c r="N2307" s="207">
        <v>202</v>
      </c>
      <c r="O2307" s="149" t="s">
        <v>1038</v>
      </c>
      <c r="P2307" s="71" t="s">
        <v>19</v>
      </c>
      <c r="Q2307" s="71" t="s">
        <v>20</v>
      </c>
      <c r="R2307" s="78" t="s">
        <v>1264</v>
      </c>
      <c r="T2307" s="71" t="s">
        <v>1035</v>
      </c>
      <c r="U2307" s="71" t="s">
        <v>1062</v>
      </c>
      <c r="V2307" s="206" t="s">
        <v>1049</v>
      </c>
      <c r="W2307" s="206" t="str">
        <f t="shared" si="107"/>
        <v>SHE2016122SULE1È</v>
      </c>
      <c r="X2307" s="206">
        <f t="shared" si="108"/>
        <v>0</v>
      </c>
      <c r="Y2307" s="206" t="str">
        <f>VLOOKUP(P2307,NIVEAUXADMIN!A:B,2,FALSE)</f>
        <v>HT07</v>
      </c>
      <c r="Z2307" s="206" t="str">
        <f>VLOOKUP(Q2307,NIVEAUXADMIN!E:F,2,FALSE)</f>
        <v>HT07711</v>
      </c>
      <c r="AA2307" s="206" t="str">
        <f>VLOOKUP(R2307,NIVEAUXADMIN!I:J,2,FALSE)</f>
        <v>HT07711-01</v>
      </c>
      <c r="AB2307" s="206">
        <f>IF(SUMPRODUCT(($A$4:$A2307=A2307)*($Q$4:$Q2307=Q2307))&gt;1,0,1)</f>
        <v>0</v>
      </c>
      <c r="AC2307" s="207">
        <f>IF(SUMPRODUCT(($A$4:$A2307=A2307)*($F$4:$F2307=F2307)*($Q$4:$Q2307=Q2307))&gt;1,0,1)</f>
        <v>0</v>
      </c>
      <c r="AD2307" s="206" t="str">
        <f t="shared" si="109"/>
        <v xml:space="preserve">{"Organisation": "ShelterBox", "Indicateur": "Distribution de biens non-alimentaire", "Statut": "En cours", "Date de l'activité (passé ou planifiée)
( jj-mm-aaaa)": "12/2/2016", "Département": "Sud", "Commune": "Les Cayes", "Section Communale": "1ère Bourdet"}, </v>
      </c>
    </row>
    <row r="2308" spans="1:30" s="71" customFormat="1" x14ac:dyDescent="0.25">
      <c r="A2308" s="71" t="s">
        <v>114</v>
      </c>
      <c r="B2308" s="71" t="s">
        <v>1873</v>
      </c>
      <c r="D2308" s="71" t="s">
        <v>31</v>
      </c>
      <c r="E2308" s="132">
        <v>42706</v>
      </c>
      <c r="F2308" s="77" t="s">
        <v>2417</v>
      </c>
      <c r="G2308" s="145" t="s">
        <v>1054</v>
      </c>
      <c r="H2308" s="138" t="str">
        <f>IFERROR(VLOOKUP(G2308,REFERENCES!O:P,2,FALSE),"")</f>
        <v xml:space="preserve">Nombre </v>
      </c>
      <c r="I2308" s="185">
        <v>404</v>
      </c>
      <c r="J2308" s="73"/>
      <c r="K2308" s="73"/>
      <c r="L2308" s="73"/>
      <c r="M2308" s="147" t="s">
        <v>1818</v>
      </c>
      <c r="N2308" s="207">
        <v>202</v>
      </c>
      <c r="O2308" s="149" t="s">
        <v>1038</v>
      </c>
      <c r="P2308" s="71" t="s">
        <v>19</v>
      </c>
      <c r="Q2308" s="71" t="s">
        <v>20</v>
      </c>
      <c r="R2308" s="78" t="s">
        <v>1264</v>
      </c>
      <c r="T2308" s="71" t="s">
        <v>1035</v>
      </c>
      <c r="U2308" s="71" t="s">
        <v>1062</v>
      </c>
      <c r="V2308" s="145" t="s">
        <v>1170</v>
      </c>
      <c r="W2308" s="206" t="str">
        <f t="shared" si="107"/>
        <v>SHE2016122SULE1È</v>
      </c>
      <c r="X2308" s="206">
        <f t="shared" si="108"/>
        <v>0</v>
      </c>
      <c r="Y2308" s="206" t="str">
        <f>VLOOKUP(P2308,NIVEAUXADMIN!A:B,2,FALSE)</f>
        <v>HT07</v>
      </c>
      <c r="Z2308" s="206" t="str">
        <f>VLOOKUP(Q2308,NIVEAUXADMIN!E:F,2,FALSE)</f>
        <v>HT07711</v>
      </c>
      <c r="AA2308" s="206" t="str">
        <f>VLOOKUP(R2308,NIVEAUXADMIN!I:J,2,FALSE)</f>
        <v>HT07711-01</v>
      </c>
      <c r="AB2308" s="206">
        <f>IF(SUMPRODUCT(($A$4:$A2308=A2308)*($Q$4:$Q2308=Q2308))&gt;1,0,1)</f>
        <v>0</v>
      </c>
      <c r="AC2308" s="207">
        <f>IF(SUMPRODUCT(($A$4:$A2308=A2308)*($F$4:$F2308=F2308)*($Q$4:$Q2308=Q2308))&gt;1,0,1)</f>
        <v>0</v>
      </c>
      <c r="AD2308" s="206" t="str">
        <f t="shared" si="109"/>
        <v xml:space="preserve">{"Organisation": "ShelterBox", "Indicateur": "Distribution de biens non-alimentaire", "Statut": "En cours", "Date de l'activité (passé ou planifiée)
( jj-mm-aaaa)": "12/2/2016", "Département": "Sud", "Commune": "Les Cayes", "Section Communale": "1ère Bourdet"}, </v>
      </c>
    </row>
    <row r="2309" spans="1:30" s="71" customFormat="1" x14ac:dyDescent="0.25">
      <c r="A2309" s="71" t="s">
        <v>114</v>
      </c>
      <c r="B2309" s="71" t="s">
        <v>1873</v>
      </c>
      <c r="D2309" s="71" t="s">
        <v>31</v>
      </c>
      <c r="E2309" s="132">
        <v>42706</v>
      </c>
      <c r="F2309" s="77" t="s">
        <v>2417</v>
      </c>
      <c r="G2309" s="145" t="s">
        <v>1051</v>
      </c>
      <c r="H2309" s="138" t="str">
        <f>IFERROR(VLOOKUP(G2309,REFERENCES!O:P,2,FALSE),"")</f>
        <v xml:space="preserve">Nombre </v>
      </c>
      <c r="I2309" s="185">
        <v>404</v>
      </c>
      <c r="J2309" s="73"/>
      <c r="K2309" s="73"/>
      <c r="L2309" s="73"/>
      <c r="M2309" s="147" t="s">
        <v>1818</v>
      </c>
      <c r="N2309" s="73">
        <v>202</v>
      </c>
      <c r="O2309" s="149" t="s">
        <v>1038</v>
      </c>
      <c r="P2309" s="71" t="s">
        <v>19</v>
      </c>
      <c r="Q2309" s="71" t="s">
        <v>20</v>
      </c>
      <c r="R2309" s="78" t="s">
        <v>1264</v>
      </c>
      <c r="T2309" s="71" t="s">
        <v>1035</v>
      </c>
      <c r="U2309" s="71" t="s">
        <v>1062</v>
      </c>
      <c r="V2309" s="72" t="s">
        <v>1170</v>
      </c>
      <c r="W2309" s="206" t="str">
        <f t="shared" ref="W2309:W2372" si="110">UPPER(LEFT(A2309,3)&amp;YEAR(E2309)&amp;MONTH(E2309)&amp;DAY((E2309))&amp;LEFT(P2309,2)&amp;LEFT(Q2309,2)&amp;LEFT(R2309,2))</f>
        <v>SHE2016122SULE1È</v>
      </c>
      <c r="X2309" s="206">
        <f t="shared" ref="X2309:X2372" si="111">COUNTIF($W$4:$W$128,W2309)</f>
        <v>0</v>
      </c>
      <c r="Y2309" s="206" t="str">
        <f>VLOOKUP(P2309,NIVEAUXADMIN!A:B,2,FALSE)</f>
        <v>HT07</v>
      </c>
      <c r="Z2309" s="206" t="str">
        <f>VLOOKUP(Q2309,NIVEAUXADMIN!E:F,2,FALSE)</f>
        <v>HT07711</v>
      </c>
      <c r="AA2309" s="206" t="str">
        <f>VLOOKUP(R2309,NIVEAUXADMIN!I:J,2,FALSE)</f>
        <v>HT07711-01</v>
      </c>
      <c r="AB2309" s="206">
        <f>IF(SUMPRODUCT(($A$4:$A2309=A2309)*($Q$4:$Q2309=Q2309))&gt;1,0,1)</f>
        <v>0</v>
      </c>
      <c r="AC2309" s="207">
        <f>IF(SUMPRODUCT(($A$4:$A2309=A2309)*($F$4:$F2309=F2309)*($Q$4:$Q2309=Q2309))&gt;1,0,1)</f>
        <v>0</v>
      </c>
      <c r="AD2309" s="206" t="str">
        <f t="shared" ref="AD2309:AD2372" si="112">"{"""&amp;$A$3 &amp;""": """ &amp; TRIM(A2309)  &amp; """, """&amp; $F$3 &amp; """: """ &amp;  IFERROR(MID(F2309,5,LEN(F2309)-2),"")&amp; """, """ &amp;$D$3 &amp;""": """ &amp; D2309 &amp; """, """&amp;$E$3 &amp;""": """ &amp; IFERROR(TEXT(E2309,"m/d/yyyy"),"") &amp; """, """&amp; $P$3&amp; """: """ &amp; P2309&amp; """, """&amp; $Q$3&amp; """: """ &amp; Q2309&amp; """, """&amp; $R$3&amp; """: """ &amp; R2309&amp; """}, "</f>
        <v xml:space="preserve">{"Organisation": "ShelterBox", "Indicateur": "Distribution de biens non-alimentaire", "Statut": "En cours", "Date de l'activité (passé ou planifiée)
( jj-mm-aaaa)": "12/2/2016", "Département": "Sud", "Commune": "Les Cayes", "Section Communale": "1ère Bourdet"}, </v>
      </c>
    </row>
    <row r="2310" spans="1:30" s="71" customFormat="1" x14ac:dyDescent="0.25">
      <c r="A2310" s="71" t="s">
        <v>114</v>
      </c>
      <c r="B2310" s="71" t="s">
        <v>1873</v>
      </c>
      <c r="D2310" s="71" t="s">
        <v>31</v>
      </c>
      <c r="E2310" s="132">
        <v>42713</v>
      </c>
      <c r="F2310" s="77" t="s">
        <v>2420</v>
      </c>
      <c r="G2310" s="145" t="s">
        <v>2410</v>
      </c>
      <c r="H2310" s="138" t="str">
        <f>IFERROR(VLOOKUP(G2310,REFERENCES!O:P,2,FALSE),"")</f>
        <v xml:space="preserve">Nombre </v>
      </c>
      <c r="I2310" s="185">
        <v>106</v>
      </c>
      <c r="J2310" s="73"/>
      <c r="K2310" s="73"/>
      <c r="L2310" s="73"/>
      <c r="M2310" s="147" t="s">
        <v>1818</v>
      </c>
      <c r="N2310" s="73">
        <v>106</v>
      </c>
      <c r="O2310" s="149" t="s">
        <v>1038</v>
      </c>
      <c r="P2310" s="71" t="s">
        <v>19</v>
      </c>
      <c r="Q2310" s="71" t="s">
        <v>20</v>
      </c>
      <c r="R2310" s="78" t="s">
        <v>1264</v>
      </c>
      <c r="T2310" s="71" t="s">
        <v>1035</v>
      </c>
      <c r="U2310" s="71" t="s">
        <v>1062</v>
      </c>
      <c r="V2310" s="72" t="s">
        <v>1171</v>
      </c>
      <c r="W2310" s="206" t="str">
        <f t="shared" si="110"/>
        <v>SHE2016129SULE1È</v>
      </c>
      <c r="X2310" s="206">
        <f t="shared" si="111"/>
        <v>0</v>
      </c>
      <c r="Y2310" s="206" t="str">
        <f>VLOOKUP(P2310,NIVEAUXADMIN!A:B,2,FALSE)</f>
        <v>HT07</v>
      </c>
      <c r="Z2310" s="206" t="str">
        <f>VLOOKUP(Q2310,NIVEAUXADMIN!E:F,2,FALSE)</f>
        <v>HT07711</v>
      </c>
      <c r="AA2310" s="206" t="str">
        <f>VLOOKUP(R2310,NIVEAUXADMIN!I:J,2,FALSE)</f>
        <v>HT07711-01</v>
      </c>
      <c r="AB2310" s="206">
        <f>IF(SUMPRODUCT(($A$4:$A2310=A2310)*($Q$4:$Q2310=Q2310))&gt;1,0,1)</f>
        <v>0</v>
      </c>
      <c r="AC2310" s="207">
        <f>IF(SUMPRODUCT(($A$4:$A2310=A2310)*($F$4:$F2310=F2310)*($Q$4:$Q2310=Q2310))&gt;1,0,1)</f>
        <v>0</v>
      </c>
      <c r="AD2310" s="206" t="str">
        <f t="shared" si="112"/>
        <v xml:space="preserve">{"Organisation": "ShelterBox", "Indicateur": "Distribution de materiel d'abris d'urgence", "Statut": "En cours", "Date de l'activité (passé ou planifiée)
( jj-mm-aaaa)": "12/9/2016", "Département": "Sud", "Commune": "Les Cayes", "Section Communale": "1ère Bourdet"}, </v>
      </c>
    </row>
    <row r="2311" spans="1:30" s="71" customFormat="1" x14ac:dyDescent="0.25">
      <c r="A2311" s="71" t="s">
        <v>114</v>
      </c>
      <c r="B2311" s="71" t="s">
        <v>1135</v>
      </c>
      <c r="D2311" s="71" t="s">
        <v>31</v>
      </c>
      <c r="E2311" s="132">
        <v>42716</v>
      </c>
      <c r="F2311" s="77" t="s">
        <v>2417</v>
      </c>
      <c r="G2311" s="145" t="s">
        <v>1052</v>
      </c>
      <c r="H2311" s="138" t="str">
        <f>IFERROR(VLOOKUP(G2311,REFERENCES!O:P,2,FALSE),"")</f>
        <v xml:space="preserve">Nombre </v>
      </c>
      <c r="I2311" s="185">
        <v>300</v>
      </c>
      <c r="J2311" s="73"/>
      <c r="K2311" s="73"/>
      <c r="L2311" s="73"/>
      <c r="M2311" s="147" t="s">
        <v>1818</v>
      </c>
      <c r="N2311" s="73">
        <v>300</v>
      </c>
      <c r="O2311" s="149" t="s">
        <v>1038</v>
      </c>
      <c r="P2311" s="71" t="s">
        <v>19</v>
      </c>
      <c r="Q2311" s="71" t="s">
        <v>20</v>
      </c>
      <c r="R2311" s="78" t="s">
        <v>1218</v>
      </c>
      <c r="S2311" s="71" t="s">
        <v>1173</v>
      </c>
      <c r="T2311" s="71" t="s">
        <v>1033</v>
      </c>
      <c r="U2311" s="71" t="s">
        <v>1062</v>
      </c>
      <c r="V2311" s="145" t="s">
        <v>1171</v>
      </c>
      <c r="W2311" s="206" t="str">
        <f t="shared" si="110"/>
        <v>SHE20161212SULE12</v>
      </c>
      <c r="X2311" s="206">
        <f t="shared" si="111"/>
        <v>0</v>
      </c>
      <c r="Y2311" s="206" t="str">
        <f>VLOOKUP(P2311,NIVEAUXADMIN!A:B,2,FALSE)</f>
        <v>HT07</v>
      </c>
      <c r="Z2311" s="206" t="str">
        <f>VLOOKUP(Q2311,NIVEAUXADMIN!E:F,2,FALSE)</f>
        <v>HT07711</v>
      </c>
      <c r="AA2311" s="206" t="str">
        <f>VLOOKUP(R2311,NIVEAUXADMIN!I:J,2,FALSE)</f>
        <v>HT07711-06</v>
      </c>
      <c r="AB2311" s="206">
        <f>IF(SUMPRODUCT(($A$4:$A2311=A2311)*($Q$4:$Q2311=Q2311))&gt;1,0,1)</f>
        <v>0</v>
      </c>
      <c r="AC2311" s="207">
        <f>IF(SUMPRODUCT(($A$4:$A2311=A2311)*($F$4:$F2311=F2311)*($Q$4:$Q2311=Q2311))&gt;1,0,1)</f>
        <v>0</v>
      </c>
      <c r="AD2311" s="206" t="str">
        <f t="shared" si="112"/>
        <v xml:space="preserve">{"Organisation": "ShelterBox", "Indicateur": "Distribution de biens non-alimentaire", "Statut": "En cours", "Date de l'activité (passé ou planifiée)
( jj-mm-aaaa)": "12/12/2016", "Département": "Sud", "Commune": "Les Cayes", "Section Communale": "12ème Boulmier"}, </v>
      </c>
    </row>
    <row r="2312" spans="1:30" s="71" customFormat="1" x14ac:dyDescent="0.25">
      <c r="A2312" s="71" t="s">
        <v>114</v>
      </c>
      <c r="B2312" s="71" t="s">
        <v>1135</v>
      </c>
      <c r="D2312" s="71" t="s">
        <v>31</v>
      </c>
      <c r="E2312" s="132">
        <v>42716</v>
      </c>
      <c r="F2312" s="77" t="s">
        <v>2417</v>
      </c>
      <c r="G2312" s="145" t="s">
        <v>1058</v>
      </c>
      <c r="H2312" s="138" t="str">
        <f>IFERROR(VLOOKUP(G2312,REFERENCES!O:P,2,FALSE),"")</f>
        <v xml:space="preserve">Nombre </v>
      </c>
      <c r="I2312" s="185">
        <v>300</v>
      </c>
      <c r="J2312" s="73"/>
      <c r="K2312" s="73"/>
      <c r="L2312" s="73"/>
      <c r="M2312" s="147" t="s">
        <v>1818</v>
      </c>
      <c r="N2312" s="73">
        <v>300</v>
      </c>
      <c r="O2312" s="149" t="s">
        <v>1038</v>
      </c>
      <c r="P2312" s="71" t="s">
        <v>19</v>
      </c>
      <c r="Q2312" s="71" t="s">
        <v>20</v>
      </c>
      <c r="R2312" s="78" t="s">
        <v>1218</v>
      </c>
      <c r="S2312" s="71" t="s">
        <v>1173</v>
      </c>
      <c r="T2312" s="71" t="s">
        <v>1033</v>
      </c>
      <c r="U2312" s="71" t="s">
        <v>1062</v>
      </c>
      <c r="V2312" s="206" t="s">
        <v>1049</v>
      </c>
      <c r="W2312" s="206" t="str">
        <f t="shared" si="110"/>
        <v>SHE20161212SULE12</v>
      </c>
      <c r="X2312" s="206">
        <f t="shared" si="111"/>
        <v>0</v>
      </c>
      <c r="Y2312" s="206" t="str">
        <f>VLOOKUP(P2312,NIVEAUXADMIN!A:B,2,FALSE)</f>
        <v>HT07</v>
      </c>
      <c r="Z2312" s="206" t="str">
        <f>VLOOKUP(Q2312,NIVEAUXADMIN!E:F,2,FALSE)</f>
        <v>HT07711</v>
      </c>
      <c r="AA2312" s="206" t="str">
        <f>VLOOKUP(R2312,NIVEAUXADMIN!I:J,2,FALSE)</f>
        <v>HT07711-06</v>
      </c>
      <c r="AB2312" s="206">
        <f>IF(SUMPRODUCT(($A$4:$A2312=A2312)*($Q$4:$Q2312=Q2312))&gt;1,0,1)</f>
        <v>0</v>
      </c>
      <c r="AC2312" s="207">
        <f>IF(SUMPRODUCT(($A$4:$A2312=A2312)*($F$4:$F2312=F2312)*($Q$4:$Q2312=Q2312))&gt;1,0,1)</f>
        <v>0</v>
      </c>
      <c r="AD2312" s="206" t="str">
        <f t="shared" si="112"/>
        <v xml:space="preserve">{"Organisation": "ShelterBox", "Indicateur": "Distribution de biens non-alimentaire", "Statut": "En cours", "Date de l'activité (passé ou planifiée)
( jj-mm-aaaa)": "12/12/2016", "Département": "Sud", "Commune": "Les Cayes", "Section Communale": "12ème Boulmier"}, </v>
      </c>
    </row>
    <row r="2313" spans="1:30" s="71" customFormat="1" x14ac:dyDescent="0.25">
      <c r="A2313" s="71" t="s">
        <v>114</v>
      </c>
      <c r="B2313" s="71" t="s">
        <v>1135</v>
      </c>
      <c r="D2313" s="71" t="s">
        <v>31</v>
      </c>
      <c r="E2313" s="132">
        <v>42716</v>
      </c>
      <c r="F2313" s="77" t="s">
        <v>2420</v>
      </c>
      <c r="G2313" s="145" t="s">
        <v>2410</v>
      </c>
      <c r="H2313" s="138" t="str">
        <f>IFERROR(VLOOKUP(G2313,REFERENCES!O:P,2,FALSE),"")</f>
        <v xml:space="preserve">Nombre </v>
      </c>
      <c r="I2313" s="185">
        <v>300</v>
      </c>
      <c r="J2313" s="73"/>
      <c r="K2313" s="73"/>
      <c r="L2313" s="73"/>
      <c r="M2313" s="147" t="s">
        <v>1818</v>
      </c>
      <c r="N2313" s="73">
        <v>300</v>
      </c>
      <c r="O2313" s="149" t="s">
        <v>1038</v>
      </c>
      <c r="P2313" s="71" t="s">
        <v>19</v>
      </c>
      <c r="Q2313" s="71" t="s">
        <v>20</v>
      </c>
      <c r="R2313" s="78" t="s">
        <v>1218</v>
      </c>
      <c r="S2313" s="71" t="s">
        <v>1173</v>
      </c>
      <c r="T2313" s="71" t="s">
        <v>1033</v>
      </c>
      <c r="U2313" s="71" t="s">
        <v>1062</v>
      </c>
      <c r="V2313" s="145" t="s">
        <v>1171</v>
      </c>
      <c r="W2313" s="206" t="str">
        <f t="shared" si="110"/>
        <v>SHE20161212SULE12</v>
      </c>
      <c r="X2313" s="206">
        <f t="shared" si="111"/>
        <v>0</v>
      </c>
      <c r="Y2313" s="206" t="str">
        <f>VLOOKUP(P2313,NIVEAUXADMIN!A:B,2,FALSE)</f>
        <v>HT07</v>
      </c>
      <c r="Z2313" s="206" t="str">
        <f>VLOOKUP(Q2313,NIVEAUXADMIN!E:F,2,FALSE)</f>
        <v>HT07711</v>
      </c>
      <c r="AA2313" s="206" t="str">
        <f>VLOOKUP(R2313,NIVEAUXADMIN!I:J,2,FALSE)</f>
        <v>HT07711-06</v>
      </c>
      <c r="AB2313" s="206">
        <f>IF(SUMPRODUCT(($A$4:$A2313=A2313)*($Q$4:$Q2313=Q2313))&gt;1,0,1)</f>
        <v>0</v>
      </c>
      <c r="AC2313" s="207">
        <f>IF(SUMPRODUCT(($A$4:$A2313=A2313)*($F$4:$F2313=F2313)*($Q$4:$Q2313=Q2313))&gt;1,0,1)</f>
        <v>0</v>
      </c>
      <c r="AD2313" s="206" t="str">
        <f t="shared" si="112"/>
        <v xml:space="preserve">{"Organisation": "ShelterBox", "Indicateur": "Distribution de materiel d'abris d'urgence", "Statut": "En cours", "Date de l'activité (passé ou planifiée)
( jj-mm-aaaa)": "12/12/2016", "Département": "Sud", "Commune": "Les Cayes", "Section Communale": "12ème Boulmier"}, </v>
      </c>
    </row>
    <row r="2314" spans="1:30" s="71" customFormat="1" x14ac:dyDescent="0.25">
      <c r="A2314" s="71" t="s">
        <v>114</v>
      </c>
      <c r="B2314" s="71" t="s">
        <v>1135</v>
      </c>
      <c r="D2314" s="71" t="s">
        <v>31</v>
      </c>
      <c r="E2314" s="132">
        <v>42716</v>
      </c>
      <c r="F2314" s="77" t="s">
        <v>2417</v>
      </c>
      <c r="G2314" s="145" t="s">
        <v>1054</v>
      </c>
      <c r="H2314" s="138" t="str">
        <f>IFERROR(VLOOKUP(G2314,REFERENCES!O:P,2,FALSE),"")</f>
        <v xml:space="preserve">Nombre </v>
      </c>
      <c r="I2314" s="185">
        <v>600</v>
      </c>
      <c r="J2314" s="73"/>
      <c r="K2314" s="73"/>
      <c r="L2314" s="73"/>
      <c r="M2314" s="147" t="s">
        <v>1818</v>
      </c>
      <c r="N2314" s="73">
        <v>300</v>
      </c>
      <c r="O2314" s="149" t="s">
        <v>1038</v>
      </c>
      <c r="P2314" s="71" t="s">
        <v>19</v>
      </c>
      <c r="Q2314" s="71" t="s">
        <v>20</v>
      </c>
      <c r="R2314" s="78" t="s">
        <v>1218</v>
      </c>
      <c r="S2314" s="71" t="s">
        <v>1173</v>
      </c>
      <c r="T2314" s="71" t="s">
        <v>1033</v>
      </c>
      <c r="U2314" s="71" t="s">
        <v>1062</v>
      </c>
      <c r="V2314" s="72" t="s">
        <v>1170</v>
      </c>
      <c r="W2314" s="206" t="str">
        <f t="shared" si="110"/>
        <v>SHE20161212SULE12</v>
      </c>
      <c r="X2314" s="206">
        <f t="shared" si="111"/>
        <v>0</v>
      </c>
      <c r="Y2314" s="206" t="str">
        <f>VLOOKUP(P2314,NIVEAUXADMIN!A:B,2,FALSE)</f>
        <v>HT07</v>
      </c>
      <c r="Z2314" s="206" t="str">
        <f>VLOOKUP(Q2314,NIVEAUXADMIN!E:F,2,FALSE)</f>
        <v>HT07711</v>
      </c>
      <c r="AA2314" s="206" t="str">
        <f>VLOOKUP(R2314,NIVEAUXADMIN!I:J,2,FALSE)</f>
        <v>HT07711-06</v>
      </c>
      <c r="AB2314" s="206">
        <f>IF(SUMPRODUCT(($A$4:$A2314=A2314)*($Q$4:$Q2314=Q2314))&gt;1,0,1)</f>
        <v>0</v>
      </c>
      <c r="AC2314" s="207">
        <f>IF(SUMPRODUCT(($A$4:$A2314=A2314)*($F$4:$F2314=F2314)*($Q$4:$Q2314=Q2314))&gt;1,0,1)</f>
        <v>0</v>
      </c>
      <c r="AD2314" s="206" t="str">
        <f t="shared" si="112"/>
        <v xml:space="preserve">{"Organisation": "ShelterBox", "Indicateur": "Distribution de biens non-alimentaire", "Statut": "En cours", "Date de l'activité (passé ou planifiée)
( jj-mm-aaaa)": "12/12/2016", "Département": "Sud", "Commune": "Les Cayes", "Section Communale": "12ème Boulmier"}, </v>
      </c>
    </row>
    <row r="2315" spans="1:30" s="71" customFormat="1" x14ac:dyDescent="0.25">
      <c r="A2315" s="71" t="s">
        <v>114</v>
      </c>
      <c r="B2315" s="71" t="s">
        <v>1135</v>
      </c>
      <c r="D2315" s="71" t="s">
        <v>31</v>
      </c>
      <c r="E2315" s="132">
        <v>42716</v>
      </c>
      <c r="F2315" s="77" t="s">
        <v>2417</v>
      </c>
      <c r="G2315" s="145" t="s">
        <v>1051</v>
      </c>
      <c r="H2315" s="138" t="str">
        <f>IFERROR(VLOOKUP(G2315,REFERENCES!O:P,2,FALSE),"")</f>
        <v xml:space="preserve">Nombre </v>
      </c>
      <c r="I2315" s="185">
        <v>600</v>
      </c>
      <c r="J2315" s="73"/>
      <c r="K2315" s="73"/>
      <c r="L2315" s="73"/>
      <c r="M2315" s="147" t="s">
        <v>1818</v>
      </c>
      <c r="N2315" s="73">
        <v>300</v>
      </c>
      <c r="O2315" s="149" t="s">
        <v>1038</v>
      </c>
      <c r="P2315" s="71" t="s">
        <v>19</v>
      </c>
      <c r="Q2315" s="71" t="s">
        <v>20</v>
      </c>
      <c r="R2315" s="78" t="s">
        <v>1218</v>
      </c>
      <c r="S2315" s="71" t="s">
        <v>1173</v>
      </c>
      <c r="T2315" s="71" t="s">
        <v>1033</v>
      </c>
      <c r="U2315" s="71" t="s">
        <v>1062</v>
      </c>
      <c r="V2315" s="145" t="s">
        <v>1170</v>
      </c>
      <c r="W2315" s="206" t="str">
        <f t="shared" si="110"/>
        <v>SHE20161212SULE12</v>
      </c>
      <c r="X2315" s="206">
        <f t="shared" si="111"/>
        <v>0</v>
      </c>
      <c r="Y2315" s="206" t="str">
        <f>VLOOKUP(P2315,NIVEAUXADMIN!A:B,2,FALSE)</f>
        <v>HT07</v>
      </c>
      <c r="Z2315" s="206" t="str">
        <f>VLOOKUP(Q2315,NIVEAUXADMIN!E:F,2,FALSE)</f>
        <v>HT07711</v>
      </c>
      <c r="AA2315" s="206" t="str">
        <f>VLOOKUP(R2315,NIVEAUXADMIN!I:J,2,FALSE)</f>
        <v>HT07711-06</v>
      </c>
      <c r="AB2315" s="206">
        <f>IF(SUMPRODUCT(($A$4:$A2315=A2315)*($Q$4:$Q2315=Q2315))&gt;1,0,1)</f>
        <v>0</v>
      </c>
      <c r="AC2315" s="207">
        <f>IF(SUMPRODUCT(($A$4:$A2315=A2315)*($F$4:$F2315=F2315)*($Q$4:$Q2315=Q2315))&gt;1,0,1)</f>
        <v>0</v>
      </c>
      <c r="AD2315" s="206" t="str">
        <f t="shared" si="112"/>
        <v xml:space="preserve">{"Organisation": "ShelterBox", "Indicateur": "Distribution de biens non-alimentaire", "Statut": "En cours", "Date de l'activité (passé ou planifiée)
( jj-mm-aaaa)": "12/12/2016", "Département": "Sud", "Commune": "Les Cayes", "Section Communale": "12ème Boulmier"}, </v>
      </c>
    </row>
    <row r="2316" spans="1:30" s="71" customFormat="1" x14ac:dyDescent="0.25">
      <c r="A2316" s="71" t="s">
        <v>114</v>
      </c>
      <c r="B2316" s="71" t="s">
        <v>2046</v>
      </c>
      <c r="D2316" s="71" t="s">
        <v>15</v>
      </c>
      <c r="E2316" s="132">
        <v>42717</v>
      </c>
      <c r="F2316" s="77" t="s">
        <v>2417</v>
      </c>
      <c r="G2316" s="145" t="s">
        <v>1052</v>
      </c>
      <c r="H2316" s="138" t="str">
        <f>IFERROR(VLOOKUP(G2316,REFERENCES!O:P,2,FALSE),"")</f>
        <v xml:space="preserve">Nombre </v>
      </c>
      <c r="I2316" s="185">
        <v>9</v>
      </c>
      <c r="J2316" s="73">
        <v>22</v>
      </c>
      <c r="K2316" s="73">
        <v>15</v>
      </c>
      <c r="L2316" s="73">
        <v>16</v>
      </c>
      <c r="M2316" s="147">
        <v>53</v>
      </c>
      <c r="N2316" s="73">
        <v>9</v>
      </c>
      <c r="O2316" s="149" t="s">
        <v>1038</v>
      </c>
      <c r="P2316" s="71" t="s">
        <v>19</v>
      </c>
      <c r="Q2316" s="71" t="s">
        <v>20</v>
      </c>
      <c r="R2316" s="78" t="s">
        <v>1756</v>
      </c>
      <c r="T2316" s="71" t="s">
        <v>1034</v>
      </c>
      <c r="U2316" s="71" t="s">
        <v>1062</v>
      </c>
      <c r="V2316" s="145" t="s">
        <v>1171</v>
      </c>
      <c r="W2316" s="206" t="str">
        <f t="shared" si="110"/>
        <v>SHE20161213SULE9È</v>
      </c>
      <c r="X2316" s="206">
        <f t="shared" si="111"/>
        <v>0</v>
      </c>
      <c r="Y2316" s="206" t="str">
        <f>VLOOKUP(P2316,NIVEAUXADMIN!A:B,2,FALSE)</f>
        <v>HT07</v>
      </c>
      <c r="Z2316" s="206" t="str">
        <f>VLOOKUP(Q2316,NIVEAUXADMIN!E:F,2,FALSE)</f>
        <v>HT07711</v>
      </c>
      <c r="AA2316" s="206" t="str">
        <f>VLOOKUP(R2316,NIVEAUXADMIN!I:J,2,FALSE)</f>
        <v>HT07711-05</v>
      </c>
      <c r="AB2316" s="206">
        <f>IF(SUMPRODUCT(($A$4:$A2316=A2316)*($Q$4:$Q2316=Q2316))&gt;1,0,1)</f>
        <v>0</v>
      </c>
      <c r="AC2316" s="207">
        <f>IF(SUMPRODUCT(($A$4:$A2316=A2316)*($F$4:$F2316=F2316)*($Q$4:$Q2316=Q2316))&gt;1,0,1)</f>
        <v>0</v>
      </c>
      <c r="AD2316" s="206" t="str">
        <f t="shared" si="112"/>
        <v xml:space="preserve">{"Organisation": "ShelterBox", "Indicateur": "Distribution de biens non-alimentaire", "Statut": "Réalisé", "Date de l'activité (passé ou planifiée)
( jj-mm-aaaa)": "12/13/2016", "Département": "Sud", "Commune": "Les Cayes", "Section Communale": "9ème Mercy"}, </v>
      </c>
    </row>
    <row r="2317" spans="1:30" s="71" customFormat="1" x14ac:dyDescent="0.25">
      <c r="A2317" s="71" t="s">
        <v>114</v>
      </c>
      <c r="B2317" s="71" t="s">
        <v>2046</v>
      </c>
      <c r="D2317" s="71" t="s">
        <v>15</v>
      </c>
      <c r="E2317" s="132">
        <v>42717</v>
      </c>
      <c r="F2317" s="77" t="s">
        <v>2417</v>
      </c>
      <c r="G2317" s="145" t="s">
        <v>1058</v>
      </c>
      <c r="H2317" s="138" t="str">
        <f>IFERROR(VLOOKUP(G2317,REFERENCES!O:P,2,FALSE),"")</f>
        <v xml:space="preserve">Nombre </v>
      </c>
      <c r="I2317" s="185">
        <v>9</v>
      </c>
      <c r="J2317" s="73">
        <v>22</v>
      </c>
      <c r="K2317" s="73">
        <v>15</v>
      </c>
      <c r="L2317" s="73">
        <v>16</v>
      </c>
      <c r="M2317" s="147">
        <v>53</v>
      </c>
      <c r="N2317" s="73">
        <v>9</v>
      </c>
      <c r="O2317" s="149" t="s">
        <v>1038</v>
      </c>
      <c r="P2317" s="71" t="s">
        <v>19</v>
      </c>
      <c r="Q2317" s="206" t="s">
        <v>20</v>
      </c>
      <c r="R2317" s="150" t="s">
        <v>1756</v>
      </c>
      <c r="S2317" s="206"/>
      <c r="T2317" s="71" t="s">
        <v>1034</v>
      </c>
      <c r="U2317" s="71" t="s">
        <v>1062</v>
      </c>
      <c r="V2317" s="206" t="s">
        <v>1049</v>
      </c>
      <c r="W2317" s="206" t="str">
        <f t="shared" si="110"/>
        <v>SHE20161213SULE9È</v>
      </c>
      <c r="X2317" s="206">
        <f t="shared" si="111"/>
        <v>0</v>
      </c>
      <c r="Y2317" s="206" t="str">
        <f>VLOOKUP(P2317,NIVEAUXADMIN!A:B,2,FALSE)</f>
        <v>HT07</v>
      </c>
      <c r="Z2317" s="206" t="str">
        <f>VLOOKUP(Q2317,NIVEAUXADMIN!E:F,2,FALSE)</f>
        <v>HT07711</v>
      </c>
      <c r="AA2317" s="206" t="str">
        <f>VLOOKUP(R2317,NIVEAUXADMIN!I:J,2,FALSE)</f>
        <v>HT07711-05</v>
      </c>
      <c r="AB2317" s="206">
        <f>IF(SUMPRODUCT(($A$4:$A2317=A2317)*($Q$4:$Q2317=Q2317))&gt;1,0,1)</f>
        <v>0</v>
      </c>
      <c r="AC2317" s="207">
        <f>IF(SUMPRODUCT(($A$4:$A2317=A2317)*($F$4:$F2317=F2317)*($Q$4:$Q2317=Q2317))&gt;1,0,1)</f>
        <v>0</v>
      </c>
      <c r="AD2317" s="206" t="str">
        <f t="shared" si="112"/>
        <v xml:space="preserve">{"Organisation": "ShelterBox", "Indicateur": "Distribution de biens non-alimentaire", "Statut": "Réalisé", "Date de l'activité (passé ou planifiée)
( jj-mm-aaaa)": "12/13/2016", "Département": "Sud", "Commune": "Les Cayes", "Section Communale": "9ème Mercy"}, </v>
      </c>
    </row>
    <row r="2318" spans="1:30" s="71" customFormat="1" x14ac:dyDescent="0.25">
      <c r="A2318" s="71" t="s">
        <v>114</v>
      </c>
      <c r="B2318" s="71" t="s">
        <v>2046</v>
      </c>
      <c r="D2318" s="71" t="s">
        <v>15</v>
      </c>
      <c r="E2318" s="132">
        <v>42717</v>
      </c>
      <c r="F2318" s="77" t="s">
        <v>2420</v>
      </c>
      <c r="G2318" s="145" t="s">
        <v>2410</v>
      </c>
      <c r="H2318" s="138" t="str">
        <f>IFERROR(VLOOKUP(G2318,REFERENCES!O:P,2,FALSE),"")</f>
        <v xml:space="preserve">Nombre </v>
      </c>
      <c r="I2318" s="185">
        <v>9</v>
      </c>
      <c r="J2318" s="73">
        <v>22</v>
      </c>
      <c r="K2318" s="73">
        <v>15</v>
      </c>
      <c r="L2318" s="73">
        <v>16</v>
      </c>
      <c r="M2318" s="147">
        <v>53</v>
      </c>
      <c r="N2318" s="146">
        <v>9</v>
      </c>
      <c r="O2318" s="149" t="s">
        <v>1038</v>
      </c>
      <c r="P2318" s="71" t="s">
        <v>19</v>
      </c>
      <c r="Q2318" s="206" t="s">
        <v>20</v>
      </c>
      <c r="R2318" s="150" t="s">
        <v>1756</v>
      </c>
      <c r="S2318" s="206"/>
      <c r="T2318" s="71" t="s">
        <v>1034</v>
      </c>
      <c r="U2318" s="71" t="s">
        <v>1062</v>
      </c>
      <c r="V2318" s="145" t="s">
        <v>1171</v>
      </c>
      <c r="W2318" s="206" t="str">
        <f t="shared" si="110"/>
        <v>SHE20161213SULE9È</v>
      </c>
      <c r="X2318" s="206">
        <f t="shared" si="111"/>
        <v>0</v>
      </c>
      <c r="Y2318" s="206" t="str">
        <f>VLOOKUP(P2318,NIVEAUXADMIN!A:B,2,FALSE)</f>
        <v>HT07</v>
      </c>
      <c r="Z2318" s="206" t="str">
        <f>VLOOKUP(Q2318,NIVEAUXADMIN!E:F,2,FALSE)</f>
        <v>HT07711</v>
      </c>
      <c r="AA2318" s="206" t="str">
        <f>VLOOKUP(R2318,NIVEAUXADMIN!I:J,2,FALSE)</f>
        <v>HT07711-05</v>
      </c>
      <c r="AB2318" s="206">
        <f>IF(SUMPRODUCT(($A$4:$A2318=A2318)*($Q$4:$Q2318=Q2318))&gt;1,0,1)</f>
        <v>0</v>
      </c>
      <c r="AC2318" s="207">
        <f>IF(SUMPRODUCT(($A$4:$A2318=A2318)*($F$4:$F2318=F2318)*($Q$4:$Q2318=Q2318))&gt;1,0,1)</f>
        <v>0</v>
      </c>
      <c r="AD2318" s="206" t="str">
        <f t="shared" si="112"/>
        <v xml:space="preserve">{"Organisation": "ShelterBox", "Indicateur": "Distribution de materiel d'abris d'urgence", "Statut": "Réalisé", "Date de l'activité (passé ou planifiée)
( jj-mm-aaaa)": "12/13/2016", "Département": "Sud", "Commune": "Les Cayes", "Section Communale": "9ème Mercy"}, </v>
      </c>
    </row>
    <row r="2319" spans="1:30" s="71" customFormat="1" x14ac:dyDescent="0.25">
      <c r="A2319" s="71" t="s">
        <v>114</v>
      </c>
      <c r="B2319" s="71" t="s">
        <v>2046</v>
      </c>
      <c r="D2319" s="71" t="s">
        <v>15</v>
      </c>
      <c r="E2319" s="132">
        <v>42717</v>
      </c>
      <c r="F2319" s="77" t="s">
        <v>2417</v>
      </c>
      <c r="G2319" s="145" t="s">
        <v>1054</v>
      </c>
      <c r="H2319" s="138" t="str">
        <f>IFERROR(VLOOKUP(G2319,REFERENCES!O:P,2,FALSE),"")</f>
        <v xml:space="preserve">Nombre </v>
      </c>
      <c r="I2319" s="185">
        <v>18</v>
      </c>
      <c r="J2319" s="73">
        <v>22</v>
      </c>
      <c r="K2319" s="73">
        <v>15</v>
      </c>
      <c r="L2319" s="73">
        <v>16</v>
      </c>
      <c r="M2319" s="147">
        <v>53</v>
      </c>
      <c r="N2319" s="146">
        <v>9</v>
      </c>
      <c r="O2319" s="149" t="s">
        <v>1038</v>
      </c>
      <c r="P2319" s="71" t="s">
        <v>19</v>
      </c>
      <c r="Q2319" s="206" t="s">
        <v>20</v>
      </c>
      <c r="R2319" s="150" t="s">
        <v>1756</v>
      </c>
      <c r="S2319" s="206"/>
      <c r="T2319" s="71" t="s">
        <v>1034</v>
      </c>
      <c r="U2319" s="71" t="s">
        <v>1062</v>
      </c>
      <c r="V2319" s="72" t="s">
        <v>1170</v>
      </c>
      <c r="W2319" s="206" t="str">
        <f t="shared" si="110"/>
        <v>SHE20161213SULE9È</v>
      </c>
      <c r="X2319" s="206">
        <f t="shared" si="111"/>
        <v>0</v>
      </c>
      <c r="Y2319" s="206" t="str">
        <f>VLOOKUP(P2319,NIVEAUXADMIN!A:B,2,FALSE)</f>
        <v>HT07</v>
      </c>
      <c r="Z2319" s="206" t="str">
        <f>VLOOKUP(Q2319,NIVEAUXADMIN!E:F,2,FALSE)</f>
        <v>HT07711</v>
      </c>
      <c r="AA2319" s="206" t="str">
        <f>VLOOKUP(R2319,NIVEAUXADMIN!I:J,2,FALSE)</f>
        <v>HT07711-05</v>
      </c>
      <c r="AB2319" s="206">
        <f>IF(SUMPRODUCT(($A$4:$A2319=A2319)*($Q$4:$Q2319=Q2319))&gt;1,0,1)</f>
        <v>0</v>
      </c>
      <c r="AC2319" s="207">
        <f>IF(SUMPRODUCT(($A$4:$A2319=A2319)*($F$4:$F2319=F2319)*($Q$4:$Q2319=Q2319))&gt;1,0,1)</f>
        <v>0</v>
      </c>
      <c r="AD2319" s="206" t="str">
        <f t="shared" si="112"/>
        <v xml:space="preserve">{"Organisation": "ShelterBox", "Indicateur": "Distribution de biens non-alimentaire", "Statut": "Réalisé", "Date de l'activité (passé ou planifiée)
( jj-mm-aaaa)": "12/13/2016", "Département": "Sud", "Commune": "Les Cayes", "Section Communale": "9ème Mercy"}, </v>
      </c>
    </row>
    <row r="2320" spans="1:30" s="71" customFormat="1" x14ac:dyDescent="0.25">
      <c r="A2320" s="71" t="s">
        <v>114</v>
      </c>
      <c r="B2320" s="71" t="s">
        <v>2046</v>
      </c>
      <c r="D2320" s="71" t="s">
        <v>15</v>
      </c>
      <c r="E2320" s="132">
        <v>42717</v>
      </c>
      <c r="F2320" s="77" t="s">
        <v>2417</v>
      </c>
      <c r="G2320" s="145" t="s">
        <v>1051</v>
      </c>
      <c r="H2320" s="138" t="str">
        <f>IFERROR(VLOOKUP(G2320,REFERENCES!O:P,2,FALSE),"")</f>
        <v xml:space="preserve">Nombre </v>
      </c>
      <c r="I2320" s="185">
        <v>18</v>
      </c>
      <c r="J2320" s="73">
        <v>22</v>
      </c>
      <c r="K2320" s="73">
        <v>15</v>
      </c>
      <c r="L2320" s="73">
        <v>16</v>
      </c>
      <c r="M2320" s="147">
        <v>53</v>
      </c>
      <c r="N2320" s="146">
        <v>9</v>
      </c>
      <c r="O2320" s="149" t="s">
        <v>1038</v>
      </c>
      <c r="P2320" s="71" t="s">
        <v>19</v>
      </c>
      <c r="Q2320" s="206" t="s">
        <v>20</v>
      </c>
      <c r="R2320" s="150" t="s">
        <v>1756</v>
      </c>
      <c r="S2320" s="206"/>
      <c r="T2320" s="71" t="s">
        <v>1034</v>
      </c>
      <c r="U2320" s="71" t="s">
        <v>1062</v>
      </c>
      <c r="V2320" s="145" t="s">
        <v>1170</v>
      </c>
      <c r="W2320" s="206" t="str">
        <f t="shared" si="110"/>
        <v>SHE20161213SULE9È</v>
      </c>
      <c r="X2320" s="206">
        <f t="shared" si="111"/>
        <v>0</v>
      </c>
      <c r="Y2320" s="206" t="str">
        <f>VLOOKUP(P2320,NIVEAUXADMIN!A:B,2,FALSE)</f>
        <v>HT07</v>
      </c>
      <c r="Z2320" s="206" t="str">
        <f>VLOOKUP(Q2320,NIVEAUXADMIN!E:F,2,FALSE)</f>
        <v>HT07711</v>
      </c>
      <c r="AA2320" s="206" t="str">
        <f>VLOOKUP(R2320,NIVEAUXADMIN!I:J,2,FALSE)</f>
        <v>HT07711-05</v>
      </c>
      <c r="AB2320" s="206">
        <f>IF(SUMPRODUCT(($A$4:$A2320=A2320)*($Q$4:$Q2320=Q2320))&gt;1,0,1)</f>
        <v>0</v>
      </c>
      <c r="AC2320" s="207">
        <f>IF(SUMPRODUCT(($A$4:$A2320=A2320)*($F$4:$F2320=F2320)*($Q$4:$Q2320=Q2320))&gt;1,0,1)</f>
        <v>0</v>
      </c>
      <c r="AD2320" s="206" t="str">
        <f t="shared" si="112"/>
        <v xml:space="preserve">{"Organisation": "ShelterBox", "Indicateur": "Distribution de biens non-alimentaire", "Statut": "Réalisé", "Date de l'activité (passé ou planifiée)
( jj-mm-aaaa)": "12/13/2016", "Département": "Sud", "Commune": "Les Cayes", "Section Communale": "9ème Mercy"}, </v>
      </c>
    </row>
    <row r="2321" spans="1:30" s="71" customFormat="1" x14ac:dyDescent="0.25">
      <c r="A2321" s="71" t="s">
        <v>114</v>
      </c>
      <c r="B2321" s="71" t="s">
        <v>2046</v>
      </c>
      <c r="D2321" s="71" t="s">
        <v>15</v>
      </c>
      <c r="E2321" s="132">
        <v>42718</v>
      </c>
      <c r="F2321" s="77" t="s">
        <v>2417</v>
      </c>
      <c r="G2321" s="145" t="s">
        <v>1052</v>
      </c>
      <c r="H2321" s="138" t="str">
        <f>IFERROR(VLOOKUP(G2321,REFERENCES!O:P,2,FALSE),"")</f>
        <v xml:space="preserve">Nombre </v>
      </c>
      <c r="I2321" s="185">
        <v>9</v>
      </c>
      <c r="J2321" s="73">
        <v>18</v>
      </c>
      <c r="K2321" s="73">
        <v>20</v>
      </c>
      <c r="L2321" s="73">
        <v>15</v>
      </c>
      <c r="M2321" s="147">
        <v>53</v>
      </c>
      <c r="N2321" s="146">
        <v>9</v>
      </c>
      <c r="O2321" s="149" t="s">
        <v>1038</v>
      </c>
      <c r="P2321" s="71" t="s">
        <v>19</v>
      </c>
      <c r="Q2321" s="206" t="s">
        <v>512</v>
      </c>
      <c r="R2321" s="150" t="s">
        <v>1257</v>
      </c>
      <c r="S2321" s="206"/>
      <c r="T2321" s="71" t="s">
        <v>1034</v>
      </c>
      <c r="U2321" s="71" t="s">
        <v>1062</v>
      </c>
      <c r="V2321" s="145" t="s">
        <v>1171</v>
      </c>
      <c r="W2321" s="206" t="str">
        <f t="shared" si="110"/>
        <v>SHE20161214SUCA1È</v>
      </c>
      <c r="X2321" s="206">
        <f t="shared" si="111"/>
        <v>0</v>
      </c>
      <c r="Y2321" s="206" t="str">
        <f>VLOOKUP(P2321,NIVEAUXADMIN!A:B,2,FALSE)</f>
        <v>HT07</v>
      </c>
      <c r="Z2321" s="206" t="str">
        <f>VLOOKUP(Q2321,NIVEAUXADMIN!E:F,2,FALSE)</f>
        <v>HT07733</v>
      </c>
      <c r="AA2321" s="206" t="str">
        <f>VLOOKUP(R2321,NIVEAUXADMIN!I:J,2,FALSE)</f>
        <v>HT07733-01</v>
      </c>
      <c r="AB2321" s="206">
        <f>IF(SUMPRODUCT(($A$4:$A2321=A2321)*($Q$4:$Q2321=Q2321))&gt;1,0,1)</f>
        <v>1</v>
      </c>
      <c r="AC2321" s="207">
        <f>IF(SUMPRODUCT(($A$4:$A2321=A2321)*($F$4:$F2321=F2321)*($Q$4:$Q2321=Q2321))&gt;1,0,1)</f>
        <v>1</v>
      </c>
      <c r="AD2321" s="206" t="str">
        <f t="shared" si="112"/>
        <v xml:space="preserve">{"Organisation": "ShelterBox", "Indicateur": "Distribution de biens non-alimentaire", "Statut": "Réalisé", "Date de l'activité (passé ou planifiée)
( jj-mm-aaaa)": "12/14/2016", "Département": "Sud", "Commune": "Cavaillon", "Section Communale": "1ère Boileau"}, </v>
      </c>
    </row>
    <row r="2322" spans="1:30" s="71" customFormat="1" x14ac:dyDescent="0.25">
      <c r="A2322" s="71" t="s">
        <v>114</v>
      </c>
      <c r="B2322" s="71" t="s">
        <v>2046</v>
      </c>
      <c r="D2322" s="71" t="s">
        <v>15</v>
      </c>
      <c r="E2322" s="132">
        <v>42718</v>
      </c>
      <c r="F2322" s="77" t="s">
        <v>2417</v>
      </c>
      <c r="G2322" s="145" t="s">
        <v>1058</v>
      </c>
      <c r="H2322" s="138" t="str">
        <f>IFERROR(VLOOKUP(G2322,REFERENCES!O:P,2,FALSE),"")</f>
        <v xml:space="preserve">Nombre </v>
      </c>
      <c r="I2322" s="185">
        <v>9</v>
      </c>
      <c r="J2322" s="73">
        <v>18</v>
      </c>
      <c r="K2322" s="73">
        <v>20</v>
      </c>
      <c r="L2322" s="73">
        <v>15</v>
      </c>
      <c r="M2322" s="147">
        <v>53</v>
      </c>
      <c r="N2322" s="146">
        <v>9</v>
      </c>
      <c r="O2322" s="149" t="s">
        <v>1038</v>
      </c>
      <c r="P2322" s="71" t="s">
        <v>19</v>
      </c>
      <c r="Q2322" s="206" t="s">
        <v>512</v>
      </c>
      <c r="R2322" s="150" t="s">
        <v>1257</v>
      </c>
      <c r="S2322" s="206"/>
      <c r="T2322" s="71" t="s">
        <v>1034</v>
      </c>
      <c r="U2322" s="71" t="s">
        <v>1062</v>
      </c>
      <c r="V2322" s="206" t="s">
        <v>1049</v>
      </c>
      <c r="W2322" s="206" t="str">
        <f t="shared" si="110"/>
        <v>SHE20161214SUCA1È</v>
      </c>
      <c r="X2322" s="206">
        <f t="shared" si="111"/>
        <v>0</v>
      </c>
      <c r="Y2322" s="206" t="str">
        <f>VLOOKUP(P2322,NIVEAUXADMIN!A:B,2,FALSE)</f>
        <v>HT07</v>
      </c>
      <c r="Z2322" s="206" t="str">
        <f>VLOOKUP(Q2322,NIVEAUXADMIN!E:F,2,FALSE)</f>
        <v>HT07733</v>
      </c>
      <c r="AA2322" s="206" t="str">
        <f>VLOOKUP(R2322,NIVEAUXADMIN!I:J,2,FALSE)</f>
        <v>HT07733-01</v>
      </c>
      <c r="AB2322" s="206">
        <f>IF(SUMPRODUCT(($A$4:$A2322=A2322)*($Q$4:$Q2322=Q2322))&gt;1,0,1)</f>
        <v>0</v>
      </c>
      <c r="AC2322" s="207">
        <f>IF(SUMPRODUCT(($A$4:$A2322=A2322)*($F$4:$F2322=F2322)*($Q$4:$Q2322=Q2322))&gt;1,0,1)</f>
        <v>0</v>
      </c>
      <c r="AD2322" s="206" t="str">
        <f t="shared" si="112"/>
        <v xml:space="preserve">{"Organisation": "ShelterBox", "Indicateur": "Distribution de biens non-alimentaire", "Statut": "Réalisé", "Date de l'activité (passé ou planifiée)
( jj-mm-aaaa)": "12/14/2016", "Département": "Sud", "Commune": "Cavaillon", "Section Communale": "1ère Boileau"}, </v>
      </c>
    </row>
    <row r="2323" spans="1:30" s="71" customFormat="1" x14ac:dyDescent="0.25">
      <c r="A2323" s="71" t="s">
        <v>114</v>
      </c>
      <c r="B2323" s="71" t="s">
        <v>2046</v>
      </c>
      <c r="D2323" s="71" t="s">
        <v>15</v>
      </c>
      <c r="E2323" s="132">
        <v>42718</v>
      </c>
      <c r="F2323" s="77" t="s">
        <v>2420</v>
      </c>
      <c r="G2323" s="145" t="s">
        <v>2410</v>
      </c>
      <c r="H2323" s="138" t="str">
        <f>IFERROR(VLOOKUP(G2323,REFERENCES!O:P,2,FALSE),"")</f>
        <v xml:space="preserve">Nombre </v>
      </c>
      <c r="I2323" s="185">
        <v>9</v>
      </c>
      <c r="J2323" s="73">
        <v>18</v>
      </c>
      <c r="K2323" s="73">
        <v>20</v>
      </c>
      <c r="L2323" s="73">
        <v>15</v>
      </c>
      <c r="M2323" s="147">
        <v>53</v>
      </c>
      <c r="N2323" s="146">
        <v>9</v>
      </c>
      <c r="O2323" s="149" t="s">
        <v>1038</v>
      </c>
      <c r="P2323" s="71" t="s">
        <v>19</v>
      </c>
      <c r="Q2323" s="206" t="s">
        <v>512</v>
      </c>
      <c r="R2323" s="150" t="s">
        <v>1257</v>
      </c>
      <c r="T2323" s="71" t="s">
        <v>1034</v>
      </c>
      <c r="U2323" s="71" t="s">
        <v>1062</v>
      </c>
      <c r="V2323" s="145" t="s">
        <v>1171</v>
      </c>
      <c r="W2323" s="206" t="str">
        <f t="shared" si="110"/>
        <v>SHE20161214SUCA1È</v>
      </c>
      <c r="X2323" s="206">
        <f t="shared" si="111"/>
        <v>0</v>
      </c>
      <c r="Y2323" s="206" t="str">
        <f>VLOOKUP(P2323,NIVEAUXADMIN!A:B,2,FALSE)</f>
        <v>HT07</v>
      </c>
      <c r="Z2323" s="206" t="str">
        <f>VLOOKUP(Q2323,NIVEAUXADMIN!E:F,2,FALSE)</f>
        <v>HT07733</v>
      </c>
      <c r="AA2323" s="206" t="str">
        <f>VLOOKUP(R2323,NIVEAUXADMIN!I:J,2,FALSE)</f>
        <v>HT07733-01</v>
      </c>
      <c r="AB2323" s="206">
        <f>IF(SUMPRODUCT(($A$4:$A2323=A2323)*($Q$4:$Q2323=Q2323))&gt;1,0,1)</f>
        <v>0</v>
      </c>
      <c r="AC2323" s="207">
        <f>IF(SUMPRODUCT(($A$4:$A2323=A2323)*($F$4:$F2323=F2323)*($Q$4:$Q2323=Q2323))&gt;1,0,1)</f>
        <v>1</v>
      </c>
      <c r="AD2323" s="206" t="str">
        <f t="shared" si="112"/>
        <v xml:space="preserve">{"Organisation": "ShelterBox", "Indicateur": "Distribution de materiel d'abris d'urgence", "Statut": "Réalisé", "Date de l'activité (passé ou planifiée)
( jj-mm-aaaa)": "12/14/2016", "Département": "Sud", "Commune": "Cavaillon", "Section Communale": "1ère Boileau"}, </v>
      </c>
    </row>
    <row r="2324" spans="1:30" s="71" customFormat="1" x14ac:dyDescent="0.25">
      <c r="A2324" s="71" t="s">
        <v>114</v>
      </c>
      <c r="B2324" s="71" t="s">
        <v>2046</v>
      </c>
      <c r="D2324" s="71" t="s">
        <v>15</v>
      </c>
      <c r="E2324" s="132">
        <v>42718</v>
      </c>
      <c r="F2324" s="77" t="s">
        <v>2417</v>
      </c>
      <c r="G2324" s="145" t="s">
        <v>1054</v>
      </c>
      <c r="H2324" s="138" t="str">
        <f>IFERROR(VLOOKUP(G2324,REFERENCES!O:P,2,FALSE),"")</f>
        <v xml:space="preserve">Nombre </v>
      </c>
      <c r="I2324" s="185">
        <v>18</v>
      </c>
      <c r="J2324" s="73">
        <v>18</v>
      </c>
      <c r="K2324" s="73">
        <v>20</v>
      </c>
      <c r="L2324" s="73">
        <v>15</v>
      </c>
      <c r="M2324" s="147">
        <v>53</v>
      </c>
      <c r="N2324" s="146">
        <v>9</v>
      </c>
      <c r="O2324" s="149" t="s">
        <v>1038</v>
      </c>
      <c r="P2324" s="71" t="s">
        <v>19</v>
      </c>
      <c r="Q2324" s="206" t="s">
        <v>512</v>
      </c>
      <c r="R2324" s="150" t="s">
        <v>1257</v>
      </c>
      <c r="T2324" s="71" t="s">
        <v>1034</v>
      </c>
      <c r="U2324" s="71" t="s">
        <v>1062</v>
      </c>
      <c r="V2324" s="72" t="s">
        <v>1170</v>
      </c>
      <c r="W2324" s="206" t="str">
        <f t="shared" si="110"/>
        <v>SHE20161214SUCA1È</v>
      </c>
      <c r="X2324" s="206">
        <f t="shared" si="111"/>
        <v>0</v>
      </c>
      <c r="Y2324" s="206" t="str">
        <f>VLOOKUP(P2324,NIVEAUXADMIN!A:B,2,FALSE)</f>
        <v>HT07</v>
      </c>
      <c r="Z2324" s="206" t="str">
        <f>VLOOKUP(Q2324,NIVEAUXADMIN!E:F,2,FALSE)</f>
        <v>HT07733</v>
      </c>
      <c r="AA2324" s="206" t="str">
        <f>VLOOKUP(R2324,NIVEAUXADMIN!I:J,2,FALSE)</f>
        <v>HT07733-01</v>
      </c>
      <c r="AB2324" s="206">
        <f>IF(SUMPRODUCT(($A$4:$A2324=A2324)*($Q$4:$Q2324=Q2324))&gt;1,0,1)</f>
        <v>0</v>
      </c>
      <c r="AC2324" s="207">
        <f>IF(SUMPRODUCT(($A$4:$A2324=A2324)*($F$4:$F2324=F2324)*($Q$4:$Q2324=Q2324))&gt;1,0,1)</f>
        <v>0</v>
      </c>
      <c r="AD2324" s="206" t="str">
        <f t="shared" si="112"/>
        <v xml:space="preserve">{"Organisation": "ShelterBox", "Indicateur": "Distribution de biens non-alimentaire", "Statut": "Réalisé", "Date de l'activité (passé ou planifiée)
( jj-mm-aaaa)": "12/14/2016", "Département": "Sud", "Commune": "Cavaillon", "Section Communale": "1ère Boileau"}, </v>
      </c>
    </row>
    <row r="2325" spans="1:30" s="71" customFormat="1" x14ac:dyDescent="0.25">
      <c r="A2325" s="71" t="s">
        <v>114</v>
      </c>
      <c r="B2325" s="71" t="s">
        <v>2046</v>
      </c>
      <c r="D2325" s="71" t="s">
        <v>15</v>
      </c>
      <c r="E2325" s="132">
        <v>42718</v>
      </c>
      <c r="F2325" s="77" t="s">
        <v>2417</v>
      </c>
      <c r="G2325" s="145" t="s">
        <v>1051</v>
      </c>
      <c r="H2325" s="138" t="str">
        <f>IFERROR(VLOOKUP(G2325,REFERENCES!O:P,2,FALSE),"")</f>
        <v xml:space="preserve">Nombre </v>
      </c>
      <c r="I2325" s="185">
        <v>18</v>
      </c>
      <c r="J2325" s="73">
        <v>18</v>
      </c>
      <c r="K2325" s="73">
        <v>20</v>
      </c>
      <c r="L2325" s="73">
        <v>15</v>
      </c>
      <c r="M2325" s="147">
        <v>53</v>
      </c>
      <c r="N2325" s="146">
        <v>9</v>
      </c>
      <c r="O2325" s="149" t="s">
        <v>1038</v>
      </c>
      <c r="P2325" s="71" t="s">
        <v>19</v>
      </c>
      <c r="Q2325" s="206" t="s">
        <v>512</v>
      </c>
      <c r="R2325" s="150" t="s">
        <v>1257</v>
      </c>
      <c r="S2325" s="206"/>
      <c r="T2325" s="71" t="s">
        <v>1034</v>
      </c>
      <c r="U2325" s="71" t="s">
        <v>1062</v>
      </c>
      <c r="V2325" s="145" t="s">
        <v>1170</v>
      </c>
      <c r="W2325" s="206" t="str">
        <f t="shared" si="110"/>
        <v>SHE20161214SUCA1È</v>
      </c>
      <c r="X2325" s="206">
        <f t="shared" si="111"/>
        <v>0</v>
      </c>
      <c r="Y2325" s="206" t="str">
        <f>VLOOKUP(P2325,NIVEAUXADMIN!A:B,2,FALSE)</f>
        <v>HT07</v>
      </c>
      <c r="Z2325" s="206" t="str">
        <f>VLOOKUP(Q2325,NIVEAUXADMIN!E:F,2,FALSE)</f>
        <v>HT07733</v>
      </c>
      <c r="AA2325" s="206" t="str">
        <f>VLOOKUP(R2325,NIVEAUXADMIN!I:J,2,FALSE)</f>
        <v>HT07733-01</v>
      </c>
      <c r="AB2325" s="206">
        <f>IF(SUMPRODUCT(($A$4:$A2325=A2325)*($Q$4:$Q2325=Q2325))&gt;1,0,1)</f>
        <v>0</v>
      </c>
      <c r="AC2325" s="207">
        <f>IF(SUMPRODUCT(($A$4:$A2325=A2325)*($F$4:$F2325=F2325)*($Q$4:$Q2325=Q2325))&gt;1,0,1)</f>
        <v>0</v>
      </c>
      <c r="AD2325" s="206" t="str">
        <f t="shared" si="112"/>
        <v xml:space="preserve">{"Organisation": "ShelterBox", "Indicateur": "Distribution de biens non-alimentaire", "Statut": "Réalisé", "Date de l'activité (passé ou planifiée)
( jj-mm-aaaa)": "12/14/2016", "Département": "Sud", "Commune": "Cavaillon", "Section Communale": "1ère Boileau"}, </v>
      </c>
    </row>
    <row r="2326" spans="1:30" s="71" customFormat="1" x14ac:dyDescent="0.25">
      <c r="A2326" s="71" t="s">
        <v>114</v>
      </c>
      <c r="B2326" s="71" t="s">
        <v>1172</v>
      </c>
      <c r="D2326" s="71" t="s">
        <v>31</v>
      </c>
      <c r="E2326" s="132">
        <v>42718</v>
      </c>
      <c r="F2326" s="77" t="s">
        <v>2417</v>
      </c>
      <c r="G2326" s="145" t="s">
        <v>1052</v>
      </c>
      <c r="H2326" s="138" t="str">
        <f>IFERROR(VLOOKUP(G2326,REFERENCES!O:P,2,FALSE),"")</f>
        <v xml:space="preserve">Nombre </v>
      </c>
      <c r="I2326" s="185">
        <v>314</v>
      </c>
      <c r="J2326" s="73"/>
      <c r="K2326" s="73"/>
      <c r="L2326" s="73"/>
      <c r="M2326" s="147" t="s">
        <v>1818</v>
      </c>
      <c r="N2326" s="146">
        <v>314</v>
      </c>
      <c r="O2326" s="149" t="s">
        <v>1038</v>
      </c>
      <c r="P2326" s="71" t="s">
        <v>19</v>
      </c>
      <c r="Q2326" s="206" t="s">
        <v>524</v>
      </c>
      <c r="R2326" s="150" t="s">
        <v>1759</v>
      </c>
      <c r="S2326" s="206"/>
      <c r="T2326" s="71" t="s">
        <v>1033</v>
      </c>
      <c r="U2326" s="71" t="s">
        <v>1062</v>
      </c>
      <c r="V2326" s="72" t="s">
        <v>1171</v>
      </c>
      <c r="W2326" s="206" t="str">
        <f t="shared" si="110"/>
        <v>SHE20161214SUILIL</v>
      </c>
      <c r="X2326" s="206">
        <f t="shared" si="111"/>
        <v>0</v>
      </c>
      <c r="Y2326" s="206" t="str">
        <f>VLOOKUP(P2326,NIVEAUXADMIN!A:B,2,FALSE)</f>
        <v>HT07</v>
      </c>
      <c r="Z2326" s="206" t="str">
        <f>VLOOKUP(Q2326,NIVEAUXADMIN!E:F,2,FALSE)</f>
        <v>HT07716</v>
      </c>
      <c r="AA2326" s="206" t="str">
        <f>VLOOKUP(R2326,NIVEAUXADMIN!I:J,2,FALSE)</f>
        <v>HT07716-01</v>
      </c>
      <c r="AB2326" s="206">
        <f>IF(SUMPRODUCT(($A$4:$A2326=A2326)*($Q$4:$Q2326=Q2326))&gt;1,0,1)</f>
        <v>1</v>
      </c>
      <c r="AC2326" s="207">
        <f>IF(SUMPRODUCT(($A$4:$A2326=A2326)*($F$4:$F2326=F2326)*($Q$4:$Q2326=Q2326))&gt;1,0,1)</f>
        <v>1</v>
      </c>
      <c r="AD2326" s="206" t="str">
        <f t="shared" si="112"/>
        <v xml:space="preserve">{"Organisation": "ShelterBox", "Indicateur": "Distribution de biens non-alimentaire", "Statut": "En cours", "Date de l'activité (passé ou planifiée)
( jj-mm-aaaa)": "12/14/2016", "Département": "Sud", "Commune": "Ile A Vache", "Section Communale": "Ile à Vache"}, </v>
      </c>
    </row>
    <row r="2327" spans="1:30" s="71" customFormat="1" x14ac:dyDescent="0.25">
      <c r="A2327" s="71" t="s">
        <v>114</v>
      </c>
      <c r="B2327" s="71" t="s">
        <v>1172</v>
      </c>
      <c r="D2327" s="71" t="s">
        <v>31</v>
      </c>
      <c r="E2327" s="132">
        <v>42718</v>
      </c>
      <c r="F2327" s="77" t="s">
        <v>2417</v>
      </c>
      <c r="G2327" s="145" t="s">
        <v>1058</v>
      </c>
      <c r="H2327" s="138" t="str">
        <f>IFERROR(VLOOKUP(G2327,REFERENCES!O:P,2,FALSE),"")</f>
        <v xml:space="preserve">Nombre </v>
      </c>
      <c r="I2327" s="185">
        <v>314</v>
      </c>
      <c r="J2327" s="73"/>
      <c r="K2327" s="73"/>
      <c r="L2327" s="73"/>
      <c r="M2327" s="147" t="s">
        <v>1818</v>
      </c>
      <c r="N2327" s="146">
        <v>314</v>
      </c>
      <c r="O2327" s="149" t="s">
        <v>1038</v>
      </c>
      <c r="P2327" s="71" t="s">
        <v>19</v>
      </c>
      <c r="Q2327" s="206" t="s">
        <v>524</v>
      </c>
      <c r="R2327" s="150" t="s">
        <v>1759</v>
      </c>
      <c r="T2327" s="71" t="s">
        <v>1033</v>
      </c>
      <c r="U2327" s="71" t="s">
        <v>1062</v>
      </c>
      <c r="V2327" s="206" t="s">
        <v>1049</v>
      </c>
      <c r="W2327" s="206" t="str">
        <f t="shared" si="110"/>
        <v>SHE20161214SUILIL</v>
      </c>
      <c r="X2327" s="206">
        <f t="shared" si="111"/>
        <v>0</v>
      </c>
      <c r="Y2327" s="206" t="str">
        <f>VLOOKUP(P2327,NIVEAUXADMIN!A:B,2,FALSE)</f>
        <v>HT07</v>
      </c>
      <c r="Z2327" s="206" t="str">
        <f>VLOOKUP(Q2327,NIVEAUXADMIN!E:F,2,FALSE)</f>
        <v>HT07716</v>
      </c>
      <c r="AA2327" s="206" t="str">
        <f>VLOOKUP(R2327,NIVEAUXADMIN!I:J,2,FALSE)</f>
        <v>HT07716-01</v>
      </c>
      <c r="AB2327" s="206">
        <f>IF(SUMPRODUCT(($A$4:$A2327=A2327)*($Q$4:$Q2327=Q2327))&gt;1,0,1)</f>
        <v>0</v>
      </c>
      <c r="AC2327" s="207">
        <f>IF(SUMPRODUCT(($A$4:$A2327=A2327)*($F$4:$F2327=F2327)*($Q$4:$Q2327=Q2327))&gt;1,0,1)</f>
        <v>0</v>
      </c>
      <c r="AD2327" s="206" t="str">
        <f t="shared" si="112"/>
        <v xml:space="preserve">{"Organisation": "ShelterBox", "Indicateur": "Distribution de biens non-alimentaire", "Statut": "En cours", "Date de l'activité (passé ou planifiée)
( jj-mm-aaaa)": "12/14/2016", "Département": "Sud", "Commune": "Ile A Vache", "Section Communale": "Ile à Vache"}, </v>
      </c>
    </row>
    <row r="2328" spans="1:30" s="71" customFormat="1" x14ac:dyDescent="0.25">
      <c r="A2328" s="71" t="s">
        <v>114</v>
      </c>
      <c r="B2328" s="71" t="s">
        <v>1172</v>
      </c>
      <c r="D2328" s="71" t="s">
        <v>31</v>
      </c>
      <c r="E2328" s="132">
        <v>42718</v>
      </c>
      <c r="F2328" s="77" t="s">
        <v>2420</v>
      </c>
      <c r="G2328" s="145" t="s">
        <v>2410</v>
      </c>
      <c r="H2328" s="138" t="str">
        <f>IFERROR(VLOOKUP(G2328,REFERENCES!O:P,2,FALSE),"")</f>
        <v xml:space="preserve">Nombre </v>
      </c>
      <c r="I2328" s="185">
        <v>314</v>
      </c>
      <c r="J2328" s="73"/>
      <c r="K2328" s="73"/>
      <c r="L2328" s="73"/>
      <c r="M2328" s="147" t="s">
        <v>1818</v>
      </c>
      <c r="N2328" s="146">
        <v>314</v>
      </c>
      <c r="O2328" s="149" t="s">
        <v>1038</v>
      </c>
      <c r="P2328" s="71" t="s">
        <v>19</v>
      </c>
      <c r="Q2328" s="206" t="s">
        <v>524</v>
      </c>
      <c r="R2328" s="150" t="s">
        <v>1759</v>
      </c>
      <c r="T2328" s="71" t="s">
        <v>1033</v>
      </c>
      <c r="U2328" s="71" t="s">
        <v>1062</v>
      </c>
      <c r="V2328" s="145" t="s">
        <v>1171</v>
      </c>
      <c r="W2328" s="206" t="str">
        <f t="shared" si="110"/>
        <v>SHE20161214SUILIL</v>
      </c>
      <c r="X2328" s="206">
        <f t="shared" si="111"/>
        <v>0</v>
      </c>
      <c r="Y2328" s="206" t="str">
        <f>VLOOKUP(P2328,NIVEAUXADMIN!A:B,2,FALSE)</f>
        <v>HT07</v>
      </c>
      <c r="Z2328" s="206" t="str">
        <f>VLOOKUP(Q2328,NIVEAUXADMIN!E:F,2,FALSE)</f>
        <v>HT07716</v>
      </c>
      <c r="AA2328" s="206" t="str">
        <f>VLOOKUP(R2328,NIVEAUXADMIN!I:J,2,FALSE)</f>
        <v>HT07716-01</v>
      </c>
      <c r="AB2328" s="206">
        <f>IF(SUMPRODUCT(($A$4:$A2328=A2328)*($Q$4:$Q2328=Q2328))&gt;1,0,1)</f>
        <v>0</v>
      </c>
      <c r="AC2328" s="207">
        <f>IF(SUMPRODUCT(($A$4:$A2328=A2328)*($F$4:$F2328=F2328)*($Q$4:$Q2328=Q2328))&gt;1,0,1)</f>
        <v>1</v>
      </c>
      <c r="AD2328" s="206" t="str">
        <f t="shared" si="112"/>
        <v xml:space="preserve">{"Organisation": "ShelterBox", "Indicateur": "Distribution de materiel d'abris d'urgence", "Statut": "En cours", "Date de l'activité (passé ou planifiée)
( jj-mm-aaaa)": "12/14/2016", "Département": "Sud", "Commune": "Ile A Vache", "Section Communale": "Ile à Vache"}, </v>
      </c>
    </row>
    <row r="2329" spans="1:30" s="71" customFormat="1" x14ac:dyDescent="0.25">
      <c r="A2329" s="71" t="s">
        <v>114</v>
      </c>
      <c r="B2329" s="71" t="s">
        <v>1172</v>
      </c>
      <c r="D2329" s="71" t="s">
        <v>31</v>
      </c>
      <c r="E2329" s="132">
        <v>42718</v>
      </c>
      <c r="F2329" s="77" t="s">
        <v>2417</v>
      </c>
      <c r="G2329" s="145" t="s">
        <v>1054</v>
      </c>
      <c r="H2329" s="138" t="str">
        <f>IFERROR(VLOOKUP(G2329,REFERENCES!O:P,2,FALSE),"")</f>
        <v xml:space="preserve">Nombre </v>
      </c>
      <c r="I2329" s="185">
        <v>628</v>
      </c>
      <c r="J2329" s="146"/>
      <c r="K2329" s="146"/>
      <c r="L2329" s="146"/>
      <c r="M2329" s="147" t="s">
        <v>1818</v>
      </c>
      <c r="N2329" s="146">
        <v>314</v>
      </c>
      <c r="O2329" s="149" t="s">
        <v>1038</v>
      </c>
      <c r="P2329" s="71" t="s">
        <v>19</v>
      </c>
      <c r="Q2329" s="71" t="s">
        <v>524</v>
      </c>
      <c r="R2329" s="150" t="s">
        <v>1759</v>
      </c>
      <c r="T2329" s="143" t="s">
        <v>1033</v>
      </c>
      <c r="U2329" s="143" t="s">
        <v>1062</v>
      </c>
      <c r="V2329" s="145" t="s">
        <v>1170</v>
      </c>
      <c r="W2329" s="206" t="str">
        <f t="shared" si="110"/>
        <v>SHE20161214SUILIL</v>
      </c>
      <c r="X2329" s="206">
        <f t="shared" si="111"/>
        <v>0</v>
      </c>
      <c r="Y2329" s="206" t="str">
        <f>VLOOKUP(P2329,NIVEAUXADMIN!A:B,2,FALSE)</f>
        <v>HT07</v>
      </c>
      <c r="Z2329" s="206" t="str">
        <f>VLOOKUP(Q2329,NIVEAUXADMIN!E:F,2,FALSE)</f>
        <v>HT07716</v>
      </c>
      <c r="AA2329" s="206" t="str">
        <f>VLOOKUP(R2329,NIVEAUXADMIN!I:J,2,FALSE)</f>
        <v>HT07716-01</v>
      </c>
      <c r="AB2329" s="206">
        <f>IF(SUMPRODUCT(($A$4:$A2329=A2329)*($Q$4:$Q2329=Q2329))&gt;1,0,1)</f>
        <v>0</v>
      </c>
      <c r="AC2329" s="207">
        <f>IF(SUMPRODUCT(($A$4:$A2329=A2329)*($F$4:$F2329=F2329)*($Q$4:$Q2329=Q2329))&gt;1,0,1)</f>
        <v>0</v>
      </c>
      <c r="AD2329" s="206" t="str">
        <f t="shared" si="112"/>
        <v xml:space="preserve">{"Organisation": "ShelterBox", "Indicateur": "Distribution de biens non-alimentaire", "Statut": "En cours", "Date de l'activité (passé ou planifiée)
( jj-mm-aaaa)": "12/14/2016", "Département": "Sud", "Commune": "Ile A Vache", "Section Communale": "Ile à Vache"}, </v>
      </c>
    </row>
    <row r="2330" spans="1:30" s="71" customFormat="1" x14ac:dyDescent="0.25">
      <c r="A2330" s="71" t="s">
        <v>114</v>
      </c>
      <c r="B2330" s="71" t="s">
        <v>1172</v>
      </c>
      <c r="D2330" s="71" t="s">
        <v>31</v>
      </c>
      <c r="E2330" s="132">
        <v>42718</v>
      </c>
      <c r="F2330" s="77" t="s">
        <v>2417</v>
      </c>
      <c r="G2330" s="145" t="s">
        <v>1051</v>
      </c>
      <c r="H2330" s="138" t="str">
        <f>IFERROR(VLOOKUP(G2330,REFERENCES!O:P,2,FALSE),"")</f>
        <v xml:space="preserve">Nombre </v>
      </c>
      <c r="I2330" s="185">
        <v>628</v>
      </c>
      <c r="J2330" s="146"/>
      <c r="K2330" s="146"/>
      <c r="L2330" s="146"/>
      <c r="M2330" s="147" t="s">
        <v>1818</v>
      </c>
      <c r="N2330" s="146">
        <v>314</v>
      </c>
      <c r="O2330" s="149" t="s">
        <v>1038</v>
      </c>
      <c r="P2330" s="71" t="s">
        <v>19</v>
      </c>
      <c r="Q2330" s="71" t="s">
        <v>524</v>
      </c>
      <c r="R2330" s="150" t="s">
        <v>1759</v>
      </c>
      <c r="T2330" s="143" t="s">
        <v>1033</v>
      </c>
      <c r="U2330" s="143" t="s">
        <v>1062</v>
      </c>
      <c r="V2330" s="145" t="s">
        <v>1170</v>
      </c>
      <c r="W2330" s="206" t="str">
        <f t="shared" si="110"/>
        <v>SHE20161214SUILIL</v>
      </c>
      <c r="X2330" s="206">
        <f t="shared" si="111"/>
        <v>0</v>
      </c>
      <c r="Y2330" s="206" t="str">
        <f>VLOOKUP(P2330,NIVEAUXADMIN!A:B,2,FALSE)</f>
        <v>HT07</v>
      </c>
      <c r="Z2330" s="206" t="str">
        <f>VLOOKUP(Q2330,NIVEAUXADMIN!E:F,2,FALSE)</f>
        <v>HT07716</v>
      </c>
      <c r="AA2330" s="206" t="str">
        <f>VLOOKUP(R2330,NIVEAUXADMIN!I:J,2,FALSE)</f>
        <v>HT07716-01</v>
      </c>
      <c r="AB2330" s="206">
        <f>IF(SUMPRODUCT(($A$4:$A2330=A2330)*($Q$4:$Q2330=Q2330))&gt;1,0,1)</f>
        <v>0</v>
      </c>
      <c r="AC2330" s="207">
        <f>IF(SUMPRODUCT(($A$4:$A2330=A2330)*($F$4:$F2330=F2330)*($Q$4:$Q2330=Q2330))&gt;1,0,1)</f>
        <v>0</v>
      </c>
      <c r="AD2330" s="206" t="str">
        <f t="shared" si="112"/>
        <v xml:space="preserve">{"Organisation": "ShelterBox", "Indicateur": "Distribution de biens non-alimentaire", "Statut": "En cours", "Date de l'activité (passé ou planifiée)
( jj-mm-aaaa)": "12/14/2016", "Département": "Sud", "Commune": "Ile A Vache", "Section Communale": "Ile à Vache"}, </v>
      </c>
    </row>
    <row r="2331" spans="1:30" s="71" customFormat="1" x14ac:dyDescent="0.25">
      <c r="A2331" s="71" t="s">
        <v>114</v>
      </c>
      <c r="B2331" s="71" t="s">
        <v>2046</v>
      </c>
      <c r="D2331" s="71" t="s">
        <v>15</v>
      </c>
      <c r="E2331" s="132">
        <v>42718</v>
      </c>
      <c r="F2331" s="77" t="s">
        <v>2417</v>
      </c>
      <c r="G2331" s="145" t="s">
        <v>1052</v>
      </c>
      <c r="H2331" s="138" t="str">
        <f>IFERROR(VLOOKUP(G2331,REFERENCES!O:P,2,FALSE),"")</f>
        <v xml:space="preserve">Nombre </v>
      </c>
      <c r="I2331" s="185">
        <v>14</v>
      </c>
      <c r="J2331" s="73">
        <v>26</v>
      </c>
      <c r="K2331" s="73">
        <v>25</v>
      </c>
      <c r="L2331" s="73">
        <v>26</v>
      </c>
      <c r="M2331" s="147">
        <v>77</v>
      </c>
      <c r="N2331" s="207">
        <v>14</v>
      </c>
      <c r="O2331" s="149" t="s">
        <v>1038</v>
      </c>
      <c r="P2331" s="71" t="s">
        <v>19</v>
      </c>
      <c r="Q2331" s="71" t="s">
        <v>20</v>
      </c>
      <c r="R2331" s="78" t="s">
        <v>1264</v>
      </c>
      <c r="T2331" s="71" t="s">
        <v>1034</v>
      </c>
      <c r="U2331" s="71" t="s">
        <v>1062</v>
      </c>
      <c r="V2331" s="145" t="s">
        <v>1171</v>
      </c>
      <c r="W2331" s="206" t="str">
        <f t="shared" si="110"/>
        <v>SHE20161214SULE1È</v>
      </c>
      <c r="X2331" s="206">
        <f t="shared" si="111"/>
        <v>0</v>
      </c>
      <c r="Y2331" s="206" t="str">
        <f>VLOOKUP(P2331,NIVEAUXADMIN!A:B,2,FALSE)</f>
        <v>HT07</v>
      </c>
      <c r="Z2331" s="206" t="str">
        <f>VLOOKUP(Q2331,NIVEAUXADMIN!E:F,2,FALSE)</f>
        <v>HT07711</v>
      </c>
      <c r="AA2331" s="206" t="str">
        <f>VLOOKUP(R2331,NIVEAUXADMIN!I:J,2,FALSE)</f>
        <v>HT07711-01</v>
      </c>
      <c r="AB2331" s="206">
        <f>IF(SUMPRODUCT(($A$4:$A2331=A2331)*($Q$4:$Q2331=Q2331))&gt;1,0,1)</f>
        <v>0</v>
      </c>
      <c r="AC2331" s="207">
        <f>IF(SUMPRODUCT(($A$4:$A2331=A2331)*($F$4:$F2331=F2331)*($Q$4:$Q2331=Q2331))&gt;1,0,1)</f>
        <v>0</v>
      </c>
      <c r="AD2331" s="206" t="str">
        <f t="shared" si="112"/>
        <v xml:space="preserve">{"Organisation": "ShelterBox", "Indicateur": "Distribution de biens non-alimentaire", "Statut": "Réalisé", "Date de l'activité (passé ou planifiée)
( jj-mm-aaaa)": "12/14/2016", "Département": "Sud", "Commune": "Les Cayes", "Section Communale": "1ère Bourdet"}, </v>
      </c>
    </row>
    <row r="2332" spans="1:30" s="71" customFormat="1" x14ac:dyDescent="0.25">
      <c r="A2332" s="71" t="s">
        <v>114</v>
      </c>
      <c r="B2332" s="71" t="s">
        <v>2046</v>
      </c>
      <c r="D2332" s="71" t="s">
        <v>15</v>
      </c>
      <c r="E2332" s="132">
        <v>42718</v>
      </c>
      <c r="F2332" s="77" t="s">
        <v>2417</v>
      </c>
      <c r="G2332" s="145" t="s">
        <v>1058</v>
      </c>
      <c r="H2332" s="138" t="str">
        <f>IFERROR(VLOOKUP(G2332,REFERENCES!O:P,2,FALSE),"")</f>
        <v xml:space="preserve">Nombre </v>
      </c>
      <c r="I2332" s="185">
        <v>14</v>
      </c>
      <c r="J2332" s="73">
        <v>26</v>
      </c>
      <c r="K2332" s="73">
        <v>25</v>
      </c>
      <c r="L2332" s="73">
        <v>26</v>
      </c>
      <c r="M2332" s="147">
        <v>77</v>
      </c>
      <c r="N2332" s="207">
        <v>14</v>
      </c>
      <c r="O2332" s="149" t="s">
        <v>1038</v>
      </c>
      <c r="P2332" s="71" t="s">
        <v>19</v>
      </c>
      <c r="Q2332" s="71" t="s">
        <v>20</v>
      </c>
      <c r="R2332" s="78" t="s">
        <v>1264</v>
      </c>
      <c r="T2332" s="71" t="s">
        <v>1034</v>
      </c>
      <c r="U2332" s="71" t="s">
        <v>1062</v>
      </c>
      <c r="V2332" s="206" t="s">
        <v>1049</v>
      </c>
      <c r="W2332" s="206" t="str">
        <f t="shared" si="110"/>
        <v>SHE20161214SULE1È</v>
      </c>
      <c r="X2332" s="206">
        <f t="shared" si="111"/>
        <v>0</v>
      </c>
      <c r="Y2332" s="206" t="str">
        <f>VLOOKUP(P2332,NIVEAUXADMIN!A:B,2,FALSE)</f>
        <v>HT07</v>
      </c>
      <c r="Z2332" s="206" t="str">
        <f>VLOOKUP(Q2332,NIVEAUXADMIN!E:F,2,FALSE)</f>
        <v>HT07711</v>
      </c>
      <c r="AA2332" s="206" t="str">
        <f>VLOOKUP(R2332,NIVEAUXADMIN!I:J,2,FALSE)</f>
        <v>HT07711-01</v>
      </c>
      <c r="AB2332" s="206">
        <f>IF(SUMPRODUCT(($A$4:$A2332=A2332)*($Q$4:$Q2332=Q2332))&gt;1,0,1)</f>
        <v>0</v>
      </c>
      <c r="AC2332" s="207">
        <f>IF(SUMPRODUCT(($A$4:$A2332=A2332)*($F$4:$F2332=F2332)*($Q$4:$Q2332=Q2332))&gt;1,0,1)</f>
        <v>0</v>
      </c>
      <c r="AD2332" s="206" t="str">
        <f t="shared" si="112"/>
        <v xml:space="preserve">{"Organisation": "ShelterBox", "Indicateur": "Distribution de biens non-alimentaire", "Statut": "Réalisé", "Date de l'activité (passé ou planifiée)
( jj-mm-aaaa)": "12/14/2016", "Département": "Sud", "Commune": "Les Cayes", "Section Communale": "1ère Bourdet"}, </v>
      </c>
    </row>
    <row r="2333" spans="1:30" s="71" customFormat="1" x14ac:dyDescent="0.25">
      <c r="A2333" s="71" t="s">
        <v>114</v>
      </c>
      <c r="B2333" s="71" t="s">
        <v>2046</v>
      </c>
      <c r="D2333" s="71" t="s">
        <v>15</v>
      </c>
      <c r="E2333" s="132">
        <v>42718</v>
      </c>
      <c r="F2333" s="77" t="s">
        <v>2420</v>
      </c>
      <c r="G2333" s="145" t="s">
        <v>2410</v>
      </c>
      <c r="H2333" s="138" t="str">
        <f>IFERROR(VLOOKUP(G2333,REFERENCES!O:P,2,FALSE),"")</f>
        <v xml:space="preserve">Nombre </v>
      </c>
      <c r="I2333" s="185">
        <v>14</v>
      </c>
      <c r="J2333" s="73">
        <v>26</v>
      </c>
      <c r="K2333" s="73">
        <v>25</v>
      </c>
      <c r="L2333" s="73">
        <v>26</v>
      </c>
      <c r="M2333" s="147">
        <v>77</v>
      </c>
      <c r="N2333" s="207">
        <v>14</v>
      </c>
      <c r="O2333" s="149" t="s">
        <v>1038</v>
      </c>
      <c r="P2333" s="71" t="s">
        <v>19</v>
      </c>
      <c r="Q2333" s="71" t="s">
        <v>20</v>
      </c>
      <c r="R2333" s="150" t="s">
        <v>1264</v>
      </c>
      <c r="S2333" s="206"/>
      <c r="T2333" s="206" t="s">
        <v>1034</v>
      </c>
      <c r="U2333" s="206" t="s">
        <v>1062</v>
      </c>
      <c r="V2333" s="145" t="s">
        <v>1171</v>
      </c>
      <c r="W2333" s="206" t="str">
        <f t="shared" si="110"/>
        <v>SHE20161214SULE1È</v>
      </c>
      <c r="X2333" s="206">
        <f t="shared" si="111"/>
        <v>0</v>
      </c>
      <c r="Y2333" s="206" t="str">
        <f>VLOOKUP(P2333,NIVEAUXADMIN!A:B,2,FALSE)</f>
        <v>HT07</v>
      </c>
      <c r="Z2333" s="206" t="str">
        <f>VLOOKUP(Q2333,NIVEAUXADMIN!E:F,2,FALSE)</f>
        <v>HT07711</v>
      </c>
      <c r="AA2333" s="206" t="str">
        <f>VLOOKUP(R2333,NIVEAUXADMIN!I:J,2,FALSE)</f>
        <v>HT07711-01</v>
      </c>
      <c r="AB2333" s="206">
        <f>IF(SUMPRODUCT(($A$4:$A2333=A2333)*($Q$4:$Q2333=Q2333))&gt;1,0,1)</f>
        <v>0</v>
      </c>
      <c r="AC2333" s="207">
        <f>IF(SUMPRODUCT(($A$4:$A2333=A2333)*($F$4:$F2333=F2333)*($Q$4:$Q2333=Q2333))&gt;1,0,1)</f>
        <v>0</v>
      </c>
      <c r="AD2333" s="206" t="str">
        <f t="shared" si="112"/>
        <v xml:space="preserve">{"Organisation": "ShelterBox", "Indicateur": "Distribution de materiel d'abris d'urgence", "Statut": "Réalisé", "Date de l'activité (passé ou planifiée)
( jj-mm-aaaa)": "12/14/2016", "Département": "Sud", "Commune": "Les Cayes", "Section Communale": "1ère Bourdet"}, </v>
      </c>
    </row>
    <row r="2334" spans="1:30" s="71" customFormat="1" x14ac:dyDescent="0.25">
      <c r="A2334" s="71" t="s">
        <v>114</v>
      </c>
      <c r="B2334" s="71" t="s">
        <v>2046</v>
      </c>
      <c r="D2334" s="71" t="s">
        <v>15</v>
      </c>
      <c r="E2334" s="132">
        <v>42718</v>
      </c>
      <c r="F2334" s="77" t="s">
        <v>2417</v>
      </c>
      <c r="G2334" s="145" t="s">
        <v>1054</v>
      </c>
      <c r="H2334" s="138" t="str">
        <f>IFERROR(VLOOKUP(G2334,REFERENCES!O:P,2,FALSE),"")</f>
        <v xml:space="preserve">Nombre </v>
      </c>
      <c r="I2334" s="185">
        <v>28</v>
      </c>
      <c r="J2334" s="73">
        <v>26</v>
      </c>
      <c r="K2334" s="73">
        <v>25</v>
      </c>
      <c r="L2334" s="73">
        <v>26</v>
      </c>
      <c r="M2334" s="147">
        <v>77</v>
      </c>
      <c r="N2334" s="207">
        <v>14</v>
      </c>
      <c r="O2334" s="149" t="s">
        <v>1038</v>
      </c>
      <c r="P2334" s="71" t="s">
        <v>19</v>
      </c>
      <c r="Q2334" s="71" t="s">
        <v>20</v>
      </c>
      <c r="R2334" s="150" t="s">
        <v>1264</v>
      </c>
      <c r="S2334" s="206"/>
      <c r="T2334" s="206" t="s">
        <v>1034</v>
      </c>
      <c r="U2334" s="206" t="s">
        <v>1062</v>
      </c>
      <c r="V2334" s="145" t="s">
        <v>1170</v>
      </c>
      <c r="W2334" s="206" t="str">
        <f t="shared" si="110"/>
        <v>SHE20161214SULE1È</v>
      </c>
      <c r="X2334" s="206">
        <f t="shared" si="111"/>
        <v>0</v>
      </c>
      <c r="Y2334" s="206" t="str">
        <f>VLOOKUP(P2334,NIVEAUXADMIN!A:B,2,FALSE)</f>
        <v>HT07</v>
      </c>
      <c r="Z2334" s="206" t="str">
        <f>VLOOKUP(Q2334,NIVEAUXADMIN!E:F,2,FALSE)</f>
        <v>HT07711</v>
      </c>
      <c r="AA2334" s="206" t="str">
        <f>VLOOKUP(R2334,NIVEAUXADMIN!I:J,2,FALSE)</f>
        <v>HT07711-01</v>
      </c>
      <c r="AB2334" s="206">
        <f>IF(SUMPRODUCT(($A$4:$A2334=A2334)*($Q$4:$Q2334=Q2334))&gt;1,0,1)</f>
        <v>0</v>
      </c>
      <c r="AC2334" s="207">
        <f>IF(SUMPRODUCT(($A$4:$A2334=A2334)*($F$4:$F2334=F2334)*($Q$4:$Q2334=Q2334))&gt;1,0,1)</f>
        <v>0</v>
      </c>
      <c r="AD2334" s="206" t="str">
        <f t="shared" si="112"/>
        <v xml:space="preserve">{"Organisation": "ShelterBox", "Indicateur": "Distribution de biens non-alimentaire", "Statut": "Réalisé", "Date de l'activité (passé ou planifiée)
( jj-mm-aaaa)": "12/14/2016", "Département": "Sud", "Commune": "Les Cayes", "Section Communale": "1ère Bourdet"}, </v>
      </c>
    </row>
    <row r="2335" spans="1:30" s="71" customFormat="1" x14ac:dyDescent="0.25">
      <c r="A2335" s="71" t="s">
        <v>114</v>
      </c>
      <c r="B2335" s="71" t="s">
        <v>2046</v>
      </c>
      <c r="D2335" s="71" t="s">
        <v>15</v>
      </c>
      <c r="E2335" s="132">
        <v>42718</v>
      </c>
      <c r="F2335" s="77" t="s">
        <v>2417</v>
      </c>
      <c r="G2335" s="145" t="s">
        <v>1051</v>
      </c>
      <c r="H2335" s="138" t="str">
        <f>IFERROR(VLOOKUP(G2335,REFERENCES!O:P,2,FALSE),"")</f>
        <v xml:space="preserve">Nombre </v>
      </c>
      <c r="I2335" s="185">
        <v>28</v>
      </c>
      <c r="J2335" s="73">
        <v>26</v>
      </c>
      <c r="K2335" s="73">
        <v>25</v>
      </c>
      <c r="L2335" s="73">
        <v>26</v>
      </c>
      <c r="M2335" s="147">
        <v>77</v>
      </c>
      <c r="N2335" s="207">
        <v>14</v>
      </c>
      <c r="O2335" s="149" t="s">
        <v>1038</v>
      </c>
      <c r="P2335" s="71" t="s">
        <v>19</v>
      </c>
      <c r="Q2335" s="71" t="s">
        <v>20</v>
      </c>
      <c r="R2335" s="78" t="s">
        <v>1264</v>
      </c>
      <c r="T2335" s="71" t="s">
        <v>1034</v>
      </c>
      <c r="U2335" s="71" t="s">
        <v>1062</v>
      </c>
      <c r="V2335" s="145" t="s">
        <v>1170</v>
      </c>
      <c r="W2335" s="206" t="str">
        <f t="shared" si="110"/>
        <v>SHE20161214SULE1È</v>
      </c>
      <c r="X2335" s="206">
        <f t="shared" si="111"/>
        <v>0</v>
      </c>
      <c r="Y2335" s="206" t="str">
        <f>VLOOKUP(P2335,NIVEAUXADMIN!A:B,2,FALSE)</f>
        <v>HT07</v>
      </c>
      <c r="Z2335" s="206" t="str">
        <f>VLOOKUP(Q2335,NIVEAUXADMIN!E:F,2,FALSE)</f>
        <v>HT07711</v>
      </c>
      <c r="AA2335" s="206" t="str">
        <f>VLOOKUP(R2335,NIVEAUXADMIN!I:J,2,FALSE)</f>
        <v>HT07711-01</v>
      </c>
      <c r="AB2335" s="206">
        <f>IF(SUMPRODUCT(($A$4:$A2335=A2335)*($Q$4:$Q2335=Q2335))&gt;1,0,1)</f>
        <v>0</v>
      </c>
      <c r="AC2335" s="207">
        <f>IF(SUMPRODUCT(($A$4:$A2335=A2335)*($F$4:$F2335=F2335)*($Q$4:$Q2335=Q2335))&gt;1,0,1)</f>
        <v>0</v>
      </c>
      <c r="AD2335" s="206" t="str">
        <f t="shared" si="112"/>
        <v xml:space="preserve">{"Organisation": "ShelterBox", "Indicateur": "Distribution de biens non-alimentaire", "Statut": "Réalisé", "Date de l'activité (passé ou planifiée)
( jj-mm-aaaa)": "12/14/2016", "Département": "Sud", "Commune": "Les Cayes", "Section Communale": "1ère Bourdet"}, </v>
      </c>
    </row>
    <row r="2336" spans="1:30" s="71" customFormat="1" x14ac:dyDescent="0.25">
      <c r="A2336" s="71" t="s">
        <v>114</v>
      </c>
      <c r="B2336" s="71" t="s">
        <v>2046</v>
      </c>
      <c r="D2336" s="71" t="s">
        <v>15</v>
      </c>
      <c r="E2336" s="132">
        <v>42718</v>
      </c>
      <c r="F2336" s="77" t="s">
        <v>2417</v>
      </c>
      <c r="G2336" s="145" t="s">
        <v>1052</v>
      </c>
      <c r="H2336" s="138" t="str">
        <f>IFERROR(VLOOKUP(G2336,REFERENCES!O:P,2,FALSE),"")</f>
        <v xml:space="preserve">Nombre </v>
      </c>
      <c r="I2336" s="185">
        <v>6</v>
      </c>
      <c r="J2336" s="73">
        <v>14</v>
      </c>
      <c r="K2336" s="73">
        <v>12</v>
      </c>
      <c r="L2336" s="73">
        <v>9</v>
      </c>
      <c r="M2336" s="147">
        <v>35</v>
      </c>
      <c r="N2336" s="207">
        <v>6</v>
      </c>
      <c r="O2336" s="149" t="s">
        <v>1038</v>
      </c>
      <c r="P2336" s="71" t="s">
        <v>19</v>
      </c>
      <c r="Q2336" s="71" t="s">
        <v>546</v>
      </c>
      <c r="R2336" s="78" t="s">
        <v>1300</v>
      </c>
      <c r="T2336" s="71" t="s">
        <v>1034</v>
      </c>
      <c r="U2336" s="71" t="s">
        <v>1062</v>
      </c>
      <c r="V2336" s="145" t="s">
        <v>1171</v>
      </c>
      <c r="W2336" s="206" t="str">
        <f t="shared" si="110"/>
        <v>SHE20161214SUST1È</v>
      </c>
      <c r="X2336" s="206">
        <f t="shared" si="111"/>
        <v>0</v>
      </c>
      <c r="Y2336" s="206" t="str">
        <f>VLOOKUP(P2336,NIVEAUXADMIN!A:B,2,FALSE)</f>
        <v>HT07</v>
      </c>
      <c r="Z2336" s="206" t="str">
        <f>VLOOKUP(Q2336,NIVEAUXADMIN!E:F,2,FALSE)</f>
        <v>HT07732</v>
      </c>
      <c r="AA2336" s="206" t="str">
        <f>VLOOKUP(R2336,NIVEAUXADMIN!I:J,2,FALSE)</f>
        <v>HT07732-01</v>
      </c>
      <c r="AB2336" s="206">
        <f>IF(SUMPRODUCT(($A$4:$A2336=A2336)*($Q$4:$Q2336=Q2336))&gt;1,0,1)</f>
        <v>1</v>
      </c>
      <c r="AC2336" s="207">
        <f>IF(SUMPRODUCT(($A$4:$A2336=A2336)*($F$4:$F2336=F2336)*($Q$4:$Q2336=Q2336))&gt;1,0,1)</f>
        <v>1</v>
      </c>
      <c r="AD2336" s="206" t="str">
        <f t="shared" si="112"/>
        <v xml:space="preserve">{"Organisation": "ShelterBox", "Indicateur": "Distribution de biens non-alimentaire", "Statut": "Réalisé", "Date de l'activité (passé ou planifiée)
( jj-mm-aaaa)": "12/14/2016", "Département": "Sud", "Commune": "St. Louis du Sud", "Section Communale": "1ère Grands Fonds"}, </v>
      </c>
    </row>
    <row r="2337" spans="1:30" s="71" customFormat="1" x14ac:dyDescent="0.25">
      <c r="A2337" s="71" t="s">
        <v>114</v>
      </c>
      <c r="B2337" s="71" t="s">
        <v>2046</v>
      </c>
      <c r="D2337" s="71" t="s">
        <v>15</v>
      </c>
      <c r="E2337" s="132">
        <v>42718</v>
      </c>
      <c r="F2337" s="77" t="s">
        <v>2417</v>
      </c>
      <c r="G2337" s="145" t="s">
        <v>1058</v>
      </c>
      <c r="H2337" s="138" t="str">
        <f>IFERROR(VLOOKUP(G2337,REFERENCES!O:P,2,FALSE),"")</f>
        <v xml:space="preserve">Nombre </v>
      </c>
      <c r="I2337" s="185">
        <v>6</v>
      </c>
      <c r="J2337" s="73">
        <v>14</v>
      </c>
      <c r="K2337" s="73">
        <v>12</v>
      </c>
      <c r="L2337" s="73">
        <v>9</v>
      </c>
      <c r="M2337" s="147">
        <v>35</v>
      </c>
      <c r="N2337" s="207">
        <v>6</v>
      </c>
      <c r="O2337" s="149" t="s">
        <v>1038</v>
      </c>
      <c r="P2337" s="71" t="s">
        <v>19</v>
      </c>
      <c r="Q2337" s="143" t="s">
        <v>546</v>
      </c>
      <c r="R2337" s="150" t="s">
        <v>1300</v>
      </c>
      <c r="T2337" s="71" t="s">
        <v>1034</v>
      </c>
      <c r="U2337" s="143" t="s">
        <v>1062</v>
      </c>
      <c r="V2337" s="206" t="s">
        <v>1049</v>
      </c>
      <c r="W2337" s="206" t="str">
        <f t="shared" si="110"/>
        <v>SHE20161214SUST1È</v>
      </c>
      <c r="X2337" s="206">
        <f t="shared" si="111"/>
        <v>0</v>
      </c>
      <c r="Y2337" s="206" t="str">
        <f>VLOOKUP(P2337,NIVEAUXADMIN!A:B,2,FALSE)</f>
        <v>HT07</v>
      </c>
      <c r="Z2337" s="206" t="str">
        <f>VLOOKUP(Q2337,NIVEAUXADMIN!E:F,2,FALSE)</f>
        <v>HT07732</v>
      </c>
      <c r="AA2337" s="206" t="str">
        <f>VLOOKUP(R2337,NIVEAUXADMIN!I:J,2,FALSE)</f>
        <v>HT07732-01</v>
      </c>
      <c r="AB2337" s="206">
        <f>IF(SUMPRODUCT(($A$4:$A2337=A2337)*($Q$4:$Q2337=Q2337))&gt;1,0,1)</f>
        <v>0</v>
      </c>
      <c r="AC2337" s="207">
        <f>IF(SUMPRODUCT(($A$4:$A2337=A2337)*($F$4:$F2337=F2337)*($Q$4:$Q2337=Q2337))&gt;1,0,1)</f>
        <v>0</v>
      </c>
      <c r="AD2337" s="206" t="str">
        <f t="shared" si="112"/>
        <v xml:space="preserve">{"Organisation": "ShelterBox", "Indicateur": "Distribution de biens non-alimentaire", "Statut": "Réalisé", "Date de l'activité (passé ou planifiée)
( jj-mm-aaaa)": "12/14/2016", "Département": "Sud", "Commune": "St. Louis du Sud", "Section Communale": "1ère Grands Fonds"}, </v>
      </c>
    </row>
    <row r="2338" spans="1:30" s="71" customFormat="1" x14ac:dyDescent="0.25">
      <c r="A2338" s="71" t="s">
        <v>114</v>
      </c>
      <c r="B2338" s="71" t="s">
        <v>2046</v>
      </c>
      <c r="D2338" s="71" t="s">
        <v>15</v>
      </c>
      <c r="E2338" s="132">
        <v>42718</v>
      </c>
      <c r="F2338" s="77" t="s">
        <v>2420</v>
      </c>
      <c r="G2338" s="145" t="s">
        <v>2410</v>
      </c>
      <c r="H2338" s="138" t="str">
        <f>IFERROR(VLOOKUP(G2338,REFERENCES!O:P,2,FALSE),"")</f>
        <v xml:space="preserve">Nombre </v>
      </c>
      <c r="I2338" s="185">
        <v>6</v>
      </c>
      <c r="J2338" s="73">
        <v>14</v>
      </c>
      <c r="K2338" s="73">
        <v>12</v>
      </c>
      <c r="L2338" s="73">
        <v>9</v>
      </c>
      <c r="M2338" s="147">
        <v>35</v>
      </c>
      <c r="N2338" s="207">
        <v>6</v>
      </c>
      <c r="O2338" s="149" t="s">
        <v>1038</v>
      </c>
      <c r="P2338" s="71" t="s">
        <v>19</v>
      </c>
      <c r="Q2338" s="71" t="s">
        <v>546</v>
      </c>
      <c r="R2338" s="78" t="s">
        <v>1300</v>
      </c>
      <c r="S2338" s="143"/>
      <c r="T2338" s="71" t="s">
        <v>1034</v>
      </c>
      <c r="U2338" s="71" t="s">
        <v>1062</v>
      </c>
      <c r="V2338" s="145" t="s">
        <v>1171</v>
      </c>
      <c r="W2338" s="206" t="str">
        <f t="shared" si="110"/>
        <v>SHE20161214SUST1È</v>
      </c>
      <c r="X2338" s="206">
        <f t="shared" si="111"/>
        <v>0</v>
      </c>
      <c r="Y2338" s="206" t="str">
        <f>VLOOKUP(P2338,NIVEAUXADMIN!A:B,2,FALSE)</f>
        <v>HT07</v>
      </c>
      <c r="Z2338" s="206" t="str">
        <f>VLOOKUP(Q2338,NIVEAUXADMIN!E:F,2,FALSE)</f>
        <v>HT07732</v>
      </c>
      <c r="AA2338" s="206" t="str">
        <f>VLOOKUP(R2338,NIVEAUXADMIN!I:J,2,FALSE)</f>
        <v>HT07732-01</v>
      </c>
      <c r="AB2338" s="206">
        <f>IF(SUMPRODUCT(($A$4:$A2338=A2338)*($Q$4:$Q2338=Q2338))&gt;1,0,1)</f>
        <v>0</v>
      </c>
      <c r="AC2338" s="207">
        <f>IF(SUMPRODUCT(($A$4:$A2338=A2338)*($F$4:$F2338=F2338)*($Q$4:$Q2338=Q2338))&gt;1,0,1)</f>
        <v>1</v>
      </c>
      <c r="AD2338" s="206" t="str">
        <f t="shared" si="112"/>
        <v xml:space="preserve">{"Organisation": "ShelterBox", "Indicateur": "Distribution de materiel d'abris d'urgence", "Statut": "Réalisé", "Date de l'activité (passé ou planifiée)
( jj-mm-aaaa)": "12/14/2016", "Département": "Sud", "Commune": "St. Louis du Sud", "Section Communale": "1ère Grands Fonds"}, </v>
      </c>
    </row>
    <row r="2339" spans="1:30" s="71" customFormat="1" x14ac:dyDescent="0.25">
      <c r="A2339" s="71" t="s">
        <v>114</v>
      </c>
      <c r="B2339" s="71" t="s">
        <v>2046</v>
      </c>
      <c r="D2339" s="71" t="s">
        <v>15</v>
      </c>
      <c r="E2339" s="132">
        <v>42718</v>
      </c>
      <c r="F2339" s="77" t="s">
        <v>2417</v>
      </c>
      <c r="G2339" s="145" t="s">
        <v>1054</v>
      </c>
      <c r="H2339" s="138" t="str">
        <f>IFERROR(VLOOKUP(G2339,REFERENCES!O:P,2,FALSE),"")</f>
        <v xml:space="preserve">Nombre </v>
      </c>
      <c r="I2339" s="185">
        <v>12</v>
      </c>
      <c r="J2339" s="73">
        <v>14</v>
      </c>
      <c r="K2339" s="73">
        <v>12</v>
      </c>
      <c r="L2339" s="73">
        <v>9</v>
      </c>
      <c r="M2339" s="147">
        <v>35</v>
      </c>
      <c r="N2339" s="207">
        <v>6</v>
      </c>
      <c r="O2339" s="149" t="s">
        <v>1038</v>
      </c>
      <c r="P2339" s="71" t="s">
        <v>19</v>
      </c>
      <c r="Q2339" s="71" t="s">
        <v>546</v>
      </c>
      <c r="R2339" s="78" t="s">
        <v>1300</v>
      </c>
      <c r="S2339" s="143"/>
      <c r="T2339" s="71" t="s">
        <v>1034</v>
      </c>
      <c r="U2339" s="71" t="s">
        <v>1062</v>
      </c>
      <c r="V2339" s="145" t="s">
        <v>1170</v>
      </c>
      <c r="W2339" s="206" t="str">
        <f t="shared" si="110"/>
        <v>SHE20161214SUST1È</v>
      </c>
      <c r="X2339" s="206">
        <f t="shared" si="111"/>
        <v>0</v>
      </c>
      <c r="Y2339" s="206" t="str">
        <f>VLOOKUP(P2339,NIVEAUXADMIN!A:B,2,FALSE)</f>
        <v>HT07</v>
      </c>
      <c r="Z2339" s="206" t="str">
        <f>VLOOKUP(Q2339,NIVEAUXADMIN!E:F,2,FALSE)</f>
        <v>HT07732</v>
      </c>
      <c r="AA2339" s="206" t="str">
        <f>VLOOKUP(R2339,NIVEAUXADMIN!I:J,2,FALSE)</f>
        <v>HT07732-01</v>
      </c>
      <c r="AB2339" s="206">
        <f>IF(SUMPRODUCT(($A$4:$A2339=A2339)*($Q$4:$Q2339=Q2339))&gt;1,0,1)</f>
        <v>0</v>
      </c>
      <c r="AC2339" s="207">
        <f>IF(SUMPRODUCT(($A$4:$A2339=A2339)*($F$4:$F2339=F2339)*($Q$4:$Q2339=Q2339))&gt;1,0,1)</f>
        <v>0</v>
      </c>
      <c r="AD2339" s="206" t="str">
        <f t="shared" si="112"/>
        <v xml:space="preserve">{"Organisation": "ShelterBox", "Indicateur": "Distribution de biens non-alimentaire", "Statut": "Réalisé", "Date de l'activité (passé ou planifiée)
( jj-mm-aaaa)": "12/14/2016", "Département": "Sud", "Commune": "St. Louis du Sud", "Section Communale": "1ère Grands Fonds"}, </v>
      </c>
    </row>
    <row r="2340" spans="1:30" s="71" customFormat="1" x14ac:dyDescent="0.25">
      <c r="A2340" s="71" t="s">
        <v>114</v>
      </c>
      <c r="B2340" s="71" t="s">
        <v>2046</v>
      </c>
      <c r="D2340" s="71" t="s">
        <v>15</v>
      </c>
      <c r="E2340" s="132">
        <v>42718</v>
      </c>
      <c r="F2340" s="77" t="s">
        <v>2417</v>
      </c>
      <c r="G2340" s="145" t="s">
        <v>1051</v>
      </c>
      <c r="H2340" s="138" t="str">
        <f>IFERROR(VLOOKUP(G2340,REFERENCES!O:P,2,FALSE),"")</f>
        <v xml:space="preserve">Nombre </v>
      </c>
      <c r="I2340" s="185">
        <v>12</v>
      </c>
      <c r="J2340" s="73">
        <v>14</v>
      </c>
      <c r="K2340" s="73">
        <v>12</v>
      </c>
      <c r="L2340" s="73">
        <v>9</v>
      </c>
      <c r="M2340" s="147">
        <v>35</v>
      </c>
      <c r="N2340" s="207">
        <v>6</v>
      </c>
      <c r="O2340" s="149" t="s">
        <v>1038</v>
      </c>
      <c r="P2340" s="71" t="s">
        <v>19</v>
      </c>
      <c r="Q2340" s="71" t="s">
        <v>546</v>
      </c>
      <c r="R2340" s="78" t="s">
        <v>1300</v>
      </c>
      <c r="S2340" s="143"/>
      <c r="T2340" s="71" t="s">
        <v>1034</v>
      </c>
      <c r="U2340" s="71" t="s">
        <v>1062</v>
      </c>
      <c r="V2340" s="145" t="s">
        <v>1170</v>
      </c>
      <c r="W2340" s="206" t="str">
        <f t="shared" si="110"/>
        <v>SHE20161214SUST1È</v>
      </c>
      <c r="X2340" s="206">
        <f t="shared" si="111"/>
        <v>0</v>
      </c>
      <c r="Y2340" s="206" t="str">
        <f>VLOOKUP(P2340,NIVEAUXADMIN!A:B,2,FALSE)</f>
        <v>HT07</v>
      </c>
      <c r="Z2340" s="206" t="str">
        <f>VLOOKUP(Q2340,NIVEAUXADMIN!E:F,2,FALSE)</f>
        <v>HT07732</v>
      </c>
      <c r="AA2340" s="206" t="str">
        <f>VLOOKUP(R2340,NIVEAUXADMIN!I:J,2,FALSE)</f>
        <v>HT07732-01</v>
      </c>
      <c r="AB2340" s="206">
        <f>IF(SUMPRODUCT(($A$4:$A2340=A2340)*($Q$4:$Q2340=Q2340))&gt;1,0,1)</f>
        <v>0</v>
      </c>
      <c r="AC2340" s="207">
        <f>IF(SUMPRODUCT(($A$4:$A2340=A2340)*($F$4:$F2340=F2340)*($Q$4:$Q2340=Q2340))&gt;1,0,1)</f>
        <v>0</v>
      </c>
      <c r="AD2340" s="206" t="str">
        <f t="shared" si="112"/>
        <v xml:space="preserve">{"Organisation": "ShelterBox", "Indicateur": "Distribution de biens non-alimentaire", "Statut": "Réalisé", "Date de l'activité (passé ou planifiée)
( jj-mm-aaaa)": "12/14/2016", "Département": "Sud", "Commune": "St. Louis du Sud", "Section Communale": "1ère Grands Fonds"}, </v>
      </c>
    </row>
    <row r="2341" spans="1:30" s="71" customFormat="1" x14ac:dyDescent="0.25">
      <c r="A2341" s="71" t="s">
        <v>114</v>
      </c>
      <c r="B2341" s="71" t="s">
        <v>2046</v>
      </c>
      <c r="D2341" s="71" t="s">
        <v>15</v>
      </c>
      <c r="E2341" s="132">
        <v>42720</v>
      </c>
      <c r="F2341" s="77" t="s">
        <v>2417</v>
      </c>
      <c r="G2341" s="145" t="s">
        <v>1052</v>
      </c>
      <c r="H2341" s="138" t="str">
        <f>IFERROR(VLOOKUP(G2341,REFERENCES!O:P,2,FALSE),"")</f>
        <v xml:space="preserve">Nombre </v>
      </c>
      <c r="I2341" s="185">
        <v>19</v>
      </c>
      <c r="J2341" s="73">
        <v>39</v>
      </c>
      <c r="K2341" s="73">
        <v>35</v>
      </c>
      <c r="L2341" s="73">
        <v>35</v>
      </c>
      <c r="M2341" s="147">
        <v>109</v>
      </c>
      <c r="N2341" s="207">
        <v>19</v>
      </c>
      <c r="O2341" s="149" t="s">
        <v>1038</v>
      </c>
      <c r="P2341" s="71" t="s">
        <v>19</v>
      </c>
      <c r="Q2341" s="206" t="s">
        <v>497</v>
      </c>
      <c r="R2341" s="150" t="s">
        <v>1312</v>
      </c>
      <c r="S2341" s="206"/>
      <c r="T2341" s="71" t="s">
        <v>1034</v>
      </c>
      <c r="U2341" s="71" t="s">
        <v>1062</v>
      </c>
      <c r="V2341" s="145" t="s">
        <v>1171</v>
      </c>
      <c r="W2341" s="206" t="str">
        <f t="shared" si="110"/>
        <v>SHE20161216SUCA1È</v>
      </c>
      <c r="X2341" s="206">
        <f t="shared" si="111"/>
        <v>0</v>
      </c>
      <c r="Y2341" s="206" t="str">
        <f>VLOOKUP(P2341,NIVEAUXADMIN!A:B,2,FALSE)</f>
        <v>HT07</v>
      </c>
      <c r="Z2341" s="206" t="str">
        <f>VLOOKUP(Q2341,NIVEAUXADMIN!E:F,2,FALSE)</f>
        <v>HT07714</v>
      </c>
      <c r="AA2341" s="206" t="str">
        <f>VLOOKUP(R2341,NIVEAUXADMIN!I:J,2,FALSE)</f>
        <v>HT07714-01</v>
      </c>
      <c r="AB2341" s="206">
        <f>IF(SUMPRODUCT(($A$4:$A2341=A2341)*($Q$4:$Q2341=Q2341))&gt;1,0,1)</f>
        <v>1</v>
      </c>
      <c r="AC2341" s="207">
        <f>IF(SUMPRODUCT(($A$4:$A2341=A2341)*($F$4:$F2341=F2341)*($Q$4:$Q2341=Q2341))&gt;1,0,1)</f>
        <v>1</v>
      </c>
      <c r="AD2341" s="206" t="str">
        <f t="shared" si="112"/>
        <v xml:space="preserve">{"Organisation": "ShelterBox", "Indicateur": "Distribution de biens non-alimentaire", "Statut": "Réalisé", "Date de l'activité (passé ou planifiée)
( jj-mm-aaaa)": "12/16/2016", "Département": "Sud", "Commune": "Camp Perrin", "Section Communale": "1ère Lévy"}, </v>
      </c>
    </row>
    <row r="2342" spans="1:30" s="71" customFormat="1" x14ac:dyDescent="0.25">
      <c r="A2342" s="71" t="s">
        <v>114</v>
      </c>
      <c r="B2342" s="71" t="s">
        <v>2046</v>
      </c>
      <c r="D2342" s="71" t="s">
        <v>15</v>
      </c>
      <c r="E2342" s="132">
        <v>42720</v>
      </c>
      <c r="F2342" s="77" t="s">
        <v>2417</v>
      </c>
      <c r="G2342" s="145" t="s">
        <v>1058</v>
      </c>
      <c r="H2342" s="138" t="str">
        <f>IFERROR(VLOOKUP(G2342,REFERENCES!O:P,2,FALSE),"")</f>
        <v xml:space="preserve">Nombre </v>
      </c>
      <c r="I2342" s="185">
        <v>19</v>
      </c>
      <c r="J2342" s="73">
        <v>39</v>
      </c>
      <c r="K2342" s="73">
        <v>35</v>
      </c>
      <c r="L2342" s="73">
        <v>35</v>
      </c>
      <c r="M2342" s="147">
        <v>109</v>
      </c>
      <c r="N2342" s="207">
        <v>19</v>
      </c>
      <c r="O2342" s="149" t="s">
        <v>1038</v>
      </c>
      <c r="P2342" s="71" t="s">
        <v>19</v>
      </c>
      <c r="Q2342" s="206" t="s">
        <v>497</v>
      </c>
      <c r="R2342" s="150" t="s">
        <v>1312</v>
      </c>
      <c r="S2342" s="206"/>
      <c r="T2342" s="71" t="s">
        <v>1034</v>
      </c>
      <c r="U2342" s="71" t="s">
        <v>1062</v>
      </c>
      <c r="V2342" s="206" t="s">
        <v>1049</v>
      </c>
      <c r="W2342" s="206" t="str">
        <f t="shared" si="110"/>
        <v>SHE20161216SUCA1È</v>
      </c>
      <c r="X2342" s="206">
        <f t="shared" si="111"/>
        <v>0</v>
      </c>
      <c r="Y2342" s="206" t="str">
        <f>VLOOKUP(P2342,NIVEAUXADMIN!A:B,2,FALSE)</f>
        <v>HT07</v>
      </c>
      <c r="Z2342" s="206" t="str">
        <f>VLOOKUP(Q2342,NIVEAUXADMIN!E:F,2,FALSE)</f>
        <v>HT07714</v>
      </c>
      <c r="AA2342" s="206" t="str">
        <f>VLOOKUP(R2342,NIVEAUXADMIN!I:J,2,FALSE)</f>
        <v>HT07714-01</v>
      </c>
      <c r="AB2342" s="206">
        <f>IF(SUMPRODUCT(($A$4:$A2342=A2342)*($Q$4:$Q2342=Q2342))&gt;1,0,1)</f>
        <v>0</v>
      </c>
      <c r="AC2342" s="207">
        <f>IF(SUMPRODUCT(($A$4:$A2342=A2342)*($F$4:$F2342=F2342)*($Q$4:$Q2342=Q2342))&gt;1,0,1)</f>
        <v>0</v>
      </c>
      <c r="AD2342" s="206" t="str">
        <f t="shared" si="112"/>
        <v xml:space="preserve">{"Organisation": "ShelterBox", "Indicateur": "Distribution de biens non-alimentaire", "Statut": "Réalisé", "Date de l'activité (passé ou planifiée)
( jj-mm-aaaa)": "12/16/2016", "Département": "Sud", "Commune": "Camp Perrin", "Section Communale": "1ère Lévy"}, </v>
      </c>
    </row>
    <row r="2343" spans="1:30" s="71" customFormat="1" x14ac:dyDescent="0.25">
      <c r="A2343" s="71" t="s">
        <v>114</v>
      </c>
      <c r="B2343" s="71" t="s">
        <v>2046</v>
      </c>
      <c r="D2343" s="71" t="s">
        <v>15</v>
      </c>
      <c r="E2343" s="132">
        <v>42720</v>
      </c>
      <c r="F2343" s="77" t="s">
        <v>2420</v>
      </c>
      <c r="G2343" s="145" t="s">
        <v>2410</v>
      </c>
      <c r="H2343" s="138" t="str">
        <f>IFERROR(VLOOKUP(G2343,REFERENCES!O:P,2,FALSE),"")</f>
        <v xml:space="preserve">Nombre </v>
      </c>
      <c r="I2343" s="185">
        <v>19</v>
      </c>
      <c r="J2343" s="73">
        <v>39</v>
      </c>
      <c r="K2343" s="73">
        <v>35</v>
      </c>
      <c r="L2343" s="73">
        <v>35</v>
      </c>
      <c r="M2343" s="147">
        <v>109</v>
      </c>
      <c r="N2343" s="207">
        <v>19</v>
      </c>
      <c r="O2343" s="149" t="s">
        <v>1038</v>
      </c>
      <c r="P2343" s="71" t="s">
        <v>19</v>
      </c>
      <c r="Q2343" s="206" t="s">
        <v>497</v>
      </c>
      <c r="R2343" s="150" t="s">
        <v>1312</v>
      </c>
      <c r="S2343" s="206"/>
      <c r="T2343" s="71" t="s">
        <v>1034</v>
      </c>
      <c r="U2343" s="71" t="s">
        <v>1062</v>
      </c>
      <c r="V2343" s="145" t="s">
        <v>1171</v>
      </c>
      <c r="W2343" s="206" t="str">
        <f t="shared" si="110"/>
        <v>SHE20161216SUCA1È</v>
      </c>
      <c r="X2343" s="206">
        <f t="shared" si="111"/>
        <v>0</v>
      </c>
      <c r="Y2343" s="206" t="str">
        <f>VLOOKUP(P2343,NIVEAUXADMIN!A:B,2,FALSE)</f>
        <v>HT07</v>
      </c>
      <c r="Z2343" s="206" t="str">
        <f>VLOOKUP(Q2343,NIVEAUXADMIN!E:F,2,FALSE)</f>
        <v>HT07714</v>
      </c>
      <c r="AA2343" s="206" t="str">
        <f>VLOOKUP(R2343,NIVEAUXADMIN!I:J,2,FALSE)</f>
        <v>HT07714-01</v>
      </c>
      <c r="AB2343" s="206">
        <f>IF(SUMPRODUCT(($A$4:$A2343=A2343)*($Q$4:$Q2343=Q2343))&gt;1,0,1)</f>
        <v>0</v>
      </c>
      <c r="AC2343" s="207">
        <f>IF(SUMPRODUCT(($A$4:$A2343=A2343)*($F$4:$F2343=F2343)*($Q$4:$Q2343=Q2343))&gt;1,0,1)</f>
        <v>1</v>
      </c>
      <c r="AD2343" s="206" t="str">
        <f t="shared" si="112"/>
        <v xml:space="preserve">{"Organisation": "ShelterBox", "Indicateur": "Distribution de materiel d'abris d'urgence", "Statut": "Réalisé", "Date de l'activité (passé ou planifiée)
( jj-mm-aaaa)": "12/16/2016", "Département": "Sud", "Commune": "Camp Perrin", "Section Communale": "1ère Lévy"}, </v>
      </c>
    </row>
    <row r="2344" spans="1:30" s="71" customFormat="1" x14ac:dyDescent="0.25">
      <c r="A2344" s="71" t="s">
        <v>114</v>
      </c>
      <c r="B2344" s="71" t="s">
        <v>2046</v>
      </c>
      <c r="D2344" s="71" t="s">
        <v>15</v>
      </c>
      <c r="E2344" s="132">
        <v>42720</v>
      </c>
      <c r="F2344" s="77" t="s">
        <v>2417</v>
      </c>
      <c r="G2344" s="145" t="s">
        <v>1054</v>
      </c>
      <c r="H2344" s="138" t="str">
        <f>IFERROR(VLOOKUP(G2344,REFERENCES!O:P,2,FALSE),"")</f>
        <v xml:space="preserve">Nombre </v>
      </c>
      <c r="I2344" s="185">
        <v>38</v>
      </c>
      <c r="J2344" s="73">
        <v>39</v>
      </c>
      <c r="K2344" s="73">
        <v>35</v>
      </c>
      <c r="L2344" s="73">
        <v>35</v>
      </c>
      <c r="M2344" s="147">
        <v>109</v>
      </c>
      <c r="N2344" s="207">
        <v>19</v>
      </c>
      <c r="O2344" s="149" t="s">
        <v>1038</v>
      </c>
      <c r="P2344" s="71" t="s">
        <v>19</v>
      </c>
      <c r="Q2344" s="71" t="s">
        <v>497</v>
      </c>
      <c r="R2344" s="78" t="s">
        <v>1312</v>
      </c>
      <c r="S2344" s="143"/>
      <c r="T2344" s="71" t="s">
        <v>1034</v>
      </c>
      <c r="U2344" s="71" t="s">
        <v>1062</v>
      </c>
      <c r="V2344" s="145" t="s">
        <v>1170</v>
      </c>
      <c r="W2344" s="206" t="str">
        <f t="shared" si="110"/>
        <v>SHE20161216SUCA1È</v>
      </c>
      <c r="X2344" s="206">
        <f t="shared" si="111"/>
        <v>0</v>
      </c>
      <c r="Y2344" s="206" t="str">
        <f>VLOOKUP(P2344,NIVEAUXADMIN!A:B,2,FALSE)</f>
        <v>HT07</v>
      </c>
      <c r="Z2344" s="206" t="str">
        <f>VLOOKUP(Q2344,NIVEAUXADMIN!E:F,2,FALSE)</f>
        <v>HT07714</v>
      </c>
      <c r="AA2344" s="206" t="str">
        <f>VLOOKUP(R2344,NIVEAUXADMIN!I:J,2,FALSE)</f>
        <v>HT07714-01</v>
      </c>
      <c r="AB2344" s="206">
        <f>IF(SUMPRODUCT(($A$4:$A2344=A2344)*($Q$4:$Q2344=Q2344))&gt;1,0,1)</f>
        <v>0</v>
      </c>
      <c r="AC2344" s="207">
        <f>IF(SUMPRODUCT(($A$4:$A2344=A2344)*($F$4:$F2344=F2344)*($Q$4:$Q2344=Q2344))&gt;1,0,1)</f>
        <v>0</v>
      </c>
      <c r="AD2344" s="206" t="str">
        <f t="shared" si="112"/>
        <v xml:space="preserve">{"Organisation": "ShelterBox", "Indicateur": "Distribution de biens non-alimentaire", "Statut": "Réalisé", "Date de l'activité (passé ou planifiée)
( jj-mm-aaaa)": "12/16/2016", "Département": "Sud", "Commune": "Camp Perrin", "Section Communale": "1ère Lévy"}, </v>
      </c>
    </row>
    <row r="2345" spans="1:30" s="71" customFormat="1" x14ac:dyDescent="0.25">
      <c r="A2345" s="71" t="s">
        <v>114</v>
      </c>
      <c r="B2345" s="71" t="s">
        <v>2046</v>
      </c>
      <c r="D2345" s="71" t="s">
        <v>15</v>
      </c>
      <c r="E2345" s="132">
        <v>42720</v>
      </c>
      <c r="F2345" s="77" t="s">
        <v>2417</v>
      </c>
      <c r="G2345" s="145" t="s">
        <v>1051</v>
      </c>
      <c r="H2345" s="138" t="str">
        <f>IFERROR(VLOOKUP(G2345,REFERENCES!O:P,2,FALSE),"")</f>
        <v xml:space="preserve">Nombre </v>
      </c>
      <c r="I2345" s="185">
        <v>38</v>
      </c>
      <c r="J2345" s="73">
        <v>39</v>
      </c>
      <c r="K2345" s="73">
        <v>35</v>
      </c>
      <c r="L2345" s="73">
        <v>35</v>
      </c>
      <c r="M2345" s="147">
        <v>109</v>
      </c>
      <c r="N2345" s="207">
        <v>19</v>
      </c>
      <c r="O2345" s="149" t="s">
        <v>1038</v>
      </c>
      <c r="P2345" s="71" t="s">
        <v>19</v>
      </c>
      <c r="Q2345" s="71" t="s">
        <v>497</v>
      </c>
      <c r="R2345" s="78" t="s">
        <v>1312</v>
      </c>
      <c r="S2345" s="143"/>
      <c r="T2345" s="71" t="s">
        <v>1034</v>
      </c>
      <c r="U2345" s="71" t="s">
        <v>1062</v>
      </c>
      <c r="V2345" s="145" t="s">
        <v>1170</v>
      </c>
      <c r="W2345" s="206" t="str">
        <f t="shared" si="110"/>
        <v>SHE20161216SUCA1È</v>
      </c>
      <c r="X2345" s="206">
        <f t="shared" si="111"/>
        <v>0</v>
      </c>
      <c r="Y2345" s="206" t="str">
        <f>VLOOKUP(P2345,NIVEAUXADMIN!A:B,2,FALSE)</f>
        <v>HT07</v>
      </c>
      <c r="Z2345" s="206" t="str">
        <f>VLOOKUP(Q2345,NIVEAUXADMIN!E:F,2,FALSE)</f>
        <v>HT07714</v>
      </c>
      <c r="AA2345" s="206" t="str">
        <f>VLOOKUP(R2345,NIVEAUXADMIN!I:J,2,FALSE)</f>
        <v>HT07714-01</v>
      </c>
      <c r="AB2345" s="206">
        <f>IF(SUMPRODUCT(($A$4:$A2345=A2345)*($Q$4:$Q2345=Q2345))&gt;1,0,1)</f>
        <v>0</v>
      </c>
      <c r="AC2345" s="207">
        <f>IF(SUMPRODUCT(($A$4:$A2345=A2345)*($F$4:$F2345=F2345)*($Q$4:$Q2345=Q2345))&gt;1,0,1)</f>
        <v>0</v>
      </c>
      <c r="AD2345" s="206" t="str">
        <f t="shared" si="112"/>
        <v xml:space="preserve">{"Organisation": "ShelterBox", "Indicateur": "Distribution de biens non-alimentaire", "Statut": "Réalisé", "Date de l'activité (passé ou planifiée)
( jj-mm-aaaa)": "12/16/2016", "Département": "Sud", "Commune": "Camp Perrin", "Section Communale": "1ère Lévy"}, </v>
      </c>
    </row>
    <row r="2346" spans="1:30" s="71" customFormat="1" x14ac:dyDescent="0.25">
      <c r="A2346" s="71" t="s">
        <v>114</v>
      </c>
      <c r="B2346" s="71" t="s">
        <v>2046</v>
      </c>
      <c r="D2346" s="71" t="s">
        <v>15</v>
      </c>
      <c r="E2346" s="132">
        <v>42725</v>
      </c>
      <c r="F2346" s="77" t="s">
        <v>2417</v>
      </c>
      <c r="G2346" s="145" t="s">
        <v>1052</v>
      </c>
      <c r="H2346" s="138" t="str">
        <f>IFERROR(VLOOKUP(G2346,REFERENCES!O:P,2,FALSE),"")</f>
        <v xml:space="preserve">Nombre </v>
      </c>
      <c r="I2346" s="185">
        <v>14</v>
      </c>
      <c r="J2346" s="73">
        <v>30</v>
      </c>
      <c r="K2346" s="73">
        <v>28</v>
      </c>
      <c r="L2346" s="73">
        <v>24</v>
      </c>
      <c r="M2346" s="147">
        <v>82</v>
      </c>
      <c r="N2346" s="207">
        <v>14</v>
      </c>
      <c r="O2346" s="149" t="s">
        <v>1038</v>
      </c>
      <c r="P2346" s="71" t="s">
        <v>19</v>
      </c>
      <c r="Q2346" s="71" t="s">
        <v>552</v>
      </c>
      <c r="R2346" s="78" t="s">
        <v>1265</v>
      </c>
      <c r="S2346" s="143" t="s">
        <v>1871</v>
      </c>
      <c r="T2346" s="71" t="s">
        <v>1034</v>
      </c>
      <c r="U2346" s="71" t="s">
        <v>1062</v>
      </c>
      <c r="V2346" s="145" t="s">
        <v>1171</v>
      </c>
      <c r="W2346" s="206" t="str">
        <f t="shared" si="110"/>
        <v>SHE20161221SUTO1È</v>
      </c>
      <c r="X2346" s="206">
        <f t="shared" si="111"/>
        <v>0</v>
      </c>
      <c r="Y2346" s="206" t="str">
        <f>VLOOKUP(P2346,NIVEAUXADMIN!A:B,2,FALSE)</f>
        <v>HT07</v>
      </c>
      <c r="Z2346" s="206" t="str">
        <f>VLOOKUP(Q2346,NIVEAUXADMIN!E:F,2,FALSE)</f>
        <v>HT07712</v>
      </c>
      <c r="AA2346" s="206" t="str">
        <f>VLOOKUP(R2346,NIVEAUXADMIN!I:J,2,FALSE)</f>
        <v>HT07712-01</v>
      </c>
      <c r="AB2346" s="206">
        <f>IF(SUMPRODUCT(($A$4:$A2346=A2346)*($Q$4:$Q2346=Q2346))&gt;1,0,1)</f>
        <v>1</v>
      </c>
      <c r="AC2346" s="207">
        <f>IF(SUMPRODUCT(($A$4:$A2346=A2346)*($F$4:$F2346=F2346)*($Q$4:$Q2346=Q2346))&gt;1,0,1)</f>
        <v>1</v>
      </c>
      <c r="AD2346" s="206" t="str">
        <f t="shared" si="112"/>
        <v xml:space="preserve">{"Organisation": "ShelterBox", "Indicateur": "Distribution de biens non-alimentaire", "Statut": "Réalisé", "Date de l'activité (passé ou planifiée)
( jj-mm-aaaa)": "12/21/2016", "Département": "Sud", "Commune": "Torbeck", "Section Communale": "1ère Bourry"}, </v>
      </c>
    </row>
    <row r="2347" spans="1:30" s="71" customFormat="1" x14ac:dyDescent="0.25">
      <c r="A2347" s="71" t="s">
        <v>114</v>
      </c>
      <c r="B2347" s="71" t="s">
        <v>2046</v>
      </c>
      <c r="D2347" s="71" t="s">
        <v>15</v>
      </c>
      <c r="E2347" s="132">
        <v>42725</v>
      </c>
      <c r="F2347" s="77" t="s">
        <v>2417</v>
      </c>
      <c r="G2347" s="145" t="s">
        <v>1052</v>
      </c>
      <c r="H2347" s="138" t="str">
        <f>IFERROR(VLOOKUP(G2347,REFERENCES!O:P,2,FALSE),"")</f>
        <v xml:space="preserve">Nombre </v>
      </c>
      <c r="I2347" s="185">
        <v>28</v>
      </c>
      <c r="J2347" s="73">
        <v>57</v>
      </c>
      <c r="K2347" s="73">
        <v>60</v>
      </c>
      <c r="L2347" s="73">
        <v>50</v>
      </c>
      <c r="M2347" s="147">
        <v>167</v>
      </c>
      <c r="N2347" s="207">
        <v>28</v>
      </c>
      <c r="O2347" s="149" t="s">
        <v>1038</v>
      </c>
      <c r="P2347" s="71" t="s">
        <v>19</v>
      </c>
      <c r="Q2347" s="71" t="s">
        <v>552</v>
      </c>
      <c r="R2347" s="78" t="s">
        <v>1265</v>
      </c>
      <c r="S2347" s="143" t="s">
        <v>1872</v>
      </c>
      <c r="T2347" s="71" t="s">
        <v>1034</v>
      </c>
      <c r="U2347" s="71" t="s">
        <v>1062</v>
      </c>
      <c r="V2347" s="145" t="s">
        <v>1171</v>
      </c>
      <c r="W2347" s="206" t="str">
        <f t="shared" si="110"/>
        <v>SHE20161221SUTO1È</v>
      </c>
      <c r="X2347" s="206">
        <f t="shared" si="111"/>
        <v>0</v>
      </c>
      <c r="Y2347" s="206" t="str">
        <f>VLOOKUP(P2347,NIVEAUXADMIN!A:B,2,FALSE)</f>
        <v>HT07</v>
      </c>
      <c r="Z2347" s="206" t="str">
        <f>VLOOKUP(Q2347,NIVEAUXADMIN!E:F,2,FALSE)</f>
        <v>HT07712</v>
      </c>
      <c r="AA2347" s="206" t="str">
        <f>VLOOKUP(R2347,NIVEAUXADMIN!I:J,2,FALSE)</f>
        <v>HT07712-01</v>
      </c>
      <c r="AB2347" s="206">
        <f>IF(SUMPRODUCT(($A$4:$A2347=A2347)*($Q$4:$Q2347=Q2347))&gt;1,0,1)</f>
        <v>0</v>
      </c>
      <c r="AC2347" s="207">
        <f>IF(SUMPRODUCT(($A$4:$A2347=A2347)*($F$4:$F2347=F2347)*($Q$4:$Q2347=Q2347))&gt;1,0,1)</f>
        <v>0</v>
      </c>
      <c r="AD2347" s="206" t="str">
        <f t="shared" si="112"/>
        <v xml:space="preserve">{"Organisation": "ShelterBox", "Indicateur": "Distribution de biens non-alimentaire", "Statut": "Réalisé", "Date de l'activité (passé ou planifiée)
( jj-mm-aaaa)": "12/21/2016", "Département": "Sud", "Commune": "Torbeck", "Section Communale": "1ère Bourry"}, </v>
      </c>
    </row>
    <row r="2348" spans="1:30" s="71" customFormat="1" x14ac:dyDescent="0.25">
      <c r="A2348" s="71" t="s">
        <v>114</v>
      </c>
      <c r="B2348" s="71" t="s">
        <v>2046</v>
      </c>
      <c r="D2348" s="71" t="s">
        <v>15</v>
      </c>
      <c r="E2348" s="132">
        <v>42725</v>
      </c>
      <c r="F2348" s="77" t="s">
        <v>2417</v>
      </c>
      <c r="G2348" s="145" t="s">
        <v>1058</v>
      </c>
      <c r="H2348" s="138" t="str">
        <f>IFERROR(VLOOKUP(G2348,REFERENCES!O:P,2,FALSE),"")</f>
        <v xml:space="preserve">Nombre </v>
      </c>
      <c r="I2348" s="185">
        <v>14</v>
      </c>
      <c r="J2348" s="73">
        <v>30</v>
      </c>
      <c r="K2348" s="73">
        <v>28</v>
      </c>
      <c r="L2348" s="73">
        <v>24</v>
      </c>
      <c r="M2348" s="147">
        <v>82</v>
      </c>
      <c r="N2348" s="207">
        <v>14</v>
      </c>
      <c r="O2348" s="149" t="s">
        <v>1038</v>
      </c>
      <c r="P2348" s="71" t="s">
        <v>19</v>
      </c>
      <c r="Q2348" s="71" t="s">
        <v>552</v>
      </c>
      <c r="R2348" s="150" t="s">
        <v>1265</v>
      </c>
      <c r="S2348" s="206" t="s">
        <v>1871</v>
      </c>
      <c r="T2348" s="206" t="s">
        <v>1034</v>
      </c>
      <c r="U2348" s="206" t="s">
        <v>1062</v>
      </c>
      <c r="V2348" s="206" t="s">
        <v>1049</v>
      </c>
      <c r="W2348" s="206" t="str">
        <f t="shared" si="110"/>
        <v>SHE20161221SUTO1È</v>
      </c>
      <c r="X2348" s="206">
        <f t="shared" si="111"/>
        <v>0</v>
      </c>
      <c r="Y2348" s="206" t="str">
        <f>VLOOKUP(P2348,NIVEAUXADMIN!A:B,2,FALSE)</f>
        <v>HT07</v>
      </c>
      <c r="Z2348" s="206" t="str">
        <f>VLOOKUP(Q2348,NIVEAUXADMIN!E:F,2,FALSE)</f>
        <v>HT07712</v>
      </c>
      <c r="AA2348" s="206" t="str">
        <f>VLOOKUP(R2348,NIVEAUXADMIN!I:J,2,FALSE)</f>
        <v>HT07712-01</v>
      </c>
      <c r="AB2348" s="206">
        <f>IF(SUMPRODUCT(($A$4:$A2348=A2348)*($Q$4:$Q2348=Q2348))&gt;1,0,1)</f>
        <v>0</v>
      </c>
      <c r="AC2348" s="207">
        <f>IF(SUMPRODUCT(($A$4:$A2348=A2348)*($F$4:$F2348=F2348)*($Q$4:$Q2348=Q2348))&gt;1,0,1)</f>
        <v>0</v>
      </c>
      <c r="AD2348" s="206" t="str">
        <f t="shared" si="112"/>
        <v xml:space="preserve">{"Organisation": "ShelterBox", "Indicateur": "Distribution de biens non-alimentaire", "Statut": "Réalisé", "Date de l'activité (passé ou planifiée)
( jj-mm-aaaa)": "12/21/2016", "Département": "Sud", "Commune": "Torbeck", "Section Communale": "1ère Bourry"}, </v>
      </c>
    </row>
    <row r="2349" spans="1:30" s="71" customFormat="1" x14ac:dyDescent="0.25">
      <c r="A2349" s="71" t="s">
        <v>114</v>
      </c>
      <c r="B2349" s="71" t="s">
        <v>2046</v>
      </c>
      <c r="D2349" s="71" t="s">
        <v>15</v>
      </c>
      <c r="E2349" s="132">
        <v>42725</v>
      </c>
      <c r="F2349" s="77" t="s">
        <v>2417</v>
      </c>
      <c r="G2349" s="145" t="s">
        <v>1058</v>
      </c>
      <c r="H2349" s="138" t="str">
        <f>IFERROR(VLOOKUP(G2349,REFERENCES!O:P,2,FALSE),"")</f>
        <v xml:space="preserve">Nombre </v>
      </c>
      <c r="I2349" s="185">
        <v>28</v>
      </c>
      <c r="J2349" s="73">
        <v>57</v>
      </c>
      <c r="K2349" s="73">
        <v>60</v>
      </c>
      <c r="L2349" s="73">
        <v>50</v>
      </c>
      <c r="M2349" s="147">
        <v>167</v>
      </c>
      <c r="N2349" s="207">
        <v>28</v>
      </c>
      <c r="O2349" s="149" t="s">
        <v>1038</v>
      </c>
      <c r="P2349" s="71" t="s">
        <v>19</v>
      </c>
      <c r="Q2349" s="206" t="s">
        <v>552</v>
      </c>
      <c r="R2349" s="150" t="s">
        <v>1385</v>
      </c>
      <c r="S2349" s="206" t="s">
        <v>1872</v>
      </c>
      <c r="T2349" s="71" t="s">
        <v>1034</v>
      </c>
      <c r="U2349" s="71" t="s">
        <v>1062</v>
      </c>
      <c r="V2349" s="206" t="s">
        <v>1049</v>
      </c>
      <c r="W2349" s="206" t="str">
        <f t="shared" si="110"/>
        <v>SHE20161221SUTO2È</v>
      </c>
      <c r="X2349" s="206">
        <f t="shared" si="111"/>
        <v>0</v>
      </c>
      <c r="Y2349" s="206" t="str">
        <f>VLOOKUP(P2349,NIVEAUXADMIN!A:B,2,FALSE)</f>
        <v>HT07</v>
      </c>
      <c r="Z2349" s="206" t="str">
        <f>VLOOKUP(Q2349,NIVEAUXADMIN!E:F,2,FALSE)</f>
        <v>HT07712</v>
      </c>
      <c r="AA2349" s="206" t="str">
        <f>VLOOKUP(R2349,NIVEAUXADMIN!I:J,2,FALSE)</f>
        <v>HT07712-02</v>
      </c>
      <c r="AB2349" s="206">
        <f>IF(SUMPRODUCT(($A$4:$A2349=A2349)*($Q$4:$Q2349=Q2349))&gt;1,0,1)</f>
        <v>0</v>
      </c>
      <c r="AC2349" s="207">
        <f>IF(SUMPRODUCT(($A$4:$A2349=A2349)*($F$4:$F2349=F2349)*($Q$4:$Q2349=Q2349))&gt;1,0,1)</f>
        <v>0</v>
      </c>
      <c r="AD2349" s="206" t="str">
        <f t="shared" si="112"/>
        <v xml:space="preserve">{"Organisation": "ShelterBox", "Indicateur": "Distribution de biens non-alimentaire", "Statut": "Réalisé", "Date de l'activité (passé ou planifiée)
( jj-mm-aaaa)": "12/21/2016", "Département": "Sud", "Commune": "Torbeck", "Section Communale": "2ème Bérault"}, </v>
      </c>
    </row>
    <row r="2350" spans="1:30" s="71" customFormat="1" x14ac:dyDescent="0.25">
      <c r="A2350" s="71" t="s">
        <v>114</v>
      </c>
      <c r="B2350" s="71" t="s">
        <v>2046</v>
      </c>
      <c r="D2350" s="71" t="s">
        <v>15</v>
      </c>
      <c r="E2350" s="132">
        <v>42725</v>
      </c>
      <c r="F2350" s="77" t="s">
        <v>2420</v>
      </c>
      <c r="G2350" s="145" t="s">
        <v>2410</v>
      </c>
      <c r="H2350" s="138" t="str">
        <f>IFERROR(VLOOKUP(G2350,REFERENCES!O:P,2,FALSE),"")</f>
        <v xml:space="preserve">Nombre </v>
      </c>
      <c r="I2350" s="185">
        <v>14</v>
      </c>
      <c r="J2350" s="73">
        <v>30</v>
      </c>
      <c r="K2350" s="73">
        <v>28</v>
      </c>
      <c r="L2350" s="73">
        <v>24</v>
      </c>
      <c r="M2350" s="147">
        <v>82</v>
      </c>
      <c r="N2350" s="73">
        <v>14</v>
      </c>
      <c r="O2350" s="149" t="s">
        <v>1038</v>
      </c>
      <c r="P2350" s="71" t="s">
        <v>19</v>
      </c>
      <c r="Q2350" s="206" t="s">
        <v>552</v>
      </c>
      <c r="R2350" s="150" t="s">
        <v>1265</v>
      </c>
      <c r="S2350" s="206" t="s">
        <v>1871</v>
      </c>
      <c r="T2350" s="71" t="s">
        <v>1034</v>
      </c>
      <c r="U2350" s="71" t="s">
        <v>1062</v>
      </c>
      <c r="V2350" s="145" t="s">
        <v>1171</v>
      </c>
      <c r="W2350" s="206" t="str">
        <f t="shared" si="110"/>
        <v>SHE20161221SUTO1È</v>
      </c>
      <c r="X2350" s="206">
        <f t="shared" si="111"/>
        <v>0</v>
      </c>
      <c r="Y2350" s="206" t="str">
        <f>VLOOKUP(P2350,NIVEAUXADMIN!A:B,2,FALSE)</f>
        <v>HT07</v>
      </c>
      <c r="Z2350" s="206" t="str">
        <f>VLOOKUP(Q2350,NIVEAUXADMIN!E:F,2,FALSE)</f>
        <v>HT07712</v>
      </c>
      <c r="AA2350" s="206" t="str">
        <f>VLOOKUP(R2350,NIVEAUXADMIN!I:J,2,FALSE)</f>
        <v>HT07712-01</v>
      </c>
      <c r="AB2350" s="206">
        <f>IF(SUMPRODUCT(($A$4:$A2350=A2350)*($Q$4:$Q2350=Q2350))&gt;1,0,1)</f>
        <v>0</v>
      </c>
      <c r="AC2350" s="207">
        <f>IF(SUMPRODUCT(($A$4:$A2350=A2350)*($F$4:$F2350=F2350)*($Q$4:$Q2350=Q2350))&gt;1,0,1)</f>
        <v>1</v>
      </c>
      <c r="AD2350" s="206" t="str">
        <f t="shared" si="112"/>
        <v xml:space="preserve">{"Organisation": "ShelterBox", "Indicateur": "Distribution de materiel d'abris d'urgence", "Statut": "Réalisé", "Date de l'activité (passé ou planifiée)
( jj-mm-aaaa)": "12/21/2016", "Département": "Sud", "Commune": "Torbeck", "Section Communale": "1ère Bourry"}, </v>
      </c>
    </row>
    <row r="2351" spans="1:30" s="71" customFormat="1" x14ac:dyDescent="0.25">
      <c r="A2351" s="71" t="s">
        <v>114</v>
      </c>
      <c r="B2351" s="71" t="s">
        <v>2046</v>
      </c>
      <c r="D2351" s="71" t="s">
        <v>15</v>
      </c>
      <c r="E2351" s="132">
        <v>42725</v>
      </c>
      <c r="F2351" s="77" t="s">
        <v>2420</v>
      </c>
      <c r="G2351" s="145" t="s">
        <v>2410</v>
      </c>
      <c r="H2351" s="138" t="str">
        <f>IFERROR(VLOOKUP(G2351,REFERENCES!O:P,2,FALSE),"")</f>
        <v xml:space="preserve">Nombre </v>
      </c>
      <c r="I2351" s="185">
        <v>28</v>
      </c>
      <c r="J2351" s="73">
        <v>57</v>
      </c>
      <c r="K2351" s="73">
        <v>60</v>
      </c>
      <c r="L2351" s="73">
        <v>50</v>
      </c>
      <c r="M2351" s="147">
        <v>167</v>
      </c>
      <c r="N2351" s="73">
        <v>28</v>
      </c>
      <c r="O2351" s="149" t="s">
        <v>1038</v>
      </c>
      <c r="P2351" s="71" t="s">
        <v>19</v>
      </c>
      <c r="Q2351" s="206" t="s">
        <v>552</v>
      </c>
      <c r="R2351" s="150" t="s">
        <v>1385</v>
      </c>
      <c r="S2351" s="206" t="s">
        <v>1872</v>
      </c>
      <c r="T2351" s="71" t="s">
        <v>1034</v>
      </c>
      <c r="U2351" s="71" t="s">
        <v>1062</v>
      </c>
      <c r="V2351" s="145" t="s">
        <v>1171</v>
      </c>
      <c r="W2351" s="206" t="str">
        <f t="shared" si="110"/>
        <v>SHE20161221SUTO2È</v>
      </c>
      <c r="X2351" s="206">
        <f t="shared" si="111"/>
        <v>0</v>
      </c>
      <c r="Y2351" s="206" t="str">
        <f>VLOOKUP(P2351,NIVEAUXADMIN!A:B,2,FALSE)</f>
        <v>HT07</v>
      </c>
      <c r="Z2351" s="206" t="str">
        <f>VLOOKUP(Q2351,NIVEAUXADMIN!E:F,2,FALSE)</f>
        <v>HT07712</v>
      </c>
      <c r="AA2351" s="206" t="str">
        <f>VLOOKUP(R2351,NIVEAUXADMIN!I:J,2,FALSE)</f>
        <v>HT07712-02</v>
      </c>
      <c r="AB2351" s="206">
        <f>IF(SUMPRODUCT(($A$4:$A2351=A2351)*($Q$4:$Q2351=Q2351))&gt;1,0,1)</f>
        <v>0</v>
      </c>
      <c r="AC2351" s="207">
        <f>IF(SUMPRODUCT(($A$4:$A2351=A2351)*($F$4:$F2351=F2351)*($Q$4:$Q2351=Q2351))&gt;1,0,1)</f>
        <v>0</v>
      </c>
      <c r="AD2351" s="206" t="str">
        <f t="shared" si="112"/>
        <v xml:space="preserve">{"Organisation": "ShelterBox", "Indicateur": "Distribution de materiel d'abris d'urgence", "Statut": "Réalisé", "Date de l'activité (passé ou planifiée)
( jj-mm-aaaa)": "12/21/2016", "Département": "Sud", "Commune": "Torbeck", "Section Communale": "2ème Bérault"}, </v>
      </c>
    </row>
    <row r="2352" spans="1:30" s="71" customFormat="1" x14ac:dyDescent="0.25">
      <c r="A2352" s="71" t="s">
        <v>114</v>
      </c>
      <c r="B2352" s="71" t="s">
        <v>2046</v>
      </c>
      <c r="D2352" s="71" t="s">
        <v>15</v>
      </c>
      <c r="E2352" s="132">
        <v>42725</v>
      </c>
      <c r="F2352" s="77" t="s">
        <v>2417</v>
      </c>
      <c r="G2352" s="145" t="s">
        <v>1054</v>
      </c>
      <c r="H2352" s="138" t="str">
        <f>IFERROR(VLOOKUP(G2352,REFERENCES!O:P,2,FALSE),"")</f>
        <v xml:space="preserve">Nombre </v>
      </c>
      <c r="I2352" s="185">
        <v>28</v>
      </c>
      <c r="J2352" s="73">
        <v>30</v>
      </c>
      <c r="K2352" s="73">
        <v>28</v>
      </c>
      <c r="L2352" s="73">
        <v>24</v>
      </c>
      <c r="M2352" s="147">
        <v>82</v>
      </c>
      <c r="N2352" s="73">
        <v>14</v>
      </c>
      <c r="O2352" s="149" t="s">
        <v>1038</v>
      </c>
      <c r="P2352" s="71" t="s">
        <v>19</v>
      </c>
      <c r="Q2352" s="71" t="s">
        <v>552</v>
      </c>
      <c r="R2352" s="78" t="s">
        <v>1265</v>
      </c>
      <c r="S2352" s="71" t="s">
        <v>1871</v>
      </c>
      <c r="T2352" s="71" t="s">
        <v>1034</v>
      </c>
      <c r="U2352" s="71" t="s">
        <v>1062</v>
      </c>
      <c r="V2352" s="145" t="s">
        <v>1170</v>
      </c>
      <c r="W2352" s="206" t="str">
        <f t="shared" si="110"/>
        <v>SHE20161221SUTO1È</v>
      </c>
      <c r="X2352" s="206">
        <f t="shared" si="111"/>
        <v>0</v>
      </c>
      <c r="Y2352" s="206" t="str">
        <f>VLOOKUP(P2352,NIVEAUXADMIN!A:B,2,FALSE)</f>
        <v>HT07</v>
      </c>
      <c r="Z2352" s="206" t="str">
        <f>VLOOKUP(Q2352,NIVEAUXADMIN!E:F,2,FALSE)</f>
        <v>HT07712</v>
      </c>
      <c r="AA2352" s="206" t="str">
        <f>VLOOKUP(R2352,NIVEAUXADMIN!I:J,2,FALSE)</f>
        <v>HT07712-01</v>
      </c>
      <c r="AB2352" s="206">
        <f>IF(SUMPRODUCT(($A$4:$A2352=A2352)*($Q$4:$Q2352=Q2352))&gt;1,0,1)</f>
        <v>0</v>
      </c>
      <c r="AC2352" s="207">
        <f>IF(SUMPRODUCT(($A$4:$A2352=A2352)*($F$4:$F2352=F2352)*($Q$4:$Q2352=Q2352))&gt;1,0,1)</f>
        <v>0</v>
      </c>
      <c r="AD2352" s="206" t="str">
        <f t="shared" si="112"/>
        <v xml:space="preserve">{"Organisation": "ShelterBox", "Indicateur": "Distribution de biens non-alimentaire", "Statut": "Réalisé", "Date de l'activité (passé ou planifiée)
( jj-mm-aaaa)": "12/21/2016", "Département": "Sud", "Commune": "Torbeck", "Section Communale": "1ère Bourry"}, </v>
      </c>
    </row>
    <row r="2353" spans="1:30" s="71" customFormat="1" x14ac:dyDescent="0.25">
      <c r="A2353" s="71" t="s">
        <v>114</v>
      </c>
      <c r="B2353" s="71" t="s">
        <v>2046</v>
      </c>
      <c r="D2353" s="71" t="s">
        <v>15</v>
      </c>
      <c r="E2353" s="132">
        <v>42725</v>
      </c>
      <c r="F2353" s="77" t="s">
        <v>2417</v>
      </c>
      <c r="G2353" s="145" t="s">
        <v>1054</v>
      </c>
      <c r="H2353" s="138" t="str">
        <f>IFERROR(VLOOKUP(G2353,REFERENCES!O:P,2,FALSE),"")</f>
        <v xml:space="preserve">Nombre </v>
      </c>
      <c r="I2353" s="185">
        <v>56</v>
      </c>
      <c r="J2353" s="73">
        <v>57</v>
      </c>
      <c r="K2353" s="73">
        <v>60</v>
      </c>
      <c r="L2353" s="73">
        <v>50</v>
      </c>
      <c r="M2353" s="147">
        <v>167</v>
      </c>
      <c r="N2353" s="73">
        <v>28</v>
      </c>
      <c r="O2353" s="149" t="s">
        <v>1038</v>
      </c>
      <c r="P2353" s="71" t="s">
        <v>19</v>
      </c>
      <c r="Q2353" s="71" t="s">
        <v>552</v>
      </c>
      <c r="R2353" s="78" t="s">
        <v>1385</v>
      </c>
      <c r="S2353" s="71" t="s">
        <v>1872</v>
      </c>
      <c r="T2353" s="71" t="s">
        <v>1034</v>
      </c>
      <c r="U2353" s="71" t="s">
        <v>1062</v>
      </c>
      <c r="V2353" s="145" t="s">
        <v>1170</v>
      </c>
      <c r="W2353" s="206" t="str">
        <f t="shared" si="110"/>
        <v>SHE20161221SUTO2È</v>
      </c>
      <c r="X2353" s="206">
        <f t="shared" si="111"/>
        <v>0</v>
      </c>
      <c r="Y2353" s="206" t="str">
        <f>VLOOKUP(P2353,NIVEAUXADMIN!A:B,2,FALSE)</f>
        <v>HT07</v>
      </c>
      <c r="Z2353" s="206" t="str">
        <f>VLOOKUP(Q2353,NIVEAUXADMIN!E:F,2,FALSE)</f>
        <v>HT07712</v>
      </c>
      <c r="AA2353" s="206" t="str">
        <f>VLOOKUP(R2353,NIVEAUXADMIN!I:J,2,FALSE)</f>
        <v>HT07712-02</v>
      </c>
      <c r="AB2353" s="206">
        <f>IF(SUMPRODUCT(($A$4:$A2353=A2353)*($Q$4:$Q2353=Q2353))&gt;1,0,1)</f>
        <v>0</v>
      </c>
      <c r="AC2353" s="207">
        <f>IF(SUMPRODUCT(($A$4:$A2353=A2353)*($F$4:$F2353=F2353)*($Q$4:$Q2353=Q2353))&gt;1,0,1)</f>
        <v>0</v>
      </c>
      <c r="AD2353" s="206" t="str">
        <f t="shared" si="112"/>
        <v xml:space="preserve">{"Organisation": "ShelterBox", "Indicateur": "Distribution de biens non-alimentaire", "Statut": "Réalisé", "Date de l'activité (passé ou planifiée)
( jj-mm-aaaa)": "12/21/2016", "Département": "Sud", "Commune": "Torbeck", "Section Communale": "2ème Bérault"}, </v>
      </c>
    </row>
    <row r="2354" spans="1:30" s="71" customFormat="1" x14ac:dyDescent="0.25">
      <c r="A2354" s="71" t="s">
        <v>114</v>
      </c>
      <c r="B2354" s="71" t="s">
        <v>2046</v>
      </c>
      <c r="D2354" s="71" t="s">
        <v>15</v>
      </c>
      <c r="E2354" s="132">
        <v>42725</v>
      </c>
      <c r="F2354" s="77" t="s">
        <v>2417</v>
      </c>
      <c r="G2354" s="145" t="s">
        <v>1051</v>
      </c>
      <c r="H2354" s="138" t="str">
        <f>IFERROR(VLOOKUP(G2354,REFERENCES!O:P,2,FALSE),"")</f>
        <v xml:space="preserve">Nombre </v>
      </c>
      <c r="I2354" s="185">
        <v>28</v>
      </c>
      <c r="J2354" s="73">
        <v>30</v>
      </c>
      <c r="K2354" s="73">
        <v>28</v>
      </c>
      <c r="L2354" s="73">
        <v>24</v>
      </c>
      <c r="M2354" s="147">
        <v>82</v>
      </c>
      <c r="N2354" s="73">
        <v>14</v>
      </c>
      <c r="O2354" s="149" t="s">
        <v>1038</v>
      </c>
      <c r="P2354" s="71" t="s">
        <v>19</v>
      </c>
      <c r="Q2354" s="71" t="s">
        <v>552</v>
      </c>
      <c r="R2354" s="78" t="s">
        <v>1265</v>
      </c>
      <c r="S2354" s="71" t="s">
        <v>1871</v>
      </c>
      <c r="T2354" s="71" t="s">
        <v>1034</v>
      </c>
      <c r="U2354" s="71" t="s">
        <v>1062</v>
      </c>
      <c r="V2354" s="145" t="s">
        <v>1170</v>
      </c>
      <c r="W2354" s="206" t="str">
        <f t="shared" si="110"/>
        <v>SHE20161221SUTO1È</v>
      </c>
      <c r="X2354" s="206">
        <f t="shared" si="111"/>
        <v>0</v>
      </c>
      <c r="Y2354" s="206" t="str">
        <f>VLOOKUP(P2354,NIVEAUXADMIN!A:B,2,FALSE)</f>
        <v>HT07</v>
      </c>
      <c r="Z2354" s="206" t="str">
        <f>VLOOKUP(Q2354,NIVEAUXADMIN!E:F,2,FALSE)</f>
        <v>HT07712</v>
      </c>
      <c r="AA2354" s="206" t="str">
        <f>VLOOKUP(R2354,NIVEAUXADMIN!I:J,2,FALSE)</f>
        <v>HT07712-01</v>
      </c>
      <c r="AB2354" s="206">
        <f>IF(SUMPRODUCT(($A$4:$A2354=A2354)*($Q$4:$Q2354=Q2354))&gt;1,0,1)</f>
        <v>0</v>
      </c>
      <c r="AC2354" s="207">
        <f>IF(SUMPRODUCT(($A$4:$A2354=A2354)*($F$4:$F2354=F2354)*($Q$4:$Q2354=Q2354))&gt;1,0,1)</f>
        <v>0</v>
      </c>
      <c r="AD2354" s="206" t="str">
        <f t="shared" si="112"/>
        <v xml:space="preserve">{"Organisation": "ShelterBox", "Indicateur": "Distribution de biens non-alimentaire", "Statut": "Réalisé", "Date de l'activité (passé ou planifiée)
( jj-mm-aaaa)": "12/21/2016", "Département": "Sud", "Commune": "Torbeck", "Section Communale": "1ère Bourry"}, </v>
      </c>
    </row>
    <row r="2355" spans="1:30" s="71" customFormat="1" x14ac:dyDescent="0.25">
      <c r="A2355" s="71" t="s">
        <v>114</v>
      </c>
      <c r="B2355" s="71" t="s">
        <v>2046</v>
      </c>
      <c r="D2355" s="71" t="s">
        <v>15</v>
      </c>
      <c r="E2355" s="132">
        <v>42725</v>
      </c>
      <c r="F2355" s="77" t="s">
        <v>2417</v>
      </c>
      <c r="G2355" s="145" t="s">
        <v>1051</v>
      </c>
      <c r="H2355" s="138" t="str">
        <f>IFERROR(VLOOKUP(G2355,REFERENCES!O:P,2,FALSE),"")</f>
        <v xml:space="preserve">Nombre </v>
      </c>
      <c r="I2355" s="185">
        <v>56</v>
      </c>
      <c r="J2355" s="73">
        <v>57</v>
      </c>
      <c r="K2355" s="73">
        <v>60</v>
      </c>
      <c r="L2355" s="73">
        <v>50</v>
      </c>
      <c r="M2355" s="147">
        <v>167</v>
      </c>
      <c r="N2355" s="73">
        <v>28</v>
      </c>
      <c r="O2355" s="149" t="s">
        <v>1038</v>
      </c>
      <c r="P2355" s="71" t="s">
        <v>19</v>
      </c>
      <c r="Q2355" s="71" t="s">
        <v>552</v>
      </c>
      <c r="R2355" s="78" t="s">
        <v>1385</v>
      </c>
      <c r="S2355" s="71" t="s">
        <v>1872</v>
      </c>
      <c r="T2355" s="71" t="s">
        <v>1034</v>
      </c>
      <c r="U2355" s="71" t="s">
        <v>1062</v>
      </c>
      <c r="V2355" s="145" t="s">
        <v>1170</v>
      </c>
      <c r="W2355" s="206" t="str">
        <f t="shared" si="110"/>
        <v>SHE20161221SUTO2È</v>
      </c>
      <c r="X2355" s="206">
        <f t="shared" si="111"/>
        <v>0</v>
      </c>
      <c r="Y2355" s="206" t="str">
        <f>VLOOKUP(P2355,NIVEAUXADMIN!A:B,2,FALSE)</f>
        <v>HT07</v>
      </c>
      <c r="Z2355" s="206" t="str">
        <f>VLOOKUP(Q2355,NIVEAUXADMIN!E:F,2,FALSE)</f>
        <v>HT07712</v>
      </c>
      <c r="AA2355" s="206" t="str">
        <f>VLOOKUP(R2355,NIVEAUXADMIN!I:J,2,FALSE)</f>
        <v>HT07712-02</v>
      </c>
      <c r="AB2355" s="206">
        <f>IF(SUMPRODUCT(($A$4:$A2355=A2355)*($Q$4:$Q2355=Q2355))&gt;1,0,1)</f>
        <v>0</v>
      </c>
      <c r="AC2355" s="207">
        <f>IF(SUMPRODUCT(($A$4:$A2355=A2355)*($F$4:$F2355=F2355)*($Q$4:$Q2355=Q2355))&gt;1,0,1)</f>
        <v>0</v>
      </c>
      <c r="AD2355" s="206" t="str">
        <f t="shared" si="112"/>
        <v xml:space="preserve">{"Organisation": "ShelterBox", "Indicateur": "Distribution de biens non-alimentaire", "Statut": "Réalisé", "Date de l'activité (passé ou planifiée)
( jj-mm-aaaa)": "12/21/2016", "Département": "Sud", "Commune": "Torbeck", "Section Communale": "2ème Bérault"}, </v>
      </c>
    </row>
    <row r="2356" spans="1:30" s="71" customFormat="1" x14ac:dyDescent="0.25">
      <c r="A2356" s="71" t="s">
        <v>114</v>
      </c>
      <c r="B2356" s="71" t="s">
        <v>1135</v>
      </c>
      <c r="D2356" s="71" t="s">
        <v>15</v>
      </c>
      <c r="E2356" s="132">
        <v>42728</v>
      </c>
      <c r="F2356" s="77" t="s">
        <v>2417</v>
      </c>
      <c r="G2356" s="145" t="s">
        <v>1052</v>
      </c>
      <c r="H2356" s="138" t="str">
        <f>IFERROR(VLOOKUP(G2356,REFERENCES!O:P,2,FALSE),"")</f>
        <v xml:space="preserve">Nombre </v>
      </c>
      <c r="I2356" s="182">
        <v>50</v>
      </c>
      <c r="J2356" s="73">
        <v>100</v>
      </c>
      <c r="K2356" s="73">
        <v>84</v>
      </c>
      <c r="L2356" s="73">
        <v>79</v>
      </c>
      <c r="M2356" s="147">
        <v>263</v>
      </c>
      <c r="N2356" s="73">
        <v>50</v>
      </c>
      <c r="O2356" s="149" t="s">
        <v>1038</v>
      </c>
      <c r="P2356" s="71" t="s">
        <v>19</v>
      </c>
      <c r="Q2356" s="71" t="s">
        <v>518</v>
      </c>
      <c r="R2356" s="78" t="s">
        <v>1409</v>
      </c>
      <c r="S2356" s="71" t="s">
        <v>1176</v>
      </c>
      <c r="U2356" s="71" t="s">
        <v>1062</v>
      </c>
      <c r="V2356" s="145" t="s">
        <v>1171</v>
      </c>
      <c r="W2356" s="206" t="str">
        <f t="shared" si="110"/>
        <v>SHE20161224SUCH2È</v>
      </c>
      <c r="X2356" s="206">
        <f t="shared" si="111"/>
        <v>0</v>
      </c>
      <c r="Y2356" s="206" t="str">
        <f>VLOOKUP(P2356,NIVEAUXADMIN!A:B,2,FALSE)</f>
        <v>HT07</v>
      </c>
      <c r="Z2356" s="206" t="str">
        <f>VLOOKUP(Q2356,NIVEAUXADMIN!E:F,2,FALSE)</f>
        <v>HT07751</v>
      </c>
      <c r="AA2356" s="206" t="str">
        <f>VLOOKUP(R2356,NIVEAUXADMIN!I:J,2,FALSE)</f>
        <v>HT07751-02</v>
      </c>
      <c r="AB2356" s="206">
        <f>IF(SUMPRODUCT(($A$4:$A2356=A2356)*($Q$4:$Q2356=Q2356))&gt;1,0,1)</f>
        <v>1</v>
      </c>
      <c r="AC2356" s="207">
        <f>IF(SUMPRODUCT(($A$4:$A2356=A2356)*($F$4:$F2356=F2356)*($Q$4:$Q2356=Q2356))&gt;1,0,1)</f>
        <v>1</v>
      </c>
      <c r="AD2356" s="206" t="str">
        <f t="shared" si="112"/>
        <v xml:space="preserve">{"Organisation": "ShelterBox", "Indicateur": "Distribution de biens non-alimentaire", "Statut": "Réalisé", "Date de l'activité (passé ou planifiée)
( jj-mm-aaaa)": "12/24/2016", "Département": "Sud", "Commune": "Chardonnieres", "Section Communale": "2ème Déjoie"}, </v>
      </c>
    </row>
    <row r="2357" spans="1:30" s="71" customFormat="1" x14ac:dyDescent="0.25">
      <c r="A2357" s="71" t="s">
        <v>114</v>
      </c>
      <c r="B2357" s="71" t="s">
        <v>1135</v>
      </c>
      <c r="D2357" s="71" t="s">
        <v>15</v>
      </c>
      <c r="E2357" s="132">
        <v>42728</v>
      </c>
      <c r="F2357" s="77" t="s">
        <v>2417</v>
      </c>
      <c r="G2357" s="145" t="s">
        <v>1058</v>
      </c>
      <c r="H2357" s="138" t="str">
        <f>IFERROR(VLOOKUP(G2357,REFERENCES!O:P,2,FALSE),"")</f>
        <v xml:space="preserve">Nombre </v>
      </c>
      <c r="I2357" s="182">
        <v>50</v>
      </c>
      <c r="J2357" s="73">
        <v>100</v>
      </c>
      <c r="K2357" s="73">
        <v>84</v>
      </c>
      <c r="L2357" s="73">
        <v>79</v>
      </c>
      <c r="M2357" s="147">
        <v>263</v>
      </c>
      <c r="N2357" s="73">
        <v>50</v>
      </c>
      <c r="O2357" s="149" t="s">
        <v>1038</v>
      </c>
      <c r="P2357" s="71" t="s">
        <v>19</v>
      </c>
      <c r="Q2357" s="71" t="s">
        <v>518</v>
      </c>
      <c r="R2357" s="150" t="s">
        <v>1409</v>
      </c>
      <c r="S2357" s="206" t="s">
        <v>1176</v>
      </c>
      <c r="T2357" s="206"/>
      <c r="U2357" s="206" t="s">
        <v>1062</v>
      </c>
      <c r="V2357" s="206" t="s">
        <v>1049</v>
      </c>
      <c r="W2357" s="206" t="str">
        <f t="shared" si="110"/>
        <v>SHE20161224SUCH2È</v>
      </c>
      <c r="X2357" s="206">
        <f t="shared" si="111"/>
        <v>0</v>
      </c>
      <c r="Y2357" s="206" t="str">
        <f>VLOOKUP(P2357,NIVEAUXADMIN!A:B,2,FALSE)</f>
        <v>HT07</v>
      </c>
      <c r="Z2357" s="206" t="str">
        <f>VLOOKUP(Q2357,NIVEAUXADMIN!E:F,2,FALSE)</f>
        <v>HT07751</v>
      </c>
      <c r="AA2357" s="206" t="str">
        <f>VLOOKUP(R2357,NIVEAUXADMIN!I:J,2,FALSE)</f>
        <v>HT07751-02</v>
      </c>
      <c r="AB2357" s="206">
        <f>IF(SUMPRODUCT(($A$4:$A2357=A2357)*($Q$4:$Q2357=Q2357))&gt;1,0,1)</f>
        <v>0</v>
      </c>
      <c r="AC2357" s="207">
        <f>IF(SUMPRODUCT(($A$4:$A2357=A2357)*($F$4:$F2357=F2357)*($Q$4:$Q2357=Q2357))&gt;1,0,1)</f>
        <v>0</v>
      </c>
      <c r="AD2357" s="206" t="str">
        <f t="shared" si="112"/>
        <v xml:space="preserve">{"Organisation": "ShelterBox", "Indicateur": "Distribution de biens non-alimentaire", "Statut": "Réalisé", "Date de l'activité (passé ou planifiée)
( jj-mm-aaaa)": "12/24/2016", "Département": "Sud", "Commune": "Chardonnieres", "Section Communale": "2ème Déjoie"}, </v>
      </c>
    </row>
    <row r="2358" spans="1:30" s="71" customFormat="1" x14ac:dyDescent="0.25">
      <c r="A2358" s="71" t="s">
        <v>114</v>
      </c>
      <c r="B2358" s="71" t="s">
        <v>1135</v>
      </c>
      <c r="D2358" s="71" t="s">
        <v>15</v>
      </c>
      <c r="E2358" s="132">
        <v>42728</v>
      </c>
      <c r="F2358" s="77" t="s">
        <v>2420</v>
      </c>
      <c r="G2358" s="145" t="s">
        <v>2410</v>
      </c>
      <c r="H2358" s="138" t="str">
        <f>IFERROR(VLOOKUP(G2358,REFERENCES!O:P,2,FALSE),"")</f>
        <v xml:space="preserve">Nombre </v>
      </c>
      <c r="I2358" s="182">
        <v>150</v>
      </c>
      <c r="J2358" s="73">
        <v>240</v>
      </c>
      <c r="K2358" s="73">
        <v>215</v>
      </c>
      <c r="L2358" s="73">
        <v>194</v>
      </c>
      <c r="M2358" s="147">
        <v>649</v>
      </c>
      <c r="N2358" s="73">
        <v>100</v>
      </c>
      <c r="O2358" s="149" t="s">
        <v>1038</v>
      </c>
      <c r="P2358" s="71" t="s">
        <v>19</v>
      </c>
      <c r="Q2358" s="206" t="s">
        <v>518</v>
      </c>
      <c r="R2358" s="150" t="s">
        <v>1409</v>
      </c>
      <c r="S2358" s="206" t="s">
        <v>1176</v>
      </c>
      <c r="U2358" s="71" t="s">
        <v>1062</v>
      </c>
      <c r="V2358" s="145" t="s">
        <v>1171</v>
      </c>
      <c r="W2358" s="206" t="str">
        <f t="shared" si="110"/>
        <v>SHE20161224SUCH2È</v>
      </c>
      <c r="X2358" s="206">
        <f t="shared" si="111"/>
        <v>0</v>
      </c>
      <c r="Y2358" s="206" t="str">
        <f>VLOOKUP(P2358,NIVEAUXADMIN!A:B,2,FALSE)</f>
        <v>HT07</v>
      </c>
      <c r="Z2358" s="206" t="str">
        <f>VLOOKUP(Q2358,NIVEAUXADMIN!E:F,2,FALSE)</f>
        <v>HT07751</v>
      </c>
      <c r="AA2358" s="206" t="str">
        <f>VLOOKUP(R2358,NIVEAUXADMIN!I:J,2,FALSE)</f>
        <v>HT07751-02</v>
      </c>
      <c r="AB2358" s="206">
        <f>IF(SUMPRODUCT(($A$4:$A2358=A2358)*($Q$4:$Q2358=Q2358))&gt;1,0,1)</f>
        <v>0</v>
      </c>
      <c r="AC2358" s="207">
        <f>IF(SUMPRODUCT(($A$4:$A2358=A2358)*($F$4:$F2358=F2358)*($Q$4:$Q2358=Q2358))&gt;1,0,1)</f>
        <v>1</v>
      </c>
      <c r="AD2358" s="206" t="str">
        <f t="shared" si="112"/>
        <v xml:space="preserve">{"Organisation": "ShelterBox", "Indicateur": "Distribution de materiel d'abris d'urgence", "Statut": "Réalisé", "Date de l'activité (passé ou planifiée)
( jj-mm-aaaa)": "12/24/2016", "Département": "Sud", "Commune": "Chardonnieres", "Section Communale": "2ème Déjoie"}, </v>
      </c>
    </row>
    <row r="2359" spans="1:30" s="71" customFormat="1" x14ac:dyDescent="0.25">
      <c r="A2359" s="71" t="s">
        <v>114</v>
      </c>
      <c r="B2359" s="71" t="s">
        <v>1135</v>
      </c>
      <c r="D2359" s="71" t="s">
        <v>15</v>
      </c>
      <c r="E2359" s="132">
        <v>42728</v>
      </c>
      <c r="F2359" s="77" t="s">
        <v>2417</v>
      </c>
      <c r="G2359" s="145" t="s">
        <v>1054</v>
      </c>
      <c r="H2359" s="138" t="str">
        <f>IFERROR(VLOOKUP(G2359,REFERENCES!O:P,2,FALSE),"")</f>
        <v xml:space="preserve">Nombre </v>
      </c>
      <c r="I2359" s="182">
        <v>100</v>
      </c>
      <c r="J2359" s="146">
        <v>100</v>
      </c>
      <c r="K2359" s="146">
        <v>84</v>
      </c>
      <c r="L2359" s="146">
        <v>79</v>
      </c>
      <c r="M2359" s="147">
        <v>263</v>
      </c>
      <c r="N2359" s="73">
        <v>100</v>
      </c>
      <c r="O2359" s="149" t="s">
        <v>1038</v>
      </c>
      <c r="P2359" s="71" t="s">
        <v>19</v>
      </c>
      <c r="Q2359" s="206" t="s">
        <v>518</v>
      </c>
      <c r="R2359" s="150" t="s">
        <v>1409</v>
      </c>
      <c r="S2359" s="71" t="s">
        <v>1176</v>
      </c>
      <c r="T2359" s="143"/>
      <c r="U2359" s="143" t="s">
        <v>1062</v>
      </c>
      <c r="V2359" s="145" t="s">
        <v>1170</v>
      </c>
      <c r="W2359" s="206" t="str">
        <f t="shared" si="110"/>
        <v>SHE20161224SUCH2È</v>
      </c>
      <c r="X2359" s="206">
        <f t="shared" si="111"/>
        <v>0</v>
      </c>
      <c r="Y2359" s="206" t="str">
        <f>VLOOKUP(P2359,NIVEAUXADMIN!A:B,2,FALSE)</f>
        <v>HT07</v>
      </c>
      <c r="Z2359" s="206" t="str">
        <f>VLOOKUP(Q2359,NIVEAUXADMIN!E:F,2,FALSE)</f>
        <v>HT07751</v>
      </c>
      <c r="AA2359" s="206" t="str">
        <f>VLOOKUP(R2359,NIVEAUXADMIN!I:J,2,FALSE)</f>
        <v>HT07751-02</v>
      </c>
      <c r="AB2359" s="206">
        <f>IF(SUMPRODUCT(($A$4:$A2359=A2359)*($Q$4:$Q2359=Q2359))&gt;1,0,1)</f>
        <v>0</v>
      </c>
      <c r="AC2359" s="207">
        <f>IF(SUMPRODUCT(($A$4:$A2359=A2359)*($F$4:$F2359=F2359)*($Q$4:$Q2359=Q2359))&gt;1,0,1)</f>
        <v>0</v>
      </c>
      <c r="AD2359"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0" spans="1:30" s="71" customFormat="1" x14ac:dyDescent="0.25">
      <c r="A2360" s="71" t="s">
        <v>114</v>
      </c>
      <c r="B2360" s="71" t="s">
        <v>1135</v>
      </c>
      <c r="D2360" s="71" t="s">
        <v>15</v>
      </c>
      <c r="E2360" s="132">
        <v>42728</v>
      </c>
      <c r="F2360" s="77" t="s">
        <v>2417</v>
      </c>
      <c r="G2360" s="145" t="s">
        <v>1051</v>
      </c>
      <c r="H2360" s="138" t="str">
        <f>IFERROR(VLOOKUP(G2360,REFERENCES!O:P,2,FALSE),"")</f>
        <v xml:space="preserve">Nombre </v>
      </c>
      <c r="I2360" s="182">
        <v>100</v>
      </c>
      <c r="J2360" s="146">
        <v>100</v>
      </c>
      <c r="K2360" s="146">
        <v>84</v>
      </c>
      <c r="L2360" s="146">
        <v>79</v>
      </c>
      <c r="M2360" s="147">
        <v>263</v>
      </c>
      <c r="N2360" s="73">
        <v>100</v>
      </c>
      <c r="O2360" s="149" t="s">
        <v>1038</v>
      </c>
      <c r="P2360" s="71" t="s">
        <v>19</v>
      </c>
      <c r="Q2360" s="206" t="s">
        <v>518</v>
      </c>
      <c r="R2360" s="150" t="s">
        <v>1409</v>
      </c>
      <c r="S2360" s="206" t="s">
        <v>1176</v>
      </c>
      <c r="T2360" s="206"/>
      <c r="U2360" s="206" t="s">
        <v>1062</v>
      </c>
      <c r="V2360" s="145" t="s">
        <v>1170</v>
      </c>
      <c r="W2360" s="206" t="str">
        <f t="shared" si="110"/>
        <v>SHE20161224SUCH2È</v>
      </c>
      <c r="X2360" s="206">
        <f t="shared" si="111"/>
        <v>0</v>
      </c>
      <c r="Y2360" s="206" t="str">
        <f>VLOOKUP(P2360,NIVEAUXADMIN!A:B,2,FALSE)</f>
        <v>HT07</v>
      </c>
      <c r="Z2360" s="206" t="str">
        <f>VLOOKUP(Q2360,NIVEAUXADMIN!E:F,2,FALSE)</f>
        <v>HT07751</v>
      </c>
      <c r="AA2360" s="206" t="str">
        <f>VLOOKUP(R2360,NIVEAUXADMIN!I:J,2,FALSE)</f>
        <v>HT07751-02</v>
      </c>
      <c r="AB2360" s="206">
        <f>IF(SUMPRODUCT(($A$4:$A2360=A2360)*($Q$4:$Q2360=Q2360))&gt;1,0,1)</f>
        <v>0</v>
      </c>
      <c r="AC2360" s="207">
        <f>IF(SUMPRODUCT(($A$4:$A2360=A2360)*($F$4:$F2360=F2360)*($Q$4:$Q2360=Q2360))&gt;1,0,1)</f>
        <v>0</v>
      </c>
      <c r="AD2360"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1" spans="1:30" s="71" customFormat="1" x14ac:dyDescent="0.25">
      <c r="A2361" s="71" t="s">
        <v>114</v>
      </c>
      <c r="B2361" s="71" t="s">
        <v>1135</v>
      </c>
      <c r="D2361" s="71" t="s">
        <v>15</v>
      </c>
      <c r="E2361" s="132">
        <v>42728</v>
      </c>
      <c r="F2361" s="77" t="s">
        <v>2417</v>
      </c>
      <c r="G2361" s="145" t="s">
        <v>1052</v>
      </c>
      <c r="H2361" s="138" t="str">
        <f>IFERROR(VLOOKUP(G2361,REFERENCES!O:P,2,FALSE),"")</f>
        <v xml:space="preserve">Nombre </v>
      </c>
      <c r="I2361" s="182">
        <v>50</v>
      </c>
      <c r="J2361" s="207">
        <v>99</v>
      </c>
      <c r="K2361" s="146">
        <v>69</v>
      </c>
      <c r="L2361" s="146">
        <v>70</v>
      </c>
      <c r="M2361" s="147">
        <v>238</v>
      </c>
      <c r="N2361" s="207">
        <v>50</v>
      </c>
      <c r="O2361" s="149" t="s">
        <v>1038</v>
      </c>
      <c r="P2361" s="71" t="s">
        <v>19</v>
      </c>
      <c r="Q2361" s="71" t="s">
        <v>518</v>
      </c>
      <c r="R2361" s="150" t="s">
        <v>1409</v>
      </c>
      <c r="S2361" s="71" t="s">
        <v>1175</v>
      </c>
      <c r="T2361" s="143"/>
      <c r="U2361" s="143" t="s">
        <v>1062</v>
      </c>
      <c r="V2361" s="145" t="s">
        <v>1171</v>
      </c>
      <c r="W2361" s="206" t="str">
        <f t="shared" si="110"/>
        <v>SHE20161224SUCH2È</v>
      </c>
      <c r="X2361" s="206">
        <f t="shared" si="111"/>
        <v>0</v>
      </c>
      <c r="Y2361" s="206" t="str">
        <f>VLOOKUP(P2361,NIVEAUXADMIN!A:B,2,FALSE)</f>
        <v>HT07</v>
      </c>
      <c r="Z2361" s="206" t="str">
        <f>VLOOKUP(Q2361,NIVEAUXADMIN!E:F,2,FALSE)</f>
        <v>HT07751</v>
      </c>
      <c r="AA2361" s="206" t="str">
        <f>VLOOKUP(R2361,NIVEAUXADMIN!I:J,2,FALSE)</f>
        <v>HT07751-02</v>
      </c>
      <c r="AB2361" s="206">
        <f>IF(SUMPRODUCT(($A$4:$A2361=A2361)*($Q$4:$Q2361=Q2361))&gt;1,0,1)</f>
        <v>0</v>
      </c>
      <c r="AC2361" s="207">
        <f>IF(SUMPRODUCT(($A$4:$A2361=A2361)*($F$4:$F2361=F2361)*($Q$4:$Q2361=Q2361))&gt;1,0,1)</f>
        <v>0</v>
      </c>
      <c r="AD2361"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2" spans="1:30" s="71" customFormat="1" x14ac:dyDescent="0.25">
      <c r="A2362" s="71" t="s">
        <v>114</v>
      </c>
      <c r="B2362" s="71" t="s">
        <v>1135</v>
      </c>
      <c r="D2362" s="71" t="s">
        <v>15</v>
      </c>
      <c r="E2362" s="132">
        <v>42728</v>
      </c>
      <c r="F2362" s="77" t="s">
        <v>2417</v>
      </c>
      <c r="G2362" s="145" t="s">
        <v>1058</v>
      </c>
      <c r="H2362" s="138" t="str">
        <f>IFERROR(VLOOKUP(G2362,REFERENCES!O:P,2,FALSE),"")</f>
        <v xml:space="preserve">Nombre </v>
      </c>
      <c r="I2362" s="182">
        <v>50</v>
      </c>
      <c r="J2362" s="207">
        <v>99</v>
      </c>
      <c r="K2362" s="146">
        <v>69</v>
      </c>
      <c r="L2362" s="146">
        <v>70</v>
      </c>
      <c r="M2362" s="147">
        <v>238</v>
      </c>
      <c r="N2362" s="207">
        <v>50</v>
      </c>
      <c r="O2362" s="149" t="s">
        <v>1038</v>
      </c>
      <c r="P2362" s="71" t="s">
        <v>19</v>
      </c>
      <c r="Q2362" s="71" t="s">
        <v>518</v>
      </c>
      <c r="R2362" s="150" t="s">
        <v>1409</v>
      </c>
      <c r="S2362" s="71" t="s">
        <v>1175</v>
      </c>
      <c r="T2362" s="143"/>
      <c r="U2362" s="143" t="s">
        <v>1062</v>
      </c>
      <c r="V2362" s="206" t="s">
        <v>1049</v>
      </c>
      <c r="W2362" s="206" t="str">
        <f t="shared" si="110"/>
        <v>SHE20161224SUCH2È</v>
      </c>
      <c r="X2362" s="206">
        <f t="shared" si="111"/>
        <v>0</v>
      </c>
      <c r="Y2362" s="206" t="str">
        <f>VLOOKUP(P2362,NIVEAUXADMIN!A:B,2,FALSE)</f>
        <v>HT07</v>
      </c>
      <c r="Z2362" s="206" t="str">
        <f>VLOOKUP(Q2362,NIVEAUXADMIN!E:F,2,FALSE)</f>
        <v>HT07751</v>
      </c>
      <c r="AA2362" s="206" t="str">
        <f>VLOOKUP(R2362,NIVEAUXADMIN!I:J,2,FALSE)</f>
        <v>HT07751-02</v>
      </c>
      <c r="AB2362" s="206">
        <f>IF(SUMPRODUCT(($A$4:$A2362=A2362)*($Q$4:$Q2362=Q2362))&gt;1,0,1)</f>
        <v>0</v>
      </c>
      <c r="AC2362" s="207">
        <f>IF(SUMPRODUCT(($A$4:$A2362=A2362)*($F$4:$F2362=F2362)*($Q$4:$Q2362=Q2362))&gt;1,0,1)</f>
        <v>0</v>
      </c>
      <c r="AD2362"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3" spans="1:30" s="71" customFormat="1" x14ac:dyDescent="0.25">
      <c r="A2363" s="143" t="s">
        <v>114</v>
      </c>
      <c r="B2363" s="71" t="s">
        <v>1135</v>
      </c>
      <c r="C2363" s="143"/>
      <c r="D2363" s="143" t="s">
        <v>15</v>
      </c>
      <c r="E2363" s="132">
        <v>42728</v>
      </c>
      <c r="F2363" s="77" t="s">
        <v>2420</v>
      </c>
      <c r="G2363" s="145" t="s">
        <v>2410</v>
      </c>
      <c r="H2363" s="138" t="str">
        <f>IFERROR(VLOOKUP(G2363,REFERENCES!O:P,2,FALSE),"")</f>
        <v xml:space="preserve">Nombre </v>
      </c>
      <c r="I2363" s="182">
        <v>190</v>
      </c>
      <c r="J2363" s="146">
        <v>359</v>
      </c>
      <c r="K2363" s="146">
        <v>251</v>
      </c>
      <c r="L2363" s="146">
        <v>254</v>
      </c>
      <c r="M2363" s="147">
        <v>864</v>
      </c>
      <c r="N2363" s="146">
        <v>190</v>
      </c>
      <c r="O2363" s="149" t="s">
        <v>1038</v>
      </c>
      <c r="P2363" s="143" t="s">
        <v>19</v>
      </c>
      <c r="Q2363" s="71" t="s">
        <v>518</v>
      </c>
      <c r="R2363" s="150" t="s">
        <v>1409</v>
      </c>
      <c r="S2363" s="143" t="s">
        <v>1175</v>
      </c>
      <c r="T2363" s="143"/>
      <c r="U2363" s="143" t="s">
        <v>1062</v>
      </c>
      <c r="V2363" s="145" t="s">
        <v>1171</v>
      </c>
      <c r="W2363" s="206" t="str">
        <f t="shared" si="110"/>
        <v>SHE20161224SUCH2È</v>
      </c>
      <c r="X2363" s="206">
        <f t="shared" si="111"/>
        <v>0</v>
      </c>
      <c r="Y2363" s="206" t="str">
        <f>VLOOKUP(P2363,NIVEAUXADMIN!A:B,2,FALSE)</f>
        <v>HT07</v>
      </c>
      <c r="Z2363" s="206" t="str">
        <f>VLOOKUP(Q2363,NIVEAUXADMIN!E:F,2,FALSE)</f>
        <v>HT07751</v>
      </c>
      <c r="AA2363" s="206" t="str">
        <f>VLOOKUP(R2363,NIVEAUXADMIN!I:J,2,FALSE)</f>
        <v>HT07751-02</v>
      </c>
      <c r="AB2363" s="206">
        <f>IF(SUMPRODUCT(($A$4:$A2363=A2363)*($Q$4:$Q2363=Q2363))&gt;1,0,1)</f>
        <v>0</v>
      </c>
      <c r="AC2363" s="207">
        <f>IF(SUMPRODUCT(($A$4:$A2363=A2363)*($F$4:$F2363=F2363)*($Q$4:$Q2363=Q2363))&gt;1,0,1)</f>
        <v>0</v>
      </c>
      <c r="AD2363" s="206" t="str">
        <f t="shared" si="112"/>
        <v xml:space="preserve">{"Organisation": "ShelterBox", "Indicateur": "Distribution de materiel d'abris d'urgence", "Statut": "Réalisé", "Date de l'activité (passé ou planifiée)
( jj-mm-aaaa)": "12/24/2016", "Département": "Sud", "Commune": "Chardonnieres", "Section Communale": "2ème Déjoie"}, </v>
      </c>
    </row>
    <row r="2364" spans="1:30" s="71" customFormat="1" x14ac:dyDescent="0.25">
      <c r="A2364" s="143" t="s">
        <v>114</v>
      </c>
      <c r="B2364" s="71" t="s">
        <v>1135</v>
      </c>
      <c r="C2364" s="143"/>
      <c r="D2364" s="143" t="s">
        <v>15</v>
      </c>
      <c r="E2364" s="132">
        <v>42728</v>
      </c>
      <c r="F2364" s="77" t="s">
        <v>2417</v>
      </c>
      <c r="G2364" s="145" t="s">
        <v>1054</v>
      </c>
      <c r="H2364" s="138" t="str">
        <f>IFERROR(VLOOKUP(G2364,REFERENCES!O:P,2,FALSE),"")</f>
        <v xml:space="preserve">Nombre </v>
      </c>
      <c r="I2364" s="182">
        <v>100</v>
      </c>
      <c r="J2364" s="146">
        <v>99</v>
      </c>
      <c r="K2364" s="146">
        <v>69</v>
      </c>
      <c r="L2364" s="146">
        <v>70</v>
      </c>
      <c r="M2364" s="147">
        <v>238</v>
      </c>
      <c r="N2364" s="146">
        <v>50</v>
      </c>
      <c r="O2364" s="149" t="s">
        <v>1038</v>
      </c>
      <c r="P2364" s="143" t="s">
        <v>19</v>
      </c>
      <c r="Q2364" s="71" t="s">
        <v>518</v>
      </c>
      <c r="R2364" s="150" t="s">
        <v>1409</v>
      </c>
      <c r="S2364" s="143" t="s">
        <v>1175</v>
      </c>
      <c r="T2364" s="143"/>
      <c r="U2364" s="143" t="s">
        <v>1062</v>
      </c>
      <c r="V2364" s="145" t="s">
        <v>1170</v>
      </c>
      <c r="W2364" s="206" t="str">
        <f t="shared" si="110"/>
        <v>SHE20161224SUCH2È</v>
      </c>
      <c r="X2364" s="206">
        <f t="shared" si="111"/>
        <v>0</v>
      </c>
      <c r="Y2364" s="206" t="str">
        <f>VLOOKUP(P2364,NIVEAUXADMIN!A:B,2,FALSE)</f>
        <v>HT07</v>
      </c>
      <c r="Z2364" s="206" t="str">
        <f>VLOOKUP(Q2364,NIVEAUXADMIN!E:F,2,FALSE)</f>
        <v>HT07751</v>
      </c>
      <c r="AA2364" s="206" t="str">
        <f>VLOOKUP(R2364,NIVEAUXADMIN!I:J,2,FALSE)</f>
        <v>HT07751-02</v>
      </c>
      <c r="AB2364" s="206">
        <f>IF(SUMPRODUCT(($A$4:$A2364=A2364)*($Q$4:$Q2364=Q2364))&gt;1,0,1)</f>
        <v>0</v>
      </c>
      <c r="AC2364" s="207">
        <f>IF(SUMPRODUCT(($A$4:$A2364=A2364)*($F$4:$F2364=F2364)*($Q$4:$Q2364=Q2364))&gt;1,0,1)</f>
        <v>0</v>
      </c>
      <c r="AD2364"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5" spans="1:30" s="71" customFormat="1" x14ac:dyDescent="0.25">
      <c r="A2365" s="143" t="s">
        <v>114</v>
      </c>
      <c r="B2365" s="71" t="s">
        <v>1135</v>
      </c>
      <c r="C2365" s="143"/>
      <c r="D2365" s="143" t="s">
        <v>15</v>
      </c>
      <c r="E2365" s="132">
        <v>42728</v>
      </c>
      <c r="F2365" s="77" t="s">
        <v>2417</v>
      </c>
      <c r="G2365" s="145" t="s">
        <v>1051</v>
      </c>
      <c r="H2365" s="138" t="str">
        <f>IFERROR(VLOOKUP(G2365,REFERENCES!O:P,2,FALSE),"")</f>
        <v xml:space="preserve">Nombre </v>
      </c>
      <c r="I2365" s="182">
        <v>100</v>
      </c>
      <c r="J2365" s="146">
        <v>99</v>
      </c>
      <c r="K2365" s="146">
        <v>69</v>
      </c>
      <c r="L2365" s="146">
        <v>70</v>
      </c>
      <c r="M2365" s="147">
        <v>238</v>
      </c>
      <c r="N2365" s="146">
        <v>50</v>
      </c>
      <c r="O2365" s="149" t="s">
        <v>1038</v>
      </c>
      <c r="P2365" s="143" t="s">
        <v>19</v>
      </c>
      <c r="Q2365" s="71" t="s">
        <v>518</v>
      </c>
      <c r="R2365" s="150" t="s">
        <v>1409</v>
      </c>
      <c r="S2365" s="143" t="s">
        <v>1175</v>
      </c>
      <c r="T2365" s="143"/>
      <c r="U2365" s="143" t="s">
        <v>1062</v>
      </c>
      <c r="V2365" s="145" t="s">
        <v>1170</v>
      </c>
      <c r="W2365" s="206" t="str">
        <f t="shared" si="110"/>
        <v>SHE20161224SUCH2È</v>
      </c>
      <c r="X2365" s="206">
        <f t="shared" si="111"/>
        <v>0</v>
      </c>
      <c r="Y2365" s="206" t="str">
        <f>VLOOKUP(P2365,NIVEAUXADMIN!A:B,2,FALSE)</f>
        <v>HT07</v>
      </c>
      <c r="Z2365" s="206" t="str">
        <f>VLOOKUP(Q2365,NIVEAUXADMIN!E:F,2,FALSE)</f>
        <v>HT07751</v>
      </c>
      <c r="AA2365" s="206" t="str">
        <f>VLOOKUP(R2365,NIVEAUXADMIN!I:J,2,FALSE)</f>
        <v>HT07751-02</v>
      </c>
      <c r="AB2365" s="206">
        <f>IF(SUMPRODUCT(($A$4:$A2365=A2365)*($Q$4:$Q2365=Q2365))&gt;1,0,1)</f>
        <v>0</v>
      </c>
      <c r="AC2365" s="207">
        <f>IF(SUMPRODUCT(($A$4:$A2365=A2365)*($F$4:$F2365=F2365)*($Q$4:$Q2365=Q2365))&gt;1,0,1)</f>
        <v>0</v>
      </c>
      <c r="AD2365" s="206" t="str">
        <f t="shared" si="112"/>
        <v xml:space="preserve">{"Organisation": "ShelterBox", "Indicateur": "Distribution de biens non-alimentaire", "Statut": "Réalisé", "Date de l'activité (passé ou planifiée)
( jj-mm-aaaa)": "12/24/2016", "Département": "Sud", "Commune": "Chardonnieres", "Section Communale": "2ème Déjoie"}, </v>
      </c>
    </row>
    <row r="2366" spans="1:30" s="71" customFormat="1" x14ac:dyDescent="0.25">
      <c r="A2366" s="143" t="s">
        <v>114</v>
      </c>
      <c r="B2366" s="71" t="s">
        <v>1135</v>
      </c>
      <c r="C2366" s="143"/>
      <c r="D2366" s="143" t="s">
        <v>15</v>
      </c>
      <c r="E2366" s="132">
        <v>42728</v>
      </c>
      <c r="F2366" s="77" t="s">
        <v>2417</v>
      </c>
      <c r="G2366" s="145" t="s">
        <v>1052</v>
      </c>
      <c r="H2366" s="138" t="str">
        <f>IFERROR(VLOOKUP(G2366,REFERENCES!O:P,2,FALSE),"")</f>
        <v xml:space="preserve">Nombre </v>
      </c>
      <c r="I2366" s="182">
        <v>50</v>
      </c>
      <c r="J2366" s="146">
        <v>135</v>
      </c>
      <c r="K2366" s="146">
        <v>77</v>
      </c>
      <c r="L2366" s="146">
        <v>96</v>
      </c>
      <c r="M2366" s="147">
        <v>308</v>
      </c>
      <c r="N2366" s="146">
        <v>50</v>
      </c>
      <c r="O2366" s="149" t="s">
        <v>1038</v>
      </c>
      <c r="P2366" s="143" t="s">
        <v>19</v>
      </c>
      <c r="Q2366" s="71" t="s">
        <v>518</v>
      </c>
      <c r="R2366" s="150" t="s">
        <v>1492</v>
      </c>
      <c r="S2366" s="206" t="s">
        <v>1174</v>
      </c>
      <c r="T2366" s="206"/>
      <c r="U2366" s="206" t="s">
        <v>1062</v>
      </c>
      <c r="V2366" s="145" t="s">
        <v>1171</v>
      </c>
      <c r="W2366" s="206" t="str">
        <f t="shared" si="110"/>
        <v>SHE20161224SUCH3È</v>
      </c>
      <c r="X2366" s="206">
        <f t="shared" si="111"/>
        <v>0</v>
      </c>
      <c r="Y2366" s="206" t="str">
        <f>VLOOKUP(P2366,NIVEAUXADMIN!A:B,2,FALSE)</f>
        <v>HT07</v>
      </c>
      <c r="Z2366" s="206" t="str">
        <f>VLOOKUP(Q2366,NIVEAUXADMIN!E:F,2,FALSE)</f>
        <v>HT07751</v>
      </c>
      <c r="AA2366" s="206" t="str">
        <f>VLOOKUP(R2366,NIVEAUXADMIN!I:J,2,FALSE)</f>
        <v>HT07751-03</v>
      </c>
      <c r="AB2366" s="206">
        <f>IF(SUMPRODUCT(($A$4:$A2366=A2366)*($Q$4:$Q2366=Q2366))&gt;1,0,1)</f>
        <v>0</v>
      </c>
      <c r="AC2366" s="207">
        <f>IF(SUMPRODUCT(($A$4:$A2366=A2366)*($F$4:$F2366=F2366)*($Q$4:$Q2366=Q2366))&gt;1,0,1)</f>
        <v>0</v>
      </c>
      <c r="AD2366" s="206" t="str">
        <f t="shared" si="112"/>
        <v xml:space="preserve">{"Organisation": "ShelterBox", "Indicateur": "Distribution de biens non-alimentaire", "Statut": "Réalisé", "Date de l'activité (passé ou planifiée)
( jj-mm-aaaa)": "12/24/2016", "Département": "Sud", "Commune": "Chardonnieres", "Section Communale": "3ème Bony"}, </v>
      </c>
    </row>
    <row r="2367" spans="1:30" s="71" customFormat="1" x14ac:dyDescent="0.25">
      <c r="A2367" s="71" t="s">
        <v>114</v>
      </c>
      <c r="B2367" s="71" t="s">
        <v>1135</v>
      </c>
      <c r="C2367" s="206"/>
      <c r="D2367" s="71" t="s">
        <v>15</v>
      </c>
      <c r="E2367" s="132">
        <v>42728</v>
      </c>
      <c r="F2367" s="77" t="s">
        <v>2417</v>
      </c>
      <c r="G2367" s="145" t="s">
        <v>1058</v>
      </c>
      <c r="H2367" s="138" t="str">
        <f>IFERROR(VLOOKUP(G2367,REFERENCES!O:P,2,FALSE),"")</f>
        <v xml:space="preserve">Nombre </v>
      </c>
      <c r="I2367" s="182">
        <v>50</v>
      </c>
      <c r="J2367" s="146">
        <v>135</v>
      </c>
      <c r="K2367" s="146">
        <v>77</v>
      </c>
      <c r="L2367" s="146">
        <v>96</v>
      </c>
      <c r="M2367" s="147">
        <v>308</v>
      </c>
      <c r="N2367" s="73">
        <v>50</v>
      </c>
      <c r="O2367" s="149" t="s">
        <v>1038</v>
      </c>
      <c r="P2367" s="71" t="s">
        <v>19</v>
      </c>
      <c r="Q2367" s="71" t="s">
        <v>518</v>
      </c>
      <c r="R2367" s="150" t="s">
        <v>1492</v>
      </c>
      <c r="S2367" s="206" t="s">
        <v>1174</v>
      </c>
      <c r="T2367" s="206"/>
      <c r="U2367" s="206" t="s">
        <v>1062</v>
      </c>
      <c r="V2367" s="206" t="s">
        <v>1049</v>
      </c>
      <c r="W2367" s="206" t="str">
        <f t="shared" si="110"/>
        <v>SHE20161224SUCH3È</v>
      </c>
      <c r="X2367" s="206">
        <f t="shared" si="111"/>
        <v>0</v>
      </c>
      <c r="Y2367" s="206" t="str">
        <f>VLOOKUP(P2367,NIVEAUXADMIN!A:B,2,FALSE)</f>
        <v>HT07</v>
      </c>
      <c r="Z2367" s="206" t="str">
        <f>VLOOKUP(Q2367,NIVEAUXADMIN!E:F,2,FALSE)</f>
        <v>HT07751</v>
      </c>
      <c r="AA2367" s="206" t="str">
        <f>VLOOKUP(R2367,NIVEAUXADMIN!I:J,2,FALSE)</f>
        <v>HT07751-03</v>
      </c>
      <c r="AB2367" s="206">
        <f>IF(SUMPRODUCT(($A$4:$A2367=A2367)*($Q$4:$Q2367=Q2367))&gt;1,0,1)</f>
        <v>0</v>
      </c>
      <c r="AC2367" s="207">
        <f>IF(SUMPRODUCT(($A$4:$A2367=A2367)*($F$4:$F2367=F2367)*($Q$4:$Q2367=Q2367))&gt;1,0,1)</f>
        <v>0</v>
      </c>
      <c r="AD2367" s="206" t="str">
        <f t="shared" si="112"/>
        <v xml:space="preserve">{"Organisation": "ShelterBox", "Indicateur": "Distribution de biens non-alimentaire", "Statut": "Réalisé", "Date de l'activité (passé ou planifiée)
( jj-mm-aaaa)": "12/24/2016", "Département": "Sud", "Commune": "Chardonnieres", "Section Communale": "3ème Bony"}, </v>
      </c>
    </row>
    <row r="2368" spans="1:30" s="71" customFormat="1" x14ac:dyDescent="0.25">
      <c r="A2368" s="71" t="s">
        <v>114</v>
      </c>
      <c r="B2368" s="71" t="s">
        <v>1135</v>
      </c>
      <c r="C2368" s="206"/>
      <c r="D2368" s="71" t="s">
        <v>15</v>
      </c>
      <c r="E2368" s="132">
        <v>42728</v>
      </c>
      <c r="F2368" s="77" t="s">
        <v>2420</v>
      </c>
      <c r="G2368" s="145" t="s">
        <v>2410</v>
      </c>
      <c r="H2368" s="138" t="str">
        <f>IFERROR(VLOOKUP(G2368,REFERENCES!O:P,2,FALSE),"")</f>
        <v xml:space="preserve">Nombre </v>
      </c>
      <c r="I2368" s="182">
        <v>150</v>
      </c>
      <c r="J2368" s="146">
        <v>267</v>
      </c>
      <c r="K2368" s="146">
        <v>201</v>
      </c>
      <c r="L2368" s="146">
        <v>207</v>
      </c>
      <c r="M2368" s="147">
        <v>675</v>
      </c>
      <c r="N2368" s="146">
        <v>150</v>
      </c>
      <c r="O2368" s="149" t="s">
        <v>1038</v>
      </c>
      <c r="P2368" s="71" t="s">
        <v>19</v>
      </c>
      <c r="Q2368" s="71" t="s">
        <v>518</v>
      </c>
      <c r="R2368" s="150" t="s">
        <v>1492</v>
      </c>
      <c r="S2368" s="206" t="s">
        <v>1174</v>
      </c>
      <c r="T2368" s="206"/>
      <c r="U2368" s="206" t="s">
        <v>1062</v>
      </c>
      <c r="V2368" s="145" t="s">
        <v>1171</v>
      </c>
      <c r="W2368" s="206" t="str">
        <f t="shared" si="110"/>
        <v>SHE20161224SUCH3È</v>
      </c>
      <c r="X2368" s="206">
        <f t="shared" si="111"/>
        <v>0</v>
      </c>
      <c r="Y2368" s="206" t="str">
        <f>VLOOKUP(P2368,NIVEAUXADMIN!A:B,2,FALSE)</f>
        <v>HT07</v>
      </c>
      <c r="Z2368" s="206" t="str">
        <f>VLOOKUP(Q2368,NIVEAUXADMIN!E:F,2,FALSE)</f>
        <v>HT07751</v>
      </c>
      <c r="AA2368" s="206" t="str">
        <f>VLOOKUP(R2368,NIVEAUXADMIN!I:J,2,FALSE)</f>
        <v>HT07751-03</v>
      </c>
      <c r="AB2368" s="206">
        <f>IF(SUMPRODUCT(($A$4:$A2368=A2368)*($Q$4:$Q2368=Q2368))&gt;1,0,1)</f>
        <v>0</v>
      </c>
      <c r="AC2368" s="207">
        <f>IF(SUMPRODUCT(($A$4:$A2368=A2368)*($F$4:$F2368=F2368)*($Q$4:$Q2368=Q2368))&gt;1,0,1)</f>
        <v>0</v>
      </c>
      <c r="AD2368" s="206" t="str">
        <f t="shared" si="112"/>
        <v xml:space="preserve">{"Organisation": "ShelterBox", "Indicateur": "Distribution de materiel d'abris d'urgence", "Statut": "Réalisé", "Date de l'activité (passé ou planifiée)
( jj-mm-aaaa)": "12/24/2016", "Département": "Sud", "Commune": "Chardonnieres", "Section Communale": "3ème Bony"}, </v>
      </c>
    </row>
    <row r="2369" spans="1:30" s="71" customFormat="1" x14ac:dyDescent="0.25">
      <c r="A2369" s="71" t="s">
        <v>114</v>
      </c>
      <c r="B2369" s="71" t="s">
        <v>1135</v>
      </c>
      <c r="C2369" s="206"/>
      <c r="D2369" s="71" t="s">
        <v>15</v>
      </c>
      <c r="E2369" s="132">
        <v>42728</v>
      </c>
      <c r="F2369" s="77" t="s">
        <v>2417</v>
      </c>
      <c r="G2369" s="145" t="s">
        <v>1054</v>
      </c>
      <c r="H2369" s="138" t="str">
        <f>IFERROR(VLOOKUP(G2369,REFERENCES!O:P,2,FALSE),"")</f>
        <v xml:space="preserve">Nombre </v>
      </c>
      <c r="I2369" s="182">
        <v>100</v>
      </c>
      <c r="J2369" s="146">
        <v>135</v>
      </c>
      <c r="K2369" s="146">
        <v>77</v>
      </c>
      <c r="L2369" s="146">
        <v>96</v>
      </c>
      <c r="M2369" s="147">
        <v>308</v>
      </c>
      <c r="N2369" s="146">
        <v>50</v>
      </c>
      <c r="O2369" s="149" t="s">
        <v>1038</v>
      </c>
      <c r="P2369" s="71" t="s">
        <v>19</v>
      </c>
      <c r="Q2369" s="71" t="s">
        <v>518</v>
      </c>
      <c r="R2369" s="150" t="s">
        <v>1492</v>
      </c>
      <c r="S2369" s="206" t="s">
        <v>1174</v>
      </c>
      <c r="T2369" s="206"/>
      <c r="U2369" s="206" t="s">
        <v>1062</v>
      </c>
      <c r="V2369" s="145" t="s">
        <v>1170</v>
      </c>
      <c r="W2369" s="206" t="str">
        <f t="shared" si="110"/>
        <v>SHE20161224SUCH3È</v>
      </c>
      <c r="X2369" s="206">
        <f t="shared" si="111"/>
        <v>0</v>
      </c>
      <c r="Y2369" s="206" t="str">
        <f>VLOOKUP(P2369,NIVEAUXADMIN!A:B,2,FALSE)</f>
        <v>HT07</v>
      </c>
      <c r="Z2369" s="206" t="str">
        <f>VLOOKUP(Q2369,NIVEAUXADMIN!E:F,2,FALSE)</f>
        <v>HT07751</v>
      </c>
      <c r="AA2369" s="206" t="str">
        <f>VLOOKUP(R2369,NIVEAUXADMIN!I:J,2,FALSE)</f>
        <v>HT07751-03</v>
      </c>
      <c r="AB2369" s="206">
        <f>IF(SUMPRODUCT(($A$4:$A2369=A2369)*($Q$4:$Q2369=Q2369))&gt;1,0,1)</f>
        <v>0</v>
      </c>
      <c r="AC2369" s="207">
        <f>IF(SUMPRODUCT(($A$4:$A2369=A2369)*($F$4:$F2369=F2369)*($Q$4:$Q2369=Q2369))&gt;1,0,1)</f>
        <v>0</v>
      </c>
      <c r="AD2369" s="206" t="str">
        <f t="shared" si="112"/>
        <v xml:space="preserve">{"Organisation": "ShelterBox", "Indicateur": "Distribution de biens non-alimentaire", "Statut": "Réalisé", "Date de l'activité (passé ou planifiée)
( jj-mm-aaaa)": "12/24/2016", "Département": "Sud", "Commune": "Chardonnieres", "Section Communale": "3ème Bony"}, </v>
      </c>
    </row>
    <row r="2370" spans="1:30" s="71" customFormat="1" x14ac:dyDescent="0.25">
      <c r="A2370" s="71" t="s">
        <v>114</v>
      </c>
      <c r="B2370" s="71" t="s">
        <v>1135</v>
      </c>
      <c r="C2370" s="206"/>
      <c r="D2370" s="71" t="s">
        <v>15</v>
      </c>
      <c r="E2370" s="132">
        <v>42728</v>
      </c>
      <c r="F2370" s="77" t="s">
        <v>2417</v>
      </c>
      <c r="G2370" s="145" t="s">
        <v>1051</v>
      </c>
      <c r="H2370" s="138" t="str">
        <f>IFERROR(VLOOKUP(G2370,REFERENCES!O:P,2,FALSE),"")</f>
        <v xml:space="preserve">Nombre </v>
      </c>
      <c r="I2370" s="182">
        <v>100</v>
      </c>
      <c r="J2370" s="146">
        <v>135</v>
      </c>
      <c r="K2370" s="146">
        <v>77</v>
      </c>
      <c r="L2370" s="146">
        <v>96</v>
      </c>
      <c r="M2370" s="147">
        <v>308</v>
      </c>
      <c r="N2370" s="73">
        <v>50</v>
      </c>
      <c r="O2370" s="149" t="s">
        <v>1038</v>
      </c>
      <c r="P2370" s="71" t="s">
        <v>19</v>
      </c>
      <c r="Q2370" s="71" t="s">
        <v>518</v>
      </c>
      <c r="R2370" s="150" t="s">
        <v>1492</v>
      </c>
      <c r="S2370" s="206" t="s">
        <v>1174</v>
      </c>
      <c r="T2370" s="206"/>
      <c r="U2370" s="206" t="s">
        <v>1062</v>
      </c>
      <c r="V2370" s="145" t="s">
        <v>1170</v>
      </c>
      <c r="W2370" s="206" t="str">
        <f t="shared" si="110"/>
        <v>SHE20161224SUCH3È</v>
      </c>
      <c r="X2370" s="206">
        <f t="shared" si="111"/>
        <v>0</v>
      </c>
      <c r="Y2370" s="206" t="str">
        <f>VLOOKUP(P2370,NIVEAUXADMIN!A:B,2,FALSE)</f>
        <v>HT07</v>
      </c>
      <c r="Z2370" s="206" t="str">
        <f>VLOOKUP(Q2370,NIVEAUXADMIN!E:F,2,FALSE)</f>
        <v>HT07751</v>
      </c>
      <c r="AA2370" s="206" t="str">
        <f>VLOOKUP(R2370,NIVEAUXADMIN!I:J,2,FALSE)</f>
        <v>HT07751-03</v>
      </c>
      <c r="AB2370" s="206">
        <f>IF(SUMPRODUCT(($A$4:$A2370=A2370)*($Q$4:$Q2370=Q2370))&gt;1,0,1)</f>
        <v>0</v>
      </c>
      <c r="AC2370" s="207">
        <f>IF(SUMPRODUCT(($A$4:$A2370=A2370)*($F$4:$F2370=F2370)*($Q$4:$Q2370=Q2370))&gt;1,0,1)</f>
        <v>0</v>
      </c>
      <c r="AD2370" s="206" t="str">
        <f t="shared" si="112"/>
        <v xml:space="preserve">{"Organisation": "ShelterBox", "Indicateur": "Distribution de biens non-alimentaire", "Statut": "Réalisé", "Date de l'activité (passé ou planifiée)
( jj-mm-aaaa)": "12/24/2016", "Département": "Sud", "Commune": "Chardonnieres", "Section Communale": "3ème Bony"}, </v>
      </c>
    </row>
    <row r="2371" spans="1:30" s="71" customFormat="1" x14ac:dyDescent="0.25">
      <c r="A2371" s="71" t="s">
        <v>114</v>
      </c>
      <c r="B2371" s="71" t="s">
        <v>1135</v>
      </c>
      <c r="D2371" s="71" t="s">
        <v>15</v>
      </c>
      <c r="E2371" s="132">
        <v>42731</v>
      </c>
      <c r="F2371" s="77" t="s">
        <v>2417</v>
      </c>
      <c r="G2371" s="145" t="s">
        <v>1051</v>
      </c>
      <c r="H2371" s="138" t="str">
        <f>IFERROR(VLOOKUP(G2371,REFERENCES!O:P,2,FALSE),"")</f>
        <v xml:space="preserve">Nombre </v>
      </c>
      <c r="I2371" s="182">
        <v>200</v>
      </c>
      <c r="J2371" s="146"/>
      <c r="K2371" s="146"/>
      <c r="L2371" s="146"/>
      <c r="M2371" s="147">
        <v>629</v>
      </c>
      <c r="N2371" s="146">
        <v>100</v>
      </c>
      <c r="O2371" s="149" t="s">
        <v>1038</v>
      </c>
      <c r="P2371" s="71" t="s">
        <v>19</v>
      </c>
      <c r="Q2371" s="71" t="s">
        <v>552</v>
      </c>
      <c r="R2371" s="150" t="s">
        <v>1265</v>
      </c>
      <c r="S2371" s="143" t="s">
        <v>1866</v>
      </c>
      <c r="T2371" s="143" t="s">
        <v>1034</v>
      </c>
      <c r="U2371" s="143" t="s">
        <v>1062</v>
      </c>
      <c r="V2371" s="145" t="s">
        <v>1170</v>
      </c>
      <c r="W2371" s="206" t="str">
        <f t="shared" si="110"/>
        <v>SHE20161227SUTO1È</v>
      </c>
      <c r="X2371" s="206">
        <f t="shared" si="111"/>
        <v>0</v>
      </c>
      <c r="Y2371" s="206" t="str">
        <f>VLOOKUP(P2371,NIVEAUXADMIN!A:B,2,FALSE)</f>
        <v>HT07</v>
      </c>
      <c r="Z2371" s="206" t="str">
        <f>VLOOKUP(Q2371,NIVEAUXADMIN!E:F,2,FALSE)</f>
        <v>HT07712</v>
      </c>
      <c r="AA2371" s="206" t="str">
        <f>VLOOKUP(R2371,NIVEAUXADMIN!I:J,2,FALSE)</f>
        <v>HT07712-01</v>
      </c>
      <c r="AB2371" s="206">
        <f>IF(SUMPRODUCT(($A$4:$A2371=A2371)*($Q$4:$Q2371=Q2371))&gt;1,0,1)</f>
        <v>0</v>
      </c>
      <c r="AC2371" s="207">
        <f>IF(SUMPRODUCT(($A$4:$A2371=A2371)*($F$4:$F2371=F2371)*($Q$4:$Q2371=Q2371))&gt;1,0,1)</f>
        <v>0</v>
      </c>
      <c r="AD2371" s="206" t="str">
        <f t="shared" si="112"/>
        <v xml:space="preserve">{"Organisation": "ShelterBox", "Indicateur": "Distribution de biens non-alimentaire", "Statut": "Réalisé", "Date de l'activité (passé ou planifiée)
( jj-mm-aaaa)": "12/27/2016", "Département": "Sud", "Commune": "Torbeck", "Section Communale": "1ère Bourry"}, </v>
      </c>
    </row>
    <row r="2372" spans="1:30" s="71" customFormat="1" x14ac:dyDescent="0.25">
      <c r="A2372" s="71" t="s">
        <v>114</v>
      </c>
      <c r="B2372" s="71" t="s">
        <v>1135</v>
      </c>
      <c r="D2372" s="71" t="s">
        <v>15</v>
      </c>
      <c r="E2372" s="132">
        <v>42731</v>
      </c>
      <c r="F2372" s="77" t="s">
        <v>2417</v>
      </c>
      <c r="G2372" s="145" t="s">
        <v>1054</v>
      </c>
      <c r="H2372" s="138" t="str">
        <f>IFERROR(VLOOKUP(G2372,REFERENCES!O:P,2,FALSE),"")</f>
        <v xml:space="preserve">Nombre </v>
      </c>
      <c r="I2372" s="182">
        <v>200</v>
      </c>
      <c r="J2372" s="146"/>
      <c r="K2372" s="146"/>
      <c r="L2372" s="146"/>
      <c r="M2372" s="147">
        <v>629</v>
      </c>
      <c r="N2372" s="146">
        <v>100</v>
      </c>
      <c r="O2372" s="149" t="s">
        <v>1038</v>
      </c>
      <c r="P2372" s="71" t="s">
        <v>19</v>
      </c>
      <c r="Q2372" s="71" t="s">
        <v>552</v>
      </c>
      <c r="R2372" s="150" t="s">
        <v>1265</v>
      </c>
      <c r="S2372" s="143" t="s">
        <v>1866</v>
      </c>
      <c r="T2372" s="143" t="s">
        <v>1034</v>
      </c>
      <c r="U2372" s="143" t="s">
        <v>1062</v>
      </c>
      <c r="V2372" s="145" t="s">
        <v>1170</v>
      </c>
      <c r="W2372" s="206" t="str">
        <f t="shared" si="110"/>
        <v>SHE20161227SUTO1È</v>
      </c>
      <c r="X2372" s="206">
        <f t="shared" si="111"/>
        <v>0</v>
      </c>
      <c r="Y2372" s="206" t="str">
        <f>VLOOKUP(P2372,NIVEAUXADMIN!A:B,2,FALSE)</f>
        <v>HT07</v>
      </c>
      <c r="Z2372" s="206" t="str">
        <f>VLOOKUP(Q2372,NIVEAUXADMIN!E:F,2,FALSE)</f>
        <v>HT07712</v>
      </c>
      <c r="AA2372" s="206" t="str">
        <f>VLOOKUP(R2372,NIVEAUXADMIN!I:J,2,FALSE)</f>
        <v>HT07712-01</v>
      </c>
      <c r="AB2372" s="206">
        <f>IF(SUMPRODUCT(($A$4:$A2372=A2372)*($Q$4:$Q2372=Q2372))&gt;1,0,1)</f>
        <v>0</v>
      </c>
      <c r="AC2372" s="207">
        <f>IF(SUMPRODUCT(($A$4:$A2372=A2372)*($F$4:$F2372=F2372)*($Q$4:$Q2372=Q2372))&gt;1,0,1)</f>
        <v>0</v>
      </c>
      <c r="AD2372" s="206" t="str">
        <f t="shared" si="112"/>
        <v xml:space="preserve">{"Organisation": "ShelterBox", "Indicateur": "Distribution de biens non-alimentaire", "Statut": "Réalisé", "Date de l'activité (passé ou planifiée)
( jj-mm-aaaa)": "12/27/2016", "Département": "Sud", "Commune": "Torbeck", "Section Communale": "1ère Bourry"}, </v>
      </c>
    </row>
    <row r="2373" spans="1:30" s="71" customFormat="1" x14ac:dyDescent="0.25">
      <c r="A2373" s="71" t="s">
        <v>114</v>
      </c>
      <c r="B2373" s="71" t="s">
        <v>1135</v>
      </c>
      <c r="D2373" s="71" t="s">
        <v>15</v>
      </c>
      <c r="E2373" s="132">
        <v>42731</v>
      </c>
      <c r="F2373" s="77" t="s">
        <v>2417</v>
      </c>
      <c r="G2373" s="145" t="s">
        <v>1058</v>
      </c>
      <c r="H2373" s="138" t="str">
        <f>IFERROR(VLOOKUP(G2373,REFERENCES!O:P,2,FALSE),"")</f>
        <v xml:space="preserve">Nombre </v>
      </c>
      <c r="I2373" s="182">
        <v>100</v>
      </c>
      <c r="J2373" s="146"/>
      <c r="K2373" s="146"/>
      <c r="L2373" s="146"/>
      <c r="M2373" s="147">
        <v>629</v>
      </c>
      <c r="N2373" s="73">
        <v>100</v>
      </c>
      <c r="O2373" s="149" t="s">
        <v>1038</v>
      </c>
      <c r="P2373" s="71" t="s">
        <v>19</v>
      </c>
      <c r="Q2373" s="71" t="s">
        <v>552</v>
      </c>
      <c r="R2373" s="150" t="s">
        <v>1265</v>
      </c>
      <c r="S2373" s="143" t="s">
        <v>1866</v>
      </c>
      <c r="T2373" s="143" t="s">
        <v>1034</v>
      </c>
      <c r="U2373" s="143" t="s">
        <v>1062</v>
      </c>
      <c r="V2373" s="206" t="s">
        <v>1049</v>
      </c>
      <c r="W2373" s="206" t="str">
        <f t="shared" ref="W2373:W2436" si="113">UPPER(LEFT(A2373,3)&amp;YEAR(E2373)&amp;MONTH(E2373)&amp;DAY((E2373))&amp;LEFT(P2373,2)&amp;LEFT(Q2373,2)&amp;LEFT(R2373,2))</f>
        <v>SHE20161227SUTO1È</v>
      </c>
      <c r="X2373" s="206">
        <f t="shared" ref="X2373:X2436" si="114">COUNTIF($W$4:$W$128,W2373)</f>
        <v>0</v>
      </c>
      <c r="Y2373" s="206" t="str">
        <f>VLOOKUP(P2373,NIVEAUXADMIN!A:B,2,FALSE)</f>
        <v>HT07</v>
      </c>
      <c r="Z2373" s="206" t="str">
        <f>VLOOKUP(Q2373,NIVEAUXADMIN!E:F,2,FALSE)</f>
        <v>HT07712</v>
      </c>
      <c r="AA2373" s="206" t="str">
        <f>VLOOKUP(R2373,NIVEAUXADMIN!I:J,2,FALSE)</f>
        <v>HT07712-01</v>
      </c>
      <c r="AB2373" s="206">
        <f>IF(SUMPRODUCT(($A$4:$A2373=A2373)*($Q$4:$Q2373=Q2373))&gt;1,0,1)</f>
        <v>0</v>
      </c>
      <c r="AC2373" s="207">
        <f>IF(SUMPRODUCT(($A$4:$A2373=A2373)*($F$4:$F2373=F2373)*($Q$4:$Q2373=Q2373))&gt;1,0,1)</f>
        <v>0</v>
      </c>
      <c r="AD2373" s="206" t="str">
        <f t="shared" ref="AD2373:AD2436" si="115">"{"""&amp;$A$3 &amp;""": """ &amp; TRIM(A2373)  &amp; """, """&amp; $F$3 &amp; """: """ &amp;  IFERROR(MID(F2373,5,LEN(F2373)-2),"")&amp; """, """ &amp;$D$3 &amp;""": """ &amp; D2373 &amp; """, """&amp;$E$3 &amp;""": """ &amp; IFERROR(TEXT(E2373,"m/d/yyyy"),"") &amp; """, """&amp; $P$3&amp; """: """ &amp; P2373&amp; """, """&amp; $Q$3&amp; """: """ &amp; Q2373&amp; """, """&amp; $R$3&amp; """: """ &amp; R2373&amp; """}, "</f>
        <v xml:space="preserve">{"Organisation": "ShelterBox", "Indicateur": "Distribution de biens non-alimentaire", "Statut": "Réalisé", "Date de l'activité (passé ou planifiée)
( jj-mm-aaaa)": "12/27/2016", "Département": "Sud", "Commune": "Torbeck", "Section Communale": "1ère Bourry"}, </v>
      </c>
    </row>
    <row r="2374" spans="1:30" s="71" customFormat="1" x14ac:dyDescent="0.25">
      <c r="A2374" s="71" t="s">
        <v>114</v>
      </c>
      <c r="B2374" s="71" t="s">
        <v>1135</v>
      </c>
      <c r="D2374" s="71" t="s">
        <v>15</v>
      </c>
      <c r="E2374" s="132">
        <v>42731</v>
      </c>
      <c r="F2374" s="77" t="s">
        <v>2417</v>
      </c>
      <c r="G2374" s="145" t="s">
        <v>1052</v>
      </c>
      <c r="H2374" s="138" t="str">
        <f>IFERROR(VLOOKUP(G2374,REFERENCES!O:P,2,FALSE),"")</f>
        <v xml:space="preserve">Nombre </v>
      </c>
      <c r="I2374" s="182">
        <v>100</v>
      </c>
      <c r="J2374" s="146"/>
      <c r="K2374" s="146"/>
      <c r="L2374" s="146"/>
      <c r="M2374" s="147">
        <v>629</v>
      </c>
      <c r="N2374" s="73">
        <v>100</v>
      </c>
      <c r="O2374" s="149" t="s">
        <v>1038</v>
      </c>
      <c r="P2374" s="71" t="s">
        <v>19</v>
      </c>
      <c r="Q2374" s="71" t="s">
        <v>552</v>
      </c>
      <c r="R2374" s="150" t="s">
        <v>1265</v>
      </c>
      <c r="S2374" s="143" t="s">
        <v>1866</v>
      </c>
      <c r="T2374" s="143" t="s">
        <v>1034</v>
      </c>
      <c r="U2374" s="143" t="s">
        <v>1062</v>
      </c>
      <c r="V2374" s="145" t="s">
        <v>1171</v>
      </c>
      <c r="W2374" s="206" t="str">
        <f t="shared" si="113"/>
        <v>SHE20161227SUTO1È</v>
      </c>
      <c r="X2374" s="206">
        <f t="shared" si="114"/>
        <v>0</v>
      </c>
      <c r="Y2374" s="206" t="str">
        <f>VLOOKUP(P2374,NIVEAUXADMIN!A:B,2,FALSE)</f>
        <v>HT07</v>
      </c>
      <c r="Z2374" s="206" t="str">
        <f>VLOOKUP(Q2374,NIVEAUXADMIN!E:F,2,FALSE)</f>
        <v>HT07712</v>
      </c>
      <c r="AA2374" s="206" t="str">
        <f>VLOOKUP(R2374,NIVEAUXADMIN!I:J,2,FALSE)</f>
        <v>HT07712-01</v>
      </c>
      <c r="AB2374" s="206">
        <f>IF(SUMPRODUCT(($A$4:$A2374=A2374)*($Q$4:$Q2374=Q2374))&gt;1,0,1)</f>
        <v>0</v>
      </c>
      <c r="AC2374" s="207">
        <f>IF(SUMPRODUCT(($A$4:$A2374=A2374)*($F$4:$F2374=F2374)*($Q$4:$Q2374=Q2374))&gt;1,0,1)</f>
        <v>0</v>
      </c>
      <c r="AD2374" s="206" t="str">
        <f t="shared" si="115"/>
        <v xml:space="preserve">{"Organisation": "ShelterBox", "Indicateur": "Distribution de biens non-alimentaire", "Statut": "Réalisé", "Date de l'activité (passé ou planifiée)
( jj-mm-aaaa)": "12/27/2016", "Département": "Sud", "Commune": "Torbeck", "Section Communale": "1ère Bourry"}, </v>
      </c>
    </row>
    <row r="2375" spans="1:30" s="71" customFormat="1" x14ac:dyDescent="0.25">
      <c r="A2375" s="71" t="s">
        <v>114</v>
      </c>
      <c r="B2375" s="71" t="s">
        <v>1135</v>
      </c>
      <c r="D2375" s="71" t="s">
        <v>15</v>
      </c>
      <c r="E2375" s="132">
        <v>42731</v>
      </c>
      <c r="F2375" s="77" t="s">
        <v>2420</v>
      </c>
      <c r="G2375" s="145" t="s">
        <v>2410</v>
      </c>
      <c r="H2375" s="138" t="str">
        <f>IFERROR(VLOOKUP(G2375,REFERENCES!O:P,2,FALSE),"")</f>
        <v xml:space="preserve">Nombre </v>
      </c>
      <c r="I2375" s="182">
        <v>100</v>
      </c>
      <c r="J2375" s="146"/>
      <c r="K2375" s="146"/>
      <c r="L2375" s="146"/>
      <c r="M2375" s="147">
        <v>629</v>
      </c>
      <c r="N2375" s="73">
        <v>100</v>
      </c>
      <c r="O2375" s="149" t="s">
        <v>1038</v>
      </c>
      <c r="P2375" s="71" t="s">
        <v>19</v>
      </c>
      <c r="Q2375" s="71" t="s">
        <v>552</v>
      </c>
      <c r="R2375" s="150" t="s">
        <v>1265</v>
      </c>
      <c r="S2375" s="143" t="s">
        <v>1866</v>
      </c>
      <c r="T2375" s="143" t="s">
        <v>1034</v>
      </c>
      <c r="U2375" s="143" t="s">
        <v>1062</v>
      </c>
      <c r="V2375" s="145" t="s">
        <v>1171</v>
      </c>
      <c r="W2375" s="206" t="str">
        <f t="shared" si="113"/>
        <v>SHE20161227SUTO1È</v>
      </c>
      <c r="X2375" s="206">
        <f t="shared" si="114"/>
        <v>0</v>
      </c>
      <c r="Y2375" s="206" t="str">
        <f>VLOOKUP(P2375,NIVEAUXADMIN!A:B,2,FALSE)</f>
        <v>HT07</v>
      </c>
      <c r="Z2375" s="206" t="str">
        <f>VLOOKUP(Q2375,NIVEAUXADMIN!E:F,2,FALSE)</f>
        <v>HT07712</v>
      </c>
      <c r="AA2375" s="206" t="str">
        <f>VLOOKUP(R2375,NIVEAUXADMIN!I:J,2,FALSE)</f>
        <v>HT07712-01</v>
      </c>
      <c r="AB2375" s="206">
        <f>IF(SUMPRODUCT(($A$4:$A2375=A2375)*($Q$4:$Q2375=Q2375))&gt;1,0,1)</f>
        <v>0</v>
      </c>
      <c r="AC2375" s="207">
        <f>IF(SUMPRODUCT(($A$4:$A2375=A2375)*($F$4:$F2375=F2375)*($Q$4:$Q2375=Q2375))&gt;1,0,1)</f>
        <v>0</v>
      </c>
      <c r="AD2375" s="206" t="str">
        <f t="shared" si="115"/>
        <v xml:space="preserve">{"Organisation": "ShelterBox", "Indicateur": "Distribution de materiel d'abris d'urgence", "Statut": "Réalisé", "Date de l'activité (passé ou planifiée)
( jj-mm-aaaa)": "12/27/2016", "Département": "Sud", "Commune": "Torbeck", "Section Communale": "1ère Bourry"}, </v>
      </c>
    </row>
    <row r="2376" spans="1:30" s="71" customFormat="1" x14ac:dyDescent="0.25">
      <c r="A2376" s="71" t="s">
        <v>114</v>
      </c>
      <c r="B2376" s="71" t="s">
        <v>1135</v>
      </c>
      <c r="D2376" s="71" t="s">
        <v>15</v>
      </c>
      <c r="E2376" s="132">
        <v>42732</v>
      </c>
      <c r="F2376" s="77" t="s">
        <v>2417</v>
      </c>
      <c r="G2376" s="145" t="s">
        <v>1051</v>
      </c>
      <c r="H2376" s="138" t="str">
        <f>IFERROR(VLOOKUP(G2376,REFERENCES!O:P,2,FALSE),"")</f>
        <v xml:space="preserve">Nombre </v>
      </c>
      <c r="I2376" s="182">
        <v>100</v>
      </c>
      <c r="J2376" s="146">
        <v>82</v>
      </c>
      <c r="K2376" s="146">
        <v>80</v>
      </c>
      <c r="L2376" s="146">
        <v>88</v>
      </c>
      <c r="M2376" s="147">
        <v>250</v>
      </c>
      <c r="N2376" s="73">
        <v>50</v>
      </c>
      <c r="O2376" s="149" t="s">
        <v>1038</v>
      </c>
      <c r="P2376" s="71" t="s">
        <v>19</v>
      </c>
      <c r="Q2376" s="71" t="s">
        <v>534</v>
      </c>
      <c r="R2376" s="150" t="s">
        <v>1324</v>
      </c>
      <c r="S2376" s="143" t="s">
        <v>1177</v>
      </c>
      <c r="T2376" s="143"/>
      <c r="U2376" s="143" t="s">
        <v>1062</v>
      </c>
      <c r="V2376" s="145" t="s">
        <v>1170</v>
      </c>
      <c r="W2376" s="206" t="str">
        <f t="shared" si="113"/>
        <v>SHE20161228SUPO1È</v>
      </c>
      <c r="X2376" s="206">
        <f t="shared" si="114"/>
        <v>0</v>
      </c>
      <c r="Y2376" s="206" t="str">
        <f>VLOOKUP(P2376,NIVEAUXADMIN!A:B,2,FALSE)</f>
        <v>HT07</v>
      </c>
      <c r="Z2376" s="206" t="str">
        <f>VLOOKUP(Q2376,NIVEAUXADMIN!E:F,2,FALSE)</f>
        <v>HT07742</v>
      </c>
      <c r="AA2376" s="206" t="str">
        <f>VLOOKUP(R2376,NIVEAUXADMIN!I:J,2,FALSE)</f>
        <v>HT07742-01</v>
      </c>
      <c r="AB2376" s="206">
        <f>IF(SUMPRODUCT(($A$4:$A2376=A2376)*($Q$4:$Q2376=Q2376))&gt;1,0,1)</f>
        <v>1</v>
      </c>
      <c r="AC2376" s="207">
        <f>IF(SUMPRODUCT(($A$4:$A2376=A2376)*($F$4:$F2376=F2376)*($Q$4:$Q2376=Q2376))&gt;1,0,1)</f>
        <v>1</v>
      </c>
      <c r="AD2376" s="206" t="str">
        <f t="shared" si="115"/>
        <v xml:space="preserve">{"Organisation": "ShelterBox", "Indicateur": "Distribution de biens non-alimentaire", "Statut": "Réalisé", "Date de l'activité (passé ou planifiée)
( jj-mm-aaaa)": "12/28/2016", "Département": "Sud", "Commune": "Port-a-Piment", "Section Communale": "1ère Paricot"}, </v>
      </c>
    </row>
    <row r="2377" spans="1:30" s="71" customFormat="1" x14ac:dyDescent="0.25">
      <c r="A2377" s="71" t="s">
        <v>114</v>
      </c>
      <c r="B2377" s="71" t="s">
        <v>1135</v>
      </c>
      <c r="D2377" s="71" t="s">
        <v>15</v>
      </c>
      <c r="E2377" s="132">
        <v>42732</v>
      </c>
      <c r="F2377" s="77" t="s">
        <v>2417</v>
      </c>
      <c r="G2377" s="145" t="s">
        <v>1054</v>
      </c>
      <c r="H2377" s="138" t="str">
        <f>IFERROR(VLOOKUP(G2377,REFERENCES!O:P,2,FALSE),"")</f>
        <v xml:space="preserve">Nombre </v>
      </c>
      <c r="I2377" s="182">
        <v>50</v>
      </c>
      <c r="J2377" s="146">
        <v>82</v>
      </c>
      <c r="K2377" s="146">
        <v>80</v>
      </c>
      <c r="L2377" s="146">
        <v>88</v>
      </c>
      <c r="M2377" s="147">
        <v>250</v>
      </c>
      <c r="N2377" s="73">
        <v>50</v>
      </c>
      <c r="O2377" s="149" t="s">
        <v>1038</v>
      </c>
      <c r="P2377" s="71" t="s">
        <v>19</v>
      </c>
      <c r="Q2377" s="71" t="s">
        <v>534</v>
      </c>
      <c r="R2377" s="150" t="s">
        <v>1324</v>
      </c>
      <c r="S2377" s="143" t="s">
        <v>1177</v>
      </c>
      <c r="T2377" s="143"/>
      <c r="U2377" s="143" t="s">
        <v>1062</v>
      </c>
      <c r="V2377" s="145" t="s">
        <v>1170</v>
      </c>
      <c r="W2377" s="206" t="str">
        <f t="shared" si="113"/>
        <v>SHE20161228SUPO1È</v>
      </c>
      <c r="X2377" s="206">
        <f t="shared" si="114"/>
        <v>0</v>
      </c>
      <c r="Y2377" s="206" t="str">
        <f>VLOOKUP(P2377,NIVEAUXADMIN!A:B,2,FALSE)</f>
        <v>HT07</v>
      </c>
      <c r="Z2377" s="206" t="str">
        <f>VLOOKUP(Q2377,NIVEAUXADMIN!E:F,2,FALSE)</f>
        <v>HT07742</v>
      </c>
      <c r="AA2377" s="206" t="str">
        <f>VLOOKUP(R2377,NIVEAUXADMIN!I:J,2,FALSE)</f>
        <v>HT07742-01</v>
      </c>
      <c r="AB2377" s="206">
        <f>IF(SUMPRODUCT(($A$4:$A2377=A2377)*($Q$4:$Q2377=Q2377))&gt;1,0,1)</f>
        <v>0</v>
      </c>
      <c r="AC2377" s="207">
        <f>IF(SUMPRODUCT(($A$4:$A2377=A2377)*($F$4:$F2377=F2377)*($Q$4:$Q2377=Q2377))&gt;1,0,1)</f>
        <v>0</v>
      </c>
      <c r="AD2377" s="206" t="str">
        <f t="shared" si="115"/>
        <v xml:space="preserve">{"Organisation": "ShelterBox", "Indicateur": "Distribution de biens non-alimentaire", "Statut": "Réalisé", "Date de l'activité (passé ou planifiée)
( jj-mm-aaaa)": "12/28/2016", "Département": "Sud", "Commune": "Port-a-Piment", "Section Communale": "1ère Paricot"}, </v>
      </c>
    </row>
    <row r="2378" spans="1:30" s="71" customFormat="1" x14ac:dyDescent="0.25">
      <c r="A2378" s="71" t="s">
        <v>114</v>
      </c>
      <c r="B2378" s="71" t="s">
        <v>1135</v>
      </c>
      <c r="D2378" s="71" t="s">
        <v>15</v>
      </c>
      <c r="E2378" s="132">
        <v>42732</v>
      </c>
      <c r="F2378" s="77" t="s">
        <v>2417</v>
      </c>
      <c r="G2378" s="145" t="s">
        <v>1058</v>
      </c>
      <c r="H2378" s="138" t="str">
        <f>IFERROR(VLOOKUP(G2378,REFERENCES!O:P,2,FALSE),"")</f>
        <v xml:space="preserve">Nombre </v>
      </c>
      <c r="I2378" s="182">
        <v>50</v>
      </c>
      <c r="J2378" s="146">
        <v>82</v>
      </c>
      <c r="K2378" s="146">
        <v>80</v>
      </c>
      <c r="L2378" s="146">
        <v>88</v>
      </c>
      <c r="M2378" s="147">
        <v>250</v>
      </c>
      <c r="N2378" s="207">
        <v>50</v>
      </c>
      <c r="O2378" s="149" t="s">
        <v>1038</v>
      </c>
      <c r="P2378" s="71" t="s">
        <v>19</v>
      </c>
      <c r="Q2378" s="71" t="s">
        <v>534</v>
      </c>
      <c r="R2378" s="150" t="s">
        <v>1324</v>
      </c>
      <c r="S2378" s="206" t="s">
        <v>1177</v>
      </c>
      <c r="T2378" s="143"/>
      <c r="U2378" s="206" t="s">
        <v>1062</v>
      </c>
      <c r="V2378" s="206" t="s">
        <v>1049</v>
      </c>
      <c r="W2378" s="206" t="str">
        <f t="shared" si="113"/>
        <v>SHE20161228SUPO1È</v>
      </c>
      <c r="X2378" s="206">
        <f t="shared" si="114"/>
        <v>0</v>
      </c>
      <c r="Y2378" s="206" t="str">
        <f>VLOOKUP(P2378,NIVEAUXADMIN!A:B,2,FALSE)</f>
        <v>HT07</v>
      </c>
      <c r="Z2378" s="206" t="str">
        <f>VLOOKUP(Q2378,NIVEAUXADMIN!E:F,2,FALSE)</f>
        <v>HT07742</v>
      </c>
      <c r="AA2378" s="206" t="str">
        <f>VLOOKUP(R2378,NIVEAUXADMIN!I:J,2,FALSE)</f>
        <v>HT07742-01</v>
      </c>
      <c r="AB2378" s="206">
        <f>IF(SUMPRODUCT(($A$4:$A2378=A2378)*($Q$4:$Q2378=Q2378))&gt;1,0,1)</f>
        <v>0</v>
      </c>
      <c r="AC2378" s="207">
        <f>IF(SUMPRODUCT(($A$4:$A2378=A2378)*($F$4:$F2378=F2378)*($Q$4:$Q2378=Q2378))&gt;1,0,1)</f>
        <v>0</v>
      </c>
      <c r="AD2378" s="206" t="str">
        <f t="shared" si="115"/>
        <v xml:space="preserve">{"Organisation": "ShelterBox", "Indicateur": "Distribution de biens non-alimentaire", "Statut": "Réalisé", "Date de l'activité (passé ou planifiée)
( jj-mm-aaaa)": "12/28/2016", "Département": "Sud", "Commune": "Port-a-Piment", "Section Communale": "1ère Paricot"}, </v>
      </c>
    </row>
    <row r="2379" spans="1:30" s="71" customFormat="1" x14ac:dyDescent="0.25">
      <c r="A2379" s="71" t="s">
        <v>114</v>
      </c>
      <c r="B2379" s="71" t="s">
        <v>1135</v>
      </c>
      <c r="D2379" s="71" t="s">
        <v>15</v>
      </c>
      <c r="E2379" s="132">
        <v>42732</v>
      </c>
      <c r="F2379" s="208" t="s">
        <v>2417</v>
      </c>
      <c r="G2379" s="145" t="s">
        <v>1052</v>
      </c>
      <c r="H2379" s="138" t="str">
        <f>IFERROR(VLOOKUP(G2379,REFERENCES!O:P,2,FALSE),"")</f>
        <v xml:space="preserve">Nombre </v>
      </c>
      <c r="I2379" s="182">
        <v>50</v>
      </c>
      <c r="J2379" s="146">
        <v>82</v>
      </c>
      <c r="K2379" s="146">
        <v>80</v>
      </c>
      <c r="L2379" s="146">
        <v>88</v>
      </c>
      <c r="M2379" s="147">
        <v>250</v>
      </c>
      <c r="N2379" s="207">
        <v>50</v>
      </c>
      <c r="O2379" s="149" t="s">
        <v>1038</v>
      </c>
      <c r="P2379" s="71" t="s">
        <v>19</v>
      </c>
      <c r="Q2379" s="71" t="s">
        <v>534</v>
      </c>
      <c r="R2379" s="150" t="s">
        <v>1324</v>
      </c>
      <c r="S2379" s="206" t="s">
        <v>1177</v>
      </c>
      <c r="T2379" s="143"/>
      <c r="U2379" s="206" t="s">
        <v>1062</v>
      </c>
      <c r="V2379" s="145" t="s">
        <v>1171</v>
      </c>
      <c r="W2379" s="206" t="str">
        <f t="shared" si="113"/>
        <v>SHE20161228SUPO1È</v>
      </c>
      <c r="X2379" s="206">
        <f t="shared" si="114"/>
        <v>0</v>
      </c>
      <c r="Y2379" s="206" t="str">
        <f>VLOOKUP(P2379,NIVEAUXADMIN!A:B,2,FALSE)</f>
        <v>HT07</v>
      </c>
      <c r="Z2379" s="206" t="str">
        <f>VLOOKUP(Q2379,NIVEAUXADMIN!E:F,2,FALSE)</f>
        <v>HT07742</v>
      </c>
      <c r="AA2379" s="206" t="str">
        <f>VLOOKUP(R2379,NIVEAUXADMIN!I:J,2,FALSE)</f>
        <v>HT07742-01</v>
      </c>
      <c r="AB2379" s="206">
        <f>IF(SUMPRODUCT(($A$4:$A2379=A2379)*($Q$4:$Q2379=Q2379))&gt;1,0,1)</f>
        <v>0</v>
      </c>
      <c r="AC2379" s="207">
        <f>IF(SUMPRODUCT(($A$4:$A2379=A2379)*($F$4:$F2379=F2379)*($Q$4:$Q2379=Q2379))&gt;1,0,1)</f>
        <v>0</v>
      </c>
      <c r="AD2379" s="206" t="str">
        <f t="shared" si="115"/>
        <v xml:space="preserve">{"Organisation": "ShelterBox", "Indicateur": "Distribution de biens non-alimentaire", "Statut": "Réalisé", "Date de l'activité (passé ou planifiée)
( jj-mm-aaaa)": "12/28/2016", "Département": "Sud", "Commune": "Port-a-Piment", "Section Communale": "1ère Paricot"}, </v>
      </c>
    </row>
    <row r="2380" spans="1:30" s="71" customFormat="1" x14ac:dyDescent="0.25">
      <c r="A2380" s="71" t="s">
        <v>114</v>
      </c>
      <c r="B2380" s="71" t="s">
        <v>1135</v>
      </c>
      <c r="D2380" s="71" t="s">
        <v>15</v>
      </c>
      <c r="E2380" s="132">
        <v>42733</v>
      </c>
      <c r="F2380" s="77" t="s">
        <v>2420</v>
      </c>
      <c r="G2380" s="145" t="s">
        <v>2410</v>
      </c>
      <c r="H2380" s="138" t="str">
        <f>IFERROR(VLOOKUP(G2380,REFERENCES!O:P,2,FALSE),"")</f>
        <v xml:space="preserve">Nombre </v>
      </c>
      <c r="I2380" s="182">
        <v>140</v>
      </c>
      <c r="J2380" s="146">
        <v>286</v>
      </c>
      <c r="K2380" s="146">
        <v>247</v>
      </c>
      <c r="L2380" s="146">
        <v>239</v>
      </c>
      <c r="M2380" s="147">
        <v>772</v>
      </c>
      <c r="N2380" s="207">
        <v>140</v>
      </c>
      <c r="O2380" s="149" t="s">
        <v>1038</v>
      </c>
      <c r="P2380" s="71" t="s">
        <v>19</v>
      </c>
      <c r="Q2380" s="71" t="s">
        <v>534</v>
      </c>
      <c r="R2380" s="150" t="s">
        <v>1324</v>
      </c>
      <c r="S2380" s="206" t="s">
        <v>1177</v>
      </c>
      <c r="T2380" s="143"/>
      <c r="U2380" s="206" t="s">
        <v>1062</v>
      </c>
      <c r="V2380" s="145" t="s">
        <v>1171</v>
      </c>
      <c r="W2380" s="206" t="str">
        <f t="shared" si="113"/>
        <v>SHE20161229SUPO1È</v>
      </c>
      <c r="X2380" s="206">
        <f t="shared" si="114"/>
        <v>0</v>
      </c>
      <c r="Y2380" s="206" t="str">
        <f>VLOOKUP(P2380,NIVEAUXADMIN!A:B,2,FALSE)</f>
        <v>HT07</v>
      </c>
      <c r="Z2380" s="206" t="str">
        <f>VLOOKUP(Q2380,NIVEAUXADMIN!E:F,2,FALSE)</f>
        <v>HT07742</v>
      </c>
      <c r="AA2380" s="206" t="str">
        <f>VLOOKUP(R2380,NIVEAUXADMIN!I:J,2,FALSE)</f>
        <v>HT07742-01</v>
      </c>
      <c r="AB2380" s="206">
        <f>IF(SUMPRODUCT(($A$4:$A2380=A2380)*($Q$4:$Q2380=Q2380))&gt;1,0,1)</f>
        <v>0</v>
      </c>
      <c r="AC2380" s="207">
        <f>IF(SUMPRODUCT(($A$4:$A2380=A2380)*($F$4:$F2380=F2380)*($Q$4:$Q2380=Q2380))&gt;1,0,1)</f>
        <v>1</v>
      </c>
      <c r="AD2380" s="206" t="str">
        <f t="shared" si="115"/>
        <v xml:space="preserve">{"Organisation": "ShelterBox", "Indicateur": "Distribution de materiel d'abris d'urgence", "Statut": "Réalisé", "Date de l'activité (passé ou planifiée)
( jj-mm-aaaa)": "12/29/2016", "Département": "Sud", "Commune": "Port-a-Piment", "Section Communale": "1ère Paricot"}, </v>
      </c>
    </row>
    <row r="2381" spans="1:30" s="71" customFormat="1" x14ac:dyDescent="0.25">
      <c r="A2381" s="71" t="s">
        <v>114</v>
      </c>
      <c r="B2381" s="71" t="s">
        <v>1135</v>
      </c>
      <c r="D2381" s="71" t="s">
        <v>15</v>
      </c>
      <c r="E2381" s="132">
        <v>42741</v>
      </c>
      <c r="F2381" s="77" t="s">
        <v>2417</v>
      </c>
      <c r="G2381" s="145" t="s">
        <v>1051</v>
      </c>
      <c r="H2381" s="138" t="str">
        <f>IFERROR(VLOOKUP(G2381,REFERENCES!O:P,2,FALSE),"")</f>
        <v xml:space="preserve">Nombre </v>
      </c>
      <c r="I2381" s="182">
        <v>202</v>
      </c>
      <c r="J2381" s="146">
        <v>346</v>
      </c>
      <c r="K2381" s="146">
        <v>210</v>
      </c>
      <c r="L2381" s="146">
        <v>265</v>
      </c>
      <c r="M2381" s="147">
        <v>821</v>
      </c>
      <c r="N2381" s="207">
        <v>101</v>
      </c>
      <c r="O2381" s="206"/>
      <c r="P2381" s="71" t="s">
        <v>19</v>
      </c>
      <c r="Q2381" s="71" t="s">
        <v>20</v>
      </c>
      <c r="R2381" s="150" t="s">
        <v>1264</v>
      </c>
      <c r="S2381" s="206" t="s">
        <v>1866</v>
      </c>
      <c r="T2381" s="143" t="s">
        <v>1034</v>
      </c>
      <c r="U2381" s="206" t="s">
        <v>1062</v>
      </c>
      <c r="V2381" s="145" t="s">
        <v>1170</v>
      </c>
      <c r="W2381" s="206" t="str">
        <f t="shared" si="113"/>
        <v>SHE201716SULE1È</v>
      </c>
      <c r="X2381" s="206">
        <f t="shared" si="114"/>
        <v>0</v>
      </c>
      <c r="Y2381" s="206" t="str">
        <f>VLOOKUP(P2381,NIVEAUXADMIN!A:B,2,FALSE)</f>
        <v>HT07</v>
      </c>
      <c r="Z2381" s="206" t="str">
        <f>VLOOKUP(Q2381,NIVEAUXADMIN!E:F,2,FALSE)</f>
        <v>HT07711</v>
      </c>
      <c r="AA2381" s="206" t="str">
        <f>VLOOKUP(R2381,NIVEAUXADMIN!I:J,2,FALSE)</f>
        <v>HT07711-01</v>
      </c>
      <c r="AB2381" s="206">
        <f>IF(SUMPRODUCT(($A$4:$A2381=A2381)*($Q$4:$Q2381=Q2381))&gt;1,0,1)</f>
        <v>0</v>
      </c>
      <c r="AC2381" s="207">
        <f>IF(SUMPRODUCT(($A$4:$A2381=A2381)*($F$4:$F2381=F2381)*($Q$4:$Q2381=Q2381))&gt;1,0,1)</f>
        <v>0</v>
      </c>
      <c r="AD2381" s="206" t="str">
        <f t="shared" si="115"/>
        <v xml:space="preserve">{"Organisation": "ShelterBox", "Indicateur": "Distribution de biens non-alimentaire", "Statut": "Réalisé", "Date de l'activité (passé ou planifiée)
( jj-mm-aaaa)": "1/6/2017", "Département": "Sud", "Commune": "Les Cayes", "Section Communale": "1ère Bourdet"}, </v>
      </c>
    </row>
    <row r="2382" spans="1:30" s="71" customFormat="1" x14ac:dyDescent="0.25">
      <c r="A2382" s="71" t="s">
        <v>114</v>
      </c>
      <c r="B2382" s="71" t="s">
        <v>1135</v>
      </c>
      <c r="D2382" s="71" t="s">
        <v>15</v>
      </c>
      <c r="E2382" s="132">
        <v>42741</v>
      </c>
      <c r="F2382" s="77" t="s">
        <v>2417</v>
      </c>
      <c r="G2382" s="145" t="s">
        <v>1054</v>
      </c>
      <c r="H2382" s="138" t="str">
        <f>IFERROR(VLOOKUP(G2382,REFERENCES!O:P,2,FALSE),"")</f>
        <v xml:space="preserve">Nombre </v>
      </c>
      <c r="I2382" s="182">
        <v>202</v>
      </c>
      <c r="J2382" s="146">
        <v>346</v>
      </c>
      <c r="K2382" s="146">
        <v>210</v>
      </c>
      <c r="L2382" s="146">
        <v>265</v>
      </c>
      <c r="M2382" s="147">
        <v>821</v>
      </c>
      <c r="N2382" s="207">
        <v>101</v>
      </c>
      <c r="O2382" s="206"/>
      <c r="P2382" s="71" t="s">
        <v>19</v>
      </c>
      <c r="Q2382" s="71" t="s">
        <v>20</v>
      </c>
      <c r="R2382" s="150" t="s">
        <v>1264</v>
      </c>
      <c r="S2382" s="206" t="s">
        <v>1866</v>
      </c>
      <c r="T2382" s="143" t="s">
        <v>1034</v>
      </c>
      <c r="U2382" s="206" t="s">
        <v>1062</v>
      </c>
      <c r="V2382" s="145" t="s">
        <v>1170</v>
      </c>
      <c r="W2382" s="206" t="str">
        <f t="shared" si="113"/>
        <v>SHE201716SULE1È</v>
      </c>
      <c r="X2382" s="206">
        <f t="shared" si="114"/>
        <v>0</v>
      </c>
      <c r="Y2382" s="206" t="str">
        <f>VLOOKUP(P2382,NIVEAUXADMIN!A:B,2,FALSE)</f>
        <v>HT07</v>
      </c>
      <c r="Z2382" s="206" t="str">
        <f>VLOOKUP(Q2382,NIVEAUXADMIN!E:F,2,FALSE)</f>
        <v>HT07711</v>
      </c>
      <c r="AA2382" s="206" t="str">
        <f>VLOOKUP(R2382,NIVEAUXADMIN!I:J,2,FALSE)</f>
        <v>HT07711-01</v>
      </c>
      <c r="AB2382" s="206">
        <f>IF(SUMPRODUCT(($A$4:$A2382=A2382)*($Q$4:$Q2382=Q2382))&gt;1,0,1)</f>
        <v>0</v>
      </c>
      <c r="AC2382" s="207">
        <f>IF(SUMPRODUCT(($A$4:$A2382=A2382)*($F$4:$F2382=F2382)*($Q$4:$Q2382=Q2382))&gt;1,0,1)</f>
        <v>0</v>
      </c>
      <c r="AD2382" s="206" t="str">
        <f t="shared" si="115"/>
        <v xml:space="preserve">{"Organisation": "ShelterBox", "Indicateur": "Distribution de biens non-alimentaire", "Statut": "Réalisé", "Date de l'activité (passé ou planifiée)
( jj-mm-aaaa)": "1/6/2017", "Département": "Sud", "Commune": "Les Cayes", "Section Communale": "1ère Bourdet"}, </v>
      </c>
    </row>
    <row r="2383" spans="1:30" s="71" customFormat="1" x14ac:dyDescent="0.25">
      <c r="A2383" s="71" t="s">
        <v>114</v>
      </c>
      <c r="B2383" s="71" t="s">
        <v>1135</v>
      </c>
      <c r="D2383" s="71" t="s">
        <v>15</v>
      </c>
      <c r="E2383" s="132">
        <v>42741</v>
      </c>
      <c r="F2383" s="77" t="s">
        <v>2417</v>
      </c>
      <c r="G2383" s="145" t="s">
        <v>1058</v>
      </c>
      <c r="H2383" s="138" t="str">
        <f>IFERROR(VLOOKUP(G2383,REFERENCES!O:P,2,FALSE),"")</f>
        <v xml:space="preserve">Nombre </v>
      </c>
      <c r="I2383" s="182">
        <v>101</v>
      </c>
      <c r="J2383" s="146">
        <v>346</v>
      </c>
      <c r="K2383" s="146">
        <v>210</v>
      </c>
      <c r="L2383" s="146">
        <v>265</v>
      </c>
      <c r="M2383" s="147">
        <v>821</v>
      </c>
      <c r="N2383" s="207">
        <v>101</v>
      </c>
      <c r="O2383" s="206"/>
      <c r="P2383" s="71" t="s">
        <v>19</v>
      </c>
      <c r="Q2383" s="71" t="s">
        <v>20</v>
      </c>
      <c r="R2383" s="150" t="s">
        <v>1264</v>
      </c>
      <c r="S2383" s="206" t="s">
        <v>1866</v>
      </c>
      <c r="T2383" s="143" t="s">
        <v>1034</v>
      </c>
      <c r="U2383" s="206" t="s">
        <v>1062</v>
      </c>
      <c r="V2383" s="206" t="s">
        <v>1049</v>
      </c>
      <c r="W2383" s="206" t="str">
        <f t="shared" si="113"/>
        <v>SHE201716SULE1È</v>
      </c>
      <c r="X2383" s="206">
        <f t="shared" si="114"/>
        <v>0</v>
      </c>
      <c r="Y2383" s="206" t="str">
        <f>VLOOKUP(P2383,NIVEAUXADMIN!A:B,2,FALSE)</f>
        <v>HT07</v>
      </c>
      <c r="Z2383" s="206" t="str">
        <f>VLOOKUP(Q2383,NIVEAUXADMIN!E:F,2,FALSE)</f>
        <v>HT07711</v>
      </c>
      <c r="AA2383" s="206" t="str">
        <f>VLOOKUP(R2383,NIVEAUXADMIN!I:J,2,FALSE)</f>
        <v>HT07711-01</v>
      </c>
      <c r="AB2383" s="206">
        <f>IF(SUMPRODUCT(($A$4:$A2383=A2383)*($Q$4:$Q2383=Q2383))&gt;1,0,1)</f>
        <v>0</v>
      </c>
      <c r="AC2383" s="207">
        <f>IF(SUMPRODUCT(($A$4:$A2383=A2383)*($F$4:$F2383=F2383)*($Q$4:$Q2383=Q2383))&gt;1,0,1)</f>
        <v>0</v>
      </c>
      <c r="AD2383" s="206" t="str">
        <f t="shared" si="115"/>
        <v xml:space="preserve">{"Organisation": "ShelterBox", "Indicateur": "Distribution de biens non-alimentaire", "Statut": "Réalisé", "Date de l'activité (passé ou planifiée)
( jj-mm-aaaa)": "1/6/2017", "Département": "Sud", "Commune": "Les Cayes", "Section Communale": "1ère Bourdet"}, </v>
      </c>
    </row>
    <row r="2384" spans="1:30" s="71" customFormat="1" x14ac:dyDescent="0.25">
      <c r="A2384" s="71" t="s">
        <v>114</v>
      </c>
      <c r="B2384" s="71" t="s">
        <v>1135</v>
      </c>
      <c r="D2384" s="71" t="s">
        <v>15</v>
      </c>
      <c r="E2384" s="132">
        <v>42741</v>
      </c>
      <c r="F2384" s="77" t="s">
        <v>2417</v>
      </c>
      <c r="G2384" s="145" t="s">
        <v>1052</v>
      </c>
      <c r="H2384" s="138" t="str">
        <f>IFERROR(VLOOKUP(G2384,REFERENCES!O:P,2,FALSE),"")</f>
        <v xml:space="preserve">Nombre </v>
      </c>
      <c r="I2384" s="182">
        <v>101</v>
      </c>
      <c r="J2384" s="73">
        <v>346</v>
      </c>
      <c r="K2384" s="73">
        <v>210</v>
      </c>
      <c r="L2384" s="73">
        <v>265</v>
      </c>
      <c r="M2384" s="147">
        <v>821</v>
      </c>
      <c r="N2384" s="207">
        <v>101</v>
      </c>
      <c r="O2384" s="206"/>
      <c r="P2384" s="71" t="s">
        <v>19</v>
      </c>
      <c r="Q2384" s="71" t="s">
        <v>20</v>
      </c>
      <c r="R2384" s="150" t="s">
        <v>1264</v>
      </c>
      <c r="S2384" s="206" t="s">
        <v>1866</v>
      </c>
      <c r="T2384" s="71" t="s">
        <v>1034</v>
      </c>
      <c r="U2384" s="206" t="s">
        <v>1062</v>
      </c>
      <c r="V2384" s="145" t="s">
        <v>1171</v>
      </c>
      <c r="W2384" s="206" t="str">
        <f t="shared" si="113"/>
        <v>SHE201716SULE1È</v>
      </c>
      <c r="X2384" s="206">
        <f t="shared" si="114"/>
        <v>0</v>
      </c>
      <c r="Y2384" s="206" t="str">
        <f>VLOOKUP(P2384,NIVEAUXADMIN!A:B,2,FALSE)</f>
        <v>HT07</v>
      </c>
      <c r="Z2384" s="206" t="str">
        <f>VLOOKUP(Q2384,NIVEAUXADMIN!E:F,2,FALSE)</f>
        <v>HT07711</v>
      </c>
      <c r="AA2384" s="206" t="str">
        <f>VLOOKUP(R2384,NIVEAUXADMIN!I:J,2,FALSE)</f>
        <v>HT07711-01</v>
      </c>
      <c r="AB2384" s="206">
        <f>IF(SUMPRODUCT(($A$4:$A2384=A2384)*($Q$4:$Q2384=Q2384))&gt;1,0,1)</f>
        <v>0</v>
      </c>
      <c r="AC2384" s="207">
        <f>IF(SUMPRODUCT(($A$4:$A2384=A2384)*($F$4:$F2384=F2384)*($Q$4:$Q2384=Q2384))&gt;1,0,1)</f>
        <v>0</v>
      </c>
      <c r="AD2384" s="206" t="str">
        <f t="shared" si="115"/>
        <v xml:space="preserve">{"Organisation": "ShelterBox", "Indicateur": "Distribution de biens non-alimentaire", "Statut": "Réalisé", "Date de l'activité (passé ou planifiée)
( jj-mm-aaaa)": "1/6/2017", "Département": "Sud", "Commune": "Les Cayes", "Section Communale": "1ère Bourdet"}, </v>
      </c>
    </row>
    <row r="2385" spans="1:30" s="71" customFormat="1" x14ac:dyDescent="0.25">
      <c r="A2385" s="71" t="s">
        <v>114</v>
      </c>
      <c r="B2385" s="71" t="s">
        <v>1873</v>
      </c>
      <c r="C2385" s="143"/>
      <c r="D2385" s="143" t="s">
        <v>15</v>
      </c>
      <c r="E2385" s="132">
        <v>42746</v>
      </c>
      <c r="F2385" s="208" t="s">
        <v>2417</v>
      </c>
      <c r="G2385" s="145" t="s">
        <v>1051</v>
      </c>
      <c r="H2385" s="138" t="str">
        <f>IFERROR(VLOOKUP(G2385,REFERENCES!O:P,2,FALSE),"")</f>
        <v xml:space="preserve">Nombre </v>
      </c>
      <c r="I2385" s="182">
        <v>128</v>
      </c>
      <c r="J2385" s="146"/>
      <c r="K2385" s="146"/>
      <c r="L2385" s="146"/>
      <c r="M2385" s="147" t="s">
        <v>1818</v>
      </c>
      <c r="N2385" s="207">
        <v>64</v>
      </c>
      <c r="O2385" s="149" t="s">
        <v>1038</v>
      </c>
      <c r="P2385" s="143" t="s">
        <v>19</v>
      </c>
      <c r="Q2385" s="143" t="s">
        <v>20</v>
      </c>
      <c r="R2385" s="150" t="s">
        <v>1264</v>
      </c>
      <c r="S2385" s="206" t="s">
        <v>1937</v>
      </c>
      <c r="T2385" s="143" t="s">
        <v>1034</v>
      </c>
      <c r="U2385" s="206" t="s">
        <v>1062</v>
      </c>
      <c r="V2385" s="145" t="s">
        <v>1170</v>
      </c>
      <c r="W2385" s="206" t="str">
        <f t="shared" si="113"/>
        <v>SHE2017111SULE1È</v>
      </c>
      <c r="X2385" s="206">
        <f t="shared" si="114"/>
        <v>0</v>
      </c>
      <c r="Y2385" s="206" t="str">
        <f>VLOOKUP(P2385,NIVEAUXADMIN!A:B,2,FALSE)</f>
        <v>HT07</v>
      </c>
      <c r="Z2385" s="206" t="str">
        <f>VLOOKUP(Q2385,NIVEAUXADMIN!E:F,2,FALSE)</f>
        <v>HT07711</v>
      </c>
      <c r="AA2385" s="206" t="str">
        <f>VLOOKUP(R2385,NIVEAUXADMIN!I:J,2,FALSE)</f>
        <v>HT07711-01</v>
      </c>
      <c r="AB2385" s="206">
        <f>IF(SUMPRODUCT(($A$4:$A2385=A2385)*($Q$4:$Q2385=Q2385))&gt;1,0,1)</f>
        <v>0</v>
      </c>
      <c r="AC2385" s="207">
        <f>IF(SUMPRODUCT(($A$4:$A2385=A2385)*($F$4:$F2385=F2385)*($Q$4:$Q2385=Q2385))&gt;1,0,1)</f>
        <v>0</v>
      </c>
      <c r="AD2385" s="206" t="str">
        <f t="shared" si="115"/>
        <v xml:space="preserve">{"Organisation": "ShelterBox", "Indicateur": "Distribution de biens non-alimentaire", "Statut": "Réalisé", "Date de l'activité (passé ou planifiée)
( jj-mm-aaaa)": "1/11/2017", "Département": "Sud", "Commune": "Les Cayes", "Section Communale": "1ère Bourdet"}, </v>
      </c>
    </row>
    <row r="2386" spans="1:30" s="71" customFormat="1" x14ac:dyDescent="0.25">
      <c r="A2386" s="71" t="s">
        <v>114</v>
      </c>
      <c r="B2386" s="71" t="s">
        <v>1873</v>
      </c>
      <c r="D2386" s="71" t="s">
        <v>15</v>
      </c>
      <c r="E2386" s="132">
        <v>42746</v>
      </c>
      <c r="F2386" s="77" t="s">
        <v>2417</v>
      </c>
      <c r="G2386" s="145" t="s">
        <v>1054</v>
      </c>
      <c r="H2386" s="138" t="str">
        <f>IFERROR(VLOOKUP(G2386,REFERENCES!O:P,2,FALSE),"")</f>
        <v xml:space="preserve">Nombre </v>
      </c>
      <c r="I2386" s="182">
        <v>128</v>
      </c>
      <c r="J2386" s="146"/>
      <c r="K2386" s="146"/>
      <c r="L2386" s="146"/>
      <c r="M2386" s="147" t="s">
        <v>1818</v>
      </c>
      <c r="N2386" s="207">
        <v>64</v>
      </c>
      <c r="O2386" s="149" t="s">
        <v>1038</v>
      </c>
      <c r="P2386" s="71" t="s">
        <v>19</v>
      </c>
      <c r="Q2386" s="71" t="s">
        <v>20</v>
      </c>
      <c r="R2386" s="150" t="s">
        <v>1264</v>
      </c>
      <c r="S2386" s="206" t="s">
        <v>1937</v>
      </c>
      <c r="T2386" s="143" t="s">
        <v>1034</v>
      </c>
      <c r="U2386" s="206" t="s">
        <v>1062</v>
      </c>
      <c r="V2386" s="145" t="s">
        <v>1170</v>
      </c>
      <c r="W2386" s="206" t="str">
        <f t="shared" si="113"/>
        <v>SHE2017111SULE1È</v>
      </c>
      <c r="X2386" s="206">
        <f t="shared" si="114"/>
        <v>0</v>
      </c>
      <c r="Y2386" s="206" t="str">
        <f>VLOOKUP(P2386,NIVEAUXADMIN!A:B,2,FALSE)</f>
        <v>HT07</v>
      </c>
      <c r="Z2386" s="206" t="str">
        <f>VLOOKUP(Q2386,NIVEAUXADMIN!E:F,2,FALSE)</f>
        <v>HT07711</v>
      </c>
      <c r="AA2386" s="206" t="str">
        <f>VLOOKUP(R2386,NIVEAUXADMIN!I:J,2,FALSE)</f>
        <v>HT07711-01</v>
      </c>
      <c r="AB2386" s="206">
        <f>IF(SUMPRODUCT(($A$4:$A2386=A2386)*($Q$4:$Q2386=Q2386))&gt;1,0,1)</f>
        <v>0</v>
      </c>
      <c r="AC2386" s="207">
        <f>IF(SUMPRODUCT(($A$4:$A2386=A2386)*($F$4:$F2386=F2386)*($Q$4:$Q2386=Q2386))&gt;1,0,1)</f>
        <v>0</v>
      </c>
      <c r="AD2386" s="206" t="str">
        <f t="shared" si="115"/>
        <v xml:space="preserve">{"Organisation": "ShelterBox", "Indicateur": "Distribution de biens non-alimentaire", "Statut": "Réalisé", "Date de l'activité (passé ou planifiée)
( jj-mm-aaaa)": "1/11/2017", "Département": "Sud", "Commune": "Les Cayes", "Section Communale": "1ère Bourdet"}, </v>
      </c>
    </row>
    <row r="2387" spans="1:30" s="71" customFormat="1" x14ac:dyDescent="0.25">
      <c r="A2387" s="71" t="s">
        <v>114</v>
      </c>
      <c r="B2387" s="71" t="s">
        <v>1873</v>
      </c>
      <c r="D2387" s="71" t="s">
        <v>15</v>
      </c>
      <c r="E2387" s="132">
        <v>42746</v>
      </c>
      <c r="F2387" s="77" t="s">
        <v>2417</v>
      </c>
      <c r="G2387" s="145" t="s">
        <v>1058</v>
      </c>
      <c r="H2387" s="138" t="str">
        <f>IFERROR(VLOOKUP(G2387,REFERENCES!O:P,2,FALSE),"")</f>
        <v xml:space="preserve">Nombre </v>
      </c>
      <c r="I2387" s="182">
        <v>64</v>
      </c>
      <c r="J2387" s="146"/>
      <c r="K2387" s="146"/>
      <c r="L2387" s="146"/>
      <c r="M2387" s="147" t="s">
        <v>1818</v>
      </c>
      <c r="N2387" s="207">
        <v>64</v>
      </c>
      <c r="O2387" s="149" t="s">
        <v>1038</v>
      </c>
      <c r="P2387" s="71" t="s">
        <v>19</v>
      </c>
      <c r="Q2387" s="71" t="s">
        <v>20</v>
      </c>
      <c r="R2387" s="150" t="s">
        <v>1264</v>
      </c>
      <c r="S2387" s="206" t="s">
        <v>1937</v>
      </c>
      <c r="T2387" s="143" t="s">
        <v>1034</v>
      </c>
      <c r="U2387" s="206" t="s">
        <v>1062</v>
      </c>
      <c r="V2387" s="206" t="s">
        <v>1049</v>
      </c>
      <c r="W2387" s="206" t="str">
        <f t="shared" si="113"/>
        <v>SHE2017111SULE1È</v>
      </c>
      <c r="X2387" s="206">
        <f t="shared" si="114"/>
        <v>0</v>
      </c>
      <c r="Y2387" s="206" t="str">
        <f>VLOOKUP(P2387,NIVEAUXADMIN!A:B,2,FALSE)</f>
        <v>HT07</v>
      </c>
      <c r="Z2387" s="206" t="str">
        <f>VLOOKUP(Q2387,NIVEAUXADMIN!E:F,2,FALSE)</f>
        <v>HT07711</v>
      </c>
      <c r="AA2387" s="206" t="str">
        <f>VLOOKUP(R2387,NIVEAUXADMIN!I:J,2,FALSE)</f>
        <v>HT07711-01</v>
      </c>
      <c r="AB2387" s="206">
        <f>IF(SUMPRODUCT(($A$4:$A2387=A2387)*($Q$4:$Q2387=Q2387))&gt;1,0,1)</f>
        <v>0</v>
      </c>
      <c r="AC2387" s="207">
        <f>IF(SUMPRODUCT(($A$4:$A2387=A2387)*($F$4:$F2387=F2387)*($Q$4:$Q2387=Q2387))&gt;1,0,1)</f>
        <v>0</v>
      </c>
      <c r="AD2387" s="206" t="str">
        <f t="shared" si="115"/>
        <v xml:space="preserve">{"Organisation": "ShelterBox", "Indicateur": "Distribution de biens non-alimentaire", "Statut": "Réalisé", "Date de l'activité (passé ou planifiée)
( jj-mm-aaaa)": "1/11/2017", "Département": "Sud", "Commune": "Les Cayes", "Section Communale": "1ère Bourdet"}, </v>
      </c>
    </row>
    <row r="2388" spans="1:30" s="71" customFormat="1" x14ac:dyDescent="0.25">
      <c r="A2388" s="71" t="s">
        <v>114</v>
      </c>
      <c r="B2388" s="71" t="s">
        <v>1873</v>
      </c>
      <c r="D2388" s="71" t="s">
        <v>15</v>
      </c>
      <c r="E2388" s="132">
        <v>42746</v>
      </c>
      <c r="F2388" s="77" t="s">
        <v>2417</v>
      </c>
      <c r="G2388" s="145" t="s">
        <v>1052</v>
      </c>
      <c r="H2388" s="138" t="str">
        <f>IFERROR(VLOOKUP(G2388,REFERENCES!O:P,2,FALSE),"")</f>
        <v xml:space="preserve">Nombre </v>
      </c>
      <c r="I2388" s="182">
        <v>64</v>
      </c>
      <c r="J2388" s="146"/>
      <c r="K2388" s="146"/>
      <c r="L2388" s="146"/>
      <c r="M2388" s="147" t="s">
        <v>1818</v>
      </c>
      <c r="N2388" s="207">
        <v>64</v>
      </c>
      <c r="O2388" s="149" t="s">
        <v>1038</v>
      </c>
      <c r="P2388" s="71" t="s">
        <v>19</v>
      </c>
      <c r="Q2388" s="71" t="s">
        <v>20</v>
      </c>
      <c r="R2388" s="150" t="s">
        <v>1264</v>
      </c>
      <c r="S2388" s="206" t="s">
        <v>1937</v>
      </c>
      <c r="T2388" s="143" t="s">
        <v>1034</v>
      </c>
      <c r="U2388" s="206" t="s">
        <v>1062</v>
      </c>
      <c r="V2388" s="145" t="s">
        <v>1171</v>
      </c>
      <c r="W2388" s="206" t="str">
        <f t="shared" si="113"/>
        <v>SHE2017111SULE1È</v>
      </c>
      <c r="X2388" s="206">
        <f t="shared" si="114"/>
        <v>0</v>
      </c>
      <c r="Y2388" s="206" t="str">
        <f>VLOOKUP(P2388,NIVEAUXADMIN!A:B,2,FALSE)</f>
        <v>HT07</v>
      </c>
      <c r="Z2388" s="206" t="str">
        <f>VLOOKUP(Q2388,NIVEAUXADMIN!E:F,2,FALSE)</f>
        <v>HT07711</v>
      </c>
      <c r="AA2388" s="206" t="str">
        <f>VLOOKUP(R2388,NIVEAUXADMIN!I:J,2,FALSE)</f>
        <v>HT07711-01</v>
      </c>
      <c r="AB2388" s="206">
        <f>IF(SUMPRODUCT(($A$4:$A2388=A2388)*($Q$4:$Q2388=Q2388))&gt;1,0,1)</f>
        <v>0</v>
      </c>
      <c r="AC2388" s="207">
        <f>IF(SUMPRODUCT(($A$4:$A2388=A2388)*($F$4:$F2388=F2388)*($Q$4:$Q2388=Q2388))&gt;1,0,1)</f>
        <v>0</v>
      </c>
      <c r="AD2388" s="206" t="str">
        <f t="shared" si="115"/>
        <v xml:space="preserve">{"Organisation": "ShelterBox", "Indicateur": "Distribution de biens non-alimentaire", "Statut": "Réalisé", "Date de l'activité (passé ou planifiée)
( jj-mm-aaaa)": "1/11/2017", "Département": "Sud", "Commune": "Les Cayes", "Section Communale": "1ère Bourdet"}, </v>
      </c>
    </row>
    <row r="2389" spans="1:30" s="71" customFormat="1" x14ac:dyDescent="0.25">
      <c r="A2389" s="71" t="s">
        <v>114</v>
      </c>
      <c r="B2389" s="71" t="s">
        <v>1873</v>
      </c>
      <c r="D2389" s="71" t="s">
        <v>15</v>
      </c>
      <c r="E2389" s="132">
        <v>42746</v>
      </c>
      <c r="F2389" s="77" t="s">
        <v>2420</v>
      </c>
      <c r="G2389" s="145" t="s">
        <v>2410</v>
      </c>
      <c r="H2389" s="138" t="str">
        <f>IFERROR(VLOOKUP(G2389,REFERENCES!O:P,2,FALSE),"")</f>
        <v xml:space="preserve">Nombre </v>
      </c>
      <c r="I2389" s="182">
        <v>64</v>
      </c>
      <c r="J2389" s="146"/>
      <c r="K2389" s="146"/>
      <c r="L2389" s="146"/>
      <c r="M2389" s="147" t="s">
        <v>1818</v>
      </c>
      <c r="N2389" s="207">
        <v>64</v>
      </c>
      <c r="O2389" s="149" t="s">
        <v>1038</v>
      </c>
      <c r="P2389" s="71" t="s">
        <v>19</v>
      </c>
      <c r="Q2389" s="71" t="s">
        <v>20</v>
      </c>
      <c r="R2389" s="150" t="s">
        <v>1264</v>
      </c>
      <c r="S2389" s="206" t="s">
        <v>1937</v>
      </c>
      <c r="T2389" s="206" t="s">
        <v>1034</v>
      </c>
      <c r="U2389" s="206" t="s">
        <v>1062</v>
      </c>
      <c r="V2389" s="145" t="s">
        <v>1171</v>
      </c>
      <c r="W2389" s="206" t="str">
        <f t="shared" si="113"/>
        <v>SHE2017111SULE1È</v>
      </c>
      <c r="X2389" s="206">
        <f t="shared" si="114"/>
        <v>0</v>
      </c>
      <c r="Y2389" s="206" t="str">
        <f>VLOOKUP(P2389,NIVEAUXADMIN!A:B,2,FALSE)</f>
        <v>HT07</v>
      </c>
      <c r="Z2389" s="206" t="str">
        <f>VLOOKUP(Q2389,NIVEAUXADMIN!E:F,2,FALSE)</f>
        <v>HT07711</v>
      </c>
      <c r="AA2389" s="206" t="str">
        <f>VLOOKUP(R2389,NIVEAUXADMIN!I:J,2,FALSE)</f>
        <v>HT07711-01</v>
      </c>
      <c r="AB2389" s="206">
        <f>IF(SUMPRODUCT(($A$4:$A2389=A2389)*($Q$4:$Q2389=Q2389))&gt;1,0,1)</f>
        <v>0</v>
      </c>
      <c r="AC2389" s="207">
        <f>IF(SUMPRODUCT(($A$4:$A2389=A2389)*($F$4:$F2389=F2389)*($Q$4:$Q2389=Q2389))&gt;1,0,1)</f>
        <v>0</v>
      </c>
      <c r="AD2389" s="206" t="str">
        <f t="shared" si="115"/>
        <v xml:space="preserve">{"Organisation": "ShelterBox", "Indicateur": "Distribution de materiel d'abris d'urgence", "Statut": "Réalisé", "Date de l'activité (passé ou planifiée)
( jj-mm-aaaa)": "1/11/2017", "Département": "Sud", "Commune": "Les Cayes", "Section Communale": "1ère Bourdet"}, </v>
      </c>
    </row>
    <row r="2390" spans="1:30" s="71" customFormat="1" x14ac:dyDescent="0.25">
      <c r="A2390" s="71" t="s">
        <v>114</v>
      </c>
      <c r="B2390" s="71" t="s">
        <v>1135</v>
      </c>
      <c r="D2390" s="71" t="s">
        <v>15</v>
      </c>
      <c r="E2390" s="132">
        <v>42750</v>
      </c>
      <c r="F2390" s="77" t="s">
        <v>2417</v>
      </c>
      <c r="G2390" s="145" t="s">
        <v>1051</v>
      </c>
      <c r="H2390" s="138" t="str">
        <f>IFERROR(VLOOKUP(G2390,REFERENCES!O:P,2,FALSE),"")</f>
        <v xml:space="preserve">Nombre </v>
      </c>
      <c r="I2390" s="182">
        <v>100</v>
      </c>
      <c r="J2390" s="146">
        <v>121</v>
      </c>
      <c r="K2390" s="146">
        <v>106</v>
      </c>
      <c r="L2390" s="146">
        <v>50</v>
      </c>
      <c r="M2390" s="147">
        <v>277</v>
      </c>
      <c r="N2390" s="207">
        <v>50</v>
      </c>
      <c r="O2390" s="149" t="s">
        <v>1038</v>
      </c>
      <c r="P2390" s="71" t="s">
        <v>19</v>
      </c>
      <c r="Q2390" s="71" t="s">
        <v>534</v>
      </c>
      <c r="R2390" s="150" t="s">
        <v>1324</v>
      </c>
      <c r="S2390" s="206" t="s">
        <v>1178</v>
      </c>
      <c r="T2390" s="143"/>
      <c r="U2390" s="206" t="s">
        <v>1062</v>
      </c>
      <c r="V2390" s="145" t="s">
        <v>1170</v>
      </c>
      <c r="W2390" s="206" t="str">
        <f t="shared" si="113"/>
        <v>SHE2017115SUPO1È</v>
      </c>
      <c r="X2390" s="206">
        <f t="shared" si="114"/>
        <v>0</v>
      </c>
      <c r="Y2390" s="206" t="str">
        <f>VLOOKUP(P2390,NIVEAUXADMIN!A:B,2,FALSE)</f>
        <v>HT07</v>
      </c>
      <c r="Z2390" s="206" t="str">
        <f>VLOOKUP(Q2390,NIVEAUXADMIN!E:F,2,FALSE)</f>
        <v>HT07742</v>
      </c>
      <c r="AA2390" s="206" t="str">
        <f>VLOOKUP(R2390,NIVEAUXADMIN!I:J,2,FALSE)</f>
        <v>HT07742-01</v>
      </c>
      <c r="AB2390" s="206">
        <f>IF(SUMPRODUCT(($A$4:$A2390=A2390)*($Q$4:$Q2390=Q2390))&gt;1,0,1)</f>
        <v>0</v>
      </c>
      <c r="AC2390" s="207">
        <f>IF(SUMPRODUCT(($A$4:$A2390=A2390)*($F$4:$F2390=F2390)*($Q$4:$Q2390=Q2390))&gt;1,0,1)</f>
        <v>0</v>
      </c>
      <c r="AD2390" s="206" t="str">
        <f t="shared" si="115"/>
        <v xml:space="preserve">{"Organisation": "ShelterBox", "Indicateur": "Distribution de biens non-alimentaire", "Statut": "Réalisé", "Date de l'activité (passé ou planifiée)
( jj-mm-aaaa)": "1/15/2017", "Département": "Sud", "Commune": "Port-a-Piment", "Section Communale": "1ère Paricot"}, </v>
      </c>
    </row>
    <row r="2391" spans="1:30" s="71" customFormat="1" x14ac:dyDescent="0.25">
      <c r="A2391" s="71" t="s">
        <v>114</v>
      </c>
      <c r="B2391" s="71" t="s">
        <v>1135</v>
      </c>
      <c r="D2391" s="71" t="s">
        <v>15</v>
      </c>
      <c r="E2391" s="132">
        <v>42750</v>
      </c>
      <c r="F2391" s="77" t="s">
        <v>2417</v>
      </c>
      <c r="G2391" s="145" t="s">
        <v>1054</v>
      </c>
      <c r="H2391" s="138" t="str">
        <f>IFERROR(VLOOKUP(G2391,REFERENCES!O:P,2,FALSE),"")</f>
        <v xml:space="preserve">Nombre </v>
      </c>
      <c r="I2391" s="182">
        <v>100</v>
      </c>
      <c r="J2391" s="146">
        <v>121</v>
      </c>
      <c r="K2391" s="146">
        <v>106</v>
      </c>
      <c r="L2391" s="146">
        <v>50</v>
      </c>
      <c r="M2391" s="147">
        <v>277</v>
      </c>
      <c r="N2391" s="207">
        <v>50</v>
      </c>
      <c r="O2391" s="149" t="s">
        <v>1038</v>
      </c>
      <c r="P2391" s="71" t="s">
        <v>19</v>
      </c>
      <c r="Q2391" s="71" t="s">
        <v>534</v>
      </c>
      <c r="R2391" s="150" t="s">
        <v>1324</v>
      </c>
      <c r="S2391" s="206" t="s">
        <v>1178</v>
      </c>
      <c r="T2391" s="143"/>
      <c r="U2391" s="206" t="s">
        <v>1062</v>
      </c>
      <c r="V2391" s="145" t="s">
        <v>1170</v>
      </c>
      <c r="W2391" s="206" t="str">
        <f t="shared" si="113"/>
        <v>SHE2017115SUPO1È</v>
      </c>
      <c r="X2391" s="206">
        <f t="shared" si="114"/>
        <v>0</v>
      </c>
      <c r="Y2391" s="206" t="str">
        <f>VLOOKUP(P2391,NIVEAUXADMIN!A:B,2,FALSE)</f>
        <v>HT07</v>
      </c>
      <c r="Z2391" s="206" t="str">
        <f>VLOOKUP(Q2391,NIVEAUXADMIN!E:F,2,FALSE)</f>
        <v>HT07742</v>
      </c>
      <c r="AA2391" s="206" t="str">
        <f>VLOOKUP(R2391,NIVEAUXADMIN!I:J,2,FALSE)</f>
        <v>HT07742-01</v>
      </c>
      <c r="AB2391" s="206">
        <f>IF(SUMPRODUCT(($A$4:$A2391=A2391)*($Q$4:$Q2391=Q2391))&gt;1,0,1)</f>
        <v>0</v>
      </c>
      <c r="AC2391" s="207">
        <f>IF(SUMPRODUCT(($A$4:$A2391=A2391)*($F$4:$F2391=F2391)*($Q$4:$Q2391=Q2391))&gt;1,0,1)</f>
        <v>0</v>
      </c>
      <c r="AD2391" s="206" t="str">
        <f t="shared" si="115"/>
        <v xml:space="preserve">{"Organisation": "ShelterBox", "Indicateur": "Distribution de biens non-alimentaire", "Statut": "Réalisé", "Date de l'activité (passé ou planifiée)
( jj-mm-aaaa)": "1/15/2017", "Département": "Sud", "Commune": "Port-a-Piment", "Section Communale": "1ère Paricot"}, </v>
      </c>
    </row>
    <row r="2392" spans="1:30" s="71" customFormat="1" x14ac:dyDescent="0.25">
      <c r="A2392" s="71" t="s">
        <v>114</v>
      </c>
      <c r="B2392" s="71" t="s">
        <v>1135</v>
      </c>
      <c r="D2392" s="71" t="s">
        <v>15</v>
      </c>
      <c r="E2392" s="132">
        <v>42750</v>
      </c>
      <c r="F2392" s="77" t="s">
        <v>2417</v>
      </c>
      <c r="G2392" s="145" t="s">
        <v>1058</v>
      </c>
      <c r="H2392" s="138" t="str">
        <f>IFERROR(VLOOKUP(G2392,REFERENCES!O:P,2,FALSE),"")</f>
        <v xml:space="preserve">Nombre </v>
      </c>
      <c r="I2392" s="182">
        <v>50</v>
      </c>
      <c r="J2392" s="146">
        <v>121</v>
      </c>
      <c r="K2392" s="146">
        <v>106</v>
      </c>
      <c r="L2392" s="146">
        <v>50</v>
      </c>
      <c r="M2392" s="147">
        <v>277</v>
      </c>
      <c r="N2392" s="207">
        <v>50</v>
      </c>
      <c r="O2392" s="149" t="s">
        <v>1038</v>
      </c>
      <c r="P2392" s="71" t="s">
        <v>19</v>
      </c>
      <c r="Q2392" s="71" t="s">
        <v>534</v>
      </c>
      <c r="R2392" s="150" t="s">
        <v>1324</v>
      </c>
      <c r="S2392" s="206" t="s">
        <v>1178</v>
      </c>
      <c r="T2392" s="143"/>
      <c r="U2392" s="206" t="s">
        <v>1062</v>
      </c>
      <c r="V2392" s="206" t="s">
        <v>1049</v>
      </c>
      <c r="W2392" s="206" t="str">
        <f t="shared" si="113"/>
        <v>SHE2017115SUPO1È</v>
      </c>
      <c r="X2392" s="206">
        <f t="shared" si="114"/>
        <v>0</v>
      </c>
      <c r="Y2392" s="206" t="str">
        <f>VLOOKUP(P2392,NIVEAUXADMIN!A:B,2,FALSE)</f>
        <v>HT07</v>
      </c>
      <c r="Z2392" s="206" t="str">
        <f>VLOOKUP(Q2392,NIVEAUXADMIN!E:F,2,FALSE)</f>
        <v>HT07742</v>
      </c>
      <c r="AA2392" s="206" t="str">
        <f>VLOOKUP(R2392,NIVEAUXADMIN!I:J,2,FALSE)</f>
        <v>HT07742-01</v>
      </c>
      <c r="AB2392" s="206">
        <f>IF(SUMPRODUCT(($A$4:$A2392=A2392)*($Q$4:$Q2392=Q2392))&gt;1,0,1)</f>
        <v>0</v>
      </c>
      <c r="AC2392" s="207">
        <f>IF(SUMPRODUCT(($A$4:$A2392=A2392)*($F$4:$F2392=F2392)*($Q$4:$Q2392=Q2392))&gt;1,0,1)</f>
        <v>0</v>
      </c>
      <c r="AD2392" s="206" t="str">
        <f t="shared" si="115"/>
        <v xml:space="preserve">{"Organisation": "ShelterBox", "Indicateur": "Distribution de biens non-alimentaire", "Statut": "Réalisé", "Date de l'activité (passé ou planifiée)
( jj-mm-aaaa)": "1/15/2017", "Département": "Sud", "Commune": "Port-a-Piment", "Section Communale": "1ère Paricot"}, </v>
      </c>
    </row>
    <row r="2393" spans="1:30" s="71" customFormat="1" x14ac:dyDescent="0.25">
      <c r="A2393" s="71" t="s">
        <v>114</v>
      </c>
      <c r="B2393" s="71" t="s">
        <v>1135</v>
      </c>
      <c r="D2393" s="71" t="s">
        <v>15</v>
      </c>
      <c r="E2393" s="132">
        <v>42750</v>
      </c>
      <c r="F2393" s="77" t="s">
        <v>2417</v>
      </c>
      <c r="G2393" s="145" t="s">
        <v>1052</v>
      </c>
      <c r="H2393" s="138" t="str">
        <f>IFERROR(VLOOKUP(G2393,REFERENCES!O:P,2,FALSE),"")</f>
        <v xml:space="preserve">Nombre </v>
      </c>
      <c r="I2393" s="182">
        <v>50</v>
      </c>
      <c r="J2393" s="146">
        <v>121</v>
      </c>
      <c r="K2393" s="146">
        <v>106</v>
      </c>
      <c r="L2393" s="146">
        <v>50</v>
      </c>
      <c r="M2393" s="147">
        <v>277</v>
      </c>
      <c r="N2393" s="73">
        <v>50</v>
      </c>
      <c r="O2393" s="149" t="s">
        <v>1038</v>
      </c>
      <c r="P2393" s="71" t="s">
        <v>19</v>
      </c>
      <c r="Q2393" s="71" t="s">
        <v>534</v>
      </c>
      <c r="R2393" s="150" t="s">
        <v>1324</v>
      </c>
      <c r="S2393" s="206" t="s">
        <v>1178</v>
      </c>
      <c r="T2393" s="206"/>
      <c r="U2393" s="206" t="s">
        <v>1062</v>
      </c>
      <c r="V2393" s="145" t="s">
        <v>1171</v>
      </c>
      <c r="W2393" s="206" t="str">
        <f t="shared" si="113"/>
        <v>SHE2017115SUPO1È</v>
      </c>
      <c r="X2393" s="206">
        <f t="shared" si="114"/>
        <v>0</v>
      </c>
      <c r="Y2393" s="206" t="str">
        <f>VLOOKUP(P2393,NIVEAUXADMIN!A:B,2,FALSE)</f>
        <v>HT07</v>
      </c>
      <c r="Z2393" s="206" t="str">
        <f>VLOOKUP(Q2393,NIVEAUXADMIN!E:F,2,FALSE)</f>
        <v>HT07742</v>
      </c>
      <c r="AA2393" s="206" t="str">
        <f>VLOOKUP(R2393,NIVEAUXADMIN!I:J,2,FALSE)</f>
        <v>HT07742-01</v>
      </c>
      <c r="AB2393" s="206">
        <f>IF(SUMPRODUCT(($A$4:$A2393=A2393)*($Q$4:$Q2393=Q2393))&gt;1,0,1)</f>
        <v>0</v>
      </c>
      <c r="AC2393" s="207">
        <f>IF(SUMPRODUCT(($A$4:$A2393=A2393)*($F$4:$F2393=F2393)*($Q$4:$Q2393=Q2393))&gt;1,0,1)</f>
        <v>0</v>
      </c>
      <c r="AD2393" s="206" t="str">
        <f t="shared" si="115"/>
        <v xml:space="preserve">{"Organisation": "ShelterBox", "Indicateur": "Distribution de biens non-alimentaire", "Statut": "Réalisé", "Date de l'activité (passé ou planifiée)
( jj-mm-aaaa)": "1/15/2017", "Département": "Sud", "Commune": "Port-a-Piment", "Section Communale": "1ère Paricot"}, </v>
      </c>
    </row>
    <row r="2394" spans="1:30" s="71" customFormat="1" x14ac:dyDescent="0.25">
      <c r="A2394" s="71" t="s">
        <v>114</v>
      </c>
      <c r="B2394" s="71" t="s">
        <v>1135</v>
      </c>
      <c r="D2394" s="71" t="s">
        <v>15</v>
      </c>
      <c r="E2394" s="132">
        <v>42750</v>
      </c>
      <c r="F2394" s="77" t="s">
        <v>2420</v>
      </c>
      <c r="G2394" s="145" t="s">
        <v>2410</v>
      </c>
      <c r="H2394" s="138" t="str">
        <f>IFERROR(VLOOKUP(G2394,REFERENCES!O:P,2,FALSE),"")</f>
        <v xml:space="preserve">Nombre </v>
      </c>
      <c r="I2394" s="182">
        <v>130</v>
      </c>
      <c r="J2394" s="146">
        <v>543</v>
      </c>
      <c r="K2394" s="146">
        <v>273</v>
      </c>
      <c r="L2394" s="146">
        <v>273</v>
      </c>
      <c r="M2394" s="147">
        <v>1089</v>
      </c>
      <c r="N2394" s="207">
        <v>130</v>
      </c>
      <c r="O2394" s="149" t="s">
        <v>1038</v>
      </c>
      <c r="P2394" s="71" t="s">
        <v>19</v>
      </c>
      <c r="Q2394" s="71" t="s">
        <v>534</v>
      </c>
      <c r="R2394" s="150" t="s">
        <v>1324</v>
      </c>
      <c r="S2394" s="206" t="s">
        <v>1178</v>
      </c>
      <c r="T2394" s="143"/>
      <c r="U2394" s="206" t="s">
        <v>1062</v>
      </c>
      <c r="V2394" s="145" t="s">
        <v>1171</v>
      </c>
      <c r="W2394" s="206" t="str">
        <f t="shared" si="113"/>
        <v>SHE2017115SUPO1È</v>
      </c>
      <c r="X2394" s="206">
        <f t="shared" si="114"/>
        <v>0</v>
      </c>
      <c r="Y2394" s="206" t="str">
        <f>VLOOKUP(P2394,NIVEAUXADMIN!A:B,2,FALSE)</f>
        <v>HT07</v>
      </c>
      <c r="Z2394" s="206" t="str">
        <f>VLOOKUP(Q2394,NIVEAUXADMIN!E:F,2,FALSE)</f>
        <v>HT07742</v>
      </c>
      <c r="AA2394" s="206" t="str">
        <f>VLOOKUP(R2394,NIVEAUXADMIN!I:J,2,FALSE)</f>
        <v>HT07742-01</v>
      </c>
      <c r="AB2394" s="206">
        <f>IF(SUMPRODUCT(($A$4:$A2394=A2394)*($Q$4:$Q2394=Q2394))&gt;1,0,1)</f>
        <v>0</v>
      </c>
      <c r="AC2394" s="207">
        <f>IF(SUMPRODUCT(($A$4:$A2394=A2394)*($F$4:$F2394=F2394)*($Q$4:$Q2394=Q2394))&gt;1,0,1)</f>
        <v>0</v>
      </c>
      <c r="AD2394" s="206" t="str">
        <f t="shared" si="115"/>
        <v xml:space="preserve">{"Organisation": "ShelterBox", "Indicateur": "Distribution de materiel d'abris d'urgence", "Statut": "Réalisé", "Date de l'activité (passé ou planifiée)
( jj-mm-aaaa)": "1/15/2017", "Département": "Sud", "Commune": "Port-a-Piment", "Section Communale": "1ère Paricot"}, </v>
      </c>
    </row>
    <row r="2395" spans="1:30" s="71" customFormat="1" x14ac:dyDescent="0.25">
      <c r="A2395" s="71" t="s">
        <v>114</v>
      </c>
      <c r="B2395" s="71" t="s">
        <v>1135</v>
      </c>
      <c r="D2395" s="71" t="s">
        <v>15</v>
      </c>
      <c r="E2395" s="132">
        <v>42755</v>
      </c>
      <c r="F2395" s="77" t="s">
        <v>2417</v>
      </c>
      <c r="G2395" s="145" t="s">
        <v>1051</v>
      </c>
      <c r="H2395" s="138" t="str">
        <f>IFERROR(VLOOKUP(G2395,REFERENCES!O:P,2,FALSE),"")</f>
        <v xml:space="preserve">Nombre </v>
      </c>
      <c r="I2395" s="182">
        <v>100</v>
      </c>
      <c r="J2395" s="146">
        <v>66</v>
      </c>
      <c r="K2395" s="146">
        <v>69</v>
      </c>
      <c r="L2395" s="146">
        <v>56</v>
      </c>
      <c r="M2395" s="147">
        <v>191</v>
      </c>
      <c r="N2395" s="207">
        <v>50</v>
      </c>
      <c r="O2395" s="149" t="s">
        <v>1038</v>
      </c>
      <c r="P2395" s="71" t="s">
        <v>19</v>
      </c>
      <c r="Q2395" s="71" t="s">
        <v>534</v>
      </c>
      <c r="R2395" s="150" t="s">
        <v>1324</v>
      </c>
      <c r="S2395" s="206" t="s">
        <v>1867</v>
      </c>
      <c r="T2395" s="143"/>
      <c r="U2395" s="206" t="s">
        <v>1062</v>
      </c>
      <c r="V2395" s="145" t="s">
        <v>1170</v>
      </c>
      <c r="W2395" s="206" t="str">
        <f t="shared" si="113"/>
        <v>SHE2017120SUPO1È</v>
      </c>
      <c r="X2395" s="206">
        <f t="shared" si="114"/>
        <v>0</v>
      </c>
      <c r="Y2395" s="206" t="str">
        <f>VLOOKUP(P2395,NIVEAUXADMIN!A:B,2,FALSE)</f>
        <v>HT07</v>
      </c>
      <c r="Z2395" s="206" t="str">
        <f>VLOOKUP(Q2395,NIVEAUXADMIN!E:F,2,FALSE)</f>
        <v>HT07742</v>
      </c>
      <c r="AA2395" s="206" t="str">
        <f>VLOOKUP(R2395,NIVEAUXADMIN!I:J,2,FALSE)</f>
        <v>HT07742-01</v>
      </c>
      <c r="AB2395" s="206">
        <f>IF(SUMPRODUCT(($A$4:$A2395=A2395)*($Q$4:$Q2395=Q2395))&gt;1,0,1)</f>
        <v>0</v>
      </c>
      <c r="AC2395" s="207">
        <f>IF(SUMPRODUCT(($A$4:$A2395=A2395)*($F$4:$F2395=F2395)*($Q$4:$Q2395=Q2395))&gt;1,0,1)</f>
        <v>0</v>
      </c>
      <c r="AD2395" s="206" t="str">
        <f t="shared" si="115"/>
        <v xml:space="preserve">{"Organisation": "ShelterBox", "Indicateur": "Distribution de biens non-alimentaire", "Statut": "Réalisé", "Date de l'activité (passé ou planifiée)
( jj-mm-aaaa)": "1/20/2017", "Département": "Sud", "Commune": "Port-a-Piment", "Section Communale": "1ère Paricot"}, </v>
      </c>
    </row>
    <row r="2396" spans="1:30" s="71" customFormat="1" x14ac:dyDescent="0.25">
      <c r="A2396" s="71" t="s">
        <v>114</v>
      </c>
      <c r="B2396" s="71" t="s">
        <v>1135</v>
      </c>
      <c r="D2396" s="71" t="s">
        <v>15</v>
      </c>
      <c r="E2396" s="132">
        <v>42755</v>
      </c>
      <c r="F2396" s="77" t="s">
        <v>2417</v>
      </c>
      <c r="G2396" s="145" t="s">
        <v>1054</v>
      </c>
      <c r="H2396" s="138" t="str">
        <f>IFERROR(VLOOKUP(G2396,REFERENCES!O:P,2,FALSE),"")</f>
        <v xml:space="preserve">Nombre </v>
      </c>
      <c r="I2396" s="182">
        <v>100</v>
      </c>
      <c r="J2396" s="146">
        <v>66</v>
      </c>
      <c r="K2396" s="146">
        <v>69</v>
      </c>
      <c r="L2396" s="146">
        <v>56</v>
      </c>
      <c r="M2396" s="147">
        <v>191</v>
      </c>
      <c r="N2396" s="207">
        <v>50</v>
      </c>
      <c r="O2396" s="149" t="s">
        <v>1038</v>
      </c>
      <c r="P2396" s="71" t="s">
        <v>19</v>
      </c>
      <c r="Q2396" s="71" t="s">
        <v>534</v>
      </c>
      <c r="R2396" s="150" t="s">
        <v>1324</v>
      </c>
      <c r="S2396" s="206" t="s">
        <v>1867</v>
      </c>
      <c r="T2396" s="143"/>
      <c r="U2396" s="206" t="s">
        <v>1062</v>
      </c>
      <c r="V2396" s="145" t="s">
        <v>1170</v>
      </c>
      <c r="W2396" s="206" t="str">
        <f t="shared" si="113"/>
        <v>SHE2017120SUPO1È</v>
      </c>
      <c r="X2396" s="206">
        <f t="shared" si="114"/>
        <v>0</v>
      </c>
      <c r="Y2396" s="206" t="str">
        <f>VLOOKUP(P2396,NIVEAUXADMIN!A:B,2,FALSE)</f>
        <v>HT07</v>
      </c>
      <c r="Z2396" s="206" t="str">
        <f>VLOOKUP(Q2396,NIVEAUXADMIN!E:F,2,FALSE)</f>
        <v>HT07742</v>
      </c>
      <c r="AA2396" s="206" t="str">
        <f>VLOOKUP(R2396,NIVEAUXADMIN!I:J,2,FALSE)</f>
        <v>HT07742-01</v>
      </c>
      <c r="AB2396" s="206">
        <f>IF(SUMPRODUCT(($A$4:$A2396=A2396)*($Q$4:$Q2396=Q2396))&gt;1,0,1)</f>
        <v>0</v>
      </c>
      <c r="AC2396" s="207">
        <f>IF(SUMPRODUCT(($A$4:$A2396=A2396)*($F$4:$F2396=F2396)*($Q$4:$Q2396=Q2396))&gt;1,0,1)</f>
        <v>0</v>
      </c>
      <c r="AD2396" s="206" t="str">
        <f t="shared" si="115"/>
        <v xml:space="preserve">{"Organisation": "ShelterBox", "Indicateur": "Distribution de biens non-alimentaire", "Statut": "Réalisé", "Date de l'activité (passé ou planifiée)
( jj-mm-aaaa)": "1/20/2017", "Département": "Sud", "Commune": "Port-a-Piment", "Section Communale": "1ère Paricot"}, </v>
      </c>
    </row>
    <row r="2397" spans="1:30" s="71" customFormat="1" x14ac:dyDescent="0.25">
      <c r="A2397" s="71" t="s">
        <v>114</v>
      </c>
      <c r="B2397" s="71" t="s">
        <v>1135</v>
      </c>
      <c r="C2397" s="143"/>
      <c r="D2397" s="71" t="s">
        <v>15</v>
      </c>
      <c r="E2397" s="132">
        <v>42755</v>
      </c>
      <c r="F2397" s="77" t="s">
        <v>2417</v>
      </c>
      <c r="G2397" s="145" t="s">
        <v>1058</v>
      </c>
      <c r="H2397" s="138" t="str">
        <f>IFERROR(VLOOKUP(G2397,REFERENCES!O:P,2,FALSE),"")</f>
        <v xml:space="preserve">Nombre </v>
      </c>
      <c r="I2397" s="182">
        <v>50</v>
      </c>
      <c r="J2397" s="207">
        <v>66</v>
      </c>
      <c r="K2397" s="146">
        <v>69</v>
      </c>
      <c r="L2397" s="146">
        <v>56</v>
      </c>
      <c r="M2397" s="147">
        <v>191</v>
      </c>
      <c r="N2397" s="207">
        <v>50</v>
      </c>
      <c r="O2397" s="149" t="s">
        <v>1038</v>
      </c>
      <c r="P2397" s="71" t="s">
        <v>19</v>
      </c>
      <c r="Q2397" s="71" t="s">
        <v>534</v>
      </c>
      <c r="R2397" s="150" t="s">
        <v>1324</v>
      </c>
      <c r="S2397" s="206" t="s">
        <v>1867</v>
      </c>
      <c r="T2397" s="143"/>
      <c r="U2397" s="206" t="s">
        <v>1062</v>
      </c>
      <c r="V2397" s="206" t="s">
        <v>1049</v>
      </c>
      <c r="W2397" s="206" t="str">
        <f t="shared" si="113"/>
        <v>SHE2017120SUPO1È</v>
      </c>
      <c r="X2397" s="206">
        <f t="shared" si="114"/>
        <v>0</v>
      </c>
      <c r="Y2397" s="206" t="str">
        <f>VLOOKUP(P2397,NIVEAUXADMIN!A:B,2,FALSE)</f>
        <v>HT07</v>
      </c>
      <c r="Z2397" s="206" t="str">
        <f>VLOOKUP(Q2397,NIVEAUXADMIN!E:F,2,FALSE)</f>
        <v>HT07742</v>
      </c>
      <c r="AA2397" s="206" t="str">
        <f>VLOOKUP(R2397,NIVEAUXADMIN!I:J,2,FALSE)</f>
        <v>HT07742-01</v>
      </c>
      <c r="AB2397" s="206">
        <f>IF(SUMPRODUCT(($A$4:$A2397=A2397)*($Q$4:$Q2397=Q2397))&gt;1,0,1)</f>
        <v>0</v>
      </c>
      <c r="AC2397" s="207">
        <f>IF(SUMPRODUCT(($A$4:$A2397=A2397)*($F$4:$F2397=F2397)*($Q$4:$Q2397=Q2397))&gt;1,0,1)</f>
        <v>0</v>
      </c>
      <c r="AD2397" s="206" t="str">
        <f t="shared" si="115"/>
        <v xml:space="preserve">{"Organisation": "ShelterBox", "Indicateur": "Distribution de biens non-alimentaire", "Statut": "Réalisé", "Date de l'activité (passé ou planifiée)
( jj-mm-aaaa)": "1/20/2017", "Département": "Sud", "Commune": "Port-a-Piment", "Section Communale": "1ère Paricot"}, </v>
      </c>
    </row>
    <row r="2398" spans="1:30" s="71" customFormat="1" x14ac:dyDescent="0.25">
      <c r="A2398" s="71" t="s">
        <v>114</v>
      </c>
      <c r="B2398" s="71" t="s">
        <v>1135</v>
      </c>
      <c r="C2398" s="143"/>
      <c r="D2398" s="71" t="s">
        <v>15</v>
      </c>
      <c r="E2398" s="132">
        <v>42755</v>
      </c>
      <c r="F2398" s="77" t="s">
        <v>2417</v>
      </c>
      <c r="G2398" s="145" t="s">
        <v>1052</v>
      </c>
      <c r="H2398" s="138" t="str">
        <f>IFERROR(VLOOKUP(G2398,REFERENCES!O:P,2,FALSE),"")</f>
        <v xml:space="preserve">Nombre </v>
      </c>
      <c r="I2398" s="182">
        <v>50</v>
      </c>
      <c r="J2398" s="207">
        <v>66</v>
      </c>
      <c r="K2398" s="146">
        <v>69</v>
      </c>
      <c r="L2398" s="146">
        <v>56</v>
      </c>
      <c r="M2398" s="147">
        <v>191</v>
      </c>
      <c r="N2398" s="207">
        <v>50</v>
      </c>
      <c r="O2398" s="149" t="s">
        <v>1038</v>
      </c>
      <c r="P2398" s="71" t="s">
        <v>19</v>
      </c>
      <c r="Q2398" s="71" t="s">
        <v>534</v>
      </c>
      <c r="R2398" s="150" t="s">
        <v>1324</v>
      </c>
      <c r="S2398" s="206" t="s">
        <v>1867</v>
      </c>
      <c r="T2398" s="143"/>
      <c r="U2398" s="206" t="s">
        <v>1062</v>
      </c>
      <c r="V2398" s="145" t="s">
        <v>1171</v>
      </c>
      <c r="W2398" s="206" t="str">
        <f t="shared" si="113"/>
        <v>SHE2017120SUPO1È</v>
      </c>
      <c r="X2398" s="206">
        <f t="shared" si="114"/>
        <v>0</v>
      </c>
      <c r="Y2398" s="206" t="str">
        <f>VLOOKUP(P2398,NIVEAUXADMIN!A:B,2,FALSE)</f>
        <v>HT07</v>
      </c>
      <c r="Z2398" s="206" t="str">
        <f>VLOOKUP(Q2398,NIVEAUXADMIN!E:F,2,FALSE)</f>
        <v>HT07742</v>
      </c>
      <c r="AA2398" s="206" t="str">
        <f>VLOOKUP(R2398,NIVEAUXADMIN!I:J,2,FALSE)</f>
        <v>HT07742-01</v>
      </c>
      <c r="AB2398" s="206">
        <f>IF(SUMPRODUCT(($A$4:$A2398=A2398)*($Q$4:$Q2398=Q2398))&gt;1,0,1)</f>
        <v>0</v>
      </c>
      <c r="AC2398" s="207">
        <f>IF(SUMPRODUCT(($A$4:$A2398=A2398)*($F$4:$F2398=F2398)*($Q$4:$Q2398=Q2398))&gt;1,0,1)</f>
        <v>0</v>
      </c>
      <c r="AD2398" s="206" t="str">
        <f t="shared" si="115"/>
        <v xml:space="preserve">{"Organisation": "ShelterBox", "Indicateur": "Distribution de biens non-alimentaire", "Statut": "Réalisé", "Date de l'activité (passé ou planifiée)
( jj-mm-aaaa)": "1/20/2017", "Département": "Sud", "Commune": "Port-a-Piment", "Section Communale": "1ère Paricot"}, </v>
      </c>
    </row>
    <row r="2399" spans="1:30" s="71" customFormat="1" x14ac:dyDescent="0.25">
      <c r="A2399" s="71" t="s">
        <v>114</v>
      </c>
      <c r="B2399" s="71" t="s">
        <v>1135</v>
      </c>
      <c r="C2399" s="206"/>
      <c r="D2399" s="71" t="s">
        <v>15</v>
      </c>
      <c r="E2399" s="132">
        <v>42755</v>
      </c>
      <c r="F2399" s="77" t="s">
        <v>2420</v>
      </c>
      <c r="G2399" s="145" t="s">
        <v>2410</v>
      </c>
      <c r="H2399" s="138" t="str">
        <f>IFERROR(VLOOKUP(G2399,REFERENCES!O:P,2,FALSE),"")</f>
        <v xml:space="preserve">Nombre </v>
      </c>
      <c r="I2399" s="182">
        <v>130</v>
      </c>
      <c r="J2399" s="207">
        <v>240</v>
      </c>
      <c r="K2399" s="146">
        <v>206</v>
      </c>
      <c r="L2399" s="146">
        <v>205</v>
      </c>
      <c r="M2399" s="147">
        <v>651</v>
      </c>
      <c r="N2399" s="207">
        <v>130</v>
      </c>
      <c r="O2399" s="149" t="s">
        <v>1038</v>
      </c>
      <c r="P2399" s="143" t="s">
        <v>19</v>
      </c>
      <c r="Q2399" s="143" t="s">
        <v>534</v>
      </c>
      <c r="R2399" s="150" t="s">
        <v>1324</v>
      </c>
      <c r="S2399" s="206" t="s">
        <v>1867</v>
      </c>
      <c r="T2399" s="143"/>
      <c r="U2399" s="143" t="s">
        <v>1062</v>
      </c>
      <c r="V2399" s="145" t="s">
        <v>1171</v>
      </c>
      <c r="W2399" s="206" t="str">
        <f t="shared" si="113"/>
        <v>SHE2017120SUPO1È</v>
      </c>
      <c r="X2399" s="206">
        <f t="shared" si="114"/>
        <v>0</v>
      </c>
      <c r="Y2399" s="206" t="str">
        <f>VLOOKUP(P2399,NIVEAUXADMIN!A:B,2,FALSE)</f>
        <v>HT07</v>
      </c>
      <c r="Z2399" s="206" t="str">
        <f>VLOOKUP(Q2399,NIVEAUXADMIN!E:F,2,FALSE)</f>
        <v>HT07742</v>
      </c>
      <c r="AA2399" s="206" t="str">
        <f>VLOOKUP(R2399,NIVEAUXADMIN!I:J,2,FALSE)</f>
        <v>HT07742-01</v>
      </c>
      <c r="AB2399" s="206">
        <f>IF(SUMPRODUCT(($A$4:$A2399=A2399)*($Q$4:$Q2399=Q2399))&gt;1,0,1)</f>
        <v>0</v>
      </c>
      <c r="AC2399" s="207">
        <f>IF(SUMPRODUCT(($A$4:$A2399=A2399)*($F$4:$F2399=F2399)*($Q$4:$Q2399=Q2399))&gt;1,0,1)</f>
        <v>0</v>
      </c>
      <c r="AD2399" s="206" t="str">
        <f t="shared" si="115"/>
        <v xml:space="preserve">{"Organisation": "ShelterBox", "Indicateur": "Distribution de materiel d'abris d'urgence", "Statut": "Réalisé", "Date de l'activité (passé ou planifiée)
( jj-mm-aaaa)": "1/20/2017", "Département": "Sud", "Commune": "Port-a-Piment", "Section Communale": "1ère Paricot"}, </v>
      </c>
    </row>
    <row r="2400" spans="1:30" s="71" customFormat="1" x14ac:dyDescent="0.25">
      <c r="A2400" s="71" t="s">
        <v>114</v>
      </c>
      <c r="B2400" s="71" t="s">
        <v>1135</v>
      </c>
      <c r="C2400" s="206"/>
      <c r="D2400" s="71" t="s">
        <v>31</v>
      </c>
      <c r="E2400" s="132">
        <v>42755</v>
      </c>
      <c r="F2400" s="77" t="s">
        <v>2417</v>
      </c>
      <c r="G2400" s="145" t="s">
        <v>1051</v>
      </c>
      <c r="H2400" s="138" t="str">
        <f>IFERROR(VLOOKUP(G2400,REFERENCES!O:P,2,FALSE),"")</f>
        <v xml:space="preserve">Nombre </v>
      </c>
      <c r="I2400" s="182">
        <v>400</v>
      </c>
      <c r="J2400" s="146"/>
      <c r="K2400" s="146"/>
      <c r="L2400" s="146"/>
      <c r="M2400" s="147" t="s">
        <v>1818</v>
      </c>
      <c r="N2400" s="207">
        <v>200</v>
      </c>
      <c r="O2400" s="149" t="s">
        <v>1038</v>
      </c>
      <c r="P2400" s="143" t="s">
        <v>19</v>
      </c>
      <c r="Q2400" s="143" t="s">
        <v>543</v>
      </c>
      <c r="R2400" s="150" t="s">
        <v>1408</v>
      </c>
      <c r="S2400" s="206"/>
      <c r="T2400" s="206"/>
      <c r="U2400" s="206" t="s">
        <v>1062</v>
      </c>
      <c r="V2400" s="145" t="s">
        <v>1170</v>
      </c>
      <c r="W2400" s="206" t="str">
        <f t="shared" si="113"/>
        <v>SHE2017120SUST2È</v>
      </c>
      <c r="X2400" s="206">
        <f t="shared" si="114"/>
        <v>0</v>
      </c>
      <c r="Y2400" s="206" t="str">
        <f>VLOOKUP(P2400,NIVEAUXADMIN!A:B,2,FALSE)</f>
        <v>HT07</v>
      </c>
      <c r="Z2400" s="206" t="str">
        <f>VLOOKUP(Q2400,NIVEAUXADMIN!E:F,2,FALSE)</f>
        <v>HT07722</v>
      </c>
      <c r="AA2400" s="206" t="str">
        <f>VLOOKUP(R2400,NIVEAUXADMIN!I:J,2,FALSE)</f>
        <v>HT07722-02</v>
      </c>
      <c r="AB2400" s="206">
        <f>IF(SUMPRODUCT(($A$4:$A2400=A2400)*($Q$4:$Q2400=Q2400))&gt;1,0,1)</f>
        <v>1</v>
      </c>
      <c r="AC2400" s="207">
        <f>IF(SUMPRODUCT(($A$4:$A2400=A2400)*($F$4:$F2400=F2400)*($Q$4:$Q2400=Q2400))&gt;1,0,1)</f>
        <v>1</v>
      </c>
      <c r="AD2400" s="206" t="str">
        <f t="shared" si="115"/>
        <v xml:space="preserve">{"Organisation": "ShelterBox", "Indicateur": "Distribution de biens non-alimentaire", "Statut": "En cours", "Date de l'activité (passé ou planifiée)
( jj-mm-aaaa)": "1/20/2017", "Département": "Sud", "Commune": "St. Jean du Sud", "Section Communale": "2ème Débouchette"}, </v>
      </c>
    </row>
    <row r="2401" spans="1:30" s="71" customFormat="1" x14ac:dyDescent="0.25">
      <c r="A2401" s="71" t="s">
        <v>114</v>
      </c>
      <c r="B2401" s="71" t="s">
        <v>1135</v>
      </c>
      <c r="C2401" s="206"/>
      <c r="D2401" s="71" t="s">
        <v>31</v>
      </c>
      <c r="E2401" s="132">
        <v>42755</v>
      </c>
      <c r="F2401" s="77" t="s">
        <v>2417</v>
      </c>
      <c r="G2401" s="145" t="s">
        <v>1054</v>
      </c>
      <c r="H2401" s="138" t="str">
        <f>IFERROR(VLOOKUP(G2401,REFERENCES!O:P,2,FALSE),"")</f>
        <v xml:space="preserve">Nombre </v>
      </c>
      <c r="I2401" s="182">
        <v>200</v>
      </c>
      <c r="J2401" s="146"/>
      <c r="K2401" s="146"/>
      <c r="L2401" s="146"/>
      <c r="M2401" s="147" t="s">
        <v>1818</v>
      </c>
      <c r="N2401" s="207">
        <v>200</v>
      </c>
      <c r="O2401" s="149" t="s">
        <v>1038</v>
      </c>
      <c r="P2401" s="71" t="s">
        <v>19</v>
      </c>
      <c r="Q2401" s="71" t="s">
        <v>543</v>
      </c>
      <c r="R2401" s="150" t="s">
        <v>1408</v>
      </c>
      <c r="S2401" s="206"/>
      <c r="T2401" s="206"/>
      <c r="U2401" s="206" t="s">
        <v>1062</v>
      </c>
      <c r="V2401" s="145" t="s">
        <v>1170</v>
      </c>
      <c r="W2401" s="206" t="str">
        <f t="shared" si="113"/>
        <v>SHE2017120SUST2È</v>
      </c>
      <c r="X2401" s="206">
        <f t="shared" si="114"/>
        <v>0</v>
      </c>
      <c r="Y2401" s="206" t="str">
        <f>VLOOKUP(P2401,NIVEAUXADMIN!A:B,2,FALSE)</f>
        <v>HT07</v>
      </c>
      <c r="Z2401" s="206" t="str">
        <f>VLOOKUP(Q2401,NIVEAUXADMIN!E:F,2,FALSE)</f>
        <v>HT07722</v>
      </c>
      <c r="AA2401" s="206" t="str">
        <f>VLOOKUP(R2401,NIVEAUXADMIN!I:J,2,FALSE)</f>
        <v>HT07722-02</v>
      </c>
      <c r="AB2401" s="206">
        <f>IF(SUMPRODUCT(($A$4:$A2401=A2401)*($Q$4:$Q2401=Q2401))&gt;1,0,1)</f>
        <v>0</v>
      </c>
      <c r="AC2401" s="207">
        <f>IF(SUMPRODUCT(($A$4:$A2401=A2401)*($F$4:$F2401=F2401)*($Q$4:$Q2401=Q2401))&gt;1,0,1)</f>
        <v>0</v>
      </c>
      <c r="AD2401" s="206" t="str">
        <f t="shared" si="115"/>
        <v xml:space="preserve">{"Organisation": "ShelterBox", "Indicateur": "Distribution de biens non-alimentaire", "Statut": "En cours", "Date de l'activité (passé ou planifiée)
( jj-mm-aaaa)": "1/20/2017", "Département": "Sud", "Commune": "St. Jean du Sud", "Section Communale": "2ème Débouchette"}, </v>
      </c>
    </row>
    <row r="2402" spans="1:30" s="71" customFormat="1" x14ac:dyDescent="0.25">
      <c r="A2402" s="71" t="s">
        <v>114</v>
      </c>
      <c r="B2402" s="71" t="s">
        <v>1135</v>
      </c>
      <c r="C2402" s="206"/>
      <c r="D2402" s="71" t="s">
        <v>31</v>
      </c>
      <c r="E2402" s="132">
        <v>42755</v>
      </c>
      <c r="F2402" s="77" t="s">
        <v>2417</v>
      </c>
      <c r="G2402" s="145" t="s">
        <v>1058</v>
      </c>
      <c r="H2402" s="138" t="str">
        <f>IFERROR(VLOOKUP(G2402,REFERENCES!O:P,2,FALSE),"")</f>
        <v xml:space="preserve">Nombre </v>
      </c>
      <c r="I2402" s="182">
        <v>200</v>
      </c>
      <c r="J2402" s="146"/>
      <c r="K2402" s="146"/>
      <c r="L2402" s="146"/>
      <c r="M2402" s="147" t="s">
        <v>1818</v>
      </c>
      <c r="N2402" s="207">
        <v>200</v>
      </c>
      <c r="O2402" s="149" t="s">
        <v>1038</v>
      </c>
      <c r="P2402" s="71" t="s">
        <v>19</v>
      </c>
      <c r="Q2402" s="71" t="s">
        <v>543</v>
      </c>
      <c r="R2402" s="150" t="s">
        <v>1408</v>
      </c>
      <c r="S2402" s="206"/>
      <c r="T2402" s="206"/>
      <c r="U2402" s="206" t="s">
        <v>1062</v>
      </c>
      <c r="V2402" s="206" t="s">
        <v>1049</v>
      </c>
      <c r="W2402" s="206" t="str">
        <f t="shared" si="113"/>
        <v>SHE2017120SUST2È</v>
      </c>
      <c r="X2402" s="206">
        <f t="shared" si="114"/>
        <v>0</v>
      </c>
      <c r="Y2402" s="206" t="str">
        <f>VLOOKUP(P2402,NIVEAUXADMIN!A:B,2,FALSE)</f>
        <v>HT07</v>
      </c>
      <c r="Z2402" s="206" t="str">
        <f>VLOOKUP(Q2402,NIVEAUXADMIN!E:F,2,FALSE)</f>
        <v>HT07722</v>
      </c>
      <c r="AA2402" s="206" t="str">
        <f>VLOOKUP(R2402,NIVEAUXADMIN!I:J,2,FALSE)</f>
        <v>HT07722-02</v>
      </c>
      <c r="AB2402" s="206">
        <f>IF(SUMPRODUCT(($A$4:$A2402=A2402)*($Q$4:$Q2402=Q2402))&gt;1,0,1)</f>
        <v>0</v>
      </c>
      <c r="AC2402" s="207">
        <f>IF(SUMPRODUCT(($A$4:$A2402=A2402)*($F$4:$F2402=F2402)*($Q$4:$Q2402=Q2402))&gt;1,0,1)</f>
        <v>0</v>
      </c>
      <c r="AD2402" s="206" t="str">
        <f t="shared" si="115"/>
        <v xml:space="preserve">{"Organisation": "ShelterBox", "Indicateur": "Distribution de biens non-alimentaire", "Statut": "En cours", "Date de l'activité (passé ou planifiée)
( jj-mm-aaaa)": "1/20/2017", "Département": "Sud", "Commune": "St. Jean du Sud", "Section Communale": "2ème Débouchette"}, </v>
      </c>
    </row>
    <row r="2403" spans="1:30" s="71" customFormat="1" x14ac:dyDescent="0.25">
      <c r="A2403" s="71" t="s">
        <v>114</v>
      </c>
      <c r="B2403" s="71" t="s">
        <v>1135</v>
      </c>
      <c r="C2403" s="206"/>
      <c r="D2403" s="71" t="s">
        <v>31</v>
      </c>
      <c r="E2403" s="132">
        <v>42755</v>
      </c>
      <c r="F2403" s="77" t="s">
        <v>2417</v>
      </c>
      <c r="G2403" s="145" t="s">
        <v>1052</v>
      </c>
      <c r="H2403" s="138" t="str">
        <f>IFERROR(VLOOKUP(G2403,REFERENCES!O:P,2,FALSE),"")</f>
        <v xml:space="preserve">Nombre </v>
      </c>
      <c r="I2403" s="182">
        <v>200</v>
      </c>
      <c r="J2403" s="146"/>
      <c r="K2403" s="146"/>
      <c r="L2403" s="146"/>
      <c r="M2403" s="147" t="s">
        <v>1818</v>
      </c>
      <c r="N2403" s="207">
        <v>200</v>
      </c>
      <c r="O2403" s="149" t="s">
        <v>1038</v>
      </c>
      <c r="P2403" s="71" t="s">
        <v>19</v>
      </c>
      <c r="Q2403" s="71" t="s">
        <v>543</v>
      </c>
      <c r="R2403" s="150" t="s">
        <v>1408</v>
      </c>
      <c r="S2403" s="206"/>
      <c r="T2403" s="206"/>
      <c r="U2403" s="206" t="s">
        <v>1062</v>
      </c>
      <c r="V2403" s="145" t="s">
        <v>1171</v>
      </c>
      <c r="W2403" s="206" t="str">
        <f t="shared" si="113"/>
        <v>SHE2017120SUST2È</v>
      </c>
      <c r="X2403" s="206">
        <f t="shared" si="114"/>
        <v>0</v>
      </c>
      <c r="Y2403" s="206" t="str">
        <f>VLOOKUP(P2403,NIVEAUXADMIN!A:B,2,FALSE)</f>
        <v>HT07</v>
      </c>
      <c r="Z2403" s="206" t="str">
        <f>VLOOKUP(Q2403,NIVEAUXADMIN!E:F,2,FALSE)</f>
        <v>HT07722</v>
      </c>
      <c r="AA2403" s="206" t="str">
        <f>VLOOKUP(R2403,NIVEAUXADMIN!I:J,2,FALSE)</f>
        <v>HT07722-02</v>
      </c>
      <c r="AB2403" s="206">
        <f>IF(SUMPRODUCT(($A$4:$A2403=A2403)*($Q$4:$Q2403=Q2403))&gt;1,0,1)</f>
        <v>0</v>
      </c>
      <c r="AC2403" s="207">
        <f>IF(SUMPRODUCT(($A$4:$A2403=A2403)*($F$4:$F2403=F2403)*($Q$4:$Q2403=Q2403))&gt;1,0,1)</f>
        <v>0</v>
      </c>
      <c r="AD2403" s="206" t="str">
        <f t="shared" si="115"/>
        <v xml:space="preserve">{"Organisation": "ShelterBox", "Indicateur": "Distribution de biens non-alimentaire", "Statut": "En cours", "Date de l'activité (passé ou planifiée)
( jj-mm-aaaa)": "1/20/2017", "Département": "Sud", "Commune": "St. Jean du Sud", "Section Communale": "2ème Débouchette"}, </v>
      </c>
    </row>
    <row r="2404" spans="1:30" s="71" customFormat="1" x14ac:dyDescent="0.25">
      <c r="A2404" s="71" t="s">
        <v>114</v>
      </c>
      <c r="B2404" s="71" t="s">
        <v>1135</v>
      </c>
      <c r="C2404" s="206"/>
      <c r="D2404" s="71" t="s">
        <v>31</v>
      </c>
      <c r="E2404" s="132">
        <v>42755</v>
      </c>
      <c r="F2404" s="77" t="s">
        <v>2417</v>
      </c>
      <c r="G2404" s="145" t="s">
        <v>1051</v>
      </c>
      <c r="H2404" s="138" t="str">
        <f>IFERROR(VLOOKUP(G2404,REFERENCES!O:P,2,FALSE),"")</f>
        <v xml:space="preserve">Nombre </v>
      </c>
      <c r="I2404" s="182">
        <v>400</v>
      </c>
      <c r="J2404" s="146"/>
      <c r="K2404" s="146"/>
      <c r="L2404" s="146"/>
      <c r="M2404" s="147" t="s">
        <v>1818</v>
      </c>
      <c r="N2404" s="207">
        <v>200</v>
      </c>
      <c r="O2404" s="149" t="s">
        <v>1038</v>
      </c>
      <c r="P2404" s="71" t="s">
        <v>19</v>
      </c>
      <c r="R2404" s="150"/>
      <c r="S2404" s="206" t="s">
        <v>1868</v>
      </c>
      <c r="T2404" s="206"/>
      <c r="U2404" s="206" t="s">
        <v>1062</v>
      </c>
      <c r="V2404" s="72" t="s">
        <v>1170</v>
      </c>
      <c r="W2404" s="206" t="str">
        <f t="shared" si="113"/>
        <v>SHE2017120SU</v>
      </c>
      <c r="X2404" s="206">
        <f t="shared" si="114"/>
        <v>0</v>
      </c>
      <c r="Y2404" s="206" t="str">
        <f>VLOOKUP(P2404,NIVEAUXADMIN!A:B,2,FALSE)</f>
        <v>HT07</v>
      </c>
      <c r="Z2404" s="206" t="e">
        <f>VLOOKUP(Q2404,NIVEAUXADMIN!E:F,2,FALSE)</f>
        <v>#N/A</v>
      </c>
      <c r="AA2404" s="206" t="e">
        <f>VLOOKUP(R2404,NIVEAUXADMIN!I:J,2,FALSE)</f>
        <v>#N/A</v>
      </c>
      <c r="AB2404" s="206">
        <f>IF(SUMPRODUCT(($A$4:$A2404=A2404)*($Q$4:$Q2404=Q2404))&gt;1,0,1)</f>
        <v>1</v>
      </c>
      <c r="AC2404" s="207">
        <f>IF(SUMPRODUCT(($A$4:$A2404=A2404)*($F$4:$F2404=F2404)*($Q$4:$Q2404=Q2404))&gt;1,0,1)</f>
        <v>1</v>
      </c>
      <c r="AD2404" s="206" t="str">
        <f t="shared" si="115"/>
        <v xml:space="preserve">{"Organisation": "ShelterBox", "Indicateur": "Distribution de biens non-alimentaire", "Statut": "En cours", "Date de l'activité (passé ou planifiée)
( jj-mm-aaaa)": "1/20/2017", "Département": "Sud", "Commune": "", "Section Communale": ""}, </v>
      </c>
    </row>
    <row r="2405" spans="1:30" s="71" customFormat="1" x14ac:dyDescent="0.25">
      <c r="A2405" s="71" t="s">
        <v>114</v>
      </c>
      <c r="B2405" s="71" t="s">
        <v>1135</v>
      </c>
      <c r="D2405" s="71" t="s">
        <v>31</v>
      </c>
      <c r="E2405" s="132">
        <v>42755</v>
      </c>
      <c r="F2405" s="77" t="s">
        <v>2417</v>
      </c>
      <c r="G2405" s="145" t="s">
        <v>1054</v>
      </c>
      <c r="H2405" s="138" t="str">
        <f>IFERROR(VLOOKUP(G2405,REFERENCES!O:P,2,FALSE),"")</f>
        <v xml:space="preserve">Nombre </v>
      </c>
      <c r="I2405" s="182">
        <v>200</v>
      </c>
      <c r="J2405" s="146"/>
      <c r="K2405" s="146"/>
      <c r="L2405" s="146"/>
      <c r="M2405" s="147" t="s">
        <v>1818</v>
      </c>
      <c r="N2405" s="207">
        <v>200</v>
      </c>
      <c r="O2405" s="149" t="s">
        <v>1038</v>
      </c>
      <c r="P2405" s="71" t="s">
        <v>19</v>
      </c>
      <c r="R2405" s="150"/>
      <c r="S2405" s="71" t="s">
        <v>1868</v>
      </c>
      <c r="T2405" s="143"/>
      <c r="U2405" s="143" t="s">
        <v>1062</v>
      </c>
      <c r="V2405" s="145" t="s">
        <v>1170</v>
      </c>
      <c r="W2405" s="206" t="str">
        <f t="shared" si="113"/>
        <v>SHE2017120SU</v>
      </c>
      <c r="X2405" s="206">
        <f t="shared" si="114"/>
        <v>0</v>
      </c>
      <c r="Y2405" s="206" t="str">
        <f>VLOOKUP(P2405,NIVEAUXADMIN!A:B,2,FALSE)</f>
        <v>HT07</v>
      </c>
      <c r="Z2405" s="206" t="e">
        <f>VLOOKUP(Q2405,NIVEAUXADMIN!E:F,2,FALSE)</f>
        <v>#N/A</v>
      </c>
      <c r="AA2405" s="206" t="e">
        <f>VLOOKUP(R2405,NIVEAUXADMIN!I:J,2,FALSE)</f>
        <v>#N/A</v>
      </c>
      <c r="AB2405" s="206">
        <f>IF(SUMPRODUCT(($A$4:$A2405=A2405)*($Q$4:$Q2405=Q2405))&gt;1,0,1)</f>
        <v>0</v>
      </c>
      <c r="AC2405" s="207">
        <f>IF(SUMPRODUCT(($A$4:$A2405=A2405)*($F$4:$F2405=F2405)*($Q$4:$Q2405=Q2405))&gt;1,0,1)</f>
        <v>0</v>
      </c>
      <c r="AD2405" s="206" t="str">
        <f t="shared" si="115"/>
        <v xml:space="preserve">{"Organisation": "ShelterBox", "Indicateur": "Distribution de biens non-alimentaire", "Statut": "En cours", "Date de l'activité (passé ou planifiée)
( jj-mm-aaaa)": "1/20/2017", "Département": "Sud", "Commune": "", "Section Communale": ""}, </v>
      </c>
    </row>
    <row r="2406" spans="1:30" s="71" customFormat="1" x14ac:dyDescent="0.25">
      <c r="A2406" s="71" t="s">
        <v>114</v>
      </c>
      <c r="B2406" s="71" t="s">
        <v>1135</v>
      </c>
      <c r="D2406" s="71" t="s">
        <v>31</v>
      </c>
      <c r="E2406" s="132">
        <v>42755</v>
      </c>
      <c r="F2406" s="77" t="s">
        <v>2417</v>
      </c>
      <c r="G2406" s="145" t="s">
        <v>1058</v>
      </c>
      <c r="H2406" s="138" t="str">
        <f>IFERROR(VLOOKUP(G2406,REFERENCES!O:P,2,FALSE),"")</f>
        <v xml:space="preserve">Nombre </v>
      </c>
      <c r="I2406" s="182">
        <v>200</v>
      </c>
      <c r="J2406" s="146"/>
      <c r="K2406" s="146"/>
      <c r="L2406" s="146"/>
      <c r="M2406" s="147" t="s">
        <v>1818</v>
      </c>
      <c r="N2406" s="207">
        <v>200</v>
      </c>
      <c r="O2406" s="149" t="s">
        <v>1038</v>
      </c>
      <c r="P2406" s="71" t="s">
        <v>19</v>
      </c>
      <c r="R2406" s="150"/>
      <c r="S2406" s="71" t="s">
        <v>1868</v>
      </c>
      <c r="T2406" s="143"/>
      <c r="U2406" s="143" t="s">
        <v>1062</v>
      </c>
      <c r="V2406" s="206" t="s">
        <v>1049</v>
      </c>
      <c r="W2406" s="206" t="str">
        <f t="shared" si="113"/>
        <v>SHE2017120SU</v>
      </c>
      <c r="X2406" s="206">
        <f t="shared" si="114"/>
        <v>0</v>
      </c>
      <c r="Y2406" s="206" t="str">
        <f>VLOOKUP(P2406,NIVEAUXADMIN!A:B,2,FALSE)</f>
        <v>HT07</v>
      </c>
      <c r="Z2406" s="206" t="e">
        <f>VLOOKUP(Q2406,NIVEAUXADMIN!E:F,2,FALSE)</f>
        <v>#N/A</v>
      </c>
      <c r="AA2406" s="206" t="e">
        <f>VLOOKUP(R2406,NIVEAUXADMIN!I:J,2,FALSE)</f>
        <v>#N/A</v>
      </c>
      <c r="AB2406" s="206">
        <f>IF(SUMPRODUCT(($A$4:$A2406=A2406)*($Q$4:$Q2406=Q2406))&gt;1,0,1)</f>
        <v>0</v>
      </c>
      <c r="AC2406" s="207">
        <f>IF(SUMPRODUCT(($A$4:$A2406=A2406)*($F$4:$F2406=F2406)*($Q$4:$Q2406=Q2406))&gt;1,0,1)</f>
        <v>0</v>
      </c>
      <c r="AD2406" s="206" t="str">
        <f t="shared" si="115"/>
        <v xml:space="preserve">{"Organisation": "ShelterBox", "Indicateur": "Distribution de biens non-alimentaire", "Statut": "En cours", "Date de l'activité (passé ou planifiée)
( jj-mm-aaaa)": "1/20/2017", "Département": "Sud", "Commune": "", "Section Communale": ""}, </v>
      </c>
    </row>
    <row r="2407" spans="1:30" s="71" customFormat="1" x14ac:dyDescent="0.25">
      <c r="A2407" s="71" t="s">
        <v>114</v>
      </c>
      <c r="B2407" s="71" t="s">
        <v>1135</v>
      </c>
      <c r="D2407" s="71" t="s">
        <v>31</v>
      </c>
      <c r="E2407" s="132">
        <v>42755</v>
      </c>
      <c r="F2407" s="77" t="s">
        <v>2417</v>
      </c>
      <c r="G2407" s="145" t="s">
        <v>1052</v>
      </c>
      <c r="H2407" s="138" t="str">
        <f>IFERROR(VLOOKUP(G2407,REFERENCES!O:P,2,FALSE),"")</f>
        <v xml:space="preserve">Nombre </v>
      </c>
      <c r="I2407" s="182">
        <v>200</v>
      </c>
      <c r="J2407" s="146"/>
      <c r="K2407" s="146"/>
      <c r="L2407" s="146"/>
      <c r="M2407" s="147" t="s">
        <v>1818</v>
      </c>
      <c r="N2407" s="207">
        <v>200</v>
      </c>
      <c r="O2407" s="149" t="s">
        <v>1038</v>
      </c>
      <c r="P2407" s="71" t="s">
        <v>19</v>
      </c>
      <c r="R2407" s="150"/>
      <c r="S2407" s="71" t="s">
        <v>1868</v>
      </c>
      <c r="T2407" s="143"/>
      <c r="U2407" s="143" t="s">
        <v>1062</v>
      </c>
      <c r="V2407" s="145" t="s">
        <v>1171</v>
      </c>
      <c r="W2407" s="206" t="str">
        <f t="shared" si="113"/>
        <v>SHE2017120SU</v>
      </c>
      <c r="X2407" s="206">
        <f t="shared" si="114"/>
        <v>0</v>
      </c>
      <c r="Y2407" s="206" t="str">
        <f>VLOOKUP(P2407,NIVEAUXADMIN!A:B,2,FALSE)</f>
        <v>HT07</v>
      </c>
      <c r="Z2407" s="206" t="e">
        <f>VLOOKUP(Q2407,NIVEAUXADMIN!E:F,2,FALSE)</f>
        <v>#N/A</v>
      </c>
      <c r="AA2407" s="206" t="e">
        <f>VLOOKUP(R2407,NIVEAUXADMIN!I:J,2,FALSE)</f>
        <v>#N/A</v>
      </c>
      <c r="AB2407" s="206">
        <f>IF(SUMPRODUCT(($A$4:$A2407=A2407)*($Q$4:$Q2407=Q2407))&gt;1,0,1)</f>
        <v>0</v>
      </c>
      <c r="AC2407" s="207">
        <f>IF(SUMPRODUCT(($A$4:$A2407=A2407)*($F$4:$F2407=F2407)*($Q$4:$Q2407=Q2407))&gt;1,0,1)</f>
        <v>0</v>
      </c>
      <c r="AD2407" s="206" t="str">
        <f t="shared" si="115"/>
        <v xml:space="preserve">{"Organisation": "ShelterBox", "Indicateur": "Distribution de biens non-alimentaire", "Statut": "En cours", "Date de l'activité (passé ou planifiée)
( jj-mm-aaaa)": "1/20/2017", "Département": "Sud", "Commune": "", "Section Communale": ""}, </v>
      </c>
    </row>
    <row r="2408" spans="1:30" s="71" customFormat="1" x14ac:dyDescent="0.25">
      <c r="A2408" s="71" t="s">
        <v>2073</v>
      </c>
      <c r="D2408" s="71" t="s">
        <v>15</v>
      </c>
      <c r="E2408" s="132">
        <v>42752</v>
      </c>
      <c r="F2408" s="77" t="s">
        <v>2420</v>
      </c>
      <c r="G2408" s="145" t="s">
        <v>2409</v>
      </c>
      <c r="H2408" s="138" t="str">
        <f>IFERROR(VLOOKUP(G2408,REFERENCES!O:P,2,FALSE),"")</f>
        <v xml:space="preserve">Nombre </v>
      </c>
      <c r="I2408" s="207">
        <v>1000</v>
      </c>
      <c r="J2408" s="146"/>
      <c r="K2408" s="146">
        <v>600</v>
      </c>
      <c r="L2408" s="146">
        <v>400</v>
      </c>
      <c r="M2408" s="147"/>
      <c r="N2408" s="207">
        <v>1000</v>
      </c>
      <c r="O2408" s="206"/>
      <c r="P2408" s="71" t="s">
        <v>19</v>
      </c>
      <c r="Q2408" s="71" t="s">
        <v>20</v>
      </c>
      <c r="R2408" s="150" t="s">
        <v>1530</v>
      </c>
      <c r="S2408" s="71" t="s">
        <v>1942</v>
      </c>
      <c r="T2408" s="143"/>
      <c r="U2408" s="143"/>
      <c r="V2408" s="145"/>
      <c r="W2408" s="206" t="str">
        <f t="shared" si="113"/>
        <v>SMA2017117SULE3È</v>
      </c>
      <c r="X2408" s="206">
        <f t="shared" si="114"/>
        <v>0</v>
      </c>
      <c r="Y2408" s="206" t="str">
        <f>VLOOKUP(P2408,NIVEAUXADMIN!A:B,2,FALSE)</f>
        <v>HT07</v>
      </c>
      <c r="Z2408" s="206" t="str">
        <f>VLOOKUP(Q2408,NIVEAUXADMIN!E:F,2,FALSE)</f>
        <v>HT07711</v>
      </c>
      <c r="AA2408" s="206" t="str">
        <f>VLOOKUP(R2408,NIVEAUXADMIN!I:J,2,FALSE)</f>
        <v>HT07711-03</v>
      </c>
      <c r="AB2408" s="206">
        <f>IF(SUMPRODUCT(($A$4:$A2408=A2408)*($Q$4:$Q2408=Q2408))&gt;1,0,1)</f>
        <v>1</v>
      </c>
      <c r="AC2408" s="207">
        <f>IF(SUMPRODUCT(($A$4:$A2408=A2408)*($F$4:$F2408=F2408)*($Q$4:$Q2408=Q2408))&gt;1,0,1)</f>
        <v>1</v>
      </c>
      <c r="AD2408" s="206" t="str">
        <f t="shared" si="115"/>
        <v xml:space="preserve">{"Organisation": "Smallholder Farmers Alliance", "Indicateur": "Distribution de materiel d'abris d'urgence", "Statut": "Réalisé", "Date de l'activité (passé ou planifiée)
( jj-mm-aaaa)": "1/17/2017", "Département": "Sud", "Commune": "Les Cayes", "Section Communale": "3ème Laborde"}, </v>
      </c>
    </row>
    <row r="2409" spans="1:30" s="71" customFormat="1" x14ac:dyDescent="0.25">
      <c r="A2409" s="71" t="s">
        <v>2073</v>
      </c>
      <c r="D2409" s="71" t="s">
        <v>15</v>
      </c>
      <c r="E2409" s="132">
        <v>42752</v>
      </c>
      <c r="F2409" s="77" t="s">
        <v>2417</v>
      </c>
      <c r="G2409" s="145" t="s">
        <v>1047</v>
      </c>
      <c r="H2409" s="138" t="str">
        <f>IFERROR(VLOOKUP(G2409,REFERENCES!O:P,2,FALSE),"")</f>
        <v xml:space="preserve">Nombre </v>
      </c>
      <c r="I2409" s="207">
        <v>1000</v>
      </c>
      <c r="J2409" s="146"/>
      <c r="K2409" s="146">
        <v>600</v>
      </c>
      <c r="L2409" s="146">
        <v>400</v>
      </c>
      <c r="M2409" s="147"/>
      <c r="N2409" s="146">
        <v>1000</v>
      </c>
      <c r="O2409" s="206"/>
      <c r="P2409" s="71" t="s">
        <v>19</v>
      </c>
      <c r="Q2409" s="71" t="s">
        <v>20</v>
      </c>
      <c r="R2409" s="150" t="s">
        <v>1530</v>
      </c>
      <c r="S2409" s="71" t="s">
        <v>1942</v>
      </c>
      <c r="T2409" s="143"/>
      <c r="U2409" s="143"/>
      <c r="V2409" s="145"/>
      <c r="W2409" s="206" t="str">
        <f t="shared" si="113"/>
        <v>SMA2017117SULE3È</v>
      </c>
      <c r="X2409" s="206">
        <f t="shared" si="114"/>
        <v>0</v>
      </c>
      <c r="Y2409" s="206" t="str">
        <f>VLOOKUP(P2409,NIVEAUXADMIN!A:B,2,FALSE)</f>
        <v>HT07</v>
      </c>
      <c r="Z2409" s="206" t="str">
        <f>VLOOKUP(Q2409,NIVEAUXADMIN!E:F,2,FALSE)</f>
        <v>HT07711</v>
      </c>
      <c r="AA2409" s="206" t="str">
        <f>VLOOKUP(R2409,NIVEAUXADMIN!I:J,2,FALSE)</f>
        <v>HT07711-03</v>
      </c>
      <c r="AB2409" s="206">
        <f>IF(SUMPRODUCT(($A$4:$A2409=A2409)*($Q$4:$Q2409=Q2409))&gt;1,0,1)</f>
        <v>0</v>
      </c>
      <c r="AC2409" s="207">
        <f>IF(SUMPRODUCT(($A$4:$A2409=A2409)*($F$4:$F2409=F2409)*($Q$4:$Q2409=Q2409))&gt;1,0,1)</f>
        <v>1</v>
      </c>
      <c r="AD2409" s="206" t="str">
        <f t="shared" si="115"/>
        <v xml:space="preserve">{"Organisation": "Smallholder Farmers Alliance", "Indicateur": "Distribution de biens non-alimentaire", "Statut": "Réalisé", "Date de l'activité (passé ou planifiée)
( jj-mm-aaaa)": "1/17/2017", "Département": "Sud", "Commune": "Les Cayes", "Section Communale": "3ème Laborde"}, </v>
      </c>
    </row>
    <row r="2410" spans="1:30" s="71" customFormat="1" x14ac:dyDescent="0.25">
      <c r="A2410" s="71" t="s">
        <v>2073</v>
      </c>
      <c r="D2410" s="71" t="s">
        <v>15</v>
      </c>
      <c r="E2410" s="132">
        <v>42752</v>
      </c>
      <c r="F2410" s="77" t="s">
        <v>2417</v>
      </c>
      <c r="G2410" s="145" t="s">
        <v>1055</v>
      </c>
      <c r="H2410" s="138" t="str">
        <f>IFERROR(VLOOKUP(G2410,REFERENCES!O:P,2,FALSE),"")</f>
        <v xml:space="preserve">Nombre </v>
      </c>
      <c r="I2410" s="207">
        <v>1000</v>
      </c>
      <c r="J2410" s="146"/>
      <c r="K2410" s="146">
        <v>600</v>
      </c>
      <c r="L2410" s="146">
        <v>400</v>
      </c>
      <c r="M2410" s="147"/>
      <c r="N2410" s="207">
        <v>1000</v>
      </c>
      <c r="O2410" s="206"/>
      <c r="P2410" s="71" t="s">
        <v>19</v>
      </c>
      <c r="Q2410" s="71" t="s">
        <v>20</v>
      </c>
      <c r="R2410" s="150" t="s">
        <v>1530</v>
      </c>
      <c r="S2410" s="71" t="s">
        <v>1942</v>
      </c>
      <c r="T2410" s="143"/>
      <c r="U2410" s="143"/>
      <c r="V2410" s="145"/>
      <c r="W2410" s="206" t="str">
        <f t="shared" si="113"/>
        <v>SMA2017117SULE3È</v>
      </c>
      <c r="X2410" s="206">
        <f t="shared" si="114"/>
        <v>0</v>
      </c>
      <c r="Y2410" s="206" t="str">
        <f>VLOOKUP(P2410,NIVEAUXADMIN!A:B,2,FALSE)</f>
        <v>HT07</v>
      </c>
      <c r="Z2410" s="206" t="str">
        <f>VLOOKUP(Q2410,NIVEAUXADMIN!E:F,2,FALSE)</f>
        <v>HT07711</v>
      </c>
      <c r="AA2410" s="206" t="str">
        <f>VLOOKUP(R2410,NIVEAUXADMIN!I:J,2,FALSE)</f>
        <v>HT07711-03</v>
      </c>
      <c r="AB2410" s="206">
        <f>IF(SUMPRODUCT(($A$4:$A2410=A2410)*($Q$4:$Q2410=Q2410))&gt;1,0,1)</f>
        <v>0</v>
      </c>
      <c r="AC2410" s="207">
        <f>IF(SUMPRODUCT(($A$4:$A2410=A2410)*($F$4:$F2410=F2410)*($Q$4:$Q2410=Q2410))&gt;1,0,1)</f>
        <v>0</v>
      </c>
      <c r="AD2410" s="206" t="str">
        <f t="shared" si="115"/>
        <v xml:space="preserve">{"Organisation": "Smallholder Farmers Alliance", "Indicateur": "Distribution de biens non-alimentaire", "Statut": "Réalisé", "Date de l'activité (passé ou planifiée)
( jj-mm-aaaa)": "1/17/2017", "Département": "Sud", "Commune": "Les Cayes", "Section Communale": "3ème Laborde"}, </v>
      </c>
    </row>
    <row r="2411" spans="1:30" s="71" customFormat="1" x14ac:dyDescent="0.25">
      <c r="A2411" s="71" t="s">
        <v>2073</v>
      </c>
      <c r="D2411" s="71" t="s">
        <v>15</v>
      </c>
      <c r="E2411" s="132">
        <v>42752</v>
      </c>
      <c r="F2411" s="77" t="s">
        <v>2420</v>
      </c>
      <c r="G2411" s="145" t="s">
        <v>2409</v>
      </c>
      <c r="H2411" s="138" t="str">
        <f>IFERROR(VLOOKUP(G2411,REFERENCES!O:P,2,FALSE),"")</f>
        <v xml:space="preserve">Nombre </v>
      </c>
      <c r="I2411" s="207">
        <v>2000</v>
      </c>
      <c r="J2411" s="146"/>
      <c r="K2411" s="146">
        <v>1100</v>
      </c>
      <c r="L2411" s="146">
        <v>900</v>
      </c>
      <c r="M2411" s="147"/>
      <c r="N2411" s="207">
        <v>2000</v>
      </c>
      <c r="O2411" s="206"/>
      <c r="P2411" s="71" t="s">
        <v>19</v>
      </c>
      <c r="Q2411" s="71" t="s">
        <v>20</v>
      </c>
      <c r="R2411" s="150" t="s">
        <v>1530</v>
      </c>
      <c r="S2411" s="71" t="s">
        <v>1943</v>
      </c>
      <c r="T2411" s="143"/>
      <c r="U2411" s="143"/>
      <c r="V2411" s="145"/>
      <c r="W2411" s="206" t="str">
        <f t="shared" si="113"/>
        <v>SMA2017117SULE3È</v>
      </c>
      <c r="X2411" s="206">
        <f t="shared" si="114"/>
        <v>0</v>
      </c>
      <c r="Y2411" s="206" t="str">
        <f>VLOOKUP(P2411,NIVEAUXADMIN!A:B,2,FALSE)</f>
        <v>HT07</v>
      </c>
      <c r="Z2411" s="206" t="str">
        <f>VLOOKUP(Q2411,NIVEAUXADMIN!E:F,2,FALSE)</f>
        <v>HT07711</v>
      </c>
      <c r="AA2411" s="206" t="str">
        <f>VLOOKUP(R2411,NIVEAUXADMIN!I:J,2,FALSE)</f>
        <v>HT07711-03</v>
      </c>
      <c r="AB2411" s="206">
        <f>IF(SUMPRODUCT(($A$4:$A2411=A2411)*($Q$4:$Q2411=Q2411))&gt;1,0,1)</f>
        <v>0</v>
      </c>
      <c r="AC2411" s="207">
        <f>IF(SUMPRODUCT(($A$4:$A2411=A2411)*($F$4:$F2411=F2411)*($Q$4:$Q2411=Q2411))&gt;1,0,1)</f>
        <v>0</v>
      </c>
      <c r="AD2411" s="206" t="str">
        <f t="shared" si="115"/>
        <v xml:space="preserve">{"Organisation": "Smallholder Farmers Alliance", "Indicateur": "Distribution de materiel d'abris d'urgence", "Statut": "Réalisé", "Date de l'activité (passé ou planifiée)
( jj-mm-aaaa)": "1/17/2017", "Département": "Sud", "Commune": "Les Cayes", "Section Communale": "3ème Laborde"}, </v>
      </c>
    </row>
    <row r="2412" spans="1:30" s="71" customFormat="1" x14ac:dyDescent="0.25">
      <c r="A2412" s="71" t="s">
        <v>2073</v>
      </c>
      <c r="D2412" s="71" t="s">
        <v>15</v>
      </c>
      <c r="E2412" s="132">
        <v>42752</v>
      </c>
      <c r="F2412" s="77" t="s">
        <v>2417</v>
      </c>
      <c r="G2412" s="145" t="s">
        <v>1047</v>
      </c>
      <c r="H2412" s="138" t="str">
        <f>IFERROR(VLOOKUP(G2412,REFERENCES!O:P,2,FALSE),"")</f>
        <v xml:space="preserve">Nombre </v>
      </c>
      <c r="I2412" s="207">
        <v>2000</v>
      </c>
      <c r="J2412" s="146"/>
      <c r="K2412" s="146">
        <v>1100</v>
      </c>
      <c r="L2412" s="146">
        <v>900</v>
      </c>
      <c r="M2412" s="147"/>
      <c r="N2412" s="207">
        <v>2000</v>
      </c>
      <c r="O2412" s="206"/>
      <c r="P2412" s="71" t="s">
        <v>19</v>
      </c>
      <c r="Q2412" s="206" t="s">
        <v>20</v>
      </c>
      <c r="R2412" s="150" t="s">
        <v>1530</v>
      </c>
      <c r="S2412" s="206" t="s">
        <v>1943</v>
      </c>
      <c r="T2412" s="143"/>
      <c r="U2412" s="143"/>
      <c r="V2412" s="145"/>
      <c r="W2412" s="206" t="str">
        <f t="shared" si="113"/>
        <v>SMA2017117SULE3È</v>
      </c>
      <c r="X2412" s="206">
        <f t="shared" si="114"/>
        <v>0</v>
      </c>
      <c r="Y2412" s="206" t="str">
        <f>VLOOKUP(P2412,NIVEAUXADMIN!A:B,2,FALSE)</f>
        <v>HT07</v>
      </c>
      <c r="Z2412" s="206" t="str">
        <f>VLOOKUP(Q2412,NIVEAUXADMIN!E:F,2,FALSE)</f>
        <v>HT07711</v>
      </c>
      <c r="AA2412" s="206" t="str">
        <f>VLOOKUP(R2412,NIVEAUXADMIN!I:J,2,FALSE)</f>
        <v>HT07711-03</v>
      </c>
      <c r="AB2412" s="206">
        <f>IF(SUMPRODUCT(($A$4:$A2412=A2412)*($Q$4:$Q2412=Q2412))&gt;1,0,1)</f>
        <v>0</v>
      </c>
      <c r="AC2412" s="207">
        <f>IF(SUMPRODUCT(($A$4:$A2412=A2412)*($F$4:$F2412=F2412)*($Q$4:$Q2412=Q2412))&gt;1,0,1)</f>
        <v>0</v>
      </c>
      <c r="AD2412" s="206" t="str">
        <f t="shared" si="115"/>
        <v xml:space="preserve">{"Organisation": "Smallholder Farmers Alliance", "Indicateur": "Distribution de biens non-alimentaire", "Statut": "Réalisé", "Date de l'activité (passé ou planifiée)
( jj-mm-aaaa)": "1/17/2017", "Département": "Sud", "Commune": "Les Cayes", "Section Communale": "3ème Laborde"}, </v>
      </c>
    </row>
    <row r="2413" spans="1:30" s="71" customFormat="1" x14ac:dyDescent="0.25">
      <c r="A2413" s="71" t="s">
        <v>2073</v>
      </c>
      <c r="D2413" s="71" t="s">
        <v>15</v>
      </c>
      <c r="E2413" s="132">
        <v>42752</v>
      </c>
      <c r="F2413" s="77" t="s">
        <v>2417</v>
      </c>
      <c r="G2413" s="145" t="s">
        <v>1055</v>
      </c>
      <c r="H2413" s="138" t="str">
        <f>IFERROR(VLOOKUP(G2413,REFERENCES!O:P,2,FALSE),"")</f>
        <v xml:space="preserve">Nombre </v>
      </c>
      <c r="I2413" s="207">
        <v>2000</v>
      </c>
      <c r="J2413" s="146"/>
      <c r="K2413" s="146">
        <v>1100</v>
      </c>
      <c r="L2413" s="146">
        <v>900</v>
      </c>
      <c r="M2413" s="147"/>
      <c r="N2413" s="207">
        <v>2000</v>
      </c>
      <c r="O2413" s="143"/>
      <c r="P2413" s="71" t="s">
        <v>19</v>
      </c>
      <c r="Q2413" s="206" t="s">
        <v>20</v>
      </c>
      <c r="R2413" s="150" t="s">
        <v>1530</v>
      </c>
      <c r="S2413" s="206" t="s">
        <v>1943</v>
      </c>
      <c r="T2413" s="143"/>
      <c r="U2413" s="143"/>
      <c r="V2413" s="145"/>
      <c r="W2413" s="206" t="str">
        <f t="shared" si="113"/>
        <v>SMA2017117SULE3È</v>
      </c>
      <c r="X2413" s="206">
        <f t="shared" si="114"/>
        <v>0</v>
      </c>
      <c r="Y2413" s="206" t="str">
        <f>VLOOKUP(P2413,NIVEAUXADMIN!A:B,2,FALSE)</f>
        <v>HT07</v>
      </c>
      <c r="Z2413" s="206" t="str">
        <f>VLOOKUP(Q2413,NIVEAUXADMIN!E:F,2,FALSE)</f>
        <v>HT07711</v>
      </c>
      <c r="AA2413" s="206" t="str">
        <f>VLOOKUP(R2413,NIVEAUXADMIN!I:J,2,FALSE)</f>
        <v>HT07711-03</v>
      </c>
      <c r="AB2413" s="206">
        <f>IF(SUMPRODUCT(($A$4:$A2413=A2413)*($Q$4:$Q2413=Q2413))&gt;1,0,1)</f>
        <v>0</v>
      </c>
      <c r="AC2413" s="207">
        <f>IF(SUMPRODUCT(($A$4:$A2413=A2413)*($F$4:$F2413=F2413)*($Q$4:$Q2413=Q2413))&gt;1,0,1)</f>
        <v>0</v>
      </c>
      <c r="AD2413" s="206" t="str">
        <f t="shared" si="115"/>
        <v xml:space="preserve">{"Organisation": "Smallholder Farmers Alliance", "Indicateur": "Distribution de biens non-alimentaire", "Statut": "Réalisé", "Date de l'activité (passé ou planifiée)
( jj-mm-aaaa)": "1/17/2017", "Département": "Sud", "Commune": "Les Cayes", "Section Communale": "3ème Laborde"}, </v>
      </c>
    </row>
    <row r="2414" spans="1:30" s="71" customFormat="1" x14ac:dyDescent="0.25">
      <c r="A2414" s="71" t="s">
        <v>1985</v>
      </c>
      <c r="D2414" s="71" t="s">
        <v>15</v>
      </c>
      <c r="E2414" s="132">
        <v>42660</v>
      </c>
      <c r="F2414" s="77" t="s">
        <v>2420</v>
      </c>
      <c r="G2414" s="145" t="s">
        <v>2409</v>
      </c>
      <c r="H2414" s="138" t="str">
        <f>IFERROR(VLOOKUP(G2414,REFERENCES!O:P,2,FALSE),"")</f>
        <v xml:space="preserve">Nombre </v>
      </c>
      <c r="I2414" s="207">
        <v>1000</v>
      </c>
      <c r="J2414" s="207"/>
      <c r="K2414" s="146"/>
      <c r="L2414" s="146"/>
      <c r="M2414" s="147"/>
      <c r="N2414" s="207">
        <v>1000</v>
      </c>
      <c r="O2414" s="206"/>
      <c r="P2414" s="71" t="s">
        <v>16</v>
      </c>
      <c r="Q2414" s="71" t="s">
        <v>17</v>
      </c>
      <c r="R2414" s="150"/>
      <c r="T2414" s="143"/>
      <c r="U2414" s="143"/>
      <c r="V2414" s="145"/>
      <c r="W2414" s="206" t="str">
        <f t="shared" si="113"/>
        <v>SŒU20161017GRJE</v>
      </c>
      <c r="X2414" s="206">
        <f t="shared" si="114"/>
        <v>0</v>
      </c>
      <c r="Y2414" s="206" t="str">
        <f>VLOOKUP(P2414,NIVEAUXADMIN!A:B,2,FALSE)</f>
        <v>HT08</v>
      </c>
      <c r="Z2414" s="206" t="str">
        <f>VLOOKUP(Q2414,NIVEAUXADMIN!E:F,2,FALSE)</f>
        <v>HT08811</v>
      </c>
      <c r="AA2414" s="206" t="e">
        <f>VLOOKUP(R2414,NIVEAUXADMIN!I:J,2,FALSE)</f>
        <v>#N/A</v>
      </c>
      <c r="AB2414" s="206">
        <f>IF(SUMPRODUCT(($A$4:$A2414=A2414)*($Q$4:$Q2414=Q2414))&gt;1,0,1)</f>
        <v>1</v>
      </c>
      <c r="AC2414" s="207">
        <f>IF(SUMPRODUCT(($A$4:$A2414=A2414)*($F$4:$F2414=F2414)*($Q$4:$Q2414=Q2414))&gt;1,0,1)</f>
        <v>1</v>
      </c>
      <c r="AD2414" s="206" t="str">
        <f t="shared" si="115"/>
        <v xml:space="preserve">{"Organisation": "Sœur Charite", "Indicateur": "Distribution de materiel d'abris d'urgence", "Statut": "Réalisé", "Date de l'activité (passé ou planifiée)
( jj-mm-aaaa)": "10/17/2016", "Département": "Grande Anse", "Commune": "Jeremie", "Section Communale": ""}, </v>
      </c>
    </row>
    <row r="2415" spans="1:30" s="71" customFormat="1" x14ac:dyDescent="0.25">
      <c r="A2415" s="71" t="s">
        <v>119</v>
      </c>
      <c r="D2415" s="71" t="s">
        <v>15</v>
      </c>
      <c r="E2415" s="132">
        <v>42704</v>
      </c>
      <c r="F2415" s="77" t="s">
        <v>2420</v>
      </c>
      <c r="G2415" s="145" t="s">
        <v>2409</v>
      </c>
      <c r="H2415" s="138" t="str">
        <f>IFERROR(VLOOKUP(G2415,REFERENCES!O:P,2,FALSE),"")</f>
        <v xml:space="preserve">Nombre </v>
      </c>
      <c r="I2415" s="207">
        <v>640</v>
      </c>
      <c r="J2415" s="207"/>
      <c r="K2415" s="146"/>
      <c r="L2415" s="146"/>
      <c r="M2415" s="147"/>
      <c r="N2415" s="207">
        <v>640</v>
      </c>
      <c r="O2415" s="206"/>
      <c r="P2415" s="71" t="s">
        <v>19</v>
      </c>
      <c r="Q2415" s="71" t="s">
        <v>251</v>
      </c>
      <c r="R2415" s="150" t="s">
        <v>1754</v>
      </c>
      <c r="S2415" s="143" t="s">
        <v>2113</v>
      </c>
      <c r="T2415" s="143"/>
      <c r="U2415" s="143"/>
      <c r="V2415" s="145"/>
      <c r="W2415" s="206" t="str">
        <f t="shared" si="113"/>
        <v>ST 20161130SUAQ9È</v>
      </c>
      <c r="X2415" s="206">
        <f t="shared" si="114"/>
        <v>0</v>
      </c>
      <c r="Y2415" s="206" t="str">
        <f>VLOOKUP(P2415,NIVEAUXADMIN!A:B,2,FALSE)</f>
        <v>HT07</v>
      </c>
      <c r="Z2415" s="206" t="str">
        <f>VLOOKUP(Q2415,NIVEAUXADMIN!E:F,2,FALSE)</f>
        <v>HT07731</v>
      </c>
      <c r="AA2415" s="206" t="str">
        <f>VLOOKUP(R2415,NIVEAUXADMIN!I:J,2,FALSE)</f>
        <v>HT07731-09</v>
      </c>
      <c r="AB2415" s="206">
        <f>IF(SUMPRODUCT(($A$4:$A2415=A2415)*($Q$4:$Q2415=Q2415))&gt;1,0,1)</f>
        <v>1</v>
      </c>
      <c r="AC2415" s="207">
        <f>IF(SUMPRODUCT(($A$4:$A2415=A2415)*($F$4:$F2415=F2415)*($Q$4:$Q2415=Q2415))&gt;1,0,1)</f>
        <v>1</v>
      </c>
      <c r="AD2415" s="206" t="str">
        <f t="shared" si="115"/>
        <v xml:space="preserve">{"Organisation": "St Boniface Haiti Foundation", "Indicateur": "Distribution de materiel d'abris d'urgence", "Statut": "Réalisé", "Date de l'activité (passé ou planifiée)
( jj-mm-aaaa)": "11/30/2016", "Département": "Sud", "Commune": "Aquin", "Section Communale": "9ème Fonds des Blancs"}, </v>
      </c>
    </row>
    <row r="2416" spans="1:30" s="71" customFormat="1" x14ac:dyDescent="0.25">
      <c r="A2416" s="71" t="s">
        <v>119</v>
      </c>
      <c r="D2416" s="71" t="s">
        <v>15</v>
      </c>
      <c r="E2416" s="132">
        <v>42704</v>
      </c>
      <c r="F2416" s="77" t="s">
        <v>2417</v>
      </c>
      <c r="G2416" s="145" t="s">
        <v>1055</v>
      </c>
      <c r="H2416" s="138" t="str">
        <f>IFERROR(VLOOKUP(G2416,REFERENCES!O:P,2,FALSE),"")</f>
        <v xml:space="preserve">Nombre </v>
      </c>
      <c r="I2416" s="207">
        <v>700</v>
      </c>
      <c r="J2416" s="207"/>
      <c r="K2416" s="146"/>
      <c r="L2416" s="146"/>
      <c r="M2416" s="147"/>
      <c r="N2416" s="207">
        <v>700</v>
      </c>
      <c r="O2416" s="206"/>
      <c r="P2416" s="71" t="s">
        <v>19</v>
      </c>
      <c r="Q2416" s="71" t="s">
        <v>251</v>
      </c>
      <c r="R2416" s="150" t="s">
        <v>1754</v>
      </c>
      <c r="S2416" s="143" t="s">
        <v>2113</v>
      </c>
      <c r="T2416" s="143"/>
      <c r="U2416" s="143"/>
      <c r="V2416" s="145"/>
      <c r="W2416" s="206" t="str">
        <f t="shared" si="113"/>
        <v>ST 20161130SUAQ9È</v>
      </c>
      <c r="X2416" s="206">
        <f t="shared" si="114"/>
        <v>0</v>
      </c>
      <c r="Y2416" s="206" t="str">
        <f>VLOOKUP(P2416,NIVEAUXADMIN!A:B,2,FALSE)</f>
        <v>HT07</v>
      </c>
      <c r="Z2416" s="206" t="str">
        <f>VLOOKUP(Q2416,NIVEAUXADMIN!E:F,2,FALSE)</f>
        <v>HT07731</v>
      </c>
      <c r="AA2416" s="206" t="str">
        <f>VLOOKUP(R2416,NIVEAUXADMIN!I:J,2,FALSE)</f>
        <v>HT07731-09</v>
      </c>
      <c r="AB2416" s="206">
        <f>IF(SUMPRODUCT(($A$4:$A2416=A2416)*($Q$4:$Q2416=Q2416))&gt;1,0,1)</f>
        <v>0</v>
      </c>
      <c r="AC2416" s="207">
        <f>IF(SUMPRODUCT(($A$4:$A2416=A2416)*($F$4:$F2416=F2416)*($Q$4:$Q2416=Q2416))&gt;1,0,1)</f>
        <v>1</v>
      </c>
      <c r="AD2416" s="206" t="str">
        <f t="shared" si="115"/>
        <v xml:space="preserve">{"Organisation": "St Boniface Haiti Foundation", "Indicateur": "Distribution de biens non-alimentaire", "Statut": "Réalisé", "Date de l'activité (passé ou planifiée)
( jj-mm-aaaa)": "11/30/2016", "Département": "Sud", "Commune": "Aquin", "Section Communale": "9ème Fonds des Blancs"}, </v>
      </c>
    </row>
    <row r="2417" spans="1:30" s="71" customFormat="1" x14ac:dyDescent="0.25">
      <c r="A2417" s="71" t="s">
        <v>119</v>
      </c>
      <c r="D2417" s="71" t="s">
        <v>15</v>
      </c>
      <c r="E2417" s="132">
        <v>42704</v>
      </c>
      <c r="F2417" s="77" t="s">
        <v>2420</v>
      </c>
      <c r="G2417" s="145" t="s">
        <v>2409</v>
      </c>
      <c r="H2417" s="138" t="str">
        <f>IFERROR(VLOOKUP(G2417,REFERENCES!O:P,2,FALSE),"")</f>
        <v xml:space="preserve">Nombre </v>
      </c>
      <c r="I2417" s="207">
        <v>500</v>
      </c>
      <c r="J2417" s="146"/>
      <c r="K2417" s="146"/>
      <c r="L2417" s="146"/>
      <c r="M2417" s="147"/>
      <c r="N2417" s="207">
        <v>500</v>
      </c>
      <c r="O2417" s="206"/>
      <c r="P2417" s="71" t="s">
        <v>19</v>
      </c>
      <c r="Q2417" s="71" t="s">
        <v>251</v>
      </c>
      <c r="R2417" s="150" t="s">
        <v>1207</v>
      </c>
      <c r="S2417" s="206" t="s">
        <v>2112</v>
      </c>
      <c r="T2417" s="206"/>
      <c r="U2417" s="206"/>
      <c r="V2417" s="145"/>
      <c r="W2417" s="206" t="str">
        <f t="shared" si="113"/>
        <v>ST 20161130SUAQ10</v>
      </c>
      <c r="X2417" s="206">
        <f t="shared" si="114"/>
        <v>0</v>
      </c>
      <c r="Y2417" s="206" t="str">
        <f>VLOOKUP(P2417,NIVEAUXADMIN!A:B,2,FALSE)</f>
        <v>HT07</v>
      </c>
      <c r="Z2417" s="206" t="str">
        <f>VLOOKUP(Q2417,NIVEAUXADMIN!E:F,2,FALSE)</f>
        <v>HT07731</v>
      </c>
      <c r="AA2417" s="206" t="str">
        <f>VLOOKUP(R2417,NIVEAUXADMIN!I:J,2,FALSE)</f>
        <v>HT07731-10</v>
      </c>
      <c r="AB2417" s="206">
        <f>IF(SUMPRODUCT(($A$4:$A2417=A2417)*($Q$4:$Q2417=Q2417))&gt;1,0,1)</f>
        <v>0</v>
      </c>
      <c r="AC2417" s="207">
        <f>IF(SUMPRODUCT(($A$4:$A2417=A2417)*($F$4:$F2417=F2417)*($Q$4:$Q2417=Q2417))&gt;1,0,1)</f>
        <v>0</v>
      </c>
      <c r="AD2417" s="206" t="str">
        <f t="shared" si="115"/>
        <v xml:space="preserve">{"Organisation": "St Boniface Haiti Foundation", "Indicateur": "Distribution de materiel d'abris d'urgence", "Statut": "Réalisé", "Date de l'activité (passé ou planifiée)
( jj-mm-aaaa)": "11/30/2016", "Département": "Sud", "Commune": "Aquin", "Section Communale": "10ème Guirand"}, </v>
      </c>
    </row>
    <row r="2418" spans="1:30" s="71" customFormat="1" x14ac:dyDescent="0.25">
      <c r="A2418" s="71" t="s">
        <v>119</v>
      </c>
      <c r="D2418" s="71" t="s">
        <v>15</v>
      </c>
      <c r="E2418" s="132">
        <v>42704</v>
      </c>
      <c r="F2418" s="77" t="s">
        <v>2417</v>
      </c>
      <c r="G2418" s="145" t="s">
        <v>1055</v>
      </c>
      <c r="H2418" s="138" t="str">
        <f>IFERROR(VLOOKUP(G2418,REFERENCES!O:P,2,FALSE),"")</f>
        <v xml:space="preserve">Nombre </v>
      </c>
      <c r="I2418" s="207">
        <v>300</v>
      </c>
      <c r="J2418" s="146"/>
      <c r="K2418" s="146"/>
      <c r="L2418" s="146"/>
      <c r="M2418" s="147"/>
      <c r="N2418" s="207">
        <v>300</v>
      </c>
      <c r="O2418" s="206"/>
      <c r="P2418" s="71" t="s">
        <v>19</v>
      </c>
      <c r="Q2418" s="143" t="s">
        <v>251</v>
      </c>
      <c r="R2418" s="150" t="s">
        <v>1207</v>
      </c>
      <c r="S2418" s="206" t="s">
        <v>2112</v>
      </c>
      <c r="T2418" s="206"/>
      <c r="U2418" s="206"/>
      <c r="V2418" s="145"/>
      <c r="W2418" s="206" t="str">
        <f t="shared" si="113"/>
        <v>ST 20161130SUAQ10</v>
      </c>
      <c r="X2418" s="206">
        <f t="shared" si="114"/>
        <v>0</v>
      </c>
      <c r="Y2418" s="206" t="str">
        <f>VLOOKUP(P2418,NIVEAUXADMIN!A:B,2,FALSE)</f>
        <v>HT07</v>
      </c>
      <c r="Z2418" s="206" t="str">
        <f>VLOOKUP(Q2418,NIVEAUXADMIN!E:F,2,FALSE)</f>
        <v>HT07731</v>
      </c>
      <c r="AA2418" s="206" t="str">
        <f>VLOOKUP(R2418,NIVEAUXADMIN!I:J,2,FALSE)</f>
        <v>HT07731-10</v>
      </c>
      <c r="AB2418" s="206">
        <f>IF(SUMPRODUCT(($A$4:$A2418=A2418)*($Q$4:$Q2418=Q2418))&gt;1,0,1)</f>
        <v>0</v>
      </c>
      <c r="AC2418" s="207">
        <f>IF(SUMPRODUCT(($A$4:$A2418=A2418)*($F$4:$F2418=F2418)*($Q$4:$Q2418=Q2418))&gt;1,0,1)</f>
        <v>0</v>
      </c>
      <c r="AD2418" s="206" t="str">
        <f t="shared" si="115"/>
        <v xml:space="preserve">{"Organisation": "St Boniface Haiti Foundation", "Indicateur": "Distribution de biens non-alimentaire", "Statut": "Réalisé", "Date de l'activité (passé ou planifiée)
( jj-mm-aaaa)": "11/30/2016", "Département": "Sud", "Commune": "Aquin", "Section Communale": "10ème Guirand"}, </v>
      </c>
    </row>
    <row r="2419" spans="1:30" s="71" customFormat="1" x14ac:dyDescent="0.25">
      <c r="A2419" s="71" t="s">
        <v>119</v>
      </c>
      <c r="D2419" s="71" t="s">
        <v>15</v>
      </c>
      <c r="E2419" s="132">
        <v>42704</v>
      </c>
      <c r="F2419" s="77" t="s">
        <v>2420</v>
      </c>
      <c r="G2419" s="145" t="s">
        <v>2409</v>
      </c>
      <c r="H2419" s="138" t="str">
        <f>IFERROR(VLOOKUP(G2419,REFERENCES!O:P,2,FALSE),"")</f>
        <v xml:space="preserve">Nombre </v>
      </c>
      <c r="I2419" s="207">
        <v>360</v>
      </c>
      <c r="J2419" s="146"/>
      <c r="K2419" s="146"/>
      <c r="L2419" s="146"/>
      <c r="M2419" s="147"/>
      <c r="N2419" s="207">
        <v>360</v>
      </c>
      <c r="O2419" s="206"/>
      <c r="P2419" s="71" t="s">
        <v>19</v>
      </c>
      <c r="Q2419" s="71" t="s">
        <v>251</v>
      </c>
      <c r="R2419" s="150" t="s">
        <v>1589</v>
      </c>
      <c r="S2419" s="206" t="s">
        <v>1986</v>
      </c>
      <c r="T2419" s="206"/>
      <c r="U2419" s="206"/>
      <c r="V2419" s="145"/>
      <c r="W2419" s="206" t="str">
        <f t="shared" si="113"/>
        <v>ST 20161130SUAQ4È</v>
      </c>
      <c r="X2419" s="206">
        <f t="shared" si="114"/>
        <v>0</v>
      </c>
      <c r="Y2419" s="206" t="str">
        <f>VLOOKUP(P2419,NIVEAUXADMIN!A:B,2,FALSE)</f>
        <v>HT07</v>
      </c>
      <c r="Z2419" s="206" t="str">
        <f>VLOOKUP(Q2419,NIVEAUXADMIN!E:F,2,FALSE)</f>
        <v>HT07731</v>
      </c>
      <c r="AA2419" s="206" t="str">
        <f>VLOOKUP(R2419,NIVEAUXADMIN!I:J,2,FALSE)</f>
        <v>HT07731-04</v>
      </c>
      <c r="AB2419" s="206">
        <f>IF(SUMPRODUCT(($A$4:$A2419=A2419)*($Q$4:$Q2419=Q2419))&gt;1,0,1)</f>
        <v>0</v>
      </c>
      <c r="AC2419" s="207">
        <f>IF(SUMPRODUCT(($A$4:$A2419=A2419)*($F$4:$F2419=F2419)*($Q$4:$Q2419=Q2419))&gt;1,0,1)</f>
        <v>0</v>
      </c>
      <c r="AD2419" s="206" t="str">
        <f t="shared" si="115"/>
        <v xml:space="preserve">{"Organisation": "St Boniface Haiti Foundation", "Indicateur": "Distribution de materiel d'abris d'urgence", "Statut": "Réalisé", "Date de l'activité (passé ou planifiée)
( jj-mm-aaaa)": "11/30/2016", "Département": "Sud", "Commune": "Aquin", "Section Communale": "4ème Flamands"}, </v>
      </c>
    </row>
    <row r="2420" spans="1:30" s="71" customFormat="1" x14ac:dyDescent="0.25">
      <c r="A2420" s="71" t="s">
        <v>2075</v>
      </c>
      <c r="D2420" s="71" t="s">
        <v>15</v>
      </c>
      <c r="E2420" s="132">
        <v>42654</v>
      </c>
      <c r="F2420" s="77" t="s">
        <v>2417</v>
      </c>
      <c r="G2420" s="145" t="s">
        <v>1055</v>
      </c>
      <c r="H2420" s="138" t="str">
        <f>IFERROR(VLOOKUP(G2420,REFERENCES!O:P,2,FALSE),"")</f>
        <v xml:space="preserve">Nombre </v>
      </c>
      <c r="I2420" s="185">
        <v>1000</v>
      </c>
      <c r="J2420" s="146"/>
      <c r="K2420" s="146"/>
      <c r="L2420" s="146"/>
      <c r="M2420" s="147" t="s">
        <v>1818</v>
      </c>
      <c r="N2420" s="197"/>
      <c r="O2420" s="206"/>
      <c r="P2420" s="71" t="s">
        <v>19</v>
      </c>
      <c r="Q2420" s="206" t="s">
        <v>534</v>
      </c>
      <c r="R2420" s="150"/>
      <c r="S2420" s="206"/>
      <c r="T2420" s="206"/>
      <c r="U2420" s="206"/>
      <c r="V2420" s="145"/>
      <c r="W2420" s="206" t="str">
        <f t="shared" si="113"/>
        <v>SWI20161011SUPO</v>
      </c>
      <c r="X2420" s="206">
        <f t="shared" si="114"/>
        <v>0</v>
      </c>
      <c r="Y2420" s="206" t="str">
        <f>VLOOKUP(P2420,NIVEAUXADMIN!A:B,2,FALSE)</f>
        <v>HT07</v>
      </c>
      <c r="Z2420" s="206" t="str">
        <f>VLOOKUP(Q2420,NIVEAUXADMIN!E:F,2,FALSE)</f>
        <v>HT07742</v>
      </c>
      <c r="AA2420" s="206" t="e">
        <f>VLOOKUP(R2420,NIVEAUXADMIN!I:J,2,FALSE)</f>
        <v>#N/A</v>
      </c>
      <c r="AB2420" s="206">
        <f>IF(SUMPRODUCT(($A$4:$A2420=A2420)*($Q$4:$Q2420=Q2420))&gt;1,0,1)</f>
        <v>1</v>
      </c>
      <c r="AC2420" s="207">
        <f>IF(SUMPRODUCT(($A$4:$A2420=A2420)*($F$4:$F2420=F2420)*($Q$4:$Q2420=Q2420))&gt;1,0,1)</f>
        <v>1</v>
      </c>
      <c r="AD2420" s="206" t="str">
        <f t="shared" si="115"/>
        <v xml:space="preserve">{"Organisation": "Swiss Agency for Development and Cooperation (SDC)", "Indicateur": "Distribution de biens non-alimentaire", "Statut": "Réalisé", "Date de l'activité (passé ou planifiée)
( jj-mm-aaaa)": "10/11/2016", "Département": "Sud", "Commune": "Port-a-Piment", "Section Communale": ""}, </v>
      </c>
    </row>
    <row r="2421" spans="1:30" s="71" customFormat="1" x14ac:dyDescent="0.25">
      <c r="A2421" s="71" t="s">
        <v>2075</v>
      </c>
      <c r="D2421" s="71" t="s">
        <v>15</v>
      </c>
      <c r="E2421" s="132">
        <v>42679</v>
      </c>
      <c r="F2421" s="77" t="s">
        <v>2420</v>
      </c>
      <c r="G2421" s="145" t="s">
        <v>2410</v>
      </c>
      <c r="H2421" s="138" t="str">
        <f>IFERROR(VLOOKUP(G2421,REFERENCES!O:P,2,FALSE),"")</f>
        <v xml:space="preserve">Nombre </v>
      </c>
      <c r="I2421" s="185">
        <v>640</v>
      </c>
      <c r="J2421" s="146"/>
      <c r="K2421" s="146"/>
      <c r="L2421" s="146"/>
      <c r="M2421" s="147" t="s">
        <v>1818</v>
      </c>
      <c r="N2421" s="197"/>
      <c r="O2421" s="206"/>
      <c r="P2421" s="71" t="s">
        <v>19</v>
      </c>
      <c r="Q2421" s="206" t="s">
        <v>521</v>
      </c>
      <c r="R2421" s="150"/>
      <c r="S2421" s="206"/>
      <c r="T2421" s="143"/>
      <c r="U2421" s="143"/>
      <c r="V2421" s="145"/>
      <c r="W2421" s="206" t="str">
        <f t="shared" si="113"/>
        <v>SWI2016115SUCO</v>
      </c>
      <c r="X2421" s="206">
        <f t="shared" si="114"/>
        <v>0</v>
      </c>
      <c r="Y2421" s="206" t="str">
        <f>VLOOKUP(P2421,NIVEAUXADMIN!A:B,2,FALSE)</f>
        <v>HT07</v>
      </c>
      <c r="Z2421" s="206" t="str">
        <f>VLOOKUP(Q2421,NIVEAUXADMIN!E:F,2,FALSE)</f>
        <v>HT07741</v>
      </c>
      <c r="AA2421" s="206" t="e">
        <f>VLOOKUP(R2421,NIVEAUXADMIN!I:J,2,FALSE)</f>
        <v>#N/A</v>
      </c>
      <c r="AB2421" s="206">
        <f>IF(SUMPRODUCT(($A$4:$A2421=A2421)*($Q$4:$Q2421=Q2421))&gt;1,0,1)</f>
        <v>1</v>
      </c>
      <c r="AC2421" s="207">
        <f>IF(SUMPRODUCT(($A$4:$A2421=A2421)*($F$4:$F2421=F2421)*($Q$4:$Q2421=Q2421))&gt;1,0,1)</f>
        <v>1</v>
      </c>
      <c r="AD2421" s="206" t="str">
        <f t="shared" si="115"/>
        <v xml:space="preserve">{"Organisation": "Swiss Agency for Development and Cooperation (SDC)", "Indicateur": "Distribution de materiel d'abris d'urgence", "Statut": "Réalisé", "Date de l'activité (passé ou planifiée)
( jj-mm-aaaa)": "11/5/2016", "Département": "Sud", "Commune": "Coteaux", "Section Communale": ""}, </v>
      </c>
    </row>
    <row r="2422" spans="1:30" s="71" customFormat="1" x14ac:dyDescent="0.25">
      <c r="A2422" s="71" t="s">
        <v>2075</v>
      </c>
      <c r="D2422" s="71" t="s">
        <v>15</v>
      </c>
      <c r="E2422" s="132">
        <v>42679</v>
      </c>
      <c r="F2422" s="77" t="s">
        <v>2420</v>
      </c>
      <c r="G2422" s="145" t="s">
        <v>2410</v>
      </c>
      <c r="H2422" s="138" t="str">
        <f>IFERROR(VLOOKUP(G2422,REFERENCES!O:P,2,FALSE),"")</f>
        <v xml:space="preserve">Nombre </v>
      </c>
      <c r="I2422" s="185">
        <v>640</v>
      </c>
      <c r="J2422" s="146"/>
      <c r="K2422" s="146"/>
      <c r="L2422" s="146"/>
      <c r="M2422" s="147" t="s">
        <v>1818</v>
      </c>
      <c r="N2422" s="197"/>
      <c r="O2422" s="206"/>
      <c r="P2422" s="143" t="s">
        <v>19</v>
      </c>
      <c r="Q2422" s="143" t="s">
        <v>527</v>
      </c>
      <c r="R2422" s="150"/>
      <c r="S2422" s="206"/>
      <c r="T2422" s="206"/>
      <c r="U2422" s="206"/>
      <c r="V2422" s="145"/>
      <c r="W2422" s="206" t="str">
        <f t="shared" si="113"/>
        <v>SWI2016115SULE</v>
      </c>
      <c r="X2422" s="206">
        <f t="shared" si="114"/>
        <v>0</v>
      </c>
      <c r="Y2422" s="206" t="str">
        <f>VLOOKUP(P2422,NIVEAUXADMIN!A:B,2,FALSE)</f>
        <v>HT07</v>
      </c>
      <c r="Z2422" s="206" t="str">
        <f>VLOOKUP(Q2422,NIVEAUXADMIN!E:F,2,FALSE)</f>
        <v>HT07752</v>
      </c>
      <c r="AA2422" s="206" t="e">
        <f>VLOOKUP(R2422,NIVEAUXADMIN!I:J,2,FALSE)</f>
        <v>#N/A</v>
      </c>
      <c r="AB2422" s="206">
        <f>IF(SUMPRODUCT(($A$4:$A2422=A2422)*($Q$4:$Q2422=Q2422))&gt;1,0,1)</f>
        <v>1</v>
      </c>
      <c r="AC2422" s="207">
        <f>IF(SUMPRODUCT(($A$4:$A2422=A2422)*($F$4:$F2422=F2422)*($Q$4:$Q2422=Q2422))&gt;1,0,1)</f>
        <v>1</v>
      </c>
      <c r="AD2422" s="206" t="str">
        <f t="shared" si="115"/>
        <v xml:space="preserve">{"Organisation": "Swiss Agency for Development and Cooperation (SDC)", "Indicateur": "Distribution de materiel d'abris d'urgence", "Statut": "Réalisé", "Date de l'activité (passé ou planifiée)
( jj-mm-aaaa)": "11/5/2016", "Département": "Sud", "Commune": "Les Anglais", "Section Communale": ""}, </v>
      </c>
    </row>
    <row r="2423" spans="1:30" s="71" customFormat="1" x14ac:dyDescent="0.25">
      <c r="A2423" s="71" t="s">
        <v>2075</v>
      </c>
      <c r="D2423" s="71" t="s">
        <v>15</v>
      </c>
      <c r="E2423" s="132">
        <v>42679</v>
      </c>
      <c r="F2423" s="77" t="s">
        <v>2420</v>
      </c>
      <c r="G2423" s="145" t="s">
        <v>2410</v>
      </c>
      <c r="H2423" s="138" t="str">
        <f>IFERROR(VLOOKUP(G2423,REFERENCES!O:P,2,FALSE),"")</f>
        <v xml:space="preserve">Nombre </v>
      </c>
      <c r="I2423" s="185">
        <v>650</v>
      </c>
      <c r="J2423" s="146"/>
      <c r="K2423" s="146"/>
      <c r="L2423" s="146"/>
      <c r="M2423" s="147" t="s">
        <v>1818</v>
      </c>
      <c r="N2423" s="197"/>
      <c r="O2423" s="206"/>
      <c r="P2423" s="143" t="s">
        <v>19</v>
      </c>
      <c r="Q2423" s="143" t="s">
        <v>540</v>
      </c>
      <c r="R2423" s="150"/>
      <c r="S2423" s="206"/>
      <c r="T2423" s="206"/>
      <c r="U2423" s="206"/>
      <c r="V2423" s="145"/>
      <c r="W2423" s="206" t="str">
        <f t="shared" si="113"/>
        <v>SWI2016115SURO</v>
      </c>
      <c r="X2423" s="206">
        <f t="shared" si="114"/>
        <v>0</v>
      </c>
      <c r="Y2423" s="206" t="str">
        <f>VLOOKUP(P2423,NIVEAUXADMIN!A:B,2,FALSE)</f>
        <v>HT07</v>
      </c>
      <c r="Z2423" s="206" t="str">
        <f>VLOOKUP(Q2423,NIVEAUXADMIN!E:F,2,FALSE)</f>
        <v>HT07743</v>
      </c>
      <c r="AA2423" s="206" t="e">
        <f>VLOOKUP(R2423,NIVEAUXADMIN!I:J,2,FALSE)</f>
        <v>#N/A</v>
      </c>
      <c r="AB2423" s="206">
        <f>IF(SUMPRODUCT(($A$4:$A2423=A2423)*($Q$4:$Q2423=Q2423))&gt;1,0,1)</f>
        <v>1</v>
      </c>
      <c r="AC2423" s="207">
        <f>IF(SUMPRODUCT(($A$4:$A2423=A2423)*($F$4:$F2423=F2423)*($Q$4:$Q2423=Q2423))&gt;1,0,1)</f>
        <v>1</v>
      </c>
      <c r="AD2423" s="206" t="str">
        <f t="shared" si="115"/>
        <v xml:space="preserve">{"Organisation": "Swiss Agency for Development and Cooperation (SDC)", "Indicateur": "Distribution de materiel d'abris d'urgence", "Statut": "Réalisé", "Date de l'activité (passé ou planifiée)
( jj-mm-aaaa)": "11/5/2016", "Département": "Sud", "Commune": "Roche-A-Bateau", "Section Communale": ""}, </v>
      </c>
    </row>
    <row r="2424" spans="1:30" s="71" customFormat="1" x14ac:dyDescent="0.25">
      <c r="A2424" s="71" t="s">
        <v>2075</v>
      </c>
      <c r="D2424" s="71" t="s">
        <v>15</v>
      </c>
      <c r="E2424" s="132">
        <v>42681</v>
      </c>
      <c r="F2424" s="77" t="s">
        <v>2420</v>
      </c>
      <c r="G2424" s="145" t="s">
        <v>2410</v>
      </c>
      <c r="H2424" s="138" t="str">
        <f>IFERROR(VLOOKUP(G2424,REFERENCES!O:P,2,FALSE),"")</f>
        <v xml:space="preserve">Nombre </v>
      </c>
      <c r="I2424" s="185">
        <v>800</v>
      </c>
      <c r="J2424" s="146"/>
      <c r="K2424" s="146"/>
      <c r="L2424" s="146"/>
      <c r="M2424" s="147" t="s">
        <v>1818</v>
      </c>
      <c r="N2424" s="197"/>
      <c r="O2424" s="206"/>
      <c r="P2424" s="71" t="s">
        <v>19</v>
      </c>
      <c r="Q2424" s="71" t="s">
        <v>518</v>
      </c>
      <c r="R2424" s="150" t="s">
        <v>1335</v>
      </c>
      <c r="S2424" s="206"/>
      <c r="T2424" s="206"/>
      <c r="U2424" s="206"/>
      <c r="V2424" s="145"/>
      <c r="W2424" s="206" t="str">
        <f t="shared" si="113"/>
        <v>SWI2016117SUCH1È</v>
      </c>
      <c r="X2424" s="206">
        <f t="shared" si="114"/>
        <v>0</v>
      </c>
      <c r="Y2424" s="206" t="str">
        <f>VLOOKUP(P2424,NIVEAUXADMIN!A:B,2,FALSE)</f>
        <v>HT07</v>
      </c>
      <c r="Z2424" s="206" t="str">
        <f>VLOOKUP(Q2424,NIVEAUXADMIN!E:F,2,FALSE)</f>
        <v>HT07751</v>
      </c>
      <c r="AA2424" s="206" t="str">
        <f>VLOOKUP(R2424,NIVEAUXADMIN!I:J,2,FALSE)</f>
        <v>HT07751-01</v>
      </c>
      <c r="AB2424" s="206">
        <f>IF(SUMPRODUCT(($A$4:$A2424=A2424)*($Q$4:$Q2424=Q2424))&gt;1,0,1)</f>
        <v>1</v>
      </c>
      <c r="AC2424" s="207">
        <f>IF(SUMPRODUCT(($A$4:$A2424=A2424)*($F$4:$F2424=F2424)*($Q$4:$Q2424=Q2424))&gt;1,0,1)</f>
        <v>1</v>
      </c>
      <c r="AD2424" s="206" t="str">
        <f t="shared" si="115"/>
        <v xml:space="preserve">{"Organisation": "Swiss Agency for Development and Cooperation (SDC)", "Indicateur": "Distribution de materiel d'abris d'urgence", "Statut": "Réalisé", "Date de l'activité (passé ou planifiée)
( jj-mm-aaaa)": "11/7/2016", "Département": "Sud", "Commune": "Chardonnieres", "Section Communale": "1ère Randel"}, </v>
      </c>
    </row>
    <row r="2425" spans="1:30" s="71" customFormat="1" x14ac:dyDescent="0.25">
      <c r="A2425" s="71" t="s">
        <v>2075</v>
      </c>
      <c r="D2425" s="71" t="s">
        <v>15</v>
      </c>
      <c r="E2425" s="132">
        <v>42681</v>
      </c>
      <c r="F2425" s="77" t="s">
        <v>2420</v>
      </c>
      <c r="G2425" s="145" t="s">
        <v>2410</v>
      </c>
      <c r="H2425" s="138" t="str">
        <f>IFERROR(VLOOKUP(G2425,REFERENCES!O:P,2,FALSE),"")</f>
        <v xml:space="preserve">Nombre </v>
      </c>
      <c r="I2425" s="185">
        <v>800</v>
      </c>
      <c r="J2425" s="146"/>
      <c r="K2425" s="146"/>
      <c r="L2425" s="146"/>
      <c r="M2425" s="147" t="s">
        <v>1818</v>
      </c>
      <c r="N2425" s="197"/>
      <c r="O2425" s="206"/>
      <c r="P2425" s="71" t="s">
        <v>19</v>
      </c>
      <c r="Q2425" s="71" t="s">
        <v>518</v>
      </c>
      <c r="R2425" s="150" t="s">
        <v>1409</v>
      </c>
      <c r="S2425" s="206"/>
      <c r="T2425" s="206"/>
      <c r="U2425" s="206"/>
      <c r="V2425" s="145"/>
      <c r="W2425" s="206" t="str">
        <f t="shared" si="113"/>
        <v>SWI2016117SUCH2È</v>
      </c>
      <c r="X2425" s="206">
        <f t="shared" si="114"/>
        <v>0</v>
      </c>
      <c r="Y2425" s="206" t="str">
        <f>VLOOKUP(P2425,NIVEAUXADMIN!A:B,2,FALSE)</f>
        <v>HT07</v>
      </c>
      <c r="Z2425" s="206" t="str">
        <f>VLOOKUP(Q2425,NIVEAUXADMIN!E:F,2,FALSE)</f>
        <v>HT07751</v>
      </c>
      <c r="AA2425" s="206" t="str">
        <f>VLOOKUP(R2425,NIVEAUXADMIN!I:J,2,FALSE)</f>
        <v>HT07751-02</v>
      </c>
      <c r="AB2425" s="206">
        <f>IF(SUMPRODUCT(($A$4:$A2425=A2425)*($Q$4:$Q2425=Q2425))&gt;1,0,1)</f>
        <v>0</v>
      </c>
      <c r="AC2425" s="207">
        <f>IF(SUMPRODUCT(($A$4:$A2425=A2425)*($F$4:$F2425=F2425)*($Q$4:$Q2425=Q2425))&gt;1,0,1)</f>
        <v>0</v>
      </c>
      <c r="AD2425" s="206" t="str">
        <f t="shared" si="115"/>
        <v xml:space="preserve">{"Organisation": "Swiss Agency for Development and Cooperation (SDC)", "Indicateur": "Distribution de materiel d'abris d'urgence", "Statut": "Réalisé", "Date de l'activité (passé ou planifiée)
( jj-mm-aaaa)": "11/7/2016", "Département": "Sud", "Commune": "Chardonnieres", "Section Communale": "2ème Déjoie"}, </v>
      </c>
    </row>
    <row r="2426" spans="1:30" s="71" customFormat="1" x14ac:dyDescent="0.25">
      <c r="A2426" s="71" t="s">
        <v>2075</v>
      </c>
      <c r="D2426" s="71" t="s">
        <v>15</v>
      </c>
      <c r="E2426" s="132">
        <v>42681</v>
      </c>
      <c r="F2426" s="77" t="s">
        <v>2420</v>
      </c>
      <c r="G2426" s="145" t="s">
        <v>2410</v>
      </c>
      <c r="H2426" s="138" t="str">
        <f>IFERROR(VLOOKUP(G2426,REFERENCES!O:P,2,FALSE),"")</f>
        <v xml:space="preserve">Nombre </v>
      </c>
      <c r="I2426" s="185">
        <v>640</v>
      </c>
      <c r="J2426" s="146"/>
      <c r="K2426" s="146"/>
      <c r="L2426" s="146"/>
      <c r="M2426" s="147" t="s">
        <v>1818</v>
      </c>
      <c r="N2426" s="197"/>
      <c r="O2426" s="206"/>
      <c r="P2426" s="71" t="s">
        <v>19</v>
      </c>
      <c r="Q2426" s="71" t="s">
        <v>518</v>
      </c>
      <c r="R2426" s="150"/>
      <c r="S2426" s="206"/>
      <c r="T2426" s="143"/>
      <c r="U2426" s="206"/>
      <c r="V2426" s="145"/>
      <c r="W2426" s="206" t="str">
        <f t="shared" si="113"/>
        <v>SWI2016117SUCH</v>
      </c>
      <c r="X2426" s="206">
        <f t="shared" si="114"/>
        <v>0</v>
      </c>
      <c r="Y2426" s="206" t="str">
        <f>VLOOKUP(P2426,NIVEAUXADMIN!A:B,2,FALSE)</f>
        <v>HT07</v>
      </c>
      <c r="Z2426" s="206" t="str">
        <f>VLOOKUP(Q2426,NIVEAUXADMIN!E:F,2,FALSE)</f>
        <v>HT07751</v>
      </c>
      <c r="AA2426" s="206" t="e">
        <f>VLOOKUP(R2426,NIVEAUXADMIN!I:J,2,FALSE)</f>
        <v>#N/A</v>
      </c>
      <c r="AB2426" s="206">
        <f>IF(SUMPRODUCT(($A$4:$A2426=A2426)*($Q$4:$Q2426=Q2426))&gt;1,0,1)</f>
        <v>0</v>
      </c>
      <c r="AC2426" s="207">
        <f>IF(SUMPRODUCT(($A$4:$A2426=A2426)*($F$4:$F2426=F2426)*($Q$4:$Q2426=Q2426))&gt;1,0,1)</f>
        <v>0</v>
      </c>
      <c r="AD2426" s="206" t="str">
        <f t="shared" si="115"/>
        <v xml:space="preserve">{"Organisation": "Swiss Agency for Development and Cooperation (SDC)", "Indicateur": "Distribution de materiel d'abris d'urgence", "Statut": "Réalisé", "Date de l'activité (passé ou planifiée)
( jj-mm-aaaa)": "11/7/2016", "Département": "Sud", "Commune": "Chardonnieres", "Section Communale": ""}, </v>
      </c>
    </row>
    <row r="2427" spans="1:30" s="71" customFormat="1" x14ac:dyDescent="0.25">
      <c r="A2427" s="71" t="s">
        <v>2075</v>
      </c>
      <c r="D2427" s="71" t="s">
        <v>15</v>
      </c>
      <c r="E2427" s="132">
        <v>42681</v>
      </c>
      <c r="F2427" s="77" t="s">
        <v>2420</v>
      </c>
      <c r="G2427" s="145" t="s">
        <v>2410</v>
      </c>
      <c r="H2427" s="138" t="str">
        <f>IFERROR(VLOOKUP(G2427,REFERENCES!O:P,2,FALSE),"")</f>
        <v xml:space="preserve">Nombre </v>
      </c>
      <c r="I2427" s="185">
        <v>400</v>
      </c>
      <c r="J2427" s="146"/>
      <c r="K2427" s="146"/>
      <c r="L2427" s="146"/>
      <c r="M2427" s="147" t="s">
        <v>1818</v>
      </c>
      <c r="N2427" s="197"/>
      <c r="O2427" s="206"/>
      <c r="P2427" s="71" t="s">
        <v>19</v>
      </c>
      <c r="Q2427" s="71" t="s">
        <v>534</v>
      </c>
      <c r="R2427" s="150" t="s">
        <v>1324</v>
      </c>
      <c r="S2427" s="206"/>
      <c r="T2427" s="143"/>
      <c r="U2427" s="206"/>
      <c r="V2427" s="145"/>
      <c r="W2427" s="206" t="str">
        <f t="shared" si="113"/>
        <v>SWI2016117SUPO1È</v>
      </c>
      <c r="X2427" s="206">
        <f t="shared" si="114"/>
        <v>0</v>
      </c>
      <c r="Y2427" s="206" t="str">
        <f>VLOOKUP(P2427,NIVEAUXADMIN!A:B,2,FALSE)</f>
        <v>HT07</v>
      </c>
      <c r="Z2427" s="206" t="str">
        <f>VLOOKUP(Q2427,NIVEAUXADMIN!E:F,2,FALSE)</f>
        <v>HT07742</v>
      </c>
      <c r="AA2427" s="206" t="str">
        <f>VLOOKUP(R2427,NIVEAUXADMIN!I:J,2,FALSE)</f>
        <v>HT07742-01</v>
      </c>
      <c r="AB2427" s="206">
        <f>IF(SUMPRODUCT(($A$4:$A2427=A2427)*($Q$4:$Q2427=Q2427))&gt;1,0,1)</f>
        <v>0</v>
      </c>
      <c r="AC2427" s="207">
        <f>IF(SUMPRODUCT(($A$4:$A2427=A2427)*($F$4:$F2427=F2427)*($Q$4:$Q2427=Q2427))&gt;1,0,1)</f>
        <v>1</v>
      </c>
      <c r="AD2427" s="206" t="str">
        <f t="shared" si="115"/>
        <v xml:space="preserve">{"Organisation": "Swiss Agency for Development and Cooperation (SDC)", "Indicateur": "Distribution de materiel d'abris d'urgence", "Statut": "Réalisé", "Date de l'activité (passé ou planifiée)
( jj-mm-aaaa)": "11/7/2016", "Département": "Sud", "Commune": "Port-a-Piment", "Section Communale": "1ère Paricot"}, </v>
      </c>
    </row>
    <row r="2428" spans="1:30" s="71" customFormat="1" x14ac:dyDescent="0.25">
      <c r="A2428" s="71" t="s">
        <v>2075</v>
      </c>
      <c r="D2428" s="71" t="s">
        <v>15</v>
      </c>
      <c r="E2428" s="132">
        <v>42681</v>
      </c>
      <c r="F2428" s="77" t="s">
        <v>2420</v>
      </c>
      <c r="G2428" s="145" t="s">
        <v>2410</v>
      </c>
      <c r="H2428" s="138" t="str">
        <f>IFERROR(VLOOKUP(G2428,REFERENCES!O:P,2,FALSE),"")</f>
        <v xml:space="preserve">Nombre </v>
      </c>
      <c r="I2428" s="185">
        <v>400</v>
      </c>
      <c r="J2428" s="146"/>
      <c r="K2428" s="146"/>
      <c r="L2428" s="146"/>
      <c r="M2428" s="147" t="s">
        <v>1818</v>
      </c>
      <c r="N2428" s="197"/>
      <c r="O2428" s="206"/>
      <c r="P2428" s="71" t="s">
        <v>19</v>
      </c>
      <c r="Q2428" s="71" t="s">
        <v>534</v>
      </c>
      <c r="R2428" s="150" t="s">
        <v>1370</v>
      </c>
      <c r="S2428" s="206"/>
      <c r="T2428" s="143"/>
      <c r="U2428" s="206"/>
      <c r="V2428" s="145"/>
      <c r="W2428" s="206" t="str">
        <f t="shared" si="113"/>
        <v>SWI2016117SUPO2È</v>
      </c>
      <c r="X2428" s="206">
        <f t="shared" si="114"/>
        <v>0</v>
      </c>
      <c r="Y2428" s="206" t="str">
        <f>VLOOKUP(P2428,NIVEAUXADMIN!A:B,2,FALSE)</f>
        <v>HT07</v>
      </c>
      <c r="Z2428" s="206" t="str">
        <f>VLOOKUP(Q2428,NIVEAUXADMIN!E:F,2,FALSE)</f>
        <v>HT07742</v>
      </c>
      <c r="AA2428" s="206" t="str">
        <f>VLOOKUP(R2428,NIVEAUXADMIN!I:J,2,FALSE)</f>
        <v>HT07742-02</v>
      </c>
      <c r="AB2428" s="206">
        <f>IF(SUMPRODUCT(($A$4:$A2428=A2428)*($Q$4:$Q2428=Q2428))&gt;1,0,1)</f>
        <v>0</v>
      </c>
      <c r="AC2428" s="207">
        <f>IF(SUMPRODUCT(($A$4:$A2428=A2428)*($F$4:$F2428=F2428)*($Q$4:$Q2428=Q2428))&gt;1,0,1)</f>
        <v>0</v>
      </c>
      <c r="AD2428" s="206" t="str">
        <f t="shared" si="115"/>
        <v xml:space="preserve">{"Organisation": "Swiss Agency for Development and Cooperation (SDC)", "Indicateur": "Distribution de materiel d'abris d'urgence", "Statut": "Réalisé", "Date de l'activité (passé ou planifiée)
( jj-mm-aaaa)": "11/7/2016", "Département": "Sud", "Commune": "Port-a-Piment", "Section Communale": "2ème Balais"}, </v>
      </c>
    </row>
    <row r="2429" spans="1:30" s="71" customFormat="1" x14ac:dyDescent="0.25">
      <c r="A2429" s="71" t="s">
        <v>2075</v>
      </c>
      <c r="D2429" s="71" t="s">
        <v>15</v>
      </c>
      <c r="E2429" s="132" t="s">
        <v>1894</v>
      </c>
      <c r="F2429" s="77" t="s">
        <v>2420</v>
      </c>
      <c r="G2429" s="145" t="s">
        <v>2410</v>
      </c>
      <c r="H2429" s="138" t="str">
        <f>IFERROR(VLOOKUP(G2429,REFERENCES!O:P,2,FALSE),"")</f>
        <v xml:space="preserve">Nombre </v>
      </c>
      <c r="I2429" s="185">
        <v>5900</v>
      </c>
      <c r="J2429" s="146"/>
      <c r="K2429" s="146"/>
      <c r="L2429" s="146"/>
      <c r="M2429" s="147" t="s">
        <v>1818</v>
      </c>
      <c r="N2429" s="197"/>
      <c r="O2429" s="206"/>
      <c r="P2429" s="71" t="s">
        <v>19</v>
      </c>
      <c r="Q2429" s="71" t="s">
        <v>537</v>
      </c>
      <c r="R2429" s="150"/>
      <c r="S2429" s="206"/>
      <c r="T2429" s="143"/>
      <c r="U2429" s="206"/>
      <c r="V2429" s="145"/>
      <c r="W2429" s="206" t="e">
        <f t="shared" si="113"/>
        <v>#VALUE!</v>
      </c>
      <c r="X2429" s="206">
        <f t="shared" si="114"/>
        <v>36</v>
      </c>
      <c r="Y2429" s="206" t="str">
        <f>VLOOKUP(P2429,NIVEAUXADMIN!A:B,2,FALSE)</f>
        <v>HT07</v>
      </c>
      <c r="Z2429" s="206" t="str">
        <f>VLOOKUP(Q2429,NIVEAUXADMIN!E:F,2,FALSE)</f>
        <v>HT07721</v>
      </c>
      <c r="AA2429" s="206" t="e">
        <f>VLOOKUP(R2429,NIVEAUXADMIN!I:J,2,FALSE)</f>
        <v>#N/A</v>
      </c>
      <c r="AB2429" s="206">
        <f>IF(SUMPRODUCT(($A$4:$A2429=A2429)*($Q$4:$Q2429=Q2429))&gt;1,0,1)</f>
        <v>1</v>
      </c>
      <c r="AC2429" s="207">
        <f>IF(SUMPRODUCT(($A$4:$A2429=A2429)*($F$4:$F2429=F2429)*($Q$4:$Q2429=Q2429))&gt;1,0,1)</f>
        <v>1</v>
      </c>
      <c r="AD2429" s="206" t="str">
        <f t="shared" si="115"/>
        <v xml:space="preserve">{"Organisation": "Swiss Agency for Development and Cooperation (SDC)", "Indicateur": "Distribution de materiel d'abris d'urgence", "Statut": "Réalisé", "Date de l'activité (passé ou planifiée)
( jj-mm-aaaa)": "du 22-Nov-16 au 25-Nov-16 &amp; le 11-Déc-16", "Département": "Sud", "Commune": "Port-Salut", "Section Communale": ""}, </v>
      </c>
    </row>
    <row r="2430" spans="1:30" s="71" customFormat="1" x14ac:dyDescent="0.25">
      <c r="A2430" s="71" t="s">
        <v>2075</v>
      </c>
      <c r="D2430" s="71" t="s">
        <v>15</v>
      </c>
      <c r="E2430" s="132" t="s">
        <v>1895</v>
      </c>
      <c r="F2430" s="77" t="s">
        <v>2420</v>
      </c>
      <c r="G2430" s="145" t="s">
        <v>2410</v>
      </c>
      <c r="H2430" s="138" t="str">
        <f>IFERROR(VLOOKUP(G2430,REFERENCES!O:P,2,FALSE),"")</f>
        <v xml:space="preserve">Nombre </v>
      </c>
      <c r="I2430" s="185">
        <v>640</v>
      </c>
      <c r="J2430" s="146"/>
      <c r="K2430" s="146"/>
      <c r="L2430" s="146"/>
      <c r="M2430" s="147" t="s">
        <v>1818</v>
      </c>
      <c r="N2430" s="197"/>
      <c r="O2430" s="206"/>
      <c r="P2430" s="71" t="s">
        <v>19</v>
      </c>
      <c r="Q2430" s="71" t="s">
        <v>534</v>
      </c>
      <c r="R2430" s="150"/>
      <c r="S2430" s="206"/>
      <c r="T2430" s="143"/>
      <c r="U2430" s="206"/>
      <c r="V2430" s="145"/>
      <c r="W2430" s="206" t="e">
        <f t="shared" si="113"/>
        <v>#VALUE!</v>
      </c>
      <c r="X2430" s="206">
        <f t="shared" si="114"/>
        <v>36</v>
      </c>
      <c r="Y2430" s="206" t="str">
        <f>VLOOKUP(P2430,NIVEAUXADMIN!A:B,2,FALSE)</f>
        <v>HT07</v>
      </c>
      <c r="Z2430" s="206" t="str">
        <f>VLOOKUP(Q2430,NIVEAUXADMIN!E:F,2,FALSE)</f>
        <v>HT07742</v>
      </c>
      <c r="AA2430" s="206" t="e">
        <f>VLOOKUP(R2430,NIVEAUXADMIN!I:J,2,FALSE)</f>
        <v>#N/A</v>
      </c>
      <c r="AB2430" s="206">
        <f>IF(SUMPRODUCT(($A$4:$A2430=A2430)*($Q$4:$Q2430=Q2430))&gt;1,0,1)</f>
        <v>0</v>
      </c>
      <c r="AC2430" s="207">
        <f>IF(SUMPRODUCT(($A$4:$A2430=A2430)*($F$4:$F2430=F2430)*($Q$4:$Q2430=Q2430))&gt;1,0,1)</f>
        <v>0</v>
      </c>
      <c r="AD2430" s="206" t="str">
        <f t="shared" si="115"/>
        <v xml:space="preserve">{"Organisation": "Swiss Agency for Development and Cooperation (SDC)", "Indicateur": "Distribution de materiel d'abris d'urgence", "Statut": "Réalisé", "Date de l'activité (passé ou planifiée)
( jj-mm-aaaa)": "les 29-Oct-16 &amp; 07-Nov-16", "Département": "Sud", "Commune": "Port-a-Piment", "Section Communale": ""}, </v>
      </c>
    </row>
    <row r="2431" spans="1:30" s="71" customFormat="1" x14ac:dyDescent="0.25">
      <c r="A2431" s="71" t="s">
        <v>1126</v>
      </c>
      <c r="B2431" s="71" t="s">
        <v>67</v>
      </c>
      <c r="C2431" s="71" t="s">
        <v>47</v>
      </c>
      <c r="D2431" s="71" t="s">
        <v>15</v>
      </c>
      <c r="E2431" s="132">
        <v>42661</v>
      </c>
      <c r="F2431" s="77" t="s">
        <v>2417</v>
      </c>
      <c r="G2431" s="145" t="s">
        <v>1047</v>
      </c>
      <c r="H2431" s="138" t="str">
        <f>IFERROR(VLOOKUP(G2431,REFERENCES!O:P,2,FALSE),"")</f>
        <v xml:space="preserve">Nombre </v>
      </c>
      <c r="I2431" s="207">
        <v>1000</v>
      </c>
      <c r="J2431" s="146"/>
      <c r="K2431" s="146"/>
      <c r="L2431" s="146"/>
      <c r="M2431" s="147"/>
      <c r="N2431" s="197"/>
      <c r="O2431" s="206"/>
      <c r="P2431" s="71" t="s">
        <v>19</v>
      </c>
      <c r="Q2431" s="71" t="s">
        <v>20</v>
      </c>
      <c r="R2431" s="150" t="s">
        <v>1264</v>
      </c>
      <c r="S2431" s="206" t="s">
        <v>1904</v>
      </c>
      <c r="T2431" s="143"/>
      <c r="U2431" s="206"/>
      <c r="V2431" s="206"/>
      <c r="W2431" s="206" t="str">
        <f t="shared" si="113"/>
        <v>TER20161018SULE1È</v>
      </c>
      <c r="X2431" s="206">
        <f t="shared" si="114"/>
        <v>0</v>
      </c>
      <c r="Y2431" s="206" t="str">
        <f>VLOOKUP(P2431,NIVEAUXADMIN!A:B,2,FALSE)</f>
        <v>HT07</v>
      </c>
      <c r="Z2431" s="206" t="str">
        <f>VLOOKUP(Q2431,NIVEAUXADMIN!E:F,2,FALSE)</f>
        <v>HT07711</v>
      </c>
      <c r="AA2431" s="206" t="str">
        <f>VLOOKUP(R2431,NIVEAUXADMIN!I:J,2,FALSE)</f>
        <v>HT07711-01</v>
      </c>
      <c r="AB2431" s="206">
        <f>IF(SUMPRODUCT(($A$4:$A2431=A2431)*($Q$4:$Q2431=Q2431))&gt;1,0,1)</f>
        <v>1</v>
      </c>
      <c r="AC2431" s="207">
        <f>IF(SUMPRODUCT(($A$4:$A2431=A2431)*($F$4:$F2431=F2431)*($Q$4:$Q2431=Q2431))&gt;1,0,1)</f>
        <v>1</v>
      </c>
      <c r="AD2431" s="206" t="str">
        <f t="shared" si="115"/>
        <v xml:space="preserve">{"Organisation": "Terre des Hommes", "Indicateur": "Distribution de biens non-alimentaire", "Statut": "Réalisé", "Date de l'activité (passé ou planifiée)
( jj-mm-aaaa)": "10/18/2016", "Département": "Sud", "Commune": "Les Cayes", "Section Communale": "1ère Bourdet"}, </v>
      </c>
    </row>
    <row r="2432" spans="1:30" s="71" customFormat="1" x14ac:dyDescent="0.25">
      <c r="A2432" s="71" t="s">
        <v>1126</v>
      </c>
      <c r="B2432" s="71" t="s">
        <v>67</v>
      </c>
      <c r="C2432" s="71" t="s">
        <v>47</v>
      </c>
      <c r="D2432" s="71" t="s">
        <v>15</v>
      </c>
      <c r="E2432" s="132">
        <v>42661</v>
      </c>
      <c r="F2432" s="77" t="s">
        <v>2417</v>
      </c>
      <c r="G2432" s="145" t="s">
        <v>1055</v>
      </c>
      <c r="H2432" s="138" t="str">
        <f>IFERROR(VLOOKUP(G2432,REFERENCES!O:P,2,FALSE),"")</f>
        <v xml:space="preserve">Nombre </v>
      </c>
      <c r="I2432" s="207">
        <v>1000</v>
      </c>
      <c r="J2432" s="146"/>
      <c r="K2432" s="146"/>
      <c r="L2432" s="146"/>
      <c r="M2432" s="147"/>
      <c r="N2432" s="197"/>
      <c r="O2432" s="206"/>
      <c r="P2432" s="71" t="s">
        <v>19</v>
      </c>
      <c r="Q2432" s="71" t="s">
        <v>20</v>
      </c>
      <c r="R2432" s="150" t="s">
        <v>1264</v>
      </c>
      <c r="S2432" s="206" t="s">
        <v>1904</v>
      </c>
      <c r="T2432" s="143"/>
      <c r="U2432" s="206"/>
      <c r="V2432" s="206" t="s">
        <v>1900</v>
      </c>
      <c r="W2432" s="206" t="str">
        <f t="shared" si="113"/>
        <v>TER20161018SULE1È</v>
      </c>
      <c r="X2432" s="206">
        <f t="shared" si="114"/>
        <v>0</v>
      </c>
      <c r="Y2432" s="206" t="str">
        <f>VLOOKUP(P2432,NIVEAUXADMIN!A:B,2,FALSE)</f>
        <v>HT07</v>
      </c>
      <c r="Z2432" s="206" t="str">
        <f>VLOOKUP(Q2432,NIVEAUXADMIN!E:F,2,FALSE)</f>
        <v>HT07711</v>
      </c>
      <c r="AA2432" s="206" t="str">
        <f>VLOOKUP(R2432,NIVEAUXADMIN!I:J,2,FALSE)</f>
        <v>HT07711-01</v>
      </c>
      <c r="AB2432" s="206">
        <f>IF(SUMPRODUCT(($A$4:$A2432=A2432)*($Q$4:$Q2432=Q2432))&gt;1,0,1)</f>
        <v>0</v>
      </c>
      <c r="AC2432" s="207">
        <f>IF(SUMPRODUCT(($A$4:$A2432=A2432)*($F$4:$F2432=F2432)*($Q$4:$Q2432=Q2432))&gt;1,0,1)</f>
        <v>0</v>
      </c>
      <c r="AD2432" s="206" t="str">
        <f t="shared" si="115"/>
        <v xml:space="preserve">{"Organisation": "Terre des Hommes", "Indicateur": "Distribution de biens non-alimentaire", "Statut": "Réalisé", "Date de l'activité (passé ou planifiée)
( jj-mm-aaaa)": "10/18/2016", "Département": "Sud", "Commune": "Les Cayes", "Section Communale": "1ère Bourdet"}, </v>
      </c>
    </row>
    <row r="2433" spans="1:30" s="71" customFormat="1" x14ac:dyDescent="0.25">
      <c r="A2433" s="71" t="s">
        <v>1126</v>
      </c>
      <c r="B2433" s="71" t="s">
        <v>67</v>
      </c>
      <c r="C2433" s="71" t="s">
        <v>47</v>
      </c>
      <c r="D2433" s="71" t="s">
        <v>15</v>
      </c>
      <c r="E2433" s="132">
        <v>42661</v>
      </c>
      <c r="F2433" s="77" t="s">
        <v>2420</v>
      </c>
      <c r="G2433" s="145" t="s">
        <v>2409</v>
      </c>
      <c r="H2433" s="138" t="str">
        <f>IFERROR(VLOOKUP(G2433,REFERENCES!O:P,2,FALSE),"")</f>
        <v xml:space="preserve">Nombre </v>
      </c>
      <c r="I2433" s="207">
        <v>1000</v>
      </c>
      <c r="J2433" s="146"/>
      <c r="K2433" s="146"/>
      <c r="L2433" s="146"/>
      <c r="M2433" s="147"/>
      <c r="N2433" s="197"/>
      <c r="O2433" s="206"/>
      <c r="P2433" s="71" t="s">
        <v>19</v>
      </c>
      <c r="Q2433" s="71" t="s">
        <v>540</v>
      </c>
      <c r="R2433" s="150" t="s">
        <v>1252</v>
      </c>
      <c r="S2433" s="206" t="s">
        <v>924</v>
      </c>
      <c r="T2433" s="143"/>
      <c r="U2433" s="206"/>
      <c r="V2433" s="206"/>
      <c r="W2433" s="206" t="str">
        <f t="shared" si="113"/>
        <v>TER20161018SURO1È</v>
      </c>
      <c r="X2433" s="206">
        <f t="shared" si="114"/>
        <v>0</v>
      </c>
      <c r="Y2433" s="206" t="str">
        <f>VLOOKUP(P2433,NIVEAUXADMIN!A:B,2,FALSE)</f>
        <v>HT07</v>
      </c>
      <c r="Z2433" s="206" t="str">
        <f>VLOOKUP(Q2433,NIVEAUXADMIN!E:F,2,FALSE)</f>
        <v>HT07743</v>
      </c>
      <c r="AA2433" s="206" t="str">
        <f>VLOOKUP(R2433,NIVEAUXADMIN!I:J,2,FALSE)</f>
        <v>HT07743-01</v>
      </c>
      <c r="AB2433" s="206">
        <f>IF(SUMPRODUCT(($A$4:$A2433=A2433)*($Q$4:$Q2433=Q2433))&gt;1,0,1)</f>
        <v>1</v>
      </c>
      <c r="AC2433" s="207">
        <f>IF(SUMPRODUCT(($A$4:$A2433=A2433)*($F$4:$F2433=F2433)*($Q$4:$Q2433=Q2433))&gt;1,0,1)</f>
        <v>1</v>
      </c>
      <c r="AD2433" s="206" t="str">
        <f t="shared" si="115"/>
        <v xml:space="preserve">{"Organisation": "Terre des Hommes", "Indicateur": "Distribution de materiel d'abris d'urgence", "Statut": "Réalisé", "Date de l'activité (passé ou planifiée)
( jj-mm-aaaa)": "10/18/2016", "Département": "Sud", "Commune": "Roche-A-Bateau", "Section Communale": "1ère Beaulieu"}, </v>
      </c>
    </row>
    <row r="2434" spans="1:30" s="71" customFormat="1" x14ac:dyDescent="0.25">
      <c r="A2434" s="71" t="s">
        <v>1126</v>
      </c>
      <c r="B2434" s="71" t="s">
        <v>67</v>
      </c>
      <c r="C2434" s="71" t="s">
        <v>47</v>
      </c>
      <c r="D2434" s="71" t="s">
        <v>15</v>
      </c>
      <c r="E2434" s="132">
        <v>42661</v>
      </c>
      <c r="F2434" s="77" t="s">
        <v>2417</v>
      </c>
      <c r="G2434" s="145" t="s">
        <v>1058</v>
      </c>
      <c r="H2434" s="138" t="str">
        <f>IFERROR(VLOOKUP(G2434,REFERENCES!O:P,2,FALSE),"")</f>
        <v xml:space="preserve">Nombre </v>
      </c>
      <c r="I2434" s="207">
        <v>1000</v>
      </c>
      <c r="J2434" s="146"/>
      <c r="K2434" s="146"/>
      <c r="L2434" s="146"/>
      <c r="M2434" s="147"/>
      <c r="N2434" s="197"/>
      <c r="O2434" s="206"/>
      <c r="P2434" s="71" t="s">
        <v>19</v>
      </c>
      <c r="Q2434" s="71" t="s">
        <v>540</v>
      </c>
      <c r="R2434" s="150" t="s">
        <v>1252</v>
      </c>
      <c r="S2434" s="206" t="s">
        <v>924</v>
      </c>
      <c r="T2434" s="143"/>
      <c r="U2434" s="206"/>
      <c r="V2434" s="206" t="s">
        <v>1049</v>
      </c>
      <c r="W2434" s="206" t="str">
        <f t="shared" si="113"/>
        <v>TER20161018SURO1È</v>
      </c>
      <c r="X2434" s="206">
        <f t="shared" si="114"/>
        <v>0</v>
      </c>
      <c r="Y2434" s="206" t="str">
        <f>VLOOKUP(P2434,NIVEAUXADMIN!A:B,2,FALSE)</f>
        <v>HT07</v>
      </c>
      <c r="Z2434" s="206" t="str">
        <f>VLOOKUP(Q2434,NIVEAUXADMIN!E:F,2,FALSE)</f>
        <v>HT07743</v>
      </c>
      <c r="AA2434" s="206" t="str">
        <f>VLOOKUP(R2434,NIVEAUXADMIN!I:J,2,FALSE)</f>
        <v>HT07743-01</v>
      </c>
      <c r="AB2434" s="206">
        <f>IF(SUMPRODUCT(($A$4:$A2434=A2434)*($Q$4:$Q2434=Q2434))&gt;1,0,1)</f>
        <v>0</v>
      </c>
      <c r="AC2434" s="207">
        <f>IF(SUMPRODUCT(($A$4:$A2434=A2434)*($F$4:$F2434=F2434)*($Q$4:$Q2434=Q2434))&gt;1,0,1)</f>
        <v>1</v>
      </c>
      <c r="AD2434" s="206" t="str">
        <f t="shared" si="115"/>
        <v xml:space="preserve">{"Organisation": "Terre des Hommes", "Indicateur": "Distribution de biens non-alimentaire", "Statut": "Réalisé", "Date de l'activité (passé ou planifiée)
( jj-mm-aaaa)": "10/18/2016", "Département": "Sud", "Commune": "Roche-A-Bateau", "Section Communale": "1ère Beaulieu"}, </v>
      </c>
    </row>
    <row r="2435" spans="1:30" s="71" customFormat="1" x14ac:dyDescent="0.25">
      <c r="A2435" s="71" t="s">
        <v>1126</v>
      </c>
      <c r="C2435" s="71" t="s">
        <v>1776</v>
      </c>
      <c r="D2435" s="71" t="s">
        <v>18</v>
      </c>
      <c r="E2435" s="132" t="s">
        <v>1896</v>
      </c>
      <c r="F2435" s="77" t="s">
        <v>2418</v>
      </c>
      <c r="G2435" s="145" t="s">
        <v>2401</v>
      </c>
      <c r="H2435" s="138" t="str">
        <f>IFERROR(VLOOKUP(G2435,REFERENCES!O:P,2,FALSE),"")</f>
        <v>Nombre de kits de tôles</v>
      </c>
      <c r="I2435" s="154">
        <v>400</v>
      </c>
      <c r="J2435" s="146"/>
      <c r="K2435" s="146"/>
      <c r="L2435" s="146"/>
      <c r="M2435" s="147" t="s">
        <v>1818</v>
      </c>
      <c r="N2435" s="146">
        <v>400</v>
      </c>
      <c r="O2435" s="206"/>
      <c r="P2435" s="71" t="s">
        <v>19</v>
      </c>
      <c r="Q2435" s="71" t="s">
        <v>540</v>
      </c>
      <c r="R2435" s="150" t="s">
        <v>1252</v>
      </c>
      <c r="S2435" s="206" t="s">
        <v>1778</v>
      </c>
      <c r="T2435" s="143"/>
      <c r="U2435" s="206"/>
      <c r="V2435" s="206" t="s">
        <v>1777</v>
      </c>
      <c r="W2435" s="206" t="e">
        <f t="shared" si="113"/>
        <v>#VALUE!</v>
      </c>
      <c r="X2435" s="206">
        <f t="shared" si="114"/>
        <v>36</v>
      </c>
      <c r="Y2435" s="206" t="str">
        <f>VLOOKUP(P2435,NIVEAUXADMIN!A:B,2,FALSE)</f>
        <v>HT07</v>
      </c>
      <c r="Z2435" s="206" t="str">
        <f>VLOOKUP(Q2435,NIVEAUXADMIN!E:F,2,FALSE)</f>
        <v>HT07743</v>
      </c>
      <c r="AA2435" s="206" t="str">
        <f>VLOOKUP(R2435,NIVEAUXADMIN!I:J,2,FALSE)</f>
        <v>HT07743-01</v>
      </c>
      <c r="AB2435" s="206">
        <f>IF(SUMPRODUCT(($A$4:$A2435=A2435)*($Q$4:$Q2435=Q2435))&gt;1,0,1)</f>
        <v>0</v>
      </c>
      <c r="AC2435" s="207">
        <f>IF(SUMPRODUCT(($A$4:$A2435=A2435)*($F$4:$F2435=F2435)*($Q$4:$Q2435=Q2435))&gt;1,0,1)</f>
        <v>1</v>
      </c>
      <c r="AD2435" s="206" t="str">
        <f t="shared" si="115"/>
        <v xml:space="preserve">{"Organisation": "Terre des Hommes", "Indicateur": "Support à l'auto-recouvrement pour la réparation et reconstruction", "Statut": "Planifié (financé)", "Date de l'activité (passé ou planifiée)
( jj-mm-aaaa)": "du 02-Jan-17 au 09-Jan-17", "Département": "Sud", "Commune": "Roche-A-Bateau", "Section Communale": "1ère Beaulieu"}, </v>
      </c>
    </row>
    <row r="2436" spans="1:30" s="71" customFormat="1" x14ac:dyDescent="0.25">
      <c r="A2436" s="71" t="s">
        <v>1126</v>
      </c>
      <c r="C2436" s="71" t="s">
        <v>2337</v>
      </c>
      <c r="D2436" s="71" t="s">
        <v>18</v>
      </c>
      <c r="E2436" s="132" t="s">
        <v>2338</v>
      </c>
      <c r="F2436" s="77" t="s">
        <v>2418</v>
      </c>
      <c r="G2436" s="145" t="s">
        <v>2401</v>
      </c>
      <c r="H2436" s="138" t="str">
        <f>IFERROR(VLOOKUP(G2436,REFERENCES!O:P,2,FALSE),"")</f>
        <v>Nombre de kits de tôles</v>
      </c>
      <c r="I2436" s="207">
        <v>200</v>
      </c>
      <c r="J2436" s="146"/>
      <c r="K2436" s="146"/>
      <c r="L2436" s="146"/>
      <c r="M2436" s="147"/>
      <c r="N2436" s="146">
        <v>200</v>
      </c>
      <c r="O2436" s="206"/>
      <c r="P2436" s="71" t="s">
        <v>19</v>
      </c>
      <c r="Q2436" s="71" t="s">
        <v>540</v>
      </c>
      <c r="R2436" s="150" t="s">
        <v>1252</v>
      </c>
      <c r="S2436" s="206" t="s">
        <v>2340</v>
      </c>
      <c r="T2436" s="206" t="s">
        <v>1033</v>
      </c>
      <c r="U2436" s="206" t="s">
        <v>1062</v>
      </c>
      <c r="V2436" s="206" t="s">
        <v>2339</v>
      </c>
      <c r="W2436" s="206" t="e">
        <f t="shared" si="113"/>
        <v>#VALUE!</v>
      </c>
      <c r="X2436" s="206">
        <f t="shared" si="114"/>
        <v>36</v>
      </c>
      <c r="Y2436" s="206" t="str">
        <f>VLOOKUP(P2436,NIVEAUXADMIN!A:B,2,FALSE)</f>
        <v>HT07</v>
      </c>
      <c r="Z2436" s="206" t="str">
        <f>VLOOKUP(Q2436,NIVEAUXADMIN!E:F,2,FALSE)</f>
        <v>HT07743</v>
      </c>
      <c r="AA2436" s="206" t="str">
        <f>VLOOKUP(R2436,NIVEAUXADMIN!I:J,2,FALSE)</f>
        <v>HT07743-01</v>
      </c>
      <c r="AB2436" s="206">
        <f>IF(SUMPRODUCT(($A$4:$A2436=A2436)*($Q$4:$Q2436=Q2436))&gt;1,0,1)</f>
        <v>0</v>
      </c>
      <c r="AC2436" s="207">
        <f>IF(SUMPRODUCT(($A$4:$A2436=A2436)*($F$4:$F2436=F2436)*($Q$4:$Q2436=Q2436))&gt;1,0,1)</f>
        <v>0</v>
      </c>
      <c r="AD2436" s="206" t="str">
        <f t="shared" si="115"/>
        <v xml:space="preserve">{"Organisation": "Terre des Hommes", "Indicateur": "Support à l'auto-recouvrement pour la réparation et reconstruction", "Statut": "Planifié (financé)", "Date de l'activité (passé ou planifiée)
( jj-mm-aaaa)": "Du 27-Mars-17 au au 30-Mars 17", "Département": "Sud", "Commune": "Roche-A-Bateau", "Section Communale": "1ère Beaulieu"}, </v>
      </c>
    </row>
    <row r="2437" spans="1:30" s="71" customFormat="1" x14ac:dyDescent="0.25">
      <c r="A2437" s="71" t="s">
        <v>1126</v>
      </c>
      <c r="C2437" s="71" t="s">
        <v>2337</v>
      </c>
      <c r="D2437" s="71" t="s">
        <v>15</v>
      </c>
      <c r="E2437" s="132" t="s">
        <v>2338</v>
      </c>
      <c r="F2437" s="77" t="s">
        <v>2418</v>
      </c>
      <c r="G2437" s="145" t="s">
        <v>2401</v>
      </c>
      <c r="H2437" s="138" t="str">
        <f>IFERROR(VLOOKUP(G2437,REFERENCES!O:P,2,FALSE),"")</f>
        <v>Nombre de kits de tôles</v>
      </c>
      <c r="I2437" s="207">
        <v>103</v>
      </c>
      <c r="J2437" s="146"/>
      <c r="K2437" s="146"/>
      <c r="L2437" s="146"/>
      <c r="M2437" s="147"/>
      <c r="N2437" s="146">
        <v>103</v>
      </c>
      <c r="O2437" s="206"/>
      <c r="P2437" s="71" t="s">
        <v>19</v>
      </c>
      <c r="Q2437" s="143" t="s">
        <v>540</v>
      </c>
      <c r="R2437" s="150" t="s">
        <v>1252</v>
      </c>
      <c r="S2437" s="206" t="s">
        <v>2341</v>
      </c>
      <c r="T2437" s="143" t="s">
        <v>1033</v>
      </c>
      <c r="U2437" s="206" t="s">
        <v>1062</v>
      </c>
      <c r="V2437" s="206" t="s">
        <v>2339</v>
      </c>
      <c r="W2437" s="206" t="e">
        <f t="shared" ref="W2437:W2500" si="116">UPPER(LEFT(A2437,3)&amp;YEAR(E2437)&amp;MONTH(E2437)&amp;DAY((E2437))&amp;LEFT(P2437,2)&amp;LEFT(Q2437,2)&amp;LEFT(R2437,2))</f>
        <v>#VALUE!</v>
      </c>
      <c r="X2437" s="206">
        <f t="shared" ref="X2437:X2500" si="117">COUNTIF($W$4:$W$128,W2437)</f>
        <v>36</v>
      </c>
      <c r="Y2437" s="206" t="str">
        <f>VLOOKUP(P2437,NIVEAUXADMIN!A:B,2,FALSE)</f>
        <v>HT07</v>
      </c>
      <c r="Z2437" s="206" t="str">
        <f>VLOOKUP(Q2437,NIVEAUXADMIN!E:F,2,FALSE)</f>
        <v>HT07743</v>
      </c>
      <c r="AA2437" s="206" t="str">
        <f>VLOOKUP(R2437,NIVEAUXADMIN!I:J,2,FALSE)</f>
        <v>HT07743-01</v>
      </c>
      <c r="AB2437" s="206">
        <f>IF(SUMPRODUCT(($A$4:$A2437=A2437)*($Q$4:$Q2437=Q2437))&gt;1,0,1)</f>
        <v>0</v>
      </c>
      <c r="AC2437" s="207">
        <f>IF(SUMPRODUCT(($A$4:$A2437=A2437)*($F$4:$F2437=F2437)*($Q$4:$Q2437=Q2437))&gt;1,0,1)</f>
        <v>0</v>
      </c>
      <c r="AD2437" s="206" t="str">
        <f t="shared" ref="AD2437:AD2500" si="118">"{"""&amp;$A$3 &amp;""": """ &amp; TRIM(A2437)  &amp; """, """&amp; $F$3 &amp; """: """ &amp;  IFERROR(MID(F2437,5,LEN(F2437)-2),"")&amp; """, """ &amp;$D$3 &amp;""": """ &amp; D2437 &amp; """, """&amp;$E$3 &amp;""": """ &amp; IFERROR(TEXT(E2437,"m/d/yyyy"),"") &amp; """, """&amp; $P$3&amp; """: """ &amp; P2437&amp; """, """&amp; $Q$3&amp; """: """ &amp; Q2437&amp; """, """&amp; $R$3&amp; """: """ &amp; R2437&amp; """}, "</f>
        <v xml:space="preserve">{"Organisation": "Terre des Hommes", "Indicateur": "Support à l'auto-recouvrement pour la réparation et reconstruction", "Statut": "Réalisé", "Date de l'activité (passé ou planifiée)
( jj-mm-aaaa)": "Du 27-Mars-17 au au 30-Mars 17", "Département": "Sud", "Commune": "Roche-A-Bateau", "Section Communale": "1ère Beaulieu"}, </v>
      </c>
    </row>
    <row r="2438" spans="1:30" s="71" customFormat="1" x14ac:dyDescent="0.25">
      <c r="A2438" s="71" t="s">
        <v>1126</v>
      </c>
      <c r="C2438" s="71" t="s">
        <v>2337</v>
      </c>
      <c r="D2438" s="71" t="s">
        <v>15</v>
      </c>
      <c r="E2438" s="132" t="s">
        <v>2338</v>
      </c>
      <c r="F2438" s="77" t="s">
        <v>2418</v>
      </c>
      <c r="G2438" s="145" t="s">
        <v>2401</v>
      </c>
      <c r="H2438" s="138" t="str">
        <f>IFERROR(VLOOKUP(G2438,REFERENCES!O:P,2,FALSE),"")</f>
        <v>Nombre de kits de tôles</v>
      </c>
      <c r="I2438" s="207">
        <v>69</v>
      </c>
      <c r="J2438" s="146"/>
      <c r="K2438" s="146"/>
      <c r="L2438" s="146"/>
      <c r="M2438" s="147"/>
      <c r="N2438" s="146">
        <v>69</v>
      </c>
      <c r="O2438" s="206"/>
      <c r="P2438" s="71" t="s">
        <v>19</v>
      </c>
      <c r="Q2438" s="143" t="s">
        <v>540</v>
      </c>
      <c r="R2438" s="150" t="s">
        <v>1458</v>
      </c>
      <c r="S2438" s="206" t="s">
        <v>2342</v>
      </c>
      <c r="T2438" s="143" t="s">
        <v>1033</v>
      </c>
      <c r="U2438" s="206" t="s">
        <v>1062</v>
      </c>
      <c r="V2438" s="206" t="s">
        <v>2339</v>
      </c>
      <c r="W2438" s="206" t="e">
        <f t="shared" si="116"/>
        <v>#VALUE!</v>
      </c>
      <c r="X2438" s="206">
        <f t="shared" si="117"/>
        <v>36</v>
      </c>
      <c r="Y2438" s="206" t="str">
        <f>VLOOKUP(P2438,NIVEAUXADMIN!A:B,2,FALSE)</f>
        <v>HT07</v>
      </c>
      <c r="Z2438" s="206" t="str">
        <f>VLOOKUP(Q2438,NIVEAUXADMIN!E:F,2,FALSE)</f>
        <v>HT07743</v>
      </c>
      <c r="AA2438" s="206" t="str">
        <f>VLOOKUP(R2438,NIVEAUXADMIN!I:J,2,FALSE)</f>
        <v>HT07743-02</v>
      </c>
      <c r="AB2438" s="206">
        <f>IF(SUMPRODUCT(($A$4:$A2438=A2438)*($Q$4:$Q2438=Q2438))&gt;1,0,1)</f>
        <v>0</v>
      </c>
      <c r="AC2438" s="207">
        <f>IF(SUMPRODUCT(($A$4:$A2438=A2438)*($F$4:$F2438=F2438)*($Q$4:$Q2438=Q2438))&gt;1,0,1)</f>
        <v>0</v>
      </c>
      <c r="AD2438" s="206" t="str">
        <f t="shared" si="118"/>
        <v xml:space="preserve">{"Organisation": "Terre des Hommes", "Indicateur": "Support à l'auto-recouvrement pour la réparation et reconstruction", "Statut": "Réalisé", "Date de l'activité (passé ou planifiée)
( jj-mm-aaaa)": "Du 27-Mars-17 au au 30-Mars 17", "Département": "Sud", "Commune": "Roche-A-Bateau", "Section Communale": "2ème Renaudin"}, </v>
      </c>
    </row>
    <row r="2439" spans="1:30" s="71" customFormat="1" x14ac:dyDescent="0.25">
      <c r="A2439" s="71" t="s">
        <v>1126</v>
      </c>
      <c r="C2439" s="71" t="s">
        <v>2337</v>
      </c>
      <c r="D2439" s="71" t="s">
        <v>15</v>
      </c>
      <c r="E2439" s="132" t="s">
        <v>2338</v>
      </c>
      <c r="F2439" s="77" t="s">
        <v>2418</v>
      </c>
      <c r="G2439" s="145" t="s">
        <v>2401</v>
      </c>
      <c r="H2439" s="138" t="str">
        <f>IFERROR(VLOOKUP(G2439,REFERENCES!O:P,2,FALSE),"")</f>
        <v>Nombre de kits de tôles</v>
      </c>
      <c r="I2439" s="207">
        <v>53</v>
      </c>
      <c r="J2439" s="146"/>
      <c r="K2439" s="146"/>
      <c r="L2439" s="146"/>
      <c r="M2439" s="147"/>
      <c r="N2439" s="146">
        <v>53</v>
      </c>
      <c r="O2439" s="206"/>
      <c r="P2439" s="71" t="s">
        <v>19</v>
      </c>
      <c r="Q2439" s="143" t="s">
        <v>540</v>
      </c>
      <c r="R2439" s="150" t="s">
        <v>1488</v>
      </c>
      <c r="S2439" s="206" t="s">
        <v>2343</v>
      </c>
      <c r="T2439" s="143" t="s">
        <v>1033</v>
      </c>
      <c r="U2439" s="206" t="s">
        <v>1062</v>
      </c>
      <c r="V2439" s="206" t="s">
        <v>2339</v>
      </c>
      <c r="W2439" s="206" t="e">
        <f t="shared" si="116"/>
        <v>#VALUE!</v>
      </c>
      <c r="X2439" s="206">
        <f t="shared" si="117"/>
        <v>36</v>
      </c>
      <c r="Y2439" s="206" t="str">
        <f>VLOOKUP(P2439,NIVEAUXADMIN!A:B,2,FALSE)</f>
        <v>HT07</v>
      </c>
      <c r="Z2439" s="206" t="str">
        <f>VLOOKUP(Q2439,NIVEAUXADMIN!E:F,2,FALSE)</f>
        <v>HT07743</v>
      </c>
      <c r="AA2439" s="206" t="str">
        <f>VLOOKUP(R2439,NIVEAUXADMIN!I:J,2,FALSE)</f>
        <v>HT07743-03</v>
      </c>
      <c r="AB2439" s="206">
        <f>IF(SUMPRODUCT(($A$4:$A2439=A2439)*($Q$4:$Q2439=Q2439))&gt;1,0,1)</f>
        <v>0</v>
      </c>
      <c r="AC2439" s="207">
        <f>IF(SUMPRODUCT(($A$4:$A2439=A2439)*($F$4:$F2439=F2439)*($Q$4:$Q2439=Q2439))&gt;1,0,1)</f>
        <v>0</v>
      </c>
      <c r="AD2439" s="206" t="str">
        <f t="shared" si="118"/>
        <v xml:space="preserve">{"Organisation": "Terre des Hommes", "Indicateur": "Support à l'auto-recouvrement pour la réparation et reconstruction", "Statut": "Réalisé", "Date de l'activité (passé ou planifiée)
( jj-mm-aaaa)": "Du 27-Mars-17 au au 30-Mars 17", "Département": "Sud", "Commune": "Roche-A-Bateau", "Section Communale": "3ème Beauclos"}, </v>
      </c>
    </row>
    <row r="2440" spans="1:30" s="71" customFormat="1" x14ac:dyDescent="0.25">
      <c r="A2440" s="71" t="s">
        <v>1126</v>
      </c>
      <c r="C2440" s="71" t="s">
        <v>1776</v>
      </c>
      <c r="D2440" s="71" t="s">
        <v>15</v>
      </c>
      <c r="E2440" s="132" t="s">
        <v>2196</v>
      </c>
      <c r="F2440" s="77" t="s">
        <v>2418</v>
      </c>
      <c r="G2440" s="145" t="s">
        <v>1151</v>
      </c>
      <c r="H2440" s="138" t="str">
        <f>IFERROR(VLOOKUP(G2440,REFERENCES!O:P,2,FALSE),"")</f>
        <v>Nombre de kits d'outils</v>
      </c>
      <c r="I2440" s="207">
        <v>244</v>
      </c>
      <c r="J2440" s="146"/>
      <c r="K2440" s="146"/>
      <c r="L2440" s="146"/>
      <c r="M2440" s="147"/>
      <c r="N2440" s="146">
        <v>488</v>
      </c>
      <c r="O2440" s="206"/>
      <c r="P2440" s="71" t="s">
        <v>19</v>
      </c>
      <c r="Q2440" s="143" t="s">
        <v>540</v>
      </c>
      <c r="R2440" s="150" t="s">
        <v>1252</v>
      </c>
      <c r="S2440" s="206" t="s">
        <v>1956</v>
      </c>
      <c r="T2440" s="143"/>
      <c r="U2440" s="206"/>
      <c r="V2440" s="206" t="s">
        <v>1957</v>
      </c>
      <c r="W2440" s="206" t="e">
        <f t="shared" si="116"/>
        <v>#VALUE!</v>
      </c>
      <c r="X2440" s="206">
        <f t="shared" si="117"/>
        <v>36</v>
      </c>
      <c r="Y2440" s="206" t="str">
        <f>VLOOKUP(P2440,NIVEAUXADMIN!A:B,2,FALSE)</f>
        <v>HT07</v>
      </c>
      <c r="Z2440" s="206" t="str">
        <f>VLOOKUP(Q2440,NIVEAUXADMIN!E:F,2,FALSE)</f>
        <v>HT07743</v>
      </c>
      <c r="AA2440" s="206" t="str">
        <f>VLOOKUP(R2440,NIVEAUXADMIN!I:J,2,FALSE)</f>
        <v>HT07743-01</v>
      </c>
      <c r="AB2440" s="206">
        <f>IF(SUMPRODUCT(($A$4:$A2440=A2440)*($Q$4:$Q2440=Q2440))&gt;1,0,1)</f>
        <v>0</v>
      </c>
      <c r="AC2440" s="207">
        <f>IF(SUMPRODUCT(($A$4:$A2440=A2440)*($F$4:$F2440=F2440)*($Q$4:$Q2440=Q2440))&gt;1,0,1)</f>
        <v>0</v>
      </c>
      <c r="AD2440" s="206" t="str">
        <f t="shared" si="118"/>
        <v xml:space="preserve">{"Organisation": "Terre des Hommes", "Indicateur": "Support à l'auto-recouvrement pour la réparation et reconstruction", "Statut": "Réalisé", "Date de l'activité (passé ou planifiée)
( jj-mm-aaaa)": "les 11,12,13,16,19 et 20 janvier", "Département": "Sud", "Commune": "Roche-A-Bateau", "Section Communale": "1ère Beaulieu"}, </v>
      </c>
    </row>
    <row r="2441" spans="1:30" s="71" customFormat="1" x14ac:dyDescent="0.25">
      <c r="A2441" s="71" t="s">
        <v>1126</v>
      </c>
      <c r="C2441" s="71" t="s">
        <v>1776</v>
      </c>
      <c r="D2441" s="71" t="s">
        <v>15</v>
      </c>
      <c r="E2441" s="132" t="s">
        <v>2196</v>
      </c>
      <c r="F2441" s="77" t="s">
        <v>2418</v>
      </c>
      <c r="G2441" s="145" t="s">
        <v>2401</v>
      </c>
      <c r="H2441" s="138" t="str">
        <f>IFERROR(VLOOKUP(G2441,REFERENCES!O:P,2,FALSE),"")</f>
        <v>Nombre de kits de tôles</v>
      </c>
      <c r="I2441" s="207">
        <v>468</v>
      </c>
      <c r="J2441" s="146"/>
      <c r="K2441" s="146"/>
      <c r="L2441" s="146"/>
      <c r="M2441" s="147"/>
      <c r="N2441" s="146">
        <v>468</v>
      </c>
      <c r="O2441" s="206"/>
      <c r="P2441" s="71" t="s">
        <v>19</v>
      </c>
      <c r="Q2441" s="71" t="s">
        <v>540</v>
      </c>
      <c r="R2441" s="150" t="s">
        <v>1252</v>
      </c>
      <c r="S2441" s="206" t="s">
        <v>1956</v>
      </c>
      <c r="T2441" s="143"/>
      <c r="U2441" s="206"/>
      <c r="V2441" s="206" t="s">
        <v>1955</v>
      </c>
      <c r="W2441" s="206" t="e">
        <f t="shared" si="116"/>
        <v>#VALUE!</v>
      </c>
      <c r="X2441" s="206">
        <f t="shared" si="117"/>
        <v>36</v>
      </c>
      <c r="Y2441" s="206" t="str">
        <f>VLOOKUP(P2441,NIVEAUXADMIN!A:B,2,FALSE)</f>
        <v>HT07</v>
      </c>
      <c r="Z2441" s="206" t="str">
        <f>VLOOKUP(Q2441,NIVEAUXADMIN!E:F,2,FALSE)</f>
        <v>HT07743</v>
      </c>
      <c r="AA2441" s="206" t="str">
        <f>VLOOKUP(R2441,NIVEAUXADMIN!I:J,2,FALSE)</f>
        <v>HT07743-01</v>
      </c>
      <c r="AB2441" s="206">
        <f>IF(SUMPRODUCT(($A$4:$A2441=A2441)*($Q$4:$Q2441=Q2441))&gt;1,0,1)</f>
        <v>0</v>
      </c>
      <c r="AC2441" s="207">
        <f>IF(SUMPRODUCT(($A$4:$A2441=A2441)*($F$4:$F2441=F2441)*($Q$4:$Q2441=Q2441))&gt;1,0,1)</f>
        <v>0</v>
      </c>
      <c r="AD2441" s="206" t="str">
        <f t="shared" si="118"/>
        <v xml:space="preserve">{"Organisation": "Terre des Hommes", "Indicateur": "Support à l'auto-recouvrement pour la réparation et reconstruction", "Statut": "Réalisé", "Date de l'activité (passé ou planifiée)
( jj-mm-aaaa)": "les 11,12,13,16,19 et 20 janvier", "Département": "Sud", "Commune": "Roche-A-Bateau", "Section Communale": "1ère Beaulieu"}, </v>
      </c>
    </row>
    <row r="2442" spans="1:30" s="71" customFormat="1" x14ac:dyDescent="0.25">
      <c r="A2442" s="71" t="s">
        <v>1126</v>
      </c>
      <c r="D2442" s="71" t="s">
        <v>15</v>
      </c>
      <c r="E2442" s="132" t="s">
        <v>1887</v>
      </c>
      <c r="F2442" s="77" t="s">
        <v>2417</v>
      </c>
      <c r="G2442" s="145" t="s">
        <v>1056</v>
      </c>
      <c r="H2442" s="138" t="str">
        <f>IFERROR(VLOOKUP(G2442,REFERENCES!O:P,2,FALSE),"")</f>
        <v xml:space="preserve">Nombre </v>
      </c>
      <c r="I2442" s="154">
        <v>500</v>
      </c>
      <c r="J2442" s="146"/>
      <c r="K2442" s="146"/>
      <c r="L2442" s="146"/>
      <c r="M2442" s="147" t="s">
        <v>1818</v>
      </c>
      <c r="N2442" s="207">
        <v>500</v>
      </c>
      <c r="O2442" s="206"/>
      <c r="P2442" s="71" t="s">
        <v>19</v>
      </c>
      <c r="Q2442" s="71" t="s">
        <v>20</v>
      </c>
      <c r="R2442" s="150"/>
      <c r="S2442" s="206"/>
      <c r="T2442" s="143"/>
      <c r="U2442" s="206"/>
      <c r="V2442" s="206"/>
      <c r="W2442" s="206" t="e">
        <f t="shared" si="116"/>
        <v>#VALUE!</v>
      </c>
      <c r="X2442" s="206">
        <f t="shared" si="117"/>
        <v>36</v>
      </c>
      <c r="Y2442" s="206" t="str">
        <f>VLOOKUP(P2442,NIVEAUXADMIN!A:B,2,FALSE)</f>
        <v>HT07</v>
      </c>
      <c r="Z2442" s="206" t="str">
        <f>VLOOKUP(Q2442,NIVEAUXADMIN!E:F,2,FALSE)</f>
        <v>HT07711</v>
      </c>
      <c r="AA2442" s="206" t="e">
        <f>VLOOKUP(R2442,NIVEAUXADMIN!I:J,2,FALSE)</f>
        <v>#N/A</v>
      </c>
      <c r="AB2442" s="206">
        <f>IF(SUMPRODUCT(($A$4:$A2442=A2442)*($Q$4:$Q2442=Q2442))&gt;1,0,1)</f>
        <v>0</v>
      </c>
      <c r="AC2442" s="207">
        <f>IF(SUMPRODUCT(($A$4:$A2442=A2442)*($F$4:$F2442=F2442)*($Q$4:$Q2442=Q2442))&gt;1,0,1)</f>
        <v>0</v>
      </c>
      <c r="AD2442" s="206" t="str">
        <f t="shared" si="118"/>
        <v xml:space="preserve">{"Organisation": "Terre des Hommes", "Indicateur": "Distribution de biens non-alimentaire", "Statut": "Réalisé", "Date de l'activité (passé ou planifiée)
( jj-mm-aaaa)": "Non renseigné", "Département": "Sud", "Commune": "Les Cayes", "Section Communale": ""}, </v>
      </c>
    </row>
    <row r="2443" spans="1:30" s="71" customFormat="1" x14ac:dyDescent="0.25">
      <c r="A2443" s="71" t="s">
        <v>1126</v>
      </c>
      <c r="D2443" s="71" t="s">
        <v>15</v>
      </c>
      <c r="E2443" s="132" t="s">
        <v>1887</v>
      </c>
      <c r="F2443" s="77" t="s">
        <v>2417</v>
      </c>
      <c r="G2443" s="145" t="s">
        <v>1055</v>
      </c>
      <c r="H2443" s="138" t="str">
        <f>IFERROR(VLOOKUP(G2443,REFERENCES!O:P,2,FALSE),"")</f>
        <v xml:space="preserve">Nombre </v>
      </c>
      <c r="I2443" s="154">
        <v>500</v>
      </c>
      <c r="J2443" s="146"/>
      <c r="K2443" s="146"/>
      <c r="L2443" s="146"/>
      <c r="M2443" s="147" t="s">
        <v>1818</v>
      </c>
      <c r="N2443" s="207">
        <v>500</v>
      </c>
      <c r="O2443" s="206"/>
      <c r="P2443" s="71" t="s">
        <v>19</v>
      </c>
      <c r="Q2443" s="71" t="s">
        <v>20</v>
      </c>
      <c r="R2443" s="150"/>
      <c r="S2443" s="206"/>
      <c r="T2443" s="143"/>
      <c r="U2443" s="206"/>
      <c r="V2443" s="206"/>
      <c r="W2443" s="206" t="e">
        <f t="shared" si="116"/>
        <v>#VALUE!</v>
      </c>
      <c r="X2443" s="206">
        <f t="shared" si="117"/>
        <v>36</v>
      </c>
      <c r="Y2443" s="206" t="str">
        <f>VLOOKUP(P2443,NIVEAUXADMIN!A:B,2,FALSE)</f>
        <v>HT07</v>
      </c>
      <c r="Z2443" s="206" t="str">
        <f>VLOOKUP(Q2443,NIVEAUXADMIN!E:F,2,FALSE)</f>
        <v>HT07711</v>
      </c>
      <c r="AA2443" s="206" t="e">
        <f>VLOOKUP(R2443,NIVEAUXADMIN!I:J,2,FALSE)</f>
        <v>#N/A</v>
      </c>
      <c r="AB2443" s="206">
        <f>IF(SUMPRODUCT(($A$4:$A2443=A2443)*($Q$4:$Q2443=Q2443))&gt;1,0,1)</f>
        <v>0</v>
      </c>
      <c r="AC2443" s="207">
        <f>IF(SUMPRODUCT(($A$4:$A2443=A2443)*($F$4:$F2443=F2443)*($Q$4:$Q2443=Q2443))&gt;1,0,1)</f>
        <v>0</v>
      </c>
      <c r="AD2443" s="206" t="str">
        <f t="shared" si="118"/>
        <v xml:space="preserve">{"Organisation": "Terre des Hommes", "Indicateur": "Distribution de biens non-alimentaire", "Statut": "Réalisé", "Date de l'activité (passé ou planifiée)
( jj-mm-aaaa)": "Non renseigné", "Département": "Sud", "Commune": "Les Cayes", "Section Communale": ""}, </v>
      </c>
    </row>
    <row r="2444" spans="1:30" s="71" customFormat="1" x14ac:dyDescent="0.25">
      <c r="A2444" s="71" t="s">
        <v>1126</v>
      </c>
      <c r="D2444" s="71" t="s">
        <v>15</v>
      </c>
      <c r="E2444" s="132" t="s">
        <v>1887</v>
      </c>
      <c r="F2444" s="77" t="s">
        <v>2417</v>
      </c>
      <c r="G2444" s="145" t="s">
        <v>1055</v>
      </c>
      <c r="H2444" s="138" t="str">
        <f>IFERROR(VLOOKUP(G2444,REFERENCES!O:P,2,FALSE),"")</f>
        <v xml:space="preserve">Nombre </v>
      </c>
      <c r="I2444" s="154">
        <v>500</v>
      </c>
      <c r="J2444" s="146"/>
      <c r="K2444" s="146"/>
      <c r="L2444" s="146"/>
      <c r="M2444" s="147" t="s">
        <v>1818</v>
      </c>
      <c r="N2444" s="207">
        <v>500</v>
      </c>
      <c r="O2444" s="206"/>
      <c r="P2444" s="71" t="s">
        <v>19</v>
      </c>
      <c r="Q2444" s="71" t="s">
        <v>534</v>
      </c>
      <c r="R2444" s="150"/>
      <c r="S2444" s="206"/>
      <c r="T2444" s="143"/>
      <c r="U2444" s="206"/>
      <c r="V2444" s="206"/>
      <c r="W2444" s="206" t="e">
        <f t="shared" si="116"/>
        <v>#VALUE!</v>
      </c>
      <c r="X2444" s="206">
        <f t="shared" si="117"/>
        <v>36</v>
      </c>
      <c r="Y2444" s="206" t="str">
        <f>VLOOKUP(P2444,NIVEAUXADMIN!A:B,2,FALSE)</f>
        <v>HT07</v>
      </c>
      <c r="Z2444" s="206" t="str">
        <f>VLOOKUP(Q2444,NIVEAUXADMIN!E:F,2,FALSE)</f>
        <v>HT07742</v>
      </c>
      <c r="AA2444" s="206" t="e">
        <f>VLOOKUP(R2444,NIVEAUXADMIN!I:J,2,FALSE)</f>
        <v>#N/A</v>
      </c>
      <c r="AB2444" s="206">
        <f>IF(SUMPRODUCT(($A$4:$A2444=A2444)*($Q$4:$Q2444=Q2444))&gt;1,0,1)</f>
        <v>1</v>
      </c>
      <c r="AC2444" s="207">
        <f>IF(SUMPRODUCT(($A$4:$A2444=A2444)*($F$4:$F2444=F2444)*($Q$4:$Q2444=Q2444))&gt;1,0,1)</f>
        <v>1</v>
      </c>
      <c r="AD2444" s="206" t="str">
        <f t="shared" si="118"/>
        <v xml:space="preserve">{"Organisation": "Terre des Hommes", "Indicateur": "Distribution de biens non-alimentaire", "Statut": "Réalisé", "Date de l'activité (passé ou planifiée)
( jj-mm-aaaa)": "Non renseigné", "Département": "Sud", "Commune": "Port-a-Piment", "Section Communale": ""}, </v>
      </c>
    </row>
    <row r="2445" spans="1:30" s="71" customFormat="1" x14ac:dyDescent="0.25">
      <c r="A2445" s="71" t="s">
        <v>1126</v>
      </c>
      <c r="D2445" s="71" t="s">
        <v>15</v>
      </c>
      <c r="E2445" s="132" t="s">
        <v>1887</v>
      </c>
      <c r="F2445" s="77" t="s">
        <v>2417</v>
      </c>
      <c r="G2445" s="145" t="s">
        <v>1055</v>
      </c>
      <c r="H2445" s="138" t="str">
        <f>IFERROR(VLOOKUP(G2445,REFERENCES!O:P,2,FALSE),"")</f>
        <v xml:space="preserve">Nombre </v>
      </c>
      <c r="I2445" s="154">
        <v>500</v>
      </c>
      <c r="J2445" s="146"/>
      <c r="K2445" s="146"/>
      <c r="L2445" s="146"/>
      <c r="M2445" s="147" t="s">
        <v>1818</v>
      </c>
      <c r="N2445" s="207">
        <v>500</v>
      </c>
      <c r="O2445" s="206"/>
      <c r="P2445" s="71" t="s">
        <v>19</v>
      </c>
      <c r="Q2445" s="71" t="s">
        <v>540</v>
      </c>
      <c r="R2445" s="150"/>
      <c r="S2445" s="206"/>
      <c r="T2445" s="143"/>
      <c r="U2445" s="206"/>
      <c r="V2445" s="206"/>
      <c r="W2445" s="206" t="e">
        <f t="shared" si="116"/>
        <v>#VALUE!</v>
      </c>
      <c r="X2445" s="206">
        <f t="shared" si="117"/>
        <v>36</v>
      </c>
      <c r="Y2445" s="206" t="str">
        <f>VLOOKUP(P2445,NIVEAUXADMIN!A:B,2,FALSE)</f>
        <v>HT07</v>
      </c>
      <c r="Z2445" s="206" t="str">
        <f>VLOOKUP(Q2445,NIVEAUXADMIN!E:F,2,FALSE)</f>
        <v>HT07743</v>
      </c>
      <c r="AA2445" s="206" t="e">
        <f>VLOOKUP(R2445,NIVEAUXADMIN!I:J,2,FALSE)</f>
        <v>#N/A</v>
      </c>
      <c r="AB2445" s="206">
        <f>IF(SUMPRODUCT(($A$4:$A2445=A2445)*($Q$4:$Q2445=Q2445))&gt;1,0,1)</f>
        <v>0</v>
      </c>
      <c r="AC2445" s="207">
        <f>IF(SUMPRODUCT(($A$4:$A2445=A2445)*($F$4:$F2445=F2445)*($Q$4:$Q2445=Q2445))&gt;1,0,1)</f>
        <v>0</v>
      </c>
      <c r="AD2445" s="206" t="str">
        <f t="shared" si="118"/>
        <v xml:space="preserve">{"Organisation": "Terre des Hommes", "Indicateur": "Distribution de biens non-alimentaire", "Statut": "Réalisé", "Date de l'activité (passé ou planifiée)
( jj-mm-aaaa)": "Non renseigné", "Département": "Sud", "Commune": "Roche-A-Bateau", "Section Communale": ""}, </v>
      </c>
    </row>
    <row r="2446" spans="1:30" s="71" customFormat="1" x14ac:dyDescent="0.25">
      <c r="A2446" s="71" t="s">
        <v>2246</v>
      </c>
      <c r="B2446" s="71" t="s">
        <v>67</v>
      </c>
      <c r="C2446" s="71" t="s">
        <v>47</v>
      </c>
      <c r="D2446" s="71" t="s">
        <v>15</v>
      </c>
      <c r="E2446" s="132">
        <v>42690</v>
      </c>
      <c r="F2446" s="77" t="s">
        <v>2417</v>
      </c>
      <c r="G2446" s="145" t="s">
        <v>1047</v>
      </c>
      <c r="H2446" s="138" t="str">
        <f>IFERROR(VLOOKUP(G2446,REFERENCES!O:P,2,FALSE),"")</f>
        <v xml:space="preserve">Nombre </v>
      </c>
      <c r="I2446" s="207">
        <v>200</v>
      </c>
      <c r="J2446" s="146"/>
      <c r="K2446" s="146"/>
      <c r="L2446" s="146"/>
      <c r="M2446" s="147"/>
      <c r="N2446" s="73">
        <v>200</v>
      </c>
      <c r="O2446" s="206"/>
      <c r="P2446" s="143" t="s">
        <v>19</v>
      </c>
      <c r="Q2446" s="143" t="s">
        <v>524</v>
      </c>
      <c r="R2446" s="150" t="s">
        <v>1759</v>
      </c>
      <c r="S2446" s="206" t="s">
        <v>1993</v>
      </c>
      <c r="T2446" s="143"/>
      <c r="U2446" s="206"/>
      <c r="V2446" s="145"/>
      <c r="W2446" s="206" t="str">
        <f t="shared" si="116"/>
        <v>UNI20161116SUILIL</v>
      </c>
      <c r="X2446" s="206">
        <f t="shared" si="117"/>
        <v>0</v>
      </c>
      <c r="Y2446" s="206" t="str">
        <f>VLOOKUP(P2446,NIVEAUXADMIN!A:B,2,FALSE)</f>
        <v>HT07</v>
      </c>
      <c r="Z2446" s="206" t="str">
        <f>VLOOKUP(Q2446,NIVEAUXADMIN!E:F,2,FALSE)</f>
        <v>HT07716</v>
      </c>
      <c r="AA2446" s="206" t="str">
        <f>VLOOKUP(R2446,NIVEAUXADMIN!I:J,2,FALSE)</f>
        <v>HT07716-01</v>
      </c>
      <c r="AB2446" s="206">
        <f>IF(SUMPRODUCT(($A$4:$A2446=A2446)*($Q$4:$Q2446=Q2446))&gt;1,0,1)</f>
        <v>1</v>
      </c>
      <c r="AC2446" s="207">
        <f>IF(SUMPRODUCT(($A$4:$A2446=A2446)*($F$4:$F2446=F2446)*($Q$4:$Q2446=Q2446))&gt;1,0,1)</f>
        <v>1</v>
      </c>
      <c r="AD2446" s="206" t="str">
        <f t="shared" si="118"/>
        <v xml:space="preserve">{"Organisation": "Union des Amis Socio Culturels d'Action en Développement", "Indicateur": "Distribution de biens non-alimentaire", "Statut": "Réalisé", "Date de l'activité (passé ou planifiée)
( jj-mm-aaaa)": "11/16/2016", "Département": "Sud", "Commune": "Ile A Vache", "Section Communale": "Ile à Vache"}, </v>
      </c>
    </row>
    <row r="2447" spans="1:30" s="71" customFormat="1" x14ac:dyDescent="0.25">
      <c r="A2447" s="71" t="s">
        <v>2246</v>
      </c>
      <c r="B2447" s="71" t="s">
        <v>67</v>
      </c>
      <c r="C2447" s="71" t="s">
        <v>47</v>
      </c>
      <c r="D2447" s="71" t="s">
        <v>15</v>
      </c>
      <c r="E2447" s="132">
        <v>42690</v>
      </c>
      <c r="F2447" s="77" t="s">
        <v>2417</v>
      </c>
      <c r="G2447" s="145" t="s">
        <v>1056</v>
      </c>
      <c r="H2447" s="138" t="str">
        <f>IFERROR(VLOOKUP(G2447,REFERENCES!O:P,2,FALSE),"")</f>
        <v xml:space="preserve">Nombre </v>
      </c>
      <c r="I2447" s="207">
        <v>200</v>
      </c>
      <c r="J2447" s="146"/>
      <c r="K2447" s="146"/>
      <c r="L2447" s="146"/>
      <c r="M2447" s="147"/>
      <c r="N2447" s="207">
        <v>200</v>
      </c>
      <c r="O2447" s="206"/>
      <c r="P2447" s="143" t="s">
        <v>19</v>
      </c>
      <c r="Q2447" s="143" t="s">
        <v>524</v>
      </c>
      <c r="R2447" s="150" t="s">
        <v>1759</v>
      </c>
      <c r="S2447" s="206" t="s">
        <v>1993</v>
      </c>
      <c r="T2447" s="143"/>
      <c r="U2447" s="206"/>
      <c r="V2447" s="145"/>
      <c r="W2447" s="206" t="str">
        <f t="shared" si="116"/>
        <v>UNI20161116SUILIL</v>
      </c>
      <c r="X2447" s="206">
        <f t="shared" si="117"/>
        <v>0</v>
      </c>
      <c r="Y2447" s="206" t="str">
        <f>VLOOKUP(P2447,NIVEAUXADMIN!A:B,2,FALSE)</f>
        <v>HT07</v>
      </c>
      <c r="Z2447" s="206" t="str">
        <f>VLOOKUP(Q2447,NIVEAUXADMIN!E:F,2,FALSE)</f>
        <v>HT07716</v>
      </c>
      <c r="AA2447" s="206" t="str">
        <f>VLOOKUP(R2447,NIVEAUXADMIN!I:J,2,FALSE)</f>
        <v>HT07716-01</v>
      </c>
      <c r="AB2447" s="206">
        <f>IF(SUMPRODUCT(($A$4:$A2447=A2447)*($Q$4:$Q2447=Q2447))&gt;1,0,1)</f>
        <v>0</v>
      </c>
      <c r="AC2447" s="207">
        <f>IF(SUMPRODUCT(($A$4:$A2447=A2447)*($F$4:$F2447=F2447)*($Q$4:$Q2447=Q2447))&gt;1,0,1)</f>
        <v>0</v>
      </c>
      <c r="AD2447" s="206" t="str">
        <f t="shared" si="118"/>
        <v xml:space="preserve">{"Organisation": "Union des Amis Socio Culturels d'Action en Développement", "Indicateur": "Distribution de biens non-alimentaire", "Statut": "Réalisé", "Date de l'activité (passé ou planifiée)
( jj-mm-aaaa)": "11/16/2016", "Département": "Sud", "Commune": "Ile A Vache", "Section Communale": "Ile à Vache"}, </v>
      </c>
    </row>
    <row r="2448" spans="1:30" s="71" customFormat="1" x14ac:dyDescent="0.25">
      <c r="A2448" s="71" t="s">
        <v>2246</v>
      </c>
      <c r="B2448" s="71" t="s">
        <v>67</v>
      </c>
      <c r="C2448" s="71" t="s">
        <v>47</v>
      </c>
      <c r="D2448" s="71" t="s">
        <v>15</v>
      </c>
      <c r="E2448" s="132">
        <v>42690</v>
      </c>
      <c r="F2448" s="77" t="s">
        <v>2417</v>
      </c>
      <c r="G2448" s="145" t="s">
        <v>1047</v>
      </c>
      <c r="H2448" s="138" t="str">
        <f>IFERROR(VLOOKUP(G2448,REFERENCES!O:P,2,FALSE),"")</f>
        <v xml:space="preserve">Nombre </v>
      </c>
      <c r="I2448" s="207">
        <v>200</v>
      </c>
      <c r="J2448" s="146"/>
      <c r="K2448" s="146"/>
      <c r="L2448" s="146"/>
      <c r="M2448" s="147"/>
      <c r="N2448" s="207">
        <v>200</v>
      </c>
      <c r="O2448" s="206"/>
      <c r="P2448" s="143" t="s">
        <v>19</v>
      </c>
      <c r="Q2448" s="143" t="s">
        <v>534</v>
      </c>
      <c r="R2448" s="150" t="s">
        <v>1370</v>
      </c>
      <c r="S2448" s="206" t="s">
        <v>1992</v>
      </c>
      <c r="T2448" s="143"/>
      <c r="U2448" s="206"/>
      <c r="V2448" s="145"/>
      <c r="W2448" s="206" t="str">
        <f t="shared" si="116"/>
        <v>UNI20161116SUPO2È</v>
      </c>
      <c r="X2448" s="206">
        <f t="shared" si="117"/>
        <v>0</v>
      </c>
      <c r="Y2448" s="206" t="str">
        <f>VLOOKUP(P2448,NIVEAUXADMIN!A:B,2,FALSE)</f>
        <v>HT07</v>
      </c>
      <c r="Z2448" s="206" t="str">
        <f>VLOOKUP(Q2448,NIVEAUXADMIN!E:F,2,FALSE)</f>
        <v>HT07742</v>
      </c>
      <c r="AA2448" s="206" t="str">
        <f>VLOOKUP(R2448,NIVEAUXADMIN!I:J,2,FALSE)</f>
        <v>HT07742-02</v>
      </c>
      <c r="AB2448" s="206">
        <f>IF(SUMPRODUCT(($A$4:$A2448=A2448)*($Q$4:$Q2448=Q2448))&gt;1,0,1)</f>
        <v>1</v>
      </c>
      <c r="AC2448" s="207">
        <f>IF(SUMPRODUCT(($A$4:$A2448=A2448)*($F$4:$F2448=F2448)*($Q$4:$Q2448=Q2448))&gt;1,0,1)</f>
        <v>1</v>
      </c>
      <c r="AD2448" s="206" t="str">
        <f t="shared" si="118"/>
        <v xml:space="preserve">{"Organisation": "Union des Amis Socio Culturels d'Action en Développement", "Indicateur": "Distribution de biens non-alimentaire", "Statut": "Réalisé", "Date de l'activité (passé ou planifiée)
( jj-mm-aaaa)": "11/16/2016", "Département": "Sud", "Commune": "Port-a-Piment", "Section Communale": "2ème Balais"}, </v>
      </c>
    </row>
    <row r="2449" spans="1:30" s="71" customFormat="1" ht="60" x14ac:dyDescent="0.25">
      <c r="A2449" s="71" t="s">
        <v>2246</v>
      </c>
      <c r="B2449" s="71" t="s">
        <v>67</v>
      </c>
      <c r="C2449" s="206" t="s">
        <v>47</v>
      </c>
      <c r="D2449" s="206" t="s">
        <v>15</v>
      </c>
      <c r="E2449" s="132">
        <v>42690</v>
      </c>
      <c r="F2449" s="77" t="s">
        <v>2417</v>
      </c>
      <c r="G2449" s="145" t="s">
        <v>1056</v>
      </c>
      <c r="H2449" s="138" t="str">
        <f>IFERROR(VLOOKUP(G2449,REFERENCES!O:P,2,FALSE),"")</f>
        <v xml:space="preserve">Nombre </v>
      </c>
      <c r="I2449" s="207">
        <v>200</v>
      </c>
      <c r="J2449" s="207"/>
      <c r="K2449" s="207"/>
      <c r="L2449" s="207"/>
      <c r="M2449" s="147"/>
      <c r="N2449" s="207">
        <v>200</v>
      </c>
      <c r="O2449" s="206"/>
      <c r="P2449" s="206" t="s">
        <v>19</v>
      </c>
      <c r="Q2449" s="206" t="s">
        <v>534</v>
      </c>
      <c r="R2449" s="150" t="s">
        <v>1370</v>
      </c>
      <c r="S2449" s="206" t="s">
        <v>1992</v>
      </c>
      <c r="T2449" s="206"/>
      <c r="U2449" s="206"/>
      <c r="V2449" s="145" t="s">
        <v>1902</v>
      </c>
      <c r="W2449" s="206" t="str">
        <f t="shared" si="116"/>
        <v>UNI20161116SUPO2È</v>
      </c>
      <c r="X2449" s="206">
        <f t="shared" si="117"/>
        <v>0</v>
      </c>
      <c r="Y2449" s="206" t="str">
        <f>VLOOKUP(P2449,NIVEAUXADMIN!A:B,2,FALSE)</f>
        <v>HT07</v>
      </c>
      <c r="Z2449" s="206" t="str">
        <f>VLOOKUP(Q2449,NIVEAUXADMIN!E:F,2,FALSE)</f>
        <v>HT07742</v>
      </c>
      <c r="AA2449" s="206" t="str">
        <f>VLOOKUP(R2449,NIVEAUXADMIN!I:J,2,FALSE)</f>
        <v>HT07742-02</v>
      </c>
      <c r="AB2449" s="206">
        <f>IF(SUMPRODUCT(($A$4:$A2449=A2449)*($Q$4:$Q2449=Q2449))&gt;1,0,1)</f>
        <v>0</v>
      </c>
      <c r="AC2449" s="207">
        <f>IF(SUMPRODUCT(($A$4:$A2449=A2449)*($F$4:$F2449=F2449)*($Q$4:$Q2449=Q2449))&gt;1,0,1)</f>
        <v>0</v>
      </c>
      <c r="AD2449" s="206" t="str">
        <f t="shared" si="118"/>
        <v xml:space="preserve">{"Organisation": "Union des Amis Socio Culturels d'Action en Développement", "Indicateur": "Distribution de biens non-alimentaire", "Statut": "Réalisé", "Date de l'activité (passé ou planifiée)
( jj-mm-aaaa)": "11/16/2016", "Département": "Sud", "Commune": "Port-a-Piment", "Section Communale": "2ème Balais"}, </v>
      </c>
    </row>
    <row r="2450" spans="1:30" s="71" customFormat="1" x14ac:dyDescent="0.25">
      <c r="A2450" s="71" t="s">
        <v>2246</v>
      </c>
      <c r="B2450" s="71" t="s">
        <v>67</v>
      </c>
      <c r="C2450" s="206" t="s">
        <v>47</v>
      </c>
      <c r="D2450" s="206" t="s">
        <v>15</v>
      </c>
      <c r="E2450" s="132">
        <v>42760</v>
      </c>
      <c r="F2450" s="77" t="s">
        <v>2417</v>
      </c>
      <c r="G2450" s="145" t="s">
        <v>1047</v>
      </c>
      <c r="H2450" s="138" t="str">
        <f>IFERROR(VLOOKUP(G2450,REFERENCES!O:P,2,FALSE),"")</f>
        <v xml:space="preserve">Nombre </v>
      </c>
      <c r="I2450" s="207">
        <v>500</v>
      </c>
      <c r="J2450" s="207"/>
      <c r="K2450" s="207"/>
      <c r="L2450" s="207"/>
      <c r="M2450" s="147"/>
      <c r="N2450" s="207">
        <v>500</v>
      </c>
      <c r="O2450" s="206"/>
      <c r="P2450" s="206" t="s">
        <v>19</v>
      </c>
      <c r="Q2450" s="206" t="s">
        <v>518</v>
      </c>
      <c r="R2450" s="150" t="s">
        <v>1335</v>
      </c>
      <c r="S2450" s="206" t="s">
        <v>2115</v>
      </c>
      <c r="T2450" s="206"/>
      <c r="U2450" s="206"/>
      <c r="V2450" s="145"/>
      <c r="W2450" s="206" t="str">
        <f t="shared" si="116"/>
        <v>UNI2017125SUCH1È</v>
      </c>
      <c r="X2450" s="206">
        <f t="shared" si="117"/>
        <v>0</v>
      </c>
      <c r="Y2450" s="206" t="str">
        <f>VLOOKUP(P2450,NIVEAUXADMIN!A:B,2,FALSE)</f>
        <v>HT07</v>
      </c>
      <c r="Z2450" s="206" t="str">
        <f>VLOOKUP(Q2450,NIVEAUXADMIN!E:F,2,FALSE)</f>
        <v>HT07751</v>
      </c>
      <c r="AA2450" s="206" t="str">
        <f>VLOOKUP(R2450,NIVEAUXADMIN!I:J,2,FALSE)</f>
        <v>HT07751-01</v>
      </c>
      <c r="AB2450" s="206">
        <f>IF(SUMPRODUCT(($A$4:$A2450=A2450)*($Q$4:$Q2450=Q2450))&gt;1,0,1)</f>
        <v>1</v>
      </c>
      <c r="AC2450" s="207">
        <f>IF(SUMPRODUCT(($A$4:$A2450=A2450)*($F$4:$F2450=F2450)*($Q$4:$Q2450=Q2450))&gt;1,0,1)</f>
        <v>1</v>
      </c>
      <c r="AD2450" s="206" t="str">
        <f t="shared" si="118"/>
        <v xml:space="preserve">{"Organisation": "Union des Amis Socio Culturels d'Action en Développement", "Indicateur": "Distribution de biens non-alimentaire", "Statut": "Réalisé", "Date de l'activité (passé ou planifiée)
( jj-mm-aaaa)": "1/25/2017", "Département": "Sud", "Commune": "Chardonnieres", "Section Communale": "1ère Randel"}, </v>
      </c>
    </row>
    <row r="2451" spans="1:30" s="71" customFormat="1" x14ac:dyDescent="0.25">
      <c r="A2451" s="71" t="s">
        <v>2246</v>
      </c>
      <c r="B2451" s="71" t="s">
        <v>67</v>
      </c>
      <c r="C2451" s="71" t="s">
        <v>47</v>
      </c>
      <c r="D2451" s="71" t="s">
        <v>15</v>
      </c>
      <c r="E2451" s="132">
        <v>42760</v>
      </c>
      <c r="F2451" s="77" t="s">
        <v>2417</v>
      </c>
      <c r="G2451" s="145" t="s">
        <v>1058</v>
      </c>
      <c r="H2451" s="138" t="str">
        <f>IFERROR(VLOOKUP(G2451,REFERENCES!O:P,2,FALSE),"")</f>
        <v xml:space="preserve">Nombre </v>
      </c>
      <c r="I2451" s="207">
        <v>500</v>
      </c>
      <c r="J2451" s="146"/>
      <c r="K2451" s="146"/>
      <c r="L2451" s="146"/>
      <c r="M2451" s="147"/>
      <c r="N2451" s="73">
        <v>500</v>
      </c>
      <c r="O2451" s="206"/>
      <c r="P2451" s="71" t="s">
        <v>19</v>
      </c>
      <c r="Q2451" s="71" t="s">
        <v>518</v>
      </c>
      <c r="R2451" s="150" t="s">
        <v>1335</v>
      </c>
      <c r="S2451" s="206" t="s">
        <v>2115</v>
      </c>
      <c r="T2451" s="143"/>
      <c r="U2451" s="206"/>
      <c r="V2451" s="206" t="s">
        <v>1049</v>
      </c>
      <c r="W2451" s="206" t="str">
        <f t="shared" si="116"/>
        <v>UNI2017125SUCH1È</v>
      </c>
      <c r="X2451" s="206">
        <f t="shared" si="117"/>
        <v>0</v>
      </c>
      <c r="Y2451" s="206" t="str">
        <f>VLOOKUP(P2451,NIVEAUXADMIN!A:B,2,FALSE)</f>
        <v>HT07</v>
      </c>
      <c r="Z2451" s="206" t="str">
        <f>VLOOKUP(Q2451,NIVEAUXADMIN!E:F,2,FALSE)</f>
        <v>HT07751</v>
      </c>
      <c r="AA2451" s="206" t="str">
        <f>VLOOKUP(R2451,NIVEAUXADMIN!I:J,2,FALSE)</f>
        <v>HT07751-01</v>
      </c>
      <c r="AB2451" s="206">
        <f>IF(SUMPRODUCT(($A$4:$A2451=A2451)*($Q$4:$Q2451=Q2451))&gt;1,0,1)</f>
        <v>0</v>
      </c>
      <c r="AC2451" s="207">
        <f>IF(SUMPRODUCT(($A$4:$A2451=A2451)*($F$4:$F2451=F2451)*($Q$4:$Q2451=Q2451))&gt;1,0,1)</f>
        <v>0</v>
      </c>
      <c r="AD2451" s="206" t="str">
        <f t="shared" si="118"/>
        <v xml:space="preserve">{"Organisation": "Union des Amis Socio Culturels d'Action en Développement", "Indicateur": "Distribution de biens non-alimentaire", "Statut": "Réalisé", "Date de l'activité (passé ou planifiée)
( jj-mm-aaaa)": "1/25/2017", "Département": "Sud", "Commune": "Chardonnieres", "Section Communale": "1ère Randel"}, </v>
      </c>
    </row>
    <row r="2452" spans="1:30" s="71" customFormat="1" x14ac:dyDescent="0.25">
      <c r="A2452" s="71" t="s">
        <v>2246</v>
      </c>
      <c r="B2452" s="71" t="s">
        <v>67</v>
      </c>
      <c r="C2452" s="71" t="s">
        <v>47</v>
      </c>
      <c r="D2452" s="71" t="s">
        <v>15</v>
      </c>
      <c r="E2452" s="132">
        <v>42760</v>
      </c>
      <c r="F2452" s="77" t="s">
        <v>2417</v>
      </c>
      <c r="G2452" s="145" t="s">
        <v>1050</v>
      </c>
      <c r="H2452" s="138" t="str">
        <f>IFERROR(VLOOKUP(G2452,REFERENCES!O:P,2,FALSE),"")</f>
        <v xml:space="preserve">Nombre </v>
      </c>
      <c r="I2452" s="207">
        <v>500</v>
      </c>
      <c r="J2452" s="146"/>
      <c r="K2452" s="146"/>
      <c r="L2452" s="146"/>
      <c r="M2452" s="147"/>
      <c r="N2452" s="73">
        <v>500</v>
      </c>
      <c r="O2452" s="206"/>
      <c r="P2452" s="71" t="s">
        <v>19</v>
      </c>
      <c r="Q2452" s="71" t="s">
        <v>518</v>
      </c>
      <c r="R2452" s="150" t="s">
        <v>1335</v>
      </c>
      <c r="S2452" s="206" t="s">
        <v>2115</v>
      </c>
      <c r="T2452" s="206"/>
      <c r="U2452" s="206"/>
      <c r="V2452" s="145"/>
      <c r="W2452" s="206" t="str">
        <f t="shared" si="116"/>
        <v>UNI2017125SUCH1È</v>
      </c>
      <c r="X2452" s="206">
        <f t="shared" si="117"/>
        <v>0</v>
      </c>
      <c r="Y2452" s="206" t="str">
        <f>VLOOKUP(P2452,NIVEAUXADMIN!A:B,2,FALSE)</f>
        <v>HT07</v>
      </c>
      <c r="Z2452" s="206" t="str">
        <f>VLOOKUP(Q2452,NIVEAUXADMIN!E:F,2,FALSE)</f>
        <v>HT07751</v>
      </c>
      <c r="AA2452" s="206" t="str">
        <f>VLOOKUP(R2452,NIVEAUXADMIN!I:J,2,FALSE)</f>
        <v>HT07751-01</v>
      </c>
      <c r="AB2452" s="206">
        <f>IF(SUMPRODUCT(($A$4:$A2452=A2452)*($Q$4:$Q2452=Q2452))&gt;1,0,1)</f>
        <v>0</v>
      </c>
      <c r="AC2452" s="207">
        <f>IF(SUMPRODUCT(($A$4:$A2452=A2452)*($F$4:$F2452=F2452)*($Q$4:$Q2452=Q2452))&gt;1,0,1)</f>
        <v>0</v>
      </c>
      <c r="AD2452" s="206" t="str">
        <f t="shared" si="118"/>
        <v xml:space="preserve">{"Organisation": "Union des Amis Socio Culturels d'Action en Développement", "Indicateur": "Distribution de biens non-alimentaire", "Statut": "Réalisé", "Date de l'activité (passé ou planifiée)
( jj-mm-aaaa)": "1/25/2017", "Département": "Sud", "Commune": "Chardonnieres", "Section Communale": "1ère Randel"}, </v>
      </c>
    </row>
    <row r="2453" spans="1:30" s="71" customFormat="1" x14ac:dyDescent="0.25">
      <c r="A2453" s="143" t="s">
        <v>2246</v>
      </c>
      <c r="B2453" s="143" t="s">
        <v>67</v>
      </c>
      <c r="C2453" s="143" t="s">
        <v>47</v>
      </c>
      <c r="D2453" s="143" t="s">
        <v>15</v>
      </c>
      <c r="E2453" s="132">
        <v>42760</v>
      </c>
      <c r="F2453" s="77" t="s">
        <v>2417</v>
      </c>
      <c r="G2453" s="145" t="s">
        <v>1055</v>
      </c>
      <c r="H2453" s="138" t="str">
        <f>IFERROR(VLOOKUP(G2453,REFERENCES!O:P,2,FALSE),"")</f>
        <v xml:space="preserve">Nombre </v>
      </c>
      <c r="I2453" s="207">
        <v>500</v>
      </c>
      <c r="J2453" s="207"/>
      <c r="K2453" s="207"/>
      <c r="L2453" s="207"/>
      <c r="M2453" s="147"/>
      <c r="N2453" s="207">
        <v>500</v>
      </c>
      <c r="O2453" s="206"/>
      <c r="P2453" s="206" t="s">
        <v>19</v>
      </c>
      <c r="Q2453" s="206" t="s">
        <v>518</v>
      </c>
      <c r="R2453" s="150" t="s">
        <v>1335</v>
      </c>
      <c r="S2453" s="206" t="s">
        <v>2115</v>
      </c>
      <c r="T2453" s="206"/>
      <c r="U2453" s="206"/>
      <c r="V2453" s="145"/>
      <c r="W2453" s="206" t="str">
        <f t="shared" si="116"/>
        <v>UNI2017125SUCH1È</v>
      </c>
      <c r="X2453" s="206">
        <f t="shared" si="117"/>
        <v>0</v>
      </c>
      <c r="Y2453" s="206" t="str">
        <f>VLOOKUP(P2453,NIVEAUXADMIN!A:B,2,FALSE)</f>
        <v>HT07</v>
      </c>
      <c r="Z2453" s="206" t="str">
        <f>VLOOKUP(Q2453,NIVEAUXADMIN!E:F,2,FALSE)</f>
        <v>HT07751</v>
      </c>
      <c r="AA2453" s="206" t="str">
        <f>VLOOKUP(R2453,NIVEAUXADMIN!I:J,2,FALSE)</f>
        <v>HT07751-01</v>
      </c>
      <c r="AB2453" s="206">
        <f>IF(SUMPRODUCT(($A$4:$A2453=A2453)*($Q$4:$Q2453=Q2453))&gt;1,0,1)</f>
        <v>0</v>
      </c>
      <c r="AC2453" s="207">
        <f>IF(SUMPRODUCT(($A$4:$A2453=A2453)*($F$4:$F2453=F2453)*($Q$4:$Q2453=Q2453))&gt;1,0,1)</f>
        <v>0</v>
      </c>
      <c r="AD2453" s="206" t="str">
        <f t="shared" si="118"/>
        <v xml:space="preserve">{"Organisation": "Union des Amis Socio Culturels d'Action en Développement", "Indicateur": "Distribution de biens non-alimentaire", "Statut": "Réalisé", "Date de l'activité (passé ou planifiée)
( jj-mm-aaaa)": "1/25/2017", "Département": "Sud", "Commune": "Chardonnieres", "Section Communale": "1ère Randel"}, </v>
      </c>
    </row>
    <row r="2454" spans="1:30" s="71" customFormat="1" x14ac:dyDescent="0.25">
      <c r="A2454" s="143" t="s">
        <v>2246</v>
      </c>
      <c r="B2454" s="143" t="s">
        <v>67</v>
      </c>
      <c r="C2454" s="143" t="s">
        <v>47</v>
      </c>
      <c r="D2454" s="143" t="s">
        <v>15</v>
      </c>
      <c r="E2454" s="132">
        <v>42760</v>
      </c>
      <c r="F2454" s="77" t="s">
        <v>2420</v>
      </c>
      <c r="G2454" s="145" t="s">
        <v>2409</v>
      </c>
      <c r="H2454" s="138" t="str">
        <f>IFERROR(VLOOKUP(G2454,REFERENCES!O:P,2,FALSE),"")</f>
        <v xml:space="preserve">Nombre </v>
      </c>
      <c r="I2454" s="207">
        <v>500</v>
      </c>
      <c r="J2454" s="207"/>
      <c r="K2454" s="207"/>
      <c r="L2454" s="207"/>
      <c r="M2454" s="147"/>
      <c r="N2454" s="207">
        <v>500</v>
      </c>
      <c r="O2454" s="206"/>
      <c r="P2454" s="206" t="s">
        <v>19</v>
      </c>
      <c r="Q2454" s="206" t="s">
        <v>518</v>
      </c>
      <c r="R2454" s="150" t="s">
        <v>1335</v>
      </c>
      <c r="S2454" s="206" t="s">
        <v>2115</v>
      </c>
      <c r="T2454" s="206"/>
      <c r="U2454" s="206"/>
      <c r="V2454" s="145"/>
      <c r="W2454" s="206" t="str">
        <f t="shared" si="116"/>
        <v>UNI2017125SUCH1È</v>
      </c>
      <c r="X2454" s="206">
        <f t="shared" si="117"/>
        <v>0</v>
      </c>
      <c r="Y2454" s="206" t="str">
        <f>VLOOKUP(P2454,NIVEAUXADMIN!A:B,2,FALSE)</f>
        <v>HT07</v>
      </c>
      <c r="Z2454" s="206" t="str">
        <f>VLOOKUP(Q2454,NIVEAUXADMIN!E:F,2,FALSE)</f>
        <v>HT07751</v>
      </c>
      <c r="AA2454" s="206" t="str">
        <f>VLOOKUP(R2454,NIVEAUXADMIN!I:J,2,FALSE)</f>
        <v>HT07751-01</v>
      </c>
      <c r="AB2454" s="206">
        <f>IF(SUMPRODUCT(($A$4:$A2454=A2454)*($Q$4:$Q2454=Q2454))&gt;1,0,1)</f>
        <v>0</v>
      </c>
      <c r="AC2454" s="207">
        <f>IF(SUMPRODUCT(($A$4:$A2454=A2454)*($F$4:$F2454=F2454)*($Q$4:$Q2454=Q2454))&gt;1,0,1)</f>
        <v>1</v>
      </c>
      <c r="AD2454" s="206" t="str">
        <f t="shared" si="118"/>
        <v xml:space="preserve">{"Organisation": "Union des Amis Socio Culturels d'Action en Développement", "Indicateur": "Distribution de materiel d'abris d'urgence", "Statut": "Réalisé", "Date de l'activité (passé ou planifiée)
( jj-mm-aaaa)": "1/25/2017", "Département": "Sud", "Commune": "Chardonnieres", "Section Communale": "1ère Randel"}, </v>
      </c>
    </row>
    <row r="2455" spans="1:30" s="71" customFormat="1" x14ac:dyDescent="0.25">
      <c r="A2455" s="143" t="s">
        <v>2246</v>
      </c>
      <c r="B2455" s="143" t="s">
        <v>67</v>
      </c>
      <c r="C2455" s="143" t="s">
        <v>47</v>
      </c>
      <c r="D2455" s="143" t="s">
        <v>15</v>
      </c>
      <c r="E2455" s="132">
        <v>42761</v>
      </c>
      <c r="F2455" s="77" t="s">
        <v>2417</v>
      </c>
      <c r="G2455" s="145" t="s">
        <v>1047</v>
      </c>
      <c r="H2455" s="138" t="str">
        <f>IFERROR(VLOOKUP(G2455,REFERENCES!O:P,2,FALSE),"")</f>
        <v xml:space="preserve">Nombre </v>
      </c>
      <c r="I2455" s="207">
        <v>300</v>
      </c>
      <c r="J2455" s="207"/>
      <c r="K2455" s="207"/>
      <c r="L2455" s="207"/>
      <c r="M2455" s="147"/>
      <c r="N2455" s="207">
        <v>300</v>
      </c>
      <c r="O2455" s="206"/>
      <c r="P2455" s="206" t="s">
        <v>19</v>
      </c>
      <c r="Q2455" s="206" t="s">
        <v>515</v>
      </c>
      <c r="R2455" s="150" t="s">
        <v>1497</v>
      </c>
      <c r="S2455" s="206" t="s">
        <v>2114</v>
      </c>
      <c r="T2455" s="206"/>
      <c r="U2455" s="206"/>
      <c r="V2455" s="145"/>
      <c r="W2455" s="206" t="str">
        <f t="shared" si="116"/>
        <v>UNI2017126SUCH3È</v>
      </c>
      <c r="X2455" s="206">
        <f t="shared" si="117"/>
        <v>0</v>
      </c>
      <c r="Y2455" s="206" t="str">
        <f>VLOOKUP(P2455,NIVEAUXADMIN!A:B,2,FALSE)</f>
        <v>HT07</v>
      </c>
      <c r="Z2455" s="206" t="str">
        <f>VLOOKUP(Q2455,NIVEAUXADMIN!E:F,2,FALSE)</f>
        <v>HT07713</v>
      </c>
      <c r="AA2455" s="206" t="str">
        <f>VLOOKUP(R2455,NIVEAUXADMIN!I:J,2,FALSE)</f>
        <v>HT07713-03</v>
      </c>
      <c r="AB2455" s="206">
        <f>IF(SUMPRODUCT(($A$4:$A2455=A2455)*($Q$4:$Q2455=Q2455))&gt;1,0,1)</f>
        <v>1</v>
      </c>
      <c r="AC2455" s="207">
        <f>IF(SUMPRODUCT(($A$4:$A2455=A2455)*($F$4:$F2455=F2455)*($Q$4:$Q2455=Q2455))&gt;1,0,1)</f>
        <v>1</v>
      </c>
      <c r="AD2455" s="206" t="str">
        <f t="shared" si="118"/>
        <v xml:space="preserve">{"Organisation": "Union des Amis Socio Culturels d'Action en Développement", "Indicateur": "Distribution de biens non-alimentaire", "Statut": "Réalisé", "Date de l'activité (passé ou planifiée)
( jj-mm-aaaa)": "1/26/2017", "Département": "Sud", "Commune": "Chantal", "Section Communale": "3ème Carrefour Canon"}, </v>
      </c>
    </row>
    <row r="2456" spans="1:30" s="71" customFormat="1" x14ac:dyDescent="0.25">
      <c r="A2456" s="143" t="s">
        <v>2246</v>
      </c>
      <c r="B2456" s="143" t="s">
        <v>67</v>
      </c>
      <c r="C2456" s="143" t="s">
        <v>47</v>
      </c>
      <c r="D2456" s="143" t="s">
        <v>15</v>
      </c>
      <c r="E2456" s="132">
        <v>42761</v>
      </c>
      <c r="F2456" s="77" t="s">
        <v>2417</v>
      </c>
      <c r="G2456" s="145" t="s">
        <v>1058</v>
      </c>
      <c r="H2456" s="138" t="str">
        <f>IFERROR(VLOOKUP(G2456,REFERENCES!O:P,2,FALSE),"")</f>
        <v xml:space="preserve">Nombre </v>
      </c>
      <c r="I2456" s="207">
        <v>300</v>
      </c>
      <c r="J2456" s="207"/>
      <c r="K2456" s="207"/>
      <c r="L2456" s="207"/>
      <c r="M2456" s="147"/>
      <c r="N2456" s="207">
        <v>300</v>
      </c>
      <c r="O2456" s="206"/>
      <c r="P2456" s="206" t="s">
        <v>19</v>
      </c>
      <c r="Q2456" s="206" t="s">
        <v>515</v>
      </c>
      <c r="R2456" s="150" t="s">
        <v>1497</v>
      </c>
      <c r="S2456" s="206" t="s">
        <v>2114</v>
      </c>
      <c r="T2456" s="206"/>
      <c r="U2456" s="206"/>
      <c r="V2456" s="206" t="s">
        <v>1049</v>
      </c>
      <c r="W2456" s="206" t="str">
        <f t="shared" si="116"/>
        <v>UNI2017126SUCH3È</v>
      </c>
      <c r="X2456" s="206">
        <f t="shared" si="117"/>
        <v>0</v>
      </c>
      <c r="Y2456" s="206" t="str">
        <f>VLOOKUP(P2456,NIVEAUXADMIN!A:B,2,FALSE)</f>
        <v>HT07</v>
      </c>
      <c r="Z2456" s="206" t="str">
        <f>VLOOKUP(Q2456,NIVEAUXADMIN!E:F,2,FALSE)</f>
        <v>HT07713</v>
      </c>
      <c r="AA2456" s="206" t="str">
        <f>VLOOKUP(R2456,NIVEAUXADMIN!I:J,2,FALSE)</f>
        <v>HT07713-03</v>
      </c>
      <c r="AB2456" s="206">
        <f>IF(SUMPRODUCT(($A$4:$A2456=A2456)*($Q$4:$Q2456=Q2456))&gt;1,0,1)</f>
        <v>0</v>
      </c>
      <c r="AC2456" s="207">
        <f>IF(SUMPRODUCT(($A$4:$A2456=A2456)*($F$4:$F2456=F2456)*($Q$4:$Q2456=Q2456))&gt;1,0,1)</f>
        <v>0</v>
      </c>
      <c r="AD2456" s="206" t="str">
        <f t="shared" si="118"/>
        <v xml:space="preserve">{"Organisation": "Union des Amis Socio Culturels d'Action en Développement", "Indicateur": "Distribution de biens non-alimentaire", "Statut": "Réalisé", "Date de l'activité (passé ou planifiée)
( jj-mm-aaaa)": "1/26/2017", "Département": "Sud", "Commune": "Chantal", "Section Communale": "3ème Carrefour Canon"}, </v>
      </c>
    </row>
    <row r="2457" spans="1:30" s="71" customFormat="1" x14ac:dyDescent="0.25">
      <c r="A2457" s="143" t="s">
        <v>2246</v>
      </c>
      <c r="B2457" s="143" t="s">
        <v>67</v>
      </c>
      <c r="C2457" s="143" t="s">
        <v>47</v>
      </c>
      <c r="D2457" s="143" t="s">
        <v>15</v>
      </c>
      <c r="E2457" s="132">
        <v>42761</v>
      </c>
      <c r="F2457" s="77" t="s">
        <v>2420</v>
      </c>
      <c r="G2457" s="145" t="s">
        <v>2409</v>
      </c>
      <c r="H2457" s="138" t="str">
        <f>IFERROR(VLOOKUP(G2457,REFERENCES!O:P,2,FALSE),"")</f>
        <v xml:space="preserve">Nombre </v>
      </c>
      <c r="I2457" s="207">
        <v>300</v>
      </c>
      <c r="J2457" s="207"/>
      <c r="K2457" s="207"/>
      <c r="L2457" s="207"/>
      <c r="M2457" s="147"/>
      <c r="N2457" s="207">
        <v>300</v>
      </c>
      <c r="O2457" s="206"/>
      <c r="P2457" s="206" t="s">
        <v>19</v>
      </c>
      <c r="Q2457" s="206" t="s">
        <v>515</v>
      </c>
      <c r="R2457" s="150" t="s">
        <v>1497</v>
      </c>
      <c r="S2457" s="206" t="s">
        <v>2114</v>
      </c>
      <c r="T2457" s="206"/>
      <c r="U2457" s="206"/>
      <c r="V2457" s="145"/>
      <c r="W2457" s="206" t="str">
        <f t="shared" si="116"/>
        <v>UNI2017126SUCH3È</v>
      </c>
      <c r="X2457" s="206">
        <f t="shared" si="117"/>
        <v>0</v>
      </c>
      <c r="Y2457" s="206" t="str">
        <f>VLOOKUP(P2457,NIVEAUXADMIN!A:B,2,FALSE)</f>
        <v>HT07</v>
      </c>
      <c r="Z2457" s="206" t="str">
        <f>VLOOKUP(Q2457,NIVEAUXADMIN!E:F,2,FALSE)</f>
        <v>HT07713</v>
      </c>
      <c r="AA2457" s="206" t="str">
        <f>VLOOKUP(R2457,NIVEAUXADMIN!I:J,2,FALSE)</f>
        <v>HT07713-03</v>
      </c>
      <c r="AB2457" s="206">
        <f>IF(SUMPRODUCT(($A$4:$A2457=A2457)*($Q$4:$Q2457=Q2457))&gt;1,0,1)</f>
        <v>0</v>
      </c>
      <c r="AC2457" s="207">
        <f>IF(SUMPRODUCT(($A$4:$A2457=A2457)*($F$4:$F2457=F2457)*($Q$4:$Q2457=Q2457))&gt;1,0,1)</f>
        <v>1</v>
      </c>
      <c r="AD2457" s="206" t="str">
        <f t="shared" si="118"/>
        <v xml:space="preserve">{"Organisation": "Union des Amis Socio Culturels d'Action en Développement", "Indicateur": "Distribution de materiel d'abris d'urgence", "Statut": "Réalisé", "Date de l'activité (passé ou planifiée)
( jj-mm-aaaa)": "1/26/2017", "Département": "Sud", "Commune": "Chantal", "Section Communale": "3ème Carrefour Canon"}, </v>
      </c>
    </row>
    <row r="2458" spans="1:30" s="71" customFormat="1" x14ac:dyDescent="0.25">
      <c r="A2458" s="143" t="s">
        <v>2246</v>
      </c>
      <c r="B2458" s="143"/>
      <c r="C2458" s="143"/>
      <c r="D2458" s="143" t="s">
        <v>28</v>
      </c>
      <c r="E2458" s="132" t="s">
        <v>2300</v>
      </c>
      <c r="F2458" s="77" t="s">
        <v>2420</v>
      </c>
      <c r="G2458" s="145" t="s">
        <v>2410</v>
      </c>
      <c r="H2458" s="138" t="str">
        <f>IFERROR(VLOOKUP(G2458,REFERENCES!O:P,2,FALSE),"")</f>
        <v xml:space="preserve">Nombre </v>
      </c>
      <c r="I2458" s="207">
        <v>75</v>
      </c>
      <c r="J2458" s="207"/>
      <c r="K2458" s="207"/>
      <c r="L2458" s="207"/>
      <c r="M2458" s="147"/>
      <c r="N2458" s="207">
        <v>75</v>
      </c>
      <c r="O2458" s="149" t="s">
        <v>1038</v>
      </c>
      <c r="P2458" s="206" t="s">
        <v>19</v>
      </c>
      <c r="Q2458" s="206" t="s">
        <v>515</v>
      </c>
      <c r="R2458" s="150" t="s">
        <v>1497</v>
      </c>
      <c r="S2458" s="206"/>
      <c r="T2458" s="206" t="s">
        <v>1033</v>
      </c>
      <c r="U2458" s="206" t="s">
        <v>2302</v>
      </c>
      <c r="V2458" s="145" t="s">
        <v>2301</v>
      </c>
      <c r="W2458" s="206" t="e">
        <f t="shared" si="116"/>
        <v>#VALUE!</v>
      </c>
      <c r="X2458" s="206">
        <f t="shared" si="117"/>
        <v>36</v>
      </c>
      <c r="Y2458" s="206" t="str">
        <f>VLOOKUP(P2458,NIVEAUXADMIN!A:B,2,FALSE)</f>
        <v>HT07</v>
      </c>
      <c r="Z2458" s="206" t="str">
        <f>VLOOKUP(Q2458,NIVEAUXADMIN!E:F,2,FALSE)</f>
        <v>HT07713</v>
      </c>
      <c r="AA2458" s="206" t="str">
        <f>VLOOKUP(R2458,NIVEAUXADMIN!I:J,2,FALSE)</f>
        <v>HT07713-03</v>
      </c>
      <c r="AB2458" s="206">
        <f>IF(SUMPRODUCT(($A$4:$A2458=A2458)*($Q$4:$Q2458=Q2458))&gt;1,0,1)</f>
        <v>0</v>
      </c>
      <c r="AC2458" s="207">
        <f>IF(SUMPRODUCT(($A$4:$A2458=A2458)*($F$4:$F2458=F2458)*($Q$4:$Q2458=Q2458))&gt;1,0,1)</f>
        <v>0</v>
      </c>
      <c r="AD2458" s="206" t="str">
        <f t="shared" si="118"/>
        <v xml:space="preserve">{"Organisation": "Union des Amis Socio Culturels d'Action en Développement", "Indicateur": "Distribution de materiel d'abris d'urgence", "Statut": "Planifié (non financé)", "Date de l'activité (passé ou planifiée)
( jj-mm-aaaa)": "Janv-dec-17", "Département": "Sud", "Commune": "Chantal", "Section Communale": "3ème Carrefour Canon"}, </v>
      </c>
    </row>
    <row r="2459" spans="1:30" s="71" customFormat="1" x14ac:dyDescent="0.25">
      <c r="A2459" s="143" t="s">
        <v>2246</v>
      </c>
      <c r="B2459" s="143"/>
      <c r="C2459" s="143"/>
      <c r="D2459" s="143" t="s">
        <v>28</v>
      </c>
      <c r="E2459" s="132" t="s">
        <v>2300</v>
      </c>
      <c r="F2459" s="77" t="s">
        <v>2420</v>
      </c>
      <c r="G2459" s="145" t="s">
        <v>2410</v>
      </c>
      <c r="H2459" s="138" t="str">
        <f>IFERROR(VLOOKUP(G2459,REFERENCES!O:P,2,FALSE),"")</f>
        <v xml:space="preserve">Nombre </v>
      </c>
      <c r="I2459" s="207">
        <v>75</v>
      </c>
      <c r="J2459" s="207"/>
      <c r="K2459" s="207"/>
      <c r="L2459" s="207"/>
      <c r="M2459" s="147"/>
      <c r="N2459" s="207">
        <v>75</v>
      </c>
      <c r="O2459" s="149" t="s">
        <v>1038</v>
      </c>
      <c r="P2459" s="206" t="s">
        <v>19</v>
      </c>
      <c r="Q2459" s="206" t="s">
        <v>524</v>
      </c>
      <c r="R2459" s="150" t="s">
        <v>1759</v>
      </c>
      <c r="S2459" s="206"/>
      <c r="T2459" s="206" t="s">
        <v>1033</v>
      </c>
      <c r="U2459" s="206" t="s">
        <v>2302</v>
      </c>
      <c r="V2459" s="145" t="s">
        <v>2303</v>
      </c>
      <c r="W2459" s="206" t="e">
        <f t="shared" si="116"/>
        <v>#VALUE!</v>
      </c>
      <c r="X2459" s="206">
        <f t="shared" si="117"/>
        <v>36</v>
      </c>
      <c r="Y2459" s="206" t="str">
        <f>VLOOKUP(P2459,NIVEAUXADMIN!A:B,2,FALSE)</f>
        <v>HT07</v>
      </c>
      <c r="Z2459" s="206" t="str">
        <f>VLOOKUP(Q2459,NIVEAUXADMIN!E:F,2,FALSE)</f>
        <v>HT07716</v>
      </c>
      <c r="AA2459" s="206" t="str">
        <f>VLOOKUP(R2459,NIVEAUXADMIN!I:J,2,FALSE)</f>
        <v>HT07716-01</v>
      </c>
      <c r="AB2459" s="206">
        <f>IF(SUMPRODUCT(($A$4:$A2459=A2459)*($Q$4:$Q2459=Q2459))&gt;1,0,1)</f>
        <v>0</v>
      </c>
      <c r="AC2459" s="207">
        <f>IF(SUMPRODUCT(($A$4:$A2459=A2459)*($F$4:$F2459=F2459)*($Q$4:$Q2459=Q2459))&gt;1,0,1)</f>
        <v>1</v>
      </c>
      <c r="AD2459" s="206" t="str">
        <f t="shared" si="118"/>
        <v xml:space="preserve">{"Organisation": "Union des Amis Socio Culturels d'Action en Développement", "Indicateur": "Distribution de materiel d'abris d'urgence", "Statut": "Planifié (non financé)", "Date de l'activité (passé ou planifiée)
( jj-mm-aaaa)": "Janv-dec-17", "Département": "Sud", "Commune": "Ile A Vache", "Section Communale": "Ile à Vache"}, </v>
      </c>
    </row>
    <row r="2460" spans="1:30" s="71" customFormat="1" x14ac:dyDescent="0.25">
      <c r="A2460" s="143" t="s">
        <v>2246</v>
      </c>
      <c r="B2460" s="143"/>
      <c r="C2460" s="143"/>
      <c r="D2460" s="143" t="s">
        <v>28</v>
      </c>
      <c r="E2460" s="132" t="s">
        <v>2300</v>
      </c>
      <c r="F2460" s="77" t="s">
        <v>2420</v>
      </c>
      <c r="G2460" s="145" t="s">
        <v>2410</v>
      </c>
      <c r="H2460" s="138" t="str">
        <f>IFERROR(VLOOKUP(G2460,REFERENCES!O:P,2,FALSE),"")</f>
        <v xml:space="preserve">Nombre </v>
      </c>
      <c r="I2460" s="207">
        <v>75</v>
      </c>
      <c r="J2460" s="207"/>
      <c r="K2460" s="207"/>
      <c r="L2460" s="207"/>
      <c r="M2460" s="147"/>
      <c r="N2460" s="207">
        <v>75</v>
      </c>
      <c r="O2460" s="149" t="s">
        <v>1038</v>
      </c>
      <c r="P2460" s="206" t="s">
        <v>19</v>
      </c>
      <c r="Q2460" s="206" t="s">
        <v>534</v>
      </c>
      <c r="R2460" s="150" t="s">
        <v>1324</v>
      </c>
      <c r="S2460" s="206"/>
      <c r="T2460" s="206" t="s">
        <v>1033</v>
      </c>
      <c r="U2460" s="206" t="s">
        <v>2302</v>
      </c>
      <c r="V2460" s="145" t="s">
        <v>2303</v>
      </c>
      <c r="W2460" s="206" t="e">
        <f t="shared" si="116"/>
        <v>#VALUE!</v>
      </c>
      <c r="X2460" s="206">
        <f t="shared" si="117"/>
        <v>36</v>
      </c>
      <c r="Y2460" s="206" t="str">
        <f>VLOOKUP(P2460,NIVEAUXADMIN!A:B,2,FALSE)</f>
        <v>HT07</v>
      </c>
      <c r="Z2460" s="206" t="str">
        <f>VLOOKUP(Q2460,NIVEAUXADMIN!E:F,2,FALSE)</f>
        <v>HT07742</v>
      </c>
      <c r="AA2460" s="206" t="str">
        <f>VLOOKUP(R2460,NIVEAUXADMIN!I:J,2,FALSE)</f>
        <v>HT07742-01</v>
      </c>
      <c r="AB2460" s="206">
        <f>IF(SUMPRODUCT(($A$4:$A2460=A2460)*($Q$4:$Q2460=Q2460))&gt;1,0,1)</f>
        <v>0</v>
      </c>
      <c r="AC2460" s="207">
        <f>IF(SUMPRODUCT(($A$4:$A2460=A2460)*($F$4:$F2460=F2460)*($Q$4:$Q2460=Q2460))&gt;1,0,1)</f>
        <v>1</v>
      </c>
      <c r="AD2460" s="206" t="str">
        <f t="shared" si="118"/>
        <v xml:space="preserve">{"Organisation": "Union des Amis Socio Culturels d'Action en Développement", "Indicateur": "Distribution de materiel d'abris d'urgence", "Statut": "Planifié (non financé)", "Date de l'activité (passé ou planifiée)
( jj-mm-aaaa)": "Janv-dec-17", "Département": "Sud", "Commune": "Port-a-Piment", "Section Communale": "1ère Paricot"}, </v>
      </c>
    </row>
    <row r="2461" spans="1:30" s="71" customFormat="1" x14ac:dyDescent="0.25">
      <c r="A2461" s="143" t="s">
        <v>2246</v>
      </c>
      <c r="B2461" s="143"/>
      <c r="C2461" s="143"/>
      <c r="D2461" s="143" t="s">
        <v>28</v>
      </c>
      <c r="E2461" s="132" t="s">
        <v>2300</v>
      </c>
      <c r="F2461" s="77" t="s">
        <v>2418</v>
      </c>
      <c r="G2461" s="217"/>
      <c r="H2461" s="138" t="str">
        <f>IFERROR(VLOOKUP(G2461,REFERENCES!O:P,2,FALSE),"")</f>
        <v/>
      </c>
      <c r="I2461" s="207">
        <v>150</v>
      </c>
      <c r="J2461" s="207"/>
      <c r="K2461" s="207"/>
      <c r="L2461" s="207"/>
      <c r="M2461" s="147"/>
      <c r="N2461" s="207">
        <v>150</v>
      </c>
      <c r="O2461" s="149" t="s">
        <v>1038</v>
      </c>
      <c r="P2461" s="206" t="s">
        <v>19</v>
      </c>
      <c r="Q2461" s="206" t="s">
        <v>20</v>
      </c>
      <c r="R2461" s="150" t="s">
        <v>1720</v>
      </c>
      <c r="S2461" s="206"/>
      <c r="T2461" s="206" t="s">
        <v>1033</v>
      </c>
      <c r="U2461" s="206" t="s">
        <v>2333</v>
      </c>
      <c r="V2461" s="145" t="s">
        <v>2332</v>
      </c>
      <c r="W2461" s="206" t="e">
        <f t="shared" si="116"/>
        <v>#VALUE!</v>
      </c>
      <c r="X2461" s="206">
        <f t="shared" si="117"/>
        <v>36</v>
      </c>
      <c r="Y2461" s="206" t="str">
        <f>VLOOKUP(P2461,NIVEAUXADMIN!A:B,2,FALSE)</f>
        <v>HT07</v>
      </c>
      <c r="Z2461" s="206" t="str">
        <f>VLOOKUP(Q2461,NIVEAUXADMIN!E:F,2,FALSE)</f>
        <v>HT07711</v>
      </c>
      <c r="AA2461" s="206" t="str">
        <f>VLOOKUP(R2461,NIVEAUXADMIN!I:J,2,FALSE)</f>
        <v>HT07711-04</v>
      </c>
      <c r="AB2461" s="206">
        <f>IF(SUMPRODUCT(($A$4:$A2461=A2461)*($Q$4:$Q2461=Q2461))&gt;1,0,1)</f>
        <v>1</v>
      </c>
      <c r="AC2461" s="207">
        <f>IF(SUMPRODUCT(($A$4:$A2461=A2461)*($F$4:$F2461=F2461)*($Q$4:$Q2461=Q2461))&gt;1,0,1)</f>
        <v>1</v>
      </c>
      <c r="AD2461"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 "Commune": "Les Cayes", "Section Communale": "7ème Laurent"}, </v>
      </c>
    </row>
    <row r="2462" spans="1:30" s="71" customFormat="1" x14ac:dyDescent="0.25">
      <c r="A2462" s="143" t="s">
        <v>2246</v>
      </c>
      <c r="B2462" s="143"/>
      <c r="C2462" s="143"/>
      <c r="D2462" s="143" t="s">
        <v>28</v>
      </c>
      <c r="E2462" s="132" t="s">
        <v>2300</v>
      </c>
      <c r="F2462" s="77" t="s">
        <v>2418</v>
      </c>
      <c r="G2462" s="217"/>
      <c r="H2462" s="138" t="str">
        <f>IFERROR(VLOOKUP(G2462,REFERENCES!O:P,2,FALSE),"")</f>
        <v/>
      </c>
      <c r="I2462" s="207">
        <v>150</v>
      </c>
      <c r="J2462" s="207"/>
      <c r="K2462" s="207"/>
      <c r="L2462" s="207"/>
      <c r="M2462" s="147"/>
      <c r="N2462" s="207">
        <v>150</v>
      </c>
      <c r="O2462" s="149" t="s">
        <v>1038</v>
      </c>
      <c r="P2462" s="206" t="s">
        <v>19</v>
      </c>
      <c r="Q2462" s="206" t="s">
        <v>534</v>
      </c>
      <c r="R2462" s="150" t="s">
        <v>1324</v>
      </c>
      <c r="S2462" s="206"/>
      <c r="T2462" s="206" t="s">
        <v>1033</v>
      </c>
      <c r="U2462" s="206" t="s">
        <v>2333</v>
      </c>
      <c r="V2462" s="145" t="s">
        <v>2332</v>
      </c>
      <c r="W2462" s="206" t="e">
        <f t="shared" si="116"/>
        <v>#VALUE!</v>
      </c>
      <c r="X2462" s="206">
        <f t="shared" si="117"/>
        <v>36</v>
      </c>
      <c r="Y2462" s="206" t="str">
        <f>VLOOKUP(P2462,NIVEAUXADMIN!A:B,2,FALSE)</f>
        <v>HT07</v>
      </c>
      <c r="Z2462" s="206" t="str">
        <f>VLOOKUP(Q2462,NIVEAUXADMIN!E:F,2,FALSE)</f>
        <v>HT07742</v>
      </c>
      <c r="AA2462" s="206" t="str">
        <f>VLOOKUP(R2462,NIVEAUXADMIN!I:J,2,FALSE)</f>
        <v>HT07742-01</v>
      </c>
      <c r="AB2462" s="206">
        <f>IF(SUMPRODUCT(($A$4:$A2462=A2462)*($Q$4:$Q2462=Q2462))&gt;1,0,1)</f>
        <v>0</v>
      </c>
      <c r="AC2462" s="207">
        <f>IF(SUMPRODUCT(($A$4:$A2462=A2462)*($F$4:$F2462=F2462)*($Q$4:$Q2462=Q2462))&gt;1,0,1)</f>
        <v>1</v>
      </c>
      <c r="AD2462"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 "Commune": "Port-a-Piment", "Section Communale": "1ère Paricot"}, </v>
      </c>
    </row>
    <row r="2463" spans="1:30" s="71" customFormat="1" x14ac:dyDescent="0.25">
      <c r="A2463" s="143" t="s">
        <v>2246</v>
      </c>
      <c r="B2463" s="143"/>
      <c r="C2463" s="143"/>
      <c r="D2463" s="143" t="s">
        <v>28</v>
      </c>
      <c r="E2463" s="132" t="s">
        <v>2300</v>
      </c>
      <c r="F2463" s="77" t="s">
        <v>2418</v>
      </c>
      <c r="G2463" s="217"/>
      <c r="H2463" s="138" t="str">
        <f>IFERROR(VLOOKUP(G2463,REFERENCES!O:P,2,FALSE),"")</f>
        <v/>
      </c>
      <c r="I2463" s="207">
        <v>150</v>
      </c>
      <c r="J2463" s="207"/>
      <c r="K2463" s="207"/>
      <c r="L2463" s="207"/>
      <c r="M2463" s="147"/>
      <c r="N2463" s="207">
        <v>150</v>
      </c>
      <c r="O2463" s="149" t="s">
        <v>1038</v>
      </c>
      <c r="P2463" s="206" t="s">
        <v>19</v>
      </c>
      <c r="Q2463" s="206" t="s">
        <v>515</v>
      </c>
      <c r="R2463" s="150" t="s">
        <v>1497</v>
      </c>
      <c r="S2463" s="206"/>
      <c r="T2463" s="206" t="s">
        <v>1033</v>
      </c>
      <c r="U2463" s="206" t="s">
        <v>2333</v>
      </c>
      <c r="V2463" s="145" t="s">
        <v>2332</v>
      </c>
      <c r="W2463" s="206" t="e">
        <f t="shared" si="116"/>
        <v>#VALUE!</v>
      </c>
      <c r="X2463" s="206">
        <f t="shared" si="117"/>
        <v>36</v>
      </c>
      <c r="Y2463" s="206" t="str">
        <f>VLOOKUP(P2463,NIVEAUXADMIN!A:B,2,FALSE)</f>
        <v>HT07</v>
      </c>
      <c r="Z2463" s="206" t="str">
        <f>VLOOKUP(Q2463,NIVEAUXADMIN!E:F,2,FALSE)</f>
        <v>HT07713</v>
      </c>
      <c r="AA2463" s="206" t="str">
        <f>VLOOKUP(R2463,NIVEAUXADMIN!I:J,2,FALSE)</f>
        <v>HT07713-03</v>
      </c>
      <c r="AB2463" s="206">
        <f>IF(SUMPRODUCT(($A$4:$A2463=A2463)*($Q$4:$Q2463=Q2463))&gt;1,0,1)</f>
        <v>0</v>
      </c>
      <c r="AC2463" s="207">
        <f>IF(SUMPRODUCT(($A$4:$A2463=A2463)*($F$4:$F2463=F2463)*($Q$4:$Q2463=Q2463))&gt;1,0,1)</f>
        <v>1</v>
      </c>
      <c r="AD2463"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 "Commune": "Chantal", "Section Communale": "3ème Carrefour Canon"}, </v>
      </c>
    </row>
    <row r="2464" spans="1:30" s="71" customFormat="1" x14ac:dyDescent="0.25">
      <c r="A2464" s="143" t="s">
        <v>2246</v>
      </c>
      <c r="B2464" s="143"/>
      <c r="C2464" s="143"/>
      <c r="D2464" s="143" t="s">
        <v>28</v>
      </c>
      <c r="E2464" s="132" t="s">
        <v>2300</v>
      </c>
      <c r="F2464" s="77" t="s">
        <v>2418</v>
      </c>
      <c r="G2464" s="217"/>
      <c r="H2464" s="138" t="str">
        <f>IFERROR(VLOOKUP(G2464,REFERENCES!O:P,2,FALSE),"")</f>
        <v/>
      </c>
      <c r="I2464" s="207">
        <v>150</v>
      </c>
      <c r="J2464" s="207"/>
      <c r="K2464" s="207"/>
      <c r="L2464" s="207"/>
      <c r="M2464" s="147"/>
      <c r="N2464" s="207">
        <v>150</v>
      </c>
      <c r="O2464" s="149" t="s">
        <v>1038</v>
      </c>
      <c r="P2464" s="206" t="s">
        <v>181</v>
      </c>
      <c r="Q2464" s="206" t="s">
        <v>339</v>
      </c>
      <c r="R2464" s="150" t="s">
        <v>1528</v>
      </c>
      <c r="S2464" s="206"/>
      <c r="T2464" s="206" t="s">
        <v>1033</v>
      </c>
      <c r="U2464" s="206" t="s">
        <v>2333</v>
      </c>
      <c r="V2464" s="145" t="s">
        <v>2332</v>
      </c>
      <c r="W2464" s="206" t="e">
        <f t="shared" si="116"/>
        <v>#VALUE!</v>
      </c>
      <c r="X2464" s="206">
        <f t="shared" si="117"/>
        <v>36</v>
      </c>
      <c r="Y2464" s="206" t="str">
        <f>VLOOKUP(P2464,NIVEAUXADMIN!A:B,2,FALSE)</f>
        <v>HT02</v>
      </c>
      <c r="Z2464" s="206" t="str">
        <f>VLOOKUP(Q2464,NIVEAUXADMIN!E:F,2,FALSE)</f>
        <v>HT02221</v>
      </c>
      <c r="AA2464" s="206" t="str">
        <f>VLOOKUP(R2464,NIVEAUXADMIN!I:J,2,FALSE)</f>
        <v>HT02221-03</v>
      </c>
      <c r="AB2464" s="206">
        <f>IF(SUMPRODUCT(($A$4:$A2464=A2464)*($Q$4:$Q2464=Q2464))&gt;1,0,1)</f>
        <v>1</v>
      </c>
      <c r="AC2464" s="207">
        <f>IF(SUMPRODUCT(($A$4:$A2464=A2464)*($F$4:$F2464=F2464)*($Q$4:$Q2464=Q2464))&gt;1,0,1)</f>
        <v>1</v>
      </c>
      <c r="AD2464"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"Sud-Est", "Commune": "Bainet", "Section Communale": "3ème La Vallée"}, </v>
      </c>
    </row>
    <row r="2465" spans="1:30" s="71" customFormat="1" x14ac:dyDescent="0.25">
      <c r="A2465" s="143" t="s">
        <v>2246</v>
      </c>
      <c r="B2465" s="143"/>
      <c r="C2465" s="143"/>
      <c r="D2465" s="143" t="s">
        <v>28</v>
      </c>
      <c r="E2465" s="132" t="s">
        <v>2300</v>
      </c>
      <c r="F2465" s="77" t="s">
        <v>2418</v>
      </c>
      <c r="G2465" s="217"/>
      <c r="H2465" s="138" t="str">
        <f>IFERROR(VLOOKUP(G2465,REFERENCES!O:P,2,FALSE),"")</f>
        <v/>
      </c>
      <c r="I2465" s="207">
        <v>150</v>
      </c>
      <c r="J2465" s="207"/>
      <c r="K2465" s="207"/>
      <c r="L2465" s="207"/>
      <c r="M2465" s="147"/>
      <c r="N2465" s="207">
        <v>150</v>
      </c>
      <c r="O2465" s="149" t="s">
        <v>1038</v>
      </c>
      <c r="P2465" s="206" t="s">
        <v>181</v>
      </c>
      <c r="Q2465" s="206" t="s">
        <v>564</v>
      </c>
      <c r="R2465" s="150" t="s">
        <v>1679</v>
      </c>
      <c r="S2465" s="206"/>
      <c r="T2465" s="206" t="s">
        <v>1033</v>
      </c>
      <c r="U2465" s="206" t="s">
        <v>2333</v>
      </c>
      <c r="V2465" s="145" t="s">
        <v>2332</v>
      </c>
      <c r="W2465" s="206" t="e">
        <f t="shared" si="116"/>
        <v>#VALUE!</v>
      </c>
      <c r="X2465" s="206">
        <f t="shared" si="117"/>
        <v>36</v>
      </c>
      <c r="Y2465" s="206" t="str">
        <f>VLOOKUP(P2465,NIVEAUXADMIN!A:B,2,FALSE)</f>
        <v>HT02</v>
      </c>
      <c r="Z2465" s="206" t="str">
        <f>VLOOKUP(Q2465,NIVEAUXADMIN!E:F,2,FALSE)</f>
        <v>HT02222</v>
      </c>
      <c r="AA2465" s="206" t="str">
        <f>VLOOKUP(R2465,NIVEAUXADMIN!I:J,2,FALSE)</f>
        <v>HT02222-06</v>
      </c>
      <c r="AB2465" s="206">
        <f>IF(SUMPRODUCT(($A$4:$A2465=A2465)*($Q$4:$Q2465=Q2465))&gt;1,0,1)</f>
        <v>1</v>
      </c>
      <c r="AC2465" s="207">
        <f>IF(SUMPRODUCT(($A$4:$A2465=A2465)*($F$4:$F2465=F2465)*($Q$4:$Q2465=Q2465))&gt;1,0,1)</f>
        <v>1</v>
      </c>
      <c r="AD2465"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"Sud-Est", "Commune": "Cotes de Fer", "Section Communale": "6ème Jamais Vu"}, </v>
      </c>
    </row>
    <row r="2466" spans="1:30" s="71" customFormat="1" x14ac:dyDescent="0.25">
      <c r="A2466" s="71" t="s">
        <v>2246</v>
      </c>
      <c r="D2466" s="71" t="s">
        <v>28</v>
      </c>
      <c r="E2466" s="132" t="s">
        <v>2300</v>
      </c>
      <c r="F2466" s="77" t="s">
        <v>2418</v>
      </c>
      <c r="G2466" s="217"/>
      <c r="H2466" s="138" t="str">
        <f>IFERROR(VLOOKUP(G2466,REFERENCES!O:P,2,FALSE),"")</f>
        <v/>
      </c>
      <c r="I2466" s="207">
        <v>150</v>
      </c>
      <c r="J2466" s="207"/>
      <c r="K2466" s="207"/>
      <c r="L2466" s="207"/>
      <c r="M2466" s="147"/>
      <c r="N2466" s="207">
        <v>150</v>
      </c>
      <c r="O2466" s="149" t="s">
        <v>1038</v>
      </c>
      <c r="P2466" s="206" t="s">
        <v>181</v>
      </c>
      <c r="Q2466" s="206" t="s">
        <v>561</v>
      </c>
      <c r="R2466" s="150" t="s">
        <v>1524</v>
      </c>
      <c r="S2466" s="206"/>
      <c r="T2466" s="206" t="s">
        <v>1033</v>
      </c>
      <c r="U2466" s="206" t="s">
        <v>2333</v>
      </c>
      <c r="V2466" s="145" t="s">
        <v>2332</v>
      </c>
      <c r="W2466" s="206" t="e">
        <f t="shared" si="116"/>
        <v>#VALUE!</v>
      </c>
      <c r="X2466" s="206">
        <f t="shared" si="117"/>
        <v>36</v>
      </c>
      <c r="Y2466" s="206" t="str">
        <f>VLOOKUP(P2466,NIVEAUXADMIN!A:B,2,FALSE)</f>
        <v>HT02</v>
      </c>
      <c r="Z2466" s="206" t="str">
        <f>VLOOKUP(Q2466,NIVEAUXADMIN!E:F,2,FALSE)</f>
        <v>HT02213</v>
      </c>
      <c r="AA2466" s="206" t="str">
        <f>VLOOKUP(R2466,NIVEAUXADMIN!I:J,2,FALSE)</f>
        <v>HT02213-03</v>
      </c>
      <c r="AB2466" s="206">
        <f>IF(SUMPRODUCT(($A$4:$A2466=A2466)*($Q$4:$Q2466=Q2466))&gt;1,0,1)</f>
        <v>1</v>
      </c>
      <c r="AC2466" s="207">
        <f>IF(SUMPRODUCT(($A$4:$A2466=A2466)*($F$4:$F2466=F2466)*($Q$4:$Q2466=Q2466))&gt;1,0,1)</f>
        <v>1</v>
      </c>
      <c r="AD2466" s="206" t="str">
        <f t="shared" si="118"/>
        <v xml:space="preserve">{"Organisation": "Union des Amis Socio Culturels d'Action en Développement", "Indicateur": "Support à l'auto-recouvrement pour la réparation et reconstruction", "Statut": "Planifié (non financé)", "Date de l'activité (passé ou planifiée)
( jj-mm-aaaa)": "Janv-dec-17", "Département": "Sud-Est", "Commune": "Cayes-Jacmel", "Section Communale": "3ème Haut Cap Rouge"}, </v>
      </c>
    </row>
    <row r="2467" spans="1:30" s="71" customFormat="1" x14ac:dyDescent="0.25">
      <c r="A2467" s="71" t="s">
        <v>2228</v>
      </c>
      <c r="C2467" s="71" t="s">
        <v>2328</v>
      </c>
      <c r="D2467" s="71" t="s">
        <v>15</v>
      </c>
      <c r="E2467" s="132">
        <v>42658</v>
      </c>
      <c r="F2467" s="77" t="s">
        <v>2417</v>
      </c>
      <c r="G2467" s="145" t="s">
        <v>1056</v>
      </c>
      <c r="H2467" s="138" t="str">
        <f>IFERROR(VLOOKUP(G2467,REFERENCES!O:P,2,FALSE),"")</f>
        <v xml:space="preserve">Nombre </v>
      </c>
      <c r="I2467" s="207">
        <v>500</v>
      </c>
      <c r="J2467" s="207"/>
      <c r="K2467" s="207">
        <v>300</v>
      </c>
      <c r="L2467" s="207">
        <v>200</v>
      </c>
      <c r="M2467" s="147"/>
      <c r="N2467" s="207">
        <v>500</v>
      </c>
      <c r="O2467" s="149" t="s">
        <v>1038</v>
      </c>
      <c r="P2467" s="143" t="s">
        <v>19</v>
      </c>
      <c r="Q2467" s="206" t="s">
        <v>537</v>
      </c>
      <c r="R2467" s="176" t="s">
        <v>1573</v>
      </c>
      <c r="S2467" s="209"/>
      <c r="T2467" s="206" t="s">
        <v>1033</v>
      </c>
      <c r="U2467" s="180" t="s">
        <v>1062</v>
      </c>
      <c r="V2467" s="206" t="s">
        <v>2329</v>
      </c>
      <c r="W2467" s="206" t="str">
        <f t="shared" si="116"/>
        <v>UNI20161015SUPO4È</v>
      </c>
      <c r="X2467" s="206">
        <f t="shared" si="117"/>
        <v>0</v>
      </c>
      <c r="Y2467" s="206" t="str">
        <f>VLOOKUP(P2467,NIVEAUXADMIN!A:B,2,FALSE)</f>
        <v>HT07</v>
      </c>
      <c r="Z2467" s="206" t="str">
        <f>VLOOKUP(Q2467,NIVEAUXADMIN!E:F,2,FALSE)</f>
        <v>HT07721</v>
      </c>
      <c r="AA2467" s="206" t="str">
        <f>VLOOKUP(R2467,NIVEAUXADMIN!I:J,2,FALSE)</f>
        <v>HT07721-01</v>
      </c>
      <c r="AB2467" s="206">
        <f>IF(SUMPRODUCT(($A$4:$A2467=A2467)*($Q$4:$Q2467=Q2467))&gt;1,0,1)</f>
        <v>1</v>
      </c>
      <c r="AC2467" s="207">
        <f>IF(SUMPRODUCT(($A$4:$A2467=A2467)*($F$4:$F2467=F2467)*($Q$4:$Q2467=Q2467))&gt;1,0,1)</f>
        <v>1</v>
      </c>
      <c r="AD2467" s="206" t="str">
        <f t="shared" si="118"/>
        <v xml:space="preserve">{"Organisation": "United Methodist Committee on Relief", "Indicateur": "Distribution de biens non-alimentaire", "Statut": "Réalisé", "Date de l'activité (passé ou planifiée)
( jj-mm-aaaa)": "10/15/2016", "Département": "Sud", "Commune": "Port-Salut", "Section Communale": "4ème Barbois"}, </v>
      </c>
    </row>
    <row r="2468" spans="1:30" s="71" customFormat="1" x14ac:dyDescent="0.25">
      <c r="A2468" s="71" t="s">
        <v>2228</v>
      </c>
      <c r="C2468" s="206" t="s">
        <v>2328</v>
      </c>
      <c r="D2468" s="206" t="s">
        <v>15</v>
      </c>
      <c r="E2468" s="132">
        <v>42658</v>
      </c>
      <c r="F2468" s="77" t="s">
        <v>2417</v>
      </c>
      <c r="G2468" s="145" t="s">
        <v>1055</v>
      </c>
      <c r="H2468" s="138" t="str">
        <f>IFERROR(VLOOKUP(G2468,REFERENCES!O:P,2,FALSE),"")</f>
        <v xml:space="preserve">Nombre </v>
      </c>
      <c r="I2468" s="207">
        <v>500</v>
      </c>
      <c r="J2468" s="207"/>
      <c r="K2468" s="207"/>
      <c r="L2468" s="207"/>
      <c r="M2468" s="147"/>
      <c r="N2468" s="197"/>
      <c r="O2468" s="149" t="s">
        <v>1038</v>
      </c>
      <c r="P2468" s="206" t="s">
        <v>19</v>
      </c>
      <c r="Q2468" s="206" t="s">
        <v>537</v>
      </c>
      <c r="R2468" s="176" t="s">
        <v>1573</v>
      </c>
      <c r="S2468" s="209"/>
      <c r="T2468" s="206" t="s">
        <v>1033</v>
      </c>
      <c r="U2468" s="180" t="s">
        <v>1062</v>
      </c>
      <c r="V2468" s="206" t="s">
        <v>2330</v>
      </c>
      <c r="W2468" s="206" t="str">
        <f t="shared" si="116"/>
        <v>UNI20161015SUPO4È</v>
      </c>
      <c r="X2468" s="206">
        <f t="shared" si="117"/>
        <v>0</v>
      </c>
      <c r="Y2468" s="206" t="str">
        <f>VLOOKUP(P2468,NIVEAUXADMIN!A:B,2,FALSE)</f>
        <v>HT07</v>
      </c>
      <c r="Z2468" s="206" t="str">
        <f>VLOOKUP(Q2468,NIVEAUXADMIN!E:F,2,FALSE)</f>
        <v>HT07721</v>
      </c>
      <c r="AA2468" s="206" t="str">
        <f>VLOOKUP(R2468,NIVEAUXADMIN!I:J,2,FALSE)</f>
        <v>HT07721-01</v>
      </c>
      <c r="AB2468" s="206">
        <f>IF(SUMPRODUCT(($A$4:$A2468=A2468)*($Q$4:$Q2468=Q2468))&gt;1,0,1)</f>
        <v>0</v>
      </c>
      <c r="AC2468" s="207">
        <f>IF(SUMPRODUCT(($A$4:$A2468=A2468)*($F$4:$F2468=F2468)*($Q$4:$Q2468=Q2468))&gt;1,0,1)</f>
        <v>0</v>
      </c>
      <c r="AD2468" s="206" t="str">
        <f t="shared" si="118"/>
        <v xml:space="preserve">{"Organisation": "United Methodist Committee on Relief", "Indicateur": "Distribution de biens non-alimentaire", "Statut": "Réalisé", "Date de l'activité (passé ou planifiée)
( jj-mm-aaaa)": "10/15/2016", "Département": "Sud", "Commune": "Port-Salut", "Section Communale": "4ème Barbois"}, </v>
      </c>
    </row>
    <row r="2469" spans="1:30" s="71" customFormat="1" x14ac:dyDescent="0.25">
      <c r="A2469" s="71" t="s">
        <v>2228</v>
      </c>
      <c r="C2469" s="206" t="s">
        <v>2328</v>
      </c>
      <c r="D2469" s="206" t="s">
        <v>15</v>
      </c>
      <c r="E2469" s="132">
        <v>42699</v>
      </c>
      <c r="F2469" s="77" t="s">
        <v>2417</v>
      </c>
      <c r="G2469" s="145" t="s">
        <v>1056</v>
      </c>
      <c r="H2469" s="138" t="str">
        <f>IFERROR(VLOOKUP(G2469,REFERENCES!O:P,2,FALSE),"")</f>
        <v xml:space="preserve">Nombre </v>
      </c>
      <c r="I2469" s="207">
        <v>115</v>
      </c>
      <c r="J2469" s="207"/>
      <c r="K2469" s="207">
        <v>68</v>
      </c>
      <c r="L2469" s="207">
        <v>47</v>
      </c>
      <c r="M2469" s="147"/>
      <c r="N2469" s="207">
        <v>115</v>
      </c>
      <c r="O2469" s="149" t="s">
        <v>1038</v>
      </c>
      <c r="P2469" s="206" t="s">
        <v>16</v>
      </c>
      <c r="Q2469" s="206" t="s">
        <v>270</v>
      </c>
      <c r="R2469" s="176" t="s">
        <v>1996</v>
      </c>
      <c r="S2469" s="209"/>
      <c r="T2469" s="206" t="s">
        <v>1033</v>
      </c>
      <c r="U2469" s="180" t="s">
        <v>1062</v>
      </c>
      <c r="V2469" s="206" t="s">
        <v>2329</v>
      </c>
      <c r="W2469" s="206" t="str">
        <f t="shared" si="116"/>
        <v>UNI20161125GRPE5E</v>
      </c>
      <c r="X2469" s="206">
        <f t="shared" si="117"/>
        <v>0</v>
      </c>
      <c r="Y2469" s="206" t="str">
        <f>VLOOKUP(P2469,NIVEAUXADMIN!A:B,2,FALSE)</f>
        <v>HT08</v>
      </c>
      <c r="Z2469" s="206" t="str">
        <f>VLOOKUP(Q2469,NIVEAUXADMIN!E:F,2,FALSE)</f>
        <v>HT08834</v>
      </c>
      <c r="AA2469" s="206" t="str">
        <f>VLOOKUP(R2469,NIVEAUXADMIN!I:J,2,FALSE)</f>
        <v>HT08834-05</v>
      </c>
      <c r="AB2469" s="206">
        <f>IF(SUMPRODUCT(($A$4:$A2469=A2469)*($Q$4:$Q2469=Q2469))&gt;1,0,1)</f>
        <v>1</v>
      </c>
      <c r="AC2469" s="207">
        <f>IF(SUMPRODUCT(($A$4:$A2469=A2469)*($F$4:$F2469=F2469)*($Q$4:$Q2469=Q2469))&gt;1,0,1)</f>
        <v>1</v>
      </c>
      <c r="AD2469" s="206" t="str">
        <f t="shared" si="118"/>
        <v xml:space="preserve">{"Organisation": "United Methodist Committee on Relief", "Indicateur": "Distribution de biens non-alimentaire", "Statut": "Réalisé", "Date de l'activité (passé ou planifiée)
( jj-mm-aaaa)": "11/25/2016", "Département": "Grande Anse", "Commune": "Pestel", "Section Communale": "5e Duchity"}, </v>
      </c>
    </row>
    <row r="2470" spans="1:30" s="71" customFormat="1" x14ac:dyDescent="0.25">
      <c r="A2470" s="143" t="s">
        <v>2228</v>
      </c>
      <c r="C2470" s="143" t="s">
        <v>2328</v>
      </c>
      <c r="D2470" s="143" t="s">
        <v>15</v>
      </c>
      <c r="E2470" s="132">
        <v>42699</v>
      </c>
      <c r="F2470" s="77" t="s">
        <v>2417</v>
      </c>
      <c r="G2470" s="145" t="s">
        <v>1055</v>
      </c>
      <c r="H2470" s="138" t="str">
        <f>IFERROR(VLOOKUP(G2470,REFERENCES!O:P,2,FALSE),"")</f>
        <v xml:space="preserve">Nombre </v>
      </c>
      <c r="I2470" s="207">
        <v>115</v>
      </c>
      <c r="J2470" s="207"/>
      <c r="K2470" s="207"/>
      <c r="L2470" s="207"/>
      <c r="M2470" s="147"/>
      <c r="N2470" s="197"/>
      <c r="O2470" s="149" t="s">
        <v>1038</v>
      </c>
      <c r="P2470" s="143" t="s">
        <v>16</v>
      </c>
      <c r="Q2470" s="206" t="s">
        <v>270</v>
      </c>
      <c r="R2470" s="176" t="s">
        <v>1996</v>
      </c>
      <c r="S2470" s="209"/>
      <c r="T2470" s="206" t="s">
        <v>1033</v>
      </c>
      <c r="U2470" s="180" t="s">
        <v>1062</v>
      </c>
      <c r="V2470" s="206" t="s">
        <v>2330</v>
      </c>
      <c r="W2470" s="206" t="str">
        <f t="shared" si="116"/>
        <v>UNI20161125GRPE5E</v>
      </c>
      <c r="X2470" s="206">
        <f t="shared" si="117"/>
        <v>0</v>
      </c>
      <c r="Y2470" s="206" t="str">
        <f>VLOOKUP(P2470,NIVEAUXADMIN!A:B,2,FALSE)</f>
        <v>HT08</v>
      </c>
      <c r="Z2470" s="206" t="str">
        <f>VLOOKUP(Q2470,NIVEAUXADMIN!E:F,2,FALSE)</f>
        <v>HT08834</v>
      </c>
      <c r="AA2470" s="206" t="str">
        <f>VLOOKUP(R2470,NIVEAUXADMIN!I:J,2,FALSE)</f>
        <v>HT08834-05</v>
      </c>
      <c r="AB2470" s="206">
        <f>IF(SUMPRODUCT(($A$4:$A2470=A2470)*($Q$4:$Q2470=Q2470))&gt;1,0,1)</f>
        <v>0</v>
      </c>
      <c r="AC2470" s="207">
        <f>IF(SUMPRODUCT(($A$4:$A2470=A2470)*($F$4:$F2470=F2470)*($Q$4:$Q2470=Q2470))&gt;1,0,1)</f>
        <v>0</v>
      </c>
      <c r="AD2470" s="206" t="str">
        <f t="shared" si="118"/>
        <v xml:space="preserve">{"Organisation": "United Methodist Committee on Relief", "Indicateur": "Distribution de biens non-alimentaire", "Statut": "Réalisé", "Date de l'activité (passé ou planifiée)
( jj-mm-aaaa)": "11/25/2016", "Département": "Grande Anse", "Commune": "Pestel", "Section Communale": "5e Duchity"}, </v>
      </c>
    </row>
    <row r="2471" spans="1:30" s="71" customFormat="1" x14ac:dyDescent="0.25">
      <c r="A2471" s="143" t="s">
        <v>2228</v>
      </c>
      <c r="C2471" s="143" t="s">
        <v>2328</v>
      </c>
      <c r="D2471" s="143" t="s">
        <v>15</v>
      </c>
      <c r="E2471" s="132">
        <v>42699</v>
      </c>
      <c r="F2471" s="77" t="s">
        <v>2417</v>
      </c>
      <c r="G2471" s="145" t="s">
        <v>1054</v>
      </c>
      <c r="H2471" s="138" t="str">
        <f>IFERROR(VLOOKUP(G2471,REFERENCES!O:P,2,FALSE),"")</f>
        <v xml:space="preserve">Nombre </v>
      </c>
      <c r="I2471" s="207">
        <v>115</v>
      </c>
      <c r="J2471" s="207"/>
      <c r="K2471" s="207"/>
      <c r="L2471" s="207"/>
      <c r="M2471" s="147"/>
      <c r="N2471" s="197"/>
      <c r="O2471" s="149" t="s">
        <v>1038</v>
      </c>
      <c r="P2471" s="143" t="s">
        <v>16</v>
      </c>
      <c r="Q2471" s="206" t="s">
        <v>270</v>
      </c>
      <c r="R2471" s="176" t="s">
        <v>1996</v>
      </c>
      <c r="S2471" s="209"/>
      <c r="T2471" s="206" t="s">
        <v>1033</v>
      </c>
      <c r="U2471" s="180" t="s">
        <v>1062</v>
      </c>
      <c r="V2471" s="206"/>
      <c r="W2471" s="206" t="str">
        <f t="shared" si="116"/>
        <v>UNI20161125GRPE5E</v>
      </c>
      <c r="X2471" s="206">
        <f t="shared" si="117"/>
        <v>0</v>
      </c>
      <c r="Y2471" s="206" t="str">
        <f>VLOOKUP(P2471,NIVEAUXADMIN!A:B,2,FALSE)</f>
        <v>HT08</v>
      </c>
      <c r="Z2471" s="206" t="str">
        <f>VLOOKUP(Q2471,NIVEAUXADMIN!E:F,2,FALSE)</f>
        <v>HT08834</v>
      </c>
      <c r="AA2471" s="206" t="str">
        <f>VLOOKUP(R2471,NIVEAUXADMIN!I:J,2,FALSE)</f>
        <v>HT08834-05</v>
      </c>
      <c r="AB2471" s="206">
        <f>IF(SUMPRODUCT(($A$4:$A2471=A2471)*($Q$4:$Q2471=Q2471))&gt;1,0,1)</f>
        <v>0</v>
      </c>
      <c r="AC2471" s="207">
        <f>IF(SUMPRODUCT(($A$4:$A2471=A2471)*($F$4:$F2471=F2471)*($Q$4:$Q2471=Q2471))&gt;1,0,1)</f>
        <v>0</v>
      </c>
      <c r="AD2471" s="206" t="str">
        <f t="shared" si="118"/>
        <v xml:space="preserve">{"Organisation": "United Methodist Committee on Relief", "Indicateur": "Distribution de biens non-alimentaire", "Statut": "Réalisé", "Date de l'activité (passé ou planifiée)
( jj-mm-aaaa)": "11/25/2016", "Département": "Grande Anse", "Commune": "Pestel", "Section Communale": "5e Duchity"}, </v>
      </c>
    </row>
    <row r="2472" spans="1:30" s="71" customFormat="1" x14ac:dyDescent="0.25">
      <c r="A2472" s="71" t="s">
        <v>2228</v>
      </c>
      <c r="C2472" s="71" t="s">
        <v>2328</v>
      </c>
      <c r="D2472" s="71" t="s">
        <v>15</v>
      </c>
      <c r="E2472" s="132">
        <v>42700</v>
      </c>
      <c r="F2472" s="77" t="s">
        <v>2417</v>
      </c>
      <c r="G2472" s="145" t="s">
        <v>1056</v>
      </c>
      <c r="H2472" s="138" t="str">
        <f>IFERROR(VLOOKUP(G2472,REFERENCES!O:P,2,FALSE),"")</f>
        <v xml:space="preserve">Nombre </v>
      </c>
      <c r="I2472" s="207">
        <v>385</v>
      </c>
      <c r="J2472" s="146"/>
      <c r="K2472" s="146">
        <v>251</v>
      </c>
      <c r="L2472" s="146">
        <v>134</v>
      </c>
      <c r="M2472" s="147"/>
      <c r="N2472" s="73">
        <v>385</v>
      </c>
      <c r="O2472" s="149" t="s">
        <v>1038</v>
      </c>
      <c r="P2472" s="71" t="s">
        <v>16</v>
      </c>
      <c r="Q2472" s="71" t="s">
        <v>17</v>
      </c>
      <c r="R2472" s="176" t="s">
        <v>1431</v>
      </c>
      <c r="S2472" s="209"/>
      <c r="T2472" s="143" t="s">
        <v>1033</v>
      </c>
      <c r="U2472" s="180" t="s">
        <v>1062</v>
      </c>
      <c r="V2472" s="206" t="s">
        <v>2329</v>
      </c>
      <c r="W2472" s="206" t="str">
        <f t="shared" si="116"/>
        <v>UNI20161126GRJE2È</v>
      </c>
      <c r="X2472" s="206">
        <f t="shared" si="117"/>
        <v>0</v>
      </c>
      <c r="Y2472" s="206" t="str">
        <f>VLOOKUP(P2472,NIVEAUXADMIN!A:B,2,FALSE)</f>
        <v>HT08</v>
      </c>
      <c r="Z2472" s="206" t="str">
        <f>VLOOKUP(Q2472,NIVEAUXADMIN!E:F,2,FALSE)</f>
        <v>HT08811</v>
      </c>
      <c r="AA2472" s="206" t="str">
        <f>VLOOKUP(R2472,NIVEAUXADMIN!I:J,2,FALSE)</f>
        <v>HT08811-02</v>
      </c>
      <c r="AB2472" s="206">
        <f>IF(SUMPRODUCT(($A$4:$A2472=A2472)*($Q$4:$Q2472=Q2472))&gt;1,0,1)</f>
        <v>1</v>
      </c>
      <c r="AC2472" s="207">
        <f>IF(SUMPRODUCT(($A$4:$A2472=A2472)*($F$4:$F2472=F2472)*($Q$4:$Q2472=Q2472))&gt;1,0,1)</f>
        <v>1</v>
      </c>
      <c r="AD2472" s="206" t="str">
        <f t="shared" si="118"/>
        <v xml:space="preserve">{"Organisation": "United Methodist Committee on Relief", "Indicateur": "Distribution de biens non-alimentaire", "Statut": "Réalisé", "Date de l'activité (passé ou planifiée)
( jj-mm-aaaa)": "11/26/2016", "Département": "Grande Anse", "Commune": "Jeremie", "Section Communale": "2ème Haute Voldrogue"}, </v>
      </c>
    </row>
    <row r="2473" spans="1:30" s="71" customFormat="1" x14ac:dyDescent="0.25">
      <c r="A2473" s="71" t="s">
        <v>2228</v>
      </c>
      <c r="C2473" s="71" t="s">
        <v>2328</v>
      </c>
      <c r="D2473" s="71" t="s">
        <v>15</v>
      </c>
      <c r="E2473" s="132">
        <v>42700</v>
      </c>
      <c r="F2473" s="77" t="s">
        <v>2417</v>
      </c>
      <c r="G2473" s="145" t="s">
        <v>1055</v>
      </c>
      <c r="H2473" s="138" t="str">
        <f>IFERROR(VLOOKUP(G2473,REFERENCES!O:P,2,FALSE),"")</f>
        <v xml:space="preserve">Nombre </v>
      </c>
      <c r="I2473" s="207">
        <v>385</v>
      </c>
      <c r="J2473" s="146"/>
      <c r="K2473" s="146"/>
      <c r="L2473" s="146"/>
      <c r="M2473" s="147"/>
      <c r="N2473" s="197"/>
      <c r="O2473" s="149" t="s">
        <v>1038</v>
      </c>
      <c r="P2473" s="71" t="s">
        <v>16</v>
      </c>
      <c r="Q2473" s="71" t="s">
        <v>17</v>
      </c>
      <c r="R2473" s="176" t="s">
        <v>1431</v>
      </c>
      <c r="S2473" s="209"/>
      <c r="T2473" s="143" t="s">
        <v>1033</v>
      </c>
      <c r="U2473" s="180" t="s">
        <v>1062</v>
      </c>
      <c r="V2473" s="206" t="s">
        <v>2330</v>
      </c>
      <c r="W2473" s="206" t="str">
        <f t="shared" si="116"/>
        <v>UNI20161126GRJE2È</v>
      </c>
      <c r="X2473" s="206">
        <f t="shared" si="117"/>
        <v>0</v>
      </c>
      <c r="Y2473" s="206" t="str">
        <f>VLOOKUP(P2473,NIVEAUXADMIN!A:B,2,FALSE)</f>
        <v>HT08</v>
      </c>
      <c r="Z2473" s="206" t="str">
        <f>VLOOKUP(Q2473,NIVEAUXADMIN!E:F,2,FALSE)</f>
        <v>HT08811</v>
      </c>
      <c r="AA2473" s="206" t="str">
        <f>VLOOKUP(R2473,NIVEAUXADMIN!I:J,2,FALSE)</f>
        <v>HT08811-02</v>
      </c>
      <c r="AB2473" s="206">
        <f>IF(SUMPRODUCT(($A$4:$A2473=A2473)*($Q$4:$Q2473=Q2473))&gt;1,0,1)</f>
        <v>0</v>
      </c>
      <c r="AC2473" s="207">
        <f>IF(SUMPRODUCT(($A$4:$A2473=A2473)*($F$4:$F2473=F2473)*($Q$4:$Q2473=Q2473))&gt;1,0,1)</f>
        <v>0</v>
      </c>
      <c r="AD2473" s="206" t="str">
        <f t="shared" si="118"/>
        <v xml:space="preserve">{"Organisation": "United Methodist Committee on Relief", "Indicateur": "Distribution de biens non-alimentaire", "Statut": "Réalisé", "Date de l'activité (passé ou planifiée)
( jj-mm-aaaa)": "11/26/2016", "Département": "Grande Anse", "Commune": "Jeremie", "Section Communale": "2ème Haute Voldrogue"}, </v>
      </c>
    </row>
    <row r="2474" spans="1:30" s="71" customFormat="1" x14ac:dyDescent="0.25">
      <c r="A2474" s="71" t="s">
        <v>2228</v>
      </c>
      <c r="C2474" s="71" t="s">
        <v>2328</v>
      </c>
      <c r="D2474" s="71" t="s">
        <v>15</v>
      </c>
      <c r="E2474" s="132">
        <v>42700</v>
      </c>
      <c r="F2474" s="77" t="s">
        <v>2417</v>
      </c>
      <c r="G2474" s="145" t="s">
        <v>1054</v>
      </c>
      <c r="H2474" s="138" t="str">
        <f>IFERROR(VLOOKUP(G2474,REFERENCES!O:P,2,FALSE),"")</f>
        <v xml:space="preserve">Nombre </v>
      </c>
      <c r="I2474" s="207">
        <v>385</v>
      </c>
      <c r="J2474" s="146"/>
      <c r="K2474" s="146"/>
      <c r="L2474" s="146"/>
      <c r="M2474" s="147"/>
      <c r="N2474" s="197"/>
      <c r="O2474" s="149" t="s">
        <v>1038</v>
      </c>
      <c r="P2474" s="71" t="s">
        <v>16</v>
      </c>
      <c r="Q2474" s="71" t="s">
        <v>17</v>
      </c>
      <c r="R2474" s="176" t="s">
        <v>1431</v>
      </c>
      <c r="S2474" s="209"/>
      <c r="T2474" s="206" t="s">
        <v>1033</v>
      </c>
      <c r="U2474" s="180" t="s">
        <v>1062</v>
      </c>
      <c r="V2474" s="206"/>
      <c r="W2474" s="206" t="str">
        <f t="shared" si="116"/>
        <v>UNI20161126GRJE2È</v>
      </c>
      <c r="X2474" s="206">
        <f t="shared" si="117"/>
        <v>0</v>
      </c>
      <c r="Y2474" s="206" t="str">
        <f>VLOOKUP(P2474,NIVEAUXADMIN!A:B,2,FALSE)</f>
        <v>HT08</v>
      </c>
      <c r="Z2474" s="206" t="str">
        <f>VLOOKUP(Q2474,NIVEAUXADMIN!E:F,2,FALSE)</f>
        <v>HT08811</v>
      </c>
      <c r="AA2474" s="206" t="str">
        <f>VLOOKUP(R2474,NIVEAUXADMIN!I:J,2,FALSE)</f>
        <v>HT08811-02</v>
      </c>
      <c r="AB2474" s="206">
        <f>IF(SUMPRODUCT(($A$4:$A2474=A2474)*($Q$4:$Q2474=Q2474))&gt;1,0,1)</f>
        <v>0</v>
      </c>
      <c r="AC2474" s="207">
        <f>IF(SUMPRODUCT(($A$4:$A2474=A2474)*($F$4:$F2474=F2474)*($Q$4:$Q2474=Q2474))&gt;1,0,1)</f>
        <v>0</v>
      </c>
      <c r="AD2474" s="206" t="str">
        <f t="shared" si="118"/>
        <v xml:space="preserve">{"Organisation": "United Methodist Committee on Relief", "Indicateur": "Distribution de biens non-alimentaire", "Statut": "Réalisé", "Date de l'activité (passé ou planifiée)
( jj-mm-aaaa)": "11/26/2016", "Département": "Grande Anse", "Commune": "Jeremie", "Section Communale": "2ème Haute Voldrogue"}, </v>
      </c>
    </row>
    <row r="2475" spans="1:30" s="71" customFormat="1" x14ac:dyDescent="0.25">
      <c r="A2475" s="71" t="s">
        <v>2228</v>
      </c>
      <c r="C2475" s="206" t="s">
        <v>2328</v>
      </c>
      <c r="D2475" s="71" t="s">
        <v>15</v>
      </c>
      <c r="E2475" s="132">
        <v>42710</v>
      </c>
      <c r="F2475" s="77" t="s">
        <v>2417</v>
      </c>
      <c r="G2475" s="145" t="s">
        <v>1055</v>
      </c>
      <c r="H2475" s="138" t="str">
        <f>IFERROR(VLOOKUP(G2475,REFERENCES!O:P,2,FALSE),"")</f>
        <v xml:space="preserve">Nombre </v>
      </c>
      <c r="I2475" s="207">
        <v>100</v>
      </c>
      <c r="J2475" s="146"/>
      <c r="K2475" s="146"/>
      <c r="L2475" s="146"/>
      <c r="M2475" s="147"/>
      <c r="N2475" s="207">
        <v>100</v>
      </c>
      <c r="O2475" s="149" t="s">
        <v>1038</v>
      </c>
      <c r="P2475" s="71" t="s">
        <v>19</v>
      </c>
      <c r="Q2475" s="71" t="s">
        <v>521</v>
      </c>
      <c r="R2475" s="176" t="s">
        <v>1640</v>
      </c>
      <c r="S2475" s="209"/>
      <c r="T2475" s="143" t="s">
        <v>1033</v>
      </c>
      <c r="U2475" s="180" t="s">
        <v>1062</v>
      </c>
      <c r="V2475" s="206" t="s">
        <v>2331</v>
      </c>
      <c r="W2475" s="206" t="str">
        <f t="shared" si="116"/>
        <v>UNI2016126SUCO5È</v>
      </c>
      <c r="X2475" s="206">
        <f t="shared" si="117"/>
        <v>0</v>
      </c>
      <c r="Y2475" s="206" t="str">
        <f>VLOOKUP(P2475,NIVEAUXADMIN!A:B,2,FALSE)</f>
        <v>HT07</v>
      </c>
      <c r="Z2475" s="206" t="str">
        <f>VLOOKUP(Q2475,NIVEAUXADMIN!E:F,2,FALSE)</f>
        <v>HT07741</v>
      </c>
      <c r="AA2475" s="206" t="str">
        <f>VLOOKUP(R2475,NIVEAUXADMIN!I:J,2,FALSE)</f>
        <v>HT07741-02</v>
      </c>
      <c r="AB2475" s="206">
        <f>IF(SUMPRODUCT(($A$4:$A2475=A2475)*($Q$4:$Q2475=Q2475))&gt;1,0,1)</f>
        <v>1</v>
      </c>
      <c r="AC2475" s="207">
        <f>IF(SUMPRODUCT(($A$4:$A2475=A2475)*($F$4:$F2475=F2475)*($Q$4:$Q2475=Q2475))&gt;1,0,1)</f>
        <v>1</v>
      </c>
      <c r="AD2475" s="206" t="str">
        <f t="shared" si="118"/>
        <v xml:space="preserve">{"Organisation": "United Methodist Committee on Relief", "Indicateur": "Distribution de biens non-alimentaire", "Statut": "Réalisé", "Date de l'activité (passé ou planifiée)
( jj-mm-aaaa)": "12/6/2016", "Département": "Sud", "Commune": "Coteaux", "Section Communale": "5ème Des Pas"}, </v>
      </c>
    </row>
    <row r="2476" spans="1:30" s="71" customFormat="1" x14ac:dyDescent="0.25">
      <c r="A2476" s="71" t="s">
        <v>2228</v>
      </c>
      <c r="C2476" s="206" t="s">
        <v>2328</v>
      </c>
      <c r="D2476" s="71" t="s">
        <v>15</v>
      </c>
      <c r="E2476" s="132">
        <v>42711</v>
      </c>
      <c r="F2476" s="77" t="s">
        <v>2417</v>
      </c>
      <c r="G2476" s="145" t="s">
        <v>1055</v>
      </c>
      <c r="H2476" s="138" t="str">
        <f>IFERROR(VLOOKUP(G2476,REFERENCES!O:P,2,FALSE),"")</f>
        <v xml:space="preserve">Nombre </v>
      </c>
      <c r="I2476" s="207">
        <v>100</v>
      </c>
      <c r="J2476" s="146"/>
      <c r="K2476" s="146"/>
      <c r="L2476" s="146"/>
      <c r="M2476" s="147"/>
      <c r="N2476" s="207">
        <v>100</v>
      </c>
      <c r="O2476" s="149" t="s">
        <v>1038</v>
      </c>
      <c r="P2476" s="71" t="s">
        <v>19</v>
      </c>
      <c r="Q2476" s="71" t="s">
        <v>534</v>
      </c>
      <c r="R2476" s="176" t="s">
        <v>1370</v>
      </c>
      <c r="S2476" s="209"/>
      <c r="T2476" s="206" t="s">
        <v>1033</v>
      </c>
      <c r="U2476" s="180" t="s">
        <v>1062</v>
      </c>
      <c r="V2476" s="206" t="s">
        <v>2331</v>
      </c>
      <c r="W2476" s="206" t="str">
        <f t="shared" si="116"/>
        <v>UNI2016127SUPO2È</v>
      </c>
      <c r="X2476" s="206">
        <f t="shared" si="117"/>
        <v>0</v>
      </c>
      <c r="Y2476" s="206" t="str">
        <f>VLOOKUP(P2476,NIVEAUXADMIN!A:B,2,FALSE)</f>
        <v>HT07</v>
      </c>
      <c r="Z2476" s="206" t="str">
        <f>VLOOKUP(Q2476,NIVEAUXADMIN!E:F,2,FALSE)</f>
        <v>HT07742</v>
      </c>
      <c r="AA2476" s="206" t="str">
        <f>VLOOKUP(R2476,NIVEAUXADMIN!I:J,2,FALSE)</f>
        <v>HT07742-02</v>
      </c>
      <c r="AB2476" s="206">
        <f>IF(SUMPRODUCT(($A$4:$A2476=A2476)*($Q$4:$Q2476=Q2476))&gt;1,0,1)</f>
        <v>1</v>
      </c>
      <c r="AC2476" s="207">
        <f>IF(SUMPRODUCT(($A$4:$A2476=A2476)*($F$4:$F2476=F2476)*($Q$4:$Q2476=Q2476))&gt;1,0,1)</f>
        <v>1</v>
      </c>
      <c r="AD2476" s="206" t="str">
        <f t="shared" si="118"/>
        <v xml:space="preserve">{"Organisation": "United Methodist Committee on Relief", "Indicateur": "Distribution de biens non-alimentaire", "Statut": "Réalisé", "Date de l'activité (passé ou planifiée)
( jj-mm-aaaa)": "12/7/2016", "Département": "Sud", "Commune": "Port-a-Piment", "Section Communale": "2ème Balais"}, </v>
      </c>
    </row>
    <row r="2477" spans="1:30" s="71" customFormat="1" x14ac:dyDescent="0.25">
      <c r="A2477" s="71" t="s">
        <v>2228</v>
      </c>
      <c r="C2477" s="206" t="s">
        <v>2328</v>
      </c>
      <c r="D2477" s="71" t="s">
        <v>15</v>
      </c>
      <c r="E2477" s="132">
        <v>42711</v>
      </c>
      <c r="F2477" s="77" t="s">
        <v>2417</v>
      </c>
      <c r="G2477" s="145" t="s">
        <v>1055</v>
      </c>
      <c r="H2477" s="138" t="str">
        <f>IFERROR(VLOOKUP(G2477,REFERENCES!O:P,2,FALSE),"")</f>
        <v xml:space="preserve">Nombre </v>
      </c>
      <c r="I2477" s="207">
        <v>100</v>
      </c>
      <c r="J2477" s="146"/>
      <c r="K2477" s="146"/>
      <c r="L2477" s="146"/>
      <c r="M2477" s="147"/>
      <c r="N2477" s="207">
        <v>100</v>
      </c>
      <c r="O2477" s="149" t="s">
        <v>1038</v>
      </c>
      <c r="P2477" s="143" t="s">
        <v>19</v>
      </c>
      <c r="Q2477" s="143" t="s">
        <v>537</v>
      </c>
      <c r="R2477" s="176" t="s">
        <v>1573</v>
      </c>
      <c r="S2477" s="209"/>
      <c r="T2477" s="206" t="s">
        <v>1033</v>
      </c>
      <c r="U2477" s="180" t="s">
        <v>1062</v>
      </c>
      <c r="V2477" s="206" t="s">
        <v>2331</v>
      </c>
      <c r="W2477" s="206" t="str">
        <f t="shared" si="116"/>
        <v>UNI2016127SUPO4È</v>
      </c>
      <c r="X2477" s="206">
        <f t="shared" si="117"/>
        <v>0</v>
      </c>
      <c r="Y2477" s="206" t="str">
        <f>VLOOKUP(P2477,NIVEAUXADMIN!A:B,2,FALSE)</f>
        <v>HT07</v>
      </c>
      <c r="Z2477" s="206" t="str">
        <f>VLOOKUP(Q2477,NIVEAUXADMIN!E:F,2,FALSE)</f>
        <v>HT07721</v>
      </c>
      <c r="AA2477" s="206" t="str">
        <f>VLOOKUP(R2477,NIVEAUXADMIN!I:J,2,FALSE)</f>
        <v>HT07721-01</v>
      </c>
      <c r="AB2477" s="206">
        <f>IF(SUMPRODUCT(($A$4:$A2477=A2477)*($Q$4:$Q2477=Q2477))&gt;1,0,1)</f>
        <v>0</v>
      </c>
      <c r="AC2477" s="207">
        <f>IF(SUMPRODUCT(($A$4:$A2477=A2477)*($F$4:$F2477=F2477)*($Q$4:$Q2477=Q2477))&gt;1,0,1)</f>
        <v>0</v>
      </c>
      <c r="AD2477" s="206" t="str">
        <f t="shared" si="118"/>
        <v xml:space="preserve">{"Organisation": "United Methodist Committee on Relief", "Indicateur": "Distribution de biens non-alimentaire", "Statut": "Réalisé", "Date de l'activité (passé ou planifiée)
( jj-mm-aaaa)": "12/7/2016", "Département": "Sud", "Commune": "Port-Salut", "Section Communale": "4ème Barbois"}, </v>
      </c>
    </row>
    <row r="2478" spans="1:30" s="71" customFormat="1" ht="30" x14ac:dyDescent="0.25">
      <c r="A2478" s="71" t="s">
        <v>2228</v>
      </c>
      <c r="C2478" s="206" t="s">
        <v>2328</v>
      </c>
      <c r="D2478" s="71" t="s">
        <v>28</v>
      </c>
      <c r="E2478" s="132" t="s">
        <v>1886</v>
      </c>
      <c r="F2478" s="77" t="s">
        <v>2419</v>
      </c>
      <c r="G2478" s="145" t="s">
        <v>2386</v>
      </c>
      <c r="H2478" s="138" t="str">
        <f>IFERROR(VLOOKUP(G2478,REFERENCES!O:P,2,FALSE),"")</f>
        <v>Nombre de maison</v>
      </c>
      <c r="I2478" s="207">
        <v>50</v>
      </c>
      <c r="J2478" s="146"/>
      <c r="K2478" s="146"/>
      <c r="L2478" s="146"/>
      <c r="M2478" s="147">
        <v>250</v>
      </c>
      <c r="N2478" s="73">
        <v>50</v>
      </c>
      <c r="O2478" s="149" t="s">
        <v>1038</v>
      </c>
      <c r="P2478" s="71" t="s">
        <v>16</v>
      </c>
      <c r="Q2478" s="71" t="s">
        <v>17</v>
      </c>
      <c r="R2478" s="176" t="s">
        <v>1431</v>
      </c>
      <c r="S2478" s="209"/>
      <c r="T2478" s="176" t="s">
        <v>1033</v>
      </c>
      <c r="U2478" s="180" t="s">
        <v>1062</v>
      </c>
      <c r="V2478" s="145"/>
      <c r="W2478" s="206" t="e">
        <f t="shared" si="116"/>
        <v>#VALUE!</v>
      </c>
      <c r="X2478" s="206">
        <f t="shared" si="117"/>
        <v>36</v>
      </c>
      <c r="Y2478" s="206" t="str">
        <f>VLOOKUP(P2478,NIVEAUXADMIN!A:B,2,FALSE)</f>
        <v>HT08</v>
      </c>
      <c r="Z2478" s="206" t="str">
        <f>VLOOKUP(Q2478,NIVEAUXADMIN!E:F,2,FALSE)</f>
        <v>HT08811</v>
      </c>
      <c r="AA2478" s="206" t="str">
        <f>VLOOKUP(R2478,NIVEAUXADMIN!I:J,2,FALSE)</f>
        <v>HT08811-02</v>
      </c>
      <c r="AB2478" s="206">
        <f>IF(SUMPRODUCT(($A$4:$A2478=A2478)*($Q$4:$Q2478=Q2478))&gt;1,0,1)</f>
        <v>0</v>
      </c>
      <c r="AC2478" s="207">
        <f>IF(SUMPRODUCT(($A$4:$A2478=A2478)*($F$4:$F2478=F2478)*($Q$4:$Q2478=Q2478))&gt;1,0,1)</f>
        <v>1</v>
      </c>
      <c r="AD2478" s="206" t="str">
        <f t="shared" si="118"/>
        <v xml:space="preserve">{"Organisation": "United Methodist Committee on Relief", "Indicateur": "Construction de maisons", "Statut": "Planifié (non financé)", "Date de l'activité (passé ou planifiée)
( jj-mm-aaaa)": "A confirmer", "Département": "Grande Anse", "Commune": "Jeremie", "Section Communale": "2ème Haute Voldrogue"}, </v>
      </c>
    </row>
    <row r="2479" spans="1:30" s="71" customFormat="1" ht="30" x14ac:dyDescent="0.25">
      <c r="A2479" s="71" t="s">
        <v>2228</v>
      </c>
      <c r="C2479" s="206" t="s">
        <v>2328</v>
      </c>
      <c r="D2479" s="71" t="s">
        <v>28</v>
      </c>
      <c r="E2479" s="132" t="s">
        <v>1886</v>
      </c>
      <c r="F2479" s="77" t="s">
        <v>2419</v>
      </c>
      <c r="G2479" s="145" t="s">
        <v>2386</v>
      </c>
      <c r="H2479" s="138" t="str">
        <f>IFERROR(VLOOKUP(G2479,REFERENCES!O:P,2,FALSE),"")</f>
        <v>Nombre de maison</v>
      </c>
      <c r="I2479" s="207">
        <v>50</v>
      </c>
      <c r="J2479" s="146"/>
      <c r="K2479" s="146"/>
      <c r="L2479" s="146"/>
      <c r="M2479" s="147">
        <v>250</v>
      </c>
      <c r="N2479" s="73">
        <v>50</v>
      </c>
      <c r="O2479" s="149" t="s">
        <v>1038</v>
      </c>
      <c r="P2479" s="71" t="s">
        <v>16</v>
      </c>
      <c r="Q2479" s="71" t="s">
        <v>17</v>
      </c>
      <c r="R2479" s="176" t="s">
        <v>1250</v>
      </c>
      <c r="S2479" s="209"/>
      <c r="T2479" s="206" t="s">
        <v>1033</v>
      </c>
      <c r="U2479" s="180" t="s">
        <v>1062</v>
      </c>
      <c r="V2479" s="145"/>
      <c r="W2479" s="206" t="e">
        <f t="shared" si="116"/>
        <v>#VALUE!</v>
      </c>
      <c r="X2479" s="206">
        <f t="shared" si="117"/>
        <v>36</v>
      </c>
      <c r="Y2479" s="206" t="str">
        <f>VLOOKUP(P2479,NIVEAUXADMIN!A:B,2,FALSE)</f>
        <v>HT08</v>
      </c>
      <c r="Z2479" s="206" t="str">
        <f>VLOOKUP(Q2479,NIVEAUXADMIN!E:F,2,FALSE)</f>
        <v>HT08811</v>
      </c>
      <c r="AA2479" s="206" t="str">
        <f>VLOOKUP(R2479,NIVEAUXADMIN!I:J,2,FALSE)</f>
        <v>HT08811-01</v>
      </c>
      <c r="AB2479" s="206">
        <f>IF(SUMPRODUCT(($A$4:$A2479=A2479)*($Q$4:$Q2479=Q2479))&gt;1,0,1)</f>
        <v>0</v>
      </c>
      <c r="AC2479" s="207">
        <f>IF(SUMPRODUCT(($A$4:$A2479=A2479)*($F$4:$F2479=F2479)*($Q$4:$Q2479=Q2479))&gt;1,0,1)</f>
        <v>0</v>
      </c>
      <c r="AD2479" s="206" t="str">
        <f t="shared" si="118"/>
        <v xml:space="preserve">{"Organisation": "United Methodist Committee on Relief", "Indicateur": "Construction de maisons", "Statut": "Planifié (non financé)", "Date de l'activité (passé ou planifiée)
( jj-mm-aaaa)": "A confirmer", "Département": "Grande Anse", "Commune": "Jeremie", "Section Communale": "1ère Basse Voldrogue"}, </v>
      </c>
    </row>
    <row r="2480" spans="1:30" s="71" customFormat="1" ht="30" x14ac:dyDescent="0.25">
      <c r="A2480" s="71" t="s">
        <v>2228</v>
      </c>
      <c r="C2480" s="206" t="s">
        <v>2328</v>
      </c>
      <c r="D2480" s="206" t="s">
        <v>31</v>
      </c>
      <c r="E2480" s="132" t="s">
        <v>2252</v>
      </c>
      <c r="F2480" s="77" t="s">
        <v>2419</v>
      </c>
      <c r="G2480" s="145" t="s">
        <v>2386</v>
      </c>
      <c r="H2480" s="138" t="str">
        <f>IFERROR(VLOOKUP(G2480,REFERENCES!O:P,2,FALSE),"")</f>
        <v>Nombre de maison</v>
      </c>
      <c r="I2480" s="207">
        <v>10</v>
      </c>
      <c r="J2480" s="207"/>
      <c r="K2480" s="207"/>
      <c r="L2480" s="207"/>
      <c r="M2480" s="147">
        <v>50</v>
      </c>
      <c r="N2480" s="207">
        <v>10</v>
      </c>
      <c r="O2480" s="149" t="s">
        <v>1038</v>
      </c>
      <c r="P2480" s="206" t="s">
        <v>19</v>
      </c>
      <c r="Q2480" s="206" t="s">
        <v>552</v>
      </c>
      <c r="R2480" s="176" t="s">
        <v>1265</v>
      </c>
      <c r="S2480" s="209"/>
      <c r="T2480" s="206" t="s">
        <v>1034</v>
      </c>
      <c r="U2480" s="180" t="s">
        <v>1062</v>
      </c>
      <c r="V2480" s="145"/>
      <c r="W2480" s="206" t="e">
        <f t="shared" si="116"/>
        <v>#VALUE!</v>
      </c>
      <c r="X2480" s="206">
        <f t="shared" si="117"/>
        <v>36</v>
      </c>
      <c r="Y2480" s="206" t="str">
        <f>VLOOKUP(P2480,NIVEAUXADMIN!A:B,2,FALSE)</f>
        <v>HT07</v>
      </c>
      <c r="Z2480" s="206" t="str">
        <f>VLOOKUP(Q2480,NIVEAUXADMIN!E:F,2,FALSE)</f>
        <v>HT07712</v>
      </c>
      <c r="AA2480" s="206" t="str">
        <f>VLOOKUP(R2480,NIVEAUXADMIN!I:J,2,FALSE)</f>
        <v>HT07712-01</v>
      </c>
      <c r="AB2480" s="206">
        <f>IF(SUMPRODUCT(($A$4:$A2480=A2480)*($Q$4:$Q2480=Q2480))&gt;1,0,1)</f>
        <v>1</v>
      </c>
      <c r="AC2480" s="207">
        <f>IF(SUMPRODUCT(($A$4:$A2480=A2480)*($F$4:$F2480=F2480)*($Q$4:$Q2480=Q2480))&gt;1,0,1)</f>
        <v>1</v>
      </c>
      <c r="AD2480" s="206" t="str">
        <f t="shared" si="118"/>
        <v xml:space="preserve">{"Organisation": "United Methodist Committee on Relief", "Indicateur": "Construction de maisons", "Statut": "En cours", "Date de l'activité (passé ou planifiée)
( jj-mm-aaaa)": "Mars 2017", "Département": "Sud", "Commune": "Torbeck", "Section Communale": "1ère Bourry"}, </v>
      </c>
    </row>
    <row r="2481" spans="1:30" s="71" customFormat="1" ht="30" x14ac:dyDescent="0.25">
      <c r="A2481" s="143" t="s">
        <v>2228</v>
      </c>
      <c r="C2481" s="206" t="s">
        <v>2328</v>
      </c>
      <c r="D2481" s="206" t="s">
        <v>31</v>
      </c>
      <c r="E2481" s="132" t="s">
        <v>2252</v>
      </c>
      <c r="F2481" s="77" t="s">
        <v>2419</v>
      </c>
      <c r="G2481" s="145" t="s">
        <v>2386</v>
      </c>
      <c r="H2481" s="138" t="str">
        <f>IFERROR(VLOOKUP(G2481,REFERENCES!O:P,2,FALSE),"")</f>
        <v>Nombre de maison</v>
      </c>
      <c r="I2481" s="207">
        <v>10</v>
      </c>
      <c r="J2481" s="207"/>
      <c r="K2481" s="207"/>
      <c r="L2481" s="207"/>
      <c r="M2481" s="147">
        <v>50</v>
      </c>
      <c r="N2481" s="207">
        <v>10</v>
      </c>
      <c r="O2481" s="149" t="s">
        <v>1038</v>
      </c>
      <c r="P2481" s="206" t="s">
        <v>19</v>
      </c>
      <c r="Q2481" s="206" t="s">
        <v>512</v>
      </c>
      <c r="R2481" s="176" t="s">
        <v>1521</v>
      </c>
      <c r="S2481" s="209"/>
      <c r="T2481" s="206" t="s">
        <v>1034</v>
      </c>
      <c r="U2481" s="180" t="s">
        <v>1062</v>
      </c>
      <c r="V2481" s="145"/>
      <c r="W2481" s="206" t="e">
        <f t="shared" si="116"/>
        <v>#VALUE!</v>
      </c>
      <c r="X2481" s="206">
        <f t="shared" si="117"/>
        <v>36</v>
      </c>
      <c r="Y2481" s="206" t="str">
        <f>VLOOKUP(P2481,NIVEAUXADMIN!A:B,2,FALSE)</f>
        <v>HT07</v>
      </c>
      <c r="Z2481" s="206" t="str">
        <f>VLOOKUP(Q2481,NIVEAUXADMIN!E:F,2,FALSE)</f>
        <v>HT07733</v>
      </c>
      <c r="AA2481" s="206" t="str">
        <f>VLOOKUP(R2481,NIVEAUXADMIN!I:J,2,FALSE)</f>
        <v>HT07733-03</v>
      </c>
      <c r="AB2481" s="206">
        <f>IF(SUMPRODUCT(($A$4:$A2481=A2481)*($Q$4:$Q2481=Q2481))&gt;1,0,1)</f>
        <v>1</v>
      </c>
      <c r="AC2481" s="207">
        <f>IF(SUMPRODUCT(($A$4:$A2481=A2481)*($F$4:$F2481=F2481)*($Q$4:$Q2481=Q2481))&gt;1,0,1)</f>
        <v>1</v>
      </c>
      <c r="AD2481" s="206" t="str">
        <f t="shared" si="118"/>
        <v xml:space="preserve">{"Organisation": "United Methodist Committee on Relief", "Indicateur": "Construction de maisons", "Statut": "En cours", "Date de l'activité (passé ou planifiée)
( jj-mm-aaaa)": "Mars 2017", "Département": "Sud", "Commune": "Cavaillon", "Section Communale": "3ème Gros Marin"}, </v>
      </c>
    </row>
    <row r="2482" spans="1:30" s="71" customFormat="1" ht="30" x14ac:dyDescent="0.25">
      <c r="A2482" s="143" t="s">
        <v>2228</v>
      </c>
      <c r="C2482" s="143" t="s">
        <v>2328</v>
      </c>
      <c r="D2482" s="143" t="s">
        <v>31</v>
      </c>
      <c r="E2482" s="132" t="s">
        <v>2252</v>
      </c>
      <c r="F2482" s="77" t="s">
        <v>2419</v>
      </c>
      <c r="G2482" s="145" t="s">
        <v>2386</v>
      </c>
      <c r="H2482" s="138" t="str">
        <f>IFERROR(VLOOKUP(G2482,REFERENCES!O:P,2,FALSE),"")</f>
        <v>Nombre de maison</v>
      </c>
      <c r="I2482" s="207">
        <v>15</v>
      </c>
      <c r="J2482" s="146"/>
      <c r="K2482" s="146"/>
      <c r="L2482" s="146"/>
      <c r="M2482" s="147">
        <v>75</v>
      </c>
      <c r="N2482" s="207">
        <v>15</v>
      </c>
      <c r="O2482" s="149" t="s">
        <v>1038</v>
      </c>
      <c r="P2482" s="143" t="s">
        <v>19</v>
      </c>
      <c r="Q2482" s="71" t="s">
        <v>21</v>
      </c>
      <c r="R2482" s="176" t="s">
        <v>1316</v>
      </c>
      <c r="S2482" s="209"/>
      <c r="T2482" s="143" t="s">
        <v>1033</v>
      </c>
      <c r="U2482" s="180" t="s">
        <v>1062</v>
      </c>
      <c r="V2482" s="145"/>
      <c r="W2482" s="206" t="e">
        <f t="shared" si="116"/>
        <v>#VALUE!</v>
      </c>
      <c r="X2482" s="206">
        <f t="shared" si="117"/>
        <v>36</v>
      </c>
      <c r="Y2482" s="206" t="str">
        <f>VLOOKUP(P2482,NIVEAUXADMIN!A:B,2,FALSE)</f>
        <v>HT07</v>
      </c>
      <c r="Z2482" s="206" t="str">
        <f>VLOOKUP(Q2482,NIVEAUXADMIN!E:F,2,FALSE)</f>
        <v>HT07715</v>
      </c>
      <c r="AA2482" s="206" t="str">
        <f>VLOOKUP(R2482,NIVEAUXADMIN!I:J,2,FALSE)</f>
        <v>HT07715-01</v>
      </c>
      <c r="AB2482" s="206">
        <f>IF(SUMPRODUCT(($A$4:$A2482=A2482)*($Q$4:$Q2482=Q2482))&gt;1,0,1)</f>
        <v>1</v>
      </c>
      <c r="AC2482" s="207">
        <f>IF(SUMPRODUCT(($A$4:$A2482=A2482)*($F$4:$F2482=F2482)*($Q$4:$Q2482=Q2482))&gt;1,0,1)</f>
        <v>1</v>
      </c>
      <c r="AD2482" s="206" t="str">
        <f t="shared" si="118"/>
        <v xml:space="preserve">{"Organisation": "United Methodist Committee on Relief", "Indicateur": "Construction de maisons", "Statut": "En cours", "Date de l'activité (passé ou planifiée)
( jj-mm-aaaa)": "Mars 2017", "Département": "Sud", "Commune": "Maniche", "Section Communale": "1ère Maniche"}, </v>
      </c>
    </row>
    <row r="2483" spans="1:30" s="71" customFormat="1" ht="30" x14ac:dyDescent="0.25">
      <c r="A2483" s="143" t="s">
        <v>2228</v>
      </c>
      <c r="C2483" s="143" t="s">
        <v>2328</v>
      </c>
      <c r="D2483" s="143" t="s">
        <v>31</v>
      </c>
      <c r="E2483" s="132" t="s">
        <v>2252</v>
      </c>
      <c r="F2483" s="77" t="s">
        <v>2419</v>
      </c>
      <c r="G2483" s="145" t="s">
        <v>2386</v>
      </c>
      <c r="H2483" s="138" t="str">
        <f>IFERROR(VLOOKUP(G2483,REFERENCES!O:P,2,FALSE),"")</f>
        <v>Nombre de maison</v>
      </c>
      <c r="I2483" s="207">
        <v>15</v>
      </c>
      <c r="J2483" s="146"/>
      <c r="K2483" s="146"/>
      <c r="L2483" s="146"/>
      <c r="M2483" s="147">
        <v>75</v>
      </c>
      <c r="N2483" s="207">
        <v>15</v>
      </c>
      <c r="O2483" s="149" t="s">
        <v>1038</v>
      </c>
      <c r="P2483" s="143" t="s">
        <v>19</v>
      </c>
      <c r="Q2483" s="71" t="s">
        <v>497</v>
      </c>
      <c r="R2483" s="176" t="s">
        <v>1404</v>
      </c>
      <c r="S2483" s="209"/>
      <c r="T2483" s="143" t="s">
        <v>1033</v>
      </c>
      <c r="U2483" s="180" t="s">
        <v>1062</v>
      </c>
      <c r="V2483" s="145"/>
      <c r="W2483" s="206" t="e">
        <f t="shared" si="116"/>
        <v>#VALUE!</v>
      </c>
      <c r="X2483" s="206">
        <f t="shared" si="117"/>
        <v>36</v>
      </c>
      <c r="Y2483" s="206" t="str">
        <f>VLOOKUP(P2483,NIVEAUXADMIN!A:B,2,FALSE)</f>
        <v>HT07</v>
      </c>
      <c r="Z2483" s="206" t="str">
        <f>VLOOKUP(Q2483,NIVEAUXADMIN!E:F,2,FALSE)</f>
        <v>HT07714</v>
      </c>
      <c r="AA2483" s="206" t="str">
        <f>VLOOKUP(R2483,NIVEAUXADMIN!I:J,2,FALSE)</f>
        <v>HT07714-02</v>
      </c>
      <c r="AB2483" s="206">
        <f>IF(SUMPRODUCT(($A$4:$A2483=A2483)*($Q$4:$Q2483=Q2483))&gt;1,0,1)</f>
        <v>1</v>
      </c>
      <c r="AC2483" s="207">
        <f>IF(SUMPRODUCT(($A$4:$A2483=A2483)*($F$4:$F2483=F2483)*($Q$4:$Q2483=Q2483))&gt;1,0,1)</f>
        <v>1</v>
      </c>
      <c r="AD2483" s="206" t="str">
        <f t="shared" si="118"/>
        <v xml:space="preserve">{"Organisation": "United Methodist Committee on Relief", "Indicateur": "Construction de maisons", "Statut": "En cours", "Date de l'activité (passé ou planifiée)
( jj-mm-aaaa)": "Mars 2017", "Département": "Sud", "Commune": "Camp Perrin", "Section Communale": "2ème Champlois"}, </v>
      </c>
    </row>
    <row r="2484" spans="1:30" s="71" customFormat="1" x14ac:dyDescent="0.25">
      <c r="A2484" s="143" t="s">
        <v>2245</v>
      </c>
      <c r="B2484" s="71" t="s">
        <v>67</v>
      </c>
      <c r="C2484" s="143" t="s">
        <v>47</v>
      </c>
      <c r="D2484" s="143" t="s">
        <v>15</v>
      </c>
      <c r="E2484" s="132">
        <v>42671</v>
      </c>
      <c r="F2484" s="77" t="s">
        <v>2417</v>
      </c>
      <c r="G2484" s="145" t="s">
        <v>1058</v>
      </c>
      <c r="H2484" s="138" t="str">
        <f>IFERROR(VLOOKUP(G2484,REFERENCES!O:P,2,FALSE),"")</f>
        <v xml:space="preserve">Nombre </v>
      </c>
      <c r="I2484" s="207">
        <v>442</v>
      </c>
      <c r="J2484" s="146"/>
      <c r="K2484" s="146"/>
      <c r="L2484" s="146"/>
      <c r="M2484" s="147"/>
      <c r="N2484" s="197"/>
      <c r="O2484" s="206"/>
      <c r="P2484" s="143" t="s">
        <v>19</v>
      </c>
      <c r="Q2484" s="71" t="s">
        <v>251</v>
      </c>
      <c r="R2484" s="150"/>
      <c r="S2484" s="206"/>
      <c r="T2484" s="143"/>
      <c r="U2484" s="143"/>
      <c r="V2484" s="206" t="s">
        <v>1049</v>
      </c>
      <c r="W2484" s="206" t="str">
        <f t="shared" si="116"/>
        <v>UNI20161028SUAQ</v>
      </c>
      <c r="X2484" s="206">
        <f t="shared" si="117"/>
        <v>0</v>
      </c>
      <c r="Y2484" s="206" t="str">
        <f>VLOOKUP(P2484,NIVEAUXADMIN!A:B,2,FALSE)</f>
        <v>HT07</v>
      </c>
      <c r="Z2484" s="206" t="str">
        <f>VLOOKUP(Q2484,NIVEAUXADMIN!E:F,2,FALSE)</f>
        <v>HT07731</v>
      </c>
      <c r="AA2484" s="206" t="e">
        <f>VLOOKUP(R2484,NIVEAUXADMIN!I:J,2,FALSE)</f>
        <v>#N/A</v>
      </c>
      <c r="AB2484" s="206">
        <f>IF(SUMPRODUCT(($A$4:$A2484=A2484)*($Q$4:$Q2484=Q2484))&gt;1,0,1)</f>
        <v>1</v>
      </c>
      <c r="AC2484" s="207">
        <f>IF(SUMPRODUCT(($A$4:$A2484=A2484)*($F$4:$F2484=F2484)*($Q$4:$Q2484=Q2484))&gt;1,0,1)</f>
        <v>1</v>
      </c>
      <c r="AD2484" s="206" t="str">
        <f t="shared" si="118"/>
        <v xml:space="preserve">{"Organisation": "United Nation Children's Fund", "Indicateur": "Distribution de biens non-alimentaire", "Statut": "Réalisé", "Date de l'activité (passé ou planifiée)
( jj-mm-aaaa)": "10/28/2016", "Département": "Sud", "Commune": "Aquin", "Section Communale": ""}, </v>
      </c>
    </row>
    <row r="2485" spans="1:30" s="71" customFormat="1" x14ac:dyDescent="0.25">
      <c r="A2485" s="71" t="s">
        <v>2245</v>
      </c>
      <c r="B2485" s="71" t="s">
        <v>67</v>
      </c>
      <c r="C2485" s="71" t="s">
        <v>47</v>
      </c>
      <c r="D2485" s="71" t="s">
        <v>15</v>
      </c>
      <c r="E2485" s="132">
        <v>42671</v>
      </c>
      <c r="F2485" s="77" t="s">
        <v>2420</v>
      </c>
      <c r="G2485" s="145" t="s">
        <v>2409</v>
      </c>
      <c r="H2485" s="138" t="str">
        <f>IFERROR(VLOOKUP(G2485,REFERENCES!O:P,2,FALSE),"")</f>
        <v xml:space="preserve">Nombre </v>
      </c>
      <c r="I2485" s="207">
        <v>442</v>
      </c>
      <c r="J2485" s="146"/>
      <c r="K2485" s="146"/>
      <c r="L2485" s="146"/>
      <c r="M2485" s="147"/>
      <c r="N2485" s="197"/>
      <c r="O2485" s="206"/>
      <c r="P2485" s="71" t="s">
        <v>19</v>
      </c>
      <c r="Q2485" s="71" t="s">
        <v>308</v>
      </c>
      <c r="R2485" s="150"/>
      <c r="S2485" s="206"/>
      <c r="T2485" s="206"/>
      <c r="U2485" s="206"/>
      <c r="V2485" s="145"/>
      <c r="W2485" s="206" t="str">
        <f t="shared" si="116"/>
        <v>UNI20161028SUAR</v>
      </c>
      <c r="X2485" s="206">
        <f t="shared" si="117"/>
        <v>0</v>
      </c>
      <c r="Y2485" s="206" t="str">
        <f>VLOOKUP(P2485,NIVEAUXADMIN!A:B,2,FALSE)</f>
        <v>HT07</v>
      </c>
      <c r="Z2485" s="206" t="str">
        <f>VLOOKUP(Q2485,NIVEAUXADMIN!E:F,2,FALSE)</f>
        <v>HT07723</v>
      </c>
      <c r="AA2485" s="206" t="e">
        <f>VLOOKUP(R2485,NIVEAUXADMIN!I:J,2,FALSE)</f>
        <v>#N/A</v>
      </c>
      <c r="AB2485" s="206">
        <f>IF(SUMPRODUCT(($A$4:$A2485=A2485)*($Q$4:$Q2485=Q2485))&gt;1,0,1)</f>
        <v>1</v>
      </c>
      <c r="AC2485" s="207">
        <f>IF(SUMPRODUCT(($A$4:$A2485=A2485)*($F$4:$F2485=F2485)*($Q$4:$Q2485=Q2485))&gt;1,0,1)</f>
        <v>1</v>
      </c>
      <c r="AD2485" s="206" t="str">
        <f t="shared" si="118"/>
        <v xml:space="preserve">{"Organisation": "United Nation Children's Fund", "Indicateur": "Distribution de materiel d'abris d'urgence", "Statut": "Réalisé", "Date de l'activité (passé ou planifiée)
( jj-mm-aaaa)": "10/28/2016", "Département": "Sud", "Commune": "Arniquet", "Section Communale": ""}, </v>
      </c>
    </row>
    <row r="2486" spans="1:30" s="71" customFormat="1" ht="75" x14ac:dyDescent="0.25">
      <c r="A2486" s="71" t="s">
        <v>2245</v>
      </c>
      <c r="B2486" s="71" t="s">
        <v>67</v>
      </c>
      <c r="C2486" s="71" t="s">
        <v>47</v>
      </c>
      <c r="D2486" s="71" t="s">
        <v>15</v>
      </c>
      <c r="E2486" s="132">
        <v>42671</v>
      </c>
      <c r="F2486" s="77" t="s">
        <v>2417</v>
      </c>
      <c r="G2486" s="145" t="s">
        <v>1055</v>
      </c>
      <c r="H2486" s="138" t="str">
        <f>IFERROR(VLOOKUP(G2486,REFERENCES!O:P,2,FALSE),"")</f>
        <v xml:space="preserve">Nombre </v>
      </c>
      <c r="I2486" s="207">
        <v>402</v>
      </c>
      <c r="J2486" s="146"/>
      <c r="K2486" s="146"/>
      <c r="L2486" s="146"/>
      <c r="M2486" s="147"/>
      <c r="N2486" s="197"/>
      <c r="O2486" s="206"/>
      <c r="P2486" s="71" t="s">
        <v>19</v>
      </c>
      <c r="Q2486" s="71" t="s">
        <v>497</v>
      </c>
      <c r="R2486" s="150"/>
      <c r="S2486" s="206"/>
      <c r="T2486" s="206"/>
      <c r="U2486" s="206"/>
      <c r="V2486" s="145" t="s">
        <v>1900</v>
      </c>
      <c r="W2486" s="206" t="str">
        <f t="shared" si="116"/>
        <v>UNI20161028SUCA</v>
      </c>
      <c r="X2486" s="206">
        <f t="shared" si="117"/>
        <v>0</v>
      </c>
      <c r="Y2486" s="206" t="str">
        <f>VLOOKUP(P2486,NIVEAUXADMIN!A:B,2,FALSE)</f>
        <v>HT07</v>
      </c>
      <c r="Z2486" s="206" t="str">
        <f>VLOOKUP(Q2486,NIVEAUXADMIN!E:F,2,FALSE)</f>
        <v>HT07714</v>
      </c>
      <c r="AA2486" s="206" t="e">
        <f>VLOOKUP(R2486,NIVEAUXADMIN!I:J,2,FALSE)</f>
        <v>#N/A</v>
      </c>
      <c r="AB2486" s="206">
        <f>IF(SUMPRODUCT(($A$4:$A2486=A2486)*($Q$4:$Q2486=Q2486))&gt;1,0,1)</f>
        <v>1</v>
      </c>
      <c r="AC2486" s="207">
        <f>IF(SUMPRODUCT(($A$4:$A2486=A2486)*($F$4:$F2486=F2486)*($Q$4:$Q2486=Q2486))&gt;1,0,1)</f>
        <v>1</v>
      </c>
      <c r="AD2486" s="206" t="str">
        <f t="shared" si="118"/>
        <v xml:space="preserve">{"Organisation": "United Nation Children's Fund", "Indicateur": "Distribution de biens non-alimentaire", "Statut": "Réalisé", "Date de l'activité (passé ou planifiée)
( jj-mm-aaaa)": "10/28/2016", "Département": "Sud", "Commune": "Camp Perrin", "Section Communale": ""}, </v>
      </c>
    </row>
    <row r="2487" spans="1:30" s="71" customFormat="1" ht="60" x14ac:dyDescent="0.25">
      <c r="A2487" s="71" t="s">
        <v>2245</v>
      </c>
      <c r="B2487" s="71" t="s">
        <v>67</v>
      </c>
      <c r="C2487" s="71" t="s">
        <v>47</v>
      </c>
      <c r="D2487" s="71" t="s">
        <v>15</v>
      </c>
      <c r="E2487" s="132">
        <v>42671</v>
      </c>
      <c r="F2487" s="77" t="s">
        <v>2417</v>
      </c>
      <c r="G2487" s="145" t="s">
        <v>1056</v>
      </c>
      <c r="H2487" s="138" t="str">
        <f>IFERROR(VLOOKUP(G2487,REFERENCES!O:P,2,FALSE),"")</f>
        <v xml:space="preserve">Nombre </v>
      </c>
      <c r="I2487" s="207">
        <v>92</v>
      </c>
      <c r="J2487" s="146"/>
      <c r="K2487" s="146"/>
      <c r="L2487" s="146"/>
      <c r="M2487" s="147"/>
      <c r="N2487" s="197"/>
      <c r="O2487" s="206"/>
      <c r="P2487" s="71" t="s">
        <v>19</v>
      </c>
      <c r="Q2487" s="71" t="s">
        <v>512</v>
      </c>
      <c r="R2487" s="150"/>
      <c r="S2487" s="206"/>
      <c r="T2487" s="206"/>
      <c r="U2487" s="206"/>
      <c r="V2487" s="145" t="s">
        <v>1902</v>
      </c>
      <c r="W2487" s="206" t="str">
        <f t="shared" si="116"/>
        <v>UNI20161028SUCA</v>
      </c>
      <c r="X2487" s="206">
        <f t="shared" si="117"/>
        <v>0</v>
      </c>
      <c r="Y2487" s="206" t="str">
        <f>VLOOKUP(P2487,NIVEAUXADMIN!A:B,2,FALSE)</f>
        <v>HT07</v>
      </c>
      <c r="Z2487" s="206" t="str">
        <f>VLOOKUP(Q2487,NIVEAUXADMIN!E:F,2,FALSE)</f>
        <v>HT07733</v>
      </c>
      <c r="AA2487" s="206" t="e">
        <f>VLOOKUP(R2487,NIVEAUXADMIN!I:J,2,FALSE)</f>
        <v>#N/A</v>
      </c>
      <c r="AB2487" s="206">
        <f>IF(SUMPRODUCT(($A$4:$A2487=A2487)*($Q$4:$Q2487=Q2487))&gt;1,0,1)</f>
        <v>1</v>
      </c>
      <c r="AC2487" s="207">
        <f>IF(SUMPRODUCT(($A$4:$A2487=A2487)*($F$4:$F2487=F2487)*($Q$4:$Q2487=Q2487))&gt;1,0,1)</f>
        <v>1</v>
      </c>
      <c r="AD2487" s="206" t="str">
        <f t="shared" si="118"/>
        <v xml:space="preserve">{"Organisation": "United Nation Children's Fund", "Indicateur": "Distribution de biens non-alimentaire", "Statut": "Réalisé", "Date de l'activité (passé ou planifiée)
( jj-mm-aaaa)": "10/28/2016", "Département": "Sud", "Commune": "Cavaillon", "Section Communale": ""}, </v>
      </c>
    </row>
    <row r="2488" spans="1:30" s="71" customFormat="1" x14ac:dyDescent="0.25">
      <c r="A2488" s="71" t="s">
        <v>1994</v>
      </c>
      <c r="C2488" s="206" t="s">
        <v>47</v>
      </c>
      <c r="D2488" s="206" t="s">
        <v>15</v>
      </c>
      <c r="E2488" s="132" t="s">
        <v>1887</v>
      </c>
      <c r="F2488" s="77" t="s">
        <v>2417</v>
      </c>
      <c r="G2488" s="145" t="s">
        <v>1047</v>
      </c>
      <c r="H2488" s="138" t="str">
        <f>IFERROR(VLOOKUP(G2488,REFERENCES!O:P,2,FALSE),"")</f>
        <v xml:space="preserve">Nombre </v>
      </c>
      <c r="I2488" s="185">
        <v>80</v>
      </c>
      <c r="J2488" s="207"/>
      <c r="K2488" s="207"/>
      <c r="L2488" s="207"/>
      <c r="M2488" s="147" t="s">
        <v>1818</v>
      </c>
      <c r="N2488" s="207">
        <v>80</v>
      </c>
      <c r="O2488" s="206"/>
      <c r="P2488" s="206" t="s">
        <v>19</v>
      </c>
      <c r="Q2488" s="206"/>
      <c r="R2488" s="150"/>
      <c r="S2488" s="206" t="s">
        <v>2121</v>
      </c>
      <c r="T2488" s="206"/>
      <c r="U2488" s="206"/>
      <c r="V2488" s="145"/>
      <c r="W2488" s="206" t="e">
        <f t="shared" si="116"/>
        <v>#VALUE!</v>
      </c>
      <c r="X2488" s="206">
        <f t="shared" si="117"/>
        <v>36</v>
      </c>
      <c r="Y2488" s="206" t="str">
        <f>VLOOKUP(P2488,NIVEAUXADMIN!A:B,2,FALSE)</f>
        <v>HT07</v>
      </c>
      <c r="Z2488" s="206" t="e">
        <f>VLOOKUP(Q2488,NIVEAUXADMIN!E:F,2,FALSE)</f>
        <v>#N/A</v>
      </c>
      <c r="AA2488" s="206" t="e">
        <f>VLOOKUP(R2488,NIVEAUXADMIN!I:J,2,FALSE)</f>
        <v>#N/A</v>
      </c>
      <c r="AB2488" s="206">
        <f>IF(SUMPRODUCT(($A$4:$A2488=A2488)*($Q$4:$Q2488=Q2488))&gt;1,0,1)</f>
        <v>1</v>
      </c>
      <c r="AC2488" s="207">
        <f>IF(SUMPRODUCT(($A$4:$A2488=A2488)*($F$4:$F2488=F2488)*($Q$4:$Q2488=Q2488))&gt;1,0,1)</f>
        <v>1</v>
      </c>
      <c r="AD2488" s="206" t="str">
        <f t="shared" si="118"/>
        <v xml:space="preserve">{"Organisation": "Vision Forward", "Indicateur": "Distribution de biens non-alimentaire", "Statut": "Réalisé", "Date de l'activité (passé ou planifiée)
( jj-mm-aaaa)": "Non renseigné", "Département": "Sud", "Commune": "", "Section Communale": ""}, </v>
      </c>
    </row>
    <row r="2489" spans="1:30" s="71" customFormat="1" x14ac:dyDescent="0.25">
      <c r="A2489" s="71" t="s">
        <v>1994</v>
      </c>
      <c r="C2489" s="206" t="s">
        <v>47</v>
      </c>
      <c r="D2489" s="206" t="s">
        <v>15</v>
      </c>
      <c r="E2489" s="132" t="s">
        <v>1887</v>
      </c>
      <c r="F2489" s="77" t="s">
        <v>2417</v>
      </c>
      <c r="G2489" s="145" t="s">
        <v>1050</v>
      </c>
      <c r="H2489" s="138" t="str">
        <f>IFERROR(VLOOKUP(G2489,REFERENCES!O:P,2,FALSE),"")</f>
        <v xml:space="preserve">Nombre </v>
      </c>
      <c r="I2489" s="185">
        <v>80</v>
      </c>
      <c r="J2489" s="207"/>
      <c r="K2489" s="207"/>
      <c r="L2489" s="207"/>
      <c r="M2489" s="147" t="s">
        <v>1818</v>
      </c>
      <c r="N2489" s="207">
        <v>80</v>
      </c>
      <c r="O2489" s="206"/>
      <c r="P2489" s="206" t="s">
        <v>19</v>
      </c>
      <c r="Q2489" s="206"/>
      <c r="R2489" s="150"/>
      <c r="S2489" s="206" t="s">
        <v>2121</v>
      </c>
      <c r="T2489" s="206"/>
      <c r="U2489" s="206"/>
      <c r="V2489" s="145"/>
      <c r="W2489" s="206" t="e">
        <f t="shared" si="116"/>
        <v>#VALUE!</v>
      </c>
      <c r="X2489" s="206">
        <f t="shared" si="117"/>
        <v>36</v>
      </c>
      <c r="Y2489" s="206" t="str">
        <f>VLOOKUP(P2489,NIVEAUXADMIN!A:B,2,FALSE)</f>
        <v>HT07</v>
      </c>
      <c r="Z2489" s="206" t="e">
        <f>VLOOKUP(Q2489,NIVEAUXADMIN!E:F,2,FALSE)</f>
        <v>#N/A</v>
      </c>
      <c r="AA2489" s="206" t="e">
        <f>VLOOKUP(R2489,NIVEAUXADMIN!I:J,2,FALSE)</f>
        <v>#N/A</v>
      </c>
      <c r="AB2489" s="206">
        <f>IF(SUMPRODUCT(($A$4:$A2489=A2489)*($Q$4:$Q2489=Q2489))&gt;1,0,1)</f>
        <v>0</v>
      </c>
      <c r="AC2489" s="207">
        <f>IF(SUMPRODUCT(($A$4:$A2489=A2489)*($F$4:$F2489=F2489)*($Q$4:$Q2489=Q2489))&gt;1,0,1)</f>
        <v>0</v>
      </c>
      <c r="AD2489" s="206" t="str">
        <f t="shared" si="118"/>
        <v xml:space="preserve">{"Organisation": "Vision Forward", "Indicateur": "Distribution de biens non-alimentaire", "Statut": "Réalisé", "Date de l'activité (passé ou planifiée)
( jj-mm-aaaa)": "Non renseigné", "Département": "Sud", "Commune": "", "Section Communale": ""}, </v>
      </c>
    </row>
    <row r="2490" spans="1:30" s="71" customFormat="1" x14ac:dyDescent="0.25">
      <c r="A2490" s="71" t="s">
        <v>1994</v>
      </c>
      <c r="C2490" s="71" t="s">
        <v>47</v>
      </c>
      <c r="D2490" s="71" t="s">
        <v>15</v>
      </c>
      <c r="E2490" s="132" t="s">
        <v>1887</v>
      </c>
      <c r="F2490" s="77" t="s">
        <v>2417</v>
      </c>
      <c r="G2490" s="145" t="s">
        <v>1056</v>
      </c>
      <c r="H2490" s="138" t="str">
        <f>IFERROR(VLOOKUP(G2490,REFERENCES!O:P,2,FALSE),"")</f>
        <v xml:space="preserve">Nombre </v>
      </c>
      <c r="I2490" s="185">
        <v>80</v>
      </c>
      <c r="J2490" s="146"/>
      <c r="K2490" s="146"/>
      <c r="L2490" s="146"/>
      <c r="M2490" s="147" t="s">
        <v>1818</v>
      </c>
      <c r="N2490" s="207">
        <v>80</v>
      </c>
      <c r="O2490" s="206"/>
      <c r="P2490" s="71" t="s">
        <v>19</v>
      </c>
      <c r="R2490" s="150"/>
      <c r="S2490" s="206" t="s">
        <v>2121</v>
      </c>
      <c r="T2490" s="206"/>
      <c r="U2490" s="206"/>
      <c r="V2490" s="145"/>
      <c r="W2490" s="206" t="e">
        <f t="shared" si="116"/>
        <v>#VALUE!</v>
      </c>
      <c r="X2490" s="206">
        <f t="shared" si="117"/>
        <v>36</v>
      </c>
      <c r="Y2490" s="206" t="str">
        <f>VLOOKUP(P2490,NIVEAUXADMIN!A:B,2,FALSE)</f>
        <v>HT07</v>
      </c>
      <c r="Z2490" s="206" t="e">
        <f>VLOOKUP(Q2490,NIVEAUXADMIN!E:F,2,FALSE)</f>
        <v>#N/A</v>
      </c>
      <c r="AA2490" s="206" t="e">
        <f>VLOOKUP(R2490,NIVEAUXADMIN!I:J,2,FALSE)</f>
        <v>#N/A</v>
      </c>
      <c r="AB2490" s="206">
        <f>IF(SUMPRODUCT(($A$4:$A2490=A2490)*($Q$4:$Q2490=Q2490))&gt;1,0,1)</f>
        <v>0</v>
      </c>
      <c r="AC2490" s="207">
        <f>IF(SUMPRODUCT(($A$4:$A2490=A2490)*($F$4:$F2490=F2490)*($Q$4:$Q2490=Q2490))&gt;1,0,1)</f>
        <v>0</v>
      </c>
      <c r="AD2490" s="206" t="str">
        <f t="shared" si="118"/>
        <v xml:space="preserve">{"Organisation": "Vision Forward", "Indicateur": "Distribution de biens non-alimentaire", "Statut": "Réalisé", "Date de l'activité (passé ou planifiée)
( jj-mm-aaaa)": "Non renseigné", "Département": "Sud", "Commune": "", "Section Communale": ""}, </v>
      </c>
    </row>
    <row r="2491" spans="1:30" s="71" customFormat="1" x14ac:dyDescent="0.25">
      <c r="A2491" s="71" t="s">
        <v>1994</v>
      </c>
      <c r="C2491" s="71" t="s">
        <v>47</v>
      </c>
      <c r="D2491" s="71" t="s">
        <v>15</v>
      </c>
      <c r="E2491" s="132" t="s">
        <v>1887</v>
      </c>
      <c r="F2491" s="77" t="s">
        <v>2417</v>
      </c>
      <c r="G2491" s="145" t="s">
        <v>1055</v>
      </c>
      <c r="H2491" s="138" t="str">
        <f>IFERROR(VLOOKUP(G2491,REFERENCES!O:P,2,FALSE),"")</f>
        <v xml:space="preserve">Nombre </v>
      </c>
      <c r="I2491" s="185">
        <v>80</v>
      </c>
      <c r="J2491" s="146"/>
      <c r="K2491" s="146"/>
      <c r="L2491" s="146"/>
      <c r="M2491" s="147" t="s">
        <v>1818</v>
      </c>
      <c r="N2491" s="207">
        <v>80</v>
      </c>
      <c r="O2491" s="206"/>
      <c r="P2491" s="71" t="s">
        <v>19</v>
      </c>
      <c r="R2491" s="150"/>
      <c r="S2491" s="206" t="s">
        <v>2121</v>
      </c>
      <c r="T2491" s="206"/>
      <c r="U2491" s="206"/>
      <c r="V2491" s="145"/>
      <c r="W2491" s="206" t="e">
        <f t="shared" si="116"/>
        <v>#VALUE!</v>
      </c>
      <c r="X2491" s="206">
        <f t="shared" si="117"/>
        <v>36</v>
      </c>
      <c r="Y2491" s="206" t="str">
        <f>VLOOKUP(P2491,NIVEAUXADMIN!A:B,2,FALSE)</f>
        <v>HT07</v>
      </c>
      <c r="Z2491" s="206" t="e">
        <f>VLOOKUP(Q2491,NIVEAUXADMIN!E:F,2,FALSE)</f>
        <v>#N/A</v>
      </c>
      <c r="AA2491" s="206" t="e">
        <f>VLOOKUP(R2491,NIVEAUXADMIN!I:J,2,FALSE)</f>
        <v>#N/A</v>
      </c>
      <c r="AB2491" s="206">
        <f>IF(SUMPRODUCT(($A$4:$A2491=A2491)*($Q$4:$Q2491=Q2491))&gt;1,0,1)</f>
        <v>0</v>
      </c>
      <c r="AC2491" s="207">
        <f>IF(SUMPRODUCT(($A$4:$A2491=A2491)*($F$4:$F2491=F2491)*($Q$4:$Q2491=Q2491))&gt;1,0,1)</f>
        <v>0</v>
      </c>
      <c r="AD2491" s="206" t="str">
        <f t="shared" si="118"/>
        <v xml:space="preserve">{"Organisation": "Vision Forward", "Indicateur": "Distribution de biens non-alimentaire", "Statut": "Réalisé", "Date de l'activité (passé ou planifiée)
( jj-mm-aaaa)": "Non renseigné", "Département": "Sud", "Commune": "", "Section Communale": ""}, </v>
      </c>
    </row>
    <row r="2492" spans="1:30" s="71" customFormat="1" x14ac:dyDescent="0.25">
      <c r="A2492" s="71" t="s">
        <v>1994</v>
      </c>
      <c r="C2492" s="71" t="s">
        <v>47</v>
      </c>
      <c r="D2492" s="71" t="s">
        <v>15</v>
      </c>
      <c r="E2492" s="132" t="s">
        <v>1887</v>
      </c>
      <c r="F2492" s="77" t="s">
        <v>2420</v>
      </c>
      <c r="G2492" s="145" t="s">
        <v>2409</v>
      </c>
      <c r="H2492" s="138" t="str">
        <f>IFERROR(VLOOKUP(G2492,REFERENCES!O:P,2,FALSE),"")</f>
        <v xml:space="preserve">Nombre </v>
      </c>
      <c r="I2492" s="185">
        <v>80</v>
      </c>
      <c r="J2492" s="146"/>
      <c r="K2492" s="146"/>
      <c r="L2492" s="146"/>
      <c r="M2492" s="147" t="s">
        <v>1818</v>
      </c>
      <c r="N2492" s="207">
        <v>80</v>
      </c>
      <c r="O2492" s="206"/>
      <c r="P2492" s="71" t="s">
        <v>19</v>
      </c>
      <c r="Q2492" s="206"/>
      <c r="R2492" s="150"/>
      <c r="S2492" s="206" t="s">
        <v>2121</v>
      </c>
      <c r="T2492" s="206"/>
      <c r="U2492" s="206"/>
      <c r="V2492" s="145"/>
      <c r="W2492" s="206" t="e">
        <f t="shared" si="116"/>
        <v>#VALUE!</v>
      </c>
      <c r="X2492" s="206">
        <f t="shared" si="117"/>
        <v>36</v>
      </c>
      <c r="Y2492" s="206" t="str">
        <f>VLOOKUP(P2492,NIVEAUXADMIN!A:B,2,FALSE)</f>
        <v>HT07</v>
      </c>
      <c r="Z2492" s="206" t="e">
        <f>VLOOKUP(Q2492,NIVEAUXADMIN!E:F,2,FALSE)</f>
        <v>#N/A</v>
      </c>
      <c r="AA2492" s="206" t="e">
        <f>VLOOKUP(R2492,NIVEAUXADMIN!I:J,2,FALSE)</f>
        <v>#N/A</v>
      </c>
      <c r="AB2492" s="206">
        <f>IF(SUMPRODUCT(($A$4:$A2492=A2492)*($Q$4:$Q2492=Q2492))&gt;1,0,1)</f>
        <v>0</v>
      </c>
      <c r="AC2492" s="207">
        <f>IF(SUMPRODUCT(($A$4:$A2492=A2492)*($F$4:$F2492=F2492)*($Q$4:$Q2492=Q2492))&gt;1,0,1)</f>
        <v>1</v>
      </c>
      <c r="AD2492" s="206" t="str">
        <f t="shared" si="118"/>
        <v xml:space="preserve">{"Organisation": "Vision Forward", "Indicateur": "Distribution de materiel d'abris d'urgence", "Statut": "Réalisé", "Date de l'activité (passé ou planifiée)
( jj-mm-aaaa)": "Non renseigné", "Département": "Sud", "Commune": "", "Section Communale": ""}, </v>
      </c>
    </row>
    <row r="2493" spans="1:30" s="71" customFormat="1" x14ac:dyDescent="0.25">
      <c r="A2493" s="71" t="s">
        <v>1994</v>
      </c>
      <c r="C2493" s="206" t="s">
        <v>47</v>
      </c>
      <c r="D2493" s="206" t="s">
        <v>15</v>
      </c>
      <c r="E2493" s="132" t="s">
        <v>1887</v>
      </c>
      <c r="F2493" s="77" t="s">
        <v>2417</v>
      </c>
      <c r="G2493" s="145" t="s">
        <v>1050</v>
      </c>
      <c r="H2493" s="138" t="str">
        <f>IFERROR(VLOOKUP(G2493,REFERENCES!O:P,2,FALSE),"")</f>
        <v xml:space="preserve">Nombre </v>
      </c>
      <c r="I2493" s="185">
        <v>250</v>
      </c>
      <c r="J2493" s="207"/>
      <c r="K2493" s="207"/>
      <c r="L2493" s="207"/>
      <c r="M2493" s="147" t="s">
        <v>1818</v>
      </c>
      <c r="N2493" s="207">
        <v>250</v>
      </c>
      <c r="O2493" s="206"/>
      <c r="P2493" s="206" t="s">
        <v>16</v>
      </c>
      <c r="Q2493" s="206" t="s">
        <v>253</v>
      </c>
      <c r="R2493" s="150" t="s">
        <v>1360</v>
      </c>
      <c r="S2493" s="206" t="s">
        <v>2119</v>
      </c>
      <c r="T2493" s="206"/>
      <c r="U2493" s="206"/>
      <c r="V2493" s="145"/>
      <c r="W2493" s="206" t="e">
        <f t="shared" si="116"/>
        <v>#VALUE!</v>
      </c>
      <c r="X2493" s="206">
        <f t="shared" si="117"/>
        <v>36</v>
      </c>
      <c r="Y2493" s="206" t="str">
        <f>VLOOKUP(P2493,NIVEAUXADMIN!A:B,2,FALSE)</f>
        <v>HT08</v>
      </c>
      <c r="Z2493" s="206" t="str">
        <f>VLOOKUP(Q2493,NIVEAUXADMIN!E:F,2,FALSE)</f>
        <v>HT08815</v>
      </c>
      <c r="AA2493" s="206" t="str">
        <f>VLOOKUP(R2493,NIVEAUXADMIN!I:J,2,FALSE)</f>
        <v>HT08815-02</v>
      </c>
      <c r="AB2493" s="206">
        <f>IF(SUMPRODUCT(($A$4:$A2493=A2493)*($Q$4:$Q2493=Q2493))&gt;1,0,1)</f>
        <v>1</v>
      </c>
      <c r="AC2493" s="207">
        <f>IF(SUMPRODUCT(($A$4:$A2493=A2493)*($F$4:$F2493=F2493)*($Q$4:$Q2493=Q2493))&gt;1,0,1)</f>
        <v>1</v>
      </c>
      <c r="AD2493" s="206" t="str">
        <f t="shared" si="118"/>
        <v xml:space="preserve">{"Organisation": "Vision Forward", "Indicateur": "Distribution de biens non-alimentaire", "Statut": "Réalisé", "Date de l'activité (passé ou planifiée)
( jj-mm-aaaa)": "Non renseigné", "Département": "Grande Anse", "Commune": "Chambellan", "Section Communale": "2e Boucan"}, </v>
      </c>
    </row>
    <row r="2494" spans="1:30" s="71" customFormat="1" x14ac:dyDescent="0.25">
      <c r="A2494" s="143" t="s">
        <v>1994</v>
      </c>
      <c r="C2494" s="206" t="s">
        <v>47</v>
      </c>
      <c r="D2494" s="206" t="s">
        <v>15</v>
      </c>
      <c r="E2494" s="132" t="s">
        <v>1887</v>
      </c>
      <c r="F2494" s="77" t="s">
        <v>2417</v>
      </c>
      <c r="G2494" s="145" t="s">
        <v>1056</v>
      </c>
      <c r="H2494" s="138" t="str">
        <f>IFERROR(VLOOKUP(G2494,REFERENCES!O:P,2,FALSE),"")</f>
        <v xml:space="preserve">Nombre </v>
      </c>
      <c r="I2494" s="185">
        <v>250</v>
      </c>
      <c r="J2494" s="207"/>
      <c r="K2494" s="207"/>
      <c r="L2494" s="207"/>
      <c r="M2494" s="147" t="s">
        <v>1818</v>
      </c>
      <c r="N2494" s="207">
        <v>250</v>
      </c>
      <c r="O2494" s="206"/>
      <c r="P2494" s="206" t="s">
        <v>16</v>
      </c>
      <c r="Q2494" s="206" t="s">
        <v>253</v>
      </c>
      <c r="R2494" s="150" t="s">
        <v>1360</v>
      </c>
      <c r="S2494" s="206" t="s">
        <v>2119</v>
      </c>
      <c r="T2494" s="206"/>
      <c r="U2494" s="206"/>
      <c r="V2494" s="145"/>
      <c r="W2494" s="206" t="e">
        <f t="shared" si="116"/>
        <v>#VALUE!</v>
      </c>
      <c r="X2494" s="206">
        <f t="shared" si="117"/>
        <v>36</v>
      </c>
      <c r="Y2494" s="206" t="str">
        <f>VLOOKUP(P2494,NIVEAUXADMIN!A:B,2,FALSE)</f>
        <v>HT08</v>
      </c>
      <c r="Z2494" s="206" t="str">
        <f>VLOOKUP(Q2494,NIVEAUXADMIN!E:F,2,FALSE)</f>
        <v>HT08815</v>
      </c>
      <c r="AA2494" s="206" t="str">
        <f>VLOOKUP(R2494,NIVEAUXADMIN!I:J,2,FALSE)</f>
        <v>HT08815-02</v>
      </c>
      <c r="AB2494" s="206">
        <f>IF(SUMPRODUCT(($A$4:$A2494=A2494)*($Q$4:$Q2494=Q2494))&gt;1,0,1)</f>
        <v>0</v>
      </c>
      <c r="AC2494" s="207">
        <f>IF(SUMPRODUCT(($A$4:$A2494=A2494)*($F$4:$F2494=F2494)*($Q$4:$Q2494=Q2494))&gt;1,0,1)</f>
        <v>0</v>
      </c>
      <c r="AD2494" s="206" t="str">
        <f t="shared" si="118"/>
        <v xml:space="preserve">{"Organisation": "Vision Forward", "Indicateur": "Distribution de biens non-alimentaire", "Statut": "Réalisé", "Date de l'activité (passé ou planifiée)
( jj-mm-aaaa)": "Non renseigné", "Département": "Grande Anse", "Commune": "Chambellan", "Section Communale": "2e Boucan"}, </v>
      </c>
    </row>
    <row r="2495" spans="1:30" s="71" customFormat="1" x14ac:dyDescent="0.25">
      <c r="A2495" s="143" t="s">
        <v>1994</v>
      </c>
      <c r="C2495" s="143" t="s">
        <v>47</v>
      </c>
      <c r="D2495" s="143" t="s">
        <v>15</v>
      </c>
      <c r="E2495" s="132" t="s">
        <v>1887</v>
      </c>
      <c r="F2495" s="77" t="s">
        <v>2417</v>
      </c>
      <c r="G2495" s="145" t="s">
        <v>1055</v>
      </c>
      <c r="H2495" s="138" t="str">
        <f>IFERROR(VLOOKUP(G2495,REFERENCES!O:P,2,FALSE),"")</f>
        <v xml:space="preserve">Nombre </v>
      </c>
      <c r="I2495" s="185">
        <v>250</v>
      </c>
      <c r="J2495" s="146"/>
      <c r="K2495" s="146"/>
      <c r="L2495" s="146"/>
      <c r="M2495" s="147" t="s">
        <v>1818</v>
      </c>
      <c r="N2495" s="146">
        <v>250</v>
      </c>
      <c r="O2495" s="206"/>
      <c r="P2495" s="143" t="s">
        <v>16</v>
      </c>
      <c r="Q2495" s="71" t="s">
        <v>253</v>
      </c>
      <c r="R2495" s="150" t="s">
        <v>1360</v>
      </c>
      <c r="S2495" s="143" t="s">
        <v>2119</v>
      </c>
      <c r="T2495" s="143"/>
      <c r="U2495" s="143"/>
      <c r="V2495" s="145"/>
      <c r="W2495" s="206" t="e">
        <f t="shared" si="116"/>
        <v>#VALUE!</v>
      </c>
      <c r="X2495" s="206">
        <f t="shared" si="117"/>
        <v>36</v>
      </c>
      <c r="Y2495" s="206" t="str">
        <f>VLOOKUP(P2495,NIVEAUXADMIN!A:B,2,FALSE)</f>
        <v>HT08</v>
      </c>
      <c r="Z2495" s="206" t="str">
        <f>VLOOKUP(Q2495,NIVEAUXADMIN!E:F,2,FALSE)</f>
        <v>HT08815</v>
      </c>
      <c r="AA2495" s="206" t="str">
        <f>VLOOKUP(R2495,NIVEAUXADMIN!I:J,2,FALSE)</f>
        <v>HT08815-02</v>
      </c>
      <c r="AB2495" s="206">
        <f>IF(SUMPRODUCT(($A$4:$A2495=A2495)*($Q$4:$Q2495=Q2495))&gt;1,0,1)</f>
        <v>0</v>
      </c>
      <c r="AC2495" s="207">
        <f>IF(SUMPRODUCT(($A$4:$A2495=A2495)*($F$4:$F2495=F2495)*($Q$4:$Q2495=Q2495))&gt;1,0,1)</f>
        <v>0</v>
      </c>
      <c r="AD2495" s="206" t="str">
        <f t="shared" si="118"/>
        <v xml:space="preserve">{"Organisation": "Vision Forward", "Indicateur": "Distribution de biens non-alimentaire", "Statut": "Réalisé", "Date de l'activité (passé ou planifiée)
( jj-mm-aaaa)": "Non renseigné", "Département": "Grande Anse", "Commune": "Chambellan", "Section Communale": "2e Boucan"}, </v>
      </c>
    </row>
    <row r="2496" spans="1:30" s="71" customFormat="1" x14ac:dyDescent="0.25">
      <c r="A2496" s="143" t="s">
        <v>1994</v>
      </c>
      <c r="C2496" s="143" t="s">
        <v>47</v>
      </c>
      <c r="D2496" s="143" t="s">
        <v>15</v>
      </c>
      <c r="E2496" s="132" t="s">
        <v>1887</v>
      </c>
      <c r="F2496" s="77" t="s">
        <v>2420</v>
      </c>
      <c r="G2496" s="145" t="s">
        <v>2409</v>
      </c>
      <c r="H2496" s="138" t="str">
        <f>IFERROR(VLOOKUP(G2496,REFERENCES!O:P,2,FALSE),"")</f>
        <v xml:space="preserve">Nombre </v>
      </c>
      <c r="I2496" s="185">
        <v>250</v>
      </c>
      <c r="J2496" s="146"/>
      <c r="K2496" s="146"/>
      <c r="L2496" s="146"/>
      <c r="M2496" s="147" t="s">
        <v>1818</v>
      </c>
      <c r="N2496" s="146">
        <v>250</v>
      </c>
      <c r="O2496" s="206"/>
      <c r="P2496" s="143" t="s">
        <v>16</v>
      </c>
      <c r="Q2496" s="71" t="s">
        <v>253</v>
      </c>
      <c r="R2496" s="150" t="s">
        <v>1360</v>
      </c>
      <c r="S2496" s="143" t="s">
        <v>2119</v>
      </c>
      <c r="T2496" s="143"/>
      <c r="U2496" s="143"/>
      <c r="V2496" s="145"/>
      <c r="W2496" s="206" t="e">
        <f t="shared" si="116"/>
        <v>#VALUE!</v>
      </c>
      <c r="X2496" s="206">
        <f t="shared" si="117"/>
        <v>36</v>
      </c>
      <c r="Y2496" s="206" t="str">
        <f>VLOOKUP(P2496,NIVEAUXADMIN!A:B,2,FALSE)</f>
        <v>HT08</v>
      </c>
      <c r="Z2496" s="206" t="str">
        <f>VLOOKUP(Q2496,NIVEAUXADMIN!E:F,2,FALSE)</f>
        <v>HT08815</v>
      </c>
      <c r="AA2496" s="206" t="str">
        <f>VLOOKUP(R2496,NIVEAUXADMIN!I:J,2,FALSE)</f>
        <v>HT08815-02</v>
      </c>
      <c r="AB2496" s="206">
        <f>IF(SUMPRODUCT(($A$4:$A2496=A2496)*($Q$4:$Q2496=Q2496))&gt;1,0,1)</f>
        <v>0</v>
      </c>
      <c r="AC2496" s="207">
        <f>IF(SUMPRODUCT(($A$4:$A2496=A2496)*($F$4:$F2496=F2496)*($Q$4:$Q2496=Q2496))&gt;1,0,1)</f>
        <v>1</v>
      </c>
      <c r="AD2496" s="206" t="str">
        <f t="shared" si="118"/>
        <v xml:space="preserve">{"Organisation": "Vision Forward", "Indicateur": "Distribution de materiel d'abris d'urgence", "Statut": "Réalisé", "Date de l'activité (passé ou planifiée)
( jj-mm-aaaa)": "Non renseigné", "Département": "Grande Anse", "Commune": "Chambellan", "Section Communale": "2e Boucan"}, </v>
      </c>
    </row>
    <row r="2497" spans="1:30" s="71" customFormat="1" x14ac:dyDescent="0.25">
      <c r="A2497" s="143" t="s">
        <v>1994</v>
      </c>
      <c r="C2497" s="143" t="s">
        <v>47</v>
      </c>
      <c r="D2497" s="143" t="s">
        <v>15</v>
      </c>
      <c r="E2497" s="132" t="s">
        <v>1887</v>
      </c>
      <c r="F2497" s="77" t="s">
        <v>2417</v>
      </c>
      <c r="G2497" s="145" t="s">
        <v>1047</v>
      </c>
      <c r="H2497" s="138" t="str">
        <f>IFERROR(VLOOKUP(G2497,REFERENCES!O:P,2,FALSE),"")</f>
        <v xml:space="preserve">Nombre </v>
      </c>
      <c r="I2497" s="185">
        <v>70</v>
      </c>
      <c r="J2497" s="146"/>
      <c r="K2497" s="146"/>
      <c r="L2497" s="146"/>
      <c r="M2497" s="147" t="s">
        <v>1818</v>
      </c>
      <c r="N2497" s="146">
        <v>70</v>
      </c>
      <c r="O2497" s="206"/>
      <c r="P2497" s="143" t="s">
        <v>19</v>
      </c>
      <c r="R2497" s="150"/>
      <c r="S2497" s="143" t="s">
        <v>2122</v>
      </c>
      <c r="T2497" s="143"/>
      <c r="U2497" s="143"/>
      <c r="V2497" s="145"/>
      <c r="W2497" s="206" t="e">
        <f t="shared" si="116"/>
        <v>#VALUE!</v>
      </c>
      <c r="X2497" s="206">
        <f t="shared" si="117"/>
        <v>36</v>
      </c>
      <c r="Y2497" s="206" t="str">
        <f>VLOOKUP(P2497,NIVEAUXADMIN!A:B,2,FALSE)</f>
        <v>HT07</v>
      </c>
      <c r="Z2497" s="206" t="e">
        <f>VLOOKUP(Q2497,NIVEAUXADMIN!E:F,2,FALSE)</f>
        <v>#N/A</v>
      </c>
      <c r="AA2497" s="206" t="e">
        <f>VLOOKUP(R2497,NIVEAUXADMIN!I:J,2,FALSE)</f>
        <v>#N/A</v>
      </c>
      <c r="AB2497" s="206">
        <f>IF(SUMPRODUCT(($A$4:$A2497=A2497)*($Q$4:$Q2497=Q2497))&gt;1,0,1)</f>
        <v>0</v>
      </c>
      <c r="AC2497" s="207">
        <f>IF(SUMPRODUCT(($A$4:$A2497=A2497)*($F$4:$F2497=F2497)*($Q$4:$Q2497=Q2497))&gt;1,0,1)</f>
        <v>0</v>
      </c>
      <c r="AD2497" s="206" t="str">
        <f t="shared" si="118"/>
        <v xml:space="preserve">{"Organisation": "Vision Forward", "Indicateur": "Distribution de biens non-alimentaire", "Statut": "Réalisé", "Date de l'activité (passé ou planifiée)
( jj-mm-aaaa)": "Non renseigné", "Département": "Sud", "Commune": "", "Section Communale": ""}, </v>
      </c>
    </row>
    <row r="2498" spans="1:30" s="71" customFormat="1" x14ac:dyDescent="0.25">
      <c r="A2498" s="71" t="s">
        <v>1994</v>
      </c>
      <c r="C2498" s="71" t="s">
        <v>47</v>
      </c>
      <c r="D2498" s="71" t="s">
        <v>15</v>
      </c>
      <c r="E2498" s="132" t="s">
        <v>1887</v>
      </c>
      <c r="F2498" s="77" t="s">
        <v>2417</v>
      </c>
      <c r="G2498" s="145" t="s">
        <v>1050</v>
      </c>
      <c r="H2498" s="138" t="str">
        <f>IFERROR(VLOOKUP(G2498,REFERENCES!O:P,2,FALSE),"")</f>
        <v xml:space="preserve">Nombre </v>
      </c>
      <c r="I2498" s="185">
        <v>70</v>
      </c>
      <c r="J2498" s="146"/>
      <c r="K2498" s="146"/>
      <c r="L2498" s="146"/>
      <c r="M2498" s="147" t="s">
        <v>1818</v>
      </c>
      <c r="N2498" s="73">
        <v>70</v>
      </c>
      <c r="O2498" s="206"/>
      <c r="P2498" s="71" t="s">
        <v>19</v>
      </c>
      <c r="R2498" s="150"/>
      <c r="S2498" s="71" t="s">
        <v>2122</v>
      </c>
      <c r="T2498" s="143"/>
      <c r="U2498" s="143"/>
      <c r="V2498" s="145"/>
      <c r="W2498" s="206" t="e">
        <f t="shared" si="116"/>
        <v>#VALUE!</v>
      </c>
      <c r="X2498" s="206">
        <f t="shared" si="117"/>
        <v>36</v>
      </c>
      <c r="Y2498" s="206" t="str">
        <f>VLOOKUP(P2498,NIVEAUXADMIN!A:B,2,FALSE)</f>
        <v>HT07</v>
      </c>
      <c r="Z2498" s="206" t="e">
        <f>VLOOKUP(Q2498,NIVEAUXADMIN!E:F,2,FALSE)</f>
        <v>#N/A</v>
      </c>
      <c r="AA2498" s="206" t="e">
        <f>VLOOKUP(R2498,NIVEAUXADMIN!I:J,2,FALSE)</f>
        <v>#N/A</v>
      </c>
      <c r="AB2498" s="206">
        <f>IF(SUMPRODUCT(($A$4:$A2498=A2498)*($Q$4:$Q2498=Q2498))&gt;1,0,1)</f>
        <v>0</v>
      </c>
      <c r="AC2498" s="207">
        <f>IF(SUMPRODUCT(($A$4:$A2498=A2498)*($F$4:$F2498=F2498)*($Q$4:$Q2498=Q2498))&gt;1,0,1)</f>
        <v>0</v>
      </c>
      <c r="AD2498" s="206" t="str">
        <f t="shared" si="118"/>
        <v xml:space="preserve">{"Organisation": "Vision Forward", "Indicateur": "Distribution de biens non-alimentaire", "Statut": "Réalisé", "Date de l'activité (passé ou planifiée)
( jj-mm-aaaa)": "Non renseigné", "Département": "Sud", "Commune": "", "Section Communale": ""}, </v>
      </c>
    </row>
    <row r="2499" spans="1:30" s="71" customFormat="1" x14ac:dyDescent="0.25">
      <c r="A2499" s="206" t="s">
        <v>1994</v>
      </c>
      <c r="C2499" s="206" t="s">
        <v>47</v>
      </c>
      <c r="D2499" s="206" t="s">
        <v>15</v>
      </c>
      <c r="E2499" s="132" t="s">
        <v>1887</v>
      </c>
      <c r="F2499" s="77" t="s">
        <v>2417</v>
      </c>
      <c r="G2499" s="145" t="s">
        <v>1056</v>
      </c>
      <c r="H2499" s="138" t="str">
        <f>IFERROR(VLOOKUP(G2499,REFERENCES!O:P,2,FALSE),"")</f>
        <v xml:space="preserve">Nombre </v>
      </c>
      <c r="I2499" s="185">
        <v>70</v>
      </c>
      <c r="J2499" s="207"/>
      <c r="K2499" s="207"/>
      <c r="L2499" s="207"/>
      <c r="M2499" s="147" t="s">
        <v>1818</v>
      </c>
      <c r="N2499" s="207">
        <v>70</v>
      </c>
      <c r="O2499" s="206"/>
      <c r="P2499" s="206" t="s">
        <v>19</v>
      </c>
      <c r="R2499" s="150"/>
      <c r="S2499" s="206" t="s">
        <v>2122</v>
      </c>
      <c r="T2499" s="143"/>
      <c r="U2499" s="143"/>
      <c r="V2499" s="145"/>
      <c r="W2499" s="206" t="e">
        <f t="shared" si="116"/>
        <v>#VALUE!</v>
      </c>
      <c r="X2499" s="206">
        <f t="shared" si="117"/>
        <v>36</v>
      </c>
      <c r="Y2499" s="206" t="str">
        <f>VLOOKUP(P2499,NIVEAUXADMIN!A:B,2,FALSE)</f>
        <v>HT07</v>
      </c>
      <c r="Z2499" s="206" t="e">
        <f>VLOOKUP(Q2499,NIVEAUXADMIN!E:F,2,FALSE)</f>
        <v>#N/A</v>
      </c>
      <c r="AA2499" s="206" t="e">
        <f>VLOOKUP(R2499,NIVEAUXADMIN!I:J,2,FALSE)</f>
        <v>#N/A</v>
      </c>
      <c r="AB2499" s="206">
        <f>IF(SUMPRODUCT(($A$4:$A2499=A2499)*($Q$4:$Q2499=Q2499))&gt;1,0,1)</f>
        <v>0</v>
      </c>
      <c r="AC2499" s="207">
        <f>IF(SUMPRODUCT(($A$4:$A2499=A2499)*($F$4:$F2499=F2499)*($Q$4:$Q2499=Q2499))&gt;1,0,1)</f>
        <v>0</v>
      </c>
      <c r="AD2499" s="206" t="str">
        <f t="shared" si="118"/>
        <v xml:space="preserve">{"Organisation": "Vision Forward", "Indicateur": "Distribution de biens non-alimentaire", "Statut": "Réalisé", "Date de l'activité (passé ou planifiée)
( jj-mm-aaaa)": "Non renseigné", "Département": "Sud", "Commune": "", "Section Communale": ""}, </v>
      </c>
    </row>
    <row r="2500" spans="1:30" s="71" customFormat="1" x14ac:dyDescent="0.25">
      <c r="A2500" s="206" t="s">
        <v>1994</v>
      </c>
      <c r="C2500" s="206" t="s">
        <v>47</v>
      </c>
      <c r="D2500" s="206" t="s">
        <v>15</v>
      </c>
      <c r="E2500" s="132" t="s">
        <v>1887</v>
      </c>
      <c r="F2500" s="77" t="s">
        <v>2417</v>
      </c>
      <c r="G2500" s="145" t="s">
        <v>1055</v>
      </c>
      <c r="H2500" s="138" t="str">
        <f>IFERROR(VLOOKUP(G2500,REFERENCES!O:P,2,FALSE),"")</f>
        <v xml:space="preserve">Nombre </v>
      </c>
      <c r="I2500" s="185">
        <v>70</v>
      </c>
      <c r="J2500" s="207"/>
      <c r="K2500" s="207"/>
      <c r="L2500" s="207"/>
      <c r="M2500" s="147" t="s">
        <v>1818</v>
      </c>
      <c r="N2500" s="207">
        <v>70</v>
      </c>
      <c r="O2500" s="206"/>
      <c r="P2500" s="206" t="s">
        <v>19</v>
      </c>
      <c r="Q2500" s="206"/>
      <c r="R2500" s="150"/>
      <c r="S2500" s="206" t="s">
        <v>2122</v>
      </c>
      <c r="T2500" s="206"/>
      <c r="U2500" s="206"/>
      <c r="V2500" s="145"/>
      <c r="W2500" s="206" t="e">
        <f t="shared" si="116"/>
        <v>#VALUE!</v>
      </c>
      <c r="X2500" s="206">
        <f t="shared" si="117"/>
        <v>36</v>
      </c>
      <c r="Y2500" s="206" t="str">
        <f>VLOOKUP(P2500,NIVEAUXADMIN!A:B,2,FALSE)</f>
        <v>HT07</v>
      </c>
      <c r="Z2500" s="206" t="e">
        <f>VLOOKUP(Q2500,NIVEAUXADMIN!E:F,2,FALSE)</f>
        <v>#N/A</v>
      </c>
      <c r="AA2500" s="206" t="e">
        <f>VLOOKUP(R2500,NIVEAUXADMIN!I:J,2,FALSE)</f>
        <v>#N/A</v>
      </c>
      <c r="AB2500" s="206">
        <f>IF(SUMPRODUCT(($A$4:$A2500=A2500)*($Q$4:$Q2500=Q2500))&gt;1,0,1)</f>
        <v>0</v>
      </c>
      <c r="AC2500" s="207">
        <f>IF(SUMPRODUCT(($A$4:$A2500=A2500)*($F$4:$F2500=F2500)*($Q$4:$Q2500=Q2500))&gt;1,0,1)</f>
        <v>0</v>
      </c>
      <c r="AD2500" s="206" t="str">
        <f t="shared" si="118"/>
        <v xml:space="preserve">{"Organisation": "Vision Forward", "Indicateur": "Distribution de biens non-alimentaire", "Statut": "Réalisé", "Date de l'activité (passé ou planifiée)
( jj-mm-aaaa)": "Non renseigné", "Département": "Sud", "Commune": "", "Section Communale": ""}, </v>
      </c>
    </row>
    <row r="2501" spans="1:30" s="71" customFormat="1" x14ac:dyDescent="0.25">
      <c r="A2501" s="206" t="s">
        <v>1994</v>
      </c>
      <c r="C2501" s="206" t="s">
        <v>47</v>
      </c>
      <c r="D2501" s="206" t="s">
        <v>15</v>
      </c>
      <c r="E2501" s="132" t="s">
        <v>1887</v>
      </c>
      <c r="F2501" s="77" t="s">
        <v>2420</v>
      </c>
      <c r="G2501" s="145" t="s">
        <v>2409</v>
      </c>
      <c r="H2501" s="138" t="str">
        <f>IFERROR(VLOOKUP(G2501,REFERENCES!O:P,2,FALSE),"")</f>
        <v xml:space="preserve">Nombre </v>
      </c>
      <c r="I2501" s="185">
        <v>70</v>
      </c>
      <c r="J2501" s="207"/>
      <c r="K2501" s="207"/>
      <c r="L2501" s="207"/>
      <c r="M2501" s="147" t="s">
        <v>1818</v>
      </c>
      <c r="N2501" s="207">
        <v>70</v>
      </c>
      <c r="O2501" s="206"/>
      <c r="P2501" s="206" t="s">
        <v>19</v>
      </c>
      <c r="Q2501" s="206"/>
      <c r="R2501" s="150"/>
      <c r="S2501" s="206" t="s">
        <v>2122</v>
      </c>
      <c r="T2501" s="206"/>
      <c r="U2501" s="206"/>
      <c r="V2501" s="145"/>
      <c r="W2501" s="206" t="e">
        <f t="shared" ref="W2501:W2564" si="119">UPPER(LEFT(A2501,3)&amp;YEAR(E2501)&amp;MONTH(E2501)&amp;DAY((E2501))&amp;LEFT(P2501,2)&amp;LEFT(Q2501,2)&amp;LEFT(R2501,2))</f>
        <v>#VALUE!</v>
      </c>
      <c r="X2501" s="206">
        <f t="shared" ref="X2501:X2564" si="120">COUNTIF($W$4:$W$128,W2501)</f>
        <v>36</v>
      </c>
      <c r="Y2501" s="206" t="str">
        <f>VLOOKUP(P2501,NIVEAUXADMIN!A:B,2,FALSE)</f>
        <v>HT07</v>
      </c>
      <c r="Z2501" s="206" t="e">
        <f>VLOOKUP(Q2501,NIVEAUXADMIN!E:F,2,FALSE)</f>
        <v>#N/A</v>
      </c>
      <c r="AA2501" s="206" t="e">
        <f>VLOOKUP(R2501,NIVEAUXADMIN!I:J,2,FALSE)</f>
        <v>#N/A</v>
      </c>
      <c r="AB2501" s="206">
        <f>IF(SUMPRODUCT(($A$4:$A2501=A2501)*($Q$4:$Q2501=Q2501))&gt;1,0,1)</f>
        <v>0</v>
      </c>
      <c r="AC2501" s="207">
        <f>IF(SUMPRODUCT(($A$4:$A2501=A2501)*($F$4:$F2501=F2501)*($Q$4:$Q2501=Q2501))&gt;1,0,1)</f>
        <v>0</v>
      </c>
      <c r="AD2501" s="206" t="str">
        <f t="shared" ref="AD2501:AD2564" si="121">"{"""&amp;$A$3 &amp;""": """ &amp; TRIM(A2501)  &amp; """, """&amp; $F$3 &amp; """: """ &amp;  IFERROR(MID(F2501,5,LEN(F2501)-2),"")&amp; """, """ &amp;$D$3 &amp;""": """ &amp; D2501 &amp; """, """&amp;$E$3 &amp;""": """ &amp; IFERROR(TEXT(E2501,"m/d/yyyy"),"") &amp; """, """&amp; $P$3&amp; """: """ &amp; P2501&amp; """, """&amp; $Q$3&amp; """: """ &amp; Q2501&amp; """, """&amp; $R$3&amp; """: """ &amp; R2501&amp; """}, "</f>
        <v xml:space="preserve">{"Organisation": "Vision Forward", "Indicateur": "Distribution de materiel d'abris d'urgence", "Statut": "Réalisé", "Date de l'activité (passé ou planifiée)
( jj-mm-aaaa)": "Non renseigné", "Département": "Sud", "Commune": "", "Section Communale": ""}, </v>
      </c>
    </row>
    <row r="2502" spans="1:30" s="71" customFormat="1" x14ac:dyDescent="0.25">
      <c r="A2502" s="206" t="s">
        <v>1994</v>
      </c>
      <c r="C2502" s="206" t="s">
        <v>47</v>
      </c>
      <c r="D2502" s="206" t="s">
        <v>15</v>
      </c>
      <c r="E2502" s="132" t="s">
        <v>1887</v>
      </c>
      <c r="F2502" s="77" t="s">
        <v>2417</v>
      </c>
      <c r="G2502" s="145" t="s">
        <v>1047</v>
      </c>
      <c r="H2502" s="138" t="str">
        <f>IFERROR(VLOOKUP(G2502,REFERENCES!O:P,2,FALSE),"")</f>
        <v xml:space="preserve">Nombre </v>
      </c>
      <c r="I2502" s="185">
        <v>150</v>
      </c>
      <c r="J2502" s="207"/>
      <c r="K2502" s="207"/>
      <c r="L2502" s="207"/>
      <c r="M2502" s="147" t="s">
        <v>1818</v>
      </c>
      <c r="N2502" s="207">
        <v>150</v>
      </c>
      <c r="O2502" s="206"/>
      <c r="P2502" s="206" t="s">
        <v>16</v>
      </c>
      <c r="Q2502" s="206" t="s">
        <v>253</v>
      </c>
      <c r="R2502" s="150"/>
      <c r="S2502" s="206" t="s">
        <v>2117</v>
      </c>
      <c r="T2502" s="206"/>
      <c r="U2502" s="206"/>
      <c r="V2502" s="145"/>
      <c r="W2502" s="206" t="e">
        <f t="shared" si="119"/>
        <v>#VALUE!</v>
      </c>
      <c r="X2502" s="206">
        <f t="shared" si="120"/>
        <v>36</v>
      </c>
      <c r="Y2502" s="206" t="str">
        <f>VLOOKUP(P2502,NIVEAUXADMIN!A:B,2,FALSE)</f>
        <v>HT08</v>
      </c>
      <c r="Z2502" s="206" t="str">
        <f>VLOOKUP(Q2502,NIVEAUXADMIN!E:F,2,FALSE)</f>
        <v>HT08815</v>
      </c>
      <c r="AA2502" s="206" t="e">
        <f>VLOOKUP(R2502,NIVEAUXADMIN!I:J,2,FALSE)</f>
        <v>#N/A</v>
      </c>
      <c r="AB2502" s="206">
        <f>IF(SUMPRODUCT(($A$4:$A2502=A2502)*($Q$4:$Q2502=Q2502))&gt;1,0,1)</f>
        <v>0</v>
      </c>
      <c r="AC2502" s="207">
        <f>IF(SUMPRODUCT(($A$4:$A2502=A2502)*($F$4:$F2502=F2502)*($Q$4:$Q2502=Q2502))&gt;1,0,1)</f>
        <v>0</v>
      </c>
      <c r="AD2502"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03" spans="1:30" s="71" customFormat="1" x14ac:dyDescent="0.25">
      <c r="A2503" s="206" t="s">
        <v>1994</v>
      </c>
      <c r="C2503" s="206" t="s">
        <v>47</v>
      </c>
      <c r="D2503" s="206" t="s">
        <v>15</v>
      </c>
      <c r="E2503" s="132" t="s">
        <v>1887</v>
      </c>
      <c r="F2503" s="77" t="s">
        <v>2417</v>
      </c>
      <c r="G2503" s="145" t="s">
        <v>1050</v>
      </c>
      <c r="H2503" s="138" t="str">
        <f>IFERROR(VLOOKUP(G2503,REFERENCES!O:P,2,FALSE),"")</f>
        <v xml:space="preserve">Nombre </v>
      </c>
      <c r="I2503" s="185">
        <v>150</v>
      </c>
      <c r="J2503" s="207"/>
      <c r="K2503" s="207"/>
      <c r="L2503" s="207"/>
      <c r="M2503" s="147" t="s">
        <v>1818</v>
      </c>
      <c r="N2503" s="207">
        <v>150</v>
      </c>
      <c r="O2503" s="206"/>
      <c r="P2503" s="206" t="s">
        <v>16</v>
      </c>
      <c r="Q2503" s="206" t="s">
        <v>253</v>
      </c>
      <c r="R2503" s="150"/>
      <c r="S2503" s="206" t="s">
        <v>2117</v>
      </c>
      <c r="T2503" s="206"/>
      <c r="U2503" s="206"/>
      <c r="V2503" s="145"/>
      <c r="W2503" s="206" t="e">
        <f t="shared" si="119"/>
        <v>#VALUE!</v>
      </c>
      <c r="X2503" s="206">
        <f t="shared" si="120"/>
        <v>36</v>
      </c>
      <c r="Y2503" s="206" t="str">
        <f>VLOOKUP(P2503,NIVEAUXADMIN!A:B,2,FALSE)</f>
        <v>HT08</v>
      </c>
      <c r="Z2503" s="206" t="str">
        <f>VLOOKUP(Q2503,NIVEAUXADMIN!E:F,2,FALSE)</f>
        <v>HT08815</v>
      </c>
      <c r="AA2503" s="206" t="e">
        <f>VLOOKUP(R2503,NIVEAUXADMIN!I:J,2,FALSE)</f>
        <v>#N/A</v>
      </c>
      <c r="AB2503" s="206">
        <f>IF(SUMPRODUCT(($A$4:$A2503=A2503)*($Q$4:$Q2503=Q2503))&gt;1,0,1)</f>
        <v>0</v>
      </c>
      <c r="AC2503" s="207">
        <f>IF(SUMPRODUCT(($A$4:$A2503=A2503)*($F$4:$F2503=F2503)*($Q$4:$Q2503=Q2503))&gt;1,0,1)</f>
        <v>0</v>
      </c>
      <c r="AD2503"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04" spans="1:30" s="71" customFormat="1" x14ac:dyDescent="0.25">
      <c r="A2504" s="206" t="s">
        <v>1994</v>
      </c>
      <c r="C2504" s="206" t="s">
        <v>47</v>
      </c>
      <c r="D2504" s="206" t="s">
        <v>15</v>
      </c>
      <c r="E2504" s="132" t="s">
        <v>1887</v>
      </c>
      <c r="F2504" s="77" t="s">
        <v>2417</v>
      </c>
      <c r="G2504" s="145" t="s">
        <v>1056</v>
      </c>
      <c r="H2504" s="138" t="str">
        <f>IFERROR(VLOOKUP(G2504,REFERENCES!O:P,2,FALSE),"")</f>
        <v xml:space="preserve">Nombre </v>
      </c>
      <c r="I2504" s="185">
        <v>150</v>
      </c>
      <c r="J2504" s="207"/>
      <c r="K2504" s="207"/>
      <c r="L2504" s="207"/>
      <c r="M2504" s="147" t="s">
        <v>1818</v>
      </c>
      <c r="N2504" s="207">
        <v>150</v>
      </c>
      <c r="O2504" s="206"/>
      <c r="P2504" s="206" t="s">
        <v>16</v>
      </c>
      <c r="Q2504" s="143" t="s">
        <v>253</v>
      </c>
      <c r="R2504" s="150"/>
      <c r="S2504" s="206" t="s">
        <v>2117</v>
      </c>
      <c r="T2504" s="143"/>
      <c r="U2504" s="143"/>
      <c r="V2504" s="145"/>
      <c r="W2504" s="206" t="e">
        <f t="shared" si="119"/>
        <v>#VALUE!</v>
      </c>
      <c r="X2504" s="206">
        <f t="shared" si="120"/>
        <v>36</v>
      </c>
      <c r="Y2504" s="206" t="str">
        <f>VLOOKUP(P2504,NIVEAUXADMIN!A:B,2,FALSE)</f>
        <v>HT08</v>
      </c>
      <c r="Z2504" s="206" t="str">
        <f>VLOOKUP(Q2504,NIVEAUXADMIN!E:F,2,FALSE)</f>
        <v>HT08815</v>
      </c>
      <c r="AA2504" s="206" t="e">
        <f>VLOOKUP(R2504,NIVEAUXADMIN!I:J,2,FALSE)</f>
        <v>#N/A</v>
      </c>
      <c r="AB2504" s="206">
        <f>IF(SUMPRODUCT(($A$4:$A2504=A2504)*($Q$4:$Q2504=Q2504))&gt;1,0,1)</f>
        <v>0</v>
      </c>
      <c r="AC2504" s="207">
        <f>IF(SUMPRODUCT(($A$4:$A2504=A2504)*($F$4:$F2504=F2504)*($Q$4:$Q2504=Q2504))&gt;1,0,1)</f>
        <v>0</v>
      </c>
      <c r="AD2504"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05" spans="1:30" s="71" customFormat="1" x14ac:dyDescent="0.25">
      <c r="A2505" s="206" t="s">
        <v>1994</v>
      </c>
      <c r="C2505" s="206" t="s">
        <v>47</v>
      </c>
      <c r="D2505" s="206" t="s">
        <v>15</v>
      </c>
      <c r="E2505" s="132" t="s">
        <v>1887</v>
      </c>
      <c r="F2505" s="77" t="s">
        <v>2417</v>
      </c>
      <c r="G2505" s="145" t="s">
        <v>1055</v>
      </c>
      <c r="H2505" s="138" t="str">
        <f>IFERROR(VLOOKUP(G2505,REFERENCES!O:P,2,FALSE),"")</f>
        <v xml:space="preserve">Nombre </v>
      </c>
      <c r="I2505" s="185">
        <v>150</v>
      </c>
      <c r="J2505" s="207"/>
      <c r="K2505" s="207"/>
      <c r="L2505" s="207"/>
      <c r="M2505" s="147" t="s">
        <v>1818</v>
      </c>
      <c r="N2505" s="207">
        <v>150</v>
      </c>
      <c r="O2505" s="206"/>
      <c r="P2505" s="206" t="s">
        <v>16</v>
      </c>
      <c r="Q2505" s="71" t="s">
        <v>253</v>
      </c>
      <c r="R2505" s="150"/>
      <c r="S2505" s="206" t="s">
        <v>2117</v>
      </c>
      <c r="T2505" s="143"/>
      <c r="U2505" s="143"/>
      <c r="V2505" s="145"/>
      <c r="W2505" s="206" t="e">
        <f t="shared" si="119"/>
        <v>#VALUE!</v>
      </c>
      <c r="X2505" s="206">
        <f t="shared" si="120"/>
        <v>36</v>
      </c>
      <c r="Y2505" s="206" t="str">
        <f>VLOOKUP(P2505,NIVEAUXADMIN!A:B,2,FALSE)</f>
        <v>HT08</v>
      </c>
      <c r="Z2505" s="206" t="str">
        <f>VLOOKUP(Q2505,NIVEAUXADMIN!E:F,2,FALSE)</f>
        <v>HT08815</v>
      </c>
      <c r="AA2505" s="206" t="e">
        <f>VLOOKUP(R2505,NIVEAUXADMIN!I:J,2,FALSE)</f>
        <v>#N/A</v>
      </c>
      <c r="AB2505" s="206">
        <f>IF(SUMPRODUCT(($A$4:$A2505=A2505)*($Q$4:$Q2505=Q2505))&gt;1,0,1)</f>
        <v>0</v>
      </c>
      <c r="AC2505" s="207">
        <f>IF(SUMPRODUCT(($A$4:$A2505=A2505)*($F$4:$F2505=F2505)*($Q$4:$Q2505=Q2505))&gt;1,0,1)</f>
        <v>0</v>
      </c>
      <c r="AD2505"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06" spans="1:30" s="71" customFormat="1" x14ac:dyDescent="0.25">
      <c r="A2506" s="206" t="s">
        <v>1994</v>
      </c>
      <c r="C2506" s="206" t="s">
        <v>47</v>
      </c>
      <c r="D2506" s="206" t="s">
        <v>15</v>
      </c>
      <c r="E2506" s="132" t="s">
        <v>1887</v>
      </c>
      <c r="F2506" s="77" t="s">
        <v>2420</v>
      </c>
      <c r="G2506" s="145" t="s">
        <v>2409</v>
      </c>
      <c r="H2506" s="138" t="str">
        <f>IFERROR(VLOOKUP(G2506,REFERENCES!O:P,2,FALSE),"")</f>
        <v xml:space="preserve">Nombre </v>
      </c>
      <c r="I2506" s="185">
        <v>150</v>
      </c>
      <c r="J2506" s="207"/>
      <c r="K2506" s="207"/>
      <c r="L2506" s="207"/>
      <c r="M2506" s="147" t="s">
        <v>1818</v>
      </c>
      <c r="N2506" s="207">
        <v>150</v>
      </c>
      <c r="O2506" s="206"/>
      <c r="P2506" s="206" t="s">
        <v>16</v>
      </c>
      <c r="Q2506" s="206" t="s">
        <v>253</v>
      </c>
      <c r="R2506" s="150"/>
      <c r="S2506" s="206" t="s">
        <v>2117</v>
      </c>
      <c r="T2506" s="206"/>
      <c r="U2506" s="206"/>
      <c r="V2506" s="145"/>
      <c r="W2506" s="206" t="e">
        <f t="shared" si="119"/>
        <v>#VALUE!</v>
      </c>
      <c r="X2506" s="206">
        <f t="shared" si="120"/>
        <v>36</v>
      </c>
      <c r="Y2506" s="206" t="str">
        <f>VLOOKUP(P2506,NIVEAUXADMIN!A:B,2,FALSE)</f>
        <v>HT08</v>
      </c>
      <c r="Z2506" s="206" t="str">
        <f>VLOOKUP(Q2506,NIVEAUXADMIN!E:F,2,FALSE)</f>
        <v>HT08815</v>
      </c>
      <c r="AA2506" s="206" t="e">
        <f>VLOOKUP(R2506,NIVEAUXADMIN!I:J,2,FALSE)</f>
        <v>#N/A</v>
      </c>
      <c r="AB2506" s="206">
        <f>IF(SUMPRODUCT(($A$4:$A2506=A2506)*($Q$4:$Q2506=Q2506))&gt;1,0,1)</f>
        <v>0</v>
      </c>
      <c r="AC2506" s="207">
        <f>IF(SUMPRODUCT(($A$4:$A2506=A2506)*($F$4:$F2506=F2506)*($Q$4:$Q2506=Q2506))&gt;1,0,1)</f>
        <v>0</v>
      </c>
      <c r="AD2506" s="206" t="str">
        <f t="shared" si="121"/>
        <v xml:space="preserve">{"Organisation": "Vision Forward", "Indicateur": "Distribution de materiel d'abris d'urgence", "Statut": "Réalisé", "Date de l'activité (passé ou planifiée)
( jj-mm-aaaa)": "Non renseigné", "Département": "Grande Anse", "Commune": "Chambellan", "Section Communale": ""}, </v>
      </c>
    </row>
    <row r="2507" spans="1:30" s="71" customFormat="1" x14ac:dyDescent="0.25">
      <c r="A2507" s="71" t="s">
        <v>1994</v>
      </c>
      <c r="C2507" s="206" t="s">
        <v>47</v>
      </c>
      <c r="D2507" s="71" t="s">
        <v>15</v>
      </c>
      <c r="E2507" s="132" t="s">
        <v>1887</v>
      </c>
      <c r="F2507" s="77" t="s">
        <v>2417</v>
      </c>
      <c r="G2507" s="145" t="s">
        <v>1047</v>
      </c>
      <c r="H2507" s="138" t="str">
        <f>IFERROR(VLOOKUP(G2507,REFERENCES!O:P,2,FALSE),"")</f>
        <v xml:space="preserve">Nombre </v>
      </c>
      <c r="I2507" s="185">
        <v>20</v>
      </c>
      <c r="J2507" s="146"/>
      <c r="K2507" s="146"/>
      <c r="L2507" s="146"/>
      <c r="M2507" s="147" t="s">
        <v>1818</v>
      </c>
      <c r="N2507" s="73">
        <v>20</v>
      </c>
      <c r="O2507" s="206"/>
      <c r="P2507" s="71" t="s">
        <v>19</v>
      </c>
      <c r="Q2507" s="206"/>
      <c r="R2507" s="150"/>
      <c r="S2507" s="206" t="s">
        <v>2124</v>
      </c>
      <c r="T2507" s="206"/>
      <c r="U2507" s="206"/>
      <c r="V2507" s="72"/>
      <c r="W2507" s="206" t="e">
        <f t="shared" si="119"/>
        <v>#VALUE!</v>
      </c>
      <c r="X2507" s="206">
        <f t="shared" si="120"/>
        <v>36</v>
      </c>
      <c r="Y2507" s="206" t="str">
        <f>VLOOKUP(P2507,NIVEAUXADMIN!A:B,2,FALSE)</f>
        <v>HT07</v>
      </c>
      <c r="Z2507" s="206" t="e">
        <f>VLOOKUP(Q2507,NIVEAUXADMIN!E:F,2,FALSE)</f>
        <v>#N/A</v>
      </c>
      <c r="AA2507" s="206" t="e">
        <f>VLOOKUP(R2507,NIVEAUXADMIN!I:J,2,FALSE)</f>
        <v>#N/A</v>
      </c>
      <c r="AB2507" s="206">
        <f>IF(SUMPRODUCT(($A$4:$A2507=A2507)*($Q$4:$Q2507=Q2507))&gt;1,0,1)</f>
        <v>0</v>
      </c>
      <c r="AC2507" s="207">
        <f>IF(SUMPRODUCT(($A$4:$A2507=A2507)*($F$4:$F2507=F2507)*($Q$4:$Q2507=Q2507))&gt;1,0,1)</f>
        <v>0</v>
      </c>
      <c r="AD2507" s="206" t="str">
        <f t="shared" si="121"/>
        <v xml:space="preserve">{"Organisation": "Vision Forward", "Indicateur": "Distribution de biens non-alimentaire", "Statut": "Réalisé", "Date de l'activité (passé ou planifiée)
( jj-mm-aaaa)": "Non renseigné", "Département": "Sud", "Commune": "", "Section Communale": ""}, </v>
      </c>
    </row>
    <row r="2508" spans="1:30" s="71" customFormat="1" x14ac:dyDescent="0.25">
      <c r="A2508" s="71" t="s">
        <v>1994</v>
      </c>
      <c r="C2508" s="206" t="s">
        <v>47</v>
      </c>
      <c r="D2508" s="206" t="s">
        <v>15</v>
      </c>
      <c r="E2508" s="132" t="s">
        <v>1887</v>
      </c>
      <c r="F2508" s="77" t="s">
        <v>2417</v>
      </c>
      <c r="G2508" s="145" t="s">
        <v>1050</v>
      </c>
      <c r="H2508" s="138" t="str">
        <f>IFERROR(VLOOKUP(G2508,REFERENCES!O:P,2,FALSE),"")</f>
        <v xml:space="preserve">Nombre </v>
      </c>
      <c r="I2508" s="185">
        <v>20</v>
      </c>
      <c r="J2508" s="207"/>
      <c r="K2508" s="207"/>
      <c r="L2508" s="207"/>
      <c r="M2508" s="147" t="s">
        <v>1818</v>
      </c>
      <c r="N2508" s="207">
        <v>20</v>
      </c>
      <c r="O2508" s="206"/>
      <c r="P2508" s="206" t="s">
        <v>19</v>
      </c>
      <c r="Q2508" s="206"/>
      <c r="R2508" s="150"/>
      <c r="S2508" s="206" t="s">
        <v>2124</v>
      </c>
      <c r="T2508" s="206"/>
      <c r="U2508" s="206"/>
      <c r="V2508" s="145"/>
      <c r="W2508" s="206" t="e">
        <f t="shared" si="119"/>
        <v>#VALUE!</v>
      </c>
      <c r="X2508" s="206">
        <f t="shared" si="120"/>
        <v>36</v>
      </c>
      <c r="Y2508" s="206" t="str">
        <f>VLOOKUP(P2508,NIVEAUXADMIN!A:B,2,FALSE)</f>
        <v>HT07</v>
      </c>
      <c r="Z2508" s="206" t="e">
        <f>VLOOKUP(Q2508,NIVEAUXADMIN!E:F,2,FALSE)</f>
        <v>#N/A</v>
      </c>
      <c r="AA2508" s="206" t="e">
        <f>VLOOKUP(R2508,NIVEAUXADMIN!I:J,2,FALSE)</f>
        <v>#N/A</v>
      </c>
      <c r="AB2508" s="206">
        <f>IF(SUMPRODUCT(($A$4:$A2508=A2508)*($Q$4:$Q2508=Q2508))&gt;1,0,1)</f>
        <v>0</v>
      </c>
      <c r="AC2508" s="207">
        <f>IF(SUMPRODUCT(($A$4:$A2508=A2508)*($F$4:$F2508=F2508)*($Q$4:$Q2508=Q2508))&gt;1,0,1)</f>
        <v>0</v>
      </c>
      <c r="AD2508" s="206" t="str">
        <f t="shared" si="121"/>
        <v xml:space="preserve">{"Organisation": "Vision Forward", "Indicateur": "Distribution de biens non-alimentaire", "Statut": "Réalisé", "Date de l'activité (passé ou planifiée)
( jj-mm-aaaa)": "Non renseigné", "Département": "Sud", "Commune": "", "Section Communale": ""}, </v>
      </c>
    </row>
    <row r="2509" spans="1:30" s="71" customFormat="1" x14ac:dyDescent="0.25">
      <c r="A2509" s="71" t="s">
        <v>1994</v>
      </c>
      <c r="C2509" s="206" t="s">
        <v>47</v>
      </c>
      <c r="D2509" s="206" t="s">
        <v>15</v>
      </c>
      <c r="E2509" s="132" t="s">
        <v>1887</v>
      </c>
      <c r="F2509" s="77" t="s">
        <v>2417</v>
      </c>
      <c r="G2509" s="145" t="s">
        <v>1056</v>
      </c>
      <c r="H2509" s="138" t="str">
        <f>IFERROR(VLOOKUP(G2509,REFERENCES!O:P,2,FALSE),"")</f>
        <v xml:space="preserve">Nombre </v>
      </c>
      <c r="I2509" s="185">
        <v>20</v>
      </c>
      <c r="J2509" s="207"/>
      <c r="K2509" s="207"/>
      <c r="L2509" s="207"/>
      <c r="M2509" s="147" t="s">
        <v>1818</v>
      </c>
      <c r="N2509" s="207">
        <v>20</v>
      </c>
      <c r="O2509" s="206"/>
      <c r="P2509" s="206" t="s">
        <v>19</v>
      </c>
      <c r="Q2509" s="206"/>
      <c r="R2509" s="150"/>
      <c r="S2509" s="206" t="s">
        <v>2124</v>
      </c>
      <c r="T2509" s="206"/>
      <c r="U2509" s="206"/>
      <c r="V2509" s="145"/>
      <c r="W2509" s="206" t="e">
        <f t="shared" si="119"/>
        <v>#VALUE!</v>
      </c>
      <c r="X2509" s="206">
        <f t="shared" si="120"/>
        <v>36</v>
      </c>
      <c r="Y2509" s="206" t="str">
        <f>VLOOKUP(P2509,NIVEAUXADMIN!A:B,2,FALSE)</f>
        <v>HT07</v>
      </c>
      <c r="Z2509" s="206" t="e">
        <f>VLOOKUP(Q2509,NIVEAUXADMIN!E:F,2,FALSE)</f>
        <v>#N/A</v>
      </c>
      <c r="AA2509" s="206" t="e">
        <f>VLOOKUP(R2509,NIVEAUXADMIN!I:J,2,FALSE)</f>
        <v>#N/A</v>
      </c>
      <c r="AB2509" s="206">
        <f>IF(SUMPRODUCT(($A$4:$A2509=A2509)*($Q$4:$Q2509=Q2509))&gt;1,0,1)</f>
        <v>0</v>
      </c>
      <c r="AC2509" s="207">
        <f>IF(SUMPRODUCT(($A$4:$A2509=A2509)*($F$4:$F2509=F2509)*($Q$4:$Q2509=Q2509))&gt;1,0,1)</f>
        <v>0</v>
      </c>
      <c r="AD2509" s="206" t="str">
        <f t="shared" si="121"/>
        <v xml:space="preserve">{"Organisation": "Vision Forward", "Indicateur": "Distribution de biens non-alimentaire", "Statut": "Réalisé", "Date de l'activité (passé ou planifiée)
( jj-mm-aaaa)": "Non renseigné", "Département": "Sud", "Commune": "", "Section Communale": ""}, </v>
      </c>
    </row>
    <row r="2510" spans="1:30" s="71" customFormat="1" x14ac:dyDescent="0.25">
      <c r="A2510" s="71" t="s">
        <v>1994</v>
      </c>
      <c r="C2510" s="71" t="s">
        <v>47</v>
      </c>
      <c r="D2510" s="71" t="s">
        <v>15</v>
      </c>
      <c r="E2510" s="132" t="s">
        <v>1887</v>
      </c>
      <c r="F2510" s="77" t="s">
        <v>2417</v>
      </c>
      <c r="G2510" s="145" t="s">
        <v>1055</v>
      </c>
      <c r="H2510" s="138" t="str">
        <f>IFERROR(VLOOKUP(G2510,REFERENCES!O:P,2,FALSE),"")</f>
        <v xml:space="preserve">Nombre </v>
      </c>
      <c r="I2510" s="185">
        <v>20</v>
      </c>
      <c r="J2510" s="207"/>
      <c r="K2510" s="207"/>
      <c r="L2510" s="207"/>
      <c r="M2510" s="147" t="s">
        <v>1818</v>
      </c>
      <c r="N2510" s="207">
        <v>20</v>
      </c>
      <c r="O2510" s="206"/>
      <c r="P2510" s="71" t="s">
        <v>19</v>
      </c>
      <c r="Q2510" s="206"/>
      <c r="R2510" s="150"/>
      <c r="S2510" s="206" t="s">
        <v>2124</v>
      </c>
      <c r="T2510" s="206"/>
      <c r="U2510" s="206"/>
      <c r="V2510" s="145"/>
      <c r="W2510" s="206" t="e">
        <f t="shared" si="119"/>
        <v>#VALUE!</v>
      </c>
      <c r="X2510" s="206">
        <f t="shared" si="120"/>
        <v>36</v>
      </c>
      <c r="Y2510" s="206" t="str">
        <f>VLOOKUP(P2510,NIVEAUXADMIN!A:B,2,FALSE)</f>
        <v>HT07</v>
      </c>
      <c r="Z2510" s="206" t="e">
        <f>VLOOKUP(Q2510,NIVEAUXADMIN!E:F,2,FALSE)</f>
        <v>#N/A</v>
      </c>
      <c r="AA2510" s="206" t="e">
        <f>VLOOKUP(R2510,NIVEAUXADMIN!I:J,2,FALSE)</f>
        <v>#N/A</v>
      </c>
      <c r="AB2510" s="206">
        <f>IF(SUMPRODUCT(($A$4:$A2510=A2510)*($Q$4:$Q2510=Q2510))&gt;1,0,1)</f>
        <v>0</v>
      </c>
      <c r="AC2510" s="207">
        <f>IF(SUMPRODUCT(($A$4:$A2510=A2510)*($F$4:$F2510=F2510)*($Q$4:$Q2510=Q2510))&gt;1,0,1)</f>
        <v>0</v>
      </c>
      <c r="AD2510" s="206" t="str">
        <f t="shared" si="121"/>
        <v xml:space="preserve">{"Organisation": "Vision Forward", "Indicateur": "Distribution de biens non-alimentaire", "Statut": "Réalisé", "Date de l'activité (passé ou planifiée)
( jj-mm-aaaa)": "Non renseigné", "Département": "Sud", "Commune": "", "Section Communale": ""}, </v>
      </c>
    </row>
    <row r="2511" spans="1:30" s="71" customFormat="1" x14ac:dyDescent="0.25">
      <c r="A2511" s="71" t="s">
        <v>1994</v>
      </c>
      <c r="C2511" s="71" t="s">
        <v>47</v>
      </c>
      <c r="D2511" s="71" t="s">
        <v>15</v>
      </c>
      <c r="E2511" s="132" t="s">
        <v>1887</v>
      </c>
      <c r="F2511" s="77" t="s">
        <v>2420</v>
      </c>
      <c r="G2511" s="145" t="s">
        <v>2409</v>
      </c>
      <c r="H2511" s="138" t="str">
        <f>IFERROR(VLOOKUP(G2511,REFERENCES!O:P,2,FALSE),"")</f>
        <v xml:space="preserve">Nombre </v>
      </c>
      <c r="I2511" s="185">
        <v>20</v>
      </c>
      <c r="J2511" s="207"/>
      <c r="K2511" s="207"/>
      <c r="L2511" s="207"/>
      <c r="M2511" s="147" t="s">
        <v>1818</v>
      </c>
      <c r="N2511" s="207">
        <v>20</v>
      </c>
      <c r="O2511" s="206"/>
      <c r="P2511" s="71" t="s">
        <v>19</v>
      </c>
      <c r="Q2511" s="206"/>
      <c r="R2511" s="150"/>
      <c r="S2511" s="206" t="s">
        <v>2124</v>
      </c>
      <c r="T2511" s="206"/>
      <c r="U2511" s="206"/>
      <c r="V2511" s="145"/>
      <c r="W2511" s="206" t="e">
        <f t="shared" si="119"/>
        <v>#VALUE!</v>
      </c>
      <c r="X2511" s="206">
        <f t="shared" si="120"/>
        <v>36</v>
      </c>
      <c r="Y2511" s="206" t="str">
        <f>VLOOKUP(P2511,NIVEAUXADMIN!A:B,2,FALSE)</f>
        <v>HT07</v>
      </c>
      <c r="Z2511" s="206" t="e">
        <f>VLOOKUP(Q2511,NIVEAUXADMIN!E:F,2,FALSE)</f>
        <v>#N/A</v>
      </c>
      <c r="AA2511" s="206" t="e">
        <f>VLOOKUP(R2511,NIVEAUXADMIN!I:J,2,FALSE)</f>
        <v>#N/A</v>
      </c>
      <c r="AB2511" s="206">
        <f>IF(SUMPRODUCT(($A$4:$A2511=A2511)*($Q$4:$Q2511=Q2511))&gt;1,0,1)</f>
        <v>0</v>
      </c>
      <c r="AC2511" s="207">
        <f>IF(SUMPRODUCT(($A$4:$A2511=A2511)*($F$4:$F2511=F2511)*($Q$4:$Q2511=Q2511))&gt;1,0,1)</f>
        <v>0</v>
      </c>
      <c r="AD2511" s="206" t="str">
        <f t="shared" si="121"/>
        <v xml:space="preserve">{"Organisation": "Vision Forward", "Indicateur": "Distribution de materiel d'abris d'urgence", "Statut": "Réalisé", "Date de l'activité (passé ou planifiée)
( jj-mm-aaaa)": "Non renseigné", "Département": "Sud", "Commune": "", "Section Communale": ""}, </v>
      </c>
    </row>
    <row r="2512" spans="1:30" s="71" customFormat="1" x14ac:dyDescent="0.25">
      <c r="A2512" s="71" t="s">
        <v>1994</v>
      </c>
      <c r="C2512" s="143" t="s">
        <v>47</v>
      </c>
      <c r="D2512" s="143" t="s">
        <v>15</v>
      </c>
      <c r="E2512" s="132" t="s">
        <v>1887</v>
      </c>
      <c r="F2512" s="77" t="s">
        <v>2417</v>
      </c>
      <c r="G2512" s="145" t="s">
        <v>1047</v>
      </c>
      <c r="H2512" s="138" t="str">
        <f>IFERROR(VLOOKUP(G2512,REFERENCES!O:P,2,FALSE),"")</f>
        <v xml:space="preserve">Nombre </v>
      </c>
      <c r="I2512" s="185">
        <v>160</v>
      </c>
      <c r="J2512" s="207"/>
      <c r="K2512" s="207"/>
      <c r="L2512" s="207"/>
      <c r="M2512" s="147" t="s">
        <v>1818</v>
      </c>
      <c r="N2512" s="207">
        <v>160</v>
      </c>
      <c r="O2512" s="206"/>
      <c r="P2512" s="143" t="s">
        <v>19</v>
      </c>
      <c r="Q2512" s="206"/>
      <c r="R2512" s="150"/>
      <c r="S2512" s="206" t="s">
        <v>2116</v>
      </c>
      <c r="T2512" s="206"/>
      <c r="U2512" s="206"/>
      <c r="V2512" s="145"/>
      <c r="W2512" s="206" t="e">
        <f t="shared" si="119"/>
        <v>#VALUE!</v>
      </c>
      <c r="X2512" s="206">
        <f t="shared" si="120"/>
        <v>36</v>
      </c>
      <c r="Y2512" s="206" t="str">
        <f>VLOOKUP(P2512,NIVEAUXADMIN!A:B,2,FALSE)</f>
        <v>HT07</v>
      </c>
      <c r="Z2512" s="206" t="e">
        <f>VLOOKUP(Q2512,NIVEAUXADMIN!E:F,2,FALSE)</f>
        <v>#N/A</v>
      </c>
      <c r="AA2512" s="206" t="e">
        <f>VLOOKUP(R2512,NIVEAUXADMIN!I:J,2,FALSE)</f>
        <v>#N/A</v>
      </c>
      <c r="AB2512" s="206">
        <f>IF(SUMPRODUCT(($A$4:$A2512=A2512)*($Q$4:$Q2512=Q2512))&gt;1,0,1)</f>
        <v>0</v>
      </c>
      <c r="AC2512" s="207">
        <f>IF(SUMPRODUCT(($A$4:$A2512=A2512)*($F$4:$F2512=F2512)*($Q$4:$Q2512=Q2512))&gt;1,0,1)</f>
        <v>0</v>
      </c>
      <c r="AD2512" s="206" t="str">
        <f t="shared" si="121"/>
        <v xml:space="preserve">{"Organisation": "Vision Forward", "Indicateur": "Distribution de biens non-alimentaire", "Statut": "Réalisé", "Date de l'activité (passé ou planifiée)
( jj-mm-aaaa)": "Non renseigné", "Département": "Sud", "Commune": "", "Section Communale": ""}, </v>
      </c>
    </row>
    <row r="2513" spans="1:30" s="71" customFormat="1" x14ac:dyDescent="0.25">
      <c r="A2513" s="71" t="s">
        <v>1994</v>
      </c>
      <c r="C2513" s="206" t="s">
        <v>47</v>
      </c>
      <c r="D2513" s="206" t="s">
        <v>15</v>
      </c>
      <c r="E2513" s="132" t="s">
        <v>1887</v>
      </c>
      <c r="F2513" s="77" t="s">
        <v>2417</v>
      </c>
      <c r="G2513" s="145" t="s">
        <v>1050</v>
      </c>
      <c r="H2513" s="138" t="str">
        <f>IFERROR(VLOOKUP(G2513,REFERENCES!O:P,2,FALSE),"")</f>
        <v xml:space="preserve">Nombre </v>
      </c>
      <c r="I2513" s="185">
        <v>160</v>
      </c>
      <c r="J2513" s="207"/>
      <c r="K2513" s="207"/>
      <c r="L2513" s="207"/>
      <c r="M2513" s="147" t="s">
        <v>1818</v>
      </c>
      <c r="N2513" s="207">
        <v>160</v>
      </c>
      <c r="O2513" s="206"/>
      <c r="P2513" s="206" t="s">
        <v>19</v>
      </c>
      <c r="Q2513" s="206"/>
      <c r="R2513" s="150"/>
      <c r="S2513" s="206" t="s">
        <v>2116</v>
      </c>
      <c r="T2513" s="206"/>
      <c r="U2513" s="206"/>
      <c r="V2513" s="145"/>
      <c r="W2513" s="206" t="e">
        <f t="shared" si="119"/>
        <v>#VALUE!</v>
      </c>
      <c r="X2513" s="206">
        <f t="shared" si="120"/>
        <v>36</v>
      </c>
      <c r="Y2513" s="206" t="str">
        <f>VLOOKUP(P2513,NIVEAUXADMIN!A:B,2,FALSE)</f>
        <v>HT07</v>
      </c>
      <c r="Z2513" s="206" t="e">
        <f>VLOOKUP(Q2513,NIVEAUXADMIN!E:F,2,FALSE)</f>
        <v>#N/A</v>
      </c>
      <c r="AA2513" s="206" t="e">
        <f>VLOOKUP(R2513,NIVEAUXADMIN!I:J,2,FALSE)</f>
        <v>#N/A</v>
      </c>
      <c r="AB2513" s="206">
        <f>IF(SUMPRODUCT(($A$4:$A2513=A2513)*($Q$4:$Q2513=Q2513))&gt;1,0,1)</f>
        <v>0</v>
      </c>
      <c r="AC2513" s="207">
        <f>IF(SUMPRODUCT(($A$4:$A2513=A2513)*($F$4:$F2513=F2513)*($Q$4:$Q2513=Q2513))&gt;1,0,1)</f>
        <v>0</v>
      </c>
      <c r="AD2513" s="206" t="str">
        <f t="shared" si="121"/>
        <v xml:space="preserve">{"Organisation": "Vision Forward", "Indicateur": "Distribution de biens non-alimentaire", "Statut": "Réalisé", "Date de l'activité (passé ou planifiée)
( jj-mm-aaaa)": "Non renseigné", "Département": "Sud", "Commune": "", "Section Communale": ""}, </v>
      </c>
    </row>
    <row r="2514" spans="1:30" s="71" customFormat="1" x14ac:dyDescent="0.25">
      <c r="A2514" s="71" t="s">
        <v>1994</v>
      </c>
      <c r="C2514" s="206" t="s">
        <v>47</v>
      </c>
      <c r="D2514" s="206" t="s">
        <v>15</v>
      </c>
      <c r="E2514" s="132" t="s">
        <v>1887</v>
      </c>
      <c r="F2514" s="77" t="s">
        <v>2417</v>
      </c>
      <c r="G2514" s="145" t="s">
        <v>1056</v>
      </c>
      <c r="H2514" s="138" t="str">
        <f>IFERROR(VLOOKUP(G2514,REFERENCES!O:P,2,FALSE),"")</f>
        <v xml:space="preserve">Nombre </v>
      </c>
      <c r="I2514" s="185">
        <v>160</v>
      </c>
      <c r="J2514" s="207"/>
      <c r="K2514" s="207"/>
      <c r="L2514" s="207"/>
      <c r="M2514" s="147" t="s">
        <v>1818</v>
      </c>
      <c r="N2514" s="207">
        <v>160</v>
      </c>
      <c r="O2514" s="206"/>
      <c r="P2514" s="206" t="s">
        <v>19</v>
      </c>
      <c r="Q2514" s="206"/>
      <c r="R2514" s="150"/>
      <c r="S2514" s="206" t="s">
        <v>2116</v>
      </c>
      <c r="T2514" s="206"/>
      <c r="U2514" s="206"/>
      <c r="V2514" s="145"/>
      <c r="W2514" s="206" t="e">
        <f t="shared" si="119"/>
        <v>#VALUE!</v>
      </c>
      <c r="X2514" s="206">
        <f t="shared" si="120"/>
        <v>36</v>
      </c>
      <c r="Y2514" s="206" t="str">
        <f>VLOOKUP(P2514,NIVEAUXADMIN!A:B,2,FALSE)</f>
        <v>HT07</v>
      </c>
      <c r="Z2514" s="206" t="e">
        <f>VLOOKUP(Q2514,NIVEAUXADMIN!E:F,2,FALSE)</f>
        <v>#N/A</v>
      </c>
      <c r="AA2514" s="206" t="e">
        <f>VLOOKUP(R2514,NIVEAUXADMIN!I:J,2,FALSE)</f>
        <v>#N/A</v>
      </c>
      <c r="AB2514" s="206">
        <f>IF(SUMPRODUCT(($A$4:$A2514=A2514)*($Q$4:$Q2514=Q2514))&gt;1,0,1)</f>
        <v>0</v>
      </c>
      <c r="AC2514" s="207">
        <f>IF(SUMPRODUCT(($A$4:$A2514=A2514)*($F$4:$F2514=F2514)*($Q$4:$Q2514=Q2514))&gt;1,0,1)</f>
        <v>0</v>
      </c>
      <c r="AD2514" s="206" t="str">
        <f t="shared" si="121"/>
        <v xml:space="preserve">{"Organisation": "Vision Forward", "Indicateur": "Distribution de biens non-alimentaire", "Statut": "Réalisé", "Date de l'activité (passé ou planifiée)
( jj-mm-aaaa)": "Non renseigné", "Département": "Sud", "Commune": "", "Section Communale": ""}, </v>
      </c>
    </row>
    <row r="2515" spans="1:30" s="71" customFormat="1" x14ac:dyDescent="0.25">
      <c r="A2515" s="71" t="s">
        <v>1994</v>
      </c>
      <c r="C2515" s="206" t="s">
        <v>47</v>
      </c>
      <c r="D2515" s="206" t="s">
        <v>15</v>
      </c>
      <c r="E2515" s="132" t="s">
        <v>1887</v>
      </c>
      <c r="F2515" s="77" t="s">
        <v>2417</v>
      </c>
      <c r="G2515" s="145" t="s">
        <v>1055</v>
      </c>
      <c r="H2515" s="138" t="str">
        <f>IFERROR(VLOOKUP(G2515,REFERENCES!O:P,2,FALSE),"")</f>
        <v xml:space="preserve">Nombre </v>
      </c>
      <c r="I2515" s="185">
        <v>160</v>
      </c>
      <c r="J2515" s="207"/>
      <c r="K2515" s="207"/>
      <c r="L2515" s="207"/>
      <c r="M2515" s="147" t="s">
        <v>1818</v>
      </c>
      <c r="N2515" s="207">
        <v>160</v>
      </c>
      <c r="O2515" s="206"/>
      <c r="P2515" s="206" t="s">
        <v>19</v>
      </c>
      <c r="Q2515" s="206"/>
      <c r="R2515" s="150"/>
      <c r="S2515" s="206" t="s">
        <v>2116</v>
      </c>
      <c r="T2515" s="206"/>
      <c r="U2515" s="206"/>
      <c r="V2515" s="145"/>
      <c r="W2515" s="206" t="e">
        <f t="shared" si="119"/>
        <v>#VALUE!</v>
      </c>
      <c r="X2515" s="206">
        <f t="shared" si="120"/>
        <v>36</v>
      </c>
      <c r="Y2515" s="206" t="str">
        <f>VLOOKUP(P2515,NIVEAUXADMIN!A:B,2,FALSE)</f>
        <v>HT07</v>
      </c>
      <c r="Z2515" s="206" t="e">
        <f>VLOOKUP(Q2515,NIVEAUXADMIN!E:F,2,FALSE)</f>
        <v>#N/A</v>
      </c>
      <c r="AA2515" s="206" t="e">
        <f>VLOOKUP(R2515,NIVEAUXADMIN!I:J,2,FALSE)</f>
        <v>#N/A</v>
      </c>
      <c r="AB2515" s="206">
        <f>IF(SUMPRODUCT(($A$4:$A2515=A2515)*($Q$4:$Q2515=Q2515))&gt;1,0,1)</f>
        <v>0</v>
      </c>
      <c r="AC2515" s="207">
        <f>IF(SUMPRODUCT(($A$4:$A2515=A2515)*($F$4:$F2515=F2515)*($Q$4:$Q2515=Q2515))&gt;1,0,1)</f>
        <v>0</v>
      </c>
      <c r="AD2515" s="206" t="str">
        <f t="shared" si="121"/>
        <v xml:space="preserve">{"Organisation": "Vision Forward", "Indicateur": "Distribution de biens non-alimentaire", "Statut": "Réalisé", "Date de l'activité (passé ou planifiée)
( jj-mm-aaaa)": "Non renseigné", "Département": "Sud", "Commune": "", "Section Communale": ""}, </v>
      </c>
    </row>
    <row r="2516" spans="1:30" s="71" customFormat="1" x14ac:dyDescent="0.25">
      <c r="A2516" s="71" t="s">
        <v>1994</v>
      </c>
      <c r="C2516" s="206" t="s">
        <v>47</v>
      </c>
      <c r="D2516" s="143" t="s">
        <v>15</v>
      </c>
      <c r="E2516" s="132" t="s">
        <v>1887</v>
      </c>
      <c r="F2516" s="77" t="s">
        <v>2420</v>
      </c>
      <c r="G2516" s="145" t="s">
        <v>2409</v>
      </c>
      <c r="H2516" s="138" t="str">
        <f>IFERROR(VLOOKUP(G2516,REFERENCES!O:P,2,FALSE),"")</f>
        <v xml:space="preserve">Nombre </v>
      </c>
      <c r="I2516" s="185">
        <v>160</v>
      </c>
      <c r="J2516" s="146"/>
      <c r="K2516" s="146"/>
      <c r="L2516" s="146"/>
      <c r="M2516" s="147" t="s">
        <v>1818</v>
      </c>
      <c r="N2516" s="146">
        <v>160</v>
      </c>
      <c r="O2516" s="206"/>
      <c r="P2516" s="143" t="s">
        <v>19</v>
      </c>
      <c r="Q2516" s="206"/>
      <c r="R2516" s="150"/>
      <c r="S2516" s="206" t="s">
        <v>2116</v>
      </c>
      <c r="T2516" s="206"/>
      <c r="U2516" s="206"/>
      <c r="V2516" s="145"/>
      <c r="W2516" s="206" t="e">
        <f t="shared" si="119"/>
        <v>#VALUE!</v>
      </c>
      <c r="X2516" s="206">
        <f t="shared" si="120"/>
        <v>36</v>
      </c>
      <c r="Y2516" s="206" t="str">
        <f>VLOOKUP(P2516,NIVEAUXADMIN!A:B,2,FALSE)</f>
        <v>HT07</v>
      </c>
      <c r="Z2516" s="206" t="e">
        <f>VLOOKUP(Q2516,NIVEAUXADMIN!E:F,2,FALSE)</f>
        <v>#N/A</v>
      </c>
      <c r="AA2516" s="206" t="e">
        <f>VLOOKUP(R2516,NIVEAUXADMIN!I:J,2,FALSE)</f>
        <v>#N/A</v>
      </c>
      <c r="AB2516" s="206">
        <f>IF(SUMPRODUCT(($A$4:$A2516=A2516)*($Q$4:$Q2516=Q2516))&gt;1,0,1)</f>
        <v>0</v>
      </c>
      <c r="AC2516" s="207">
        <f>IF(SUMPRODUCT(($A$4:$A2516=A2516)*($F$4:$F2516=F2516)*($Q$4:$Q2516=Q2516))&gt;1,0,1)</f>
        <v>0</v>
      </c>
      <c r="AD2516" s="206" t="str">
        <f t="shared" si="121"/>
        <v xml:space="preserve">{"Organisation": "Vision Forward", "Indicateur": "Distribution de materiel d'abris d'urgence", "Statut": "Réalisé", "Date de l'activité (passé ou planifiée)
( jj-mm-aaaa)": "Non renseigné", "Département": "Sud", "Commune": "", "Section Communale": ""}, </v>
      </c>
    </row>
    <row r="2517" spans="1:30" s="71" customFormat="1" x14ac:dyDescent="0.25">
      <c r="A2517" s="71" t="s">
        <v>1994</v>
      </c>
      <c r="C2517" s="206" t="s">
        <v>47</v>
      </c>
      <c r="D2517" s="206" t="s">
        <v>15</v>
      </c>
      <c r="E2517" s="132" t="s">
        <v>1887</v>
      </c>
      <c r="F2517" s="77" t="s">
        <v>2417</v>
      </c>
      <c r="G2517" s="145" t="s">
        <v>1047</v>
      </c>
      <c r="H2517" s="138" t="str">
        <f>IFERROR(VLOOKUP(G2517,REFERENCES!O:P,2,FALSE),"")</f>
        <v xml:space="preserve">Nombre </v>
      </c>
      <c r="I2517" s="182">
        <v>160</v>
      </c>
      <c r="J2517" s="207"/>
      <c r="K2517" s="207"/>
      <c r="L2517" s="207"/>
      <c r="M2517" s="147" t="s">
        <v>1818</v>
      </c>
      <c r="N2517" s="207">
        <v>160</v>
      </c>
      <c r="O2517" s="206"/>
      <c r="P2517" s="206" t="s">
        <v>19</v>
      </c>
      <c r="Q2517" s="206"/>
      <c r="R2517" s="150"/>
      <c r="S2517" s="206" t="s">
        <v>2116</v>
      </c>
      <c r="T2517" s="206"/>
      <c r="U2517" s="206"/>
      <c r="V2517" s="145"/>
      <c r="W2517" s="206" t="e">
        <f t="shared" si="119"/>
        <v>#VALUE!</v>
      </c>
      <c r="X2517" s="206">
        <f t="shared" si="120"/>
        <v>36</v>
      </c>
      <c r="Y2517" s="206" t="str">
        <f>VLOOKUP(P2517,NIVEAUXADMIN!A:B,2,FALSE)</f>
        <v>HT07</v>
      </c>
      <c r="Z2517" s="206" t="e">
        <f>VLOOKUP(Q2517,NIVEAUXADMIN!E:F,2,FALSE)</f>
        <v>#N/A</v>
      </c>
      <c r="AA2517" s="206" t="e">
        <f>VLOOKUP(R2517,NIVEAUXADMIN!I:J,2,FALSE)</f>
        <v>#N/A</v>
      </c>
      <c r="AB2517" s="206">
        <f>IF(SUMPRODUCT(($A$4:$A2517=A2517)*($Q$4:$Q2517=Q2517))&gt;1,0,1)</f>
        <v>0</v>
      </c>
      <c r="AC2517" s="207">
        <f>IF(SUMPRODUCT(($A$4:$A2517=A2517)*($F$4:$F2517=F2517)*($Q$4:$Q2517=Q2517))&gt;1,0,1)</f>
        <v>0</v>
      </c>
      <c r="AD2517" s="206" t="str">
        <f t="shared" si="121"/>
        <v xml:space="preserve">{"Organisation": "Vision Forward", "Indicateur": "Distribution de biens non-alimentaire", "Statut": "Réalisé", "Date de l'activité (passé ou planifiée)
( jj-mm-aaaa)": "Non renseigné", "Département": "Sud", "Commune": "", "Section Communale": ""}, </v>
      </c>
    </row>
    <row r="2518" spans="1:30" s="71" customFormat="1" x14ac:dyDescent="0.25">
      <c r="A2518" s="71" t="s">
        <v>1994</v>
      </c>
      <c r="C2518" s="206" t="s">
        <v>47</v>
      </c>
      <c r="D2518" s="206" t="s">
        <v>15</v>
      </c>
      <c r="E2518" s="132" t="s">
        <v>1887</v>
      </c>
      <c r="F2518" s="77" t="s">
        <v>2417</v>
      </c>
      <c r="G2518" s="145" t="s">
        <v>1050</v>
      </c>
      <c r="H2518" s="138" t="str">
        <f>IFERROR(VLOOKUP(G2518,REFERENCES!O:P,2,FALSE),"")</f>
        <v xml:space="preserve">Nombre </v>
      </c>
      <c r="I2518" s="182">
        <v>160</v>
      </c>
      <c r="J2518" s="207"/>
      <c r="K2518" s="207"/>
      <c r="L2518" s="207"/>
      <c r="M2518" s="147" t="s">
        <v>1818</v>
      </c>
      <c r="N2518" s="207">
        <v>160</v>
      </c>
      <c r="O2518" s="206"/>
      <c r="P2518" s="206" t="s">
        <v>19</v>
      </c>
      <c r="Q2518" s="206"/>
      <c r="R2518" s="150"/>
      <c r="S2518" s="206" t="s">
        <v>2116</v>
      </c>
      <c r="T2518" s="206"/>
      <c r="U2518" s="206"/>
      <c r="V2518" s="145"/>
      <c r="W2518" s="206" t="e">
        <f t="shared" si="119"/>
        <v>#VALUE!</v>
      </c>
      <c r="X2518" s="206">
        <f t="shared" si="120"/>
        <v>36</v>
      </c>
      <c r="Y2518" s="206" t="str">
        <f>VLOOKUP(P2518,NIVEAUXADMIN!A:B,2,FALSE)</f>
        <v>HT07</v>
      </c>
      <c r="Z2518" s="206" t="e">
        <f>VLOOKUP(Q2518,NIVEAUXADMIN!E:F,2,FALSE)</f>
        <v>#N/A</v>
      </c>
      <c r="AA2518" s="206" t="e">
        <f>VLOOKUP(R2518,NIVEAUXADMIN!I:J,2,FALSE)</f>
        <v>#N/A</v>
      </c>
      <c r="AB2518" s="206">
        <f>IF(SUMPRODUCT(($A$4:$A2518=A2518)*($Q$4:$Q2518=Q2518))&gt;1,0,1)</f>
        <v>0</v>
      </c>
      <c r="AC2518" s="207">
        <f>IF(SUMPRODUCT(($A$4:$A2518=A2518)*($F$4:$F2518=F2518)*($Q$4:$Q2518=Q2518))&gt;1,0,1)</f>
        <v>0</v>
      </c>
      <c r="AD2518" s="206" t="str">
        <f t="shared" si="121"/>
        <v xml:space="preserve">{"Organisation": "Vision Forward", "Indicateur": "Distribution de biens non-alimentaire", "Statut": "Réalisé", "Date de l'activité (passé ou planifiée)
( jj-mm-aaaa)": "Non renseigné", "Département": "Sud", "Commune": "", "Section Communale": ""}, </v>
      </c>
    </row>
    <row r="2519" spans="1:30" s="71" customFormat="1" x14ac:dyDescent="0.25">
      <c r="A2519" s="143" t="s">
        <v>1994</v>
      </c>
      <c r="C2519" s="143" t="s">
        <v>47</v>
      </c>
      <c r="D2519" s="143" t="s">
        <v>15</v>
      </c>
      <c r="E2519" s="132" t="s">
        <v>1887</v>
      </c>
      <c r="F2519" s="77" t="s">
        <v>2417</v>
      </c>
      <c r="G2519" s="145" t="s">
        <v>1056</v>
      </c>
      <c r="H2519" s="138" t="str">
        <f>IFERROR(VLOOKUP(G2519,REFERENCES!O:P,2,FALSE),"")</f>
        <v xml:space="preserve">Nombre </v>
      </c>
      <c r="I2519" s="182">
        <v>160</v>
      </c>
      <c r="J2519" s="146"/>
      <c r="K2519" s="146"/>
      <c r="L2519" s="146"/>
      <c r="M2519" s="147" t="s">
        <v>1818</v>
      </c>
      <c r="N2519" s="146">
        <v>160</v>
      </c>
      <c r="O2519" s="206"/>
      <c r="P2519" s="71" t="s">
        <v>19</v>
      </c>
      <c r="Q2519" s="143"/>
      <c r="R2519" s="150"/>
      <c r="S2519" s="71" t="s">
        <v>2116</v>
      </c>
      <c r="T2519" s="143"/>
      <c r="U2519" s="143"/>
      <c r="V2519" s="145"/>
      <c r="W2519" s="206" t="e">
        <f t="shared" si="119"/>
        <v>#VALUE!</v>
      </c>
      <c r="X2519" s="206">
        <f t="shared" si="120"/>
        <v>36</v>
      </c>
      <c r="Y2519" s="206" t="str">
        <f>VLOOKUP(P2519,NIVEAUXADMIN!A:B,2,FALSE)</f>
        <v>HT07</v>
      </c>
      <c r="Z2519" s="206" t="e">
        <f>VLOOKUP(Q2519,NIVEAUXADMIN!E:F,2,FALSE)</f>
        <v>#N/A</v>
      </c>
      <c r="AA2519" s="206" t="e">
        <f>VLOOKUP(R2519,NIVEAUXADMIN!I:J,2,FALSE)</f>
        <v>#N/A</v>
      </c>
      <c r="AB2519" s="206">
        <f>IF(SUMPRODUCT(($A$4:$A2519=A2519)*($Q$4:$Q2519=Q2519))&gt;1,0,1)</f>
        <v>0</v>
      </c>
      <c r="AC2519" s="207">
        <f>IF(SUMPRODUCT(($A$4:$A2519=A2519)*($F$4:$F2519=F2519)*($Q$4:$Q2519=Q2519))&gt;1,0,1)</f>
        <v>0</v>
      </c>
      <c r="AD2519" s="206" t="str">
        <f t="shared" si="121"/>
        <v xml:space="preserve">{"Organisation": "Vision Forward", "Indicateur": "Distribution de biens non-alimentaire", "Statut": "Réalisé", "Date de l'activité (passé ou planifiée)
( jj-mm-aaaa)": "Non renseigné", "Département": "Sud", "Commune": "", "Section Communale": ""}, </v>
      </c>
    </row>
    <row r="2520" spans="1:30" s="71" customFormat="1" x14ac:dyDescent="0.25">
      <c r="A2520" s="71" t="s">
        <v>1994</v>
      </c>
      <c r="C2520" s="71" t="s">
        <v>47</v>
      </c>
      <c r="D2520" s="71" t="s">
        <v>15</v>
      </c>
      <c r="E2520" s="132" t="s">
        <v>1887</v>
      </c>
      <c r="F2520" s="77" t="s">
        <v>2417</v>
      </c>
      <c r="G2520" s="145" t="s">
        <v>1055</v>
      </c>
      <c r="H2520" s="138" t="str">
        <f>IFERROR(VLOOKUP(G2520,REFERENCES!O:P,2,FALSE),"")</f>
        <v xml:space="preserve">Nombre </v>
      </c>
      <c r="I2520" s="182">
        <v>160</v>
      </c>
      <c r="J2520" s="146"/>
      <c r="K2520" s="146"/>
      <c r="L2520" s="146"/>
      <c r="M2520" s="147" t="s">
        <v>1818</v>
      </c>
      <c r="N2520" s="146">
        <v>160</v>
      </c>
      <c r="O2520" s="206"/>
      <c r="P2520" s="71" t="s">
        <v>19</v>
      </c>
      <c r="R2520" s="150"/>
      <c r="S2520" s="71" t="s">
        <v>2116</v>
      </c>
      <c r="T2520" s="143"/>
      <c r="U2520" s="143"/>
      <c r="V2520" s="145"/>
      <c r="W2520" s="206" t="e">
        <f t="shared" si="119"/>
        <v>#VALUE!</v>
      </c>
      <c r="X2520" s="206">
        <f t="shared" si="120"/>
        <v>36</v>
      </c>
      <c r="Y2520" s="206" t="str">
        <f>VLOOKUP(P2520,NIVEAUXADMIN!A:B,2,FALSE)</f>
        <v>HT07</v>
      </c>
      <c r="Z2520" s="206" t="e">
        <f>VLOOKUP(Q2520,NIVEAUXADMIN!E:F,2,FALSE)</f>
        <v>#N/A</v>
      </c>
      <c r="AA2520" s="206" t="e">
        <f>VLOOKUP(R2520,NIVEAUXADMIN!I:J,2,FALSE)</f>
        <v>#N/A</v>
      </c>
      <c r="AB2520" s="206">
        <f>IF(SUMPRODUCT(($A$4:$A2520=A2520)*($Q$4:$Q2520=Q2520))&gt;1,0,1)</f>
        <v>0</v>
      </c>
      <c r="AC2520" s="207">
        <f>IF(SUMPRODUCT(($A$4:$A2520=A2520)*($F$4:$F2520=F2520)*($Q$4:$Q2520=Q2520))&gt;1,0,1)</f>
        <v>0</v>
      </c>
      <c r="AD2520" s="206" t="str">
        <f t="shared" si="121"/>
        <v xml:space="preserve">{"Organisation": "Vision Forward", "Indicateur": "Distribution de biens non-alimentaire", "Statut": "Réalisé", "Date de l'activité (passé ou planifiée)
( jj-mm-aaaa)": "Non renseigné", "Département": "Sud", "Commune": "", "Section Communale": ""}, </v>
      </c>
    </row>
    <row r="2521" spans="1:30" s="71" customFormat="1" x14ac:dyDescent="0.25">
      <c r="A2521" s="71" t="s">
        <v>1994</v>
      </c>
      <c r="C2521" s="206" t="s">
        <v>47</v>
      </c>
      <c r="D2521" s="206" t="s">
        <v>15</v>
      </c>
      <c r="E2521" s="132" t="s">
        <v>1887</v>
      </c>
      <c r="F2521" s="77" t="s">
        <v>2420</v>
      </c>
      <c r="G2521" s="145" t="s">
        <v>2409</v>
      </c>
      <c r="H2521" s="138" t="str">
        <f>IFERROR(VLOOKUP(G2521,REFERENCES!O:P,2,FALSE),"")</f>
        <v xml:space="preserve">Nombre </v>
      </c>
      <c r="I2521" s="182">
        <v>160</v>
      </c>
      <c r="J2521" s="207"/>
      <c r="K2521" s="207"/>
      <c r="L2521" s="207"/>
      <c r="M2521" s="147" t="s">
        <v>1818</v>
      </c>
      <c r="N2521" s="207">
        <v>160</v>
      </c>
      <c r="O2521" s="206"/>
      <c r="P2521" s="206" t="s">
        <v>19</v>
      </c>
      <c r="Q2521" s="206"/>
      <c r="R2521" s="150"/>
      <c r="S2521" s="206" t="s">
        <v>2116</v>
      </c>
      <c r="T2521" s="206"/>
      <c r="U2521" s="206"/>
      <c r="V2521" s="145"/>
      <c r="W2521" s="206" t="e">
        <f t="shared" si="119"/>
        <v>#VALUE!</v>
      </c>
      <c r="X2521" s="206">
        <f t="shared" si="120"/>
        <v>36</v>
      </c>
      <c r="Y2521" s="206" t="str">
        <f>VLOOKUP(P2521,NIVEAUXADMIN!A:B,2,FALSE)</f>
        <v>HT07</v>
      </c>
      <c r="Z2521" s="206" t="e">
        <f>VLOOKUP(Q2521,NIVEAUXADMIN!E:F,2,FALSE)</f>
        <v>#N/A</v>
      </c>
      <c r="AA2521" s="206" t="e">
        <f>VLOOKUP(R2521,NIVEAUXADMIN!I:J,2,FALSE)</f>
        <v>#N/A</v>
      </c>
      <c r="AB2521" s="206">
        <f>IF(SUMPRODUCT(($A$4:$A2521=A2521)*($Q$4:$Q2521=Q2521))&gt;1,0,1)</f>
        <v>0</v>
      </c>
      <c r="AC2521" s="207">
        <f>IF(SUMPRODUCT(($A$4:$A2521=A2521)*($F$4:$F2521=F2521)*($Q$4:$Q2521=Q2521))&gt;1,0,1)</f>
        <v>0</v>
      </c>
      <c r="AD2521" s="206" t="str">
        <f t="shared" si="121"/>
        <v xml:space="preserve">{"Organisation": "Vision Forward", "Indicateur": "Distribution de materiel d'abris d'urgence", "Statut": "Réalisé", "Date de l'activité (passé ou planifiée)
( jj-mm-aaaa)": "Non renseigné", "Département": "Sud", "Commune": "", "Section Communale": ""}, </v>
      </c>
    </row>
    <row r="2522" spans="1:30" s="71" customFormat="1" x14ac:dyDescent="0.25">
      <c r="A2522" s="71" t="s">
        <v>1994</v>
      </c>
      <c r="C2522" s="206" t="s">
        <v>47</v>
      </c>
      <c r="D2522" s="206" t="s">
        <v>15</v>
      </c>
      <c r="E2522" s="132" t="s">
        <v>1887</v>
      </c>
      <c r="F2522" s="77" t="s">
        <v>2417</v>
      </c>
      <c r="G2522" s="145" t="s">
        <v>1047</v>
      </c>
      <c r="H2522" s="138" t="str">
        <f>IFERROR(VLOOKUP(G2522,REFERENCES!O:P,2,FALSE),"")</f>
        <v xml:space="preserve">Nombre </v>
      </c>
      <c r="I2522" s="185">
        <v>50</v>
      </c>
      <c r="J2522" s="207"/>
      <c r="K2522" s="207"/>
      <c r="L2522" s="207"/>
      <c r="M2522" s="147" t="s">
        <v>1818</v>
      </c>
      <c r="N2522" s="207">
        <v>50</v>
      </c>
      <c r="O2522" s="206"/>
      <c r="P2522" s="206" t="s">
        <v>19</v>
      </c>
      <c r="Q2522" s="206"/>
      <c r="R2522" s="150"/>
      <c r="S2522" s="206" t="s">
        <v>2127</v>
      </c>
      <c r="T2522" s="206"/>
      <c r="U2522" s="206"/>
      <c r="V2522" s="145"/>
      <c r="W2522" s="206" t="e">
        <f t="shared" si="119"/>
        <v>#VALUE!</v>
      </c>
      <c r="X2522" s="206">
        <f t="shared" si="120"/>
        <v>36</v>
      </c>
      <c r="Y2522" s="206" t="str">
        <f>VLOOKUP(P2522,NIVEAUXADMIN!A:B,2,FALSE)</f>
        <v>HT07</v>
      </c>
      <c r="Z2522" s="206" t="e">
        <f>VLOOKUP(Q2522,NIVEAUXADMIN!E:F,2,FALSE)</f>
        <v>#N/A</v>
      </c>
      <c r="AA2522" s="206" t="e">
        <f>VLOOKUP(R2522,NIVEAUXADMIN!I:J,2,FALSE)</f>
        <v>#N/A</v>
      </c>
      <c r="AB2522" s="206">
        <f>IF(SUMPRODUCT(($A$4:$A2522=A2522)*($Q$4:$Q2522=Q2522))&gt;1,0,1)</f>
        <v>0</v>
      </c>
      <c r="AC2522" s="207">
        <f>IF(SUMPRODUCT(($A$4:$A2522=A2522)*($F$4:$F2522=F2522)*($Q$4:$Q2522=Q2522))&gt;1,0,1)</f>
        <v>0</v>
      </c>
      <c r="AD2522" s="206" t="str">
        <f t="shared" si="121"/>
        <v xml:space="preserve">{"Organisation": "Vision Forward", "Indicateur": "Distribution de biens non-alimentaire", "Statut": "Réalisé", "Date de l'activité (passé ou planifiée)
( jj-mm-aaaa)": "Non renseigné", "Département": "Sud", "Commune": "", "Section Communale": ""}, </v>
      </c>
    </row>
    <row r="2523" spans="1:30" s="71" customFormat="1" x14ac:dyDescent="0.25">
      <c r="A2523" s="71" t="s">
        <v>1994</v>
      </c>
      <c r="C2523" s="206" t="s">
        <v>47</v>
      </c>
      <c r="D2523" s="206" t="s">
        <v>15</v>
      </c>
      <c r="E2523" s="132" t="s">
        <v>1887</v>
      </c>
      <c r="F2523" s="77" t="s">
        <v>2417</v>
      </c>
      <c r="G2523" s="145" t="s">
        <v>1050</v>
      </c>
      <c r="H2523" s="138" t="str">
        <f>IFERROR(VLOOKUP(G2523,REFERENCES!O:P,2,FALSE),"")</f>
        <v xml:space="preserve">Nombre </v>
      </c>
      <c r="I2523" s="185">
        <v>50</v>
      </c>
      <c r="J2523" s="207"/>
      <c r="K2523" s="207"/>
      <c r="L2523" s="207"/>
      <c r="M2523" s="147" t="s">
        <v>1818</v>
      </c>
      <c r="N2523" s="207">
        <v>50</v>
      </c>
      <c r="O2523" s="206"/>
      <c r="P2523" s="206" t="s">
        <v>19</v>
      </c>
      <c r="Q2523" s="206"/>
      <c r="R2523" s="150"/>
      <c r="S2523" s="206" t="s">
        <v>2127</v>
      </c>
      <c r="T2523" s="206"/>
      <c r="U2523" s="206"/>
      <c r="V2523" s="145"/>
      <c r="W2523" s="206" t="e">
        <f t="shared" si="119"/>
        <v>#VALUE!</v>
      </c>
      <c r="X2523" s="206">
        <f t="shared" si="120"/>
        <v>36</v>
      </c>
      <c r="Y2523" s="206" t="str">
        <f>VLOOKUP(P2523,NIVEAUXADMIN!A:B,2,FALSE)</f>
        <v>HT07</v>
      </c>
      <c r="Z2523" s="206" t="e">
        <f>VLOOKUP(Q2523,NIVEAUXADMIN!E:F,2,FALSE)</f>
        <v>#N/A</v>
      </c>
      <c r="AA2523" s="206" t="e">
        <f>VLOOKUP(R2523,NIVEAUXADMIN!I:J,2,FALSE)</f>
        <v>#N/A</v>
      </c>
      <c r="AB2523" s="206">
        <f>IF(SUMPRODUCT(($A$4:$A2523=A2523)*($Q$4:$Q2523=Q2523))&gt;1,0,1)</f>
        <v>0</v>
      </c>
      <c r="AC2523" s="207">
        <f>IF(SUMPRODUCT(($A$4:$A2523=A2523)*($F$4:$F2523=F2523)*($Q$4:$Q2523=Q2523))&gt;1,0,1)</f>
        <v>0</v>
      </c>
      <c r="AD2523" s="206" t="str">
        <f t="shared" si="121"/>
        <v xml:space="preserve">{"Organisation": "Vision Forward", "Indicateur": "Distribution de biens non-alimentaire", "Statut": "Réalisé", "Date de l'activité (passé ou planifiée)
( jj-mm-aaaa)": "Non renseigné", "Département": "Sud", "Commune": "", "Section Communale": ""}, </v>
      </c>
    </row>
    <row r="2524" spans="1:30" s="71" customFormat="1" x14ac:dyDescent="0.25">
      <c r="A2524" s="71" t="s">
        <v>1994</v>
      </c>
      <c r="C2524" s="206" t="s">
        <v>47</v>
      </c>
      <c r="D2524" s="71" t="s">
        <v>15</v>
      </c>
      <c r="E2524" s="132" t="s">
        <v>1887</v>
      </c>
      <c r="F2524" s="77" t="s">
        <v>2417</v>
      </c>
      <c r="G2524" s="145" t="s">
        <v>1056</v>
      </c>
      <c r="H2524" s="138" t="str">
        <f>IFERROR(VLOOKUP(G2524,REFERENCES!O:P,2,FALSE),"")</f>
        <v xml:space="preserve">Nombre </v>
      </c>
      <c r="I2524" s="185">
        <v>50</v>
      </c>
      <c r="J2524" s="207"/>
      <c r="K2524" s="207"/>
      <c r="L2524" s="207"/>
      <c r="M2524" s="147" t="s">
        <v>1818</v>
      </c>
      <c r="N2524" s="73">
        <v>50</v>
      </c>
      <c r="O2524" s="206"/>
      <c r="P2524" s="71" t="s">
        <v>19</v>
      </c>
      <c r="Q2524" s="206"/>
      <c r="R2524" s="150"/>
      <c r="S2524" s="206" t="s">
        <v>2127</v>
      </c>
      <c r="T2524" s="206"/>
      <c r="U2524" s="206"/>
      <c r="V2524" s="145"/>
      <c r="W2524" s="206" t="e">
        <f t="shared" si="119"/>
        <v>#VALUE!</v>
      </c>
      <c r="X2524" s="206">
        <f t="shared" si="120"/>
        <v>36</v>
      </c>
      <c r="Y2524" s="206" t="str">
        <f>VLOOKUP(P2524,NIVEAUXADMIN!A:B,2,FALSE)</f>
        <v>HT07</v>
      </c>
      <c r="Z2524" s="206" t="e">
        <f>VLOOKUP(Q2524,NIVEAUXADMIN!E:F,2,FALSE)</f>
        <v>#N/A</v>
      </c>
      <c r="AA2524" s="206" t="e">
        <f>VLOOKUP(R2524,NIVEAUXADMIN!I:J,2,FALSE)</f>
        <v>#N/A</v>
      </c>
      <c r="AB2524" s="206">
        <f>IF(SUMPRODUCT(($A$4:$A2524=A2524)*($Q$4:$Q2524=Q2524))&gt;1,0,1)</f>
        <v>0</v>
      </c>
      <c r="AC2524" s="207">
        <f>IF(SUMPRODUCT(($A$4:$A2524=A2524)*($F$4:$F2524=F2524)*($Q$4:$Q2524=Q2524))&gt;1,0,1)</f>
        <v>0</v>
      </c>
      <c r="AD2524" s="206" t="str">
        <f t="shared" si="121"/>
        <v xml:space="preserve">{"Organisation": "Vision Forward", "Indicateur": "Distribution de biens non-alimentaire", "Statut": "Réalisé", "Date de l'activité (passé ou planifiée)
( jj-mm-aaaa)": "Non renseigné", "Département": "Sud", "Commune": "", "Section Communale": ""}, </v>
      </c>
    </row>
    <row r="2525" spans="1:30" s="71" customFormat="1" x14ac:dyDescent="0.25">
      <c r="A2525" s="71" t="s">
        <v>1994</v>
      </c>
      <c r="B2525" s="206"/>
      <c r="C2525" s="206" t="s">
        <v>47</v>
      </c>
      <c r="D2525" s="206" t="s">
        <v>15</v>
      </c>
      <c r="E2525" s="132" t="s">
        <v>1887</v>
      </c>
      <c r="F2525" s="77" t="s">
        <v>2417</v>
      </c>
      <c r="G2525" s="145" t="s">
        <v>1055</v>
      </c>
      <c r="H2525" s="138" t="str">
        <f>IFERROR(VLOOKUP(G2525,REFERENCES!O:P,2,FALSE),"")</f>
        <v xml:space="preserve">Nombre </v>
      </c>
      <c r="I2525" s="185">
        <v>50</v>
      </c>
      <c r="J2525" s="207"/>
      <c r="K2525" s="207"/>
      <c r="L2525" s="207"/>
      <c r="M2525" s="147" t="s">
        <v>1818</v>
      </c>
      <c r="N2525" s="207">
        <v>50</v>
      </c>
      <c r="O2525" s="206"/>
      <c r="P2525" s="206" t="s">
        <v>19</v>
      </c>
      <c r="Q2525" s="206"/>
      <c r="R2525" s="150"/>
      <c r="S2525" s="206" t="s">
        <v>2127</v>
      </c>
      <c r="T2525" s="206"/>
      <c r="U2525" s="206"/>
      <c r="V2525" s="145"/>
      <c r="W2525" s="206" t="e">
        <f t="shared" si="119"/>
        <v>#VALUE!</v>
      </c>
      <c r="X2525" s="206">
        <f t="shared" si="120"/>
        <v>36</v>
      </c>
      <c r="Y2525" s="206" t="str">
        <f>VLOOKUP(P2525,NIVEAUXADMIN!A:B,2,FALSE)</f>
        <v>HT07</v>
      </c>
      <c r="Z2525" s="206" t="e">
        <f>VLOOKUP(Q2525,NIVEAUXADMIN!E:F,2,FALSE)</f>
        <v>#N/A</v>
      </c>
      <c r="AA2525" s="206" t="e">
        <f>VLOOKUP(R2525,NIVEAUXADMIN!I:J,2,FALSE)</f>
        <v>#N/A</v>
      </c>
      <c r="AB2525" s="206">
        <f>IF(SUMPRODUCT(($A$4:$A2525=A2525)*($Q$4:$Q2525=Q2525))&gt;1,0,1)</f>
        <v>0</v>
      </c>
      <c r="AC2525" s="207">
        <f>IF(SUMPRODUCT(($A$4:$A2525=A2525)*($F$4:$F2525=F2525)*($Q$4:$Q2525=Q2525))&gt;1,0,1)</f>
        <v>0</v>
      </c>
      <c r="AD2525" s="206" t="str">
        <f t="shared" si="121"/>
        <v xml:space="preserve">{"Organisation": "Vision Forward", "Indicateur": "Distribution de biens non-alimentaire", "Statut": "Réalisé", "Date de l'activité (passé ou planifiée)
( jj-mm-aaaa)": "Non renseigné", "Département": "Sud", "Commune": "", "Section Communale": ""}, </v>
      </c>
    </row>
    <row r="2526" spans="1:30" s="71" customFormat="1" x14ac:dyDescent="0.25">
      <c r="A2526" s="71" t="s">
        <v>1994</v>
      </c>
      <c r="B2526" s="206"/>
      <c r="C2526" s="206" t="s">
        <v>47</v>
      </c>
      <c r="D2526" s="206" t="s">
        <v>15</v>
      </c>
      <c r="E2526" s="132" t="s">
        <v>1887</v>
      </c>
      <c r="F2526" s="77" t="s">
        <v>2420</v>
      </c>
      <c r="G2526" s="145" t="s">
        <v>2409</v>
      </c>
      <c r="H2526" s="138" t="str">
        <f>IFERROR(VLOOKUP(G2526,REFERENCES!O:P,2,FALSE),"")</f>
        <v xml:space="preserve">Nombre </v>
      </c>
      <c r="I2526" s="185">
        <v>50</v>
      </c>
      <c r="J2526" s="207"/>
      <c r="K2526" s="207"/>
      <c r="L2526" s="207"/>
      <c r="M2526" s="147" t="s">
        <v>1818</v>
      </c>
      <c r="N2526" s="207">
        <v>50</v>
      </c>
      <c r="O2526" s="206"/>
      <c r="P2526" s="206" t="s">
        <v>19</v>
      </c>
      <c r="Q2526" s="206"/>
      <c r="R2526" s="150"/>
      <c r="S2526" s="206" t="s">
        <v>2127</v>
      </c>
      <c r="T2526" s="206"/>
      <c r="U2526" s="206"/>
      <c r="V2526" s="145"/>
      <c r="W2526" s="206" t="e">
        <f t="shared" si="119"/>
        <v>#VALUE!</v>
      </c>
      <c r="X2526" s="206">
        <f t="shared" si="120"/>
        <v>36</v>
      </c>
      <c r="Y2526" s="206" t="str">
        <f>VLOOKUP(P2526,NIVEAUXADMIN!A:B,2,FALSE)</f>
        <v>HT07</v>
      </c>
      <c r="Z2526" s="206" t="e">
        <f>VLOOKUP(Q2526,NIVEAUXADMIN!E:F,2,FALSE)</f>
        <v>#N/A</v>
      </c>
      <c r="AA2526" s="206" t="e">
        <f>VLOOKUP(R2526,NIVEAUXADMIN!I:J,2,FALSE)</f>
        <v>#N/A</v>
      </c>
      <c r="AB2526" s="206">
        <f>IF(SUMPRODUCT(($A$4:$A2526=A2526)*($Q$4:$Q2526=Q2526))&gt;1,0,1)</f>
        <v>0</v>
      </c>
      <c r="AC2526" s="207">
        <f>IF(SUMPRODUCT(($A$4:$A2526=A2526)*($F$4:$F2526=F2526)*($Q$4:$Q2526=Q2526))&gt;1,0,1)</f>
        <v>0</v>
      </c>
      <c r="AD2526" s="206" t="str">
        <f t="shared" si="121"/>
        <v xml:space="preserve">{"Organisation": "Vision Forward", "Indicateur": "Distribution de materiel d'abris d'urgence", "Statut": "Réalisé", "Date de l'activité (passé ou planifiée)
( jj-mm-aaaa)": "Non renseigné", "Département": "Sud", "Commune": "", "Section Communale": ""}, </v>
      </c>
    </row>
    <row r="2527" spans="1:30" s="71" customFormat="1" x14ac:dyDescent="0.25">
      <c r="A2527" s="71" t="s">
        <v>1994</v>
      </c>
      <c r="B2527" s="206"/>
      <c r="C2527" s="206" t="s">
        <v>47</v>
      </c>
      <c r="D2527" s="206" t="s">
        <v>15</v>
      </c>
      <c r="E2527" s="132" t="s">
        <v>1887</v>
      </c>
      <c r="F2527" s="208" t="s">
        <v>2417</v>
      </c>
      <c r="G2527" s="145" t="s">
        <v>1047</v>
      </c>
      <c r="H2527" s="138" t="str">
        <f>IFERROR(VLOOKUP(G2527,REFERENCES!O:P,2,FALSE),"")</f>
        <v xml:space="preserve">Nombre </v>
      </c>
      <c r="I2527" s="185">
        <v>10</v>
      </c>
      <c r="J2527" s="207"/>
      <c r="K2527" s="207"/>
      <c r="L2527" s="207"/>
      <c r="M2527" s="147" t="s">
        <v>1818</v>
      </c>
      <c r="N2527" s="207">
        <v>10</v>
      </c>
      <c r="O2527" s="206"/>
      <c r="P2527" s="206" t="s">
        <v>19</v>
      </c>
      <c r="Q2527" s="206"/>
      <c r="R2527" s="150"/>
      <c r="S2527" s="206" t="s">
        <v>2126</v>
      </c>
      <c r="T2527" s="206"/>
      <c r="U2527" s="206"/>
      <c r="V2527" s="145"/>
      <c r="W2527" s="206" t="e">
        <f t="shared" si="119"/>
        <v>#VALUE!</v>
      </c>
      <c r="X2527" s="206">
        <f t="shared" si="120"/>
        <v>36</v>
      </c>
      <c r="Y2527" s="206" t="str">
        <f>VLOOKUP(P2527,NIVEAUXADMIN!A:B,2,FALSE)</f>
        <v>HT07</v>
      </c>
      <c r="Z2527" s="206" t="e">
        <f>VLOOKUP(Q2527,NIVEAUXADMIN!E:F,2,FALSE)</f>
        <v>#N/A</v>
      </c>
      <c r="AA2527" s="206" t="e">
        <f>VLOOKUP(R2527,NIVEAUXADMIN!I:J,2,FALSE)</f>
        <v>#N/A</v>
      </c>
      <c r="AB2527" s="206">
        <f>IF(SUMPRODUCT(($A$4:$A2527=A2527)*($Q$4:$Q2527=Q2527))&gt;1,0,1)</f>
        <v>0</v>
      </c>
      <c r="AC2527" s="207">
        <f>IF(SUMPRODUCT(($A$4:$A2527=A2527)*($F$4:$F2527=F2527)*($Q$4:$Q2527=Q2527))&gt;1,0,1)</f>
        <v>0</v>
      </c>
      <c r="AD2527" s="206" t="str">
        <f t="shared" si="121"/>
        <v xml:space="preserve">{"Organisation": "Vision Forward", "Indicateur": "Distribution de biens non-alimentaire", "Statut": "Réalisé", "Date de l'activité (passé ou planifiée)
( jj-mm-aaaa)": "Non renseigné", "Département": "Sud", "Commune": "", "Section Communale": ""}, </v>
      </c>
    </row>
    <row r="2528" spans="1:30" s="71" customFormat="1" x14ac:dyDescent="0.25">
      <c r="A2528" s="71" t="s">
        <v>1994</v>
      </c>
      <c r="B2528" s="206"/>
      <c r="C2528" s="206" t="s">
        <v>47</v>
      </c>
      <c r="D2528" s="206" t="s">
        <v>15</v>
      </c>
      <c r="E2528" s="132" t="s">
        <v>1887</v>
      </c>
      <c r="F2528" s="77" t="s">
        <v>2417</v>
      </c>
      <c r="G2528" s="145" t="s">
        <v>1050</v>
      </c>
      <c r="H2528" s="138" t="str">
        <f>IFERROR(VLOOKUP(G2528,REFERENCES!O:P,2,FALSE),"")</f>
        <v xml:space="preserve">Nombre </v>
      </c>
      <c r="I2528" s="185">
        <v>10</v>
      </c>
      <c r="J2528" s="207"/>
      <c r="K2528" s="207"/>
      <c r="L2528" s="207"/>
      <c r="M2528" s="147" t="s">
        <v>1818</v>
      </c>
      <c r="N2528" s="207">
        <v>10</v>
      </c>
      <c r="O2528" s="206"/>
      <c r="P2528" s="206" t="s">
        <v>19</v>
      </c>
      <c r="Q2528" s="206"/>
      <c r="R2528" s="150"/>
      <c r="S2528" s="206" t="s">
        <v>2126</v>
      </c>
      <c r="T2528" s="206"/>
      <c r="U2528" s="206"/>
      <c r="V2528" s="145"/>
      <c r="W2528" s="206" t="e">
        <f t="shared" si="119"/>
        <v>#VALUE!</v>
      </c>
      <c r="X2528" s="206">
        <f t="shared" si="120"/>
        <v>36</v>
      </c>
      <c r="Y2528" s="206" t="str">
        <f>VLOOKUP(P2528,NIVEAUXADMIN!A:B,2,FALSE)</f>
        <v>HT07</v>
      </c>
      <c r="Z2528" s="206" t="e">
        <f>VLOOKUP(Q2528,NIVEAUXADMIN!E:F,2,FALSE)</f>
        <v>#N/A</v>
      </c>
      <c r="AA2528" s="206" t="e">
        <f>VLOOKUP(R2528,NIVEAUXADMIN!I:J,2,FALSE)</f>
        <v>#N/A</v>
      </c>
      <c r="AB2528" s="206">
        <f>IF(SUMPRODUCT(($A$4:$A2528=A2528)*($Q$4:$Q2528=Q2528))&gt;1,0,1)</f>
        <v>0</v>
      </c>
      <c r="AC2528" s="207">
        <f>IF(SUMPRODUCT(($A$4:$A2528=A2528)*($F$4:$F2528=F2528)*($Q$4:$Q2528=Q2528))&gt;1,0,1)</f>
        <v>0</v>
      </c>
      <c r="AD2528" s="206" t="str">
        <f t="shared" si="121"/>
        <v xml:space="preserve">{"Organisation": "Vision Forward", "Indicateur": "Distribution de biens non-alimentaire", "Statut": "Réalisé", "Date de l'activité (passé ou planifiée)
( jj-mm-aaaa)": "Non renseigné", "Département": "Sud", "Commune": "", "Section Communale": ""}, </v>
      </c>
    </row>
    <row r="2529" spans="1:30" s="71" customFormat="1" x14ac:dyDescent="0.25">
      <c r="A2529" s="71" t="s">
        <v>1994</v>
      </c>
      <c r="B2529" s="206"/>
      <c r="C2529" s="206" t="s">
        <v>47</v>
      </c>
      <c r="D2529" s="206" t="s">
        <v>15</v>
      </c>
      <c r="E2529" s="132" t="s">
        <v>1887</v>
      </c>
      <c r="F2529" s="208" t="s">
        <v>2417</v>
      </c>
      <c r="G2529" s="145" t="s">
        <v>1056</v>
      </c>
      <c r="H2529" s="138" t="str">
        <f>IFERROR(VLOOKUP(G2529,REFERENCES!O:P,2,FALSE),"")</f>
        <v xml:space="preserve">Nombre </v>
      </c>
      <c r="I2529" s="185">
        <v>10</v>
      </c>
      <c r="J2529" s="207"/>
      <c r="K2529" s="207"/>
      <c r="L2529" s="207"/>
      <c r="M2529" s="147" t="s">
        <v>1818</v>
      </c>
      <c r="N2529" s="207">
        <v>10</v>
      </c>
      <c r="O2529" s="206"/>
      <c r="P2529" s="206" t="s">
        <v>19</v>
      </c>
      <c r="Q2529" s="206"/>
      <c r="R2529" s="150"/>
      <c r="S2529" s="206" t="s">
        <v>2126</v>
      </c>
      <c r="T2529" s="206"/>
      <c r="U2529" s="206"/>
      <c r="V2529" s="145"/>
      <c r="W2529" s="206" t="e">
        <f t="shared" si="119"/>
        <v>#VALUE!</v>
      </c>
      <c r="X2529" s="206">
        <f t="shared" si="120"/>
        <v>36</v>
      </c>
      <c r="Y2529" s="206" t="str">
        <f>VLOOKUP(P2529,NIVEAUXADMIN!A:B,2,FALSE)</f>
        <v>HT07</v>
      </c>
      <c r="Z2529" s="206" t="e">
        <f>VLOOKUP(Q2529,NIVEAUXADMIN!E:F,2,FALSE)</f>
        <v>#N/A</v>
      </c>
      <c r="AA2529" s="206" t="e">
        <f>VLOOKUP(R2529,NIVEAUXADMIN!I:J,2,FALSE)</f>
        <v>#N/A</v>
      </c>
      <c r="AB2529" s="206">
        <f>IF(SUMPRODUCT(($A$4:$A2529=A2529)*($Q$4:$Q2529=Q2529))&gt;1,0,1)</f>
        <v>0</v>
      </c>
      <c r="AC2529" s="207">
        <f>IF(SUMPRODUCT(($A$4:$A2529=A2529)*($F$4:$F2529=F2529)*($Q$4:$Q2529=Q2529))&gt;1,0,1)</f>
        <v>0</v>
      </c>
      <c r="AD2529" s="206" t="str">
        <f t="shared" si="121"/>
        <v xml:space="preserve">{"Organisation": "Vision Forward", "Indicateur": "Distribution de biens non-alimentaire", "Statut": "Réalisé", "Date de l'activité (passé ou planifiée)
( jj-mm-aaaa)": "Non renseigné", "Département": "Sud", "Commune": "", "Section Communale": ""}, </v>
      </c>
    </row>
    <row r="2530" spans="1:30" s="71" customFormat="1" x14ac:dyDescent="0.25">
      <c r="A2530" s="71" t="s">
        <v>1994</v>
      </c>
      <c r="B2530" s="206"/>
      <c r="C2530" s="206" t="s">
        <v>47</v>
      </c>
      <c r="D2530" s="206" t="s">
        <v>15</v>
      </c>
      <c r="E2530" s="132" t="s">
        <v>1887</v>
      </c>
      <c r="F2530" s="208" t="s">
        <v>2417</v>
      </c>
      <c r="G2530" s="145" t="s">
        <v>1055</v>
      </c>
      <c r="H2530" s="138" t="str">
        <f>IFERROR(VLOOKUP(G2530,REFERENCES!O:P,2,FALSE),"")</f>
        <v xml:space="preserve">Nombre </v>
      </c>
      <c r="I2530" s="185">
        <v>10</v>
      </c>
      <c r="J2530" s="207"/>
      <c r="K2530" s="207"/>
      <c r="L2530" s="207"/>
      <c r="M2530" s="147" t="s">
        <v>1818</v>
      </c>
      <c r="N2530" s="207">
        <v>10</v>
      </c>
      <c r="O2530" s="206"/>
      <c r="P2530" s="206" t="s">
        <v>19</v>
      </c>
      <c r="Q2530" s="206"/>
      <c r="R2530" s="150"/>
      <c r="S2530" s="206" t="s">
        <v>2126</v>
      </c>
      <c r="T2530" s="206"/>
      <c r="U2530" s="206"/>
      <c r="V2530" s="145"/>
      <c r="W2530" s="206" t="e">
        <f t="shared" si="119"/>
        <v>#VALUE!</v>
      </c>
      <c r="X2530" s="206">
        <f t="shared" si="120"/>
        <v>36</v>
      </c>
      <c r="Y2530" s="206" t="str">
        <f>VLOOKUP(P2530,NIVEAUXADMIN!A:B,2,FALSE)</f>
        <v>HT07</v>
      </c>
      <c r="Z2530" s="206" t="e">
        <f>VLOOKUP(Q2530,NIVEAUXADMIN!E:F,2,FALSE)</f>
        <v>#N/A</v>
      </c>
      <c r="AA2530" s="206" t="e">
        <f>VLOOKUP(R2530,NIVEAUXADMIN!I:J,2,FALSE)</f>
        <v>#N/A</v>
      </c>
      <c r="AB2530" s="206">
        <f>IF(SUMPRODUCT(($A$4:$A2530=A2530)*($Q$4:$Q2530=Q2530))&gt;1,0,1)</f>
        <v>0</v>
      </c>
      <c r="AC2530" s="207">
        <f>IF(SUMPRODUCT(($A$4:$A2530=A2530)*($F$4:$F2530=F2530)*($Q$4:$Q2530=Q2530))&gt;1,0,1)</f>
        <v>0</v>
      </c>
      <c r="AD2530" s="206" t="str">
        <f t="shared" si="121"/>
        <v xml:space="preserve">{"Organisation": "Vision Forward", "Indicateur": "Distribution de biens non-alimentaire", "Statut": "Réalisé", "Date de l'activité (passé ou planifiée)
( jj-mm-aaaa)": "Non renseigné", "Département": "Sud", "Commune": "", "Section Communale": ""}, </v>
      </c>
    </row>
    <row r="2531" spans="1:30" s="71" customFormat="1" x14ac:dyDescent="0.25">
      <c r="A2531" s="71" t="s">
        <v>1994</v>
      </c>
      <c r="C2531" s="206" t="s">
        <v>47</v>
      </c>
      <c r="D2531" s="206" t="s">
        <v>15</v>
      </c>
      <c r="E2531" s="132" t="s">
        <v>1887</v>
      </c>
      <c r="F2531" s="77" t="s">
        <v>2420</v>
      </c>
      <c r="G2531" s="145" t="s">
        <v>2409</v>
      </c>
      <c r="H2531" s="138" t="str">
        <f>IFERROR(VLOOKUP(G2531,REFERENCES!O:P,2,FALSE),"")</f>
        <v xml:space="preserve">Nombre </v>
      </c>
      <c r="I2531" s="185">
        <v>10</v>
      </c>
      <c r="J2531" s="207"/>
      <c r="K2531" s="207"/>
      <c r="L2531" s="207"/>
      <c r="M2531" s="147" t="s">
        <v>1818</v>
      </c>
      <c r="N2531" s="207">
        <v>10</v>
      </c>
      <c r="O2531" s="206"/>
      <c r="P2531" s="206" t="s">
        <v>19</v>
      </c>
      <c r="Q2531" s="206"/>
      <c r="R2531" s="150"/>
      <c r="S2531" s="206" t="s">
        <v>2126</v>
      </c>
      <c r="T2531" s="206"/>
      <c r="U2531" s="206"/>
      <c r="V2531" s="145"/>
      <c r="W2531" s="206" t="e">
        <f t="shared" si="119"/>
        <v>#VALUE!</v>
      </c>
      <c r="X2531" s="206">
        <f t="shared" si="120"/>
        <v>36</v>
      </c>
      <c r="Y2531" s="206" t="str">
        <f>VLOOKUP(P2531,NIVEAUXADMIN!A:B,2,FALSE)</f>
        <v>HT07</v>
      </c>
      <c r="Z2531" s="206" t="e">
        <f>VLOOKUP(Q2531,NIVEAUXADMIN!E:F,2,FALSE)</f>
        <v>#N/A</v>
      </c>
      <c r="AA2531" s="206" t="e">
        <f>VLOOKUP(R2531,NIVEAUXADMIN!I:J,2,FALSE)</f>
        <v>#N/A</v>
      </c>
      <c r="AB2531" s="206">
        <f>IF(SUMPRODUCT(($A$4:$A2531=A2531)*($Q$4:$Q2531=Q2531))&gt;1,0,1)</f>
        <v>0</v>
      </c>
      <c r="AC2531" s="207">
        <f>IF(SUMPRODUCT(($A$4:$A2531=A2531)*($F$4:$F2531=F2531)*($Q$4:$Q2531=Q2531))&gt;1,0,1)</f>
        <v>0</v>
      </c>
      <c r="AD2531" s="206" t="str">
        <f t="shared" si="121"/>
        <v xml:space="preserve">{"Organisation": "Vision Forward", "Indicateur": "Distribution de materiel d'abris d'urgence", "Statut": "Réalisé", "Date de l'activité (passé ou planifiée)
( jj-mm-aaaa)": "Non renseigné", "Département": "Sud", "Commune": "", "Section Communale": ""}, </v>
      </c>
    </row>
    <row r="2532" spans="1:30" s="71" customFormat="1" x14ac:dyDescent="0.25">
      <c r="A2532" s="71" t="s">
        <v>1994</v>
      </c>
      <c r="B2532" s="206"/>
      <c r="C2532" s="206" t="s">
        <v>47</v>
      </c>
      <c r="D2532" s="206" t="s">
        <v>15</v>
      </c>
      <c r="E2532" s="132" t="s">
        <v>1887</v>
      </c>
      <c r="F2532" s="77" t="s">
        <v>2417</v>
      </c>
      <c r="G2532" s="145" t="s">
        <v>1047</v>
      </c>
      <c r="H2532" s="138" t="str">
        <f>IFERROR(VLOOKUP(G2532,REFERENCES!O:P,2,FALSE),"")</f>
        <v xml:space="preserve">Nombre </v>
      </c>
      <c r="I2532" s="185">
        <v>80</v>
      </c>
      <c r="J2532" s="207"/>
      <c r="K2532" s="207"/>
      <c r="L2532" s="207"/>
      <c r="M2532" s="147" t="s">
        <v>1818</v>
      </c>
      <c r="N2532" s="207">
        <v>80</v>
      </c>
      <c r="O2532" s="206"/>
      <c r="P2532" s="206" t="s">
        <v>19</v>
      </c>
      <c r="Q2532" s="206"/>
      <c r="R2532" s="150"/>
      <c r="S2532" s="206" t="s">
        <v>2120</v>
      </c>
      <c r="T2532" s="206"/>
      <c r="U2532" s="206"/>
      <c r="V2532" s="145"/>
      <c r="W2532" s="206" t="e">
        <f t="shared" si="119"/>
        <v>#VALUE!</v>
      </c>
      <c r="X2532" s="206">
        <f t="shared" si="120"/>
        <v>36</v>
      </c>
      <c r="Y2532" s="206" t="str">
        <f>VLOOKUP(P2532,NIVEAUXADMIN!A:B,2,FALSE)</f>
        <v>HT07</v>
      </c>
      <c r="Z2532" s="206" t="e">
        <f>VLOOKUP(Q2532,NIVEAUXADMIN!E:F,2,FALSE)</f>
        <v>#N/A</v>
      </c>
      <c r="AA2532" s="206" t="e">
        <f>VLOOKUP(R2532,NIVEAUXADMIN!I:J,2,FALSE)</f>
        <v>#N/A</v>
      </c>
      <c r="AB2532" s="206">
        <f>IF(SUMPRODUCT(($A$4:$A2532=A2532)*($Q$4:$Q2532=Q2532))&gt;1,0,1)</f>
        <v>0</v>
      </c>
      <c r="AC2532" s="207">
        <f>IF(SUMPRODUCT(($A$4:$A2532=A2532)*($F$4:$F2532=F2532)*($Q$4:$Q2532=Q2532))&gt;1,0,1)</f>
        <v>0</v>
      </c>
      <c r="AD2532" s="206" t="str">
        <f t="shared" si="121"/>
        <v xml:space="preserve">{"Organisation": "Vision Forward", "Indicateur": "Distribution de biens non-alimentaire", "Statut": "Réalisé", "Date de l'activité (passé ou planifiée)
( jj-mm-aaaa)": "Non renseigné", "Département": "Sud", "Commune": "", "Section Communale": ""}, </v>
      </c>
    </row>
    <row r="2533" spans="1:30" s="71" customFormat="1" x14ac:dyDescent="0.25">
      <c r="A2533" s="71" t="s">
        <v>1994</v>
      </c>
      <c r="B2533" s="206"/>
      <c r="C2533" s="206" t="s">
        <v>47</v>
      </c>
      <c r="D2533" s="206" t="s">
        <v>15</v>
      </c>
      <c r="E2533" s="132" t="s">
        <v>1887</v>
      </c>
      <c r="F2533" s="77" t="s">
        <v>2417</v>
      </c>
      <c r="G2533" s="145" t="s">
        <v>1050</v>
      </c>
      <c r="H2533" s="138" t="str">
        <f>IFERROR(VLOOKUP(G2533,REFERENCES!O:P,2,FALSE),"")</f>
        <v xml:space="preserve">Nombre </v>
      </c>
      <c r="I2533" s="185">
        <v>80</v>
      </c>
      <c r="J2533" s="207"/>
      <c r="K2533" s="207"/>
      <c r="L2533" s="207"/>
      <c r="M2533" s="147" t="s">
        <v>1818</v>
      </c>
      <c r="N2533" s="207">
        <v>80</v>
      </c>
      <c r="O2533" s="206"/>
      <c r="P2533" s="206" t="s">
        <v>19</v>
      </c>
      <c r="Q2533" s="206"/>
      <c r="R2533" s="150"/>
      <c r="S2533" s="206" t="s">
        <v>2120</v>
      </c>
      <c r="T2533" s="206"/>
      <c r="U2533" s="206"/>
      <c r="V2533" s="145"/>
      <c r="W2533" s="206" t="e">
        <f t="shared" si="119"/>
        <v>#VALUE!</v>
      </c>
      <c r="X2533" s="206">
        <f t="shared" si="120"/>
        <v>36</v>
      </c>
      <c r="Y2533" s="206" t="str">
        <f>VLOOKUP(P2533,NIVEAUXADMIN!A:B,2,FALSE)</f>
        <v>HT07</v>
      </c>
      <c r="Z2533" s="206" t="e">
        <f>VLOOKUP(Q2533,NIVEAUXADMIN!E:F,2,FALSE)</f>
        <v>#N/A</v>
      </c>
      <c r="AA2533" s="206" t="e">
        <f>VLOOKUP(R2533,NIVEAUXADMIN!I:J,2,FALSE)</f>
        <v>#N/A</v>
      </c>
      <c r="AB2533" s="206">
        <f>IF(SUMPRODUCT(($A$4:$A2533=A2533)*($Q$4:$Q2533=Q2533))&gt;1,0,1)</f>
        <v>0</v>
      </c>
      <c r="AC2533" s="207">
        <f>IF(SUMPRODUCT(($A$4:$A2533=A2533)*($F$4:$F2533=F2533)*($Q$4:$Q2533=Q2533))&gt;1,0,1)</f>
        <v>0</v>
      </c>
      <c r="AD2533" s="206" t="str">
        <f t="shared" si="121"/>
        <v xml:space="preserve">{"Organisation": "Vision Forward", "Indicateur": "Distribution de biens non-alimentaire", "Statut": "Réalisé", "Date de l'activité (passé ou planifiée)
( jj-mm-aaaa)": "Non renseigné", "Département": "Sud", "Commune": "", "Section Communale": ""}, </v>
      </c>
    </row>
    <row r="2534" spans="1:30" s="71" customFormat="1" x14ac:dyDescent="0.25">
      <c r="A2534" s="71" t="s">
        <v>1994</v>
      </c>
      <c r="B2534" s="206"/>
      <c r="C2534" s="206" t="s">
        <v>47</v>
      </c>
      <c r="D2534" s="206" t="s">
        <v>15</v>
      </c>
      <c r="E2534" s="132" t="s">
        <v>1887</v>
      </c>
      <c r="F2534" s="77" t="s">
        <v>2417</v>
      </c>
      <c r="G2534" s="145" t="s">
        <v>1056</v>
      </c>
      <c r="H2534" s="138" t="str">
        <f>IFERROR(VLOOKUP(G2534,REFERENCES!O:P,2,FALSE),"")</f>
        <v xml:space="preserve">Nombre </v>
      </c>
      <c r="I2534" s="185">
        <v>80</v>
      </c>
      <c r="J2534" s="207"/>
      <c r="K2534" s="207"/>
      <c r="L2534" s="207"/>
      <c r="M2534" s="147" t="s">
        <v>1818</v>
      </c>
      <c r="N2534" s="207">
        <v>80</v>
      </c>
      <c r="O2534" s="206"/>
      <c r="P2534" s="206" t="s">
        <v>19</v>
      </c>
      <c r="Q2534" s="206"/>
      <c r="R2534" s="150"/>
      <c r="S2534" s="206" t="s">
        <v>2120</v>
      </c>
      <c r="T2534" s="206"/>
      <c r="U2534" s="206"/>
      <c r="V2534" s="145"/>
      <c r="W2534" s="206" t="e">
        <f t="shared" si="119"/>
        <v>#VALUE!</v>
      </c>
      <c r="X2534" s="206">
        <f t="shared" si="120"/>
        <v>36</v>
      </c>
      <c r="Y2534" s="206" t="str">
        <f>VLOOKUP(P2534,NIVEAUXADMIN!A:B,2,FALSE)</f>
        <v>HT07</v>
      </c>
      <c r="Z2534" s="206" t="e">
        <f>VLOOKUP(Q2534,NIVEAUXADMIN!E:F,2,FALSE)</f>
        <v>#N/A</v>
      </c>
      <c r="AA2534" s="206" t="e">
        <f>VLOOKUP(R2534,NIVEAUXADMIN!I:J,2,FALSE)</f>
        <v>#N/A</v>
      </c>
      <c r="AB2534" s="206">
        <f>IF(SUMPRODUCT(($A$4:$A2534=A2534)*($Q$4:$Q2534=Q2534))&gt;1,0,1)</f>
        <v>0</v>
      </c>
      <c r="AC2534" s="207">
        <f>IF(SUMPRODUCT(($A$4:$A2534=A2534)*($F$4:$F2534=F2534)*($Q$4:$Q2534=Q2534))&gt;1,0,1)</f>
        <v>0</v>
      </c>
      <c r="AD2534" s="206" t="str">
        <f t="shared" si="121"/>
        <v xml:space="preserve">{"Organisation": "Vision Forward", "Indicateur": "Distribution de biens non-alimentaire", "Statut": "Réalisé", "Date de l'activité (passé ou planifiée)
( jj-mm-aaaa)": "Non renseigné", "Département": "Sud", "Commune": "", "Section Communale": ""}, </v>
      </c>
    </row>
    <row r="2535" spans="1:30" s="71" customFormat="1" x14ac:dyDescent="0.25">
      <c r="A2535" s="71" t="s">
        <v>1994</v>
      </c>
      <c r="B2535" s="206"/>
      <c r="C2535" s="206" t="s">
        <v>47</v>
      </c>
      <c r="D2535" s="206" t="s">
        <v>15</v>
      </c>
      <c r="E2535" s="132" t="s">
        <v>1887</v>
      </c>
      <c r="F2535" s="208" t="s">
        <v>2417</v>
      </c>
      <c r="G2535" s="145" t="s">
        <v>1055</v>
      </c>
      <c r="H2535" s="138" t="str">
        <f>IFERROR(VLOOKUP(G2535,REFERENCES!O:P,2,FALSE),"")</f>
        <v xml:space="preserve">Nombre </v>
      </c>
      <c r="I2535" s="185">
        <v>80</v>
      </c>
      <c r="J2535" s="207"/>
      <c r="K2535" s="207"/>
      <c r="L2535" s="207"/>
      <c r="M2535" s="147" t="s">
        <v>1818</v>
      </c>
      <c r="N2535" s="207">
        <v>80</v>
      </c>
      <c r="O2535" s="206"/>
      <c r="P2535" s="206" t="s">
        <v>19</v>
      </c>
      <c r="Q2535" s="206"/>
      <c r="R2535" s="150"/>
      <c r="S2535" s="206" t="s">
        <v>2120</v>
      </c>
      <c r="T2535" s="206"/>
      <c r="U2535" s="206"/>
      <c r="V2535" s="145"/>
      <c r="W2535" s="206" t="e">
        <f t="shared" si="119"/>
        <v>#VALUE!</v>
      </c>
      <c r="X2535" s="206">
        <f t="shared" si="120"/>
        <v>36</v>
      </c>
      <c r="Y2535" s="206" t="str">
        <f>VLOOKUP(P2535,NIVEAUXADMIN!A:B,2,FALSE)</f>
        <v>HT07</v>
      </c>
      <c r="Z2535" s="206" t="e">
        <f>VLOOKUP(Q2535,NIVEAUXADMIN!E:F,2,FALSE)</f>
        <v>#N/A</v>
      </c>
      <c r="AA2535" s="206" t="e">
        <f>VLOOKUP(R2535,NIVEAUXADMIN!I:J,2,FALSE)</f>
        <v>#N/A</v>
      </c>
      <c r="AB2535" s="206">
        <f>IF(SUMPRODUCT(($A$4:$A2535=A2535)*($Q$4:$Q2535=Q2535))&gt;1,0,1)</f>
        <v>0</v>
      </c>
      <c r="AC2535" s="207">
        <f>IF(SUMPRODUCT(($A$4:$A2535=A2535)*($F$4:$F2535=F2535)*($Q$4:$Q2535=Q2535))&gt;1,0,1)</f>
        <v>0</v>
      </c>
      <c r="AD2535" s="206" t="str">
        <f t="shared" si="121"/>
        <v xml:space="preserve">{"Organisation": "Vision Forward", "Indicateur": "Distribution de biens non-alimentaire", "Statut": "Réalisé", "Date de l'activité (passé ou planifiée)
( jj-mm-aaaa)": "Non renseigné", "Département": "Sud", "Commune": "", "Section Communale": ""}, </v>
      </c>
    </row>
    <row r="2536" spans="1:30" s="71" customFormat="1" x14ac:dyDescent="0.25">
      <c r="A2536" s="71" t="s">
        <v>1994</v>
      </c>
      <c r="B2536" s="206"/>
      <c r="C2536" s="206" t="s">
        <v>47</v>
      </c>
      <c r="D2536" s="206" t="s">
        <v>15</v>
      </c>
      <c r="E2536" s="132" t="s">
        <v>1887</v>
      </c>
      <c r="F2536" s="77" t="s">
        <v>2420</v>
      </c>
      <c r="G2536" s="145" t="s">
        <v>2409</v>
      </c>
      <c r="H2536" s="138" t="str">
        <f>IFERROR(VLOOKUP(G2536,REFERENCES!O:P,2,FALSE),"")</f>
        <v xml:space="preserve">Nombre </v>
      </c>
      <c r="I2536" s="185">
        <v>80</v>
      </c>
      <c r="J2536" s="207"/>
      <c r="K2536" s="207"/>
      <c r="L2536" s="207"/>
      <c r="M2536" s="147" t="s">
        <v>1818</v>
      </c>
      <c r="N2536" s="207">
        <v>80</v>
      </c>
      <c r="O2536" s="206"/>
      <c r="P2536" s="206" t="s">
        <v>19</v>
      </c>
      <c r="Q2536" s="206"/>
      <c r="R2536" s="150"/>
      <c r="S2536" s="206" t="s">
        <v>2120</v>
      </c>
      <c r="T2536" s="206"/>
      <c r="U2536" s="206"/>
      <c r="V2536" s="145"/>
      <c r="W2536" s="206" t="e">
        <f t="shared" si="119"/>
        <v>#VALUE!</v>
      </c>
      <c r="X2536" s="206">
        <f t="shared" si="120"/>
        <v>36</v>
      </c>
      <c r="Y2536" s="206" t="str">
        <f>VLOOKUP(P2536,NIVEAUXADMIN!A:B,2,FALSE)</f>
        <v>HT07</v>
      </c>
      <c r="Z2536" s="206" t="e">
        <f>VLOOKUP(Q2536,NIVEAUXADMIN!E:F,2,FALSE)</f>
        <v>#N/A</v>
      </c>
      <c r="AA2536" s="206" t="e">
        <f>VLOOKUP(R2536,NIVEAUXADMIN!I:J,2,FALSE)</f>
        <v>#N/A</v>
      </c>
      <c r="AB2536" s="206">
        <f>IF(SUMPRODUCT(($A$4:$A2536=A2536)*($Q$4:$Q2536=Q2536))&gt;1,0,1)</f>
        <v>0</v>
      </c>
      <c r="AC2536" s="207">
        <f>IF(SUMPRODUCT(($A$4:$A2536=A2536)*($F$4:$F2536=F2536)*($Q$4:$Q2536=Q2536))&gt;1,0,1)</f>
        <v>0</v>
      </c>
      <c r="AD2536" s="206" t="str">
        <f t="shared" si="121"/>
        <v xml:space="preserve">{"Organisation": "Vision Forward", "Indicateur": "Distribution de materiel d'abris d'urgence", "Statut": "Réalisé", "Date de l'activité (passé ou planifiée)
( jj-mm-aaaa)": "Non renseigné", "Département": "Sud", "Commune": "", "Section Communale": ""}, </v>
      </c>
    </row>
    <row r="2537" spans="1:30" s="71" customFormat="1" x14ac:dyDescent="0.25">
      <c r="A2537" s="71" t="s">
        <v>1994</v>
      </c>
      <c r="B2537" s="206"/>
      <c r="C2537" s="206" t="s">
        <v>47</v>
      </c>
      <c r="D2537" s="206" t="s">
        <v>15</v>
      </c>
      <c r="E2537" s="132" t="s">
        <v>1887</v>
      </c>
      <c r="F2537" s="77" t="s">
        <v>2417</v>
      </c>
      <c r="G2537" s="145" t="s">
        <v>1047</v>
      </c>
      <c r="H2537" s="138" t="str">
        <f>IFERROR(VLOOKUP(G2537,REFERENCES!O:P,2,FALSE),"")</f>
        <v xml:space="preserve">Nombre </v>
      </c>
      <c r="I2537" s="185">
        <v>100</v>
      </c>
      <c r="J2537" s="207"/>
      <c r="K2537" s="207"/>
      <c r="L2537" s="207"/>
      <c r="M2537" s="147" t="s">
        <v>1818</v>
      </c>
      <c r="N2537" s="207">
        <v>100</v>
      </c>
      <c r="O2537" s="206"/>
      <c r="P2537" s="206" t="s">
        <v>19</v>
      </c>
      <c r="Q2537" s="206"/>
      <c r="R2537" s="150"/>
      <c r="S2537" s="206" t="s">
        <v>2123</v>
      </c>
      <c r="T2537" s="206"/>
      <c r="U2537" s="206"/>
      <c r="V2537" s="145"/>
      <c r="W2537" s="206" t="e">
        <f t="shared" si="119"/>
        <v>#VALUE!</v>
      </c>
      <c r="X2537" s="206">
        <f t="shared" si="120"/>
        <v>36</v>
      </c>
      <c r="Y2537" s="206" t="str">
        <f>VLOOKUP(P2537,NIVEAUXADMIN!A:B,2,FALSE)</f>
        <v>HT07</v>
      </c>
      <c r="Z2537" s="206" t="e">
        <f>VLOOKUP(Q2537,NIVEAUXADMIN!E:F,2,FALSE)</f>
        <v>#N/A</v>
      </c>
      <c r="AA2537" s="206" t="e">
        <f>VLOOKUP(R2537,NIVEAUXADMIN!I:J,2,FALSE)</f>
        <v>#N/A</v>
      </c>
      <c r="AB2537" s="206">
        <f>IF(SUMPRODUCT(($A$4:$A2537=A2537)*($Q$4:$Q2537=Q2537))&gt;1,0,1)</f>
        <v>0</v>
      </c>
      <c r="AC2537" s="207">
        <f>IF(SUMPRODUCT(($A$4:$A2537=A2537)*($F$4:$F2537=F2537)*($Q$4:$Q2537=Q2537))&gt;1,0,1)</f>
        <v>0</v>
      </c>
      <c r="AD2537" s="206" t="str">
        <f t="shared" si="121"/>
        <v xml:space="preserve">{"Organisation": "Vision Forward", "Indicateur": "Distribution de biens non-alimentaire", "Statut": "Réalisé", "Date de l'activité (passé ou planifiée)
( jj-mm-aaaa)": "Non renseigné", "Département": "Sud", "Commune": "", "Section Communale": ""}, </v>
      </c>
    </row>
    <row r="2538" spans="1:30" s="71" customFormat="1" x14ac:dyDescent="0.25">
      <c r="A2538" s="71" t="s">
        <v>1994</v>
      </c>
      <c r="B2538" s="206"/>
      <c r="C2538" s="206" t="s">
        <v>47</v>
      </c>
      <c r="D2538" s="206" t="s">
        <v>15</v>
      </c>
      <c r="E2538" s="132" t="s">
        <v>1887</v>
      </c>
      <c r="F2538" s="77" t="s">
        <v>2417</v>
      </c>
      <c r="G2538" s="145" t="s">
        <v>1050</v>
      </c>
      <c r="H2538" s="138" t="str">
        <f>IFERROR(VLOOKUP(G2538,REFERENCES!O:P,2,FALSE),"")</f>
        <v xml:space="preserve">Nombre </v>
      </c>
      <c r="I2538" s="185">
        <v>100</v>
      </c>
      <c r="J2538" s="207"/>
      <c r="K2538" s="207"/>
      <c r="L2538" s="207"/>
      <c r="M2538" s="147" t="s">
        <v>1818</v>
      </c>
      <c r="N2538" s="207">
        <v>100</v>
      </c>
      <c r="O2538" s="206"/>
      <c r="P2538" s="206" t="s">
        <v>19</v>
      </c>
      <c r="Q2538" s="206"/>
      <c r="R2538" s="150"/>
      <c r="S2538" s="206" t="s">
        <v>2123</v>
      </c>
      <c r="T2538" s="206"/>
      <c r="U2538" s="206"/>
      <c r="V2538" s="145"/>
      <c r="W2538" s="206" t="e">
        <f t="shared" si="119"/>
        <v>#VALUE!</v>
      </c>
      <c r="X2538" s="206">
        <f t="shared" si="120"/>
        <v>36</v>
      </c>
      <c r="Y2538" s="206" t="str">
        <f>VLOOKUP(P2538,NIVEAUXADMIN!A:B,2,FALSE)</f>
        <v>HT07</v>
      </c>
      <c r="Z2538" s="206" t="e">
        <f>VLOOKUP(Q2538,NIVEAUXADMIN!E:F,2,FALSE)</f>
        <v>#N/A</v>
      </c>
      <c r="AA2538" s="206" t="e">
        <f>VLOOKUP(R2538,NIVEAUXADMIN!I:J,2,FALSE)</f>
        <v>#N/A</v>
      </c>
      <c r="AB2538" s="206">
        <f>IF(SUMPRODUCT(($A$4:$A2538=A2538)*($Q$4:$Q2538=Q2538))&gt;1,0,1)</f>
        <v>0</v>
      </c>
      <c r="AC2538" s="207">
        <f>IF(SUMPRODUCT(($A$4:$A2538=A2538)*($F$4:$F2538=F2538)*($Q$4:$Q2538=Q2538))&gt;1,0,1)</f>
        <v>0</v>
      </c>
      <c r="AD2538" s="206" t="str">
        <f t="shared" si="121"/>
        <v xml:space="preserve">{"Organisation": "Vision Forward", "Indicateur": "Distribution de biens non-alimentaire", "Statut": "Réalisé", "Date de l'activité (passé ou planifiée)
( jj-mm-aaaa)": "Non renseigné", "Département": "Sud", "Commune": "", "Section Communale": ""}, </v>
      </c>
    </row>
    <row r="2539" spans="1:30" s="71" customFormat="1" x14ac:dyDescent="0.25">
      <c r="A2539" s="71" t="s">
        <v>1994</v>
      </c>
      <c r="B2539" s="206"/>
      <c r="C2539" s="206" t="s">
        <v>47</v>
      </c>
      <c r="D2539" s="206" t="s">
        <v>15</v>
      </c>
      <c r="E2539" s="132" t="s">
        <v>1887</v>
      </c>
      <c r="F2539" s="208" t="s">
        <v>2417</v>
      </c>
      <c r="G2539" s="145" t="s">
        <v>1056</v>
      </c>
      <c r="H2539" s="138" t="str">
        <f>IFERROR(VLOOKUP(G2539,REFERENCES!O:P,2,FALSE),"")</f>
        <v xml:space="preserve">Nombre </v>
      </c>
      <c r="I2539" s="185">
        <v>100</v>
      </c>
      <c r="J2539" s="207"/>
      <c r="K2539" s="207"/>
      <c r="L2539" s="207"/>
      <c r="M2539" s="147" t="s">
        <v>1818</v>
      </c>
      <c r="N2539" s="207">
        <v>100</v>
      </c>
      <c r="O2539" s="206"/>
      <c r="P2539" s="206" t="s">
        <v>19</v>
      </c>
      <c r="Q2539" s="206"/>
      <c r="R2539" s="150"/>
      <c r="S2539" s="206" t="s">
        <v>2123</v>
      </c>
      <c r="T2539" s="206"/>
      <c r="U2539" s="206"/>
      <c r="V2539" s="145"/>
      <c r="W2539" s="206" t="e">
        <f t="shared" si="119"/>
        <v>#VALUE!</v>
      </c>
      <c r="X2539" s="206">
        <f t="shared" si="120"/>
        <v>36</v>
      </c>
      <c r="Y2539" s="206" t="str">
        <f>VLOOKUP(P2539,NIVEAUXADMIN!A:B,2,FALSE)</f>
        <v>HT07</v>
      </c>
      <c r="Z2539" s="206" t="e">
        <f>VLOOKUP(Q2539,NIVEAUXADMIN!E:F,2,FALSE)</f>
        <v>#N/A</v>
      </c>
      <c r="AA2539" s="206" t="e">
        <f>VLOOKUP(R2539,NIVEAUXADMIN!I:J,2,FALSE)</f>
        <v>#N/A</v>
      </c>
      <c r="AB2539" s="206">
        <f>IF(SUMPRODUCT(($A$4:$A2539=A2539)*($Q$4:$Q2539=Q2539))&gt;1,0,1)</f>
        <v>0</v>
      </c>
      <c r="AC2539" s="207">
        <f>IF(SUMPRODUCT(($A$4:$A2539=A2539)*($F$4:$F2539=F2539)*($Q$4:$Q2539=Q2539))&gt;1,0,1)</f>
        <v>0</v>
      </c>
      <c r="AD2539" s="206" t="str">
        <f t="shared" si="121"/>
        <v xml:space="preserve">{"Organisation": "Vision Forward", "Indicateur": "Distribution de biens non-alimentaire", "Statut": "Réalisé", "Date de l'activité (passé ou planifiée)
( jj-mm-aaaa)": "Non renseigné", "Département": "Sud", "Commune": "", "Section Communale": ""}, </v>
      </c>
    </row>
    <row r="2540" spans="1:30" s="71" customFormat="1" x14ac:dyDescent="0.25">
      <c r="A2540" s="71" t="s">
        <v>1994</v>
      </c>
      <c r="B2540" s="206"/>
      <c r="C2540" s="206" t="s">
        <v>47</v>
      </c>
      <c r="D2540" s="206" t="s">
        <v>15</v>
      </c>
      <c r="E2540" s="132" t="s">
        <v>1887</v>
      </c>
      <c r="F2540" s="77" t="s">
        <v>2417</v>
      </c>
      <c r="G2540" s="145" t="s">
        <v>1055</v>
      </c>
      <c r="H2540" s="138" t="str">
        <f>IFERROR(VLOOKUP(G2540,REFERENCES!O:P,2,FALSE),"")</f>
        <v xml:space="preserve">Nombre </v>
      </c>
      <c r="I2540" s="185">
        <v>100</v>
      </c>
      <c r="J2540" s="207"/>
      <c r="K2540" s="207"/>
      <c r="L2540" s="207"/>
      <c r="M2540" s="147" t="s">
        <v>1818</v>
      </c>
      <c r="N2540" s="207">
        <v>100</v>
      </c>
      <c r="O2540" s="206"/>
      <c r="P2540" s="206" t="s">
        <v>19</v>
      </c>
      <c r="Q2540" s="206"/>
      <c r="R2540" s="150"/>
      <c r="S2540" s="206" t="s">
        <v>2123</v>
      </c>
      <c r="T2540" s="206"/>
      <c r="U2540" s="206"/>
      <c r="V2540" s="145"/>
      <c r="W2540" s="206" t="e">
        <f t="shared" si="119"/>
        <v>#VALUE!</v>
      </c>
      <c r="X2540" s="206">
        <f t="shared" si="120"/>
        <v>36</v>
      </c>
      <c r="Y2540" s="206" t="str">
        <f>VLOOKUP(P2540,NIVEAUXADMIN!A:B,2,FALSE)</f>
        <v>HT07</v>
      </c>
      <c r="Z2540" s="206" t="e">
        <f>VLOOKUP(Q2540,NIVEAUXADMIN!E:F,2,FALSE)</f>
        <v>#N/A</v>
      </c>
      <c r="AA2540" s="206" t="e">
        <f>VLOOKUP(R2540,NIVEAUXADMIN!I:J,2,FALSE)</f>
        <v>#N/A</v>
      </c>
      <c r="AB2540" s="206">
        <f>IF(SUMPRODUCT(($A$4:$A2540=A2540)*($Q$4:$Q2540=Q2540))&gt;1,0,1)</f>
        <v>0</v>
      </c>
      <c r="AC2540" s="207">
        <f>IF(SUMPRODUCT(($A$4:$A2540=A2540)*($F$4:$F2540=F2540)*($Q$4:$Q2540=Q2540))&gt;1,0,1)</f>
        <v>0</v>
      </c>
      <c r="AD2540" s="206" t="str">
        <f t="shared" si="121"/>
        <v xml:space="preserve">{"Organisation": "Vision Forward", "Indicateur": "Distribution de biens non-alimentaire", "Statut": "Réalisé", "Date de l'activité (passé ou planifiée)
( jj-mm-aaaa)": "Non renseigné", "Département": "Sud", "Commune": "", "Section Communale": ""}, </v>
      </c>
    </row>
    <row r="2541" spans="1:30" s="71" customFormat="1" x14ac:dyDescent="0.25">
      <c r="A2541" s="71" t="s">
        <v>1994</v>
      </c>
      <c r="B2541" s="206"/>
      <c r="C2541" s="206" t="s">
        <v>47</v>
      </c>
      <c r="D2541" s="206" t="s">
        <v>15</v>
      </c>
      <c r="E2541" s="132" t="s">
        <v>1887</v>
      </c>
      <c r="F2541" s="77" t="s">
        <v>2420</v>
      </c>
      <c r="G2541" s="145" t="s">
        <v>2409</v>
      </c>
      <c r="H2541" s="138" t="str">
        <f>IFERROR(VLOOKUP(G2541,REFERENCES!O:P,2,FALSE),"")</f>
        <v xml:space="preserve">Nombre </v>
      </c>
      <c r="I2541" s="185">
        <v>100</v>
      </c>
      <c r="J2541" s="207"/>
      <c r="K2541" s="207"/>
      <c r="L2541" s="207"/>
      <c r="M2541" s="147" t="s">
        <v>1818</v>
      </c>
      <c r="N2541" s="207">
        <v>100</v>
      </c>
      <c r="O2541" s="206"/>
      <c r="P2541" s="206" t="s">
        <v>19</v>
      </c>
      <c r="Q2541" s="206"/>
      <c r="R2541" s="150"/>
      <c r="S2541" s="206" t="s">
        <v>2123</v>
      </c>
      <c r="T2541" s="206"/>
      <c r="U2541" s="206"/>
      <c r="V2541" s="145"/>
      <c r="W2541" s="206" t="e">
        <f t="shared" si="119"/>
        <v>#VALUE!</v>
      </c>
      <c r="X2541" s="206">
        <f t="shared" si="120"/>
        <v>36</v>
      </c>
      <c r="Y2541" s="206" t="str">
        <f>VLOOKUP(P2541,NIVEAUXADMIN!A:B,2,FALSE)</f>
        <v>HT07</v>
      </c>
      <c r="Z2541" s="206" t="e">
        <f>VLOOKUP(Q2541,NIVEAUXADMIN!E:F,2,FALSE)</f>
        <v>#N/A</v>
      </c>
      <c r="AA2541" s="206" t="e">
        <f>VLOOKUP(R2541,NIVEAUXADMIN!I:J,2,FALSE)</f>
        <v>#N/A</v>
      </c>
      <c r="AB2541" s="206">
        <f>IF(SUMPRODUCT(($A$4:$A2541=A2541)*($Q$4:$Q2541=Q2541))&gt;1,0,1)</f>
        <v>0</v>
      </c>
      <c r="AC2541" s="207">
        <f>IF(SUMPRODUCT(($A$4:$A2541=A2541)*($F$4:$F2541=F2541)*($Q$4:$Q2541=Q2541))&gt;1,0,1)</f>
        <v>0</v>
      </c>
      <c r="AD2541" s="206" t="str">
        <f t="shared" si="121"/>
        <v xml:space="preserve">{"Organisation": "Vision Forward", "Indicateur": "Distribution de materiel d'abris d'urgence", "Statut": "Réalisé", "Date de l'activité (passé ou planifiée)
( jj-mm-aaaa)": "Non renseigné", "Département": "Sud", "Commune": "", "Section Communale": ""}, </v>
      </c>
    </row>
    <row r="2542" spans="1:30" s="71" customFormat="1" x14ac:dyDescent="0.25">
      <c r="A2542" s="71" t="s">
        <v>1994</v>
      </c>
      <c r="B2542" s="206"/>
      <c r="C2542" s="206" t="s">
        <v>47</v>
      </c>
      <c r="D2542" s="206" t="s">
        <v>15</v>
      </c>
      <c r="E2542" s="132" t="s">
        <v>1887</v>
      </c>
      <c r="F2542" s="77" t="s">
        <v>2417</v>
      </c>
      <c r="G2542" s="145" t="s">
        <v>1047</v>
      </c>
      <c r="H2542" s="138" t="str">
        <f>IFERROR(VLOOKUP(G2542,REFERENCES!O:P,2,FALSE),"")</f>
        <v xml:space="preserve">Nombre </v>
      </c>
      <c r="I2542" s="185">
        <v>180</v>
      </c>
      <c r="J2542" s="207"/>
      <c r="K2542" s="207"/>
      <c r="L2542" s="207"/>
      <c r="M2542" s="147" t="s">
        <v>1818</v>
      </c>
      <c r="N2542" s="207">
        <v>180</v>
      </c>
      <c r="O2542" s="206"/>
      <c r="P2542" s="206" t="s">
        <v>16</v>
      </c>
      <c r="Q2542" s="206" t="s">
        <v>253</v>
      </c>
      <c r="R2542" s="150"/>
      <c r="S2542" s="206" t="s">
        <v>2118</v>
      </c>
      <c r="T2542" s="206"/>
      <c r="U2542" s="206"/>
      <c r="V2542" s="145"/>
      <c r="W2542" s="206" t="e">
        <f t="shared" si="119"/>
        <v>#VALUE!</v>
      </c>
      <c r="X2542" s="206">
        <f t="shared" si="120"/>
        <v>36</v>
      </c>
      <c r="Y2542" s="206" t="str">
        <f>VLOOKUP(P2542,NIVEAUXADMIN!A:B,2,FALSE)</f>
        <v>HT08</v>
      </c>
      <c r="Z2542" s="206" t="str">
        <f>VLOOKUP(Q2542,NIVEAUXADMIN!E:F,2,FALSE)</f>
        <v>HT08815</v>
      </c>
      <c r="AA2542" s="206" t="e">
        <f>VLOOKUP(R2542,NIVEAUXADMIN!I:J,2,FALSE)</f>
        <v>#N/A</v>
      </c>
      <c r="AB2542" s="206">
        <f>IF(SUMPRODUCT(($A$4:$A2542=A2542)*($Q$4:$Q2542=Q2542))&gt;1,0,1)</f>
        <v>0</v>
      </c>
      <c r="AC2542" s="207">
        <f>IF(SUMPRODUCT(($A$4:$A2542=A2542)*($F$4:$F2542=F2542)*($Q$4:$Q2542=Q2542))&gt;1,0,1)</f>
        <v>0</v>
      </c>
      <c r="AD2542"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43" spans="1:30" s="71" customFormat="1" x14ac:dyDescent="0.25">
      <c r="A2543" s="71" t="s">
        <v>1994</v>
      </c>
      <c r="B2543" s="206"/>
      <c r="C2543" s="206" t="s">
        <v>47</v>
      </c>
      <c r="D2543" s="206" t="s">
        <v>15</v>
      </c>
      <c r="E2543" s="132" t="s">
        <v>1887</v>
      </c>
      <c r="F2543" s="77" t="s">
        <v>2417</v>
      </c>
      <c r="G2543" s="145" t="s">
        <v>1050</v>
      </c>
      <c r="H2543" s="138" t="str">
        <f>IFERROR(VLOOKUP(G2543,REFERENCES!O:P,2,FALSE),"")</f>
        <v xml:space="preserve">Nombre </v>
      </c>
      <c r="I2543" s="185">
        <v>180</v>
      </c>
      <c r="J2543" s="207"/>
      <c r="K2543" s="207"/>
      <c r="L2543" s="207"/>
      <c r="M2543" s="147" t="s">
        <v>1818</v>
      </c>
      <c r="N2543" s="207">
        <v>180</v>
      </c>
      <c r="O2543" s="206"/>
      <c r="P2543" s="206" t="s">
        <v>16</v>
      </c>
      <c r="Q2543" s="206" t="s">
        <v>253</v>
      </c>
      <c r="R2543" s="150"/>
      <c r="S2543" s="206" t="s">
        <v>2118</v>
      </c>
      <c r="T2543" s="206"/>
      <c r="U2543" s="206"/>
      <c r="V2543" s="145"/>
      <c r="W2543" s="206" t="e">
        <f t="shared" si="119"/>
        <v>#VALUE!</v>
      </c>
      <c r="X2543" s="206">
        <f t="shared" si="120"/>
        <v>36</v>
      </c>
      <c r="Y2543" s="206" t="str">
        <f>VLOOKUP(P2543,NIVEAUXADMIN!A:B,2,FALSE)</f>
        <v>HT08</v>
      </c>
      <c r="Z2543" s="206" t="str">
        <f>VLOOKUP(Q2543,NIVEAUXADMIN!E:F,2,FALSE)</f>
        <v>HT08815</v>
      </c>
      <c r="AA2543" s="206" t="e">
        <f>VLOOKUP(R2543,NIVEAUXADMIN!I:J,2,FALSE)</f>
        <v>#N/A</v>
      </c>
      <c r="AB2543" s="206">
        <f>IF(SUMPRODUCT(($A$4:$A2543=A2543)*($Q$4:$Q2543=Q2543))&gt;1,0,1)</f>
        <v>0</v>
      </c>
      <c r="AC2543" s="207">
        <f>IF(SUMPRODUCT(($A$4:$A2543=A2543)*($F$4:$F2543=F2543)*($Q$4:$Q2543=Q2543))&gt;1,0,1)</f>
        <v>0</v>
      </c>
      <c r="AD2543"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44" spans="1:30" s="71" customFormat="1" x14ac:dyDescent="0.25">
      <c r="A2544" s="71" t="s">
        <v>1994</v>
      </c>
      <c r="B2544" s="206"/>
      <c r="C2544" s="206" t="s">
        <v>47</v>
      </c>
      <c r="D2544" s="206" t="s">
        <v>15</v>
      </c>
      <c r="E2544" s="132" t="s">
        <v>1887</v>
      </c>
      <c r="F2544" s="77" t="s">
        <v>2417</v>
      </c>
      <c r="G2544" s="145" t="s">
        <v>1056</v>
      </c>
      <c r="H2544" s="138" t="str">
        <f>IFERROR(VLOOKUP(G2544,REFERENCES!O:P,2,FALSE),"")</f>
        <v xml:space="preserve">Nombre </v>
      </c>
      <c r="I2544" s="185">
        <v>180</v>
      </c>
      <c r="J2544" s="207"/>
      <c r="K2544" s="207"/>
      <c r="L2544" s="207"/>
      <c r="M2544" s="147" t="s">
        <v>1818</v>
      </c>
      <c r="N2544" s="207">
        <v>180</v>
      </c>
      <c r="O2544" s="206"/>
      <c r="P2544" s="206" t="s">
        <v>16</v>
      </c>
      <c r="Q2544" s="206" t="s">
        <v>253</v>
      </c>
      <c r="R2544" s="150"/>
      <c r="S2544" s="206" t="s">
        <v>2118</v>
      </c>
      <c r="T2544" s="206"/>
      <c r="U2544" s="206"/>
      <c r="V2544" s="145"/>
      <c r="W2544" s="206" t="e">
        <f t="shared" si="119"/>
        <v>#VALUE!</v>
      </c>
      <c r="X2544" s="206">
        <f t="shared" si="120"/>
        <v>36</v>
      </c>
      <c r="Y2544" s="206" t="str">
        <f>VLOOKUP(P2544,NIVEAUXADMIN!A:B,2,FALSE)</f>
        <v>HT08</v>
      </c>
      <c r="Z2544" s="206" t="str">
        <f>VLOOKUP(Q2544,NIVEAUXADMIN!E:F,2,FALSE)</f>
        <v>HT08815</v>
      </c>
      <c r="AA2544" s="206" t="e">
        <f>VLOOKUP(R2544,NIVEAUXADMIN!I:J,2,FALSE)</f>
        <v>#N/A</v>
      </c>
      <c r="AB2544" s="206">
        <f>IF(SUMPRODUCT(($A$4:$A2544=A2544)*($Q$4:$Q2544=Q2544))&gt;1,0,1)</f>
        <v>0</v>
      </c>
      <c r="AC2544" s="207">
        <f>IF(SUMPRODUCT(($A$4:$A2544=A2544)*($F$4:$F2544=F2544)*($Q$4:$Q2544=Q2544))&gt;1,0,1)</f>
        <v>0</v>
      </c>
      <c r="AD2544"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45" spans="1:30" s="71" customFormat="1" x14ac:dyDescent="0.25">
      <c r="A2545" s="71" t="s">
        <v>1994</v>
      </c>
      <c r="B2545" s="206"/>
      <c r="C2545" s="206" t="s">
        <v>47</v>
      </c>
      <c r="D2545" s="206" t="s">
        <v>15</v>
      </c>
      <c r="E2545" s="132" t="s">
        <v>1887</v>
      </c>
      <c r="F2545" s="77" t="s">
        <v>2417</v>
      </c>
      <c r="G2545" s="145" t="s">
        <v>1055</v>
      </c>
      <c r="H2545" s="138" t="str">
        <f>IFERROR(VLOOKUP(G2545,REFERENCES!O:P,2,FALSE),"")</f>
        <v xml:space="preserve">Nombre </v>
      </c>
      <c r="I2545" s="185">
        <v>180</v>
      </c>
      <c r="J2545" s="207"/>
      <c r="K2545" s="207"/>
      <c r="L2545" s="207"/>
      <c r="M2545" s="147" t="s">
        <v>1818</v>
      </c>
      <c r="N2545" s="207">
        <v>180</v>
      </c>
      <c r="O2545" s="206"/>
      <c r="P2545" s="206" t="s">
        <v>16</v>
      </c>
      <c r="Q2545" s="206" t="s">
        <v>253</v>
      </c>
      <c r="R2545" s="150"/>
      <c r="S2545" s="206" t="s">
        <v>2118</v>
      </c>
      <c r="T2545" s="206"/>
      <c r="U2545" s="206"/>
      <c r="V2545" s="145"/>
      <c r="W2545" s="206" t="e">
        <f t="shared" si="119"/>
        <v>#VALUE!</v>
      </c>
      <c r="X2545" s="206">
        <f t="shared" si="120"/>
        <v>36</v>
      </c>
      <c r="Y2545" s="206" t="str">
        <f>VLOOKUP(P2545,NIVEAUXADMIN!A:B,2,FALSE)</f>
        <v>HT08</v>
      </c>
      <c r="Z2545" s="206" t="str">
        <f>VLOOKUP(Q2545,NIVEAUXADMIN!E:F,2,FALSE)</f>
        <v>HT08815</v>
      </c>
      <c r="AA2545" s="206" t="e">
        <f>VLOOKUP(R2545,NIVEAUXADMIN!I:J,2,FALSE)</f>
        <v>#N/A</v>
      </c>
      <c r="AB2545" s="206">
        <f>IF(SUMPRODUCT(($A$4:$A2545=A2545)*($Q$4:$Q2545=Q2545))&gt;1,0,1)</f>
        <v>0</v>
      </c>
      <c r="AC2545" s="207">
        <f>IF(SUMPRODUCT(($A$4:$A2545=A2545)*($F$4:$F2545=F2545)*($Q$4:$Q2545=Q2545))&gt;1,0,1)</f>
        <v>0</v>
      </c>
      <c r="AD2545" s="206" t="str">
        <f t="shared" si="121"/>
        <v xml:space="preserve">{"Organisation": "Vision Forward", "Indicateur": "Distribution de biens non-alimentaire", "Statut": "Réalisé", "Date de l'activité (passé ou planifiée)
( jj-mm-aaaa)": "Non renseigné", "Département": "Grande Anse", "Commune": "Chambellan", "Section Communale": ""}, </v>
      </c>
    </row>
    <row r="2546" spans="1:30" s="71" customFormat="1" x14ac:dyDescent="0.25">
      <c r="A2546" s="206" t="s">
        <v>1994</v>
      </c>
      <c r="B2546" s="206"/>
      <c r="C2546" s="206" t="s">
        <v>47</v>
      </c>
      <c r="D2546" s="206" t="s">
        <v>15</v>
      </c>
      <c r="E2546" s="132" t="s">
        <v>1887</v>
      </c>
      <c r="F2546" s="77" t="s">
        <v>2420</v>
      </c>
      <c r="G2546" s="145" t="s">
        <v>2409</v>
      </c>
      <c r="H2546" s="138" t="str">
        <f>IFERROR(VLOOKUP(G2546,REFERENCES!O:P,2,FALSE),"")</f>
        <v xml:space="preserve">Nombre </v>
      </c>
      <c r="I2546" s="185">
        <v>180</v>
      </c>
      <c r="J2546" s="207"/>
      <c r="K2546" s="207"/>
      <c r="L2546" s="207"/>
      <c r="M2546" s="147" t="s">
        <v>1818</v>
      </c>
      <c r="N2546" s="207">
        <v>180</v>
      </c>
      <c r="O2546" s="206"/>
      <c r="P2546" s="206" t="s">
        <v>16</v>
      </c>
      <c r="Q2546" s="206" t="s">
        <v>253</v>
      </c>
      <c r="R2546" s="150"/>
      <c r="S2546" s="206" t="s">
        <v>2118</v>
      </c>
      <c r="T2546" s="206"/>
      <c r="U2546" s="206"/>
      <c r="V2546" s="145"/>
      <c r="W2546" s="206" t="e">
        <f t="shared" si="119"/>
        <v>#VALUE!</v>
      </c>
      <c r="X2546" s="206">
        <f t="shared" si="120"/>
        <v>36</v>
      </c>
      <c r="Y2546" s="206" t="str">
        <f>VLOOKUP(P2546,NIVEAUXADMIN!A:B,2,FALSE)</f>
        <v>HT08</v>
      </c>
      <c r="Z2546" s="206" t="str">
        <f>VLOOKUP(Q2546,NIVEAUXADMIN!E:F,2,FALSE)</f>
        <v>HT08815</v>
      </c>
      <c r="AA2546" s="206" t="e">
        <f>VLOOKUP(R2546,NIVEAUXADMIN!I:J,2,FALSE)</f>
        <v>#N/A</v>
      </c>
      <c r="AB2546" s="206">
        <f>IF(SUMPRODUCT(($A$4:$A2546=A2546)*($Q$4:$Q2546=Q2546))&gt;1,0,1)</f>
        <v>0</v>
      </c>
      <c r="AC2546" s="207">
        <f>IF(SUMPRODUCT(($A$4:$A2546=A2546)*($F$4:$F2546=F2546)*($Q$4:$Q2546=Q2546))&gt;1,0,1)</f>
        <v>0</v>
      </c>
      <c r="AD2546" s="206" t="str">
        <f t="shared" si="121"/>
        <v xml:space="preserve">{"Organisation": "Vision Forward", "Indicateur": "Distribution de materiel d'abris d'urgence", "Statut": "Réalisé", "Date de l'activité (passé ou planifiée)
( jj-mm-aaaa)": "Non renseigné", "Département": "Grande Anse", "Commune": "Chambellan", "Section Communale": ""}, </v>
      </c>
    </row>
    <row r="2547" spans="1:30" s="71" customFormat="1" x14ac:dyDescent="0.25">
      <c r="A2547" s="206" t="s">
        <v>1994</v>
      </c>
      <c r="B2547" s="206"/>
      <c r="C2547" s="206" t="s">
        <v>47</v>
      </c>
      <c r="D2547" s="206" t="s">
        <v>15</v>
      </c>
      <c r="E2547" s="132" t="s">
        <v>1887</v>
      </c>
      <c r="F2547" s="77" t="s">
        <v>2417</v>
      </c>
      <c r="G2547" s="145" t="s">
        <v>1047</v>
      </c>
      <c r="H2547" s="138" t="str">
        <f>IFERROR(VLOOKUP(G2547,REFERENCES!O:P,2,FALSE),"")</f>
        <v xml:space="preserve">Nombre </v>
      </c>
      <c r="I2547" s="185">
        <v>50</v>
      </c>
      <c r="J2547" s="207"/>
      <c r="K2547" s="207"/>
      <c r="L2547" s="207"/>
      <c r="M2547" s="147" t="s">
        <v>1818</v>
      </c>
      <c r="N2547" s="207">
        <v>50</v>
      </c>
      <c r="O2547" s="206"/>
      <c r="P2547" s="206" t="s">
        <v>19</v>
      </c>
      <c r="Q2547" s="206"/>
      <c r="R2547" s="150"/>
      <c r="S2547" s="206" t="s">
        <v>2125</v>
      </c>
      <c r="T2547" s="206"/>
      <c r="U2547" s="206"/>
      <c r="V2547" s="145"/>
      <c r="W2547" s="206" t="e">
        <f t="shared" si="119"/>
        <v>#VALUE!</v>
      </c>
      <c r="X2547" s="206">
        <f t="shared" si="120"/>
        <v>36</v>
      </c>
      <c r="Y2547" s="206" t="str">
        <f>VLOOKUP(P2547,NIVEAUXADMIN!A:B,2,FALSE)</f>
        <v>HT07</v>
      </c>
      <c r="Z2547" s="206" t="e">
        <f>VLOOKUP(Q2547,NIVEAUXADMIN!E:F,2,FALSE)</f>
        <v>#N/A</v>
      </c>
      <c r="AA2547" s="206" t="e">
        <f>VLOOKUP(R2547,NIVEAUXADMIN!I:J,2,FALSE)</f>
        <v>#N/A</v>
      </c>
      <c r="AB2547" s="206">
        <f>IF(SUMPRODUCT(($A$4:$A2547=A2547)*($Q$4:$Q2547=Q2547))&gt;1,0,1)</f>
        <v>0</v>
      </c>
      <c r="AC2547" s="207">
        <f>IF(SUMPRODUCT(($A$4:$A2547=A2547)*($F$4:$F2547=F2547)*($Q$4:$Q2547=Q2547))&gt;1,0,1)</f>
        <v>0</v>
      </c>
      <c r="AD2547" s="206" t="str">
        <f t="shared" si="121"/>
        <v xml:space="preserve">{"Organisation": "Vision Forward", "Indicateur": "Distribution de biens non-alimentaire", "Statut": "Réalisé", "Date de l'activité (passé ou planifiée)
( jj-mm-aaaa)": "Non renseigné", "Département": "Sud", "Commune": "", "Section Communale": ""}, </v>
      </c>
    </row>
    <row r="2548" spans="1:30" s="71" customFormat="1" x14ac:dyDescent="0.25">
      <c r="A2548" s="206" t="s">
        <v>1994</v>
      </c>
      <c r="B2548" s="206"/>
      <c r="C2548" s="206" t="s">
        <v>47</v>
      </c>
      <c r="D2548" s="206" t="s">
        <v>15</v>
      </c>
      <c r="E2548" s="132" t="s">
        <v>1887</v>
      </c>
      <c r="F2548" s="77" t="s">
        <v>2417</v>
      </c>
      <c r="G2548" s="145" t="s">
        <v>1050</v>
      </c>
      <c r="H2548" s="138" t="str">
        <f>IFERROR(VLOOKUP(G2548,REFERENCES!O:P,2,FALSE),"")</f>
        <v xml:space="preserve">Nombre </v>
      </c>
      <c r="I2548" s="185">
        <v>50</v>
      </c>
      <c r="J2548" s="207"/>
      <c r="K2548" s="207"/>
      <c r="L2548" s="207"/>
      <c r="M2548" s="147" t="s">
        <v>1818</v>
      </c>
      <c r="N2548" s="207">
        <v>50</v>
      </c>
      <c r="O2548" s="206"/>
      <c r="P2548" s="206" t="s">
        <v>19</v>
      </c>
      <c r="Q2548" s="206"/>
      <c r="R2548" s="150"/>
      <c r="S2548" s="206" t="s">
        <v>2125</v>
      </c>
      <c r="T2548" s="206"/>
      <c r="U2548" s="206"/>
      <c r="V2548" s="145"/>
      <c r="W2548" s="206" t="e">
        <f t="shared" si="119"/>
        <v>#VALUE!</v>
      </c>
      <c r="X2548" s="206">
        <f t="shared" si="120"/>
        <v>36</v>
      </c>
      <c r="Y2548" s="206" t="str">
        <f>VLOOKUP(P2548,NIVEAUXADMIN!A:B,2,FALSE)</f>
        <v>HT07</v>
      </c>
      <c r="Z2548" s="206" t="e">
        <f>VLOOKUP(Q2548,NIVEAUXADMIN!E:F,2,FALSE)</f>
        <v>#N/A</v>
      </c>
      <c r="AA2548" s="206" t="e">
        <f>VLOOKUP(R2548,NIVEAUXADMIN!I:J,2,FALSE)</f>
        <v>#N/A</v>
      </c>
      <c r="AB2548" s="206">
        <f>IF(SUMPRODUCT(($A$4:$A2548=A2548)*($Q$4:$Q2548=Q2548))&gt;1,0,1)</f>
        <v>0</v>
      </c>
      <c r="AC2548" s="207">
        <f>IF(SUMPRODUCT(($A$4:$A2548=A2548)*($F$4:$F2548=F2548)*($Q$4:$Q2548=Q2548))&gt;1,0,1)</f>
        <v>0</v>
      </c>
      <c r="AD2548" s="206" t="str">
        <f t="shared" si="121"/>
        <v xml:space="preserve">{"Organisation": "Vision Forward", "Indicateur": "Distribution de biens non-alimentaire", "Statut": "Réalisé", "Date de l'activité (passé ou planifiée)
( jj-mm-aaaa)": "Non renseigné", "Département": "Sud", "Commune": "", "Section Communale": ""}, </v>
      </c>
    </row>
    <row r="2549" spans="1:30" s="71" customFormat="1" x14ac:dyDescent="0.25">
      <c r="A2549" s="206" t="s">
        <v>1994</v>
      </c>
      <c r="B2549" s="206"/>
      <c r="C2549" s="206" t="s">
        <v>47</v>
      </c>
      <c r="D2549" s="206" t="s">
        <v>15</v>
      </c>
      <c r="E2549" s="132" t="s">
        <v>1887</v>
      </c>
      <c r="F2549" s="77" t="s">
        <v>2417</v>
      </c>
      <c r="G2549" s="145" t="s">
        <v>1056</v>
      </c>
      <c r="H2549" s="138" t="str">
        <f>IFERROR(VLOOKUP(G2549,REFERENCES!O:P,2,FALSE),"")</f>
        <v xml:space="preserve">Nombre </v>
      </c>
      <c r="I2549" s="185">
        <v>50</v>
      </c>
      <c r="J2549" s="207"/>
      <c r="K2549" s="207"/>
      <c r="L2549" s="207"/>
      <c r="M2549" s="147" t="s">
        <v>1818</v>
      </c>
      <c r="N2549" s="207">
        <v>50</v>
      </c>
      <c r="O2549" s="206"/>
      <c r="P2549" s="206" t="s">
        <v>19</v>
      </c>
      <c r="Q2549" s="206"/>
      <c r="R2549" s="150"/>
      <c r="S2549" s="206" t="s">
        <v>2125</v>
      </c>
      <c r="T2549" s="206"/>
      <c r="U2549" s="206"/>
      <c r="V2549" s="145"/>
      <c r="W2549" s="206" t="e">
        <f t="shared" si="119"/>
        <v>#VALUE!</v>
      </c>
      <c r="X2549" s="206">
        <f t="shared" si="120"/>
        <v>36</v>
      </c>
      <c r="Y2549" s="206" t="str">
        <f>VLOOKUP(P2549,NIVEAUXADMIN!A:B,2,FALSE)</f>
        <v>HT07</v>
      </c>
      <c r="Z2549" s="206" t="e">
        <f>VLOOKUP(Q2549,NIVEAUXADMIN!E:F,2,FALSE)</f>
        <v>#N/A</v>
      </c>
      <c r="AA2549" s="206" t="e">
        <f>VLOOKUP(R2549,NIVEAUXADMIN!I:J,2,FALSE)</f>
        <v>#N/A</v>
      </c>
      <c r="AB2549" s="206">
        <f>IF(SUMPRODUCT(($A$4:$A2549=A2549)*($Q$4:$Q2549=Q2549))&gt;1,0,1)</f>
        <v>0</v>
      </c>
      <c r="AC2549" s="207">
        <f>IF(SUMPRODUCT(($A$4:$A2549=A2549)*($F$4:$F2549=F2549)*($Q$4:$Q2549=Q2549))&gt;1,0,1)</f>
        <v>0</v>
      </c>
      <c r="AD2549" s="206" t="str">
        <f t="shared" si="121"/>
        <v xml:space="preserve">{"Organisation": "Vision Forward", "Indicateur": "Distribution de biens non-alimentaire", "Statut": "Réalisé", "Date de l'activité (passé ou planifiée)
( jj-mm-aaaa)": "Non renseigné", "Département": "Sud", "Commune": "", "Section Communale": ""}, </v>
      </c>
    </row>
    <row r="2550" spans="1:30" s="71" customFormat="1" x14ac:dyDescent="0.25">
      <c r="A2550" s="206" t="s">
        <v>1994</v>
      </c>
      <c r="B2550" s="206"/>
      <c r="C2550" s="206" t="s">
        <v>47</v>
      </c>
      <c r="D2550" s="206" t="s">
        <v>15</v>
      </c>
      <c r="E2550" s="132" t="s">
        <v>1887</v>
      </c>
      <c r="F2550" s="77" t="s">
        <v>2417</v>
      </c>
      <c r="G2550" s="145" t="s">
        <v>1055</v>
      </c>
      <c r="H2550" s="138" t="str">
        <f>IFERROR(VLOOKUP(G2550,REFERENCES!O:P,2,FALSE),"")</f>
        <v xml:space="preserve">Nombre </v>
      </c>
      <c r="I2550" s="185">
        <v>50</v>
      </c>
      <c r="J2550" s="207"/>
      <c r="K2550" s="207"/>
      <c r="L2550" s="207"/>
      <c r="M2550" s="147" t="s">
        <v>1818</v>
      </c>
      <c r="N2550" s="207">
        <v>50</v>
      </c>
      <c r="O2550" s="206"/>
      <c r="P2550" s="206" t="s">
        <v>19</v>
      </c>
      <c r="Q2550" s="206"/>
      <c r="R2550" s="150"/>
      <c r="S2550" s="206" t="s">
        <v>2125</v>
      </c>
      <c r="T2550" s="206"/>
      <c r="U2550" s="206"/>
      <c r="V2550" s="145"/>
      <c r="W2550" s="206" t="e">
        <f t="shared" si="119"/>
        <v>#VALUE!</v>
      </c>
      <c r="X2550" s="206">
        <f t="shared" si="120"/>
        <v>36</v>
      </c>
      <c r="Y2550" s="206" t="str">
        <f>VLOOKUP(P2550,NIVEAUXADMIN!A:B,2,FALSE)</f>
        <v>HT07</v>
      </c>
      <c r="Z2550" s="206" t="e">
        <f>VLOOKUP(Q2550,NIVEAUXADMIN!E:F,2,FALSE)</f>
        <v>#N/A</v>
      </c>
      <c r="AA2550" s="206" t="e">
        <f>VLOOKUP(R2550,NIVEAUXADMIN!I:J,2,FALSE)</f>
        <v>#N/A</v>
      </c>
      <c r="AB2550" s="206">
        <f>IF(SUMPRODUCT(($A$4:$A2550=A2550)*($Q$4:$Q2550=Q2550))&gt;1,0,1)</f>
        <v>0</v>
      </c>
      <c r="AC2550" s="207">
        <f>IF(SUMPRODUCT(($A$4:$A2550=A2550)*($F$4:$F2550=F2550)*($Q$4:$Q2550=Q2550))&gt;1,0,1)</f>
        <v>0</v>
      </c>
      <c r="AD2550" s="206" t="str">
        <f t="shared" si="121"/>
        <v xml:space="preserve">{"Organisation": "Vision Forward", "Indicateur": "Distribution de biens non-alimentaire", "Statut": "Réalisé", "Date de l'activité (passé ou planifiée)
( jj-mm-aaaa)": "Non renseigné", "Département": "Sud", "Commune": "", "Section Communale": ""}, </v>
      </c>
    </row>
    <row r="2551" spans="1:30" s="71" customFormat="1" x14ac:dyDescent="0.25">
      <c r="A2551" s="206" t="s">
        <v>1994</v>
      </c>
      <c r="B2551" s="206"/>
      <c r="C2551" s="206" t="s">
        <v>47</v>
      </c>
      <c r="D2551" s="206" t="s">
        <v>15</v>
      </c>
      <c r="E2551" s="132" t="s">
        <v>1887</v>
      </c>
      <c r="F2551" s="77" t="s">
        <v>2420</v>
      </c>
      <c r="G2551" s="145" t="s">
        <v>2409</v>
      </c>
      <c r="H2551" s="138" t="str">
        <f>IFERROR(VLOOKUP(G2551,REFERENCES!O:P,2,FALSE),"")</f>
        <v xml:space="preserve">Nombre </v>
      </c>
      <c r="I2551" s="185">
        <v>50</v>
      </c>
      <c r="J2551" s="207"/>
      <c r="K2551" s="207"/>
      <c r="L2551" s="207"/>
      <c r="M2551" s="147" t="s">
        <v>1818</v>
      </c>
      <c r="N2551" s="207">
        <v>50</v>
      </c>
      <c r="O2551" s="206"/>
      <c r="P2551" s="206" t="s">
        <v>19</v>
      </c>
      <c r="Q2551" s="206"/>
      <c r="R2551" s="150"/>
      <c r="S2551" s="206" t="s">
        <v>2125</v>
      </c>
      <c r="T2551" s="206"/>
      <c r="U2551" s="206"/>
      <c r="V2551" s="145"/>
      <c r="W2551" s="206" t="e">
        <f t="shared" si="119"/>
        <v>#VALUE!</v>
      </c>
      <c r="X2551" s="206">
        <f t="shared" si="120"/>
        <v>36</v>
      </c>
      <c r="Y2551" s="206" t="str">
        <f>VLOOKUP(P2551,NIVEAUXADMIN!A:B,2,FALSE)</f>
        <v>HT07</v>
      </c>
      <c r="Z2551" s="206" t="e">
        <f>VLOOKUP(Q2551,NIVEAUXADMIN!E:F,2,FALSE)</f>
        <v>#N/A</v>
      </c>
      <c r="AA2551" s="206" t="e">
        <f>VLOOKUP(R2551,NIVEAUXADMIN!I:J,2,FALSE)</f>
        <v>#N/A</v>
      </c>
      <c r="AB2551" s="206">
        <f>IF(SUMPRODUCT(($A$4:$A2551=A2551)*($Q$4:$Q2551=Q2551))&gt;1,0,1)</f>
        <v>0</v>
      </c>
      <c r="AC2551" s="207">
        <f>IF(SUMPRODUCT(($A$4:$A2551=A2551)*($F$4:$F2551=F2551)*($Q$4:$Q2551=Q2551))&gt;1,0,1)</f>
        <v>0</v>
      </c>
      <c r="AD2551" s="206" t="str">
        <f t="shared" si="121"/>
        <v xml:space="preserve">{"Organisation": "Vision Forward", "Indicateur": "Distribution de materiel d'abris d'urgence", "Statut": "Réalisé", "Date de l'activité (passé ou planifiée)
( jj-mm-aaaa)": "Non renseigné", "Département": "Sud", "Commune": "", "Section Communale": ""}, </v>
      </c>
    </row>
    <row r="2552" spans="1:30" s="71" customFormat="1" x14ac:dyDescent="0.25">
      <c r="A2552" s="206" t="s">
        <v>2444</v>
      </c>
      <c r="B2552" s="206"/>
      <c r="C2552" s="206" t="s">
        <v>2446</v>
      </c>
      <c r="D2552" s="206" t="s">
        <v>15</v>
      </c>
      <c r="E2552" s="132" t="s">
        <v>2447</v>
      </c>
      <c r="F2552" s="77" t="s">
        <v>2420</v>
      </c>
      <c r="G2552" s="145" t="s">
        <v>2409</v>
      </c>
      <c r="H2552" s="138" t="str">
        <f>IFERROR(VLOOKUP(G2552,REFERENCES!O:P,2,FALSE),"")</f>
        <v xml:space="preserve">Nombre </v>
      </c>
      <c r="I2552" s="185">
        <v>1000</v>
      </c>
      <c r="J2552" s="141"/>
      <c r="K2552" s="141"/>
      <c r="L2552" s="141"/>
      <c r="M2552" s="147"/>
      <c r="N2552" s="185">
        <v>1000</v>
      </c>
      <c r="O2552" s="149"/>
      <c r="P2552" s="206" t="s">
        <v>151</v>
      </c>
      <c r="Q2552" s="198"/>
      <c r="R2552" s="203"/>
      <c r="S2552" s="142"/>
      <c r="T2552" s="142"/>
      <c r="U2552" s="142"/>
      <c r="V2552" s="142"/>
      <c r="W2552" s="206" t="e">
        <f t="shared" si="119"/>
        <v>#VALUE!</v>
      </c>
      <c r="X2552" s="206">
        <f t="shared" si="120"/>
        <v>36</v>
      </c>
      <c r="Y2552" s="206" t="str">
        <f>VLOOKUP(P2552,NIVEAUXADMIN!A:B,2,FALSE)</f>
        <v>HT10</v>
      </c>
      <c r="Z2552" s="206" t="e">
        <f>VLOOKUP(Q2552,NIVEAUXADMIN!E:F,2,FALSE)</f>
        <v>#N/A</v>
      </c>
      <c r="AA2552" s="206" t="e">
        <f>VLOOKUP(R2552,NIVEAUXADMIN!I:J,2,FALSE)</f>
        <v>#N/A</v>
      </c>
      <c r="AB2552" s="206">
        <f>IF(SUMPRODUCT(($A$4:$A2552=A2552)*($Q$4:$Q2552=Q2552))&gt;1,0,1)</f>
        <v>1</v>
      </c>
      <c r="AC2552" s="207">
        <f>IF(SUMPRODUCT(($A$4:$A2552=A2552)*($F$4:$F2552=F2552)*($Q$4:$Q2552=Q2552))&gt;1,0,1)</f>
        <v>1</v>
      </c>
      <c r="AD2552" s="206" t="str">
        <f t="shared" si="121"/>
        <v xml:space="preserve">{"Organisation": "Welthungerhilfe (Agro Action Allemande)", "Indicateur": "Distribution de materiel d'abris d'urgence", "Statut": "Réalisé", "Date de l'activité (passé ou planifiée)
( jj-mm-aaaa)": "15/10/16 AU 04/11/2016", "Département": "Nippes", "Commune": "", "Section Communale": ""}, </v>
      </c>
    </row>
    <row r="2553" spans="1:30" s="71" customFormat="1" x14ac:dyDescent="0.25">
      <c r="A2553" s="206" t="s">
        <v>2444</v>
      </c>
      <c r="B2553" s="206"/>
      <c r="C2553" s="206" t="s">
        <v>2446</v>
      </c>
      <c r="D2553" s="206" t="s">
        <v>15</v>
      </c>
      <c r="E2553" s="132" t="s">
        <v>2448</v>
      </c>
      <c r="F2553" s="77" t="s">
        <v>2417</v>
      </c>
      <c r="G2553" s="145" t="s">
        <v>1047</v>
      </c>
      <c r="H2553" s="138" t="str">
        <f>IFERROR(VLOOKUP(G2553,REFERENCES!O:P,2,FALSE),"")</f>
        <v xml:space="preserve">Nombre </v>
      </c>
      <c r="I2553" s="185">
        <v>1000</v>
      </c>
      <c r="J2553" s="141"/>
      <c r="K2553" s="141"/>
      <c r="L2553" s="141"/>
      <c r="M2553" s="147"/>
      <c r="N2553" s="185">
        <v>1000</v>
      </c>
      <c r="O2553" s="149"/>
      <c r="P2553" s="206" t="s">
        <v>151</v>
      </c>
      <c r="Q2553" s="198"/>
      <c r="R2553" s="203"/>
      <c r="S2553" s="142"/>
      <c r="T2553" s="142"/>
      <c r="U2553" s="142"/>
      <c r="V2553" s="142"/>
      <c r="W2553" s="206" t="e">
        <f t="shared" si="119"/>
        <v>#VALUE!</v>
      </c>
      <c r="X2553" s="206">
        <f t="shared" si="120"/>
        <v>36</v>
      </c>
      <c r="Y2553" s="206" t="str">
        <f>VLOOKUP(P2553,NIVEAUXADMIN!A:B,2,FALSE)</f>
        <v>HT10</v>
      </c>
      <c r="Z2553" s="206" t="e">
        <f>VLOOKUP(Q2553,NIVEAUXADMIN!E:F,2,FALSE)</f>
        <v>#N/A</v>
      </c>
      <c r="AA2553" s="206" t="e">
        <f>VLOOKUP(R2553,NIVEAUXADMIN!I:J,2,FALSE)</f>
        <v>#N/A</v>
      </c>
      <c r="AB2553" s="206">
        <f>IF(SUMPRODUCT(($A$4:$A2553=A2553)*($Q$4:$Q2553=Q2553))&gt;1,0,1)</f>
        <v>0</v>
      </c>
      <c r="AC2553" s="207">
        <f>IF(SUMPRODUCT(($A$4:$A2553=A2553)*($F$4:$F2553=F2553)*($Q$4:$Q2553=Q2553))&gt;1,0,1)</f>
        <v>1</v>
      </c>
      <c r="AD2553" s="206" t="str">
        <f t="shared" si="121"/>
        <v xml:space="preserve">{"Organisation": "Welthungerhilfe (Agro Action Allemande)", "Indicateur": "Distribution de biens non-alimentaire", "Statut": "Réalisé", "Date de l'activité (passé ou planifiée)
( jj-mm-aaaa)": "15/10/16 au 04/11/2016", "Département": "Nippes", "Commune": "", "Section Communale": ""}, </v>
      </c>
    </row>
    <row r="2554" spans="1:30" s="71" customFormat="1" x14ac:dyDescent="0.25">
      <c r="A2554" s="206" t="s">
        <v>2444</v>
      </c>
      <c r="B2554" s="206"/>
      <c r="C2554" s="206" t="s">
        <v>2446</v>
      </c>
      <c r="D2554" s="206" t="s">
        <v>15</v>
      </c>
      <c r="E2554" s="132" t="s">
        <v>2448</v>
      </c>
      <c r="F2554" s="77" t="s">
        <v>2417</v>
      </c>
      <c r="G2554" s="145" t="s">
        <v>1051</v>
      </c>
      <c r="H2554" s="138" t="str">
        <f>IFERROR(VLOOKUP(G2554,REFERENCES!O:P,2,FALSE),"")</f>
        <v xml:space="preserve">Nombre </v>
      </c>
      <c r="I2554" s="185">
        <v>1000</v>
      </c>
      <c r="J2554" s="141"/>
      <c r="K2554" s="141"/>
      <c r="L2554" s="141"/>
      <c r="M2554" s="147"/>
      <c r="N2554" s="185">
        <v>1000</v>
      </c>
      <c r="O2554" s="149"/>
      <c r="P2554" s="206" t="s">
        <v>151</v>
      </c>
      <c r="Q2554" s="198"/>
      <c r="R2554" s="203"/>
      <c r="S2554" s="142"/>
      <c r="T2554" s="142"/>
      <c r="U2554" s="142"/>
      <c r="V2554" s="142"/>
      <c r="W2554" s="206" t="e">
        <f t="shared" si="119"/>
        <v>#VALUE!</v>
      </c>
      <c r="X2554" s="206">
        <f t="shared" si="120"/>
        <v>36</v>
      </c>
      <c r="Y2554" s="206" t="str">
        <f>VLOOKUP(P2554,NIVEAUXADMIN!A:B,2,FALSE)</f>
        <v>HT10</v>
      </c>
      <c r="Z2554" s="206" t="e">
        <f>VLOOKUP(Q2554,NIVEAUXADMIN!E:F,2,FALSE)</f>
        <v>#N/A</v>
      </c>
      <c r="AA2554" s="206" t="e">
        <f>VLOOKUP(R2554,NIVEAUXADMIN!I:J,2,FALSE)</f>
        <v>#N/A</v>
      </c>
      <c r="AB2554" s="206">
        <f>IF(SUMPRODUCT(($A$4:$A2554=A2554)*($Q$4:$Q2554=Q2554))&gt;1,0,1)</f>
        <v>0</v>
      </c>
      <c r="AC2554" s="207">
        <f>IF(SUMPRODUCT(($A$4:$A2554=A2554)*($F$4:$F2554=F2554)*($Q$4:$Q2554=Q2554))&gt;1,0,1)</f>
        <v>0</v>
      </c>
      <c r="AD2554" s="206" t="str">
        <f t="shared" si="121"/>
        <v xml:space="preserve">{"Organisation": "Welthungerhilfe (Agro Action Allemande)", "Indicateur": "Distribution de biens non-alimentaire", "Statut": "Réalisé", "Date de l'activité (passé ou planifiée)
( jj-mm-aaaa)": "15/10/16 au 04/11/2016", "Département": "Nippes", "Commune": "", "Section Communale": ""}, </v>
      </c>
    </row>
    <row r="2555" spans="1:30" s="71" customFormat="1" x14ac:dyDescent="0.25">
      <c r="A2555" s="206" t="s">
        <v>2444</v>
      </c>
      <c r="B2555" s="206"/>
      <c r="C2555" s="206" t="s">
        <v>2445</v>
      </c>
      <c r="D2555" s="206" t="s">
        <v>15</v>
      </c>
      <c r="E2555" s="132" t="s">
        <v>2449</v>
      </c>
      <c r="F2555" s="77" t="s">
        <v>2417</v>
      </c>
      <c r="G2555" s="145" t="s">
        <v>1052</v>
      </c>
      <c r="H2555" s="138" t="str">
        <f>IFERROR(VLOOKUP(G2555,REFERENCES!O:P,2,FALSE),"")</f>
        <v xml:space="preserve">Nombre </v>
      </c>
      <c r="I2555" s="185">
        <v>217</v>
      </c>
      <c r="J2555" s="141"/>
      <c r="K2555" s="141"/>
      <c r="L2555" s="141"/>
      <c r="M2555" s="147"/>
      <c r="N2555" s="185">
        <v>217</v>
      </c>
      <c r="O2555" s="149"/>
      <c r="P2555" s="206" t="s">
        <v>151</v>
      </c>
      <c r="Q2555" s="198"/>
      <c r="R2555" s="203"/>
      <c r="S2555" s="142"/>
      <c r="T2555" s="142"/>
      <c r="U2555" s="142"/>
      <c r="V2555" s="142"/>
      <c r="W2555" s="206" t="e">
        <f t="shared" si="119"/>
        <v>#VALUE!</v>
      </c>
      <c r="X2555" s="206">
        <f t="shared" si="120"/>
        <v>36</v>
      </c>
      <c r="Y2555" s="206" t="str">
        <f>VLOOKUP(P2555,NIVEAUXADMIN!A:B,2,FALSE)</f>
        <v>HT10</v>
      </c>
      <c r="Z2555" s="206" t="e">
        <f>VLOOKUP(Q2555,NIVEAUXADMIN!E:F,2,FALSE)</f>
        <v>#N/A</v>
      </c>
      <c r="AA2555" s="206" t="e">
        <f>VLOOKUP(R2555,NIVEAUXADMIN!I:J,2,FALSE)</f>
        <v>#N/A</v>
      </c>
      <c r="AB2555" s="206">
        <f>IF(SUMPRODUCT(($A$4:$A2555=A2555)*($Q$4:$Q2555=Q2555))&gt;1,0,1)</f>
        <v>0</v>
      </c>
      <c r="AC2555" s="207">
        <f>IF(SUMPRODUCT(($A$4:$A2555=A2555)*($F$4:$F2555=F2555)*($Q$4:$Q2555=Q2555))&gt;1,0,1)</f>
        <v>0</v>
      </c>
      <c r="AD2555" s="206" t="str">
        <f t="shared" si="121"/>
        <v xml:space="preserve">{"Organisation": "Welthungerhilfe (Agro Action Allemande)", "Indicateur": "Distribution de biens non-alimentaire", "Statut": "Réalisé", "Date de l'activité (passé ou planifiée)
( jj-mm-aaaa)": "15/10/16 au 15/02/2017", "Département": "Nippes", "Commune": "", "Section Communale": ""}, </v>
      </c>
    </row>
    <row r="2556" spans="1:30" s="71" customFormat="1" x14ac:dyDescent="0.25">
      <c r="A2556" s="206" t="s">
        <v>2444</v>
      </c>
      <c r="B2556" s="206"/>
      <c r="C2556" s="206" t="s">
        <v>2445</v>
      </c>
      <c r="D2556" s="206" t="s">
        <v>15</v>
      </c>
      <c r="E2556" s="132" t="s">
        <v>2449</v>
      </c>
      <c r="F2556" s="77" t="s">
        <v>2420</v>
      </c>
      <c r="G2556" s="145" t="s">
        <v>2410</v>
      </c>
      <c r="H2556" s="138" t="str">
        <f>IFERROR(VLOOKUP(G2556,REFERENCES!O:P,2,FALSE),"")</f>
        <v xml:space="preserve">Nombre </v>
      </c>
      <c r="I2556" s="185">
        <v>520</v>
      </c>
      <c r="J2556" s="141"/>
      <c r="K2556" s="141"/>
      <c r="L2556" s="141"/>
      <c r="M2556" s="147"/>
      <c r="N2556" s="185">
        <v>520</v>
      </c>
      <c r="O2556" s="149"/>
      <c r="P2556" s="206" t="s">
        <v>151</v>
      </c>
      <c r="Q2556" s="198"/>
      <c r="R2556" s="203"/>
      <c r="S2556" s="142"/>
      <c r="T2556" s="142"/>
      <c r="U2556" s="142"/>
      <c r="V2556" s="142"/>
      <c r="W2556" s="206" t="e">
        <f t="shared" si="119"/>
        <v>#VALUE!</v>
      </c>
      <c r="X2556" s="206">
        <f t="shared" si="120"/>
        <v>36</v>
      </c>
      <c r="Y2556" s="206" t="str">
        <f>VLOOKUP(P2556,NIVEAUXADMIN!A:B,2,FALSE)</f>
        <v>HT10</v>
      </c>
      <c r="Z2556" s="206" t="e">
        <f>VLOOKUP(Q2556,NIVEAUXADMIN!E:F,2,FALSE)</f>
        <v>#N/A</v>
      </c>
      <c r="AA2556" s="206" t="e">
        <f>VLOOKUP(R2556,NIVEAUXADMIN!I:J,2,FALSE)</f>
        <v>#N/A</v>
      </c>
      <c r="AB2556" s="206">
        <f>IF(SUMPRODUCT(($A$4:$A2556=A2556)*($Q$4:$Q2556=Q2556))&gt;1,0,1)</f>
        <v>0</v>
      </c>
      <c r="AC2556" s="207">
        <f>IF(SUMPRODUCT(($A$4:$A2556=A2556)*($F$4:$F2556=F2556)*($Q$4:$Q2556=Q2556))&gt;1,0,1)</f>
        <v>0</v>
      </c>
      <c r="AD2556" s="206" t="str">
        <f t="shared" si="121"/>
        <v xml:space="preserve">{"Organisation": "Welthungerhilfe (Agro Action Allemande)", "Indicateur": "Distribution de materiel d'abris d'urgence", "Statut": "Réalisé", "Date de l'activité (passé ou planifiée)
( jj-mm-aaaa)": "15/10/16 au 15/02/2017", "Département": "Nippes", "Commune": "", "Section Communale": ""}, </v>
      </c>
    </row>
    <row r="2557" spans="1:30" s="71" customFormat="1" x14ac:dyDescent="0.25">
      <c r="A2557" s="206" t="s">
        <v>1760</v>
      </c>
      <c r="B2557" s="206"/>
      <c r="C2557" s="206" t="s">
        <v>1762</v>
      </c>
      <c r="D2557" s="206" t="s">
        <v>15</v>
      </c>
      <c r="E2557" s="132">
        <v>42648</v>
      </c>
      <c r="F2557" s="77" t="s">
        <v>2420</v>
      </c>
      <c r="G2557" s="145" t="s">
        <v>2409</v>
      </c>
      <c r="H2557" s="138" t="str">
        <f>IFERROR(VLOOKUP(G2557,REFERENCES!O:P,2,FALSE),"")</f>
        <v xml:space="preserve">Nombre </v>
      </c>
      <c r="I2557" s="154">
        <v>22</v>
      </c>
      <c r="J2557" s="207"/>
      <c r="K2557" s="207"/>
      <c r="L2557" s="207"/>
      <c r="M2557" s="147" t="s">
        <v>1818</v>
      </c>
      <c r="N2557" s="207">
        <v>22</v>
      </c>
      <c r="O2557" s="149" t="s">
        <v>1038</v>
      </c>
      <c r="P2557" s="206" t="s">
        <v>181</v>
      </c>
      <c r="Q2557" s="206" t="s">
        <v>217</v>
      </c>
      <c r="R2557" s="150" t="s">
        <v>1388</v>
      </c>
      <c r="S2557" s="206"/>
      <c r="T2557" s="206" t="s">
        <v>1033</v>
      </c>
      <c r="U2557" s="206" t="s">
        <v>1062</v>
      </c>
      <c r="V2557" s="206" t="s">
        <v>1764</v>
      </c>
      <c r="W2557" s="206" t="str">
        <f t="shared" si="119"/>
        <v>WOR2016105SUAN2È</v>
      </c>
      <c r="X2557" s="206">
        <f t="shared" si="120"/>
        <v>0</v>
      </c>
      <c r="Y2557" s="206" t="str">
        <f>VLOOKUP(P2557,NIVEAUXADMIN!A:B,2,FALSE)</f>
        <v>HT02</v>
      </c>
      <c r="Z2557" s="206" t="str">
        <f>VLOOKUP(Q2557,NIVEAUXADMIN!E:F,2,FALSE)</f>
        <v>HT02234</v>
      </c>
      <c r="AA2557" s="206" t="str">
        <f>VLOOKUP(R2557,NIVEAUXADMIN!I:J,2,FALSE)</f>
        <v>HT02234-02</v>
      </c>
      <c r="AB2557" s="206">
        <f>IF(SUMPRODUCT(($A$4:$A2557=A2557)*($Q$4:$Q2557=Q2557))&gt;1,0,1)</f>
        <v>1</v>
      </c>
      <c r="AC2557" s="207">
        <f>IF(SUMPRODUCT(($A$4:$A2557=A2557)*($F$4:$F2557=F2557)*($Q$4:$Q2557=Q2557))&gt;1,0,1)</f>
        <v>1</v>
      </c>
      <c r="AD2557" s="206" t="str">
        <f t="shared" si="121"/>
        <v xml:space="preserve">{"Organisation": "World Concern", "Indicateur": "Distribution de materiel d'abris d'urgence", "Statut": "Réalisé", "Date de l'activité (passé ou planifiée)
( jj-mm-aaaa)": "10/5/2016", "Département": "Sud-Est", "Commune": "Anse A Pitre", "Section Communale": "2ème Bois d'Orme"}, </v>
      </c>
    </row>
    <row r="2558" spans="1:30" s="71" customFormat="1" x14ac:dyDescent="0.25">
      <c r="A2558" s="206" t="s">
        <v>1760</v>
      </c>
      <c r="C2558" s="206" t="s">
        <v>1762</v>
      </c>
      <c r="D2558" s="206" t="s">
        <v>15</v>
      </c>
      <c r="E2558" s="132">
        <v>42648</v>
      </c>
      <c r="F2558" s="77" t="s">
        <v>2417</v>
      </c>
      <c r="G2558" s="145" t="s">
        <v>1056</v>
      </c>
      <c r="H2558" s="138" t="str">
        <f>IFERROR(VLOOKUP(G2558,REFERENCES!O:P,2,FALSE),"")</f>
        <v xml:space="preserve">Nombre </v>
      </c>
      <c r="I2558" s="154">
        <v>34</v>
      </c>
      <c r="J2558" s="207"/>
      <c r="K2558" s="207"/>
      <c r="L2558" s="207"/>
      <c r="M2558" s="147" t="s">
        <v>1818</v>
      </c>
      <c r="N2558" s="207">
        <v>34</v>
      </c>
      <c r="O2558" s="149" t="s">
        <v>1038</v>
      </c>
      <c r="P2558" s="206" t="s">
        <v>181</v>
      </c>
      <c r="Q2558" s="206" t="s">
        <v>217</v>
      </c>
      <c r="R2558" s="150" t="s">
        <v>1388</v>
      </c>
      <c r="S2558" s="206"/>
      <c r="T2558" s="206" t="s">
        <v>1033</v>
      </c>
      <c r="U2558" s="206" t="s">
        <v>1062</v>
      </c>
      <c r="V2558" s="206"/>
      <c r="W2558" s="206" t="str">
        <f t="shared" si="119"/>
        <v>WOR2016105SUAN2È</v>
      </c>
      <c r="X2558" s="206">
        <f t="shared" si="120"/>
        <v>0</v>
      </c>
      <c r="Y2558" s="206" t="str">
        <f>VLOOKUP(P2558,NIVEAUXADMIN!A:B,2,FALSE)</f>
        <v>HT02</v>
      </c>
      <c r="Z2558" s="206" t="str">
        <f>VLOOKUP(Q2558,NIVEAUXADMIN!E:F,2,FALSE)</f>
        <v>HT02234</v>
      </c>
      <c r="AA2558" s="206" t="str">
        <f>VLOOKUP(R2558,NIVEAUXADMIN!I:J,2,FALSE)</f>
        <v>HT02234-02</v>
      </c>
      <c r="AB2558" s="206">
        <f>IF(SUMPRODUCT(($A$4:$A2558=A2558)*($Q$4:$Q2558=Q2558))&gt;1,0,1)</f>
        <v>0</v>
      </c>
      <c r="AC2558" s="207">
        <f>IF(SUMPRODUCT(($A$4:$A2558=A2558)*($F$4:$F2558=F2558)*($Q$4:$Q2558=Q2558))&gt;1,0,1)</f>
        <v>1</v>
      </c>
      <c r="AD2558" s="206" t="str">
        <f t="shared" si="121"/>
        <v xml:space="preserve">{"Organisation": "World Concern", "Indicateur": "Distribution de biens non-alimentaire", "Statut": "Réalisé", "Date de l'activité (passé ou planifiée)
( jj-mm-aaaa)": "10/5/2016", "Département": "Sud-Est", "Commune": "Anse A Pitre", "Section Communale": "2ème Bois d'Orme"}, </v>
      </c>
    </row>
    <row r="2559" spans="1:30" s="71" customFormat="1" x14ac:dyDescent="0.25">
      <c r="A2559" s="206" t="s">
        <v>1760</v>
      </c>
      <c r="B2559" s="206"/>
      <c r="C2559" s="206" t="s">
        <v>1762</v>
      </c>
      <c r="D2559" s="206" t="s">
        <v>15</v>
      </c>
      <c r="E2559" s="132">
        <v>42648</v>
      </c>
      <c r="F2559" s="77" t="s">
        <v>2417</v>
      </c>
      <c r="G2559" s="145" t="s">
        <v>1055</v>
      </c>
      <c r="H2559" s="138" t="str">
        <f>IFERROR(VLOOKUP(G2559,REFERENCES!O:P,2,FALSE),"")</f>
        <v xml:space="preserve">Nombre </v>
      </c>
      <c r="I2559" s="154">
        <v>26</v>
      </c>
      <c r="J2559" s="207"/>
      <c r="K2559" s="207"/>
      <c r="L2559" s="207"/>
      <c r="M2559" s="147" t="s">
        <v>1818</v>
      </c>
      <c r="N2559" s="207">
        <v>26</v>
      </c>
      <c r="O2559" s="149" t="s">
        <v>1038</v>
      </c>
      <c r="P2559" s="206" t="s">
        <v>181</v>
      </c>
      <c r="Q2559" s="206" t="s">
        <v>217</v>
      </c>
      <c r="R2559" s="150" t="s">
        <v>1388</v>
      </c>
      <c r="S2559" s="206"/>
      <c r="T2559" s="206" t="s">
        <v>1033</v>
      </c>
      <c r="U2559" s="206" t="s">
        <v>1062</v>
      </c>
      <c r="V2559" s="206" t="s">
        <v>1763</v>
      </c>
      <c r="W2559" s="206" t="str">
        <f t="shared" si="119"/>
        <v>WOR2016105SUAN2È</v>
      </c>
      <c r="X2559" s="206">
        <f t="shared" si="120"/>
        <v>0</v>
      </c>
      <c r="Y2559" s="206" t="str">
        <f>VLOOKUP(P2559,NIVEAUXADMIN!A:B,2,FALSE)</f>
        <v>HT02</v>
      </c>
      <c r="Z2559" s="206" t="str">
        <f>VLOOKUP(Q2559,NIVEAUXADMIN!E:F,2,FALSE)</f>
        <v>HT02234</v>
      </c>
      <c r="AA2559" s="206" t="str">
        <f>VLOOKUP(R2559,NIVEAUXADMIN!I:J,2,FALSE)</f>
        <v>HT02234-02</v>
      </c>
      <c r="AB2559" s="206">
        <f>IF(SUMPRODUCT(($A$4:$A2559=A2559)*($Q$4:$Q2559=Q2559))&gt;1,0,1)</f>
        <v>0</v>
      </c>
      <c r="AC2559" s="207">
        <f>IF(SUMPRODUCT(($A$4:$A2559=A2559)*($F$4:$F2559=F2559)*($Q$4:$Q2559=Q2559))&gt;1,0,1)</f>
        <v>0</v>
      </c>
      <c r="AD2559" s="206" t="str">
        <f t="shared" si="121"/>
        <v xml:space="preserve">{"Organisation": "World Concern", "Indicateur": "Distribution de biens non-alimentaire", "Statut": "Réalisé", "Date de l'activité (passé ou planifiée)
( jj-mm-aaaa)": "10/5/2016", "Département": "Sud-Est", "Commune": "Anse A Pitre", "Section Communale": "2ème Bois d'Orme"}, </v>
      </c>
    </row>
    <row r="2560" spans="1:30" s="71" customFormat="1" x14ac:dyDescent="0.25">
      <c r="A2560" s="206" t="s">
        <v>1760</v>
      </c>
      <c r="B2560" s="206"/>
      <c r="C2560" s="206" t="s">
        <v>1762</v>
      </c>
      <c r="D2560" s="206" t="s">
        <v>15</v>
      </c>
      <c r="E2560" s="132">
        <v>42648</v>
      </c>
      <c r="F2560" s="208" t="s">
        <v>2417</v>
      </c>
      <c r="G2560" s="145" t="s">
        <v>1058</v>
      </c>
      <c r="H2560" s="138" t="str">
        <f>IFERROR(VLOOKUP(G2560,REFERENCES!O:P,2,FALSE),"")</f>
        <v xml:space="preserve">Nombre </v>
      </c>
      <c r="I2560" s="154">
        <v>18</v>
      </c>
      <c r="J2560" s="207"/>
      <c r="K2560" s="207"/>
      <c r="L2560" s="207"/>
      <c r="M2560" s="147" t="s">
        <v>1818</v>
      </c>
      <c r="N2560" s="207">
        <v>18</v>
      </c>
      <c r="O2560" s="149" t="s">
        <v>1038</v>
      </c>
      <c r="P2560" s="206" t="s">
        <v>181</v>
      </c>
      <c r="Q2560" s="206" t="s">
        <v>217</v>
      </c>
      <c r="R2560" s="150" t="s">
        <v>1388</v>
      </c>
      <c r="S2560" s="206"/>
      <c r="T2560" s="206" t="s">
        <v>1033</v>
      </c>
      <c r="U2560" s="206" t="s">
        <v>1062</v>
      </c>
      <c r="V2560" s="206"/>
      <c r="W2560" s="206" t="str">
        <f t="shared" si="119"/>
        <v>WOR2016105SUAN2È</v>
      </c>
      <c r="X2560" s="206">
        <f t="shared" si="120"/>
        <v>0</v>
      </c>
      <c r="Y2560" s="206" t="str">
        <f>VLOOKUP(P2560,NIVEAUXADMIN!A:B,2,FALSE)</f>
        <v>HT02</v>
      </c>
      <c r="Z2560" s="206" t="str">
        <f>VLOOKUP(Q2560,NIVEAUXADMIN!E:F,2,FALSE)</f>
        <v>HT02234</v>
      </c>
      <c r="AA2560" s="206" t="str">
        <f>VLOOKUP(R2560,NIVEAUXADMIN!I:J,2,FALSE)</f>
        <v>HT02234-02</v>
      </c>
      <c r="AB2560" s="206">
        <f>IF(SUMPRODUCT(($A$4:$A2560=A2560)*($Q$4:$Q2560=Q2560))&gt;1,0,1)</f>
        <v>0</v>
      </c>
      <c r="AC2560" s="207">
        <f>IF(SUMPRODUCT(($A$4:$A2560=A2560)*($F$4:$F2560=F2560)*($Q$4:$Q2560=Q2560))&gt;1,0,1)</f>
        <v>0</v>
      </c>
      <c r="AD2560" s="206" t="str">
        <f t="shared" si="121"/>
        <v xml:space="preserve">{"Organisation": "World Concern", "Indicateur": "Distribution de biens non-alimentaire", "Statut": "Réalisé", "Date de l'activité (passé ou planifiée)
( jj-mm-aaaa)": "10/5/2016", "Département": "Sud-Est", "Commune": "Anse A Pitre", "Section Communale": "2ème Bois d'Orme"}, </v>
      </c>
    </row>
    <row r="2561" spans="1:30" s="71" customFormat="1" x14ac:dyDescent="0.25">
      <c r="A2561" s="206" t="s">
        <v>1760</v>
      </c>
      <c r="B2561" s="206"/>
      <c r="C2561" s="206" t="s">
        <v>1762</v>
      </c>
      <c r="D2561" s="206" t="s">
        <v>15</v>
      </c>
      <c r="E2561" s="132">
        <v>42649</v>
      </c>
      <c r="F2561" s="77" t="s">
        <v>2417</v>
      </c>
      <c r="G2561" s="145" t="s">
        <v>1047</v>
      </c>
      <c r="H2561" s="138" t="str">
        <f>IFERROR(VLOOKUP(G2561,REFERENCES!O:P,2,FALSE),"")</f>
        <v xml:space="preserve">Nombre </v>
      </c>
      <c r="I2561" s="154">
        <v>26</v>
      </c>
      <c r="J2561" s="207"/>
      <c r="K2561" s="207"/>
      <c r="L2561" s="207"/>
      <c r="M2561" s="147" t="s">
        <v>1818</v>
      </c>
      <c r="N2561" s="207">
        <v>26</v>
      </c>
      <c r="O2561" s="149" t="s">
        <v>1038</v>
      </c>
      <c r="P2561" s="206" t="s">
        <v>181</v>
      </c>
      <c r="Q2561" s="206" t="s">
        <v>578</v>
      </c>
      <c r="R2561" s="150" t="s">
        <v>1558</v>
      </c>
      <c r="S2561" s="206"/>
      <c r="T2561" s="206" t="s">
        <v>1034</v>
      </c>
      <c r="U2561" s="206" t="s">
        <v>1062</v>
      </c>
      <c r="V2561" s="206"/>
      <c r="W2561" s="206" t="str">
        <f t="shared" si="119"/>
        <v>WOR2016106SUTH3È</v>
      </c>
      <c r="X2561" s="206">
        <f t="shared" si="120"/>
        <v>0</v>
      </c>
      <c r="Y2561" s="206" t="str">
        <f>VLOOKUP(P2561,NIVEAUXADMIN!A:B,2,FALSE)</f>
        <v>HT02</v>
      </c>
      <c r="Z2561" s="206" t="str">
        <f>VLOOKUP(Q2561,NIVEAUXADMIN!E:F,2,FALSE)</f>
        <v>HT02233</v>
      </c>
      <c r="AA2561" s="206" t="str">
        <f>VLOOKUP(R2561,NIVEAUXADMIN!I:J,2,FALSE)</f>
        <v>HT02233-01</v>
      </c>
      <c r="AB2561" s="206">
        <f>IF(SUMPRODUCT(($A$4:$A2561=A2561)*($Q$4:$Q2561=Q2561))&gt;1,0,1)</f>
        <v>1</v>
      </c>
      <c r="AC2561" s="207">
        <f>IF(SUMPRODUCT(($A$4:$A2561=A2561)*($F$4:$F2561=F2561)*($Q$4:$Q2561=Q2561))&gt;1,0,1)</f>
        <v>1</v>
      </c>
      <c r="AD2561" s="206" t="str">
        <f t="shared" si="121"/>
        <v xml:space="preserve">{"Organisation": "World Concern", "Indicateur": "Distribution de biens non-alimentaire", "Statut": "Réalisé", "Date de l'activité (passé ou planifiée)
( jj-mm-aaaa)": "10/6/2016", "Département": "Sud-Est", "Commune": "Thiotte", "Section Communale": "3ème Thiotte"}, </v>
      </c>
    </row>
    <row r="2562" spans="1:30" s="71" customFormat="1" x14ac:dyDescent="0.25">
      <c r="A2562" s="206" t="s">
        <v>1760</v>
      </c>
      <c r="B2562" s="206"/>
      <c r="C2562" s="206" t="s">
        <v>1762</v>
      </c>
      <c r="D2562" s="206" t="s">
        <v>15</v>
      </c>
      <c r="E2562" s="132">
        <v>42649</v>
      </c>
      <c r="F2562" s="77" t="s">
        <v>2417</v>
      </c>
      <c r="G2562" s="145" t="s">
        <v>1056</v>
      </c>
      <c r="H2562" s="138" t="str">
        <f>IFERROR(VLOOKUP(G2562,REFERENCES!O:P,2,FALSE),"")</f>
        <v xml:space="preserve">Nombre </v>
      </c>
      <c r="I2562" s="154">
        <v>40</v>
      </c>
      <c r="J2562" s="207"/>
      <c r="K2562" s="207"/>
      <c r="L2562" s="207"/>
      <c r="M2562" s="147" t="s">
        <v>1818</v>
      </c>
      <c r="N2562" s="207">
        <v>40</v>
      </c>
      <c r="O2562" s="149" t="s">
        <v>1038</v>
      </c>
      <c r="P2562" s="206" t="s">
        <v>181</v>
      </c>
      <c r="Q2562" s="206" t="s">
        <v>578</v>
      </c>
      <c r="R2562" s="150" t="s">
        <v>1558</v>
      </c>
      <c r="S2562" s="206"/>
      <c r="T2562" s="206" t="s">
        <v>1034</v>
      </c>
      <c r="U2562" s="206" t="s">
        <v>1062</v>
      </c>
      <c r="V2562" s="206"/>
      <c r="W2562" s="206" t="str">
        <f t="shared" si="119"/>
        <v>WOR2016106SUTH3È</v>
      </c>
      <c r="X2562" s="206">
        <f t="shared" si="120"/>
        <v>0</v>
      </c>
      <c r="Y2562" s="206" t="str">
        <f>VLOOKUP(P2562,NIVEAUXADMIN!A:B,2,FALSE)</f>
        <v>HT02</v>
      </c>
      <c r="Z2562" s="206" t="str">
        <f>VLOOKUP(Q2562,NIVEAUXADMIN!E:F,2,FALSE)</f>
        <v>HT02233</v>
      </c>
      <c r="AA2562" s="206" t="str">
        <f>VLOOKUP(R2562,NIVEAUXADMIN!I:J,2,FALSE)</f>
        <v>HT02233-01</v>
      </c>
      <c r="AB2562" s="206">
        <f>IF(SUMPRODUCT(($A$4:$A2562=A2562)*($Q$4:$Q2562=Q2562))&gt;1,0,1)</f>
        <v>0</v>
      </c>
      <c r="AC2562" s="207">
        <f>IF(SUMPRODUCT(($A$4:$A2562=A2562)*($F$4:$F2562=F2562)*($Q$4:$Q2562=Q2562))&gt;1,0,1)</f>
        <v>0</v>
      </c>
      <c r="AD2562" s="206" t="str">
        <f t="shared" si="121"/>
        <v xml:space="preserve">{"Organisation": "World Concern", "Indicateur": "Distribution de biens non-alimentaire", "Statut": "Réalisé", "Date de l'activité (passé ou planifiée)
( jj-mm-aaaa)": "10/6/2016", "Département": "Sud-Est", "Commune": "Thiotte", "Section Communale": "3ème Thiotte"}, </v>
      </c>
    </row>
    <row r="2563" spans="1:30" s="71" customFormat="1" x14ac:dyDescent="0.25">
      <c r="A2563" s="206" t="s">
        <v>1760</v>
      </c>
      <c r="B2563" s="206"/>
      <c r="C2563" s="206" t="s">
        <v>1762</v>
      </c>
      <c r="D2563" s="206" t="s">
        <v>15</v>
      </c>
      <c r="E2563" s="132">
        <v>42649</v>
      </c>
      <c r="F2563" s="77" t="s">
        <v>2417</v>
      </c>
      <c r="G2563" s="145" t="s">
        <v>1055</v>
      </c>
      <c r="H2563" s="138" t="str">
        <f>IFERROR(VLOOKUP(G2563,REFERENCES!O:P,2,FALSE),"")</f>
        <v xml:space="preserve">Nombre </v>
      </c>
      <c r="I2563" s="154">
        <v>50</v>
      </c>
      <c r="J2563" s="207"/>
      <c r="K2563" s="207"/>
      <c r="L2563" s="207"/>
      <c r="M2563" s="147" t="s">
        <v>1818</v>
      </c>
      <c r="N2563" s="207">
        <v>50</v>
      </c>
      <c r="O2563" s="149" t="s">
        <v>1038</v>
      </c>
      <c r="P2563" s="206" t="s">
        <v>181</v>
      </c>
      <c r="Q2563" s="206" t="s">
        <v>578</v>
      </c>
      <c r="R2563" s="150" t="s">
        <v>1558</v>
      </c>
      <c r="S2563" s="206"/>
      <c r="T2563" s="206" t="s">
        <v>1034</v>
      </c>
      <c r="U2563" s="206" t="s">
        <v>1062</v>
      </c>
      <c r="V2563" s="206"/>
      <c r="W2563" s="206" t="str">
        <f t="shared" si="119"/>
        <v>WOR2016106SUTH3È</v>
      </c>
      <c r="X2563" s="206">
        <f t="shared" si="120"/>
        <v>0</v>
      </c>
      <c r="Y2563" s="206" t="str">
        <f>VLOOKUP(P2563,NIVEAUXADMIN!A:B,2,FALSE)</f>
        <v>HT02</v>
      </c>
      <c r="Z2563" s="206" t="str">
        <f>VLOOKUP(Q2563,NIVEAUXADMIN!E:F,2,FALSE)</f>
        <v>HT02233</v>
      </c>
      <c r="AA2563" s="206" t="str">
        <f>VLOOKUP(R2563,NIVEAUXADMIN!I:J,2,FALSE)</f>
        <v>HT02233-01</v>
      </c>
      <c r="AB2563" s="206">
        <f>IF(SUMPRODUCT(($A$4:$A2563=A2563)*($Q$4:$Q2563=Q2563))&gt;1,0,1)</f>
        <v>0</v>
      </c>
      <c r="AC2563" s="207">
        <f>IF(SUMPRODUCT(($A$4:$A2563=A2563)*($F$4:$F2563=F2563)*($Q$4:$Q2563=Q2563))&gt;1,0,1)</f>
        <v>0</v>
      </c>
      <c r="AD2563" s="206" t="str">
        <f t="shared" si="121"/>
        <v xml:space="preserve">{"Organisation": "World Concern", "Indicateur": "Distribution de biens non-alimentaire", "Statut": "Réalisé", "Date de l'activité (passé ou planifiée)
( jj-mm-aaaa)": "10/6/2016", "Département": "Sud-Est", "Commune": "Thiotte", "Section Communale": "3ème Thiotte"}, </v>
      </c>
    </row>
    <row r="2564" spans="1:30" s="71" customFormat="1" x14ac:dyDescent="0.25">
      <c r="A2564" s="206" t="s">
        <v>1760</v>
      </c>
      <c r="B2564" s="206"/>
      <c r="C2564" s="206" t="s">
        <v>1762</v>
      </c>
      <c r="D2564" s="206" t="s">
        <v>15</v>
      </c>
      <c r="E2564" s="132">
        <v>42649</v>
      </c>
      <c r="F2564" s="77" t="s">
        <v>2417</v>
      </c>
      <c r="G2564" s="145" t="s">
        <v>1058</v>
      </c>
      <c r="H2564" s="138" t="str">
        <f>IFERROR(VLOOKUP(G2564,REFERENCES!O:P,2,FALSE),"")</f>
        <v xml:space="preserve">Nombre </v>
      </c>
      <c r="I2564" s="154">
        <v>15</v>
      </c>
      <c r="J2564" s="207"/>
      <c r="K2564" s="207"/>
      <c r="L2564" s="207"/>
      <c r="M2564" s="147" t="s">
        <v>1818</v>
      </c>
      <c r="N2564" s="207">
        <v>15</v>
      </c>
      <c r="O2564" s="149" t="s">
        <v>1038</v>
      </c>
      <c r="P2564" s="206" t="s">
        <v>181</v>
      </c>
      <c r="Q2564" s="206" t="s">
        <v>578</v>
      </c>
      <c r="R2564" s="150" t="s">
        <v>1558</v>
      </c>
      <c r="S2564" s="206"/>
      <c r="T2564" s="206" t="s">
        <v>1034</v>
      </c>
      <c r="U2564" s="206" t="s">
        <v>1062</v>
      </c>
      <c r="V2564" s="206"/>
      <c r="W2564" s="206" t="str">
        <f t="shared" si="119"/>
        <v>WOR2016106SUTH3È</v>
      </c>
      <c r="X2564" s="206">
        <f t="shared" si="120"/>
        <v>0</v>
      </c>
      <c r="Y2564" s="206" t="str">
        <f>VLOOKUP(P2564,NIVEAUXADMIN!A:B,2,FALSE)</f>
        <v>HT02</v>
      </c>
      <c r="Z2564" s="206" t="str">
        <f>VLOOKUP(Q2564,NIVEAUXADMIN!E:F,2,FALSE)</f>
        <v>HT02233</v>
      </c>
      <c r="AA2564" s="206" t="str">
        <f>VLOOKUP(R2564,NIVEAUXADMIN!I:J,2,FALSE)</f>
        <v>HT02233-01</v>
      </c>
      <c r="AB2564" s="206">
        <f>IF(SUMPRODUCT(($A$4:$A2564=A2564)*($Q$4:$Q2564=Q2564))&gt;1,0,1)</f>
        <v>0</v>
      </c>
      <c r="AC2564" s="207">
        <f>IF(SUMPRODUCT(($A$4:$A2564=A2564)*($F$4:$F2564=F2564)*($Q$4:$Q2564=Q2564))&gt;1,0,1)</f>
        <v>0</v>
      </c>
      <c r="AD2564" s="206" t="str">
        <f t="shared" si="121"/>
        <v xml:space="preserve">{"Organisation": "World Concern", "Indicateur": "Distribution de biens non-alimentaire", "Statut": "Réalisé", "Date de l'activité (passé ou planifiée)
( jj-mm-aaaa)": "10/6/2016", "Département": "Sud-Est", "Commune": "Thiotte", "Section Communale": "3ème Thiotte"}, </v>
      </c>
    </row>
    <row r="2565" spans="1:30" s="71" customFormat="1" x14ac:dyDescent="0.25">
      <c r="A2565" s="206" t="s">
        <v>1760</v>
      </c>
      <c r="B2565" s="206"/>
      <c r="C2565" s="206" t="s">
        <v>1762</v>
      </c>
      <c r="D2565" s="206" t="s">
        <v>15</v>
      </c>
      <c r="E2565" s="132">
        <v>42699</v>
      </c>
      <c r="F2565" s="77" t="s">
        <v>2418</v>
      </c>
      <c r="G2565" s="145" t="s">
        <v>2399</v>
      </c>
      <c r="H2565" s="138" t="str">
        <f>IFERROR(VLOOKUP(G2565,REFERENCES!O:P,2,FALSE),"")</f>
        <v>Valeur en dollars</v>
      </c>
      <c r="I2565" s="154">
        <v>61</v>
      </c>
      <c r="J2565" s="207"/>
      <c r="K2565" s="207"/>
      <c r="L2565" s="207"/>
      <c r="M2565" s="147" t="s">
        <v>1818</v>
      </c>
      <c r="N2565" s="207">
        <v>61</v>
      </c>
      <c r="O2565" s="149" t="s">
        <v>1038</v>
      </c>
      <c r="P2565" s="206" t="s">
        <v>181</v>
      </c>
      <c r="Q2565" s="206" t="s">
        <v>217</v>
      </c>
      <c r="R2565" s="150" t="s">
        <v>1388</v>
      </c>
      <c r="S2565" s="206"/>
      <c r="T2565" s="206" t="s">
        <v>1033</v>
      </c>
      <c r="U2565" s="206" t="s">
        <v>1062</v>
      </c>
      <c r="V2565" s="206" t="s">
        <v>1020</v>
      </c>
      <c r="W2565" s="206" t="str">
        <f t="shared" ref="W2565:W2628" si="122">UPPER(LEFT(A2565,3)&amp;YEAR(E2565)&amp;MONTH(E2565)&amp;DAY((E2565))&amp;LEFT(P2565,2)&amp;LEFT(Q2565,2)&amp;LEFT(R2565,2))</f>
        <v>WOR20161125SUAN2È</v>
      </c>
      <c r="X2565" s="206">
        <f t="shared" ref="X2565:X2628" si="123">COUNTIF($W$4:$W$128,W2565)</f>
        <v>0</v>
      </c>
      <c r="Y2565" s="206" t="str">
        <f>VLOOKUP(P2565,NIVEAUXADMIN!A:B,2,FALSE)</f>
        <v>HT02</v>
      </c>
      <c r="Z2565" s="206" t="str">
        <f>VLOOKUP(Q2565,NIVEAUXADMIN!E:F,2,FALSE)</f>
        <v>HT02234</v>
      </c>
      <c r="AA2565" s="206" t="str">
        <f>VLOOKUP(R2565,NIVEAUXADMIN!I:J,2,FALSE)</f>
        <v>HT02234-02</v>
      </c>
      <c r="AB2565" s="206">
        <f>IF(SUMPRODUCT(($A$4:$A2565=A2565)*($Q$4:$Q2565=Q2565))&gt;1,0,1)</f>
        <v>0</v>
      </c>
      <c r="AC2565" s="207">
        <f>IF(SUMPRODUCT(($A$4:$A2565=A2565)*($F$4:$F2565=F2565)*($Q$4:$Q2565=Q2565))&gt;1,0,1)</f>
        <v>1</v>
      </c>
      <c r="AD2565" s="206" t="str">
        <f t="shared" ref="AD2565:AD2628" si="124">"{"""&amp;$A$3 &amp;""": """ &amp; TRIM(A2565)  &amp; """, """&amp; $F$3 &amp; """: """ &amp;  IFERROR(MID(F2565,5,LEN(F2565)-2),"")&amp; """, """ &amp;$D$3 &amp;""": """ &amp; D2565 &amp; """, """&amp;$E$3 &amp;""": """ &amp; IFERROR(TEXT(E2565,"m/d/yyyy"),"") &amp; """, """&amp; $P$3&amp; """: """ &amp; P2565&amp; """, """&amp; $Q$3&amp; """: """ &amp; Q2565&amp; """, """&amp; $R$3&amp; """: """ &amp; R2565&amp; """}, "</f>
        <v xml:space="preserve">{"Organisation": "World Concern", "Indicateur": "Support à l'auto-recouvrement pour la réparation et reconstruction", "Statut": "Réalisé", "Date de l'activité (passé ou planifiée)
( jj-mm-aaaa)": "11/25/2016", "Département": "Sud-Est", "Commune": "Anse A Pitre", "Section Communale": "2ème Bois d'Orme"}, </v>
      </c>
    </row>
    <row r="2566" spans="1:30" s="71" customFormat="1" x14ac:dyDescent="0.25">
      <c r="A2566" s="71" t="s">
        <v>1760</v>
      </c>
      <c r="B2566" s="206"/>
      <c r="C2566" s="206" t="s">
        <v>1762</v>
      </c>
      <c r="D2566" s="206" t="s">
        <v>15</v>
      </c>
      <c r="E2566" s="132">
        <v>42699</v>
      </c>
      <c r="F2566" s="77" t="s">
        <v>2418</v>
      </c>
      <c r="G2566" s="145" t="s">
        <v>2399</v>
      </c>
      <c r="H2566" s="138" t="str">
        <f>IFERROR(VLOOKUP(G2566,REFERENCES!O:P,2,FALSE),"")</f>
        <v>Valeur en dollars</v>
      </c>
      <c r="I2566" s="154">
        <v>84</v>
      </c>
      <c r="J2566" s="207"/>
      <c r="K2566" s="207"/>
      <c r="L2566" s="207"/>
      <c r="M2566" s="147" t="s">
        <v>1818</v>
      </c>
      <c r="N2566" s="207">
        <v>84</v>
      </c>
      <c r="O2566" s="149" t="s">
        <v>1038</v>
      </c>
      <c r="P2566" s="206" t="s">
        <v>181</v>
      </c>
      <c r="Q2566" s="206" t="s">
        <v>578</v>
      </c>
      <c r="R2566" s="150" t="s">
        <v>1558</v>
      </c>
      <c r="S2566" s="206"/>
      <c r="T2566" s="206" t="s">
        <v>1035</v>
      </c>
      <c r="U2566" s="206" t="s">
        <v>1062</v>
      </c>
      <c r="V2566" s="206" t="s">
        <v>1020</v>
      </c>
      <c r="W2566" s="206" t="str">
        <f t="shared" si="122"/>
        <v>WOR20161125SUTH3È</v>
      </c>
      <c r="X2566" s="206">
        <f t="shared" si="123"/>
        <v>0</v>
      </c>
      <c r="Y2566" s="206" t="str">
        <f>VLOOKUP(P2566,NIVEAUXADMIN!A:B,2,FALSE)</f>
        <v>HT02</v>
      </c>
      <c r="Z2566" s="206" t="str">
        <f>VLOOKUP(Q2566,NIVEAUXADMIN!E:F,2,FALSE)</f>
        <v>HT02233</v>
      </c>
      <c r="AA2566" s="206" t="str">
        <f>VLOOKUP(R2566,NIVEAUXADMIN!I:J,2,FALSE)</f>
        <v>HT02233-01</v>
      </c>
      <c r="AB2566" s="206">
        <f>IF(SUMPRODUCT(($A$4:$A2566=A2566)*($Q$4:$Q2566=Q2566))&gt;1,0,1)</f>
        <v>0</v>
      </c>
      <c r="AC2566" s="207">
        <f>IF(SUMPRODUCT(($A$4:$A2566=A2566)*($F$4:$F2566=F2566)*($Q$4:$Q2566=Q2566))&gt;1,0,1)</f>
        <v>1</v>
      </c>
      <c r="AD2566" s="206" t="str">
        <f t="shared" si="124"/>
        <v xml:space="preserve">{"Organisation": "World Concern", "Indicateur": "Support à l'auto-recouvrement pour la réparation et reconstruction", "Statut": "Réalisé", "Date de l'activité (passé ou planifiée)
( jj-mm-aaaa)": "11/25/2016", "Département": "Sud-Est", "Commune": "Thiotte", "Section Communale": "3ème Thiotte"}, </v>
      </c>
    </row>
    <row r="2567" spans="1:30" s="71" customFormat="1" x14ac:dyDescent="0.25">
      <c r="A2567" s="206" t="s">
        <v>1760</v>
      </c>
      <c r="B2567" s="206"/>
      <c r="C2567" s="206" t="s">
        <v>1762</v>
      </c>
      <c r="D2567" s="206" t="s">
        <v>15</v>
      </c>
      <c r="E2567" s="132">
        <v>42700</v>
      </c>
      <c r="F2567" s="77" t="s">
        <v>2418</v>
      </c>
      <c r="G2567" s="145" t="s">
        <v>2399</v>
      </c>
      <c r="H2567" s="138" t="str">
        <f>IFERROR(VLOOKUP(G2567,REFERENCES!O:P,2,FALSE),"")</f>
        <v>Valeur en dollars</v>
      </c>
      <c r="I2567" s="154">
        <v>77</v>
      </c>
      <c r="J2567" s="207"/>
      <c r="K2567" s="207"/>
      <c r="L2567" s="207"/>
      <c r="M2567" s="147" t="s">
        <v>1818</v>
      </c>
      <c r="N2567" s="207">
        <v>77</v>
      </c>
      <c r="O2567" s="149" t="s">
        <v>1038</v>
      </c>
      <c r="P2567" s="206" t="s">
        <v>181</v>
      </c>
      <c r="Q2567" s="206" t="s">
        <v>423</v>
      </c>
      <c r="R2567" s="150" t="s">
        <v>1723</v>
      </c>
      <c r="S2567" s="206"/>
      <c r="T2567" s="206" t="s">
        <v>1033</v>
      </c>
      <c r="U2567" s="206" t="s">
        <v>1062</v>
      </c>
      <c r="V2567" s="206" t="s">
        <v>1020</v>
      </c>
      <c r="W2567" s="206" t="str">
        <f t="shared" si="122"/>
        <v>WOR20161126SUBE7È</v>
      </c>
      <c r="X2567" s="206">
        <f t="shared" si="123"/>
        <v>0</v>
      </c>
      <c r="Y2567" s="206" t="str">
        <f>VLOOKUP(P2567,NIVEAUXADMIN!A:B,2,FALSE)</f>
        <v>HT02</v>
      </c>
      <c r="Z2567" s="206" t="str">
        <f>VLOOKUP(Q2567,NIVEAUXADMIN!E:F,2,FALSE)</f>
        <v>HT02231</v>
      </c>
      <c r="AA2567" s="206" t="str">
        <f>VLOOKUP(R2567,NIVEAUXADMIN!I:J,2,FALSE)</f>
        <v>HT02231-07</v>
      </c>
      <c r="AB2567" s="206">
        <f>IF(SUMPRODUCT(($A$4:$A2567=A2567)*($Q$4:$Q2567=Q2567))&gt;1,0,1)</f>
        <v>1</v>
      </c>
      <c r="AC2567" s="207">
        <f>IF(SUMPRODUCT(($A$4:$A2567=A2567)*($F$4:$F2567=F2567)*($Q$4:$Q2567=Q2567))&gt;1,0,1)</f>
        <v>1</v>
      </c>
      <c r="AD2567" s="206" t="str">
        <f t="shared" si="124"/>
        <v xml:space="preserve">{"Organisation": "World Concern", "Indicateur": "Support à l'auto-recouvrement pour la réparation et reconstruction", "Statut": "Réalisé", "Date de l'activité (passé ou planifiée)
( jj-mm-aaaa)": "11/26/2016", "Département": "Sud-Est", "Commune": "Belle Anse", "Section Communale": "7ème Mapou"}, </v>
      </c>
    </row>
    <row r="2568" spans="1:30" s="71" customFormat="1" x14ac:dyDescent="0.25">
      <c r="A2568" s="71" t="s">
        <v>1760</v>
      </c>
      <c r="C2568" s="206" t="s">
        <v>1762</v>
      </c>
      <c r="D2568" s="206" t="s">
        <v>15</v>
      </c>
      <c r="E2568" s="132">
        <v>42705</v>
      </c>
      <c r="F2568" s="77" t="s">
        <v>2418</v>
      </c>
      <c r="G2568" s="145" t="s">
        <v>2399</v>
      </c>
      <c r="H2568" s="138" t="str">
        <f>IFERROR(VLOOKUP(G2568,REFERENCES!O:P,2,FALSE),"")</f>
        <v>Valeur en dollars</v>
      </c>
      <c r="I2568" s="154">
        <v>44</v>
      </c>
      <c r="J2568" s="207"/>
      <c r="K2568" s="207"/>
      <c r="L2568" s="207"/>
      <c r="M2568" s="147" t="s">
        <v>1818</v>
      </c>
      <c r="N2568" s="207">
        <v>44</v>
      </c>
      <c r="O2568" s="149" t="s">
        <v>1038</v>
      </c>
      <c r="P2568" s="206" t="s">
        <v>181</v>
      </c>
      <c r="Q2568" s="206" t="s">
        <v>561</v>
      </c>
      <c r="R2568" s="150" t="s">
        <v>1422</v>
      </c>
      <c r="S2568" s="206"/>
      <c r="T2568" s="206" t="s">
        <v>1033</v>
      </c>
      <c r="U2568" s="206" t="s">
        <v>1062</v>
      </c>
      <c r="V2568" s="206" t="s">
        <v>1020</v>
      </c>
      <c r="W2568" s="206" t="str">
        <f t="shared" si="122"/>
        <v>WOR2016121SUCA2È</v>
      </c>
      <c r="X2568" s="206">
        <f t="shared" si="123"/>
        <v>0</v>
      </c>
      <c r="Y2568" s="206" t="str">
        <f>VLOOKUP(P2568,NIVEAUXADMIN!A:B,2,FALSE)</f>
        <v>HT02</v>
      </c>
      <c r="Z2568" s="206" t="str">
        <f>VLOOKUP(Q2568,NIVEAUXADMIN!E:F,2,FALSE)</f>
        <v>HT02213</v>
      </c>
      <c r="AA2568" s="206" t="str">
        <f>VLOOKUP(R2568,NIVEAUXADMIN!I:J,2,FALSE)</f>
        <v>HT02213-02</v>
      </c>
      <c r="AB2568" s="206">
        <f>IF(SUMPRODUCT(($A$4:$A2568=A2568)*($Q$4:$Q2568=Q2568))&gt;1,0,1)</f>
        <v>1</v>
      </c>
      <c r="AC2568" s="207">
        <f>IF(SUMPRODUCT(($A$4:$A2568=A2568)*($F$4:$F2568=F2568)*($Q$4:$Q2568=Q2568))&gt;1,0,1)</f>
        <v>1</v>
      </c>
      <c r="AD2568" s="206" t="str">
        <f t="shared" si="124"/>
        <v xml:space="preserve">{"Organisation": "World Concern", "Indicateur": "Support à l'auto-recouvrement pour la réparation et reconstruction", "Statut": "Réalisé", "Date de l'activité (passé ou planifiée)
( jj-mm-aaaa)": "12/1/2016", "Département": "Sud-Est", "Commune": "Cayes-Jacmel", "Section Communale": "2ème Gaillard"}, </v>
      </c>
    </row>
    <row r="2569" spans="1:30" s="71" customFormat="1" x14ac:dyDescent="0.25">
      <c r="A2569" s="206" t="s">
        <v>1760</v>
      </c>
      <c r="C2569" s="206" t="s">
        <v>1762</v>
      </c>
      <c r="D2569" s="206" t="s">
        <v>15</v>
      </c>
      <c r="E2569" s="132">
        <v>42705</v>
      </c>
      <c r="F2569" s="77" t="s">
        <v>2418</v>
      </c>
      <c r="G2569" s="145" t="s">
        <v>2399</v>
      </c>
      <c r="H2569" s="138" t="str">
        <f>IFERROR(VLOOKUP(G2569,REFERENCES!O:P,2,FALSE),"")</f>
        <v>Valeur en dollars</v>
      </c>
      <c r="I2569" s="154">
        <v>50</v>
      </c>
      <c r="J2569" s="207"/>
      <c r="K2569" s="207"/>
      <c r="L2569" s="207"/>
      <c r="M2569" s="147" t="s">
        <v>1818</v>
      </c>
      <c r="N2569" s="207">
        <v>50</v>
      </c>
      <c r="O2569" s="149" t="s">
        <v>1038</v>
      </c>
      <c r="P2569" s="206" t="s">
        <v>181</v>
      </c>
      <c r="Q2569" s="206" t="s">
        <v>570</v>
      </c>
      <c r="R2569" s="150" t="s">
        <v>1655</v>
      </c>
      <c r="S2569" s="206"/>
      <c r="T2569" s="206" t="s">
        <v>1033</v>
      </c>
      <c r="U2569" s="206" t="s">
        <v>1062</v>
      </c>
      <c r="V2569" s="206" t="s">
        <v>1020</v>
      </c>
      <c r="W2569" s="206" t="str">
        <f t="shared" si="122"/>
        <v>WOR2016121SUJA5È</v>
      </c>
      <c r="X2569" s="206">
        <f t="shared" si="123"/>
        <v>0</v>
      </c>
      <c r="Y2569" s="206" t="str">
        <f>VLOOKUP(P2569,NIVEAUXADMIN!A:B,2,FALSE)</f>
        <v>HT02</v>
      </c>
      <c r="Z2569" s="206" t="str">
        <f>VLOOKUP(Q2569,NIVEAUXADMIN!E:F,2,FALSE)</f>
        <v>HT02211</v>
      </c>
      <c r="AA2569" s="206" t="str">
        <f>VLOOKUP(R2569,NIVEAUXADMIN!I:J,2,FALSE)</f>
        <v>HT02211-05</v>
      </c>
      <c r="AB2569" s="206">
        <f>IF(SUMPRODUCT(($A$4:$A2569=A2569)*($Q$4:$Q2569=Q2569))&gt;1,0,1)</f>
        <v>1</v>
      </c>
      <c r="AC2569" s="207">
        <f>IF(SUMPRODUCT(($A$4:$A2569=A2569)*($F$4:$F2569=F2569)*($Q$4:$Q2569=Q2569))&gt;1,0,1)</f>
        <v>1</v>
      </c>
      <c r="AD2569" s="206" t="str">
        <f t="shared" si="124"/>
        <v xml:space="preserve">{"Organisation": "World Concern", "Indicateur": "Support à l'auto-recouvrement pour la réparation et reconstruction", "Statut": "Réalisé", "Date de l'activité (passé ou planifiée)
( jj-mm-aaaa)": "12/1/2016", "Département": "Sud-Est", "Commune": "Jacmel", "Section Communale": "5ème Marbial"}, </v>
      </c>
    </row>
    <row r="2570" spans="1:30" s="71" customFormat="1" x14ac:dyDescent="0.25">
      <c r="A2570" s="206" t="s">
        <v>1760</v>
      </c>
      <c r="C2570" s="206" t="s">
        <v>1762</v>
      </c>
      <c r="D2570" s="71" t="s">
        <v>15</v>
      </c>
      <c r="E2570" s="132">
        <v>42705</v>
      </c>
      <c r="F2570" s="77" t="s">
        <v>2418</v>
      </c>
      <c r="G2570" s="145" t="s">
        <v>2399</v>
      </c>
      <c r="H2570" s="138" t="str">
        <f>IFERROR(VLOOKUP(G2570,REFERENCES!O:P,2,FALSE),"")</f>
        <v>Valeur en dollars</v>
      </c>
      <c r="I2570" s="154">
        <v>34</v>
      </c>
      <c r="J2570" s="207"/>
      <c r="K2570" s="207"/>
      <c r="L2570" s="207"/>
      <c r="M2570" s="147" t="s">
        <v>1818</v>
      </c>
      <c r="N2570" s="207">
        <v>34</v>
      </c>
      <c r="O2570" s="149" t="s">
        <v>1038</v>
      </c>
      <c r="P2570" s="206" t="s">
        <v>181</v>
      </c>
      <c r="Q2570" s="206" t="s">
        <v>575</v>
      </c>
      <c r="R2570" s="150" t="s">
        <v>1535</v>
      </c>
      <c r="S2570" s="206"/>
      <c r="T2570" s="206" t="s">
        <v>1033</v>
      </c>
      <c r="U2570" s="206" t="s">
        <v>1062</v>
      </c>
      <c r="V2570" s="206" t="s">
        <v>1020</v>
      </c>
      <c r="W2570" s="206" t="str">
        <f t="shared" si="122"/>
        <v>WOR2016121SUMA3È</v>
      </c>
      <c r="X2570" s="206">
        <f t="shared" si="123"/>
        <v>0</v>
      </c>
      <c r="Y2570" s="206" t="str">
        <f>VLOOKUP(P2570,NIVEAUXADMIN!A:B,2,FALSE)</f>
        <v>HT02</v>
      </c>
      <c r="Z2570" s="206" t="str">
        <f>VLOOKUP(Q2570,NIVEAUXADMIN!E:F,2,FALSE)</f>
        <v>HT02212</v>
      </c>
      <c r="AA2570" s="206" t="str">
        <f>VLOOKUP(R2570,NIVEAUXADMIN!I:J,2,FALSE)</f>
        <v>HT02212-03</v>
      </c>
      <c r="AB2570" s="206">
        <f>IF(SUMPRODUCT(($A$4:$A2570=A2570)*($Q$4:$Q2570=Q2570))&gt;1,0,1)</f>
        <v>1</v>
      </c>
      <c r="AC2570" s="207">
        <f>IF(SUMPRODUCT(($A$4:$A2570=A2570)*($F$4:$F2570=F2570)*($Q$4:$Q2570=Q2570))&gt;1,0,1)</f>
        <v>1</v>
      </c>
      <c r="AD2570" s="206" t="str">
        <f t="shared" si="124"/>
        <v xml:space="preserve">{"Organisation": "World Concern", "Indicateur": "Support à l'auto-recouvrement pour la réparation et reconstruction", "Statut": "Réalisé", "Date de l'activité (passé ou planifiée)
( jj-mm-aaaa)": "12/1/2016", "Département": "Sud-Est", "Commune": "Marigot", "Section Communale": "3ème Macary"}, </v>
      </c>
    </row>
    <row r="2571" spans="1:30" s="71" customFormat="1" x14ac:dyDescent="0.25">
      <c r="A2571" s="206" t="s">
        <v>1760</v>
      </c>
      <c r="C2571" s="206" t="s">
        <v>1762</v>
      </c>
      <c r="D2571" s="71" t="s">
        <v>15</v>
      </c>
      <c r="E2571" s="132">
        <v>42705</v>
      </c>
      <c r="F2571" s="77" t="s">
        <v>2418</v>
      </c>
      <c r="G2571" s="145" t="s">
        <v>2399</v>
      </c>
      <c r="H2571" s="138" t="str">
        <f>IFERROR(VLOOKUP(G2571,REFERENCES!O:P,2,FALSE),"")</f>
        <v>Valeur en dollars</v>
      </c>
      <c r="I2571" s="154">
        <v>47</v>
      </c>
      <c r="J2571" s="207"/>
      <c r="K2571" s="207"/>
      <c r="L2571" s="207"/>
      <c r="M2571" s="147" t="s">
        <v>1818</v>
      </c>
      <c r="N2571" s="207">
        <v>47</v>
      </c>
      <c r="O2571" s="149" t="s">
        <v>1038</v>
      </c>
      <c r="P2571" s="206" t="s">
        <v>181</v>
      </c>
      <c r="Q2571" s="206" t="s">
        <v>575</v>
      </c>
      <c r="R2571" s="150" t="s">
        <v>1662</v>
      </c>
      <c r="S2571" s="206"/>
      <c r="T2571" s="206" t="s">
        <v>1033</v>
      </c>
      <c r="U2571" s="206" t="s">
        <v>1062</v>
      </c>
      <c r="V2571" s="206" t="s">
        <v>1020</v>
      </c>
      <c r="W2571" s="206" t="str">
        <f t="shared" si="122"/>
        <v>WOR2016121SUMA5È</v>
      </c>
      <c r="X2571" s="206">
        <f t="shared" si="123"/>
        <v>0</v>
      </c>
      <c r="Y2571" s="206" t="str">
        <f>VLOOKUP(P2571,NIVEAUXADMIN!A:B,2,FALSE)</f>
        <v>HT02</v>
      </c>
      <c r="Z2571" s="206" t="str">
        <f>VLOOKUP(Q2571,NIVEAUXADMIN!E:F,2,FALSE)</f>
        <v>HT02212</v>
      </c>
      <c r="AA2571" s="206" t="str">
        <f>VLOOKUP(R2571,NIVEAUXADMIN!I:J,2,FALSE)</f>
        <v>HT02212-05</v>
      </c>
      <c r="AB2571" s="206">
        <f>IF(SUMPRODUCT(($A$4:$A2571=A2571)*($Q$4:$Q2571=Q2571))&gt;1,0,1)</f>
        <v>0</v>
      </c>
      <c r="AC2571" s="207">
        <f>IF(SUMPRODUCT(($A$4:$A2571=A2571)*($F$4:$F2571=F2571)*($Q$4:$Q2571=Q2571))&gt;1,0,1)</f>
        <v>0</v>
      </c>
      <c r="AD2571" s="206" t="str">
        <f t="shared" si="124"/>
        <v xml:space="preserve">{"Organisation": "World Concern", "Indicateur": "Support à l'auto-recouvrement pour la réparation et reconstruction", "Statut": "Réalisé", "Date de l'activité (passé ou planifiée)
( jj-mm-aaaa)": "12/1/2016", "Département": "Sud-Est", "Commune": "Marigot", "Section Communale": "5ème Savane Dubois"}, </v>
      </c>
    </row>
    <row r="2572" spans="1:30" s="71" customFormat="1" x14ac:dyDescent="0.25">
      <c r="A2572" s="206" t="s">
        <v>1760</v>
      </c>
      <c r="C2572" s="206" t="s">
        <v>1762</v>
      </c>
      <c r="D2572" s="206" t="s">
        <v>15</v>
      </c>
      <c r="E2572" s="132">
        <v>42707</v>
      </c>
      <c r="F2572" s="77" t="s">
        <v>2418</v>
      </c>
      <c r="G2572" s="145" t="s">
        <v>2399</v>
      </c>
      <c r="H2572" s="138" t="str">
        <f>IFERROR(VLOOKUP(G2572,REFERENCES!O:P,2,FALSE),"")</f>
        <v>Valeur en dollars</v>
      </c>
      <c r="I2572" s="154">
        <v>20</v>
      </c>
      <c r="J2572" s="207"/>
      <c r="K2572" s="207"/>
      <c r="L2572" s="207"/>
      <c r="M2572" s="147" t="s">
        <v>1818</v>
      </c>
      <c r="N2572" s="207">
        <v>20</v>
      </c>
      <c r="O2572" s="149" t="s">
        <v>1038</v>
      </c>
      <c r="P2572" s="206" t="s">
        <v>181</v>
      </c>
      <c r="Q2572" s="206" t="s">
        <v>423</v>
      </c>
      <c r="R2572" s="150" t="s">
        <v>1242</v>
      </c>
      <c r="S2572" s="206"/>
      <c r="T2572" s="206" t="s">
        <v>1033</v>
      </c>
      <c r="U2572" s="206" t="s">
        <v>1062</v>
      </c>
      <c r="V2572" s="206" t="s">
        <v>1020</v>
      </c>
      <c r="W2572" s="206" t="str">
        <f t="shared" si="122"/>
        <v>WOR2016123SUBE1È</v>
      </c>
      <c r="X2572" s="206">
        <f t="shared" si="123"/>
        <v>0</v>
      </c>
      <c r="Y2572" s="206" t="str">
        <f>VLOOKUP(P2572,NIVEAUXADMIN!A:B,2,FALSE)</f>
        <v>HT02</v>
      </c>
      <c r="Z2572" s="206" t="str">
        <f>VLOOKUP(Q2572,NIVEAUXADMIN!E:F,2,FALSE)</f>
        <v>HT02231</v>
      </c>
      <c r="AA2572" s="206" t="str">
        <f>VLOOKUP(R2572,NIVEAUXADMIN!I:J,2,FALSE)</f>
        <v>HT02231-01</v>
      </c>
      <c r="AB2572" s="206">
        <f>IF(SUMPRODUCT(($A$4:$A2572=A2572)*($Q$4:$Q2572=Q2572))&gt;1,0,1)</f>
        <v>0</v>
      </c>
      <c r="AC2572" s="207">
        <f>IF(SUMPRODUCT(($A$4:$A2572=A2572)*($F$4:$F2572=F2572)*($Q$4:$Q2572=Q2572))&gt;1,0,1)</f>
        <v>0</v>
      </c>
      <c r="AD2572" s="206" t="str">
        <f t="shared" si="124"/>
        <v xml:space="preserve">{"Organisation": "World Concern", "Indicateur": "Support à l'auto-recouvrement pour la réparation et reconstruction", "Statut": "Réalisé", "Date de l'activité (passé ou planifiée)
( jj-mm-aaaa)": "12/3/2016", "Département": "Sud-Est", "Commune": "Belle Anse", "Section Communale": "1ère Bais d'Orange"}, </v>
      </c>
    </row>
    <row r="2573" spans="1:30" s="71" customFormat="1" x14ac:dyDescent="0.25">
      <c r="A2573" s="206" t="s">
        <v>1760</v>
      </c>
      <c r="B2573" s="206"/>
      <c r="C2573" s="206" t="s">
        <v>1762</v>
      </c>
      <c r="D2573" s="206" t="s">
        <v>15</v>
      </c>
      <c r="E2573" s="132">
        <v>42707</v>
      </c>
      <c r="F2573" s="77" t="s">
        <v>2418</v>
      </c>
      <c r="G2573" s="145" t="s">
        <v>2399</v>
      </c>
      <c r="H2573" s="138" t="str">
        <f>IFERROR(VLOOKUP(G2573,REFERENCES!O:P,2,FALSE),"")</f>
        <v>Valeur en dollars</v>
      </c>
      <c r="I2573" s="154">
        <v>80</v>
      </c>
      <c r="J2573" s="207"/>
      <c r="K2573" s="207"/>
      <c r="L2573" s="207"/>
      <c r="M2573" s="147" t="s">
        <v>1818</v>
      </c>
      <c r="N2573" s="207">
        <v>80</v>
      </c>
      <c r="O2573" s="149" t="s">
        <v>1038</v>
      </c>
      <c r="P2573" s="206" t="s">
        <v>181</v>
      </c>
      <c r="Q2573" s="206" t="s">
        <v>423</v>
      </c>
      <c r="R2573" s="150" t="s">
        <v>1632</v>
      </c>
      <c r="S2573" s="206"/>
      <c r="T2573" s="206" t="s">
        <v>1034</v>
      </c>
      <c r="U2573" s="206" t="s">
        <v>1062</v>
      </c>
      <c r="V2573" s="206" t="s">
        <v>1020</v>
      </c>
      <c r="W2573" s="206" t="str">
        <f t="shared" si="122"/>
        <v>WOR2016123SUBE5È</v>
      </c>
      <c r="X2573" s="206">
        <f t="shared" si="123"/>
        <v>0</v>
      </c>
      <c r="Y2573" s="206" t="str">
        <f>VLOOKUP(P2573,NIVEAUXADMIN!A:B,2,FALSE)</f>
        <v>HT02</v>
      </c>
      <c r="Z2573" s="206" t="str">
        <f>VLOOKUP(Q2573,NIVEAUXADMIN!E:F,2,FALSE)</f>
        <v>HT02231</v>
      </c>
      <c r="AA2573" s="206" t="str">
        <f>VLOOKUP(R2573,NIVEAUXADMIN!I:J,2,FALSE)</f>
        <v>HT02231-05</v>
      </c>
      <c r="AB2573" s="206">
        <f>IF(SUMPRODUCT(($A$4:$A2573=A2573)*($Q$4:$Q2573=Q2573))&gt;1,0,1)</f>
        <v>0</v>
      </c>
      <c r="AC2573" s="207">
        <f>IF(SUMPRODUCT(($A$4:$A2573=A2573)*($F$4:$F2573=F2573)*($Q$4:$Q2573=Q2573))&gt;1,0,1)</f>
        <v>0</v>
      </c>
      <c r="AD2573" s="206" t="str">
        <f t="shared" si="124"/>
        <v xml:space="preserve">{"Organisation": "World Concern", "Indicateur": "Support à l'auto-recouvrement pour la réparation et reconstruction", "Statut": "Réalisé", "Date de l'activité (passé ou planifiée)
( jj-mm-aaaa)": "12/3/2016", "Département": "Sud-Est", "Commune": "Belle Anse", "Section Communale": "5ème Bel Air"}, </v>
      </c>
    </row>
    <row r="2574" spans="1:30" s="71" customFormat="1" x14ac:dyDescent="0.25">
      <c r="A2574" s="206" t="s">
        <v>1760</v>
      </c>
      <c r="B2574" s="206"/>
      <c r="C2574" s="206" t="s">
        <v>47</v>
      </c>
      <c r="D2574" s="206" t="s">
        <v>15</v>
      </c>
      <c r="E2574" s="132">
        <v>42731</v>
      </c>
      <c r="F2574" s="77" t="s">
        <v>2420</v>
      </c>
      <c r="G2574" s="145" t="s">
        <v>2410</v>
      </c>
      <c r="H2574" s="138" t="str">
        <f>IFERROR(VLOOKUP(G2574,REFERENCES!O:P,2,FALSE),"")</f>
        <v xml:space="preserve">Nombre </v>
      </c>
      <c r="I2574" s="207">
        <v>870</v>
      </c>
      <c r="J2574" s="207"/>
      <c r="K2574" s="207"/>
      <c r="L2574" s="207"/>
      <c r="M2574" s="147"/>
      <c r="N2574" s="207">
        <v>870</v>
      </c>
      <c r="O2574" s="206"/>
      <c r="P2574" s="206" t="s">
        <v>19</v>
      </c>
      <c r="Q2574" s="206" t="s">
        <v>543</v>
      </c>
      <c r="R2574" s="150" t="s">
        <v>1348</v>
      </c>
      <c r="S2574" s="206"/>
      <c r="T2574" s="206" t="s">
        <v>1033</v>
      </c>
      <c r="U2574" s="206" t="s">
        <v>1062</v>
      </c>
      <c r="V2574" s="206" t="s">
        <v>1761</v>
      </c>
      <c r="W2574" s="206" t="str">
        <f t="shared" si="122"/>
        <v>WOR20161227SUST1È</v>
      </c>
      <c r="X2574" s="206">
        <f t="shared" si="123"/>
        <v>0</v>
      </c>
      <c r="Y2574" s="206" t="str">
        <f>VLOOKUP(P2574,NIVEAUXADMIN!A:B,2,FALSE)</f>
        <v>HT07</v>
      </c>
      <c r="Z2574" s="206" t="str">
        <f>VLOOKUP(Q2574,NIVEAUXADMIN!E:F,2,FALSE)</f>
        <v>HT07722</v>
      </c>
      <c r="AA2574" s="206" t="str">
        <f>VLOOKUP(R2574,NIVEAUXADMIN!I:J,2,FALSE)</f>
        <v>HT07722-01</v>
      </c>
      <c r="AB2574" s="206">
        <f>IF(SUMPRODUCT(($A$4:$A2574=A2574)*($Q$4:$Q2574=Q2574))&gt;1,0,1)</f>
        <v>1</v>
      </c>
      <c r="AC2574" s="207">
        <f>IF(SUMPRODUCT(($A$4:$A2574=A2574)*($F$4:$F2574=F2574)*($Q$4:$Q2574=Q2574))&gt;1,0,1)</f>
        <v>1</v>
      </c>
      <c r="AD2574" s="206" t="str">
        <f t="shared" si="124"/>
        <v xml:space="preserve">{"Organisation": "World Concern", "Indicateur": "Distribution de materiel d'abris d'urgence", "Statut": "Réalisé", "Date de l'activité (passé ou planifiée)
( jj-mm-aaaa)": "12/27/2016", "Département": "Sud", "Commune": "St. Jean du Sud", "Section Communale": "1ère Tapion"}, </v>
      </c>
    </row>
    <row r="2575" spans="1:30" s="71" customFormat="1" x14ac:dyDescent="0.25">
      <c r="A2575" s="206" t="s">
        <v>1760</v>
      </c>
      <c r="C2575" s="206" t="s">
        <v>47</v>
      </c>
      <c r="D2575" s="206" t="s">
        <v>15</v>
      </c>
      <c r="E2575" s="132">
        <v>42731</v>
      </c>
      <c r="F2575" s="77" t="s">
        <v>2420</v>
      </c>
      <c r="G2575" s="145" t="s">
        <v>2410</v>
      </c>
      <c r="H2575" s="138" t="str">
        <f>IFERROR(VLOOKUP(G2575,REFERENCES!O:P,2,FALSE),"")</f>
        <v xml:space="preserve">Nombre </v>
      </c>
      <c r="I2575" s="207">
        <v>600</v>
      </c>
      <c r="J2575" s="207"/>
      <c r="K2575" s="207"/>
      <c r="L2575" s="207"/>
      <c r="M2575" s="147"/>
      <c r="N2575" s="207">
        <v>600</v>
      </c>
      <c r="O2575" s="206"/>
      <c r="P2575" s="206" t="s">
        <v>19</v>
      </c>
      <c r="Q2575" s="206" t="s">
        <v>543</v>
      </c>
      <c r="R2575" s="150" t="s">
        <v>1408</v>
      </c>
      <c r="S2575" s="206"/>
      <c r="T2575" s="206" t="s">
        <v>1033</v>
      </c>
      <c r="U2575" s="206" t="s">
        <v>1062</v>
      </c>
      <c r="V2575" s="206" t="s">
        <v>1761</v>
      </c>
      <c r="W2575" s="206" t="str">
        <f t="shared" si="122"/>
        <v>WOR20161227SUST2È</v>
      </c>
      <c r="X2575" s="206">
        <f t="shared" si="123"/>
        <v>0</v>
      </c>
      <c r="Y2575" s="206" t="str">
        <f>VLOOKUP(P2575,NIVEAUXADMIN!A:B,2,FALSE)</f>
        <v>HT07</v>
      </c>
      <c r="Z2575" s="206" t="str">
        <f>VLOOKUP(Q2575,NIVEAUXADMIN!E:F,2,FALSE)</f>
        <v>HT07722</v>
      </c>
      <c r="AA2575" s="206" t="str">
        <f>VLOOKUP(R2575,NIVEAUXADMIN!I:J,2,FALSE)</f>
        <v>HT07722-02</v>
      </c>
      <c r="AB2575" s="206">
        <f>IF(SUMPRODUCT(($A$4:$A2575=A2575)*($Q$4:$Q2575=Q2575))&gt;1,0,1)</f>
        <v>0</v>
      </c>
      <c r="AC2575" s="207">
        <f>IF(SUMPRODUCT(($A$4:$A2575=A2575)*($F$4:$F2575=F2575)*($Q$4:$Q2575=Q2575))&gt;1,0,1)</f>
        <v>0</v>
      </c>
      <c r="AD2575" s="206" t="str">
        <f t="shared" si="124"/>
        <v xml:space="preserve">{"Organisation": "World Concern", "Indicateur": "Distribution de materiel d'abris d'urgence", "Statut": "Réalisé", "Date de l'activité (passé ou planifiée)
( jj-mm-aaaa)": "12/27/2016", "Département": "Sud", "Commune": "St. Jean du Sud", "Section Communale": "2ème Débouchette"}, </v>
      </c>
    </row>
    <row r="2576" spans="1:30" s="71" customFormat="1" x14ac:dyDescent="0.25">
      <c r="A2576" s="206" t="s">
        <v>1760</v>
      </c>
      <c r="C2576" s="206" t="s">
        <v>47</v>
      </c>
      <c r="D2576" s="206" t="s">
        <v>15</v>
      </c>
      <c r="E2576" s="132">
        <v>42731</v>
      </c>
      <c r="F2576" s="77" t="s">
        <v>2420</v>
      </c>
      <c r="G2576" s="145" t="s">
        <v>2410</v>
      </c>
      <c r="H2576" s="138" t="str">
        <f>IFERROR(VLOOKUP(G2576,REFERENCES!O:P,2,FALSE),"")</f>
        <v xml:space="preserve">Nombre </v>
      </c>
      <c r="I2576" s="207">
        <v>450</v>
      </c>
      <c r="J2576" s="207"/>
      <c r="K2576" s="207"/>
      <c r="L2576" s="207"/>
      <c r="M2576" s="147"/>
      <c r="N2576" s="207">
        <v>450</v>
      </c>
      <c r="O2576" s="206"/>
      <c r="P2576" s="206" t="s">
        <v>19</v>
      </c>
      <c r="Q2576" s="71" t="s">
        <v>543</v>
      </c>
      <c r="R2576" s="150" t="s">
        <v>1561</v>
      </c>
      <c r="S2576" s="206"/>
      <c r="T2576" s="206" t="s">
        <v>1033</v>
      </c>
      <c r="U2576" s="206" t="s">
        <v>1062</v>
      </c>
      <c r="V2576" s="206" t="s">
        <v>1761</v>
      </c>
      <c r="W2576" s="206" t="str">
        <f t="shared" si="122"/>
        <v>WOR20161227SUST3È</v>
      </c>
      <c r="X2576" s="206">
        <f t="shared" si="123"/>
        <v>0</v>
      </c>
      <c r="Y2576" s="206" t="str">
        <f>VLOOKUP(P2576,NIVEAUXADMIN!A:B,2,FALSE)</f>
        <v>HT07</v>
      </c>
      <c r="Z2576" s="206" t="str">
        <f>VLOOKUP(Q2576,NIVEAUXADMIN!E:F,2,FALSE)</f>
        <v>HT07722</v>
      </c>
      <c r="AA2576" s="206" t="str">
        <f>VLOOKUP(R2576,NIVEAUXADMIN!I:J,2,FALSE)</f>
        <v>HT07722-03</v>
      </c>
      <c r="AB2576" s="206">
        <f>IF(SUMPRODUCT(($A$4:$A2576=A2576)*($Q$4:$Q2576=Q2576))&gt;1,0,1)</f>
        <v>0</v>
      </c>
      <c r="AC2576" s="207">
        <f>IF(SUMPRODUCT(($A$4:$A2576=A2576)*($F$4:$F2576=F2576)*($Q$4:$Q2576=Q2576))&gt;1,0,1)</f>
        <v>0</v>
      </c>
      <c r="AD2576" s="206" t="str">
        <f t="shared" si="124"/>
        <v xml:space="preserve">{"Organisation": "World Concern", "Indicateur": "Distribution de materiel d'abris d'urgence", "Statut": "Réalisé", "Date de l'activité (passé ou planifiée)
( jj-mm-aaaa)": "12/27/2016", "Département": "Sud", "Commune": "St. Jean du Sud", "Section Communale": "3ème Trichet"}, </v>
      </c>
    </row>
    <row r="2577" spans="1:30" s="71" customFormat="1" x14ac:dyDescent="0.25">
      <c r="A2577" s="71" t="s">
        <v>1760</v>
      </c>
      <c r="C2577" s="206" t="s">
        <v>1762</v>
      </c>
      <c r="D2577" s="71" t="s">
        <v>15</v>
      </c>
      <c r="E2577" s="132">
        <v>42741</v>
      </c>
      <c r="F2577" s="77" t="s">
        <v>2417</v>
      </c>
      <c r="G2577" s="145" t="s">
        <v>1050</v>
      </c>
      <c r="H2577" s="138" t="str">
        <f>IFERROR(VLOOKUP(G2577,REFERENCES!O:P,2,FALSE),"")</f>
        <v xml:space="preserve">Nombre </v>
      </c>
      <c r="I2577" s="154">
        <v>458</v>
      </c>
      <c r="J2577" s="207"/>
      <c r="K2577" s="207"/>
      <c r="L2577" s="207"/>
      <c r="M2577" s="147" t="s">
        <v>1818</v>
      </c>
      <c r="N2577" s="146">
        <v>458</v>
      </c>
      <c r="O2577" s="149" t="s">
        <v>1038</v>
      </c>
      <c r="P2577" s="143" t="s">
        <v>19</v>
      </c>
      <c r="Q2577" s="143" t="s">
        <v>543</v>
      </c>
      <c r="R2577" s="150" t="s">
        <v>1348</v>
      </c>
      <c r="S2577" s="206"/>
      <c r="T2577" s="206" t="s">
        <v>1033</v>
      </c>
      <c r="U2577" s="206" t="s">
        <v>1062</v>
      </c>
      <c r="V2577" s="206" t="s">
        <v>2006</v>
      </c>
      <c r="W2577" s="206" t="str">
        <f t="shared" si="122"/>
        <v>WOR201716SUST1È</v>
      </c>
      <c r="X2577" s="206">
        <f t="shared" si="123"/>
        <v>0</v>
      </c>
      <c r="Y2577" s="206" t="str">
        <f>VLOOKUP(P2577,NIVEAUXADMIN!A:B,2,FALSE)</f>
        <v>HT07</v>
      </c>
      <c r="Z2577" s="206" t="str">
        <f>VLOOKUP(Q2577,NIVEAUXADMIN!E:F,2,FALSE)</f>
        <v>HT07722</v>
      </c>
      <c r="AA2577" s="206" t="str">
        <f>VLOOKUP(R2577,NIVEAUXADMIN!I:J,2,FALSE)</f>
        <v>HT07722-01</v>
      </c>
      <c r="AB2577" s="206">
        <f>IF(SUMPRODUCT(($A$4:$A2577=A2577)*($Q$4:$Q2577=Q2577))&gt;1,0,1)</f>
        <v>0</v>
      </c>
      <c r="AC2577" s="207">
        <f>IF(SUMPRODUCT(($A$4:$A2577=A2577)*($F$4:$F2577=F2577)*($Q$4:$Q2577=Q2577))&gt;1,0,1)</f>
        <v>1</v>
      </c>
      <c r="AD2577" s="206" t="str">
        <f t="shared" si="124"/>
        <v xml:space="preserve">{"Organisation": "World Concern", "Indicateur": "Distribution de biens non-alimentaire", "Statut": "Réalisé", "Date de l'activité (passé ou planifiée)
( jj-mm-aaaa)": "1/6/2017", "Département": "Sud", "Commune": "St. Jean du Sud", "Section Communale": "1ère Tapion"}, </v>
      </c>
    </row>
    <row r="2578" spans="1:30" s="71" customFormat="1" x14ac:dyDescent="0.25">
      <c r="A2578" s="206" t="s">
        <v>1760</v>
      </c>
      <c r="C2578" s="206" t="s">
        <v>1762</v>
      </c>
      <c r="D2578" s="206" t="s">
        <v>15</v>
      </c>
      <c r="E2578" s="132">
        <v>42741</v>
      </c>
      <c r="F2578" s="77" t="s">
        <v>2417</v>
      </c>
      <c r="G2578" s="145" t="s">
        <v>1050</v>
      </c>
      <c r="H2578" s="138" t="str">
        <f>IFERROR(VLOOKUP(G2578,REFERENCES!O:P,2,FALSE),"")</f>
        <v xml:space="preserve">Nombre </v>
      </c>
      <c r="I2578" s="154">
        <v>240</v>
      </c>
      <c r="J2578" s="207"/>
      <c r="K2578" s="207"/>
      <c r="L2578" s="207"/>
      <c r="M2578" s="147" t="s">
        <v>1818</v>
      </c>
      <c r="N2578" s="207">
        <v>240</v>
      </c>
      <c r="O2578" s="149" t="s">
        <v>1038</v>
      </c>
      <c r="P2578" s="206" t="s">
        <v>19</v>
      </c>
      <c r="Q2578" s="143" t="s">
        <v>543</v>
      </c>
      <c r="R2578" s="150" t="s">
        <v>1408</v>
      </c>
      <c r="S2578" s="206"/>
      <c r="T2578" s="206" t="s">
        <v>1033</v>
      </c>
      <c r="U2578" s="206" t="s">
        <v>1062</v>
      </c>
      <c r="V2578" s="206" t="s">
        <v>2006</v>
      </c>
      <c r="W2578" s="206" t="str">
        <f t="shared" si="122"/>
        <v>WOR201716SUST2È</v>
      </c>
      <c r="X2578" s="206">
        <f t="shared" si="123"/>
        <v>0</v>
      </c>
      <c r="Y2578" s="206" t="str">
        <f>VLOOKUP(P2578,NIVEAUXADMIN!A:B,2,FALSE)</f>
        <v>HT07</v>
      </c>
      <c r="Z2578" s="206" t="str">
        <f>VLOOKUP(Q2578,NIVEAUXADMIN!E:F,2,FALSE)</f>
        <v>HT07722</v>
      </c>
      <c r="AA2578" s="206" t="str">
        <f>VLOOKUP(R2578,NIVEAUXADMIN!I:J,2,FALSE)</f>
        <v>HT07722-02</v>
      </c>
      <c r="AB2578" s="206">
        <f>IF(SUMPRODUCT(($A$4:$A2578=A2578)*($Q$4:$Q2578=Q2578))&gt;1,0,1)</f>
        <v>0</v>
      </c>
      <c r="AC2578" s="207">
        <f>IF(SUMPRODUCT(($A$4:$A2578=A2578)*($F$4:$F2578=F2578)*($Q$4:$Q2578=Q2578))&gt;1,0,1)</f>
        <v>0</v>
      </c>
      <c r="AD2578" s="206" t="str">
        <f t="shared" si="124"/>
        <v xml:space="preserve">{"Organisation": "World Concern", "Indicateur": "Distribution de biens non-alimentaire", "Statut": "Réalisé", "Date de l'activité (passé ou planifiée)
( jj-mm-aaaa)": "1/6/2017", "Département": "Sud", "Commune": "St. Jean du Sud", "Section Communale": "2ème Débouchette"}, </v>
      </c>
    </row>
    <row r="2579" spans="1:30" s="70" customFormat="1" x14ac:dyDescent="0.25">
      <c r="A2579" s="206" t="s">
        <v>1760</v>
      </c>
      <c r="B2579" s="71"/>
      <c r="C2579" s="206" t="s">
        <v>1762</v>
      </c>
      <c r="D2579" s="206" t="s">
        <v>15</v>
      </c>
      <c r="E2579" s="132">
        <v>42741</v>
      </c>
      <c r="F2579" s="77" t="s">
        <v>2417</v>
      </c>
      <c r="G2579" s="145" t="s">
        <v>1050</v>
      </c>
      <c r="H2579" s="138" t="str">
        <f>IFERROR(VLOOKUP(G2579,REFERENCES!O:P,2,FALSE),"")</f>
        <v xml:space="preserve">Nombre </v>
      </c>
      <c r="I2579" s="154">
        <v>250</v>
      </c>
      <c r="J2579" s="207"/>
      <c r="K2579" s="207"/>
      <c r="L2579" s="207"/>
      <c r="M2579" s="147" t="s">
        <v>1818</v>
      </c>
      <c r="N2579" s="207">
        <v>250</v>
      </c>
      <c r="O2579" s="149" t="s">
        <v>1038</v>
      </c>
      <c r="P2579" s="206" t="s">
        <v>19</v>
      </c>
      <c r="Q2579" s="206" t="s">
        <v>543</v>
      </c>
      <c r="R2579" s="150" t="s">
        <v>1561</v>
      </c>
      <c r="S2579" s="206"/>
      <c r="T2579" s="206" t="s">
        <v>1033</v>
      </c>
      <c r="U2579" s="206" t="s">
        <v>1062</v>
      </c>
      <c r="V2579" s="206" t="s">
        <v>2006</v>
      </c>
      <c r="W2579" s="206" t="str">
        <f t="shared" si="122"/>
        <v>WOR201716SUST3È</v>
      </c>
      <c r="X2579" s="206">
        <f t="shared" si="123"/>
        <v>0</v>
      </c>
      <c r="Y2579" s="206" t="str">
        <f>VLOOKUP(P2579,NIVEAUXADMIN!A:B,2,FALSE)</f>
        <v>HT07</v>
      </c>
      <c r="Z2579" s="206" t="str">
        <f>VLOOKUP(Q2579,NIVEAUXADMIN!E:F,2,FALSE)</f>
        <v>HT07722</v>
      </c>
      <c r="AA2579" s="206" t="str">
        <f>VLOOKUP(R2579,NIVEAUXADMIN!I:J,2,FALSE)</f>
        <v>HT07722-03</v>
      </c>
      <c r="AB2579" s="206">
        <f>IF(SUMPRODUCT(($A$4:$A2579=A2579)*($Q$4:$Q2579=Q2579))&gt;1,0,1)</f>
        <v>0</v>
      </c>
      <c r="AC2579" s="207">
        <f>IF(SUMPRODUCT(($A$4:$A2579=A2579)*($F$4:$F2579=F2579)*($Q$4:$Q2579=Q2579))&gt;1,0,1)</f>
        <v>0</v>
      </c>
      <c r="AD2579" s="206" t="str">
        <f t="shared" si="124"/>
        <v xml:space="preserve">{"Organisation": "World Concern", "Indicateur": "Distribution de biens non-alimentaire", "Statut": "Réalisé", "Date de l'activité (passé ou planifiée)
( jj-mm-aaaa)": "1/6/2017", "Département": "Sud", "Commune": "St. Jean du Sud", "Section Communale": "3ème Trichet"}, </v>
      </c>
    </row>
    <row r="2580" spans="1:30" s="70" customFormat="1" x14ac:dyDescent="0.25">
      <c r="A2580" s="206" t="s">
        <v>1760</v>
      </c>
      <c r="B2580" s="206"/>
      <c r="C2580" s="206" t="s">
        <v>47</v>
      </c>
      <c r="D2580" s="206" t="s">
        <v>15</v>
      </c>
      <c r="E2580" s="132">
        <v>42752</v>
      </c>
      <c r="F2580" s="77" t="s">
        <v>2418</v>
      </c>
      <c r="G2580" s="145" t="s">
        <v>1151</v>
      </c>
      <c r="H2580" s="138" t="str">
        <f>IFERROR(VLOOKUP(G2580,REFERENCES!O:P,2,FALSE),"")</f>
        <v>Nombre de kits d'outils</v>
      </c>
      <c r="I2580" s="154">
        <v>100</v>
      </c>
      <c r="J2580" s="207"/>
      <c r="K2580" s="207"/>
      <c r="L2580" s="207"/>
      <c r="M2580" s="147" t="s">
        <v>1818</v>
      </c>
      <c r="N2580" s="207">
        <v>500</v>
      </c>
      <c r="O2580" s="149" t="s">
        <v>1038</v>
      </c>
      <c r="P2580" s="206" t="s">
        <v>19</v>
      </c>
      <c r="Q2580" s="206" t="s">
        <v>537</v>
      </c>
      <c r="R2580" s="150" t="s">
        <v>1643</v>
      </c>
      <c r="S2580" s="206"/>
      <c r="T2580" s="206" t="s">
        <v>1033</v>
      </c>
      <c r="U2580" s="206" t="s">
        <v>1062</v>
      </c>
      <c r="V2580" s="206" t="s">
        <v>2005</v>
      </c>
      <c r="W2580" s="206" t="str">
        <f t="shared" si="122"/>
        <v>WOR2017117SUPO5È</v>
      </c>
      <c r="X2580" s="206">
        <f t="shared" si="123"/>
        <v>0</v>
      </c>
      <c r="Y2580" s="206" t="str">
        <f>VLOOKUP(P2580,NIVEAUXADMIN!A:B,2,FALSE)</f>
        <v>HT07</v>
      </c>
      <c r="Z2580" s="206" t="str">
        <f>VLOOKUP(Q2580,NIVEAUXADMIN!E:F,2,FALSE)</f>
        <v>HT07721</v>
      </c>
      <c r="AA2580" s="206" t="str">
        <f>VLOOKUP(R2580,NIVEAUXADMIN!I:J,2,FALSE)</f>
        <v>HT07721-02</v>
      </c>
      <c r="AB2580" s="206">
        <f>IF(SUMPRODUCT(($A$4:$A2580=A2580)*($Q$4:$Q2580=Q2580))&gt;1,0,1)</f>
        <v>1</v>
      </c>
      <c r="AC2580" s="207">
        <f>IF(SUMPRODUCT(($A$4:$A2580=A2580)*($F$4:$F2580=F2580)*($Q$4:$Q2580=Q2580))&gt;1,0,1)</f>
        <v>1</v>
      </c>
      <c r="AD2580" s="206" t="str">
        <f t="shared" si="124"/>
        <v xml:space="preserve">{"Organisation": "World Concern", "Indicateur": "Support à l'auto-recouvrement pour la réparation et reconstruction", "Statut": "Réalisé", "Date de l'activité (passé ou planifiée)
( jj-mm-aaaa)": "1/17/2017", "Département": "Sud", "Commune": "Port-Salut", "Section Communale": "5ème Dumont"}, </v>
      </c>
    </row>
    <row r="2581" spans="1:30" s="70" customFormat="1" x14ac:dyDescent="0.25">
      <c r="A2581" s="206" t="s">
        <v>1760</v>
      </c>
      <c r="B2581" s="71"/>
      <c r="C2581" s="206" t="s">
        <v>47</v>
      </c>
      <c r="D2581" s="206" t="s">
        <v>15</v>
      </c>
      <c r="E2581" s="132">
        <v>42752</v>
      </c>
      <c r="F2581" s="77" t="s">
        <v>2418</v>
      </c>
      <c r="G2581" s="145" t="s">
        <v>1151</v>
      </c>
      <c r="H2581" s="138" t="str">
        <f>IFERROR(VLOOKUP(G2581,REFERENCES!O:P,2,FALSE),"")</f>
        <v>Nombre de kits d'outils</v>
      </c>
      <c r="I2581" s="154">
        <v>215</v>
      </c>
      <c r="J2581" s="207"/>
      <c r="K2581" s="207"/>
      <c r="L2581" s="207"/>
      <c r="M2581" s="147" t="s">
        <v>1818</v>
      </c>
      <c r="N2581" s="207">
        <v>1075</v>
      </c>
      <c r="O2581" s="149" t="s">
        <v>1038</v>
      </c>
      <c r="P2581" s="206" t="s">
        <v>19</v>
      </c>
      <c r="Q2581" s="206" t="s">
        <v>543</v>
      </c>
      <c r="R2581" s="150" t="s">
        <v>1348</v>
      </c>
      <c r="S2581" s="206"/>
      <c r="T2581" s="206" t="s">
        <v>1033</v>
      </c>
      <c r="U2581" s="206" t="s">
        <v>1062</v>
      </c>
      <c r="V2581" s="206" t="s">
        <v>2005</v>
      </c>
      <c r="W2581" s="206" t="str">
        <f t="shared" si="122"/>
        <v>WOR2017117SUST1È</v>
      </c>
      <c r="X2581" s="206">
        <f t="shared" si="123"/>
        <v>0</v>
      </c>
      <c r="Y2581" s="206" t="str">
        <f>VLOOKUP(P2581,NIVEAUXADMIN!A:B,2,FALSE)</f>
        <v>HT07</v>
      </c>
      <c r="Z2581" s="206" t="str">
        <f>VLOOKUP(Q2581,NIVEAUXADMIN!E:F,2,FALSE)</f>
        <v>HT07722</v>
      </c>
      <c r="AA2581" s="206" t="str">
        <f>VLOOKUP(R2581,NIVEAUXADMIN!I:J,2,FALSE)</f>
        <v>HT07722-01</v>
      </c>
      <c r="AB2581" s="206">
        <f>IF(SUMPRODUCT(($A$4:$A2581=A2581)*($Q$4:$Q2581=Q2581))&gt;1,0,1)</f>
        <v>0</v>
      </c>
      <c r="AC2581" s="207">
        <f>IF(SUMPRODUCT(($A$4:$A2581=A2581)*($F$4:$F2581=F2581)*($Q$4:$Q2581=Q2581))&gt;1,0,1)</f>
        <v>1</v>
      </c>
      <c r="AD2581" s="206" t="str">
        <f t="shared" si="124"/>
        <v xml:space="preserve">{"Organisation": "World Concern", "Indicateur": "Support à l'auto-recouvrement pour la réparation et reconstruction", "Statut": "Réalisé", "Date de l'activité (passé ou planifiée)
( jj-mm-aaaa)": "1/17/2017", "Département": "Sud", "Commune": "St. Jean du Sud", "Section Communale": "1ère Tapion"}, </v>
      </c>
    </row>
    <row r="2582" spans="1:30" s="70" customFormat="1" x14ac:dyDescent="0.25">
      <c r="A2582" s="206" t="s">
        <v>1760</v>
      </c>
      <c r="B2582" s="71"/>
      <c r="C2582" s="206" t="s">
        <v>47</v>
      </c>
      <c r="D2582" s="71" t="s">
        <v>15</v>
      </c>
      <c r="E2582" s="132">
        <v>42752</v>
      </c>
      <c r="F2582" s="77" t="s">
        <v>2418</v>
      </c>
      <c r="G2582" s="145" t="s">
        <v>1151</v>
      </c>
      <c r="H2582" s="138" t="str">
        <f>IFERROR(VLOOKUP(G2582,REFERENCES!O:P,2,FALSE),"")</f>
        <v>Nombre de kits d'outils</v>
      </c>
      <c r="I2582" s="154">
        <v>135</v>
      </c>
      <c r="J2582" s="207"/>
      <c r="K2582" s="207"/>
      <c r="L2582" s="207"/>
      <c r="M2582" s="147" t="s">
        <v>1818</v>
      </c>
      <c r="N2582" s="207">
        <v>675</v>
      </c>
      <c r="O2582" s="149" t="s">
        <v>1038</v>
      </c>
      <c r="P2582" s="206" t="s">
        <v>19</v>
      </c>
      <c r="Q2582" s="206" t="s">
        <v>543</v>
      </c>
      <c r="R2582" s="150" t="s">
        <v>1408</v>
      </c>
      <c r="S2582" s="206"/>
      <c r="T2582" s="206" t="s">
        <v>1033</v>
      </c>
      <c r="U2582" s="206" t="s">
        <v>1062</v>
      </c>
      <c r="V2582" s="206" t="s">
        <v>2005</v>
      </c>
      <c r="W2582" s="206" t="str">
        <f t="shared" si="122"/>
        <v>WOR2017117SUST2È</v>
      </c>
      <c r="X2582" s="206">
        <f t="shared" si="123"/>
        <v>0</v>
      </c>
      <c r="Y2582" s="206" t="str">
        <f>VLOOKUP(P2582,NIVEAUXADMIN!A:B,2,FALSE)</f>
        <v>HT07</v>
      </c>
      <c r="Z2582" s="206" t="str">
        <f>VLOOKUP(Q2582,NIVEAUXADMIN!E:F,2,FALSE)</f>
        <v>HT07722</v>
      </c>
      <c r="AA2582" s="206" t="str">
        <f>VLOOKUP(R2582,NIVEAUXADMIN!I:J,2,FALSE)</f>
        <v>HT07722-02</v>
      </c>
      <c r="AB2582" s="206">
        <f>IF(SUMPRODUCT(($A$4:$A2582=A2582)*($Q$4:$Q2582=Q2582))&gt;1,0,1)</f>
        <v>0</v>
      </c>
      <c r="AC2582" s="207">
        <f>IF(SUMPRODUCT(($A$4:$A2582=A2582)*($F$4:$F2582=F2582)*($Q$4:$Q2582=Q2582))&gt;1,0,1)</f>
        <v>0</v>
      </c>
      <c r="AD2582" s="206" t="str">
        <f t="shared" si="124"/>
        <v xml:space="preserve">{"Organisation": "World Concern", "Indicateur": "Support à l'auto-recouvrement pour la réparation et reconstruction", "Statut": "Réalisé", "Date de l'activité (passé ou planifiée)
( jj-mm-aaaa)": "1/17/2017", "Département": "Sud", "Commune": "St. Jean du Sud", "Section Communale": "2ème Débouchette"}, </v>
      </c>
    </row>
    <row r="2583" spans="1:30" s="70" customFormat="1" x14ac:dyDescent="0.25">
      <c r="A2583" s="71" t="s">
        <v>1760</v>
      </c>
      <c r="B2583" s="206"/>
      <c r="C2583" s="206" t="s">
        <v>47</v>
      </c>
      <c r="D2583" s="206" t="s">
        <v>15</v>
      </c>
      <c r="E2583" s="132">
        <v>42752</v>
      </c>
      <c r="F2583" s="77" t="s">
        <v>2418</v>
      </c>
      <c r="G2583" s="145" t="s">
        <v>1151</v>
      </c>
      <c r="H2583" s="138" t="str">
        <f>IFERROR(VLOOKUP(G2583,REFERENCES!O:P,2,FALSE),"")</f>
        <v>Nombre de kits d'outils</v>
      </c>
      <c r="I2583" s="154">
        <v>150</v>
      </c>
      <c r="J2583" s="207"/>
      <c r="K2583" s="207"/>
      <c r="L2583" s="207"/>
      <c r="M2583" s="147" t="s">
        <v>1818</v>
      </c>
      <c r="N2583" s="207">
        <v>750</v>
      </c>
      <c r="O2583" s="149" t="s">
        <v>1038</v>
      </c>
      <c r="P2583" s="206" t="s">
        <v>19</v>
      </c>
      <c r="Q2583" s="206" t="s">
        <v>543</v>
      </c>
      <c r="R2583" s="150" t="s">
        <v>1561</v>
      </c>
      <c r="S2583" s="206"/>
      <c r="T2583" s="206" t="s">
        <v>1033</v>
      </c>
      <c r="U2583" s="206" t="s">
        <v>1062</v>
      </c>
      <c r="V2583" s="206" t="s">
        <v>2005</v>
      </c>
      <c r="W2583" s="206" t="str">
        <f t="shared" si="122"/>
        <v>WOR2017117SUST3È</v>
      </c>
      <c r="X2583" s="206">
        <f t="shared" si="123"/>
        <v>0</v>
      </c>
      <c r="Y2583" s="206" t="str">
        <f>VLOOKUP(P2583,NIVEAUXADMIN!A:B,2,FALSE)</f>
        <v>HT07</v>
      </c>
      <c r="Z2583" s="206" t="str">
        <f>VLOOKUP(Q2583,NIVEAUXADMIN!E:F,2,FALSE)</f>
        <v>HT07722</v>
      </c>
      <c r="AA2583" s="206" t="str">
        <f>VLOOKUP(R2583,NIVEAUXADMIN!I:J,2,FALSE)</f>
        <v>HT07722-03</v>
      </c>
      <c r="AB2583" s="206">
        <f>IF(SUMPRODUCT(($A$4:$A2583=A2583)*($Q$4:$Q2583=Q2583))&gt;1,0,1)</f>
        <v>0</v>
      </c>
      <c r="AC2583" s="207">
        <f>IF(SUMPRODUCT(($A$4:$A2583=A2583)*($F$4:$F2583=F2583)*($Q$4:$Q2583=Q2583))&gt;1,0,1)</f>
        <v>0</v>
      </c>
      <c r="AD2583" s="206" t="str">
        <f t="shared" si="124"/>
        <v xml:space="preserve">{"Organisation": "World Concern", "Indicateur": "Support à l'auto-recouvrement pour la réparation et reconstruction", "Statut": "Réalisé", "Date de l'activité (passé ou planifiée)
( jj-mm-aaaa)": "1/17/2017", "Département": "Sud", "Commune": "St. Jean du Sud", "Section Communale": "3ème Trichet"}, </v>
      </c>
    </row>
    <row r="2584" spans="1:30" s="70" customFormat="1" x14ac:dyDescent="0.25">
      <c r="A2584" s="206" t="s">
        <v>1760</v>
      </c>
      <c r="B2584" s="206"/>
      <c r="C2584" s="206" t="s">
        <v>47</v>
      </c>
      <c r="D2584" s="206" t="s">
        <v>15</v>
      </c>
      <c r="E2584" s="132">
        <v>42761</v>
      </c>
      <c r="F2584" s="77" t="s">
        <v>2420</v>
      </c>
      <c r="G2584" s="145" t="s">
        <v>2410</v>
      </c>
      <c r="H2584" s="138" t="str">
        <f>IFERROR(VLOOKUP(G2584,REFERENCES!O:P,2,FALSE),"")</f>
        <v xml:space="preserve">Nombre </v>
      </c>
      <c r="I2584" s="154">
        <v>730</v>
      </c>
      <c r="J2584" s="207"/>
      <c r="K2584" s="207"/>
      <c r="L2584" s="207"/>
      <c r="M2584" s="147" t="s">
        <v>1818</v>
      </c>
      <c r="N2584" s="207">
        <v>730</v>
      </c>
      <c r="O2584" s="149" t="s">
        <v>1038</v>
      </c>
      <c r="P2584" s="206" t="s">
        <v>19</v>
      </c>
      <c r="Q2584" s="206" t="s">
        <v>537</v>
      </c>
      <c r="R2584" s="150" t="s">
        <v>1643</v>
      </c>
      <c r="S2584" s="206"/>
      <c r="T2584" s="206" t="s">
        <v>1033</v>
      </c>
      <c r="U2584" s="206" t="s">
        <v>1062</v>
      </c>
      <c r="V2584" s="206" t="s">
        <v>1761</v>
      </c>
      <c r="W2584" s="206" t="str">
        <f t="shared" si="122"/>
        <v>WOR2017126SUPO5È</v>
      </c>
      <c r="X2584" s="206">
        <f t="shared" si="123"/>
        <v>0</v>
      </c>
      <c r="Y2584" s="206" t="str">
        <f>VLOOKUP(P2584,NIVEAUXADMIN!A:B,2,FALSE)</f>
        <v>HT07</v>
      </c>
      <c r="Z2584" s="206" t="str">
        <f>VLOOKUP(Q2584,NIVEAUXADMIN!E:F,2,FALSE)</f>
        <v>HT07721</v>
      </c>
      <c r="AA2584" s="206" t="str">
        <f>VLOOKUP(R2584,NIVEAUXADMIN!I:J,2,FALSE)</f>
        <v>HT07721-02</v>
      </c>
      <c r="AB2584" s="206">
        <f>IF(SUMPRODUCT(($A$4:$A2584=A2584)*($Q$4:$Q2584=Q2584))&gt;1,0,1)</f>
        <v>0</v>
      </c>
      <c r="AC2584" s="207">
        <f>IF(SUMPRODUCT(($A$4:$A2584=A2584)*($F$4:$F2584=F2584)*($Q$4:$Q2584=Q2584))&gt;1,0,1)</f>
        <v>1</v>
      </c>
      <c r="AD2584" s="206" t="str">
        <f t="shared" si="124"/>
        <v xml:space="preserve">{"Organisation": "World Concern", "Indicateur": "Distribution de materiel d'abris d'urgence", "Statut": "Réalisé", "Date de l'activité (passé ou planifiée)
( jj-mm-aaaa)": "1/26/2017", "Département": "Sud", "Commune": "Port-Salut", "Section Communale": "5ème Dumont"}, </v>
      </c>
    </row>
    <row r="2585" spans="1:30" s="70" customFormat="1" x14ac:dyDescent="0.25">
      <c r="A2585" s="206" t="s">
        <v>1760</v>
      </c>
      <c r="B2585" s="71"/>
      <c r="C2585" s="206" t="s">
        <v>47</v>
      </c>
      <c r="D2585" s="206" t="s">
        <v>15</v>
      </c>
      <c r="E2585" s="132">
        <v>42763</v>
      </c>
      <c r="F2585" s="77" t="s">
        <v>2420</v>
      </c>
      <c r="G2585" s="145" t="s">
        <v>2410</v>
      </c>
      <c r="H2585" s="138" t="str">
        <f>IFERROR(VLOOKUP(G2585,REFERENCES!O:P,2,FALSE),"")</f>
        <v xml:space="preserve">Nombre </v>
      </c>
      <c r="I2585" s="154">
        <v>145</v>
      </c>
      <c r="J2585" s="207"/>
      <c r="K2585" s="207"/>
      <c r="L2585" s="207"/>
      <c r="M2585" s="147" t="s">
        <v>1818</v>
      </c>
      <c r="N2585" s="207">
        <v>145</v>
      </c>
      <c r="O2585" s="149" t="s">
        <v>1038</v>
      </c>
      <c r="P2585" s="206" t="s">
        <v>19</v>
      </c>
      <c r="Q2585" s="143" t="s">
        <v>543</v>
      </c>
      <c r="R2585" s="150" t="s">
        <v>1348</v>
      </c>
      <c r="S2585" s="206"/>
      <c r="T2585" s="206" t="s">
        <v>1033</v>
      </c>
      <c r="U2585" s="206" t="s">
        <v>1062</v>
      </c>
      <c r="V2585" s="206" t="s">
        <v>1761</v>
      </c>
      <c r="W2585" s="206" t="str">
        <f t="shared" si="122"/>
        <v>WOR2017128SUST1È</v>
      </c>
      <c r="X2585" s="206">
        <f t="shared" si="123"/>
        <v>0</v>
      </c>
      <c r="Y2585" s="206" t="str">
        <f>VLOOKUP(P2585,NIVEAUXADMIN!A:B,2,FALSE)</f>
        <v>HT07</v>
      </c>
      <c r="Z2585" s="206" t="str">
        <f>VLOOKUP(Q2585,NIVEAUXADMIN!E:F,2,FALSE)</f>
        <v>HT07722</v>
      </c>
      <c r="AA2585" s="206" t="str">
        <f>VLOOKUP(R2585,NIVEAUXADMIN!I:J,2,FALSE)</f>
        <v>HT07722-01</v>
      </c>
      <c r="AB2585" s="206">
        <f>IF(SUMPRODUCT(($A$4:$A2585=A2585)*($Q$4:$Q2585=Q2585))&gt;1,0,1)</f>
        <v>0</v>
      </c>
      <c r="AC2585" s="207">
        <f>IF(SUMPRODUCT(($A$4:$A2585=A2585)*($F$4:$F2585=F2585)*($Q$4:$Q2585=Q2585))&gt;1,0,1)</f>
        <v>0</v>
      </c>
      <c r="AD2585" s="206" t="str">
        <f t="shared" si="124"/>
        <v xml:space="preserve">{"Organisation": "World Concern", "Indicateur": "Distribution de materiel d'abris d'urgence", "Statut": "Réalisé", "Date de l'activité (passé ou planifiée)
( jj-mm-aaaa)": "1/28/2017", "Département": "Sud", "Commune": "St. Jean du Sud", "Section Communale": "1ère Tapion"}, </v>
      </c>
    </row>
    <row r="2586" spans="1:30" s="70" customFormat="1" x14ac:dyDescent="0.25">
      <c r="A2586" s="206" t="s">
        <v>1760</v>
      </c>
      <c r="B2586" s="71"/>
      <c r="C2586" s="206" t="s">
        <v>47</v>
      </c>
      <c r="D2586" s="206" t="s">
        <v>15</v>
      </c>
      <c r="E2586" s="132">
        <v>42763</v>
      </c>
      <c r="F2586" s="77" t="s">
        <v>2420</v>
      </c>
      <c r="G2586" s="145" t="s">
        <v>2410</v>
      </c>
      <c r="H2586" s="138" t="str">
        <f>IFERROR(VLOOKUP(G2586,REFERENCES!O:P,2,FALSE),"")</f>
        <v xml:space="preserve">Nombre </v>
      </c>
      <c r="I2586" s="154">
        <v>600</v>
      </c>
      <c r="J2586" s="207"/>
      <c r="K2586" s="207"/>
      <c r="L2586" s="207"/>
      <c r="M2586" s="147" t="s">
        <v>1818</v>
      </c>
      <c r="N2586" s="207">
        <v>600</v>
      </c>
      <c r="O2586" s="149" t="s">
        <v>1038</v>
      </c>
      <c r="P2586" s="206" t="s">
        <v>19</v>
      </c>
      <c r="Q2586" s="206" t="s">
        <v>543</v>
      </c>
      <c r="R2586" s="150" t="s">
        <v>1408</v>
      </c>
      <c r="S2586" s="206"/>
      <c r="T2586" s="206" t="s">
        <v>1033</v>
      </c>
      <c r="U2586" s="206" t="s">
        <v>1062</v>
      </c>
      <c r="V2586" s="206" t="s">
        <v>1761</v>
      </c>
      <c r="W2586" s="206" t="str">
        <f t="shared" si="122"/>
        <v>WOR2017128SUST2È</v>
      </c>
      <c r="X2586" s="206">
        <f t="shared" si="123"/>
        <v>0</v>
      </c>
      <c r="Y2586" s="206" t="str">
        <f>VLOOKUP(P2586,NIVEAUXADMIN!A:B,2,FALSE)</f>
        <v>HT07</v>
      </c>
      <c r="Z2586" s="206" t="str">
        <f>VLOOKUP(Q2586,NIVEAUXADMIN!E:F,2,FALSE)</f>
        <v>HT07722</v>
      </c>
      <c r="AA2586" s="206" t="str">
        <f>VLOOKUP(R2586,NIVEAUXADMIN!I:J,2,FALSE)</f>
        <v>HT07722-02</v>
      </c>
      <c r="AB2586" s="206">
        <f>IF(SUMPRODUCT(($A$4:$A2586=A2586)*($Q$4:$Q2586=Q2586))&gt;1,0,1)</f>
        <v>0</v>
      </c>
      <c r="AC2586" s="207">
        <f>IF(SUMPRODUCT(($A$4:$A2586=A2586)*($F$4:$F2586=F2586)*($Q$4:$Q2586=Q2586))&gt;1,0,1)</f>
        <v>0</v>
      </c>
      <c r="AD2586" s="206" t="str">
        <f t="shared" si="124"/>
        <v xml:space="preserve">{"Organisation": "World Concern", "Indicateur": "Distribution de materiel d'abris d'urgence", "Statut": "Réalisé", "Date de l'activité (passé ou planifiée)
( jj-mm-aaaa)": "1/28/2017", "Département": "Sud", "Commune": "St. Jean du Sud", "Section Communale": "2ème Débouchette"}, </v>
      </c>
    </row>
    <row r="2587" spans="1:30" s="70" customFormat="1" x14ac:dyDescent="0.25">
      <c r="A2587" s="206" t="s">
        <v>1760</v>
      </c>
      <c r="B2587" s="71"/>
      <c r="C2587" s="206" t="s">
        <v>47</v>
      </c>
      <c r="D2587" s="206" t="s">
        <v>15</v>
      </c>
      <c r="E2587" s="132">
        <v>42763</v>
      </c>
      <c r="F2587" s="77" t="s">
        <v>2420</v>
      </c>
      <c r="G2587" s="145" t="s">
        <v>2410</v>
      </c>
      <c r="H2587" s="138" t="str">
        <f>IFERROR(VLOOKUP(G2587,REFERENCES!O:P,2,FALSE),"")</f>
        <v xml:space="preserve">Nombre </v>
      </c>
      <c r="I2587" s="154">
        <v>605</v>
      </c>
      <c r="J2587" s="207"/>
      <c r="K2587" s="207"/>
      <c r="L2587" s="207"/>
      <c r="M2587" s="147" t="s">
        <v>1818</v>
      </c>
      <c r="N2587" s="207">
        <v>605</v>
      </c>
      <c r="O2587" s="149" t="s">
        <v>29</v>
      </c>
      <c r="P2587" s="206" t="s">
        <v>19</v>
      </c>
      <c r="Q2587" s="206" t="s">
        <v>543</v>
      </c>
      <c r="R2587" s="150" t="s">
        <v>1561</v>
      </c>
      <c r="S2587" s="206"/>
      <c r="T2587" s="206" t="s">
        <v>1033</v>
      </c>
      <c r="U2587" s="206" t="s">
        <v>1062</v>
      </c>
      <c r="V2587" s="206" t="s">
        <v>1761</v>
      </c>
      <c r="W2587" s="206" t="str">
        <f t="shared" si="122"/>
        <v>WOR2017128SUST3È</v>
      </c>
      <c r="X2587" s="206">
        <f t="shared" si="123"/>
        <v>0</v>
      </c>
      <c r="Y2587" s="206" t="str">
        <f>VLOOKUP(P2587,NIVEAUXADMIN!A:B,2,FALSE)</f>
        <v>HT07</v>
      </c>
      <c r="Z2587" s="206" t="str">
        <f>VLOOKUP(Q2587,NIVEAUXADMIN!E:F,2,FALSE)</f>
        <v>HT07722</v>
      </c>
      <c r="AA2587" s="206" t="str">
        <f>VLOOKUP(R2587,NIVEAUXADMIN!I:J,2,FALSE)</f>
        <v>HT07722-03</v>
      </c>
      <c r="AB2587" s="206">
        <f>IF(SUMPRODUCT(($A$4:$A2587=A2587)*($Q$4:$Q2587=Q2587))&gt;1,0,1)</f>
        <v>0</v>
      </c>
      <c r="AC2587" s="207">
        <f>IF(SUMPRODUCT(($A$4:$A2587=A2587)*($F$4:$F2587=F2587)*($Q$4:$Q2587=Q2587))&gt;1,0,1)</f>
        <v>0</v>
      </c>
      <c r="AD2587" s="206" t="str">
        <f t="shared" si="124"/>
        <v xml:space="preserve">{"Organisation": "World Concern", "Indicateur": "Distribution de materiel d'abris d'urgence", "Statut": "Réalisé", "Date de l'activité (passé ou planifiée)
( jj-mm-aaaa)": "1/28/2017", "Département": "Sud", "Commune": "St. Jean du Sud", "Section Communale": "3ème Trichet"}, </v>
      </c>
    </row>
    <row r="2588" spans="1:30" s="71" customFormat="1" x14ac:dyDescent="0.25">
      <c r="A2588" s="142" t="s">
        <v>1760</v>
      </c>
      <c r="C2588" s="142" t="s">
        <v>47</v>
      </c>
      <c r="D2588" s="142" t="s">
        <v>15</v>
      </c>
      <c r="E2588" s="136">
        <v>42837</v>
      </c>
      <c r="F2588" s="77" t="s">
        <v>2412</v>
      </c>
      <c r="G2588" s="145" t="s">
        <v>2367</v>
      </c>
      <c r="H2588" s="138" t="str">
        <f>IFERROR(VLOOKUP(G2588,REFERENCES!O:P,2,FALSE),"")</f>
        <v>Nombre de sessions organisees</v>
      </c>
      <c r="I2588" s="141">
        <v>17</v>
      </c>
      <c r="J2588" s="141">
        <v>0</v>
      </c>
      <c r="K2588" s="141">
        <v>7</v>
      </c>
      <c r="L2588" s="141">
        <v>10</v>
      </c>
      <c r="M2588" s="147">
        <v>17</v>
      </c>
      <c r="N2588" s="197"/>
      <c r="O2588" s="149"/>
      <c r="P2588" s="142" t="s">
        <v>19</v>
      </c>
      <c r="Q2588" s="206" t="s">
        <v>543</v>
      </c>
      <c r="R2588" s="144" t="s">
        <v>1348</v>
      </c>
      <c r="S2588" s="144" t="s">
        <v>2428</v>
      </c>
      <c r="T2588" s="206" t="s">
        <v>1033</v>
      </c>
      <c r="U2588" s="206"/>
      <c r="V2588" s="206"/>
      <c r="W2588" s="206" t="str">
        <f t="shared" si="122"/>
        <v>WOR2017412SUST1È</v>
      </c>
      <c r="X2588" s="206">
        <f t="shared" si="123"/>
        <v>0</v>
      </c>
      <c r="Y2588" s="206" t="str">
        <f>VLOOKUP(P2588,NIVEAUXADMIN!A:B,2,FALSE)</f>
        <v>HT07</v>
      </c>
      <c r="Z2588" s="206" t="str">
        <f>VLOOKUP(Q2588,NIVEAUXADMIN!E:F,2,FALSE)</f>
        <v>HT07722</v>
      </c>
      <c r="AA2588" s="206" t="str">
        <f>VLOOKUP(R2588,NIVEAUXADMIN!I:J,2,FALSE)</f>
        <v>HT07722-01</v>
      </c>
      <c r="AB2588" s="206">
        <f>IF(SUMPRODUCT(($A$4:$A2588=A2588)*($Q$4:$Q2588=Q2588))&gt;1,0,1)</f>
        <v>0</v>
      </c>
      <c r="AC2588" s="207">
        <f>IF(SUMPRODUCT(($A$4:$A2588=A2588)*($F$4:$F2588=F2588)*($Q$4:$Q2588=Q2588))&gt;1,0,1)</f>
        <v>1</v>
      </c>
      <c r="AD2588" s="206" t="str">
        <f t="shared" si="124"/>
        <v xml:space="preserve">{"Organisation": "World Concern", "Indicateur": "Guidance technique pour la Reconstruction Plus Sûre", "Statut": "Réalisé", "Date de l'activité (passé ou planifiée)
( jj-mm-aaaa)": "4/12/2017", "Département": "Sud", "Commune": "St. Jean du Sud", "Section Communale": "1ère Tapion"}, </v>
      </c>
    </row>
    <row r="2589" spans="1:30" s="71" customFormat="1" x14ac:dyDescent="0.25">
      <c r="A2589" s="142" t="s">
        <v>1760</v>
      </c>
      <c r="B2589" s="206"/>
      <c r="C2589" s="142" t="s">
        <v>47</v>
      </c>
      <c r="D2589" s="142" t="s">
        <v>15</v>
      </c>
      <c r="E2589" s="136">
        <v>42838</v>
      </c>
      <c r="F2589" s="77" t="s">
        <v>2412</v>
      </c>
      <c r="G2589" s="145" t="s">
        <v>2367</v>
      </c>
      <c r="H2589" s="138" t="str">
        <f>IFERROR(VLOOKUP(G2589,REFERENCES!O:P,2,FALSE),"")</f>
        <v>Nombre de sessions organisees</v>
      </c>
      <c r="I2589" s="141">
        <v>17</v>
      </c>
      <c r="J2589" s="141">
        <v>0</v>
      </c>
      <c r="K2589" s="141">
        <v>6</v>
      </c>
      <c r="L2589" s="141">
        <v>11</v>
      </c>
      <c r="M2589" s="147">
        <v>17</v>
      </c>
      <c r="N2589" s="197"/>
      <c r="O2589" s="149"/>
      <c r="P2589" s="142" t="s">
        <v>19</v>
      </c>
      <c r="Q2589" s="206" t="s">
        <v>543</v>
      </c>
      <c r="R2589" s="144" t="s">
        <v>1561</v>
      </c>
      <c r="S2589" s="144" t="s">
        <v>2429</v>
      </c>
      <c r="T2589" s="206" t="s">
        <v>1033</v>
      </c>
      <c r="U2589" s="206"/>
      <c r="V2589" s="206"/>
      <c r="W2589" s="206" t="str">
        <f t="shared" si="122"/>
        <v>WOR2017413SUST3È</v>
      </c>
      <c r="X2589" s="206">
        <f t="shared" si="123"/>
        <v>0</v>
      </c>
      <c r="Y2589" s="206" t="str">
        <f>VLOOKUP(P2589,NIVEAUXADMIN!A:B,2,FALSE)</f>
        <v>HT07</v>
      </c>
      <c r="Z2589" s="206" t="str">
        <f>VLOOKUP(Q2589,NIVEAUXADMIN!E:F,2,FALSE)</f>
        <v>HT07722</v>
      </c>
      <c r="AA2589" s="206" t="str">
        <f>VLOOKUP(R2589,NIVEAUXADMIN!I:J,2,FALSE)</f>
        <v>HT07722-03</v>
      </c>
      <c r="AB2589" s="206">
        <f>IF(SUMPRODUCT(($A$4:$A2589=A2589)*($Q$4:$Q2589=Q2589))&gt;1,0,1)</f>
        <v>0</v>
      </c>
      <c r="AC2589" s="207">
        <f>IF(SUMPRODUCT(($A$4:$A2589=A2589)*($F$4:$F2589=F2589)*($Q$4:$Q2589=Q2589))&gt;1,0,1)</f>
        <v>0</v>
      </c>
      <c r="AD2589" s="206" t="str">
        <f t="shared" si="124"/>
        <v xml:space="preserve">{"Organisation": "World Concern", "Indicateur": "Guidance technique pour la Reconstruction Plus Sûre", "Statut": "Réalisé", "Date de l'activité (passé ou planifiée)
( jj-mm-aaaa)": "4/13/2017", "Département": "Sud", "Commune": "St. Jean du Sud", "Section Communale": "3ème Trichet"}, </v>
      </c>
    </row>
    <row r="2590" spans="1:30" s="71" customFormat="1" x14ac:dyDescent="0.25">
      <c r="A2590" s="142" t="s">
        <v>1760</v>
      </c>
      <c r="C2590" s="142" t="s">
        <v>47</v>
      </c>
      <c r="D2590" s="142" t="s">
        <v>18</v>
      </c>
      <c r="E2590" s="136" t="s">
        <v>2427</v>
      </c>
      <c r="F2590" s="208" t="s">
        <v>2418</v>
      </c>
      <c r="G2590" s="145" t="s">
        <v>2404</v>
      </c>
      <c r="H2590" s="138" t="str">
        <f>IFERROR(VLOOKUP(G2590,REFERENCES!O:P,2,FALSE),"")</f>
        <v>Nombre de kits de matériaux de construction</v>
      </c>
      <c r="I2590" s="141">
        <v>100</v>
      </c>
      <c r="J2590" s="141"/>
      <c r="K2590" s="141"/>
      <c r="L2590" s="141"/>
      <c r="M2590" s="147"/>
      <c r="N2590" s="141">
        <v>100</v>
      </c>
      <c r="O2590" s="149" t="s">
        <v>1038</v>
      </c>
      <c r="P2590" s="142" t="s">
        <v>19</v>
      </c>
      <c r="Q2590" s="71" t="s">
        <v>543</v>
      </c>
      <c r="R2590" s="144" t="s">
        <v>1348</v>
      </c>
      <c r="S2590" s="144"/>
      <c r="T2590" s="206" t="s">
        <v>1033</v>
      </c>
      <c r="U2590" s="206" t="s">
        <v>1062</v>
      </c>
      <c r="V2590" s="206" t="s">
        <v>2322</v>
      </c>
      <c r="W2590" s="206" t="e">
        <f t="shared" si="122"/>
        <v>#VALUE!</v>
      </c>
      <c r="X2590" s="206">
        <f t="shared" si="123"/>
        <v>36</v>
      </c>
      <c r="Y2590" s="206" t="str">
        <f>VLOOKUP(P2590,NIVEAUXADMIN!A:B,2,FALSE)</f>
        <v>HT07</v>
      </c>
      <c r="Z2590" s="206" t="str">
        <f>VLOOKUP(Q2590,NIVEAUXADMIN!E:F,2,FALSE)</f>
        <v>HT07722</v>
      </c>
      <c r="AA2590" s="206" t="str">
        <f>VLOOKUP(R2590,NIVEAUXADMIN!I:J,2,FALSE)</f>
        <v>HT07722-01</v>
      </c>
      <c r="AB2590" s="206">
        <f>IF(SUMPRODUCT(($A$4:$A2590=A2590)*($Q$4:$Q2590=Q2590))&gt;1,0,1)</f>
        <v>0</v>
      </c>
      <c r="AC2590" s="207">
        <f>IF(SUMPRODUCT(($A$4:$A2590=A2590)*($F$4:$F2590=F2590)*($Q$4:$Q2590=Q2590))&gt;1,0,1)</f>
        <v>0</v>
      </c>
      <c r="AD2590" s="206" t="str">
        <f t="shared" si="124"/>
        <v xml:space="preserve">{"Organisation": "World Concern", "Indicateur": "Support à l'auto-recouvrement pour la réparation et reconstruction", "Statut": "Planifié (financé)", "Date de l'activité (passé ou planifiée)
( jj-mm-aaaa)": "Mai 2017", "Département": "Sud", "Commune": "St. Jean du Sud", "Section Communale": "1ère Tapion"}, </v>
      </c>
    </row>
    <row r="2591" spans="1:30" s="71" customFormat="1" x14ac:dyDescent="0.25">
      <c r="A2591" s="142" t="s">
        <v>1760</v>
      </c>
      <c r="C2591" s="142" t="s">
        <v>47</v>
      </c>
      <c r="D2591" s="142" t="s">
        <v>18</v>
      </c>
      <c r="E2591" s="136" t="s">
        <v>2427</v>
      </c>
      <c r="F2591" s="208" t="s">
        <v>2418</v>
      </c>
      <c r="G2591" s="145" t="s">
        <v>2404</v>
      </c>
      <c r="H2591" s="138" t="str">
        <f>IFERROR(VLOOKUP(G2591,REFERENCES!O:P,2,FALSE),"")</f>
        <v>Nombre de kits de matériaux de construction</v>
      </c>
      <c r="I2591" s="141">
        <v>100</v>
      </c>
      <c r="J2591" s="141"/>
      <c r="K2591" s="141"/>
      <c r="L2591" s="141"/>
      <c r="M2591" s="147"/>
      <c r="N2591" s="141">
        <v>100</v>
      </c>
      <c r="O2591" s="149" t="s">
        <v>1038</v>
      </c>
      <c r="P2591" s="142" t="s">
        <v>19</v>
      </c>
      <c r="Q2591" s="71" t="s">
        <v>543</v>
      </c>
      <c r="R2591" s="144" t="s">
        <v>1561</v>
      </c>
      <c r="S2591" s="144"/>
      <c r="T2591" s="206" t="s">
        <v>1033</v>
      </c>
      <c r="U2591" s="206" t="s">
        <v>1062</v>
      </c>
      <c r="V2591" s="206" t="s">
        <v>2322</v>
      </c>
      <c r="W2591" s="206" t="e">
        <f t="shared" si="122"/>
        <v>#VALUE!</v>
      </c>
      <c r="X2591" s="206">
        <f t="shared" si="123"/>
        <v>36</v>
      </c>
      <c r="Y2591" s="206" t="str">
        <f>VLOOKUP(P2591,NIVEAUXADMIN!A:B,2,FALSE)</f>
        <v>HT07</v>
      </c>
      <c r="Z2591" s="206" t="str">
        <f>VLOOKUP(Q2591,NIVEAUXADMIN!E:F,2,FALSE)</f>
        <v>HT07722</v>
      </c>
      <c r="AA2591" s="206" t="str">
        <f>VLOOKUP(R2591,NIVEAUXADMIN!I:J,2,FALSE)</f>
        <v>HT07722-03</v>
      </c>
      <c r="AB2591" s="206">
        <f>IF(SUMPRODUCT(($A$4:$A2591=A2591)*($Q$4:$Q2591=Q2591))&gt;1,0,1)</f>
        <v>0</v>
      </c>
      <c r="AC2591" s="207">
        <f>IF(SUMPRODUCT(($A$4:$A2591=A2591)*($F$4:$F2591=F2591)*($Q$4:$Q2591=Q2591))&gt;1,0,1)</f>
        <v>0</v>
      </c>
      <c r="AD2591" s="206" t="str">
        <f t="shared" si="124"/>
        <v xml:space="preserve">{"Organisation": "World Concern", "Indicateur": "Support à l'auto-recouvrement pour la réparation et reconstruction", "Statut": "Planifié (financé)", "Date de l'activité (passé ou planifiée)
( jj-mm-aaaa)": "Mai 2017", "Département": "Sud", "Commune": "St. Jean du Sud", "Section Communale": "3ème Trichet"}, </v>
      </c>
    </row>
    <row r="2592" spans="1:30" s="71" customFormat="1" x14ac:dyDescent="0.25">
      <c r="A2592" s="206" t="s">
        <v>1079</v>
      </c>
      <c r="C2592" s="206" t="s">
        <v>2324</v>
      </c>
      <c r="D2592" s="71" t="s">
        <v>15</v>
      </c>
      <c r="E2592" s="132">
        <v>42801</v>
      </c>
      <c r="F2592" s="77" t="s">
        <v>2363</v>
      </c>
      <c r="G2592" s="217"/>
      <c r="H2592" s="138" t="str">
        <f>IFERROR(VLOOKUP(G2592,REFERENCES!O:P,2,FALSE),"")</f>
        <v/>
      </c>
      <c r="I2592" s="207">
        <v>299</v>
      </c>
      <c r="J2592" s="207"/>
      <c r="K2592" s="207">
        <v>156</v>
      </c>
      <c r="L2592" s="207">
        <v>143</v>
      </c>
      <c r="M2592" s="147"/>
      <c r="N2592" s="207">
        <v>299</v>
      </c>
      <c r="O2592" s="206"/>
      <c r="P2592" s="206" t="s">
        <v>16</v>
      </c>
      <c r="Q2592" s="206" t="s">
        <v>270</v>
      </c>
      <c r="R2592" s="150" t="s">
        <v>1996</v>
      </c>
      <c r="S2592" s="206" t="s">
        <v>2326</v>
      </c>
      <c r="T2592" s="206"/>
      <c r="U2592" s="206"/>
      <c r="V2592" s="145"/>
      <c r="W2592" s="206" t="str">
        <f t="shared" si="122"/>
        <v>WOR201737GRPE5E</v>
      </c>
      <c r="X2592" s="206">
        <f t="shared" si="123"/>
        <v>0</v>
      </c>
      <c r="Y2592" s="206" t="str">
        <f>VLOOKUP(P2592,NIVEAUXADMIN!A:B,2,FALSE)</f>
        <v>HT08</v>
      </c>
      <c r="Z2592" s="206" t="str">
        <f>VLOOKUP(Q2592,NIVEAUXADMIN!E:F,2,FALSE)</f>
        <v>HT08834</v>
      </c>
      <c r="AA2592" s="206" t="str">
        <f>VLOOKUP(R2592,NIVEAUXADMIN!I:J,2,FALSE)</f>
        <v>HT08834-05</v>
      </c>
      <c r="AB2592" s="206">
        <f>IF(SUMPRODUCT(($A$4:$A2592=A2592)*($Q$4:$Q2592=Q2592))&gt;1,0,1)</f>
        <v>1</v>
      </c>
      <c r="AC2592" s="207">
        <f>IF(SUMPRODUCT(($A$4:$A2592=A2592)*($F$4:$F2592=F2592)*($Q$4:$Q2592=Q2592))&gt;1,0,1)</f>
        <v>1</v>
      </c>
      <c r="AD2592" s="206" t="str">
        <f t="shared" si="124"/>
        <v xml:space="preserve">{"Organisation": "World Renew", "Indicateur": "Sensibilisation ", "Statut": "Réalisé", "Date de l'activité (passé ou planifiée)
( jj-mm-aaaa)": "3/7/2017", "Département": "Grande Anse", "Commune": "Pestel", "Section Communale": "5e Duchity"}, </v>
      </c>
    </row>
    <row r="2593" spans="1:30" s="71" customFormat="1" x14ac:dyDescent="0.25">
      <c r="A2593" s="71" t="s">
        <v>1079</v>
      </c>
      <c r="C2593" s="71" t="s">
        <v>2324</v>
      </c>
      <c r="D2593" s="71" t="s">
        <v>15</v>
      </c>
      <c r="E2593" s="132">
        <v>42802</v>
      </c>
      <c r="F2593" s="77" t="s">
        <v>2363</v>
      </c>
      <c r="G2593" s="217"/>
      <c r="H2593" s="138" t="str">
        <f>IFERROR(VLOOKUP(G2593,REFERENCES!O:P,2,FALSE),"")</f>
        <v/>
      </c>
      <c r="I2593" s="207">
        <v>12</v>
      </c>
      <c r="J2593" s="207"/>
      <c r="K2593" s="207">
        <v>5</v>
      </c>
      <c r="L2593" s="207">
        <v>14</v>
      </c>
      <c r="M2593" s="147"/>
      <c r="N2593" s="207">
        <v>19</v>
      </c>
      <c r="O2593" s="206"/>
      <c r="P2593" s="71" t="s">
        <v>16</v>
      </c>
      <c r="Q2593" s="71" t="s">
        <v>270</v>
      </c>
      <c r="R2593" s="150" t="s">
        <v>1570</v>
      </c>
      <c r="S2593" s="206" t="s">
        <v>2327</v>
      </c>
      <c r="T2593" s="206"/>
      <c r="U2593" s="206"/>
      <c r="V2593" s="145"/>
      <c r="W2593" s="206" t="str">
        <f t="shared" si="122"/>
        <v>WOR201738GRPE4E</v>
      </c>
      <c r="X2593" s="206">
        <f t="shared" si="123"/>
        <v>0</v>
      </c>
      <c r="Y2593" s="206" t="str">
        <f>VLOOKUP(P2593,NIVEAUXADMIN!A:B,2,FALSE)</f>
        <v>HT08</v>
      </c>
      <c r="Z2593" s="206" t="str">
        <f>VLOOKUP(Q2593,NIVEAUXADMIN!E:F,2,FALSE)</f>
        <v>HT08834</v>
      </c>
      <c r="AA2593" s="206" t="str">
        <f>VLOOKUP(R2593,NIVEAUXADMIN!I:J,2,FALSE)</f>
        <v>HT08834-04</v>
      </c>
      <c r="AB2593" s="206">
        <f>IF(SUMPRODUCT(($A$4:$A2593=A2593)*($Q$4:$Q2593=Q2593))&gt;1,0,1)</f>
        <v>0</v>
      </c>
      <c r="AC2593" s="207">
        <f>IF(SUMPRODUCT(($A$4:$A2593=A2593)*($F$4:$F2593=F2593)*($Q$4:$Q2593=Q2593))&gt;1,0,1)</f>
        <v>0</v>
      </c>
      <c r="AD2593" s="206" t="str">
        <f t="shared" si="124"/>
        <v xml:space="preserve">{"Organisation": "World Renew", "Indicateur": "Sensibilisation ", "Statut": "Réalisé", "Date de l'activité (passé ou planifiée)
( jj-mm-aaaa)": "3/8/2017", "Département": "Grande Anse", "Commune": "Pestel", "Section Communale": "4e Tozia"}, </v>
      </c>
    </row>
    <row r="2594" spans="1:30" s="71" customFormat="1" x14ac:dyDescent="0.25">
      <c r="A2594" s="206" t="s">
        <v>1079</v>
      </c>
      <c r="C2594" s="206" t="s">
        <v>2324</v>
      </c>
      <c r="D2594" s="206" t="s">
        <v>15</v>
      </c>
      <c r="E2594" s="132">
        <v>42830</v>
      </c>
      <c r="F2594" s="77" t="s">
        <v>2363</v>
      </c>
      <c r="G2594" s="217"/>
      <c r="H2594" s="138" t="str">
        <f>IFERROR(VLOOKUP(G2594,REFERENCES!O:P,2,FALSE),"")</f>
        <v/>
      </c>
      <c r="I2594" s="207">
        <v>72</v>
      </c>
      <c r="J2594" s="207"/>
      <c r="K2594" s="207">
        <v>1</v>
      </c>
      <c r="L2594" s="207">
        <v>71</v>
      </c>
      <c r="M2594" s="147"/>
      <c r="N2594" s="207">
        <v>72</v>
      </c>
      <c r="O2594" s="206"/>
      <c r="P2594" s="206" t="s">
        <v>16</v>
      </c>
      <c r="Q2594" s="206" t="s">
        <v>270</v>
      </c>
      <c r="R2594" s="150" t="s">
        <v>1570</v>
      </c>
      <c r="S2594" s="206" t="s">
        <v>2327</v>
      </c>
      <c r="T2594" s="206"/>
      <c r="U2594" s="206"/>
      <c r="V2594" s="145"/>
      <c r="W2594" s="206" t="str">
        <f t="shared" si="122"/>
        <v>WOR201745GRPE4E</v>
      </c>
      <c r="X2594" s="206">
        <f t="shared" si="123"/>
        <v>0</v>
      </c>
      <c r="Y2594" s="206" t="str">
        <f>VLOOKUP(P2594,NIVEAUXADMIN!A:B,2,FALSE)</f>
        <v>HT08</v>
      </c>
      <c r="Z2594" s="206" t="str">
        <f>VLOOKUP(Q2594,NIVEAUXADMIN!E:F,2,FALSE)</f>
        <v>HT08834</v>
      </c>
      <c r="AA2594" s="206" t="str">
        <f>VLOOKUP(R2594,NIVEAUXADMIN!I:J,2,FALSE)</f>
        <v>HT08834-04</v>
      </c>
      <c r="AB2594" s="206">
        <f>IF(SUMPRODUCT(($A$4:$A2594=A2594)*($Q$4:$Q2594=Q2594))&gt;1,0,1)</f>
        <v>0</v>
      </c>
      <c r="AC2594" s="207">
        <f>IF(SUMPRODUCT(($A$4:$A2594=A2594)*($F$4:$F2594=F2594)*($Q$4:$Q2594=Q2594))&gt;1,0,1)</f>
        <v>0</v>
      </c>
      <c r="AD2594" s="206" t="str">
        <f t="shared" si="124"/>
        <v xml:space="preserve">{"Organisation": "World Renew", "Indicateur": "Sensibilisation ", "Statut": "Réalisé", "Date de l'activité (passé ou planifiée)
( jj-mm-aaaa)": "4/5/2017", "Département": "Grande Anse", "Commune": "Pestel", "Section Communale": "4e Tozia"}, </v>
      </c>
    </row>
    <row r="2595" spans="1:30" s="71" customFormat="1" x14ac:dyDescent="0.25">
      <c r="A2595" s="206" t="s">
        <v>1079</v>
      </c>
      <c r="B2595" s="71" t="s">
        <v>1967</v>
      </c>
      <c r="C2595" s="206"/>
      <c r="D2595" s="206" t="s">
        <v>15</v>
      </c>
      <c r="E2595" s="132" t="s">
        <v>1889</v>
      </c>
      <c r="F2595" s="77" t="s">
        <v>2420</v>
      </c>
      <c r="G2595" s="145" t="s">
        <v>2409</v>
      </c>
      <c r="H2595" s="138" t="str">
        <f>IFERROR(VLOOKUP(G2595,REFERENCES!O:P,2,FALSE),"")</f>
        <v xml:space="preserve">Nombre </v>
      </c>
      <c r="I2595" s="185">
        <v>400</v>
      </c>
      <c r="J2595" s="207"/>
      <c r="K2595" s="207"/>
      <c r="L2595" s="207"/>
      <c r="M2595" s="147" t="s">
        <v>1818</v>
      </c>
      <c r="N2595" s="207">
        <v>400</v>
      </c>
      <c r="O2595" s="149" t="s">
        <v>1038</v>
      </c>
      <c r="P2595" s="206" t="s">
        <v>16</v>
      </c>
      <c r="Q2595" s="143" t="s">
        <v>270</v>
      </c>
      <c r="R2595" s="150" t="s">
        <v>1996</v>
      </c>
      <c r="S2595" s="206" t="s">
        <v>835</v>
      </c>
      <c r="T2595" s="206"/>
      <c r="U2595" s="206"/>
      <c r="V2595" s="145"/>
      <c r="W2595" s="206" t="e">
        <f t="shared" si="122"/>
        <v>#VALUE!</v>
      </c>
      <c r="X2595" s="206">
        <f t="shared" si="123"/>
        <v>36</v>
      </c>
      <c r="Y2595" s="206" t="str">
        <f>VLOOKUP(P2595,NIVEAUXADMIN!A:B,2,FALSE)</f>
        <v>HT08</v>
      </c>
      <c r="Z2595" s="206" t="str">
        <f>VLOOKUP(Q2595,NIVEAUXADMIN!E:F,2,FALSE)</f>
        <v>HT08834</v>
      </c>
      <c r="AA2595" s="206" t="str">
        <f>VLOOKUP(R2595,NIVEAUXADMIN!I:J,2,FALSE)</f>
        <v>HT08834-05</v>
      </c>
      <c r="AB2595" s="206">
        <f>IF(SUMPRODUCT(($A$4:$A2595=A2595)*($Q$4:$Q2595=Q2595))&gt;1,0,1)</f>
        <v>0</v>
      </c>
      <c r="AC2595" s="207">
        <f>IF(SUMPRODUCT(($A$4:$A2595=A2595)*($F$4:$F2595=F2595)*($Q$4:$Q2595=Q2595))&gt;1,0,1)</f>
        <v>1</v>
      </c>
      <c r="AD2595" s="206" t="str">
        <f t="shared" si="124"/>
        <v xml:space="preserve">{"Organisation": "World Renew", "Indicateur": "Distribution de materiel d'abris d'urgence", "Statut": "Réalisé", "Date de l'activité (passé ou planifiée)
( jj-mm-aaaa)": "du 14-Oct-16 au 15-Nov-16", "Département": "Grande Anse", "Commune": "Pestel", "Section Communale": "5e Duchity"}, </v>
      </c>
    </row>
    <row r="2596" spans="1:30" s="71" customFormat="1" x14ac:dyDescent="0.25">
      <c r="A2596" s="71" t="s">
        <v>1079</v>
      </c>
      <c r="B2596" s="71" t="s">
        <v>1967</v>
      </c>
      <c r="D2596" s="71" t="s">
        <v>15</v>
      </c>
      <c r="E2596" s="132" t="s">
        <v>1889</v>
      </c>
      <c r="F2596" s="77" t="s">
        <v>2418</v>
      </c>
      <c r="G2596" s="217" t="s">
        <v>1074</v>
      </c>
      <c r="H2596" s="138" t="str">
        <f>IFERROR(VLOOKUP(G2596,REFERENCES!O:P,2,FALSE),"")</f>
        <v/>
      </c>
      <c r="I2596" s="185">
        <v>50</v>
      </c>
      <c r="J2596" s="207"/>
      <c r="K2596" s="207"/>
      <c r="L2596" s="207"/>
      <c r="M2596" s="147" t="s">
        <v>1818</v>
      </c>
      <c r="N2596" s="73">
        <v>400</v>
      </c>
      <c r="O2596" s="149" t="s">
        <v>1038</v>
      </c>
      <c r="P2596" s="71" t="s">
        <v>16</v>
      </c>
      <c r="Q2596" s="71" t="s">
        <v>270</v>
      </c>
      <c r="R2596" s="150" t="s">
        <v>1996</v>
      </c>
      <c r="S2596" s="143" t="s">
        <v>835</v>
      </c>
      <c r="T2596" s="206"/>
      <c r="U2596" s="206"/>
      <c r="V2596" s="145"/>
      <c r="W2596" s="206" t="e">
        <f t="shared" si="122"/>
        <v>#VALUE!</v>
      </c>
      <c r="X2596" s="206">
        <f t="shared" si="123"/>
        <v>36</v>
      </c>
      <c r="Y2596" s="206" t="str">
        <f>VLOOKUP(P2596,NIVEAUXADMIN!A:B,2,FALSE)</f>
        <v>HT08</v>
      </c>
      <c r="Z2596" s="206" t="str">
        <f>VLOOKUP(Q2596,NIVEAUXADMIN!E:F,2,FALSE)</f>
        <v>HT08834</v>
      </c>
      <c r="AA2596" s="206" t="str">
        <f>VLOOKUP(R2596,NIVEAUXADMIN!I:J,2,FALSE)</f>
        <v>HT08834-05</v>
      </c>
      <c r="AB2596" s="206">
        <f>IF(SUMPRODUCT(($A$4:$A2596=A2596)*($Q$4:$Q2596=Q2596))&gt;1,0,1)</f>
        <v>0</v>
      </c>
      <c r="AC2596" s="207">
        <f>IF(SUMPRODUCT(($A$4:$A2596=A2596)*($F$4:$F2596=F2596)*($Q$4:$Q2596=Q2596))&gt;1,0,1)</f>
        <v>1</v>
      </c>
      <c r="AD2596" s="206" t="str">
        <f t="shared" si="124"/>
        <v xml:space="preserve">{"Organisation": "World Renew", "Indicateur": "Support à l'auto-recouvrement pour la réparation et reconstruction", "Statut": "Réalisé", "Date de l'activité (passé ou planifiée)
( jj-mm-aaaa)": "du 14-Oct-16 au 15-Nov-16", "Département": "Grande Anse", "Commune": "Pestel", "Section Communale": "5e Duchity"}, </v>
      </c>
    </row>
    <row r="2597" spans="1:30" s="71" customFormat="1" x14ac:dyDescent="0.25">
      <c r="A2597" s="71" t="s">
        <v>1079</v>
      </c>
      <c r="C2597" s="71" t="s">
        <v>2324</v>
      </c>
      <c r="D2597" s="71" t="s">
        <v>15</v>
      </c>
      <c r="E2597" s="132" t="s">
        <v>2325</v>
      </c>
      <c r="F2597" s="77" t="s">
        <v>2363</v>
      </c>
      <c r="G2597" s="217"/>
      <c r="H2597" s="138" t="str">
        <f>IFERROR(VLOOKUP(G2597,REFERENCES!O:P,2,FALSE),"")</f>
        <v/>
      </c>
      <c r="I2597" s="207">
        <v>740</v>
      </c>
      <c r="J2597" s="207"/>
      <c r="K2597" s="207">
        <v>345</v>
      </c>
      <c r="L2597" s="207">
        <v>395</v>
      </c>
      <c r="M2597" s="147"/>
      <c r="N2597" s="207">
        <v>740</v>
      </c>
      <c r="O2597" s="206"/>
      <c r="P2597" s="71" t="s">
        <v>16</v>
      </c>
      <c r="Q2597" s="71" t="s">
        <v>270</v>
      </c>
      <c r="R2597" s="150" t="s">
        <v>1570</v>
      </c>
      <c r="S2597" s="206" t="s">
        <v>1965</v>
      </c>
      <c r="T2597" s="206"/>
      <c r="U2597" s="206"/>
      <c r="V2597" s="145"/>
      <c r="W2597" s="206" t="e">
        <f t="shared" si="122"/>
        <v>#VALUE!</v>
      </c>
      <c r="X2597" s="206">
        <f t="shared" si="123"/>
        <v>36</v>
      </c>
      <c r="Y2597" s="206" t="str">
        <f>VLOOKUP(P2597,NIVEAUXADMIN!A:B,2,FALSE)</f>
        <v>HT08</v>
      </c>
      <c r="Z2597" s="206" t="str">
        <f>VLOOKUP(Q2597,NIVEAUXADMIN!E:F,2,FALSE)</f>
        <v>HT08834</v>
      </c>
      <c r="AA2597" s="206" t="str">
        <f>VLOOKUP(R2597,NIVEAUXADMIN!I:J,2,FALSE)</f>
        <v>HT08834-04</v>
      </c>
      <c r="AB2597" s="206">
        <f>IF(SUMPRODUCT(($A$4:$A2597=A2597)*($Q$4:$Q2597=Q2597))&gt;1,0,1)</f>
        <v>0</v>
      </c>
      <c r="AC2597" s="207">
        <f>IF(SUMPRODUCT(($A$4:$A2597=A2597)*($F$4:$F2597=F2597)*($Q$4:$Q2597=Q2597))&gt;1,0,1)</f>
        <v>0</v>
      </c>
      <c r="AD2597" s="206" t="str">
        <f t="shared" si="124"/>
        <v xml:space="preserve">{"Organisation": "World Renew", "Indicateur": "Sensibilisation ", "Statut": "Réalisé", "Date de l'activité (passé ou planifiée)
( jj-mm-aaaa)": "les 13 &amp; 16 fev 2017", "Département": "Grande Anse", "Commune": "Pestel", "Section Communale": "4e Tozia"}, </v>
      </c>
    </row>
    <row r="2598" spans="1:30" s="71" customFormat="1" x14ac:dyDescent="0.25">
      <c r="A2598" s="71" t="s">
        <v>1079</v>
      </c>
      <c r="B2598" s="71" t="s">
        <v>1967</v>
      </c>
      <c r="D2598" s="71" t="s">
        <v>15</v>
      </c>
      <c r="E2598" s="132" t="s">
        <v>2195</v>
      </c>
      <c r="F2598" s="77" t="s">
        <v>2420</v>
      </c>
      <c r="G2598" s="145" t="s">
        <v>2409</v>
      </c>
      <c r="H2598" s="138" t="str">
        <f>IFERROR(VLOOKUP(G2598,REFERENCES!O:P,2,FALSE),"")</f>
        <v xml:space="preserve">Nombre </v>
      </c>
      <c r="I2598" s="207">
        <v>753</v>
      </c>
      <c r="J2598" s="207"/>
      <c r="K2598" s="207">
        <v>1329</v>
      </c>
      <c r="L2598" s="207">
        <v>1396</v>
      </c>
      <c r="M2598" s="147"/>
      <c r="N2598" s="207">
        <v>753</v>
      </c>
      <c r="O2598" s="206"/>
      <c r="P2598" s="206" t="s">
        <v>16</v>
      </c>
      <c r="Q2598" s="206" t="s">
        <v>270</v>
      </c>
      <c r="R2598" s="150" t="s">
        <v>1996</v>
      </c>
      <c r="S2598" s="206" t="s">
        <v>835</v>
      </c>
      <c r="T2598" s="206"/>
      <c r="U2598" s="206"/>
      <c r="V2598" s="145"/>
      <c r="W2598" s="206" t="e">
        <f t="shared" si="122"/>
        <v>#VALUE!</v>
      </c>
      <c r="X2598" s="206">
        <f t="shared" si="123"/>
        <v>36</v>
      </c>
      <c r="Y2598" s="206" t="str">
        <f>VLOOKUP(P2598,NIVEAUXADMIN!A:B,2,FALSE)</f>
        <v>HT08</v>
      </c>
      <c r="Z2598" s="206" t="str">
        <f>VLOOKUP(Q2598,NIVEAUXADMIN!E:F,2,FALSE)</f>
        <v>HT08834</v>
      </c>
      <c r="AA2598" s="206" t="str">
        <f>VLOOKUP(R2598,NIVEAUXADMIN!I:J,2,FALSE)</f>
        <v>HT08834-05</v>
      </c>
      <c r="AB2598" s="206">
        <f>IF(SUMPRODUCT(($A$4:$A2598=A2598)*($Q$4:$Q2598=Q2598))&gt;1,0,1)</f>
        <v>0</v>
      </c>
      <c r="AC2598" s="207">
        <f>IF(SUMPRODUCT(($A$4:$A2598=A2598)*($F$4:$F2598=F2598)*($Q$4:$Q2598=Q2598))&gt;1,0,1)</f>
        <v>0</v>
      </c>
      <c r="AD2598" s="206" t="str">
        <f t="shared" si="124"/>
        <v xml:space="preserve">{"Organisation": "World Renew", "Indicateur": "Distribution de materiel d'abris d'urgence", "Statut": "Réalisé", "Date de l'activité (passé ou planifiée)
( jj-mm-aaaa)": "les 27-dec-16 &amp; 28-dec-16", "Département": "Grande Anse", "Commune": "Pestel", "Section Communale": "5e Duchity"}, </v>
      </c>
    </row>
    <row r="2599" spans="1:30" s="71" customFormat="1" x14ac:dyDescent="0.25">
      <c r="A2599" s="71" t="s">
        <v>1079</v>
      </c>
      <c r="B2599" s="71" t="s">
        <v>1967</v>
      </c>
      <c r="C2599" s="206"/>
      <c r="D2599" s="206" t="s">
        <v>15</v>
      </c>
      <c r="E2599" s="132" t="s">
        <v>2195</v>
      </c>
      <c r="F2599" s="77" t="s">
        <v>2417</v>
      </c>
      <c r="G2599" s="145" t="s">
        <v>1047</v>
      </c>
      <c r="H2599" s="138" t="str">
        <f>IFERROR(VLOOKUP(G2599,REFERENCES!O:P,2,FALSE),"")</f>
        <v xml:space="preserve">Nombre </v>
      </c>
      <c r="I2599" s="207">
        <v>753</v>
      </c>
      <c r="J2599" s="207"/>
      <c r="K2599" s="207">
        <v>1329</v>
      </c>
      <c r="L2599" s="207">
        <v>1396</v>
      </c>
      <c r="M2599" s="147"/>
      <c r="N2599" s="207">
        <v>753</v>
      </c>
      <c r="O2599" s="206"/>
      <c r="P2599" s="206" t="s">
        <v>16</v>
      </c>
      <c r="Q2599" s="206" t="s">
        <v>270</v>
      </c>
      <c r="R2599" s="150" t="s">
        <v>1996</v>
      </c>
      <c r="S2599" s="206" t="s">
        <v>835</v>
      </c>
      <c r="T2599" s="206"/>
      <c r="U2599" s="206"/>
      <c r="V2599" s="145"/>
      <c r="W2599" s="206" t="e">
        <f t="shared" si="122"/>
        <v>#VALUE!</v>
      </c>
      <c r="X2599" s="206">
        <f t="shared" si="123"/>
        <v>36</v>
      </c>
      <c r="Y2599" s="206" t="str">
        <f>VLOOKUP(P2599,NIVEAUXADMIN!A:B,2,FALSE)</f>
        <v>HT08</v>
      </c>
      <c r="Z2599" s="206" t="str">
        <f>VLOOKUP(Q2599,NIVEAUXADMIN!E:F,2,FALSE)</f>
        <v>HT08834</v>
      </c>
      <c r="AA2599" s="206" t="str">
        <f>VLOOKUP(R2599,NIVEAUXADMIN!I:J,2,FALSE)</f>
        <v>HT08834-05</v>
      </c>
      <c r="AB2599" s="206">
        <f>IF(SUMPRODUCT(($A$4:$A2599=A2599)*($Q$4:$Q2599=Q2599))&gt;1,0,1)</f>
        <v>0</v>
      </c>
      <c r="AC2599" s="207">
        <f>IF(SUMPRODUCT(($A$4:$A2599=A2599)*($F$4:$F2599=F2599)*($Q$4:$Q2599=Q2599))&gt;1,0,1)</f>
        <v>1</v>
      </c>
      <c r="AD2599"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0" spans="1:30" s="71" customFormat="1" x14ac:dyDescent="0.25">
      <c r="A2600" s="71" t="s">
        <v>1079</v>
      </c>
      <c r="B2600" s="206" t="s">
        <v>1967</v>
      </c>
      <c r="C2600" s="206"/>
      <c r="D2600" s="206" t="s">
        <v>15</v>
      </c>
      <c r="E2600" s="132" t="s">
        <v>2195</v>
      </c>
      <c r="F2600" s="208" t="s">
        <v>2417</v>
      </c>
      <c r="G2600" s="145" t="s">
        <v>1055</v>
      </c>
      <c r="H2600" s="138" t="str">
        <f>IFERROR(VLOOKUP(G2600,REFERENCES!O:P,2,FALSE),"")</f>
        <v xml:space="preserve">Nombre </v>
      </c>
      <c r="I2600" s="207">
        <v>753</v>
      </c>
      <c r="J2600" s="207"/>
      <c r="K2600" s="207">
        <v>1329</v>
      </c>
      <c r="L2600" s="207">
        <v>1396</v>
      </c>
      <c r="M2600" s="147"/>
      <c r="N2600" s="207">
        <v>753</v>
      </c>
      <c r="O2600" s="206"/>
      <c r="P2600" s="206" t="s">
        <v>16</v>
      </c>
      <c r="Q2600" s="206" t="s">
        <v>270</v>
      </c>
      <c r="R2600" s="150" t="s">
        <v>1996</v>
      </c>
      <c r="S2600" s="206" t="s">
        <v>835</v>
      </c>
      <c r="T2600" s="206"/>
      <c r="U2600" s="206"/>
      <c r="V2600" s="145" t="s">
        <v>1998</v>
      </c>
      <c r="W2600" s="206" t="e">
        <f t="shared" si="122"/>
        <v>#VALUE!</v>
      </c>
      <c r="X2600" s="206">
        <f t="shared" si="123"/>
        <v>36</v>
      </c>
      <c r="Y2600" s="206" t="str">
        <f>VLOOKUP(P2600,NIVEAUXADMIN!A:B,2,FALSE)</f>
        <v>HT08</v>
      </c>
      <c r="Z2600" s="206" t="str">
        <f>VLOOKUP(Q2600,NIVEAUXADMIN!E:F,2,FALSE)</f>
        <v>HT08834</v>
      </c>
      <c r="AA2600" s="206" t="str">
        <f>VLOOKUP(R2600,NIVEAUXADMIN!I:J,2,FALSE)</f>
        <v>HT08834-05</v>
      </c>
      <c r="AB2600" s="206">
        <f>IF(SUMPRODUCT(($A$4:$A2600=A2600)*($Q$4:$Q2600=Q2600))&gt;1,0,1)</f>
        <v>0</v>
      </c>
      <c r="AC2600" s="207">
        <f>IF(SUMPRODUCT(($A$4:$A2600=A2600)*($F$4:$F2600=F2600)*($Q$4:$Q2600=Q2600))&gt;1,0,1)</f>
        <v>0</v>
      </c>
      <c r="AD2600"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1" spans="1:30" s="71" customFormat="1" x14ac:dyDescent="0.25">
      <c r="A2601" s="71" t="s">
        <v>1079</v>
      </c>
      <c r="B2601" s="71" t="s">
        <v>1967</v>
      </c>
      <c r="D2601" s="71" t="s">
        <v>15</v>
      </c>
      <c r="E2601" s="132" t="s">
        <v>2195</v>
      </c>
      <c r="F2601" s="77" t="s">
        <v>2417</v>
      </c>
      <c r="G2601" s="145" t="s">
        <v>1056</v>
      </c>
      <c r="H2601" s="138" t="str">
        <f>IFERROR(VLOOKUP(G2601,REFERENCES!O:P,2,FALSE),"")</f>
        <v xml:space="preserve">Nombre </v>
      </c>
      <c r="I2601" s="207">
        <v>753</v>
      </c>
      <c r="J2601" s="207"/>
      <c r="K2601" s="207">
        <v>1329</v>
      </c>
      <c r="L2601" s="207">
        <v>1396</v>
      </c>
      <c r="M2601" s="147"/>
      <c r="N2601" s="207">
        <v>753</v>
      </c>
      <c r="O2601" s="206"/>
      <c r="P2601" s="71" t="s">
        <v>16</v>
      </c>
      <c r="Q2601" s="71" t="s">
        <v>270</v>
      </c>
      <c r="R2601" s="150" t="s">
        <v>1996</v>
      </c>
      <c r="S2601" s="206" t="s">
        <v>835</v>
      </c>
      <c r="T2601" s="206"/>
      <c r="U2601" s="206"/>
      <c r="V2601" s="145" t="s">
        <v>2323</v>
      </c>
      <c r="W2601" s="206" t="e">
        <f t="shared" si="122"/>
        <v>#VALUE!</v>
      </c>
      <c r="X2601" s="206">
        <f t="shared" si="123"/>
        <v>36</v>
      </c>
      <c r="Y2601" s="206" t="str">
        <f>VLOOKUP(P2601,NIVEAUXADMIN!A:B,2,FALSE)</f>
        <v>HT08</v>
      </c>
      <c r="Z2601" s="206" t="str">
        <f>VLOOKUP(Q2601,NIVEAUXADMIN!E:F,2,FALSE)</f>
        <v>HT08834</v>
      </c>
      <c r="AA2601" s="206" t="str">
        <f>VLOOKUP(R2601,NIVEAUXADMIN!I:J,2,FALSE)</f>
        <v>HT08834-05</v>
      </c>
      <c r="AB2601" s="206">
        <f>IF(SUMPRODUCT(($A$4:$A2601=A2601)*($Q$4:$Q2601=Q2601))&gt;1,0,1)</f>
        <v>0</v>
      </c>
      <c r="AC2601" s="207">
        <f>IF(SUMPRODUCT(($A$4:$A2601=A2601)*($F$4:$F2601=F2601)*($Q$4:$Q2601=Q2601))&gt;1,0,1)</f>
        <v>0</v>
      </c>
      <c r="AD2601"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2" spans="1:30" s="71" customFormat="1" x14ac:dyDescent="0.25">
      <c r="A2602" s="71" t="s">
        <v>1079</v>
      </c>
      <c r="B2602" s="71" t="s">
        <v>1967</v>
      </c>
      <c r="D2602" s="71" t="s">
        <v>15</v>
      </c>
      <c r="E2602" s="132" t="s">
        <v>2195</v>
      </c>
      <c r="F2602" s="77" t="s">
        <v>2420</v>
      </c>
      <c r="G2602" s="145" t="s">
        <v>2409</v>
      </c>
      <c r="H2602" s="138" t="str">
        <f>IFERROR(VLOOKUP(G2602,REFERENCES!O:P,2,FALSE),"")</f>
        <v xml:space="preserve">Nombre </v>
      </c>
      <c r="I2602" s="207">
        <v>379</v>
      </c>
      <c r="J2602" s="207"/>
      <c r="K2602" s="207">
        <v>1151</v>
      </c>
      <c r="L2602" s="207">
        <v>1185</v>
      </c>
      <c r="M2602" s="147"/>
      <c r="N2602" s="207">
        <v>379</v>
      </c>
      <c r="O2602" s="206"/>
      <c r="P2602" s="71" t="s">
        <v>16</v>
      </c>
      <c r="Q2602" s="71" t="s">
        <v>270</v>
      </c>
      <c r="R2602" s="150" t="s">
        <v>1996</v>
      </c>
      <c r="S2602" s="206" t="s">
        <v>1965</v>
      </c>
      <c r="T2602" s="206"/>
      <c r="U2602" s="206"/>
      <c r="V2602" s="145"/>
      <c r="W2602" s="206" t="e">
        <f t="shared" si="122"/>
        <v>#VALUE!</v>
      </c>
      <c r="X2602" s="206">
        <f t="shared" si="123"/>
        <v>36</v>
      </c>
      <c r="Y2602" s="206" t="str">
        <f>VLOOKUP(P2602,NIVEAUXADMIN!A:B,2,FALSE)</f>
        <v>HT08</v>
      </c>
      <c r="Z2602" s="206" t="str">
        <f>VLOOKUP(Q2602,NIVEAUXADMIN!E:F,2,FALSE)</f>
        <v>HT08834</v>
      </c>
      <c r="AA2602" s="206" t="str">
        <f>VLOOKUP(R2602,NIVEAUXADMIN!I:J,2,FALSE)</f>
        <v>HT08834-05</v>
      </c>
      <c r="AB2602" s="206">
        <f>IF(SUMPRODUCT(($A$4:$A2602=A2602)*($Q$4:$Q2602=Q2602))&gt;1,0,1)</f>
        <v>0</v>
      </c>
      <c r="AC2602" s="207">
        <f>IF(SUMPRODUCT(($A$4:$A2602=A2602)*($F$4:$F2602=F2602)*($Q$4:$Q2602=Q2602))&gt;1,0,1)</f>
        <v>0</v>
      </c>
      <c r="AD2602" s="206" t="str">
        <f t="shared" si="124"/>
        <v xml:space="preserve">{"Organisation": "World Renew", "Indicateur": "Distribution de materiel d'abris d'urgence", "Statut": "Réalisé", "Date de l'activité (passé ou planifiée)
( jj-mm-aaaa)": "les 27-dec-16 &amp; 28-dec-16", "Département": "Grande Anse", "Commune": "Pestel", "Section Communale": "5e Duchity"}, </v>
      </c>
    </row>
    <row r="2603" spans="1:30" s="71" customFormat="1" x14ac:dyDescent="0.25">
      <c r="A2603" s="71" t="s">
        <v>1079</v>
      </c>
      <c r="B2603" s="71" t="s">
        <v>1967</v>
      </c>
      <c r="D2603" s="71" t="s">
        <v>15</v>
      </c>
      <c r="E2603" s="132" t="s">
        <v>2195</v>
      </c>
      <c r="F2603" s="148" t="s">
        <v>2417</v>
      </c>
      <c r="G2603" s="145" t="s">
        <v>1047</v>
      </c>
      <c r="H2603" s="138" t="str">
        <f>IFERROR(VLOOKUP(G2603,REFERENCES!O:P,2,FALSE),"")</f>
        <v xml:space="preserve">Nombre </v>
      </c>
      <c r="I2603" s="207">
        <v>379</v>
      </c>
      <c r="J2603" s="207"/>
      <c r="K2603" s="207">
        <v>1151</v>
      </c>
      <c r="L2603" s="207">
        <v>1185</v>
      </c>
      <c r="M2603" s="147"/>
      <c r="N2603" s="207">
        <v>379</v>
      </c>
      <c r="O2603" s="206"/>
      <c r="P2603" s="206" t="s">
        <v>16</v>
      </c>
      <c r="Q2603" s="206" t="s">
        <v>270</v>
      </c>
      <c r="R2603" s="150" t="s">
        <v>1996</v>
      </c>
      <c r="S2603" s="143" t="s">
        <v>1965</v>
      </c>
      <c r="T2603" s="206"/>
      <c r="U2603" s="206"/>
      <c r="V2603" s="145"/>
      <c r="W2603" s="206" t="e">
        <f t="shared" si="122"/>
        <v>#VALUE!</v>
      </c>
      <c r="X2603" s="206">
        <f t="shared" si="123"/>
        <v>36</v>
      </c>
      <c r="Y2603" s="206" t="str">
        <f>VLOOKUP(P2603,NIVEAUXADMIN!A:B,2,FALSE)</f>
        <v>HT08</v>
      </c>
      <c r="Z2603" s="206" t="str">
        <f>VLOOKUP(Q2603,NIVEAUXADMIN!E:F,2,FALSE)</f>
        <v>HT08834</v>
      </c>
      <c r="AA2603" s="206" t="str">
        <f>VLOOKUP(R2603,NIVEAUXADMIN!I:J,2,FALSE)</f>
        <v>HT08834-05</v>
      </c>
      <c r="AB2603" s="206">
        <f>IF(SUMPRODUCT(($A$4:$A2603=A2603)*($Q$4:$Q2603=Q2603))&gt;1,0,1)</f>
        <v>0</v>
      </c>
      <c r="AC2603" s="207">
        <f>IF(SUMPRODUCT(($A$4:$A2603=A2603)*($F$4:$F2603=F2603)*($Q$4:$Q2603=Q2603))&gt;1,0,1)</f>
        <v>0</v>
      </c>
      <c r="AD2603"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4" spans="1:30" s="71" customFormat="1" x14ac:dyDescent="0.25">
      <c r="A2604" s="71" t="s">
        <v>1079</v>
      </c>
      <c r="B2604" s="71" t="s">
        <v>1967</v>
      </c>
      <c r="D2604" s="71" t="s">
        <v>15</v>
      </c>
      <c r="E2604" s="132" t="s">
        <v>2195</v>
      </c>
      <c r="F2604" s="77" t="s">
        <v>2417</v>
      </c>
      <c r="G2604" s="145" t="s">
        <v>1055</v>
      </c>
      <c r="H2604" s="138" t="str">
        <f>IFERROR(VLOOKUP(G2604,REFERENCES!O:P,2,FALSE),"")</f>
        <v xml:space="preserve">Nombre </v>
      </c>
      <c r="I2604" s="207">
        <v>379</v>
      </c>
      <c r="J2604" s="207"/>
      <c r="K2604" s="207">
        <v>1151</v>
      </c>
      <c r="L2604" s="207">
        <v>1185</v>
      </c>
      <c r="M2604" s="147"/>
      <c r="N2604" s="207">
        <v>379</v>
      </c>
      <c r="O2604" s="206"/>
      <c r="P2604" s="71" t="s">
        <v>16</v>
      </c>
      <c r="Q2604" s="71" t="s">
        <v>270</v>
      </c>
      <c r="R2604" s="150" t="s">
        <v>1996</v>
      </c>
      <c r="S2604" s="206" t="s">
        <v>1965</v>
      </c>
      <c r="T2604" s="206"/>
      <c r="U2604" s="206"/>
      <c r="V2604" s="145"/>
      <c r="W2604" s="206" t="e">
        <f t="shared" si="122"/>
        <v>#VALUE!</v>
      </c>
      <c r="X2604" s="206">
        <f t="shared" si="123"/>
        <v>36</v>
      </c>
      <c r="Y2604" s="206" t="str">
        <f>VLOOKUP(P2604,NIVEAUXADMIN!A:B,2,FALSE)</f>
        <v>HT08</v>
      </c>
      <c r="Z2604" s="206" t="str">
        <f>VLOOKUP(Q2604,NIVEAUXADMIN!E:F,2,FALSE)</f>
        <v>HT08834</v>
      </c>
      <c r="AA2604" s="206" t="str">
        <f>VLOOKUP(R2604,NIVEAUXADMIN!I:J,2,FALSE)</f>
        <v>HT08834-05</v>
      </c>
      <c r="AB2604" s="206">
        <f>IF(SUMPRODUCT(($A$4:$A2604=A2604)*($Q$4:$Q2604=Q2604))&gt;1,0,1)</f>
        <v>0</v>
      </c>
      <c r="AC2604" s="207">
        <f>IF(SUMPRODUCT(($A$4:$A2604=A2604)*($F$4:$F2604=F2604)*($Q$4:$Q2604=Q2604))&gt;1,0,1)</f>
        <v>0</v>
      </c>
      <c r="AD2604"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5" spans="1:30" s="71" customFormat="1" x14ac:dyDescent="0.25">
      <c r="A2605" s="71" t="s">
        <v>1079</v>
      </c>
      <c r="B2605" s="71" t="s">
        <v>1967</v>
      </c>
      <c r="D2605" s="71" t="s">
        <v>15</v>
      </c>
      <c r="E2605" s="132" t="s">
        <v>2195</v>
      </c>
      <c r="F2605" s="77" t="s">
        <v>2417</v>
      </c>
      <c r="G2605" s="145" t="s">
        <v>1056</v>
      </c>
      <c r="H2605" s="138" t="str">
        <f>IFERROR(VLOOKUP(G2605,REFERENCES!O:P,2,FALSE),"")</f>
        <v xml:space="preserve">Nombre </v>
      </c>
      <c r="I2605" s="207">
        <v>379</v>
      </c>
      <c r="J2605" s="207"/>
      <c r="K2605" s="207">
        <v>1151</v>
      </c>
      <c r="L2605" s="207">
        <v>1185</v>
      </c>
      <c r="M2605" s="147"/>
      <c r="N2605" s="207">
        <v>379</v>
      </c>
      <c r="O2605" s="206"/>
      <c r="P2605" s="206" t="s">
        <v>16</v>
      </c>
      <c r="Q2605" s="206" t="s">
        <v>270</v>
      </c>
      <c r="R2605" s="150" t="s">
        <v>1996</v>
      </c>
      <c r="S2605" s="206" t="s">
        <v>1965</v>
      </c>
      <c r="T2605" s="206"/>
      <c r="U2605" s="206"/>
      <c r="V2605" s="145" t="s">
        <v>2323</v>
      </c>
      <c r="W2605" s="206" t="e">
        <f t="shared" si="122"/>
        <v>#VALUE!</v>
      </c>
      <c r="X2605" s="206">
        <f t="shared" si="123"/>
        <v>36</v>
      </c>
      <c r="Y2605" s="206" t="str">
        <f>VLOOKUP(P2605,NIVEAUXADMIN!A:B,2,FALSE)</f>
        <v>HT08</v>
      </c>
      <c r="Z2605" s="206" t="str">
        <f>VLOOKUP(Q2605,NIVEAUXADMIN!E:F,2,FALSE)</f>
        <v>HT08834</v>
      </c>
      <c r="AA2605" s="206" t="str">
        <f>VLOOKUP(R2605,NIVEAUXADMIN!I:J,2,FALSE)</f>
        <v>HT08834-05</v>
      </c>
      <c r="AB2605" s="206">
        <f>IF(SUMPRODUCT(($A$4:$A2605=A2605)*($Q$4:$Q2605=Q2605))&gt;1,0,1)</f>
        <v>0</v>
      </c>
      <c r="AC2605" s="207">
        <f>IF(SUMPRODUCT(($A$4:$A2605=A2605)*($F$4:$F2605=F2605)*($Q$4:$Q2605=Q2605))&gt;1,0,1)</f>
        <v>0</v>
      </c>
      <c r="AD2605"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6" spans="1:30" s="71" customFormat="1" x14ac:dyDescent="0.25">
      <c r="A2606" s="71" t="s">
        <v>1079</v>
      </c>
      <c r="B2606" s="71" t="s">
        <v>1967</v>
      </c>
      <c r="C2606" s="206"/>
      <c r="D2606" s="206" t="s">
        <v>15</v>
      </c>
      <c r="E2606" s="132" t="s">
        <v>2195</v>
      </c>
      <c r="F2606" s="77" t="s">
        <v>2420</v>
      </c>
      <c r="G2606" s="145" t="s">
        <v>2409</v>
      </c>
      <c r="H2606" s="138" t="str">
        <f>IFERROR(VLOOKUP(G2606,REFERENCES!O:P,2,FALSE),"")</f>
        <v xml:space="preserve">Nombre </v>
      </c>
      <c r="I2606" s="207">
        <v>442</v>
      </c>
      <c r="J2606" s="207"/>
      <c r="K2606" s="207">
        <v>1329</v>
      </c>
      <c r="L2606" s="207">
        <v>1396</v>
      </c>
      <c r="M2606" s="147"/>
      <c r="N2606" s="207">
        <v>442</v>
      </c>
      <c r="O2606" s="206"/>
      <c r="P2606" s="206" t="s">
        <v>16</v>
      </c>
      <c r="Q2606" s="206" t="s">
        <v>270</v>
      </c>
      <c r="R2606" s="150" t="s">
        <v>1996</v>
      </c>
      <c r="S2606" s="206" t="s">
        <v>1966</v>
      </c>
      <c r="T2606" s="206"/>
      <c r="U2606" s="206"/>
      <c r="V2606" s="145"/>
      <c r="W2606" s="206" t="e">
        <f t="shared" si="122"/>
        <v>#VALUE!</v>
      </c>
      <c r="X2606" s="206">
        <f t="shared" si="123"/>
        <v>36</v>
      </c>
      <c r="Y2606" s="206" t="str">
        <f>VLOOKUP(P2606,NIVEAUXADMIN!A:B,2,FALSE)</f>
        <v>HT08</v>
      </c>
      <c r="Z2606" s="206" t="str">
        <f>VLOOKUP(Q2606,NIVEAUXADMIN!E:F,2,FALSE)</f>
        <v>HT08834</v>
      </c>
      <c r="AA2606" s="206" t="str">
        <f>VLOOKUP(R2606,NIVEAUXADMIN!I:J,2,FALSE)</f>
        <v>HT08834-05</v>
      </c>
      <c r="AB2606" s="206">
        <f>IF(SUMPRODUCT(($A$4:$A2606=A2606)*($Q$4:$Q2606=Q2606))&gt;1,0,1)</f>
        <v>0</v>
      </c>
      <c r="AC2606" s="207">
        <f>IF(SUMPRODUCT(($A$4:$A2606=A2606)*($F$4:$F2606=F2606)*($Q$4:$Q2606=Q2606))&gt;1,0,1)</f>
        <v>0</v>
      </c>
      <c r="AD2606" s="206" t="str">
        <f t="shared" si="124"/>
        <v xml:space="preserve">{"Organisation": "World Renew", "Indicateur": "Distribution de materiel d'abris d'urgence", "Statut": "Réalisé", "Date de l'activité (passé ou planifiée)
( jj-mm-aaaa)": "les 27-dec-16 &amp; 28-dec-16", "Département": "Grande Anse", "Commune": "Pestel", "Section Communale": "5e Duchity"}, </v>
      </c>
    </row>
    <row r="2607" spans="1:30" s="71" customFormat="1" x14ac:dyDescent="0.25">
      <c r="A2607" s="206" t="s">
        <v>1079</v>
      </c>
      <c r="B2607" s="71" t="s">
        <v>1967</v>
      </c>
      <c r="C2607" s="206"/>
      <c r="D2607" s="206" t="s">
        <v>15</v>
      </c>
      <c r="E2607" s="132" t="s">
        <v>2195</v>
      </c>
      <c r="F2607" s="77" t="s">
        <v>2417</v>
      </c>
      <c r="G2607" s="145" t="s">
        <v>1047</v>
      </c>
      <c r="H2607" s="138" t="str">
        <f>IFERROR(VLOOKUP(G2607,REFERENCES!O:P,2,FALSE),"")</f>
        <v xml:space="preserve">Nombre </v>
      </c>
      <c r="I2607" s="207">
        <v>442</v>
      </c>
      <c r="J2607" s="207"/>
      <c r="K2607" s="207">
        <v>1329</v>
      </c>
      <c r="L2607" s="207">
        <v>1396</v>
      </c>
      <c r="M2607" s="147"/>
      <c r="N2607" s="207">
        <v>442</v>
      </c>
      <c r="O2607" s="206"/>
      <c r="P2607" s="206" t="s">
        <v>16</v>
      </c>
      <c r="Q2607" s="206" t="s">
        <v>270</v>
      </c>
      <c r="R2607" s="150" t="s">
        <v>1996</v>
      </c>
      <c r="S2607" s="206" t="s">
        <v>1966</v>
      </c>
      <c r="T2607" s="206"/>
      <c r="U2607" s="206"/>
      <c r="V2607" s="145"/>
      <c r="W2607" s="206" t="e">
        <f t="shared" si="122"/>
        <v>#VALUE!</v>
      </c>
      <c r="X2607" s="206">
        <f t="shared" si="123"/>
        <v>36</v>
      </c>
      <c r="Y2607" s="206" t="str">
        <f>VLOOKUP(P2607,NIVEAUXADMIN!A:B,2,FALSE)</f>
        <v>HT08</v>
      </c>
      <c r="Z2607" s="206" t="str">
        <f>VLOOKUP(Q2607,NIVEAUXADMIN!E:F,2,FALSE)</f>
        <v>HT08834</v>
      </c>
      <c r="AA2607" s="206" t="str">
        <f>VLOOKUP(R2607,NIVEAUXADMIN!I:J,2,FALSE)</f>
        <v>HT08834-05</v>
      </c>
      <c r="AB2607" s="206">
        <f>IF(SUMPRODUCT(($A$4:$A2607=A2607)*($Q$4:$Q2607=Q2607))&gt;1,0,1)</f>
        <v>0</v>
      </c>
      <c r="AC2607" s="207">
        <f>IF(SUMPRODUCT(($A$4:$A2607=A2607)*($F$4:$F2607=F2607)*($Q$4:$Q2607=Q2607))&gt;1,0,1)</f>
        <v>0</v>
      </c>
      <c r="AD2607"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8" spans="1:30" s="71" customFormat="1" x14ac:dyDescent="0.25">
      <c r="A2608" s="206" t="s">
        <v>1079</v>
      </c>
      <c r="B2608" s="71" t="s">
        <v>1967</v>
      </c>
      <c r="C2608" s="206"/>
      <c r="D2608" s="206" t="s">
        <v>15</v>
      </c>
      <c r="E2608" s="132" t="s">
        <v>2195</v>
      </c>
      <c r="F2608" s="77" t="s">
        <v>2417</v>
      </c>
      <c r="G2608" s="145" t="s">
        <v>1055</v>
      </c>
      <c r="H2608" s="138" t="str">
        <f>IFERROR(VLOOKUP(G2608,REFERENCES!O:P,2,FALSE),"")</f>
        <v xml:space="preserve">Nombre </v>
      </c>
      <c r="I2608" s="207">
        <v>442</v>
      </c>
      <c r="J2608" s="207"/>
      <c r="K2608" s="207">
        <v>1329</v>
      </c>
      <c r="L2608" s="207">
        <v>1396</v>
      </c>
      <c r="M2608" s="147"/>
      <c r="N2608" s="207">
        <v>442</v>
      </c>
      <c r="O2608" s="206"/>
      <c r="P2608" s="206" t="s">
        <v>16</v>
      </c>
      <c r="Q2608" s="143" t="s">
        <v>270</v>
      </c>
      <c r="R2608" s="150" t="s">
        <v>1996</v>
      </c>
      <c r="S2608" s="206" t="s">
        <v>1966</v>
      </c>
      <c r="T2608" s="206"/>
      <c r="U2608" s="206"/>
      <c r="V2608" s="145"/>
      <c r="W2608" s="206" t="e">
        <f t="shared" si="122"/>
        <v>#VALUE!</v>
      </c>
      <c r="X2608" s="206">
        <f t="shared" si="123"/>
        <v>36</v>
      </c>
      <c r="Y2608" s="206" t="str">
        <f>VLOOKUP(P2608,NIVEAUXADMIN!A:B,2,FALSE)</f>
        <v>HT08</v>
      </c>
      <c r="Z2608" s="206" t="str">
        <f>VLOOKUP(Q2608,NIVEAUXADMIN!E:F,2,FALSE)</f>
        <v>HT08834</v>
      </c>
      <c r="AA2608" s="206" t="str">
        <f>VLOOKUP(R2608,NIVEAUXADMIN!I:J,2,FALSE)</f>
        <v>HT08834-05</v>
      </c>
      <c r="AB2608" s="206">
        <f>IF(SUMPRODUCT(($A$4:$A2608=A2608)*($Q$4:$Q2608=Q2608))&gt;1,0,1)</f>
        <v>0</v>
      </c>
      <c r="AC2608" s="207">
        <f>IF(SUMPRODUCT(($A$4:$A2608=A2608)*($F$4:$F2608=F2608)*($Q$4:$Q2608=Q2608))&gt;1,0,1)</f>
        <v>0</v>
      </c>
      <c r="AD2608"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09" spans="1:30" s="71" customFormat="1" x14ac:dyDescent="0.25">
      <c r="A2609" s="71" t="s">
        <v>1079</v>
      </c>
      <c r="B2609" s="71" t="s">
        <v>1967</v>
      </c>
      <c r="C2609" s="206"/>
      <c r="D2609" s="71" t="s">
        <v>15</v>
      </c>
      <c r="E2609" s="132" t="s">
        <v>2195</v>
      </c>
      <c r="F2609" s="77" t="s">
        <v>2417</v>
      </c>
      <c r="G2609" s="145" t="s">
        <v>1056</v>
      </c>
      <c r="H2609" s="138" t="str">
        <f>IFERROR(VLOOKUP(G2609,REFERENCES!O:P,2,FALSE),"")</f>
        <v xml:space="preserve">Nombre </v>
      </c>
      <c r="I2609" s="207">
        <v>442</v>
      </c>
      <c r="J2609" s="207"/>
      <c r="K2609" s="207">
        <v>1329</v>
      </c>
      <c r="L2609" s="207">
        <v>1396</v>
      </c>
      <c r="M2609" s="147"/>
      <c r="N2609" s="73">
        <v>442</v>
      </c>
      <c r="O2609" s="206"/>
      <c r="P2609" s="71" t="s">
        <v>16</v>
      </c>
      <c r="Q2609" s="71" t="s">
        <v>270</v>
      </c>
      <c r="R2609" s="150" t="s">
        <v>1996</v>
      </c>
      <c r="S2609" s="143" t="s">
        <v>1966</v>
      </c>
      <c r="T2609" s="206"/>
      <c r="U2609" s="206"/>
      <c r="V2609" s="145" t="s">
        <v>2323</v>
      </c>
      <c r="W2609" s="206" t="e">
        <f t="shared" si="122"/>
        <v>#VALUE!</v>
      </c>
      <c r="X2609" s="206">
        <f t="shared" si="123"/>
        <v>36</v>
      </c>
      <c r="Y2609" s="206" t="str">
        <f>VLOOKUP(P2609,NIVEAUXADMIN!A:B,2,FALSE)</f>
        <v>HT08</v>
      </c>
      <c r="Z2609" s="206" t="str">
        <f>VLOOKUP(Q2609,NIVEAUXADMIN!E:F,2,FALSE)</f>
        <v>HT08834</v>
      </c>
      <c r="AA2609" s="206" t="str">
        <f>VLOOKUP(R2609,NIVEAUXADMIN!I:J,2,FALSE)</f>
        <v>HT08834-05</v>
      </c>
      <c r="AB2609" s="206">
        <f>IF(SUMPRODUCT(($A$4:$A2609=A2609)*($Q$4:$Q2609=Q2609))&gt;1,0,1)</f>
        <v>0</v>
      </c>
      <c r="AC2609" s="207">
        <f>IF(SUMPRODUCT(($A$4:$A2609=A2609)*($F$4:$F2609=F2609)*($Q$4:$Q2609=Q2609))&gt;1,0,1)</f>
        <v>0</v>
      </c>
      <c r="AD2609" s="206" t="str">
        <f t="shared" si="124"/>
        <v xml:space="preserve">{"Organisation": "World Renew", "Indicateur": "Distribution de biens non-alimentaire", "Statut": "Réalisé", "Date de l'activité (passé ou planifiée)
( jj-mm-aaaa)": "les 27-dec-16 &amp; 28-dec-16", "Département": "Grande Anse", "Commune": "Pestel", "Section Communale": "5e Duchity"}, </v>
      </c>
    </row>
    <row r="2610" spans="1:30" s="71" customFormat="1" ht="30" x14ac:dyDescent="0.25">
      <c r="A2610" s="71" t="s">
        <v>2324</v>
      </c>
      <c r="C2610" s="142" t="s">
        <v>2432</v>
      </c>
      <c r="D2610" s="142" t="s">
        <v>31</v>
      </c>
      <c r="E2610" s="132" t="s">
        <v>2433</v>
      </c>
      <c r="F2610" s="77" t="s">
        <v>2379</v>
      </c>
      <c r="G2610" s="145" t="s">
        <v>2380</v>
      </c>
      <c r="H2610" s="138" t="str">
        <f>IFERROR(VLOOKUP(G2610,REFERENCES!O:P,2,FALSE),"")</f>
        <v>Nombre de diagnostiques</v>
      </c>
      <c r="I2610" s="141">
        <v>919</v>
      </c>
      <c r="J2610" s="141"/>
      <c r="K2610" s="141">
        <v>273</v>
      </c>
      <c r="L2610" s="141">
        <v>406</v>
      </c>
      <c r="M2610" s="147"/>
      <c r="N2610" s="175">
        <v>679</v>
      </c>
      <c r="O2610" s="149"/>
      <c r="P2610" s="142" t="s">
        <v>16</v>
      </c>
      <c r="Q2610" s="142" t="s">
        <v>270</v>
      </c>
      <c r="R2610" s="179" t="s">
        <v>1570</v>
      </c>
      <c r="S2610" s="142"/>
      <c r="T2610" s="142"/>
      <c r="U2610" s="142"/>
      <c r="V2610" s="142"/>
      <c r="W2610" s="206" t="e">
        <f t="shared" si="122"/>
        <v>#VALUE!</v>
      </c>
      <c r="X2610" s="206">
        <f t="shared" si="123"/>
        <v>36</v>
      </c>
      <c r="Y2610" s="206" t="str">
        <f>VLOOKUP(P2610,NIVEAUXADMIN!A:B,2,FALSE)</f>
        <v>HT08</v>
      </c>
      <c r="Z2610" s="206" t="str">
        <f>VLOOKUP(Q2610,NIVEAUXADMIN!E:F,2,FALSE)</f>
        <v>HT08834</v>
      </c>
      <c r="AA2610" s="206" t="str">
        <f>VLOOKUP(R2610,NIVEAUXADMIN!I:J,2,FALSE)</f>
        <v>HT08834-04</v>
      </c>
      <c r="AB2610" s="206">
        <f>IF(SUMPRODUCT(($A$4:$A2610=A2610)*($Q$4:$Q2610=Q2610))&gt;1,0,1)</f>
        <v>1</v>
      </c>
      <c r="AC2610" s="207">
        <f>IF(SUMPRODUCT(($A$4:$A2610=A2610)*($F$4:$F2610=F2610)*($Q$4:$Q2610=Q2610))&gt;1,0,1)</f>
        <v>1</v>
      </c>
      <c r="AD2610" s="206" t="str">
        <f t="shared" si="124"/>
        <v xml:space="preserve">{"Organisation": "World Renew", "Indicateur": "Evaluation des dommages et diagnostique", "Statut": "En cours", "Date de l'activité (passé ou planifiée)
( jj-mm-aaaa)": "Avril-mai 2017", "Département": "Grande Anse", "Commune": "Pestel", "Section Communale": "4e Tozia"}, </v>
      </c>
    </row>
    <row r="2611" spans="1:30" s="71" customFormat="1" x14ac:dyDescent="0.25">
      <c r="A2611" s="71" t="s">
        <v>1080</v>
      </c>
      <c r="D2611" s="71" t="s">
        <v>15</v>
      </c>
      <c r="E2611" s="132">
        <v>42647</v>
      </c>
      <c r="F2611" s="77" t="s">
        <v>2417</v>
      </c>
      <c r="G2611" s="145" t="s">
        <v>1058</v>
      </c>
      <c r="H2611" s="138" t="str">
        <f>IFERROR(VLOOKUP(G2611,REFERENCES!O:P,2,FALSE),"")</f>
        <v xml:space="preserve">Nombre </v>
      </c>
      <c r="I2611" s="182">
        <v>114</v>
      </c>
      <c r="J2611" s="182"/>
      <c r="K2611" s="182"/>
      <c r="L2611" s="182"/>
      <c r="M2611" s="147" t="s">
        <v>1818</v>
      </c>
      <c r="N2611" s="207">
        <v>114</v>
      </c>
      <c r="O2611" s="149" t="s">
        <v>1038</v>
      </c>
      <c r="P2611" s="71" t="s">
        <v>172</v>
      </c>
      <c r="Q2611" s="71" t="s">
        <v>486</v>
      </c>
      <c r="R2611" s="176" t="s">
        <v>1320</v>
      </c>
      <c r="S2611" s="206"/>
      <c r="T2611" s="186"/>
      <c r="U2611" s="180"/>
      <c r="V2611" s="206" t="s">
        <v>1049</v>
      </c>
      <c r="W2611" s="206" t="str">
        <f t="shared" si="122"/>
        <v>WOR2016104OUPE1È</v>
      </c>
      <c r="X2611" s="206">
        <f t="shared" si="123"/>
        <v>0</v>
      </c>
      <c r="Y2611" s="206" t="str">
        <f>VLOOKUP(P2611,NIVEAUXADMIN!A:B,2,FALSE)</f>
        <v>HT01</v>
      </c>
      <c r="Z2611" s="206" t="str">
        <f>VLOOKUP(Q2611,NIVEAUXADMIN!E:F,2,FALSE)</f>
        <v>HT01114</v>
      </c>
      <c r="AA2611" s="206" t="str">
        <f>VLOOKUP(R2611,NIVEAUXADMIN!I:J,2,FALSE)</f>
        <v>HT01114-01</v>
      </c>
      <c r="AB2611" s="206">
        <f>IF(SUMPRODUCT(($A$4:$A2611=A2611)*($Q$4:$Q2611=Q2611))&gt;1,0,1)</f>
        <v>1</v>
      </c>
      <c r="AC2611" s="207">
        <f>IF(SUMPRODUCT(($A$4:$A2611=A2611)*($F$4:$F2611=F2611)*($Q$4:$Q2611=Q2611))&gt;1,0,1)</f>
        <v>1</v>
      </c>
      <c r="AD2611" s="206" t="str">
        <f t="shared" si="124"/>
        <v xml:space="preserve">{"Organisation": "World Vision International", "Indicateur": "Distribution de biens non-alimentaire", "Statut": "Réalisé", "Date de l'activité (passé ou planifiée)
( jj-mm-aaaa)": "10/4/2016", "Département": "Ouest", "Commune": "Petion-Ville", "Section Communale": "1ère Montagne Noire"}, </v>
      </c>
    </row>
    <row r="2612" spans="1:30" s="71" customFormat="1" x14ac:dyDescent="0.25">
      <c r="A2612" s="71" t="s">
        <v>1080</v>
      </c>
      <c r="D2612" s="71" t="s">
        <v>15</v>
      </c>
      <c r="E2612" s="132">
        <v>42647</v>
      </c>
      <c r="F2612" s="77" t="s">
        <v>2417</v>
      </c>
      <c r="G2612" s="145" t="s">
        <v>1047</v>
      </c>
      <c r="H2612" s="138" t="str">
        <f>IFERROR(VLOOKUP(G2612,REFERENCES!O:P,2,FALSE),"")</f>
        <v xml:space="preserve">Nombre </v>
      </c>
      <c r="I2612" s="182">
        <v>114</v>
      </c>
      <c r="J2612" s="182"/>
      <c r="K2612" s="182"/>
      <c r="L2612" s="182"/>
      <c r="M2612" s="147" t="s">
        <v>1818</v>
      </c>
      <c r="N2612" s="207">
        <v>114</v>
      </c>
      <c r="O2612" s="149" t="s">
        <v>1038</v>
      </c>
      <c r="P2612" s="71" t="s">
        <v>172</v>
      </c>
      <c r="Q2612" s="71" t="s">
        <v>486</v>
      </c>
      <c r="R2612" s="176" t="s">
        <v>1320</v>
      </c>
      <c r="S2612" s="206"/>
      <c r="T2612" s="186"/>
      <c r="U2612" s="180"/>
      <c r="V2612" s="145"/>
      <c r="W2612" s="206" t="str">
        <f t="shared" si="122"/>
        <v>WOR2016104OUPE1È</v>
      </c>
      <c r="X2612" s="206">
        <f t="shared" si="123"/>
        <v>0</v>
      </c>
      <c r="Y2612" s="206" t="str">
        <f>VLOOKUP(P2612,NIVEAUXADMIN!A:B,2,FALSE)</f>
        <v>HT01</v>
      </c>
      <c r="Z2612" s="206" t="str">
        <f>VLOOKUP(Q2612,NIVEAUXADMIN!E:F,2,FALSE)</f>
        <v>HT01114</v>
      </c>
      <c r="AA2612" s="206" t="str">
        <f>VLOOKUP(R2612,NIVEAUXADMIN!I:J,2,FALSE)</f>
        <v>HT01114-01</v>
      </c>
      <c r="AB2612" s="206">
        <f>IF(SUMPRODUCT(($A$4:$A2612=A2612)*($Q$4:$Q2612=Q2612))&gt;1,0,1)</f>
        <v>0</v>
      </c>
      <c r="AC2612" s="207">
        <f>IF(SUMPRODUCT(($A$4:$A2612=A2612)*($F$4:$F2612=F2612)*($Q$4:$Q2612=Q2612))&gt;1,0,1)</f>
        <v>0</v>
      </c>
      <c r="AD2612" s="206" t="str">
        <f t="shared" si="124"/>
        <v xml:space="preserve">{"Organisation": "World Vision International", "Indicateur": "Distribution de biens non-alimentaire", "Statut": "Réalisé", "Date de l'activité (passé ou planifiée)
( jj-mm-aaaa)": "10/4/2016", "Département": "Ouest", "Commune": "Petion-Ville", "Section Communale": "1ère Montagne Noire"}, </v>
      </c>
    </row>
    <row r="2613" spans="1:30" s="71" customFormat="1" x14ac:dyDescent="0.25">
      <c r="A2613" s="71" t="s">
        <v>1080</v>
      </c>
      <c r="D2613" s="71" t="s">
        <v>15</v>
      </c>
      <c r="E2613" s="132">
        <v>42647</v>
      </c>
      <c r="F2613" s="77" t="s">
        <v>2417</v>
      </c>
      <c r="G2613" s="145" t="s">
        <v>1055</v>
      </c>
      <c r="H2613" s="138" t="str">
        <f>IFERROR(VLOOKUP(G2613,REFERENCES!O:P,2,FALSE),"")</f>
        <v xml:space="preserve">Nombre </v>
      </c>
      <c r="I2613" s="182">
        <v>35</v>
      </c>
      <c r="J2613" s="182"/>
      <c r="K2613" s="182"/>
      <c r="L2613" s="182"/>
      <c r="M2613" s="147" t="s">
        <v>1818</v>
      </c>
      <c r="N2613" s="207">
        <v>114</v>
      </c>
      <c r="O2613" s="149" t="s">
        <v>1038</v>
      </c>
      <c r="P2613" s="206" t="s">
        <v>172</v>
      </c>
      <c r="Q2613" s="206" t="s">
        <v>486</v>
      </c>
      <c r="R2613" s="176" t="s">
        <v>1320</v>
      </c>
      <c r="S2613" s="206"/>
      <c r="T2613" s="186"/>
      <c r="U2613" s="180"/>
      <c r="V2613" s="145"/>
      <c r="W2613" s="206" t="str">
        <f t="shared" si="122"/>
        <v>WOR2016104OUPE1È</v>
      </c>
      <c r="X2613" s="206">
        <f t="shared" si="123"/>
        <v>0</v>
      </c>
      <c r="Y2613" s="206" t="str">
        <f>VLOOKUP(P2613,NIVEAUXADMIN!A:B,2,FALSE)</f>
        <v>HT01</v>
      </c>
      <c r="Z2613" s="206" t="str">
        <f>VLOOKUP(Q2613,NIVEAUXADMIN!E:F,2,FALSE)</f>
        <v>HT01114</v>
      </c>
      <c r="AA2613" s="206" t="str">
        <f>VLOOKUP(R2613,NIVEAUXADMIN!I:J,2,FALSE)</f>
        <v>HT01114-01</v>
      </c>
      <c r="AB2613" s="206">
        <f>IF(SUMPRODUCT(($A$4:$A2613=A2613)*($Q$4:$Q2613=Q2613))&gt;1,0,1)</f>
        <v>0</v>
      </c>
      <c r="AC2613" s="207">
        <f>IF(SUMPRODUCT(($A$4:$A2613=A2613)*($F$4:$F2613=F2613)*($Q$4:$Q2613=Q2613))&gt;1,0,1)</f>
        <v>0</v>
      </c>
      <c r="AD2613" s="206" t="str">
        <f t="shared" si="124"/>
        <v xml:space="preserve">{"Organisation": "World Vision International", "Indicateur": "Distribution de biens non-alimentaire", "Statut": "Réalisé", "Date de l'activité (passé ou planifiée)
( jj-mm-aaaa)": "10/4/2016", "Département": "Ouest", "Commune": "Petion-Ville", "Section Communale": "1ère Montagne Noire"}, </v>
      </c>
    </row>
    <row r="2614" spans="1:30" s="71" customFormat="1" x14ac:dyDescent="0.25">
      <c r="A2614" s="71" t="s">
        <v>1080</v>
      </c>
      <c r="D2614" s="71" t="s">
        <v>15</v>
      </c>
      <c r="E2614" s="132">
        <v>42650</v>
      </c>
      <c r="F2614" s="77" t="s">
        <v>2420</v>
      </c>
      <c r="G2614" s="145" t="s">
        <v>2409</v>
      </c>
      <c r="H2614" s="138" t="str">
        <f>IFERROR(VLOOKUP(G2614,REFERENCES!O:P,2,FALSE),"")</f>
        <v xml:space="preserve">Nombre </v>
      </c>
      <c r="I2614" s="182">
        <v>128</v>
      </c>
      <c r="J2614" s="182"/>
      <c r="K2614" s="182"/>
      <c r="L2614" s="182"/>
      <c r="M2614" s="147" t="s">
        <v>1818</v>
      </c>
      <c r="N2614" s="207">
        <v>128</v>
      </c>
      <c r="O2614" s="206"/>
      <c r="P2614" s="206" t="s">
        <v>172</v>
      </c>
      <c r="Q2614" s="206" t="s">
        <v>480</v>
      </c>
      <c r="R2614" s="176" t="s">
        <v>1556</v>
      </c>
      <c r="S2614" s="206"/>
      <c r="T2614" s="186"/>
      <c r="U2614" s="180"/>
      <c r="V2614" s="145"/>
      <c r="W2614" s="206" t="str">
        <f t="shared" si="122"/>
        <v>WOR2016107OUKE3È</v>
      </c>
      <c r="X2614" s="206">
        <f t="shared" si="123"/>
        <v>0</v>
      </c>
      <c r="Y2614" s="206" t="str">
        <f>VLOOKUP(P2614,NIVEAUXADMIN!A:B,2,FALSE)</f>
        <v>HT01</v>
      </c>
      <c r="Z2614" s="206" t="str">
        <f>VLOOKUP(Q2614,NIVEAUXADMIN!E:F,2,FALSE)</f>
        <v>HT01115</v>
      </c>
      <c r="AA2614" s="206" t="str">
        <f>VLOOKUP(R2614,NIVEAUXADMIN!I:J,2,FALSE)</f>
        <v>HT01115-03</v>
      </c>
      <c r="AB2614" s="206">
        <f>IF(SUMPRODUCT(($A$4:$A2614=A2614)*($Q$4:$Q2614=Q2614))&gt;1,0,1)</f>
        <v>1</v>
      </c>
      <c r="AC2614" s="207">
        <f>IF(SUMPRODUCT(($A$4:$A2614=A2614)*($F$4:$F2614=F2614)*($Q$4:$Q2614=Q2614))&gt;1,0,1)</f>
        <v>1</v>
      </c>
      <c r="AD2614" s="206" t="str">
        <f t="shared" si="124"/>
        <v xml:space="preserve">{"Organisation": "World Vision International", "Indicateur": "Distribution de materiel d'abris d'urgence", "Statut": "Réalisé", "Date de l'activité (passé ou planifiée)
( jj-mm-aaaa)": "10/7/2016", "Département": "Ouest", "Commune": "Kenscoff", "Section Communale": "3ème Sourcailles"}, </v>
      </c>
    </row>
    <row r="2615" spans="1:30" s="71" customFormat="1" x14ac:dyDescent="0.25">
      <c r="A2615" s="71" t="s">
        <v>1080</v>
      </c>
      <c r="D2615" s="71" t="s">
        <v>15</v>
      </c>
      <c r="E2615" s="132">
        <v>42650</v>
      </c>
      <c r="F2615" s="77" t="s">
        <v>2417</v>
      </c>
      <c r="G2615" s="145" t="s">
        <v>1058</v>
      </c>
      <c r="H2615" s="138" t="str">
        <f>IFERROR(VLOOKUP(G2615,REFERENCES!O:P,2,FALSE),"")</f>
        <v xml:space="preserve">Nombre </v>
      </c>
      <c r="I2615" s="182">
        <v>128</v>
      </c>
      <c r="J2615" s="182"/>
      <c r="K2615" s="182"/>
      <c r="L2615" s="182"/>
      <c r="M2615" s="147" t="s">
        <v>1818</v>
      </c>
      <c r="N2615" s="73">
        <v>128</v>
      </c>
      <c r="O2615" s="149" t="s">
        <v>1038</v>
      </c>
      <c r="P2615" s="206" t="s">
        <v>172</v>
      </c>
      <c r="Q2615" s="206" t="s">
        <v>480</v>
      </c>
      <c r="R2615" s="176" t="s">
        <v>1556</v>
      </c>
      <c r="S2615" s="206"/>
      <c r="T2615" s="186"/>
      <c r="U2615" s="180"/>
      <c r="V2615" s="206" t="s">
        <v>1049</v>
      </c>
      <c r="W2615" s="206" t="str">
        <f t="shared" si="122"/>
        <v>WOR2016107OUKE3È</v>
      </c>
      <c r="X2615" s="206">
        <f t="shared" si="123"/>
        <v>0</v>
      </c>
      <c r="Y2615" s="206" t="str">
        <f>VLOOKUP(P2615,NIVEAUXADMIN!A:B,2,FALSE)</f>
        <v>HT01</v>
      </c>
      <c r="Z2615" s="206" t="str">
        <f>VLOOKUP(Q2615,NIVEAUXADMIN!E:F,2,FALSE)</f>
        <v>HT01115</v>
      </c>
      <c r="AA2615" s="206" t="str">
        <f>VLOOKUP(R2615,NIVEAUXADMIN!I:J,2,FALSE)</f>
        <v>HT01115-03</v>
      </c>
      <c r="AB2615" s="206">
        <f>IF(SUMPRODUCT(($A$4:$A2615=A2615)*($Q$4:$Q2615=Q2615))&gt;1,0,1)</f>
        <v>0</v>
      </c>
      <c r="AC2615" s="207">
        <f>IF(SUMPRODUCT(($A$4:$A2615=A2615)*($F$4:$F2615=F2615)*($Q$4:$Q2615=Q2615))&gt;1,0,1)</f>
        <v>1</v>
      </c>
      <c r="AD2615" s="206" t="str">
        <f t="shared" si="124"/>
        <v xml:space="preserve">{"Organisation": "World Vision International", "Indicateur": "Distribution de biens non-alimentaire", "Statut": "Réalisé", "Date de l'activité (passé ou planifiée)
( jj-mm-aaaa)": "10/7/2016", "Département": "Ouest", "Commune": "Kenscoff", "Section Communale": "3ème Sourcailles"}, </v>
      </c>
    </row>
    <row r="2616" spans="1:30" s="71" customFormat="1" x14ac:dyDescent="0.25">
      <c r="A2616" s="71" t="s">
        <v>1080</v>
      </c>
      <c r="D2616" s="71" t="s">
        <v>15</v>
      </c>
      <c r="E2616" s="132">
        <v>42650</v>
      </c>
      <c r="F2616" s="77" t="s">
        <v>2417</v>
      </c>
      <c r="G2616" s="145" t="s">
        <v>1047</v>
      </c>
      <c r="H2616" s="138" t="str">
        <f>IFERROR(VLOOKUP(G2616,REFERENCES!O:P,2,FALSE),"")</f>
        <v xml:space="preserve">Nombre </v>
      </c>
      <c r="I2616" s="182">
        <v>128</v>
      </c>
      <c r="J2616" s="182"/>
      <c r="K2616" s="182"/>
      <c r="L2616" s="182"/>
      <c r="M2616" s="147" t="s">
        <v>1818</v>
      </c>
      <c r="N2616" s="73">
        <v>128</v>
      </c>
      <c r="O2616" s="149" t="s">
        <v>1038</v>
      </c>
      <c r="P2616" s="71" t="s">
        <v>172</v>
      </c>
      <c r="Q2616" s="71" t="s">
        <v>480</v>
      </c>
      <c r="R2616" s="176" t="s">
        <v>1556</v>
      </c>
      <c r="S2616" s="206"/>
      <c r="T2616" s="186"/>
      <c r="U2616" s="180"/>
      <c r="V2616" s="145"/>
      <c r="W2616" s="206" t="str">
        <f t="shared" si="122"/>
        <v>WOR2016107OUKE3È</v>
      </c>
      <c r="X2616" s="206">
        <f t="shared" si="123"/>
        <v>0</v>
      </c>
      <c r="Y2616" s="206" t="str">
        <f>VLOOKUP(P2616,NIVEAUXADMIN!A:B,2,FALSE)</f>
        <v>HT01</v>
      </c>
      <c r="Z2616" s="206" t="str">
        <f>VLOOKUP(Q2616,NIVEAUXADMIN!E:F,2,FALSE)</f>
        <v>HT01115</v>
      </c>
      <c r="AA2616" s="206" t="str">
        <f>VLOOKUP(R2616,NIVEAUXADMIN!I:J,2,FALSE)</f>
        <v>HT01115-03</v>
      </c>
      <c r="AB2616" s="206">
        <f>IF(SUMPRODUCT(($A$4:$A2616=A2616)*($Q$4:$Q2616=Q2616))&gt;1,0,1)</f>
        <v>0</v>
      </c>
      <c r="AC2616" s="207">
        <f>IF(SUMPRODUCT(($A$4:$A2616=A2616)*($F$4:$F2616=F2616)*($Q$4:$Q2616=Q2616))&gt;1,0,1)</f>
        <v>0</v>
      </c>
      <c r="AD2616" s="206" t="str">
        <f t="shared" si="124"/>
        <v xml:space="preserve">{"Organisation": "World Vision International", "Indicateur": "Distribution de biens non-alimentaire", "Statut": "Réalisé", "Date de l'activité (passé ou planifiée)
( jj-mm-aaaa)": "10/7/2016", "Département": "Ouest", "Commune": "Kenscoff", "Section Communale": "3ème Sourcailles"}, </v>
      </c>
    </row>
    <row r="2617" spans="1:30" s="71" customFormat="1" x14ac:dyDescent="0.25">
      <c r="A2617" s="71" t="s">
        <v>1080</v>
      </c>
      <c r="D2617" s="71" t="s">
        <v>15</v>
      </c>
      <c r="E2617" s="132">
        <v>42650</v>
      </c>
      <c r="F2617" s="77" t="s">
        <v>2417</v>
      </c>
      <c r="G2617" s="145" t="s">
        <v>1055</v>
      </c>
      <c r="H2617" s="138" t="str">
        <f>IFERROR(VLOOKUP(G2617,REFERENCES!O:P,2,FALSE),"")</f>
        <v xml:space="preserve">Nombre </v>
      </c>
      <c r="I2617" s="182">
        <v>128</v>
      </c>
      <c r="J2617" s="182"/>
      <c r="K2617" s="182"/>
      <c r="L2617" s="182"/>
      <c r="M2617" s="147" t="s">
        <v>1818</v>
      </c>
      <c r="N2617" s="73">
        <v>128</v>
      </c>
      <c r="O2617" s="149" t="s">
        <v>1038</v>
      </c>
      <c r="P2617" s="206" t="s">
        <v>172</v>
      </c>
      <c r="Q2617" s="206" t="s">
        <v>480</v>
      </c>
      <c r="R2617" s="176" t="s">
        <v>1556</v>
      </c>
      <c r="S2617" s="206"/>
      <c r="T2617" s="186"/>
      <c r="U2617" s="180"/>
      <c r="V2617" s="145"/>
      <c r="W2617" s="206" t="str">
        <f t="shared" si="122"/>
        <v>WOR2016107OUKE3È</v>
      </c>
      <c r="X2617" s="206">
        <f t="shared" si="123"/>
        <v>0</v>
      </c>
      <c r="Y2617" s="206" t="str">
        <f>VLOOKUP(P2617,NIVEAUXADMIN!A:B,2,FALSE)</f>
        <v>HT01</v>
      </c>
      <c r="Z2617" s="206" t="str">
        <f>VLOOKUP(Q2617,NIVEAUXADMIN!E:F,2,FALSE)</f>
        <v>HT01115</v>
      </c>
      <c r="AA2617" s="206" t="str">
        <f>VLOOKUP(R2617,NIVEAUXADMIN!I:J,2,FALSE)</f>
        <v>HT01115-03</v>
      </c>
      <c r="AB2617" s="206">
        <f>IF(SUMPRODUCT(($A$4:$A2617=A2617)*($Q$4:$Q2617=Q2617))&gt;1,0,1)</f>
        <v>0</v>
      </c>
      <c r="AC2617" s="207">
        <f>IF(SUMPRODUCT(($A$4:$A2617=A2617)*($F$4:$F2617=F2617)*($Q$4:$Q2617=Q2617))&gt;1,0,1)</f>
        <v>0</v>
      </c>
      <c r="AD2617" s="206" t="str">
        <f t="shared" si="124"/>
        <v xml:space="preserve">{"Organisation": "World Vision International", "Indicateur": "Distribution de biens non-alimentaire", "Statut": "Réalisé", "Date de l'activité (passé ou planifiée)
( jj-mm-aaaa)": "10/7/2016", "Département": "Ouest", "Commune": "Kenscoff", "Section Communale": "3ème Sourcailles"}, </v>
      </c>
    </row>
    <row r="2618" spans="1:30" s="71" customFormat="1" x14ac:dyDescent="0.25">
      <c r="A2618" s="71" t="s">
        <v>1080</v>
      </c>
      <c r="B2618" s="71" t="s">
        <v>1078</v>
      </c>
      <c r="D2618" s="71" t="s">
        <v>15</v>
      </c>
      <c r="E2618" s="132">
        <v>42651</v>
      </c>
      <c r="F2618" s="77" t="s">
        <v>2420</v>
      </c>
      <c r="G2618" s="145" t="s">
        <v>2409</v>
      </c>
      <c r="H2618" s="138" t="str">
        <f>IFERROR(VLOOKUP(G2618,REFERENCES!O:P,2,FALSE),"")</f>
        <v xml:space="preserve">Nombre </v>
      </c>
      <c r="I2618" s="182">
        <v>150</v>
      </c>
      <c r="J2618" s="182"/>
      <c r="K2618" s="182"/>
      <c r="L2618" s="182"/>
      <c r="M2618" s="147" t="s">
        <v>1818</v>
      </c>
      <c r="N2618" s="73">
        <v>150</v>
      </c>
      <c r="O2618" s="206"/>
      <c r="P2618" s="71" t="s">
        <v>151</v>
      </c>
      <c r="Q2618" s="71" t="s">
        <v>285</v>
      </c>
      <c r="R2618" s="176" t="s">
        <v>1419</v>
      </c>
      <c r="S2618" s="206"/>
      <c r="T2618" s="186"/>
      <c r="U2618" s="180"/>
      <c r="V2618" s="145"/>
      <c r="W2618" s="206" t="str">
        <f t="shared" si="122"/>
        <v>WOR2016108NIFO2È</v>
      </c>
      <c r="X2618" s="206">
        <f t="shared" si="123"/>
        <v>0</v>
      </c>
      <c r="Y2618" s="206" t="str">
        <f>VLOOKUP(P2618,NIVEAUXADMIN!A:B,2,FALSE)</f>
        <v>HT10</v>
      </c>
      <c r="Z2618" s="206" t="str">
        <f>VLOOKUP(Q2618,NIVEAUXADMIN!E:F,2,FALSE)</f>
        <v>HT101013</v>
      </c>
      <c r="AA2618" s="206" t="str">
        <f>VLOOKUP(R2618,NIVEAUXADMIN!I:J,2,FALSE)</f>
        <v>HT101013-01</v>
      </c>
      <c r="AB2618" s="206">
        <f>IF(SUMPRODUCT(($A$4:$A2618=A2618)*($Q$4:$Q2618=Q2618))&gt;1,0,1)</f>
        <v>1</v>
      </c>
      <c r="AC2618" s="207">
        <f>IF(SUMPRODUCT(($A$4:$A2618=A2618)*($F$4:$F2618=F2618)*($Q$4:$Q2618=Q2618))&gt;1,0,1)</f>
        <v>1</v>
      </c>
      <c r="AD2618" s="206" t="str">
        <f t="shared" si="124"/>
        <v xml:space="preserve">{"Organisation": "World Vision International", "Indicateur": "Distribution de materiel d'abris d'urgence", "Statut": "Réalisé", "Date de l'activité (passé ou planifiée)
( jj-mm-aaaa)": "10/8/2016", "Département": "Nippes", "Commune": "Fonds Des Negres", "Section Communale": "2ème Fonds des Nègres"}, </v>
      </c>
    </row>
    <row r="2619" spans="1:30" s="71" customFormat="1" x14ac:dyDescent="0.25">
      <c r="A2619" s="71" t="s">
        <v>1080</v>
      </c>
      <c r="D2619" s="71" t="s">
        <v>15</v>
      </c>
      <c r="E2619" s="132">
        <v>42651</v>
      </c>
      <c r="F2619" s="77" t="s">
        <v>2420</v>
      </c>
      <c r="G2619" s="145" t="s">
        <v>2409</v>
      </c>
      <c r="H2619" s="138" t="str">
        <f>IFERROR(VLOOKUP(G2619,REFERENCES!O:P,2,FALSE),"")</f>
        <v xml:space="preserve">Nombre </v>
      </c>
      <c r="I2619" s="182">
        <v>300</v>
      </c>
      <c r="J2619" s="182"/>
      <c r="K2619" s="182"/>
      <c r="L2619" s="182"/>
      <c r="M2619" s="147" t="s">
        <v>1818</v>
      </c>
      <c r="N2619" s="73">
        <v>300</v>
      </c>
      <c r="O2619" s="206"/>
      <c r="P2619" s="71" t="s">
        <v>151</v>
      </c>
      <c r="Q2619" s="71" t="s">
        <v>294</v>
      </c>
      <c r="R2619" s="176" t="s">
        <v>1272</v>
      </c>
      <c r="S2619" s="206"/>
      <c r="T2619" s="186"/>
      <c r="U2619" s="180"/>
      <c r="V2619" s="145"/>
      <c r="W2619" s="206" t="str">
        <f t="shared" si="122"/>
        <v>WOR2016108NIMI1È</v>
      </c>
      <c r="X2619" s="206">
        <f t="shared" si="123"/>
        <v>0</v>
      </c>
      <c r="Y2619" s="206" t="str">
        <f>VLOOKUP(P2619,NIVEAUXADMIN!A:B,2,FALSE)</f>
        <v>HT10</v>
      </c>
      <c r="Z2619" s="206" t="str">
        <f>VLOOKUP(Q2619,NIVEAUXADMIN!E:F,2,FALSE)</f>
        <v>HT101011</v>
      </c>
      <c r="AA2619" s="206" t="str">
        <f>VLOOKUP(R2619,NIVEAUXADMIN!I:J,2,FALSE)</f>
        <v>HT101011-01</v>
      </c>
      <c r="AB2619" s="206">
        <f>IF(SUMPRODUCT(($A$4:$A2619=A2619)*($Q$4:$Q2619=Q2619))&gt;1,0,1)</f>
        <v>1</v>
      </c>
      <c r="AC2619" s="207">
        <f>IF(SUMPRODUCT(($A$4:$A2619=A2619)*($F$4:$F2619=F2619)*($Q$4:$Q2619=Q2619))&gt;1,0,1)</f>
        <v>1</v>
      </c>
      <c r="AD2619" s="206" t="str">
        <f t="shared" si="124"/>
        <v xml:space="preserve">{"Organisation": "World Vision International", "Indicateur": "Distribution de materiel d'abris d'urgence", "Statut": "Réalisé", "Date de l'activité (passé ou planifiée)
( jj-mm-aaaa)": "10/8/2016", "Département": "Nippes", "Commune": "Miragoane", "Section Communale": "1ère Chalon"}, </v>
      </c>
    </row>
    <row r="2620" spans="1:30" s="71" customFormat="1" x14ac:dyDescent="0.25">
      <c r="A2620" s="71" t="s">
        <v>1080</v>
      </c>
      <c r="B2620" s="71" t="s">
        <v>1078</v>
      </c>
      <c r="D2620" s="71" t="s">
        <v>15</v>
      </c>
      <c r="E2620" s="132">
        <v>42651</v>
      </c>
      <c r="F2620" s="77" t="s">
        <v>2417</v>
      </c>
      <c r="G2620" s="145" t="s">
        <v>1058</v>
      </c>
      <c r="H2620" s="138" t="str">
        <f>IFERROR(VLOOKUP(G2620,REFERENCES!O:P,2,FALSE),"")</f>
        <v xml:space="preserve">Nombre </v>
      </c>
      <c r="I2620" s="182">
        <v>150</v>
      </c>
      <c r="J2620" s="182"/>
      <c r="K2620" s="182"/>
      <c r="L2620" s="182"/>
      <c r="M2620" s="147" t="s">
        <v>1818</v>
      </c>
      <c r="N2620" s="73">
        <v>150</v>
      </c>
      <c r="O2620" s="149" t="s">
        <v>1038</v>
      </c>
      <c r="P2620" s="206" t="s">
        <v>151</v>
      </c>
      <c r="Q2620" s="206" t="s">
        <v>285</v>
      </c>
      <c r="R2620" s="176" t="s">
        <v>1419</v>
      </c>
      <c r="S2620" s="206"/>
      <c r="T2620" s="186"/>
      <c r="U2620" s="180"/>
      <c r="V2620" s="206" t="s">
        <v>1049</v>
      </c>
      <c r="W2620" s="206" t="str">
        <f t="shared" si="122"/>
        <v>WOR2016108NIFO2È</v>
      </c>
      <c r="X2620" s="206">
        <f t="shared" si="123"/>
        <v>0</v>
      </c>
      <c r="Y2620" s="206" t="str">
        <f>VLOOKUP(P2620,NIVEAUXADMIN!A:B,2,FALSE)</f>
        <v>HT10</v>
      </c>
      <c r="Z2620" s="206" t="str">
        <f>VLOOKUP(Q2620,NIVEAUXADMIN!E:F,2,FALSE)</f>
        <v>HT101013</v>
      </c>
      <c r="AA2620" s="206" t="str">
        <f>VLOOKUP(R2620,NIVEAUXADMIN!I:J,2,FALSE)</f>
        <v>HT101013-01</v>
      </c>
      <c r="AB2620" s="206">
        <f>IF(SUMPRODUCT(($A$4:$A2620=A2620)*($Q$4:$Q2620=Q2620))&gt;1,0,1)</f>
        <v>0</v>
      </c>
      <c r="AC2620" s="207">
        <f>IF(SUMPRODUCT(($A$4:$A2620=A2620)*($F$4:$F2620=F2620)*($Q$4:$Q2620=Q2620))&gt;1,0,1)</f>
        <v>1</v>
      </c>
      <c r="AD2620" s="206" t="str">
        <f t="shared" si="124"/>
        <v xml:space="preserve">{"Organisation": "World Vision International", "Indicateur": "Distribution de biens non-alimentaire", "Statut": "Réalisé", "Date de l'activité (passé ou planifiée)
( jj-mm-aaaa)": "10/8/2016", "Département": "Nippes", "Commune": "Fonds Des Negres", "Section Communale": "2ème Fonds des Nègres"}, </v>
      </c>
    </row>
    <row r="2621" spans="1:30" s="71" customFormat="1" x14ac:dyDescent="0.25">
      <c r="A2621" s="71" t="s">
        <v>1080</v>
      </c>
      <c r="D2621" s="71" t="s">
        <v>15</v>
      </c>
      <c r="E2621" s="132">
        <v>42651</v>
      </c>
      <c r="F2621" s="77" t="s">
        <v>2417</v>
      </c>
      <c r="G2621" s="145" t="s">
        <v>1058</v>
      </c>
      <c r="H2621" s="138" t="str">
        <f>IFERROR(VLOOKUP(G2621,REFERENCES!O:P,2,FALSE),"")</f>
        <v xml:space="preserve">Nombre </v>
      </c>
      <c r="I2621" s="182">
        <v>300</v>
      </c>
      <c r="J2621" s="182"/>
      <c r="K2621" s="182"/>
      <c r="L2621" s="182"/>
      <c r="M2621" s="147" t="s">
        <v>1818</v>
      </c>
      <c r="N2621" s="73">
        <v>300</v>
      </c>
      <c r="O2621" s="149" t="s">
        <v>1038</v>
      </c>
      <c r="P2621" s="206" t="s">
        <v>151</v>
      </c>
      <c r="Q2621" s="206" t="s">
        <v>294</v>
      </c>
      <c r="R2621" s="176" t="s">
        <v>1272</v>
      </c>
      <c r="S2621" s="206"/>
      <c r="T2621" s="186"/>
      <c r="U2621" s="180"/>
      <c r="V2621" s="206" t="s">
        <v>1049</v>
      </c>
      <c r="W2621" s="206" t="str">
        <f t="shared" si="122"/>
        <v>WOR2016108NIMI1È</v>
      </c>
      <c r="X2621" s="206">
        <f t="shared" si="123"/>
        <v>0</v>
      </c>
      <c r="Y2621" s="206" t="str">
        <f>VLOOKUP(P2621,NIVEAUXADMIN!A:B,2,FALSE)</f>
        <v>HT10</v>
      </c>
      <c r="Z2621" s="206" t="str">
        <f>VLOOKUP(Q2621,NIVEAUXADMIN!E:F,2,FALSE)</f>
        <v>HT101011</v>
      </c>
      <c r="AA2621" s="206" t="str">
        <f>VLOOKUP(R2621,NIVEAUXADMIN!I:J,2,FALSE)</f>
        <v>HT101011-01</v>
      </c>
      <c r="AB2621" s="206">
        <f>IF(SUMPRODUCT(($A$4:$A2621=A2621)*($Q$4:$Q2621=Q2621))&gt;1,0,1)</f>
        <v>0</v>
      </c>
      <c r="AC2621" s="207">
        <f>IF(SUMPRODUCT(($A$4:$A2621=A2621)*($F$4:$F2621=F2621)*($Q$4:$Q2621=Q2621))&gt;1,0,1)</f>
        <v>1</v>
      </c>
      <c r="AD2621" s="206" t="str">
        <f t="shared" si="124"/>
        <v xml:space="preserve">{"Organisation": "World Vision International", "Indicateur": "Distribution de biens non-alimentaire", "Statut": "Réalisé", "Date de l'activité (passé ou planifiée)
( jj-mm-aaaa)": "10/8/2016", "Département": "Nippes", "Commune": "Miragoane", "Section Communale": "1ère Chalon"}, </v>
      </c>
    </row>
    <row r="2622" spans="1:30" s="71" customFormat="1" x14ac:dyDescent="0.25">
      <c r="A2622" s="71" t="s">
        <v>1080</v>
      </c>
      <c r="B2622" s="71" t="s">
        <v>1078</v>
      </c>
      <c r="D2622" s="71" t="s">
        <v>15</v>
      </c>
      <c r="E2622" s="132">
        <v>42651</v>
      </c>
      <c r="F2622" s="208" t="s">
        <v>2417</v>
      </c>
      <c r="G2622" s="145" t="s">
        <v>1047</v>
      </c>
      <c r="H2622" s="138" t="str">
        <f>IFERROR(VLOOKUP(G2622,REFERENCES!O:P,2,FALSE),"")</f>
        <v xml:space="preserve">Nombre </v>
      </c>
      <c r="I2622" s="182">
        <v>150</v>
      </c>
      <c r="J2622" s="182"/>
      <c r="K2622" s="182"/>
      <c r="L2622" s="182"/>
      <c r="M2622" s="147" t="s">
        <v>1818</v>
      </c>
      <c r="N2622" s="207">
        <v>150</v>
      </c>
      <c r="O2622" s="149" t="s">
        <v>1038</v>
      </c>
      <c r="P2622" s="206" t="s">
        <v>151</v>
      </c>
      <c r="Q2622" s="206" t="s">
        <v>285</v>
      </c>
      <c r="R2622" s="176" t="s">
        <v>1419</v>
      </c>
      <c r="S2622" s="206"/>
      <c r="T2622" s="186"/>
      <c r="U2622" s="180"/>
      <c r="V2622" s="145"/>
      <c r="W2622" s="206" t="str">
        <f t="shared" si="122"/>
        <v>WOR2016108NIFO2È</v>
      </c>
      <c r="X2622" s="206">
        <f t="shared" si="123"/>
        <v>0</v>
      </c>
      <c r="Y2622" s="206" t="str">
        <f>VLOOKUP(P2622,NIVEAUXADMIN!A:B,2,FALSE)</f>
        <v>HT10</v>
      </c>
      <c r="Z2622" s="206" t="str">
        <f>VLOOKUP(Q2622,NIVEAUXADMIN!E:F,2,FALSE)</f>
        <v>HT101013</v>
      </c>
      <c r="AA2622" s="206" t="str">
        <f>VLOOKUP(R2622,NIVEAUXADMIN!I:J,2,FALSE)</f>
        <v>HT101013-01</v>
      </c>
      <c r="AB2622" s="206">
        <f>IF(SUMPRODUCT(($A$4:$A2622=A2622)*($Q$4:$Q2622=Q2622))&gt;1,0,1)</f>
        <v>0</v>
      </c>
      <c r="AC2622" s="207">
        <f>IF(SUMPRODUCT(($A$4:$A2622=A2622)*($F$4:$F2622=F2622)*($Q$4:$Q2622=Q2622))&gt;1,0,1)</f>
        <v>0</v>
      </c>
      <c r="AD2622" s="206" t="str">
        <f t="shared" si="124"/>
        <v xml:space="preserve">{"Organisation": "World Vision International", "Indicateur": "Distribution de biens non-alimentaire", "Statut": "Réalisé", "Date de l'activité (passé ou planifiée)
( jj-mm-aaaa)": "10/8/2016", "Département": "Nippes", "Commune": "Fonds Des Negres", "Section Communale": "2ème Fonds des Nègres"}, </v>
      </c>
    </row>
    <row r="2623" spans="1:30" s="71" customFormat="1" x14ac:dyDescent="0.25">
      <c r="A2623" s="71" t="s">
        <v>1080</v>
      </c>
      <c r="D2623" s="71" t="s">
        <v>15</v>
      </c>
      <c r="E2623" s="132">
        <v>42651</v>
      </c>
      <c r="F2623" s="208" t="s">
        <v>2417</v>
      </c>
      <c r="G2623" s="145" t="s">
        <v>1047</v>
      </c>
      <c r="H2623" s="138" t="str">
        <f>IFERROR(VLOOKUP(G2623,REFERENCES!O:P,2,FALSE),"")</f>
        <v xml:space="preserve">Nombre </v>
      </c>
      <c r="I2623" s="182">
        <v>300</v>
      </c>
      <c r="J2623" s="182"/>
      <c r="K2623" s="182"/>
      <c r="L2623" s="182"/>
      <c r="M2623" s="147" t="s">
        <v>1818</v>
      </c>
      <c r="N2623" s="207">
        <v>300</v>
      </c>
      <c r="O2623" s="149" t="s">
        <v>1038</v>
      </c>
      <c r="P2623" s="71" t="s">
        <v>151</v>
      </c>
      <c r="Q2623" s="71" t="s">
        <v>294</v>
      </c>
      <c r="R2623" s="176" t="s">
        <v>1272</v>
      </c>
      <c r="S2623" s="206"/>
      <c r="T2623" s="186"/>
      <c r="U2623" s="180"/>
      <c r="V2623" s="145"/>
      <c r="W2623" s="206" t="str">
        <f t="shared" si="122"/>
        <v>WOR2016108NIMI1È</v>
      </c>
      <c r="X2623" s="206">
        <f t="shared" si="123"/>
        <v>0</v>
      </c>
      <c r="Y2623" s="206" t="str">
        <f>VLOOKUP(P2623,NIVEAUXADMIN!A:B,2,FALSE)</f>
        <v>HT10</v>
      </c>
      <c r="Z2623" s="206" t="str">
        <f>VLOOKUP(Q2623,NIVEAUXADMIN!E:F,2,FALSE)</f>
        <v>HT101011</v>
      </c>
      <c r="AA2623" s="206" t="str">
        <f>VLOOKUP(R2623,NIVEAUXADMIN!I:J,2,FALSE)</f>
        <v>HT101011-01</v>
      </c>
      <c r="AB2623" s="206">
        <f>IF(SUMPRODUCT(($A$4:$A2623=A2623)*($Q$4:$Q2623=Q2623))&gt;1,0,1)</f>
        <v>0</v>
      </c>
      <c r="AC2623" s="207">
        <f>IF(SUMPRODUCT(($A$4:$A2623=A2623)*($F$4:$F2623=F2623)*($Q$4:$Q2623=Q2623))&gt;1,0,1)</f>
        <v>0</v>
      </c>
      <c r="AD2623" s="206" t="str">
        <f t="shared" si="124"/>
        <v xml:space="preserve">{"Organisation": "World Vision International", "Indicateur": "Distribution de biens non-alimentaire", "Statut": "Réalisé", "Date de l'activité (passé ou planifiée)
( jj-mm-aaaa)": "10/8/2016", "Département": "Nippes", "Commune": "Miragoane", "Section Communale": "1ère Chalon"}, </v>
      </c>
    </row>
    <row r="2624" spans="1:30" s="71" customFormat="1" x14ac:dyDescent="0.25">
      <c r="A2624" s="71" t="s">
        <v>1080</v>
      </c>
      <c r="B2624" s="71" t="s">
        <v>1078</v>
      </c>
      <c r="D2624" s="71" t="s">
        <v>15</v>
      </c>
      <c r="E2624" s="132">
        <v>42651</v>
      </c>
      <c r="F2624" s="77" t="s">
        <v>2417</v>
      </c>
      <c r="G2624" s="145" t="s">
        <v>1054</v>
      </c>
      <c r="H2624" s="138" t="str">
        <f>IFERROR(VLOOKUP(G2624,REFERENCES!O:P,2,FALSE),"")</f>
        <v xml:space="preserve">Nombre </v>
      </c>
      <c r="I2624" s="182">
        <v>150</v>
      </c>
      <c r="J2624" s="182"/>
      <c r="K2624" s="182"/>
      <c r="L2624" s="182"/>
      <c r="M2624" s="147" t="s">
        <v>1818</v>
      </c>
      <c r="N2624" s="207">
        <v>150</v>
      </c>
      <c r="O2624" s="149" t="s">
        <v>1038</v>
      </c>
      <c r="P2624" s="150" t="s">
        <v>151</v>
      </c>
      <c r="Q2624" s="150" t="s">
        <v>285</v>
      </c>
      <c r="R2624" s="176" t="s">
        <v>1419</v>
      </c>
      <c r="S2624" s="206"/>
      <c r="T2624" s="186"/>
      <c r="U2624" s="180"/>
      <c r="V2624" s="145"/>
      <c r="W2624" s="206" t="str">
        <f t="shared" si="122"/>
        <v>WOR2016108NIFO2È</v>
      </c>
      <c r="X2624" s="206">
        <f t="shared" si="123"/>
        <v>0</v>
      </c>
      <c r="Y2624" s="206" t="str">
        <f>VLOOKUP(P2624,NIVEAUXADMIN!A:B,2,FALSE)</f>
        <v>HT10</v>
      </c>
      <c r="Z2624" s="206" t="str">
        <f>VLOOKUP(Q2624,NIVEAUXADMIN!E:F,2,FALSE)</f>
        <v>HT101013</v>
      </c>
      <c r="AA2624" s="206" t="str">
        <f>VLOOKUP(R2624,NIVEAUXADMIN!I:J,2,FALSE)</f>
        <v>HT101013-01</v>
      </c>
      <c r="AB2624" s="206">
        <f>IF(SUMPRODUCT(($A$4:$A2624=A2624)*($Q$4:$Q2624=Q2624))&gt;1,0,1)</f>
        <v>0</v>
      </c>
      <c r="AC2624" s="207">
        <f>IF(SUMPRODUCT(($A$4:$A2624=A2624)*($F$4:$F2624=F2624)*($Q$4:$Q2624=Q2624))&gt;1,0,1)</f>
        <v>0</v>
      </c>
      <c r="AD2624" s="206" t="str">
        <f t="shared" si="124"/>
        <v xml:space="preserve">{"Organisation": "World Vision International", "Indicateur": "Distribution de biens non-alimentaire", "Statut": "Réalisé", "Date de l'activité (passé ou planifiée)
( jj-mm-aaaa)": "10/8/2016", "Département": "Nippes", "Commune": "Fonds Des Negres", "Section Communale": "2ème Fonds des Nègres"}, </v>
      </c>
    </row>
    <row r="2625" spans="1:30" s="71" customFormat="1" x14ac:dyDescent="0.25">
      <c r="A2625" s="143" t="s">
        <v>1080</v>
      </c>
      <c r="B2625" s="143"/>
      <c r="C2625" s="143"/>
      <c r="D2625" s="143" t="s">
        <v>15</v>
      </c>
      <c r="E2625" s="132">
        <v>42651</v>
      </c>
      <c r="F2625" s="77" t="s">
        <v>2417</v>
      </c>
      <c r="G2625" s="145" t="s">
        <v>1054</v>
      </c>
      <c r="H2625" s="138" t="str">
        <f>IFERROR(VLOOKUP(G2625,REFERENCES!O:P,2,FALSE),"")</f>
        <v xml:space="preserve">Nombre </v>
      </c>
      <c r="I2625" s="182">
        <v>300</v>
      </c>
      <c r="J2625" s="182"/>
      <c r="K2625" s="182"/>
      <c r="L2625" s="182"/>
      <c r="M2625" s="147" t="s">
        <v>1818</v>
      </c>
      <c r="N2625" s="146">
        <v>300</v>
      </c>
      <c r="O2625" s="149" t="s">
        <v>1038</v>
      </c>
      <c r="P2625" s="150" t="s">
        <v>151</v>
      </c>
      <c r="Q2625" s="150" t="s">
        <v>294</v>
      </c>
      <c r="R2625" s="176" t="s">
        <v>1272</v>
      </c>
      <c r="S2625" s="206"/>
      <c r="T2625" s="186"/>
      <c r="U2625" s="180"/>
      <c r="V2625" s="145"/>
      <c r="W2625" s="206" t="str">
        <f t="shared" si="122"/>
        <v>WOR2016108NIMI1È</v>
      </c>
      <c r="X2625" s="206">
        <f t="shared" si="123"/>
        <v>0</v>
      </c>
      <c r="Y2625" s="206" t="str">
        <f>VLOOKUP(P2625,NIVEAUXADMIN!A:B,2,FALSE)</f>
        <v>HT10</v>
      </c>
      <c r="Z2625" s="206" t="str">
        <f>VLOOKUP(Q2625,NIVEAUXADMIN!E:F,2,FALSE)</f>
        <v>HT101011</v>
      </c>
      <c r="AA2625" s="206" t="str">
        <f>VLOOKUP(R2625,NIVEAUXADMIN!I:J,2,FALSE)</f>
        <v>HT101011-01</v>
      </c>
      <c r="AB2625" s="206">
        <f>IF(SUMPRODUCT(($A$4:$A2625=A2625)*($Q$4:$Q2625=Q2625))&gt;1,0,1)</f>
        <v>0</v>
      </c>
      <c r="AC2625" s="207">
        <f>IF(SUMPRODUCT(($A$4:$A2625=A2625)*($F$4:$F2625=F2625)*($Q$4:$Q2625=Q2625))&gt;1,0,1)</f>
        <v>0</v>
      </c>
      <c r="AD2625" s="206" t="str">
        <f t="shared" si="124"/>
        <v xml:space="preserve">{"Organisation": "World Vision International", "Indicateur": "Distribution de biens non-alimentaire", "Statut": "Réalisé", "Date de l'activité (passé ou planifiée)
( jj-mm-aaaa)": "10/8/2016", "Département": "Nippes", "Commune": "Miragoane", "Section Communale": "1ère Chalon"}, </v>
      </c>
    </row>
    <row r="2626" spans="1:30" s="71" customFormat="1" x14ac:dyDescent="0.25">
      <c r="A2626" s="143" t="s">
        <v>1080</v>
      </c>
      <c r="B2626" s="143" t="s">
        <v>1078</v>
      </c>
      <c r="C2626" s="143"/>
      <c r="D2626" s="143" t="s">
        <v>15</v>
      </c>
      <c r="E2626" s="132">
        <v>42651</v>
      </c>
      <c r="F2626" s="77" t="s">
        <v>2417</v>
      </c>
      <c r="G2626" s="145" t="s">
        <v>1051</v>
      </c>
      <c r="H2626" s="138" t="str">
        <f>IFERROR(VLOOKUP(G2626,REFERENCES!O:P,2,FALSE),"")</f>
        <v xml:space="preserve">Nombre </v>
      </c>
      <c r="I2626" s="182">
        <v>150</v>
      </c>
      <c r="J2626" s="182"/>
      <c r="K2626" s="182"/>
      <c r="L2626" s="182"/>
      <c r="M2626" s="147" t="s">
        <v>1818</v>
      </c>
      <c r="N2626" s="207">
        <v>150</v>
      </c>
      <c r="O2626" s="149" t="s">
        <v>1038</v>
      </c>
      <c r="P2626" s="143" t="s">
        <v>151</v>
      </c>
      <c r="Q2626" s="143" t="s">
        <v>285</v>
      </c>
      <c r="R2626" s="176" t="s">
        <v>1419</v>
      </c>
      <c r="S2626" s="143"/>
      <c r="T2626" s="186"/>
      <c r="U2626" s="180"/>
      <c r="V2626" s="145"/>
      <c r="W2626" s="206" t="str">
        <f t="shared" si="122"/>
        <v>WOR2016108NIFO2È</v>
      </c>
      <c r="X2626" s="206">
        <f t="shared" si="123"/>
        <v>0</v>
      </c>
      <c r="Y2626" s="206" t="str">
        <f>VLOOKUP(P2626,NIVEAUXADMIN!A:B,2,FALSE)</f>
        <v>HT10</v>
      </c>
      <c r="Z2626" s="206" t="str">
        <f>VLOOKUP(Q2626,NIVEAUXADMIN!E:F,2,FALSE)</f>
        <v>HT101013</v>
      </c>
      <c r="AA2626" s="206" t="str">
        <f>VLOOKUP(R2626,NIVEAUXADMIN!I:J,2,FALSE)</f>
        <v>HT101013-01</v>
      </c>
      <c r="AB2626" s="206">
        <f>IF(SUMPRODUCT(($A$4:$A2626=A2626)*($Q$4:$Q2626=Q2626))&gt;1,0,1)</f>
        <v>0</v>
      </c>
      <c r="AC2626" s="207">
        <f>IF(SUMPRODUCT(($A$4:$A2626=A2626)*($F$4:$F2626=F2626)*($Q$4:$Q2626=Q2626))&gt;1,0,1)</f>
        <v>0</v>
      </c>
      <c r="AD2626" s="206" t="str">
        <f t="shared" si="124"/>
        <v xml:space="preserve">{"Organisation": "World Vision International", "Indicateur": "Distribution de biens non-alimentaire", "Statut": "Réalisé", "Date de l'activité (passé ou planifiée)
( jj-mm-aaaa)": "10/8/2016", "Département": "Nippes", "Commune": "Fonds Des Negres", "Section Communale": "2ème Fonds des Nègres"}, </v>
      </c>
    </row>
    <row r="2627" spans="1:30" s="71" customFormat="1" x14ac:dyDescent="0.25">
      <c r="A2627" s="143" t="s">
        <v>1080</v>
      </c>
      <c r="B2627" s="143"/>
      <c r="C2627" s="143"/>
      <c r="D2627" s="143" t="s">
        <v>15</v>
      </c>
      <c r="E2627" s="132">
        <v>42651</v>
      </c>
      <c r="F2627" s="77" t="s">
        <v>2417</v>
      </c>
      <c r="G2627" s="145" t="s">
        <v>1051</v>
      </c>
      <c r="H2627" s="138" t="str">
        <f>IFERROR(VLOOKUP(G2627,REFERENCES!O:P,2,FALSE),"")</f>
        <v xml:space="preserve">Nombre </v>
      </c>
      <c r="I2627" s="182">
        <v>300</v>
      </c>
      <c r="J2627" s="182"/>
      <c r="K2627" s="182"/>
      <c r="L2627" s="182"/>
      <c r="M2627" s="147" t="s">
        <v>1818</v>
      </c>
      <c r="N2627" s="207">
        <v>300</v>
      </c>
      <c r="O2627" s="149" t="s">
        <v>1038</v>
      </c>
      <c r="P2627" s="143" t="s">
        <v>151</v>
      </c>
      <c r="Q2627" s="143" t="s">
        <v>294</v>
      </c>
      <c r="R2627" s="176" t="s">
        <v>1272</v>
      </c>
      <c r="S2627" s="143"/>
      <c r="T2627" s="186"/>
      <c r="U2627" s="180"/>
      <c r="V2627" s="145"/>
      <c r="W2627" s="206" t="str">
        <f t="shared" si="122"/>
        <v>WOR2016108NIMI1È</v>
      </c>
      <c r="X2627" s="206">
        <f t="shared" si="123"/>
        <v>0</v>
      </c>
      <c r="Y2627" s="206" t="str">
        <f>VLOOKUP(P2627,NIVEAUXADMIN!A:B,2,FALSE)</f>
        <v>HT10</v>
      </c>
      <c r="Z2627" s="206" t="str">
        <f>VLOOKUP(Q2627,NIVEAUXADMIN!E:F,2,FALSE)</f>
        <v>HT101011</v>
      </c>
      <c r="AA2627" s="206" t="str">
        <f>VLOOKUP(R2627,NIVEAUXADMIN!I:J,2,FALSE)</f>
        <v>HT101011-01</v>
      </c>
      <c r="AB2627" s="206">
        <f>IF(SUMPRODUCT(($A$4:$A2627=A2627)*($Q$4:$Q2627=Q2627))&gt;1,0,1)</f>
        <v>0</v>
      </c>
      <c r="AC2627" s="207">
        <f>IF(SUMPRODUCT(($A$4:$A2627=A2627)*($F$4:$F2627=F2627)*($Q$4:$Q2627=Q2627))&gt;1,0,1)</f>
        <v>0</v>
      </c>
      <c r="AD2627" s="206" t="str">
        <f t="shared" si="124"/>
        <v xml:space="preserve">{"Organisation": "World Vision International", "Indicateur": "Distribution de biens non-alimentaire", "Statut": "Réalisé", "Date de l'activité (passé ou planifiée)
( jj-mm-aaaa)": "10/8/2016", "Département": "Nippes", "Commune": "Miragoane", "Section Communale": "1ère Chalon"}, </v>
      </c>
    </row>
    <row r="2628" spans="1:30" s="71" customFormat="1" x14ac:dyDescent="0.25">
      <c r="A2628" s="143" t="s">
        <v>1080</v>
      </c>
      <c r="B2628" s="71" t="s">
        <v>1078</v>
      </c>
      <c r="C2628" s="143"/>
      <c r="D2628" s="143" t="s">
        <v>15</v>
      </c>
      <c r="E2628" s="132">
        <v>42652</v>
      </c>
      <c r="F2628" s="77" t="s">
        <v>2420</v>
      </c>
      <c r="G2628" s="145" t="s">
        <v>2409</v>
      </c>
      <c r="H2628" s="138" t="str">
        <f>IFERROR(VLOOKUP(G2628,REFERENCES!O:P,2,FALSE),"")</f>
        <v xml:space="preserve">Nombre </v>
      </c>
      <c r="I2628" s="182">
        <v>400</v>
      </c>
      <c r="J2628" s="182"/>
      <c r="K2628" s="182"/>
      <c r="L2628" s="182"/>
      <c r="M2628" s="147" t="s">
        <v>1818</v>
      </c>
      <c r="N2628" s="207">
        <v>400</v>
      </c>
      <c r="O2628" s="206"/>
      <c r="P2628" s="143" t="s">
        <v>151</v>
      </c>
      <c r="Q2628" s="143" t="s">
        <v>285</v>
      </c>
      <c r="R2628" s="176" t="s">
        <v>1419</v>
      </c>
      <c r="S2628" s="143"/>
      <c r="T2628" s="186"/>
      <c r="U2628" s="180"/>
      <c r="V2628" s="145"/>
      <c r="W2628" s="206" t="str">
        <f t="shared" si="122"/>
        <v>WOR2016109NIFO2È</v>
      </c>
      <c r="X2628" s="206">
        <f t="shared" si="123"/>
        <v>0</v>
      </c>
      <c r="Y2628" s="206" t="str">
        <f>VLOOKUP(P2628,NIVEAUXADMIN!A:B,2,FALSE)</f>
        <v>HT10</v>
      </c>
      <c r="Z2628" s="206" t="str">
        <f>VLOOKUP(Q2628,NIVEAUXADMIN!E:F,2,FALSE)</f>
        <v>HT101013</v>
      </c>
      <c r="AA2628" s="206" t="str">
        <f>VLOOKUP(R2628,NIVEAUXADMIN!I:J,2,FALSE)</f>
        <v>HT101013-01</v>
      </c>
      <c r="AB2628" s="206">
        <f>IF(SUMPRODUCT(($A$4:$A2628=A2628)*($Q$4:$Q2628=Q2628))&gt;1,0,1)</f>
        <v>0</v>
      </c>
      <c r="AC2628" s="207">
        <f>IF(SUMPRODUCT(($A$4:$A2628=A2628)*($F$4:$F2628=F2628)*($Q$4:$Q2628=Q2628))&gt;1,0,1)</f>
        <v>0</v>
      </c>
      <c r="AD2628" s="206" t="str">
        <f t="shared" si="124"/>
        <v xml:space="preserve">{"Organisation": "World Vision International", "Indicateur": "Distribution de materiel d'abris d'urgence", "Statut": "Réalisé", "Date de l'activité (passé ou planifiée)
( jj-mm-aaaa)": "10/9/2016", "Département": "Nippes", "Commune": "Fonds Des Negres", "Section Communale": "2ème Fonds des Nègres"}, </v>
      </c>
    </row>
    <row r="2629" spans="1:30" s="71" customFormat="1" x14ac:dyDescent="0.25">
      <c r="A2629" s="206" t="s">
        <v>1080</v>
      </c>
      <c r="B2629" s="206"/>
      <c r="C2629" s="206"/>
      <c r="D2629" s="206" t="s">
        <v>15</v>
      </c>
      <c r="E2629" s="132">
        <v>42652</v>
      </c>
      <c r="F2629" s="77" t="s">
        <v>2420</v>
      </c>
      <c r="G2629" s="145" t="s">
        <v>2409</v>
      </c>
      <c r="H2629" s="138" t="str">
        <f>IFERROR(VLOOKUP(G2629,REFERENCES!O:P,2,FALSE),"")</f>
        <v xml:space="preserve">Nombre </v>
      </c>
      <c r="I2629" s="182">
        <v>156</v>
      </c>
      <c r="J2629" s="182"/>
      <c r="K2629" s="182"/>
      <c r="L2629" s="182"/>
      <c r="M2629" s="147" t="s">
        <v>1818</v>
      </c>
      <c r="N2629" s="207">
        <v>156</v>
      </c>
      <c r="O2629" s="206"/>
      <c r="P2629" s="206" t="s">
        <v>151</v>
      </c>
      <c r="Q2629" s="206" t="s">
        <v>303</v>
      </c>
      <c r="R2629" s="176" t="s">
        <v>1554</v>
      </c>
      <c r="S2629" s="206"/>
      <c r="T2629" s="186"/>
      <c r="U2629" s="180"/>
      <c r="V2629" s="145"/>
      <c r="W2629" s="206" t="str">
        <f t="shared" ref="W2629:W2692" si="125">UPPER(LEFT(A2629,3)&amp;YEAR(E2629)&amp;MONTH(E2629)&amp;DAY((E2629))&amp;LEFT(P2629,2)&amp;LEFT(Q2629,2)&amp;LEFT(R2629,2))</f>
        <v>WOR2016109NIPE3È</v>
      </c>
      <c r="X2629" s="206">
        <f t="shared" ref="X2629:X2692" si="126">COUNTIF($W$4:$W$128,W2629)</f>
        <v>0</v>
      </c>
      <c r="Y2629" s="206" t="str">
        <f>VLOOKUP(P2629,NIVEAUXADMIN!A:B,2,FALSE)</f>
        <v>HT10</v>
      </c>
      <c r="Z2629" s="206" t="str">
        <f>VLOOKUP(Q2629,NIVEAUXADMIN!E:F,2,FALSE)</f>
        <v>HT101012</v>
      </c>
      <c r="AA2629" s="206" t="str">
        <f>VLOOKUP(R2629,NIVEAUXADMIN!I:J,2,FALSE)</f>
        <v>HT101012-03</v>
      </c>
      <c r="AB2629" s="206">
        <f>IF(SUMPRODUCT(($A$4:$A2629=A2629)*($Q$4:$Q2629=Q2629))&gt;1,0,1)</f>
        <v>1</v>
      </c>
      <c r="AC2629" s="207">
        <f>IF(SUMPRODUCT(($A$4:$A2629=A2629)*($F$4:$F2629=F2629)*($Q$4:$Q2629=Q2629))&gt;1,0,1)</f>
        <v>1</v>
      </c>
      <c r="AD2629" s="206" t="str">
        <f t="shared" ref="AD2629:AD2692" si="127">"{"""&amp;$A$3 &amp;""": """ &amp; TRIM(A2629)  &amp; """, """&amp; $F$3 &amp; """: """ &amp;  IFERROR(MID(F2629,5,LEN(F2629)-2),"")&amp; """, """ &amp;$D$3 &amp;""": """ &amp; D2629 &amp; """, """&amp;$E$3 &amp;""": """ &amp; IFERROR(TEXT(E2629,"m/d/yyyy"),"") &amp; """, """&amp; $P$3&amp; """: """ &amp; P2629&amp; """, """&amp; $Q$3&amp; """: """ &amp; Q2629&amp; """, """&amp; $R$3&amp; """: """ &amp; R2629&amp; """}, "</f>
        <v xml:space="preserve">{"Organisation": "World Vision International", "Indicateur": "Distribution de materiel d'abris d'urgence", "Statut": "Réalisé", "Date de l'activité (passé ou planifiée)
( jj-mm-aaaa)": "10/9/2016", "Département": "Nippes", "Commune": "Petite Riviere de Nippes", "Section Communale": "3ème Silegue"}, </v>
      </c>
    </row>
    <row r="2630" spans="1:30" s="71" customFormat="1" x14ac:dyDescent="0.25">
      <c r="A2630" s="206" t="s">
        <v>1080</v>
      </c>
      <c r="B2630" s="206"/>
      <c r="C2630" s="206"/>
      <c r="D2630" s="206" t="s">
        <v>15</v>
      </c>
      <c r="E2630" s="132">
        <v>42652</v>
      </c>
      <c r="F2630" s="77" t="s">
        <v>2420</v>
      </c>
      <c r="G2630" s="145" t="s">
        <v>2409</v>
      </c>
      <c r="H2630" s="138" t="str">
        <f>IFERROR(VLOOKUP(G2630,REFERENCES!O:P,2,FALSE),"")</f>
        <v xml:space="preserve">Nombre </v>
      </c>
      <c r="I2630" s="182">
        <v>134</v>
      </c>
      <c r="J2630" s="182"/>
      <c r="K2630" s="182"/>
      <c r="L2630" s="182"/>
      <c r="M2630" s="147" t="s">
        <v>1818</v>
      </c>
      <c r="N2630" s="207">
        <v>134</v>
      </c>
      <c r="O2630" s="206"/>
      <c r="P2630" s="206" t="s">
        <v>172</v>
      </c>
      <c r="Q2630" s="206" t="s">
        <v>480</v>
      </c>
      <c r="R2630" s="176" t="s">
        <v>1576</v>
      </c>
      <c r="S2630" s="206"/>
      <c r="T2630" s="186"/>
      <c r="U2630" s="180"/>
      <c r="V2630" s="145"/>
      <c r="W2630" s="206" t="str">
        <f t="shared" si="125"/>
        <v>WOR2016109OUKE4È</v>
      </c>
      <c r="X2630" s="206">
        <f t="shared" si="126"/>
        <v>0</v>
      </c>
      <c r="Y2630" s="206" t="str">
        <f>VLOOKUP(P2630,NIVEAUXADMIN!A:B,2,FALSE)</f>
        <v>HT01</v>
      </c>
      <c r="Z2630" s="206" t="str">
        <f>VLOOKUP(Q2630,NIVEAUXADMIN!E:F,2,FALSE)</f>
        <v>HT01115</v>
      </c>
      <c r="AA2630" s="206" t="str">
        <f>VLOOKUP(R2630,NIVEAUXADMIN!I:J,2,FALSE)</f>
        <v>HT01115-04</v>
      </c>
      <c r="AB2630" s="206">
        <f>IF(SUMPRODUCT(($A$4:$A2630=A2630)*($Q$4:$Q2630=Q2630))&gt;1,0,1)</f>
        <v>0</v>
      </c>
      <c r="AC2630" s="207">
        <f>IF(SUMPRODUCT(($A$4:$A2630=A2630)*($F$4:$F2630=F2630)*($Q$4:$Q2630=Q2630))&gt;1,0,1)</f>
        <v>0</v>
      </c>
      <c r="AD2630" s="206" t="str">
        <f t="shared" si="127"/>
        <v xml:space="preserve">{"Organisation": "World Vision International", "Indicateur": "Distribution de materiel d'abris d'urgence", "Statut": "Réalisé", "Date de l'activité (passé ou planifiée)
( jj-mm-aaaa)": "10/9/2016", "Département": "Ouest", "Commune": "Kenscoff", "Section Communale": "4ème Belle Fontaine"}, </v>
      </c>
    </row>
    <row r="2631" spans="1:30" s="71" customFormat="1" x14ac:dyDescent="0.25">
      <c r="A2631" s="206" t="s">
        <v>1080</v>
      </c>
      <c r="B2631" s="206"/>
      <c r="C2631" s="206"/>
      <c r="D2631" s="206" t="s">
        <v>15</v>
      </c>
      <c r="E2631" s="132">
        <v>42652</v>
      </c>
      <c r="F2631" s="208" t="s">
        <v>2420</v>
      </c>
      <c r="G2631" s="145" t="s">
        <v>2409</v>
      </c>
      <c r="H2631" s="138" t="str">
        <f>IFERROR(VLOOKUP(G2631,REFERENCES!O:P,2,FALSE),"")</f>
        <v xml:space="preserve">Nombre </v>
      </c>
      <c r="I2631" s="182">
        <v>250</v>
      </c>
      <c r="J2631" s="182"/>
      <c r="K2631" s="182"/>
      <c r="L2631" s="182"/>
      <c r="M2631" s="147" t="s">
        <v>1818</v>
      </c>
      <c r="N2631" s="207">
        <v>250</v>
      </c>
      <c r="O2631" s="206"/>
      <c r="P2631" s="206" t="s">
        <v>172</v>
      </c>
      <c r="Q2631" s="206" t="s">
        <v>480</v>
      </c>
      <c r="R2631" s="176" t="s">
        <v>1392</v>
      </c>
      <c r="S2631" s="206"/>
      <c r="T2631" s="186"/>
      <c r="U2631" s="180"/>
      <c r="V2631" s="145"/>
      <c r="W2631" s="206" t="str">
        <f t="shared" si="125"/>
        <v>WOR2016109OUKE2È</v>
      </c>
      <c r="X2631" s="206">
        <f t="shared" si="126"/>
        <v>0</v>
      </c>
      <c r="Y2631" s="206" t="str">
        <f>VLOOKUP(P2631,NIVEAUXADMIN!A:B,2,FALSE)</f>
        <v>HT01</v>
      </c>
      <c r="Z2631" s="206" t="str">
        <f>VLOOKUP(Q2631,NIVEAUXADMIN!E:F,2,FALSE)</f>
        <v>HT01115</v>
      </c>
      <c r="AA2631" s="206" t="str">
        <f>VLOOKUP(R2631,NIVEAUXADMIN!I:J,2,FALSE)</f>
        <v>HT01115-02</v>
      </c>
      <c r="AB2631" s="206">
        <f>IF(SUMPRODUCT(($A$4:$A2631=A2631)*($Q$4:$Q2631=Q2631))&gt;1,0,1)</f>
        <v>0</v>
      </c>
      <c r="AC2631" s="207">
        <f>IF(SUMPRODUCT(($A$4:$A2631=A2631)*($F$4:$F2631=F2631)*($Q$4:$Q2631=Q2631))&gt;1,0,1)</f>
        <v>0</v>
      </c>
      <c r="AD2631" s="206" t="str">
        <f t="shared" si="127"/>
        <v xml:space="preserve">{"Organisation": "World Vision International", "Indicateur": "Distribution de materiel d'abris d'urgence", "Statut": "Réalisé", "Date de l'activité (passé ou planifiée)
( jj-mm-aaaa)": "10/9/2016", "Département": "Ouest", "Commune": "Kenscoff", "Section Communale": "2ème Bongars"}, </v>
      </c>
    </row>
    <row r="2632" spans="1:30" s="71" customFormat="1" x14ac:dyDescent="0.25">
      <c r="A2632" s="206" t="s">
        <v>1080</v>
      </c>
      <c r="C2632" s="206"/>
      <c r="D2632" s="206" t="s">
        <v>15</v>
      </c>
      <c r="E2632" s="132">
        <v>42652</v>
      </c>
      <c r="F2632" s="208" t="s">
        <v>2420</v>
      </c>
      <c r="G2632" s="145" t="s">
        <v>2409</v>
      </c>
      <c r="H2632" s="138" t="str">
        <f>IFERROR(VLOOKUP(G2632,REFERENCES!O:P,2,FALSE),"")</f>
        <v xml:space="preserve">Nombre </v>
      </c>
      <c r="I2632" s="182">
        <v>145</v>
      </c>
      <c r="J2632" s="182"/>
      <c r="K2632" s="182"/>
      <c r="L2632" s="182"/>
      <c r="M2632" s="147" t="s">
        <v>1818</v>
      </c>
      <c r="N2632" s="207">
        <v>145</v>
      </c>
      <c r="O2632" s="206"/>
      <c r="P2632" s="206" t="s">
        <v>172</v>
      </c>
      <c r="Q2632" s="206" t="s">
        <v>492</v>
      </c>
      <c r="R2632" s="176" t="s">
        <v>1747</v>
      </c>
      <c r="S2632" s="143"/>
      <c r="T2632" s="186"/>
      <c r="U2632" s="180"/>
      <c r="V2632" s="145"/>
      <c r="W2632" s="206" t="str">
        <f t="shared" si="125"/>
        <v>WOR2016109OUPO8È</v>
      </c>
      <c r="X2632" s="206">
        <f t="shared" si="126"/>
        <v>0</v>
      </c>
      <c r="Y2632" s="206" t="str">
        <f>VLOOKUP(P2632,NIVEAUXADMIN!A:B,2,FALSE)</f>
        <v>HT01</v>
      </c>
      <c r="Z2632" s="206" t="str">
        <f>VLOOKUP(Q2632,NIVEAUXADMIN!E:F,2,FALSE)</f>
        <v>HT01152</v>
      </c>
      <c r="AA2632" s="206" t="str">
        <f>VLOOKUP(R2632,NIVEAUXADMIN!I:J,2,FALSE)</f>
        <v>HT01152-03</v>
      </c>
      <c r="AB2632" s="206">
        <f>IF(SUMPRODUCT(($A$4:$A2632=A2632)*($Q$4:$Q2632=Q2632))&gt;1,0,1)</f>
        <v>1</v>
      </c>
      <c r="AC2632" s="207">
        <f>IF(SUMPRODUCT(($A$4:$A2632=A2632)*($F$4:$F2632=F2632)*($Q$4:$Q2632=Q2632))&gt;1,0,1)</f>
        <v>1</v>
      </c>
      <c r="AD2632" s="206" t="str">
        <f t="shared" si="127"/>
        <v xml:space="preserve">{"Organisation": "World Vision International", "Indicateur": "Distribution de materiel d'abris d'urgence", "Statut": "Réalisé", "Date de l'activité (passé ou planifiée)
( jj-mm-aaaa)": "10/9/2016", "Département": "Ouest", "Commune": "Pointe A Raquette", "Section Communale": "8ème Trou Louis"}, </v>
      </c>
    </row>
    <row r="2633" spans="1:30" s="71" customFormat="1" x14ac:dyDescent="0.25">
      <c r="A2633" s="206" t="s">
        <v>1080</v>
      </c>
      <c r="B2633" s="71" t="s">
        <v>1089</v>
      </c>
      <c r="C2633" s="206"/>
      <c r="D2633" s="206" t="s">
        <v>15</v>
      </c>
      <c r="E2633" s="132">
        <v>42652</v>
      </c>
      <c r="F2633" s="148" t="s">
        <v>2420</v>
      </c>
      <c r="G2633" s="145" t="s">
        <v>2409</v>
      </c>
      <c r="H2633" s="138" t="str">
        <f>IFERROR(VLOOKUP(G2633,REFERENCES!O:P,2,FALSE),"")</f>
        <v xml:space="preserve">Nombre </v>
      </c>
      <c r="I2633" s="182">
        <v>50</v>
      </c>
      <c r="J2633" s="182"/>
      <c r="K2633" s="182"/>
      <c r="L2633" s="182"/>
      <c r="M2633" s="147" t="s">
        <v>1818</v>
      </c>
      <c r="N2633" s="207">
        <v>50</v>
      </c>
      <c r="O2633" s="206"/>
      <c r="P2633" s="71" t="s">
        <v>19</v>
      </c>
      <c r="Q2633" s="143" t="s">
        <v>20</v>
      </c>
      <c r="R2633" s="176" t="s">
        <v>1264</v>
      </c>
      <c r="S2633" s="143"/>
      <c r="T2633" s="186"/>
      <c r="U2633" s="180"/>
      <c r="V2633" s="145"/>
      <c r="W2633" s="206" t="str">
        <f t="shared" si="125"/>
        <v>WOR2016109SULE1È</v>
      </c>
      <c r="X2633" s="206">
        <f t="shared" si="126"/>
        <v>0</v>
      </c>
      <c r="Y2633" s="206" t="str">
        <f>VLOOKUP(P2633,NIVEAUXADMIN!A:B,2,FALSE)</f>
        <v>HT07</v>
      </c>
      <c r="Z2633" s="206" t="str">
        <f>VLOOKUP(Q2633,NIVEAUXADMIN!E:F,2,FALSE)</f>
        <v>HT07711</v>
      </c>
      <c r="AA2633" s="206" t="str">
        <f>VLOOKUP(R2633,NIVEAUXADMIN!I:J,2,FALSE)</f>
        <v>HT07711-01</v>
      </c>
      <c r="AB2633" s="206">
        <f>IF(SUMPRODUCT(($A$4:$A2633=A2633)*($Q$4:$Q2633=Q2633))&gt;1,0,1)</f>
        <v>1</v>
      </c>
      <c r="AC2633" s="207">
        <f>IF(SUMPRODUCT(($A$4:$A2633=A2633)*($F$4:$F2633=F2633)*($Q$4:$Q2633=Q2633))&gt;1,0,1)</f>
        <v>1</v>
      </c>
      <c r="AD2633" s="206" t="str">
        <f t="shared" si="127"/>
        <v xml:space="preserve">{"Organisation": "World Vision International", "Indicateur": "Distribution de materiel d'abris d'urgence", "Statut": "Réalisé", "Date de l'activité (passé ou planifiée)
( jj-mm-aaaa)": "10/9/2016", "Département": "Sud", "Commune": "Les Cayes", "Section Communale": "1ère Bourdet"}, </v>
      </c>
    </row>
    <row r="2634" spans="1:30" s="71" customFormat="1" x14ac:dyDescent="0.25">
      <c r="A2634" s="206" t="s">
        <v>1080</v>
      </c>
      <c r="B2634" s="71" t="s">
        <v>1078</v>
      </c>
      <c r="C2634" s="206"/>
      <c r="D2634" s="206" t="s">
        <v>15</v>
      </c>
      <c r="E2634" s="132">
        <v>42652</v>
      </c>
      <c r="F2634" s="77" t="s">
        <v>2417</v>
      </c>
      <c r="G2634" s="145" t="s">
        <v>1058</v>
      </c>
      <c r="H2634" s="138" t="str">
        <f>IFERROR(VLOOKUP(G2634,REFERENCES!O:P,2,FALSE),"")</f>
        <v xml:space="preserve">Nombre </v>
      </c>
      <c r="I2634" s="182">
        <v>400</v>
      </c>
      <c r="J2634" s="182"/>
      <c r="K2634" s="182"/>
      <c r="L2634" s="182"/>
      <c r="M2634" s="147" t="s">
        <v>1818</v>
      </c>
      <c r="N2634" s="207">
        <v>400</v>
      </c>
      <c r="O2634" s="149" t="s">
        <v>1038</v>
      </c>
      <c r="P2634" s="71" t="s">
        <v>151</v>
      </c>
      <c r="Q2634" s="143" t="s">
        <v>285</v>
      </c>
      <c r="R2634" s="176" t="s">
        <v>1419</v>
      </c>
      <c r="S2634" s="143"/>
      <c r="T2634" s="186"/>
      <c r="U2634" s="180"/>
      <c r="V2634" s="206" t="s">
        <v>1049</v>
      </c>
      <c r="W2634" s="206" t="str">
        <f t="shared" si="125"/>
        <v>WOR2016109NIFO2È</v>
      </c>
      <c r="X2634" s="206">
        <f t="shared" si="126"/>
        <v>0</v>
      </c>
      <c r="Y2634" s="206" t="str">
        <f>VLOOKUP(P2634,NIVEAUXADMIN!A:B,2,FALSE)</f>
        <v>HT10</v>
      </c>
      <c r="Z2634" s="206" t="str">
        <f>VLOOKUP(Q2634,NIVEAUXADMIN!E:F,2,FALSE)</f>
        <v>HT101013</v>
      </c>
      <c r="AA2634" s="206" t="str">
        <f>VLOOKUP(R2634,NIVEAUXADMIN!I:J,2,FALSE)</f>
        <v>HT101013-01</v>
      </c>
      <c r="AB2634" s="206">
        <f>IF(SUMPRODUCT(($A$4:$A2634=A2634)*($Q$4:$Q2634=Q2634))&gt;1,0,1)</f>
        <v>0</v>
      </c>
      <c r="AC2634" s="207">
        <f>IF(SUMPRODUCT(($A$4:$A2634=A2634)*($F$4:$F2634=F2634)*($Q$4:$Q2634=Q2634))&gt;1,0,1)</f>
        <v>0</v>
      </c>
      <c r="AD2634" s="206" t="str">
        <f t="shared" si="127"/>
        <v xml:space="preserve">{"Organisation": "World Vision International", "Indicateur": "Distribution de biens non-alimentaire", "Statut": "Réalisé", "Date de l'activité (passé ou planifiée)
( jj-mm-aaaa)": "10/9/2016", "Département": "Nippes", "Commune": "Fonds Des Negres", "Section Communale": "2ème Fonds des Nègres"}, </v>
      </c>
    </row>
    <row r="2635" spans="1:30" s="71" customFormat="1" x14ac:dyDescent="0.25">
      <c r="A2635" s="206" t="s">
        <v>1080</v>
      </c>
      <c r="C2635" s="206"/>
      <c r="D2635" s="206" t="s">
        <v>15</v>
      </c>
      <c r="E2635" s="132">
        <v>42652</v>
      </c>
      <c r="F2635" s="148" t="s">
        <v>2417</v>
      </c>
      <c r="G2635" s="145" t="s">
        <v>1058</v>
      </c>
      <c r="H2635" s="138" t="str">
        <f>IFERROR(VLOOKUP(G2635,REFERENCES!O:P,2,FALSE),"")</f>
        <v xml:space="preserve">Nombre </v>
      </c>
      <c r="I2635" s="182">
        <v>156</v>
      </c>
      <c r="J2635" s="182"/>
      <c r="K2635" s="182"/>
      <c r="L2635" s="182"/>
      <c r="M2635" s="147" t="s">
        <v>1818</v>
      </c>
      <c r="N2635" s="207">
        <v>156</v>
      </c>
      <c r="O2635" s="149" t="s">
        <v>1038</v>
      </c>
      <c r="P2635" s="71" t="s">
        <v>151</v>
      </c>
      <c r="Q2635" s="143" t="s">
        <v>303</v>
      </c>
      <c r="R2635" s="176" t="s">
        <v>1554</v>
      </c>
      <c r="S2635" s="143"/>
      <c r="T2635" s="186"/>
      <c r="U2635" s="180"/>
      <c r="V2635" s="206" t="s">
        <v>1049</v>
      </c>
      <c r="W2635" s="206" t="str">
        <f t="shared" si="125"/>
        <v>WOR2016109NIPE3È</v>
      </c>
      <c r="X2635" s="206">
        <f t="shared" si="126"/>
        <v>0</v>
      </c>
      <c r="Y2635" s="206" t="str">
        <f>VLOOKUP(P2635,NIVEAUXADMIN!A:B,2,FALSE)</f>
        <v>HT10</v>
      </c>
      <c r="Z2635" s="206" t="str">
        <f>VLOOKUP(Q2635,NIVEAUXADMIN!E:F,2,FALSE)</f>
        <v>HT101012</v>
      </c>
      <c r="AA2635" s="206" t="str">
        <f>VLOOKUP(R2635,NIVEAUXADMIN!I:J,2,FALSE)</f>
        <v>HT101012-03</v>
      </c>
      <c r="AB2635" s="206">
        <f>IF(SUMPRODUCT(($A$4:$A2635=A2635)*($Q$4:$Q2635=Q2635))&gt;1,0,1)</f>
        <v>0</v>
      </c>
      <c r="AC2635" s="207">
        <f>IF(SUMPRODUCT(($A$4:$A2635=A2635)*($F$4:$F2635=F2635)*($Q$4:$Q2635=Q2635))&gt;1,0,1)</f>
        <v>1</v>
      </c>
      <c r="AD2635" s="206" t="str">
        <f t="shared" si="127"/>
        <v xml:space="preserve">{"Organisation": "World Vision International", "Indicateur": "Distribution de biens non-alimentaire", "Statut": "Réalisé", "Date de l'activité (passé ou planifiée)
( jj-mm-aaaa)": "10/9/2016", "Département": "Nippes", "Commune": "Petite Riviere de Nippes", "Section Communale": "3ème Silegue"}, </v>
      </c>
    </row>
    <row r="2636" spans="1:30" s="71" customFormat="1" x14ac:dyDescent="0.25">
      <c r="A2636" s="206" t="s">
        <v>1080</v>
      </c>
      <c r="C2636" s="206"/>
      <c r="D2636" s="206" t="s">
        <v>15</v>
      </c>
      <c r="E2636" s="132">
        <v>42652</v>
      </c>
      <c r="F2636" s="77" t="s">
        <v>2417</v>
      </c>
      <c r="G2636" s="145" t="s">
        <v>1058</v>
      </c>
      <c r="H2636" s="138" t="str">
        <f>IFERROR(VLOOKUP(G2636,REFERENCES!O:P,2,FALSE),"")</f>
        <v xml:space="preserve">Nombre </v>
      </c>
      <c r="I2636" s="182">
        <v>134</v>
      </c>
      <c r="J2636" s="182"/>
      <c r="K2636" s="182"/>
      <c r="L2636" s="182"/>
      <c r="M2636" s="147" t="s">
        <v>1818</v>
      </c>
      <c r="N2636" s="207">
        <v>134</v>
      </c>
      <c r="O2636" s="149" t="s">
        <v>1038</v>
      </c>
      <c r="P2636" s="71" t="s">
        <v>172</v>
      </c>
      <c r="Q2636" s="143" t="s">
        <v>480</v>
      </c>
      <c r="R2636" s="176" t="s">
        <v>1576</v>
      </c>
      <c r="S2636" s="143"/>
      <c r="T2636" s="186"/>
      <c r="U2636" s="180"/>
      <c r="V2636" s="206" t="s">
        <v>1049</v>
      </c>
      <c r="W2636" s="206" t="str">
        <f t="shared" si="125"/>
        <v>WOR2016109OUKE4È</v>
      </c>
      <c r="X2636" s="206">
        <f t="shared" si="126"/>
        <v>0</v>
      </c>
      <c r="Y2636" s="206" t="str">
        <f>VLOOKUP(P2636,NIVEAUXADMIN!A:B,2,FALSE)</f>
        <v>HT01</v>
      </c>
      <c r="Z2636" s="206" t="str">
        <f>VLOOKUP(Q2636,NIVEAUXADMIN!E:F,2,FALSE)</f>
        <v>HT01115</v>
      </c>
      <c r="AA2636" s="206" t="str">
        <f>VLOOKUP(R2636,NIVEAUXADMIN!I:J,2,FALSE)</f>
        <v>HT01115-04</v>
      </c>
      <c r="AB2636" s="206">
        <f>IF(SUMPRODUCT(($A$4:$A2636=A2636)*($Q$4:$Q2636=Q2636))&gt;1,0,1)</f>
        <v>0</v>
      </c>
      <c r="AC2636" s="207">
        <f>IF(SUMPRODUCT(($A$4:$A2636=A2636)*($F$4:$F2636=F2636)*($Q$4:$Q2636=Q2636))&gt;1,0,1)</f>
        <v>0</v>
      </c>
      <c r="AD2636" s="206" t="str">
        <f t="shared" si="127"/>
        <v xml:space="preserve">{"Organisation": "World Vision International", "Indicateur": "Distribution de biens non-alimentaire", "Statut": "Réalisé", "Date de l'activité (passé ou planifiée)
( jj-mm-aaaa)": "10/9/2016", "Département": "Ouest", "Commune": "Kenscoff", "Section Communale": "4ème Belle Fontaine"}, </v>
      </c>
    </row>
    <row r="2637" spans="1:30" s="71" customFormat="1" x14ac:dyDescent="0.25">
      <c r="A2637" s="206" t="s">
        <v>1080</v>
      </c>
      <c r="C2637" s="206"/>
      <c r="D2637" s="206" t="s">
        <v>15</v>
      </c>
      <c r="E2637" s="132">
        <v>42652</v>
      </c>
      <c r="F2637" s="208" t="s">
        <v>2417</v>
      </c>
      <c r="G2637" s="145" t="s">
        <v>1058</v>
      </c>
      <c r="H2637" s="138" t="str">
        <f>IFERROR(VLOOKUP(G2637,REFERENCES!O:P,2,FALSE),"")</f>
        <v xml:space="preserve">Nombre </v>
      </c>
      <c r="I2637" s="182">
        <v>250</v>
      </c>
      <c r="J2637" s="182"/>
      <c r="K2637" s="182"/>
      <c r="L2637" s="182"/>
      <c r="M2637" s="147" t="s">
        <v>1818</v>
      </c>
      <c r="N2637" s="207">
        <v>250</v>
      </c>
      <c r="O2637" s="149" t="s">
        <v>1038</v>
      </c>
      <c r="P2637" s="206" t="s">
        <v>172</v>
      </c>
      <c r="Q2637" s="206" t="s">
        <v>480</v>
      </c>
      <c r="R2637" s="176" t="s">
        <v>1392</v>
      </c>
      <c r="S2637" s="143"/>
      <c r="T2637" s="186"/>
      <c r="U2637" s="180"/>
      <c r="V2637" s="206" t="s">
        <v>1049</v>
      </c>
      <c r="W2637" s="206" t="str">
        <f t="shared" si="125"/>
        <v>WOR2016109OUKE2È</v>
      </c>
      <c r="X2637" s="206">
        <f t="shared" si="126"/>
        <v>0</v>
      </c>
      <c r="Y2637" s="206" t="str">
        <f>VLOOKUP(P2637,NIVEAUXADMIN!A:B,2,FALSE)</f>
        <v>HT01</v>
      </c>
      <c r="Z2637" s="206" t="str">
        <f>VLOOKUP(Q2637,NIVEAUXADMIN!E:F,2,FALSE)</f>
        <v>HT01115</v>
      </c>
      <c r="AA2637" s="206" t="str">
        <f>VLOOKUP(R2637,NIVEAUXADMIN!I:J,2,FALSE)</f>
        <v>HT01115-02</v>
      </c>
      <c r="AB2637" s="206">
        <f>IF(SUMPRODUCT(($A$4:$A2637=A2637)*($Q$4:$Q2637=Q2637))&gt;1,0,1)</f>
        <v>0</v>
      </c>
      <c r="AC2637" s="207">
        <f>IF(SUMPRODUCT(($A$4:$A2637=A2637)*($F$4:$F2637=F2637)*($Q$4:$Q2637=Q2637))&gt;1,0,1)</f>
        <v>0</v>
      </c>
      <c r="AD2637" s="206" t="str">
        <f t="shared" si="127"/>
        <v xml:space="preserve">{"Organisation": "World Vision International", "Indicateur": "Distribution de biens non-alimentaire", "Statut": "Réalisé", "Date de l'activité (passé ou planifiée)
( jj-mm-aaaa)": "10/9/2016", "Département": "Ouest", "Commune": "Kenscoff", "Section Communale": "2ème Bongars"}, </v>
      </c>
    </row>
    <row r="2638" spans="1:30" s="71" customFormat="1" x14ac:dyDescent="0.25">
      <c r="A2638" s="206" t="s">
        <v>1080</v>
      </c>
      <c r="C2638" s="206"/>
      <c r="D2638" s="206" t="s">
        <v>15</v>
      </c>
      <c r="E2638" s="132">
        <v>42652</v>
      </c>
      <c r="F2638" s="77" t="s">
        <v>2417</v>
      </c>
      <c r="G2638" s="145" t="s">
        <v>1058</v>
      </c>
      <c r="H2638" s="138" t="str">
        <f>IFERROR(VLOOKUP(G2638,REFERENCES!O:P,2,FALSE),"")</f>
        <v xml:space="preserve">Nombre </v>
      </c>
      <c r="I2638" s="182">
        <v>145</v>
      </c>
      <c r="J2638" s="182"/>
      <c r="K2638" s="182"/>
      <c r="L2638" s="182"/>
      <c r="M2638" s="147" t="s">
        <v>1818</v>
      </c>
      <c r="N2638" s="207">
        <v>145</v>
      </c>
      <c r="O2638" s="149" t="s">
        <v>1038</v>
      </c>
      <c r="P2638" s="206" t="s">
        <v>172</v>
      </c>
      <c r="Q2638" s="206" t="s">
        <v>492</v>
      </c>
      <c r="R2638" s="176" t="s">
        <v>1747</v>
      </c>
      <c r="S2638" s="143"/>
      <c r="T2638" s="186"/>
      <c r="U2638" s="180"/>
      <c r="V2638" s="206" t="s">
        <v>1049</v>
      </c>
      <c r="W2638" s="206" t="str">
        <f t="shared" si="125"/>
        <v>WOR2016109OUPO8È</v>
      </c>
      <c r="X2638" s="206">
        <f t="shared" si="126"/>
        <v>0</v>
      </c>
      <c r="Y2638" s="206" t="str">
        <f>VLOOKUP(P2638,NIVEAUXADMIN!A:B,2,FALSE)</f>
        <v>HT01</v>
      </c>
      <c r="Z2638" s="206" t="str">
        <f>VLOOKUP(Q2638,NIVEAUXADMIN!E:F,2,FALSE)</f>
        <v>HT01152</v>
      </c>
      <c r="AA2638" s="206" t="str">
        <f>VLOOKUP(R2638,NIVEAUXADMIN!I:J,2,FALSE)</f>
        <v>HT01152-03</v>
      </c>
      <c r="AB2638" s="206">
        <f>IF(SUMPRODUCT(($A$4:$A2638=A2638)*($Q$4:$Q2638=Q2638))&gt;1,0,1)</f>
        <v>0</v>
      </c>
      <c r="AC2638" s="207">
        <f>IF(SUMPRODUCT(($A$4:$A2638=A2638)*($F$4:$F2638=F2638)*($Q$4:$Q2638=Q2638))&gt;1,0,1)</f>
        <v>1</v>
      </c>
      <c r="AD2638" s="206" t="str">
        <f t="shared" si="127"/>
        <v xml:space="preserve">{"Organisation": "World Vision International", "Indicateur": "Distribution de biens non-alimentaire", "Statut": "Réalisé", "Date de l'activité (passé ou planifiée)
( jj-mm-aaaa)": "10/9/2016", "Département": "Ouest", "Commune": "Pointe A Raquette", "Section Communale": "8ème Trou Louis"}, </v>
      </c>
    </row>
    <row r="2639" spans="1:30" s="71" customFormat="1" x14ac:dyDescent="0.25">
      <c r="A2639" s="206" t="s">
        <v>1080</v>
      </c>
      <c r="B2639" s="71" t="s">
        <v>1089</v>
      </c>
      <c r="C2639" s="206"/>
      <c r="D2639" s="206" t="s">
        <v>15</v>
      </c>
      <c r="E2639" s="132">
        <v>42652</v>
      </c>
      <c r="F2639" s="208" t="s">
        <v>2417</v>
      </c>
      <c r="G2639" s="145" t="s">
        <v>1058</v>
      </c>
      <c r="H2639" s="138" t="str">
        <f>IFERROR(VLOOKUP(G2639,REFERENCES!O:P,2,FALSE),"")</f>
        <v xml:space="preserve">Nombre </v>
      </c>
      <c r="I2639" s="182">
        <v>50</v>
      </c>
      <c r="J2639" s="182"/>
      <c r="K2639" s="182"/>
      <c r="L2639" s="182"/>
      <c r="M2639" s="147" t="s">
        <v>1818</v>
      </c>
      <c r="N2639" s="207">
        <v>50</v>
      </c>
      <c r="O2639" s="149" t="s">
        <v>1038</v>
      </c>
      <c r="P2639" s="71" t="s">
        <v>19</v>
      </c>
      <c r="Q2639" s="206" t="s">
        <v>20</v>
      </c>
      <c r="R2639" s="176" t="s">
        <v>1264</v>
      </c>
      <c r="S2639" s="143"/>
      <c r="T2639" s="186"/>
      <c r="U2639" s="180"/>
      <c r="V2639" s="206" t="s">
        <v>1049</v>
      </c>
      <c r="W2639" s="206" t="str">
        <f t="shared" si="125"/>
        <v>WOR2016109SULE1È</v>
      </c>
      <c r="X2639" s="206">
        <f t="shared" si="126"/>
        <v>0</v>
      </c>
      <c r="Y2639" s="206" t="str">
        <f>VLOOKUP(P2639,NIVEAUXADMIN!A:B,2,FALSE)</f>
        <v>HT07</v>
      </c>
      <c r="Z2639" s="206" t="str">
        <f>VLOOKUP(Q2639,NIVEAUXADMIN!E:F,2,FALSE)</f>
        <v>HT07711</v>
      </c>
      <c r="AA2639" s="206" t="str">
        <f>VLOOKUP(R2639,NIVEAUXADMIN!I:J,2,FALSE)</f>
        <v>HT07711-01</v>
      </c>
      <c r="AB2639" s="206">
        <f>IF(SUMPRODUCT(($A$4:$A2639=A2639)*($Q$4:$Q2639=Q2639))&gt;1,0,1)</f>
        <v>0</v>
      </c>
      <c r="AC2639" s="207">
        <f>IF(SUMPRODUCT(($A$4:$A2639=A2639)*($F$4:$F2639=F2639)*($Q$4:$Q2639=Q2639))&gt;1,0,1)</f>
        <v>1</v>
      </c>
      <c r="AD2639" s="206" t="str">
        <f t="shared" si="127"/>
        <v xml:space="preserve">{"Organisation": "World Vision International", "Indicateur": "Distribution de biens non-alimentaire", "Statut": "Réalisé", "Date de l'activité (passé ou planifiée)
( jj-mm-aaaa)": "10/9/2016", "Département": "Sud", "Commune": "Les Cayes", "Section Communale": "1ère Bourdet"}, </v>
      </c>
    </row>
    <row r="2640" spans="1:30" s="71" customFormat="1" x14ac:dyDescent="0.25">
      <c r="A2640" s="206" t="s">
        <v>1080</v>
      </c>
      <c r="B2640" s="71" t="s">
        <v>1078</v>
      </c>
      <c r="C2640" s="206"/>
      <c r="D2640" s="206" t="s">
        <v>15</v>
      </c>
      <c r="E2640" s="132">
        <v>42652</v>
      </c>
      <c r="F2640" s="77" t="s">
        <v>2417</v>
      </c>
      <c r="G2640" s="145" t="s">
        <v>1047</v>
      </c>
      <c r="H2640" s="138" t="str">
        <f>IFERROR(VLOOKUP(G2640,REFERENCES!O:P,2,FALSE),"")</f>
        <v xml:space="preserve">Nombre </v>
      </c>
      <c r="I2640" s="182">
        <v>400</v>
      </c>
      <c r="J2640" s="182"/>
      <c r="K2640" s="182"/>
      <c r="L2640" s="182"/>
      <c r="M2640" s="147" t="s">
        <v>1818</v>
      </c>
      <c r="N2640" s="207">
        <v>400</v>
      </c>
      <c r="O2640" s="149" t="s">
        <v>1038</v>
      </c>
      <c r="P2640" s="71" t="s">
        <v>151</v>
      </c>
      <c r="Q2640" s="206" t="s">
        <v>285</v>
      </c>
      <c r="R2640" s="176" t="s">
        <v>1419</v>
      </c>
      <c r="S2640" s="206"/>
      <c r="T2640" s="186"/>
      <c r="U2640" s="180"/>
      <c r="V2640" s="145"/>
      <c r="W2640" s="206" t="str">
        <f t="shared" si="125"/>
        <v>WOR2016109NIFO2È</v>
      </c>
      <c r="X2640" s="206">
        <f t="shared" si="126"/>
        <v>0</v>
      </c>
      <c r="Y2640" s="206" t="str">
        <f>VLOOKUP(P2640,NIVEAUXADMIN!A:B,2,FALSE)</f>
        <v>HT10</v>
      </c>
      <c r="Z2640" s="206" t="str">
        <f>VLOOKUP(Q2640,NIVEAUXADMIN!E:F,2,FALSE)</f>
        <v>HT101013</v>
      </c>
      <c r="AA2640" s="206" t="str">
        <f>VLOOKUP(R2640,NIVEAUXADMIN!I:J,2,FALSE)</f>
        <v>HT101013-01</v>
      </c>
      <c r="AB2640" s="206">
        <f>IF(SUMPRODUCT(($A$4:$A2640=A2640)*($Q$4:$Q2640=Q2640))&gt;1,0,1)</f>
        <v>0</v>
      </c>
      <c r="AC2640" s="207">
        <f>IF(SUMPRODUCT(($A$4:$A2640=A2640)*($F$4:$F2640=F2640)*($Q$4:$Q2640=Q2640))&gt;1,0,1)</f>
        <v>0</v>
      </c>
      <c r="AD2640" s="206" t="str">
        <f t="shared" si="127"/>
        <v xml:space="preserve">{"Organisation": "World Vision International", "Indicateur": "Distribution de biens non-alimentaire", "Statut": "Réalisé", "Date de l'activité (passé ou planifiée)
( jj-mm-aaaa)": "10/9/2016", "Département": "Nippes", "Commune": "Fonds Des Negres", "Section Communale": "2ème Fonds des Nègres"}, </v>
      </c>
    </row>
    <row r="2641" spans="1:30" s="71" customFormat="1" x14ac:dyDescent="0.25">
      <c r="A2641" s="206" t="s">
        <v>1080</v>
      </c>
      <c r="C2641" s="206"/>
      <c r="D2641" s="206" t="s">
        <v>15</v>
      </c>
      <c r="E2641" s="132">
        <v>42652</v>
      </c>
      <c r="F2641" s="208" t="s">
        <v>2417</v>
      </c>
      <c r="G2641" s="145" t="s">
        <v>1047</v>
      </c>
      <c r="H2641" s="138" t="str">
        <f>IFERROR(VLOOKUP(G2641,REFERENCES!O:P,2,FALSE),"")</f>
        <v xml:space="preserve">Nombre </v>
      </c>
      <c r="I2641" s="182">
        <v>156</v>
      </c>
      <c r="J2641" s="182"/>
      <c r="K2641" s="182"/>
      <c r="L2641" s="182"/>
      <c r="M2641" s="147" t="s">
        <v>1818</v>
      </c>
      <c r="N2641" s="207">
        <v>156</v>
      </c>
      <c r="O2641" s="149" t="s">
        <v>1038</v>
      </c>
      <c r="P2641" s="71" t="s">
        <v>151</v>
      </c>
      <c r="Q2641" s="206" t="s">
        <v>303</v>
      </c>
      <c r="R2641" s="176" t="s">
        <v>1554</v>
      </c>
      <c r="S2641" s="206"/>
      <c r="T2641" s="186"/>
      <c r="U2641" s="180"/>
      <c r="V2641" s="145"/>
      <c r="W2641" s="206" t="str">
        <f t="shared" si="125"/>
        <v>WOR2016109NIPE3È</v>
      </c>
      <c r="X2641" s="206">
        <f t="shared" si="126"/>
        <v>0</v>
      </c>
      <c r="Y2641" s="206" t="str">
        <f>VLOOKUP(P2641,NIVEAUXADMIN!A:B,2,FALSE)</f>
        <v>HT10</v>
      </c>
      <c r="Z2641" s="206" t="str">
        <f>VLOOKUP(Q2641,NIVEAUXADMIN!E:F,2,FALSE)</f>
        <v>HT101012</v>
      </c>
      <c r="AA2641" s="206" t="str">
        <f>VLOOKUP(R2641,NIVEAUXADMIN!I:J,2,FALSE)</f>
        <v>HT101012-03</v>
      </c>
      <c r="AB2641" s="206">
        <f>IF(SUMPRODUCT(($A$4:$A2641=A2641)*($Q$4:$Q2641=Q2641))&gt;1,0,1)</f>
        <v>0</v>
      </c>
      <c r="AC2641" s="207">
        <f>IF(SUMPRODUCT(($A$4:$A2641=A2641)*($F$4:$F2641=F2641)*($Q$4:$Q2641=Q2641))&gt;1,0,1)</f>
        <v>0</v>
      </c>
      <c r="AD2641" s="206" t="str">
        <f t="shared" si="127"/>
        <v xml:space="preserve">{"Organisation": "World Vision International", "Indicateur": "Distribution de biens non-alimentaire", "Statut": "Réalisé", "Date de l'activité (passé ou planifiée)
( jj-mm-aaaa)": "10/9/2016", "Département": "Nippes", "Commune": "Petite Riviere de Nippes", "Section Communale": "3ème Silegue"}, </v>
      </c>
    </row>
    <row r="2642" spans="1:30" s="71" customFormat="1" x14ac:dyDescent="0.25">
      <c r="A2642" s="206" t="s">
        <v>1080</v>
      </c>
      <c r="C2642" s="206"/>
      <c r="D2642" s="206" t="s">
        <v>15</v>
      </c>
      <c r="E2642" s="132">
        <v>42652</v>
      </c>
      <c r="F2642" s="77" t="s">
        <v>2417</v>
      </c>
      <c r="G2642" s="145" t="s">
        <v>1047</v>
      </c>
      <c r="H2642" s="138" t="str">
        <f>IFERROR(VLOOKUP(G2642,REFERENCES!O:P,2,FALSE),"")</f>
        <v xml:space="preserve">Nombre </v>
      </c>
      <c r="I2642" s="182">
        <v>134</v>
      </c>
      <c r="J2642" s="182"/>
      <c r="K2642" s="182"/>
      <c r="L2642" s="182"/>
      <c r="M2642" s="147" t="s">
        <v>1818</v>
      </c>
      <c r="N2642" s="207">
        <v>134</v>
      </c>
      <c r="O2642" s="149" t="s">
        <v>1038</v>
      </c>
      <c r="P2642" s="71" t="s">
        <v>172</v>
      </c>
      <c r="Q2642" s="206" t="s">
        <v>480</v>
      </c>
      <c r="R2642" s="176" t="s">
        <v>1576</v>
      </c>
      <c r="S2642" s="206"/>
      <c r="T2642" s="186"/>
      <c r="U2642" s="180"/>
      <c r="V2642" s="145"/>
      <c r="W2642" s="206" t="str">
        <f t="shared" si="125"/>
        <v>WOR2016109OUKE4È</v>
      </c>
      <c r="X2642" s="206">
        <f t="shared" si="126"/>
        <v>0</v>
      </c>
      <c r="Y2642" s="206" t="str">
        <f>VLOOKUP(P2642,NIVEAUXADMIN!A:B,2,FALSE)</f>
        <v>HT01</v>
      </c>
      <c r="Z2642" s="206" t="str">
        <f>VLOOKUP(Q2642,NIVEAUXADMIN!E:F,2,FALSE)</f>
        <v>HT01115</v>
      </c>
      <c r="AA2642" s="206" t="str">
        <f>VLOOKUP(R2642,NIVEAUXADMIN!I:J,2,FALSE)</f>
        <v>HT01115-04</v>
      </c>
      <c r="AB2642" s="206">
        <f>IF(SUMPRODUCT(($A$4:$A2642=A2642)*($Q$4:$Q2642=Q2642))&gt;1,0,1)</f>
        <v>0</v>
      </c>
      <c r="AC2642" s="207">
        <f>IF(SUMPRODUCT(($A$4:$A2642=A2642)*($F$4:$F2642=F2642)*($Q$4:$Q2642=Q2642))&gt;1,0,1)</f>
        <v>0</v>
      </c>
      <c r="AD2642" s="206" t="str">
        <f t="shared" si="127"/>
        <v xml:space="preserve">{"Organisation": "World Vision International", "Indicateur": "Distribution de biens non-alimentaire", "Statut": "Réalisé", "Date de l'activité (passé ou planifiée)
( jj-mm-aaaa)": "10/9/2016", "Département": "Ouest", "Commune": "Kenscoff", "Section Communale": "4ème Belle Fontaine"}, </v>
      </c>
    </row>
    <row r="2643" spans="1:30" s="71" customFormat="1" x14ac:dyDescent="0.25">
      <c r="A2643" s="206" t="s">
        <v>1080</v>
      </c>
      <c r="C2643" s="206"/>
      <c r="D2643" s="206" t="s">
        <v>15</v>
      </c>
      <c r="E2643" s="132">
        <v>42652</v>
      </c>
      <c r="F2643" s="208" t="s">
        <v>2417</v>
      </c>
      <c r="G2643" s="145" t="s">
        <v>1047</v>
      </c>
      <c r="H2643" s="138" t="str">
        <f>IFERROR(VLOOKUP(G2643,REFERENCES!O:P,2,FALSE),"")</f>
        <v xml:space="preserve">Nombre </v>
      </c>
      <c r="I2643" s="182">
        <v>250</v>
      </c>
      <c r="J2643" s="182"/>
      <c r="K2643" s="182"/>
      <c r="L2643" s="182"/>
      <c r="M2643" s="147" t="s">
        <v>1818</v>
      </c>
      <c r="N2643" s="207">
        <v>250</v>
      </c>
      <c r="O2643" s="149" t="s">
        <v>1038</v>
      </c>
      <c r="P2643" s="206" t="s">
        <v>172</v>
      </c>
      <c r="Q2643" s="206" t="s">
        <v>480</v>
      </c>
      <c r="R2643" s="176" t="s">
        <v>1392</v>
      </c>
      <c r="S2643" s="206"/>
      <c r="T2643" s="186"/>
      <c r="U2643" s="180"/>
      <c r="V2643" s="145"/>
      <c r="W2643" s="206" t="str">
        <f t="shared" si="125"/>
        <v>WOR2016109OUKE2È</v>
      </c>
      <c r="X2643" s="206">
        <f t="shared" si="126"/>
        <v>0</v>
      </c>
      <c r="Y2643" s="206" t="str">
        <f>VLOOKUP(P2643,NIVEAUXADMIN!A:B,2,FALSE)</f>
        <v>HT01</v>
      </c>
      <c r="Z2643" s="206" t="str">
        <f>VLOOKUP(Q2643,NIVEAUXADMIN!E:F,2,FALSE)</f>
        <v>HT01115</v>
      </c>
      <c r="AA2643" s="206" t="str">
        <f>VLOOKUP(R2643,NIVEAUXADMIN!I:J,2,FALSE)</f>
        <v>HT01115-02</v>
      </c>
      <c r="AB2643" s="206">
        <f>IF(SUMPRODUCT(($A$4:$A2643=A2643)*($Q$4:$Q2643=Q2643))&gt;1,0,1)</f>
        <v>0</v>
      </c>
      <c r="AC2643" s="207">
        <f>IF(SUMPRODUCT(($A$4:$A2643=A2643)*($F$4:$F2643=F2643)*($Q$4:$Q2643=Q2643))&gt;1,0,1)</f>
        <v>0</v>
      </c>
      <c r="AD2643" s="206" t="str">
        <f t="shared" si="127"/>
        <v xml:space="preserve">{"Organisation": "World Vision International", "Indicateur": "Distribution de biens non-alimentaire", "Statut": "Réalisé", "Date de l'activité (passé ou planifiée)
( jj-mm-aaaa)": "10/9/2016", "Département": "Ouest", "Commune": "Kenscoff", "Section Communale": "2ème Bongars"}, </v>
      </c>
    </row>
    <row r="2644" spans="1:30" s="71" customFormat="1" x14ac:dyDescent="0.25">
      <c r="A2644" s="206" t="s">
        <v>1080</v>
      </c>
      <c r="C2644" s="206"/>
      <c r="D2644" s="206" t="s">
        <v>15</v>
      </c>
      <c r="E2644" s="132">
        <v>42652</v>
      </c>
      <c r="F2644" s="77" t="s">
        <v>2417</v>
      </c>
      <c r="G2644" s="145" t="s">
        <v>1047</v>
      </c>
      <c r="H2644" s="138" t="str">
        <f>IFERROR(VLOOKUP(G2644,REFERENCES!O:P,2,FALSE),"")</f>
        <v xml:space="preserve">Nombre </v>
      </c>
      <c r="I2644" s="182">
        <v>145</v>
      </c>
      <c r="J2644" s="182"/>
      <c r="K2644" s="182"/>
      <c r="L2644" s="182"/>
      <c r="M2644" s="147" t="s">
        <v>1818</v>
      </c>
      <c r="N2644" s="207">
        <v>145</v>
      </c>
      <c r="O2644" s="149" t="s">
        <v>1038</v>
      </c>
      <c r="P2644" s="206" t="s">
        <v>172</v>
      </c>
      <c r="Q2644" s="206" t="s">
        <v>492</v>
      </c>
      <c r="R2644" s="176" t="s">
        <v>1747</v>
      </c>
      <c r="S2644" s="206"/>
      <c r="T2644" s="186"/>
      <c r="U2644" s="180"/>
      <c r="V2644" s="145"/>
      <c r="W2644" s="206" t="str">
        <f t="shared" si="125"/>
        <v>WOR2016109OUPO8È</v>
      </c>
      <c r="X2644" s="206">
        <f t="shared" si="126"/>
        <v>0</v>
      </c>
      <c r="Y2644" s="206" t="str">
        <f>VLOOKUP(P2644,NIVEAUXADMIN!A:B,2,FALSE)</f>
        <v>HT01</v>
      </c>
      <c r="Z2644" s="206" t="str">
        <f>VLOOKUP(Q2644,NIVEAUXADMIN!E:F,2,FALSE)</f>
        <v>HT01152</v>
      </c>
      <c r="AA2644" s="206" t="str">
        <f>VLOOKUP(R2644,NIVEAUXADMIN!I:J,2,FALSE)</f>
        <v>HT01152-03</v>
      </c>
      <c r="AB2644" s="206">
        <f>IF(SUMPRODUCT(($A$4:$A2644=A2644)*($Q$4:$Q2644=Q2644))&gt;1,0,1)</f>
        <v>0</v>
      </c>
      <c r="AC2644" s="207">
        <f>IF(SUMPRODUCT(($A$4:$A2644=A2644)*($F$4:$F2644=F2644)*($Q$4:$Q2644=Q2644))&gt;1,0,1)</f>
        <v>0</v>
      </c>
      <c r="AD2644" s="206" t="str">
        <f t="shared" si="127"/>
        <v xml:space="preserve">{"Organisation": "World Vision International", "Indicateur": "Distribution de biens non-alimentaire", "Statut": "Réalisé", "Date de l'activité (passé ou planifiée)
( jj-mm-aaaa)": "10/9/2016", "Département": "Ouest", "Commune": "Pointe A Raquette", "Section Communale": "8ème Trou Louis"}, </v>
      </c>
    </row>
    <row r="2645" spans="1:30" s="71" customFormat="1" x14ac:dyDescent="0.25">
      <c r="A2645" s="206" t="s">
        <v>1080</v>
      </c>
      <c r="B2645" s="71" t="s">
        <v>1089</v>
      </c>
      <c r="C2645" s="206"/>
      <c r="D2645" s="206" t="s">
        <v>15</v>
      </c>
      <c r="E2645" s="132">
        <v>42652</v>
      </c>
      <c r="F2645" s="208" t="s">
        <v>2417</v>
      </c>
      <c r="G2645" s="145" t="s">
        <v>1047</v>
      </c>
      <c r="H2645" s="138" t="str">
        <f>IFERROR(VLOOKUP(G2645,REFERENCES!O:P,2,FALSE),"")</f>
        <v xml:space="preserve">Nombre </v>
      </c>
      <c r="I2645" s="182">
        <v>50</v>
      </c>
      <c r="J2645" s="182"/>
      <c r="K2645" s="182"/>
      <c r="L2645" s="182"/>
      <c r="M2645" s="147" t="s">
        <v>1818</v>
      </c>
      <c r="N2645" s="207">
        <v>50</v>
      </c>
      <c r="O2645" s="149" t="s">
        <v>1038</v>
      </c>
      <c r="P2645" s="206" t="s">
        <v>19</v>
      </c>
      <c r="Q2645" s="206" t="s">
        <v>20</v>
      </c>
      <c r="R2645" s="176" t="s">
        <v>1264</v>
      </c>
      <c r="S2645" s="206"/>
      <c r="T2645" s="186"/>
      <c r="U2645" s="180"/>
      <c r="V2645" s="145"/>
      <c r="W2645" s="206" t="str">
        <f t="shared" si="125"/>
        <v>WOR2016109SULE1È</v>
      </c>
      <c r="X2645" s="206">
        <f t="shared" si="126"/>
        <v>0</v>
      </c>
      <c r="Y2645" s="206" t="str">
        <f>VLOOKUP(P2645,NIVEAUXADMIN!A:B,2,FALSE)</f>
        <v>HT07</v>
      </c>
      <c r="Z2645" s="206" t="str">
        <f>VLOOKUP(Q2645,NIVEAUXADMIN!E:F,2,FALSE)</f>
        <v>HT07711</v>
      </c>
      <c r="AA2645" s="206" t="str">
        <f>VLOOKUP(R2645,NIVEAUXADMIN!I:J,2,FALSE)</f>
        <v>HT07711-01</v>
      </c>
      <c r="AB2645" s="206">
        <f>IF(SUMPRODUCT(($A$4:$A2645=A2645)*($Q$4:$Q2645=Q2645))&gt;1,0,1)</f>
        <v>0</v>
      </c>
      <c r="AC2645" s="207">
        <f>IF(SUMPRODUCT(($A$4:$A2645=A2645)*($F$4:$F2645=F2645)*($Q$4:$Q2645=Q2645))&gt;1,0,1)</f>
        <v>0</v>
      </c>
      <c r="AD2645" s="206" t="str">
        <f t="shared" si="127"/>
        <v xml:space="preserve">{"Organisation": "World Vision International", "Indicateur": "Distribution de biens non-alimentaire", "Statut": "Réalisé", "Date de l'activité (passé ou planifiée)
( jj-mm-aaaa)": "10/9/2016", "Département": "Sud", "Commune": "Les Cayes", "Section Communale": "1ère Bourdet"}, </v>
      </c>
    </row>
    <row r="2646" spans="1:30" s="71" customFormat="1" x14ac:dyDescent="0.25">
      <c r="A2646" s="206" t="s">
        <v>1080</v>
      </c>
      <c r="C2646" s="206"/>
      <c r="D2646" s="206" t="s">
        <v>15</v>
      </c>
      <c r="E2646" s="132">
        <v>42652</v>
      </c>
      <c r="F2646" s="77" t="s">
        <v>2417</v>
      </c>
      <c r="G2646" s="145" t="s">
        <v>1056</v>
      </c>
      <c r="H2646" s="138" t="str">
        <f>IFERROR(VLOOKUP(G2646,REFERENCES!O:P,2,FALSE),"")</f>
        <v xml:space="preserve">Nombre </v>
      </c>
      <c r="I2646" s="182">
        <v>145</v>
      </c>
      <c r="J2646" s="182"/>
      <c r="K2646" s="182"/>
      <c r="L2646" s="182"/>
      <c r="M2646" s="147" t="s">
        <v>1818</v>
      </c>
      <c r="N2646" s="207">
        <v>145</v>
      </c>
      <c r="O2646" s="149" t="s">
        <v>1038</v>
      </c>
      <c r="P2646" s="206" t="s">
        <v>172</v>
      </c>
      <c r="Q2646" s="206" t="s">
        <v>492</v>
      </c>
      <c r="R2646" s="176" t="s">
        <v>1747</v>
      </c>
      <c r="S2646" s="206"/>
      <c r="T2646" s="186"/>
      <c r="U2646" s="180"/>
      <c r="V2646" s="145"/>
      <c r="W2646" s="206" t="str">
        <f t="shared" si="125"/>
        <v>WOR2016109OUPO8È</v>
      </c>
      <c r="X2646" s="206">
        <f t="shared" si="126"/>
        <v>0</v>
      </c>
      <c r="Y2646" s="206" t="str">
        <f>VLOOKUP(P2646,NIVEAUXADMIN!A:B,2,FALSE)</f>
        <v>HT01</v>
      </c>
      <c r="Z2646" s="206" t="str">
        <f>VLOOKUP(Q2646,NIVEAUXADMIN!E:F,2,FALSE)</f>
        <v>HT01152</v>
      </c>
      <c r="AA2646" s="206" t="str">
        <f>VLOOKUP(R2646,NIVEAUXADMIN!I:J,2,FALSE)</f>
        <v>HT01152-03</v>
      </c>
      <c r="AB2646" s="206">
        <f>IF(SUMPRODUCT(($A$4:$A2646=A2646)*($Q$4:$Q2646=Q2646))&gt;1,0,1)</f>
        <v>0</v>
      </c>
      <c r="AC2646" s="207">
        <f>IF(SUMPRODUCT(($A$4:$A2646=A2646)*($F$4:$F2646=F2646)*($Q$4:$Q2646=Q2646))&gt;1,0,1)</f>
        <v>0</v>
      </c>
      <c r="AD2646" s="206" t="str">
        <f t="shared" si="127"/>
        <v xml:space="preserve">{"Organisation": "World Vision International", "Indicateur": "Distribution de biens non-alimentaire", "Statut": "Réalisé", "Date de l'activité (passé ou planifiée)
( jj-mm-aaaa)": "10/9/2016", "Département": "Ouest", "Commune": "Pointe A Raquette", "Section Communale": "8ème Trou Louis"}, </v>
      </c>
    </row>
    <row r="2647" spans="1:30" s="71" customFormat="1" x14ac:dyDescent="0.25">
      <c r="A2647" s="206" t="s">
        <v>1080</v>
      </c>
      <c r="B2647" s="71" t="s">
        <v>1078</v>
      </c>
      <c r="C2647" s="206"/>
      <c r="D2647" s="206" t="s">
        <v>15</v>
      </c>
      <c r="E2647" s="132">
        <v>42652</v>
      </c>
      <c r="F2647" s="208" t="s">
        <v>2417</v>
      </c>
      <c r="G2647" s="145" t="s">
        <v>1054</v>
      </c>
      <c r="H2647" s="138" t="str">
        <f>IFERROR(VLOOKUP(G2647,REFERENCES!O:P,2,FALSE),"")</f>
        <v xml:space="preserve">Nombre </v>
      </c>
      <c r="I2647" s="182">
        <v>400</v>
      </c>
      <c r="J2647" s="182"/>
      <c r="K2647" s="182"/>
      <c r="L2647" s="182"/>
      <c r="M2647" s="147" t="s">
        <v>1818</v>
      </c>
      <c r="N2647" s="207">
        <v>400</v>
      </c>
      <c r="O2647" s="149" t="s">
        <v>1038</v>
      </c>
      <c r="P2647" s="150" t="s">
        <v>151</v>
      </c>
      <c r="Q2647" s="150" t="s">
        <v>285</v>
      </c>
      <c r="R2647" s="176" t="s">
        <v>1419</v>
      </c>
      <c r="S2647" s="206"/>
      <c r="T2647" s="186"/>
      <c r="U2647" s="180"/>
      <c r="V2647" s="145"/>
      <c r="W2647" s="206" t="str">
        <f t="shared" si="125"/>
        <v>WOR2016109NIFO2È</v>
      </c>
      <c r="X2647" s="206">
        <f t="shared" si="126"/>
        <v>0</v>
      </c>
      <c r="Y2647" s="206" t="str">
        <f>VLOOKUP(P2647,NIVEAUXADMIN!A:B,2,FALSE)</f>
        <v>HT10</v>
      </c>
      <c r="Z2647" s="206" t="str">
        <f>VLOOKUP(Q2647,NIVEAUXADMIN!E:F,2,FALSE)</f>
        <v>HT101013</v>
      </c>
      <c r="AA2647" s="206" t="str">
        <f>VLOOKUP(R2647,NIVEAUXADMIN!I:J,2,FALSE)</f>
        <v>HT101013-01</v>
      </c>
      <c r="AB2647" s="206">
        <f>IF(SUMPRODUCT(($A$4:$A2647=A2647)*($Q$4:$Q2647=Q2647))&gt;1,0,1)</f>
        <v>0</v>
      </c>
      <c r="AC2647" s="207">
        <f>IF(SUMPRODUCT(($A$4:$A2647=A2647)*($F$4:$F2647=F2647)*($Q$4:$Q2647=Q2647))&gt;1,0,1)</f>
        <v>0</v>
      </c>
      <c r="AD2647" s="206" t="str">
        <f t="shared" si="127"/>
        <v xml:space="preserve">{"Organisation": "World Vision International", "Indicateur": "Distribution de biens non-alimentaire", "Statut": "Réalisé", "Date de l'activité (passé ou planifiée)
( jj-mm-aaaa)": "10/9/2016", "Département": "Nippes", "Commune": "Fonds Des Negres", "Section Communale": "2ème Fonds des Nègres"}, </v>
      </c>
    </row>
    <row r="2648" spans="1:30" s="71" customFormat="1" x14ac:dyDescent="0.25">
      <c r="A2648" s="206" t="s">
        <v>1080</v>
      </c>
      <c r="B2648" s="71" t="s">
        <v>1089</v>
      </c>
      <c r="C2648" s="206"/>
      <c r="D2648" s="206" t="s">
        <v>15</v>
      </c>
      <c r="E2648" s="132">
        <v>42652</v>
      </c>
      <c r="F2648" s="208" t="s">
        <v>2417</v>
      </c>
      <c r="G2648" s="145" t="s">
        <v>1054</v>
      </c>
      <c r="H2648" s="138" t="str">
        <f>IFERROR(VLOOKUP(G2648,REFERENCES!O:P,2,FALSE),"")</f>
        <v xml:space="preserve">Nombre </v>
      </c>
      <c r="I2648" s="182">
        <v>50</v>
      </c>
      <c r="J2648" s="182"/>
      <c r="K2648" s="182"/>
      <c r="L2648" s="182"/>
      <c r="M2648" s="147" t="s">
        <v>1818</v>
      </c>
      <c r="N2648" s="207">
        <v>50</v>
      </c>
      <c r="O2648" s="149" t="s">
        <v>1038</v>
      </c>
      <c r="P2648" s="150" t="s">
        <v>19</v>
      </c>
      <c r="Q2648" s="150" t="s">
        <v>20</v>
      </c>
      <c r="R2648" s="176" t="s">
        <v>1264</v>
      </c>
      <c r="S2648" s="206"/>
      <c r="T2648" s="186"/>
      <c r="U2648" s="180"/>
      <c r="V2648" s="145"/>
      <c r="W2648" s="206" t="str">
        <f t="shared" si="125"/>
        <v>WOR2016109SULE1È</v>
      </c>
      <c r="X2648" s="206">
        <f t="shared" si="126"/>
        <v>0</v>
      </c>
      <c r="Y2648" s="206" t="str">
        <f>VLOOKUP(P2648,NIVEAUXADMIN!A:B,2,FALSE)</f>
        <v>HT07</v>
      </c>
      <c r="Z2648" s="206" t="str">
        <f>VLOOKUP(Q2648,NIVEAUXADMIN!E:F,2,FALSE)</f>
        <v>HT07711</v>
      </c>
      <c r="AA2648" s="206" t="str">
        <f>VLOOKUP(R2648,NIVEAUXADMIN!I:J,2,FALSE)</f>
        <v>HT07711-01</v>
      </c>
      <c r="AB2648" s="206">
        <f>IF(SUMPRODUCT(($A$4:$A2648=A2648)*($Q$4:$Q2648=Q2648))&gt;1,0,1)</f>
        <v>0</v>
      </c>
      <c r="AC2648" s="207">
        <f>IF(SUMPRODUCT(($A$4:$A2648=A2648)*($F$4:$F2648=F2648)*($Q$4:$Q2648=Q2648))&gt;1,0,1)</f>
        <v>0</v>
      </c>
      <c r="AD2648" s="206" t="str">
        <f t="shared" si="127"/>
        <v xml:space="preserve">{"Organisation": "World Vision International", "Indicateur": "Distribution de biens non-alimentaire", "Statut": "Réalisé", "Date de l'activité (passé ou planifiée)
( jj-mm-aaaa)": "10/9/2016", "Département": "Sud", "Commune": "Les Cayes", "Section Communale": "1ère Bourdet"}, </v>
      </c>
    </row>
    <row r="2649" spans="1:30" s="71" customFormat="1" x14ac:dyDescent="0.25">
      <c r="A2649" s="206" t="s">
        <v>1080</v>
      </c>
      <c r="B2649" s="71" t="s">
        <v>1078</v>
      </c>
      <c r="C2649" s="206"/>
      <c r="D2649" s="206" t="s">
        <v>15</v>
      </c>
      <c r="E2649" s="132">
        <v>42652</v>
      </c>
      <c r="F2649" s="77" t="s">
        <v>2417</v>
      </c>
      <c r="G2649" s="145" t="s">
        <v>1051</v>
      </c>
      <c r="H2649" s="138" t="str">
        <f>IFERROR(VLOOKUP(G2649,REFERENCES!O:P,2,FALSE),"")</f>
        <v xml:space="preserve">Nombre </v>
      </c>
      <c r="I2649" s="182">
        <v>400</v>
      </c>
      <c r="J2649" s="182"/>
      <c r="K2649" s="182"/>
      <c r="L2649" s="182"/>
      <c r="M2649" s="147" t="s">
        <v>1818</v>
      </c>
      <c r="N2649" s="207">
        <v>400</v>
      </c>
      <c r="O2649" s="149" t="s">
        <v>1038</v>
      </c>
      <c r="P2649" s="71" t="s">
        <v>151</v>
      </c>
      <c r="Q2649" s="206" t="s">
        <v>285</v>
      </c>
      <c r="R2649" s="176" t="s">
        <v>1419</v>
      </c>
      <c r="S2649" s="206"/>
      <c r="T2649" s="186"/>
      <c r="U2649" s="180"/>
      <c r="V2649" s="145"/>
      <c r="W2649" s="206" t="str">
        <f t="shared" si="125"/>
        <v>WOR2016109NIFO2È</v>
      </c>
      <c r="X2649" s="206">
        <f t="shared" si="126"/>
        <v>0</v>
      </c>
      <c r="Y2649" s="206" t="str">
        <f>VLOOKUP(P2649,NIVEAUXADMIN!A:B,2,FALSE)</f>
        <v>HT10</v>
      </c>
      <c r="Z2649" s="206" t="str">
        <f>VLOOKUP(Q2649,NIVEAUXADMIN!E:F,2,FALSE)</f>
        <v>HT101013</v>
      </c>
      <c r="AA2649" s="206" t="str">
        <f>VLOOKUP(R2649,NIVEAUXADMIN!I:J,2,FALSE)</f>
        <v>HT101013-01</v>
      </c>
      <c r="AB2649" s="206">
        <f>IF(SUMPRODUCT(($A$4:$A2649=A2649)*($Q$4:$Q2649=Q2649))&gt;1,0,1)</f>
        <v>0</v>
      </c>
      <c r="AC2649" s="207">
        <f>IF(SUMPRODUCT(($A$4:$A2649=A2649)*($F$4:$F2649=F2649)*($Q$4:$Q2649=Q2649))&gt;1,0,1)</f>
        <v>0</v>
      </c>
      <c r="AD2649" s="206" t="str">
        <f t="shared" si="127"/>
        <v xml:space="preserve">{"Organisation": "World Vision International", "Indicateur": "Distribution de biens non-alimentaire", "Statut": "Réalisé", "Date de l'activité (passé ou planifiée)
( jj-mm-aaaa)": "10/9/2016", "Département": "Nippes", "Commune": "Fonds Des Negres", "Section Communale": "2ème Fonds des Nègres"}, </v>
      </c>
    </row>
    <row r="2650" spans="1:30" s="71" customFormat="1" x14ac:dyDescent="0.25">
      <c r="A2650" s="206" t="s">
        <v>1080</v>
      </c>
      <c r="B2650" s="71" t="s">
        <v>1089</v>
      </c>
      <c r="C2650" s="206"/>
      <c r="D2650" s="206" t="s">
        <v>15</v>
      </c>
      <c r="E2650" s="132">
        <v>42652</v>
      </c>
      <c r="F2650" s="77" t="s">
        <v>2417</v>
      </c>
      <c r="G2650" s="145" t="s">
        <v>1051</v>
      </c>
      <c r="H2650" s="138" t="str">
        <f>IFERROR(VLOOKUP(G2650,REFERENCES!O:P,2,FALSE),"")</f>
        <v xml:space="preserve">Nombre </v>
      </c>
      <c r="I2650" s="182">
        <v>50</v>
      </c>
      <c r="J2650" s="182"/>
      <c r="K2650" s="182"/>
      <c r="L2650" s="182"/>
      <c r="M2650" s="147" t="s">
        <v>1818</v>
      </c>
      <c r="N2650" s="207">
        <v>50</v>
      </c>
      <c r="O2650" s="149" t="s">
        <v>1038</v>
      </c>
      <c r="P2650" s="206" t="s">
        <v>19</v>
      </c>
      <c r="Q2650" s="206" t="s">
        <v>20</v>
      </c>
      <c r="R2650" s="176" t="s">
        <v>1264</v>
      </c>
      <c r="S2650" s="206"/>
      <c r="T2650" s="186"/>
      <c r="U2650" s="180"/>
      <c r="V2650" s="145"/>
      <c r="W2650" s="206" t="str">
        <f t="shared" si="125"/>
        <v>WOR2016109SULE1È</v>
      </c>
      <c r="X2650" s="206">
        <f t="shared" si="126"/>
        <v>0</v>
      </c>
      <c r="Y2650" s="206" t="str">
        <f>VLOOKUP(P2650,NIVEAUXADMIN!A:B,2,FALSE)</f>
        <v>HT07</v>
      </c>
      <c r="Z2650" s="206" t="str">
        <f>VLOOKUP(Q2650,NIVEAUXADMIN!E:F,2,FALSE)</f>
        <v>HT07711</v>
      </c>
      <c r="AA2650" s="206" t="str">
        <f>VLOOKUP(R2650,NIVEAUXADMIN!I:J,2,FALSE)</f>
        <v>HT07711-01</v>
      </c>
      <c r="AB2650" s="206">
        <f>IF(SUMPRODUCT(($A$4:$A2650=A2650)*($Q$4:$Q2650=Q2650))&gt;1,0,1)</f>
        <v>0</v>
      </c>
      <c r="AC2650" s="207">
        <f>IF(SUMPRODUCT(($A$4:$A2650=A2650)*($F$4:$F2650=F2650)*($Q$4:$Q2650=Q2650))&gt;1,0,1)</f>
        <v>0</v>
      </c>
      <c r="AD2650" s="206" t="str">
        <f t="shared" si="127"/>
        <v xml:space="preserve">{"Organisation": "World Vision International", "Indicateur": "Distribution de biens non-alimentaire", "Statut": "Réalisé", "Date de l'activité (passé ou planifiée)
( jj-mm-aaaa)": "10/9/2016", "Département": "Sud", "Commune": "Les Cayes", "Section Communale": "1ère Bourdet"}, </v>
      </c>
    </row>
    <row r="2651" spans="1:30" s="71" customFormat="1" x14ac:dyDescent="0.25">
      <c r="A2651" s="206" t="s">
        <v>1080</v>
      </c>
      <c r="C2651" s="206"/>
      <c r="D2651" s="206" t="s">
        <v>15</v>
      </c>
      <c r="E2651" s="132">
        <v>42653</v>
      </c>
      <c r="F2651" s="77" t="s">
        <v>2420</v>
      </c>
      <c r="G2651" s="145" t="s">
        <v>2409</v>
      </c>
      <c r="H2651" s="138" t="str">
        <f>IFERROR(VLOOKUP(G2651,REFERENCES!O:P,2,FALSE),"")</f>
        <v xml:space="preserve">Nombre </v>
      </c>
      <c r="I2651" s="182">
        <v>250</v>
      </c>
      <c r="J2651" s="182"/>
      <c r="K2651" s="182"/>
      <c r="L2651" s="182"/>
      <c r="M2651" s="147" t="s">
        <v>1818</v>
      </c>
      <c r="N2651" s="207">
        <v>250</v>
      </c>
      <c r="O2651" s="206"/>
      <c r="P2651" s="71" t="s">
        <v>172</v>
      </c>
      <c r="Q2651" s="206" t="s">
        <v>492</v>
      </c>
      <c r="R2651" s="176" t="s">
        <v>1649</v>
      </c>
      <c r="S2651" s="206"/>
      <c r="T2651" s="186"/>
      <c r="U2651" s="180"/>
      <c r="V2651" s="145"/>
      <c r="W2651" s="206" t="str">
        <f t="shared" si="125"/>
        <v>WOR20161010OUPO5È</v>
      </c>
      <c r="X2651" s="206">
        <f t="shared" si="126"/>
        <v>0</v>
      </c>
      <c r="Y2651" s="206" t="str">
        <f>VLOOKUP(P2651,NIVEAUXADMIN!A:B,2,FALSE)</f>
        <v>HT01</v>
      </c>
      <c r="Z2651" s="206" t="str">
        <f>VLOOKUP(Q2651,NIVEAUXADMIN!E:F,2,FALSE)</f>
        <v>HT01152</v>
      </c>
      <c r="AA2651" s="206" t="str">
        <f>VLOOKUP(R2651,NIVEAUXADMIN!I:J,2,FALSE)</f>
        <v>HT01152-05</v>
      </c>
      <c r="AB2651" s="206">
        <f>IF(SUMPRODUCT(($A$4:$A2651=A2651)*($Q$4:$Q2651=Q2651))&gt;1,0,1)</f>
        <v>0</v>
      </c>
      <c r="AC2651" s="207">
        <f>IF(SUMPRODUCT(($A$4:$A2651=A2651)*($F$4:$F2651=F2651)*($Q$4:$Q2651=Q2651))&gt;1,0,1)</f>
        <v>0</v>
      </c>
      <c r="AD2651" s="206" t="str">
        <f t="shared" si="127"/>
        <v xml:space="preserve">{"Organisation": "World Vision International", "Indicateur": "Distribution de materiel d'abris d'urgence", "Statut": "Réalisé", "Date de l'activité (passé ou planifiée)
( jj-mm-aaaa)": "10/10/2016", "Département": "Ouest", "Commune": "Pointe A Raquette", "Section Communale": "5ème Gros Mangle"}, </v>
      </c>
    </row>
    <row r="2652" spans="1:30" s="71" customFormat="1" x14ac:dyDescent="0.25">
      <c r="A2652" s="143" t="s">
        <v>1080</v>
      </c>
      <c r="C2652" s="143"/>
      <c r="D2652" s="143" t="s">
        <v>15</v>
      </c>
      <c r="E2652" s="132">
        <v>42653</v>
      </c>
      <c r="F2652" s="77" t="s">
        <v>2420</v>
      </c>
      <c r="G2652" s="145" t="s">
        <v>2409</v>
      </c>
      <c r="H2652" s="138" t="str">
        <f>IFERROR(VLOOKUP(G2652,REFERENCES!O:P,2,FALSE),"")</f>
        <v xml:space="preserve">Nombre </v>
      </c>
      <c r="I2652" s="182">
        <v>200</v>
      </c>
      <c r="J2652" s="182"/>
      <c r="K2652" s="182"/>
      <c r="L2652" s="182"/>
      <c r="M2652" s="147" t="s">
        <v>1818</v>
      </c>
      <c r="N2652" s="207">
        <v>200</v>
      </c>
      <c r="O2652" s="206"/>
      <c r="P2652" s="71" t="s">
        <v>172</v>
      </c>
      <c r="Q2652" s="143" t="s">
        <v>492</v>
      </c>
      <c r="R2652" s="176" t="s">
        <v>1683</v>
      </c>
      <c r="S2652" s="206"/>
      <c r="T2652" s="186"/>
      <c r="U2652" s="180"/>
      <c r="V2652" s="145"/>
      <c r="W2652" s="206" t="str">
        <f t="shared" si="125"/>
        <v>WOR20161010OUPO6È</v>
      </c>
      <c r="X2652" s="206">
        <f t="shared" si="126"/>
        <v>0</v>
      </c>
      <c r="Y2652" s="206" t="str">
        <f>VLOOKUP(P2652,NIVEAUXADMIN!A:B,2,FALSE)</f>
        <v>HT01</v>
      </c>
      <c r="Z2652" s="206" t="str">
        <f>VLOOKUP(Q2652,NIVEAUXADMIN!E:F,2,FALSE)</f>
        <v>HT01152</v>
      </c>
      <c r="AA2652" s="206" t="str">
        <f>VLOOKUP(R2652,NIVEAUXADMIN!I:J,2,FALSE)</f>
        <v>HT01152-01</v>
      </c>
      <c r="AB2652" s="206">
        <f>IF(SUMPRODUCT(($A$4:$A2652=A2652)*($Q$4:$Q2652=Q2652))&gt;1,0,1)</f>
        <v>0</v>
      </c>
      <c r="AC2652" s="207">
        <f>IF(SUMPRODUCT(($A$4:$A2652=A2652)*($F$4:$F2652=F2652)*($Q$4:$Q2652=Q2652))&gt;1,0,1)</f>
        <v>0</v>
      </c>
      <c r="AD2652" s="206" t="str">
        <f t="shared" si="127"/>
        <v xml:space="preserve">{"Organisation": "World Vision International", "Indicateur": "Distribution de materiel d'abris d'urgence", "Statut": "Réalisé", "Date de l'activité (passé ou planifiée)
( jj-mm-aaaa)": "10/10/2016", "Département": "Ouest", "Commune": "Pointe A Raquette", "Section Communale": "6ème La Source"}, </v>
      </c>
    </row>
    <row r="2653" spans="1:30" s="71" customFormat="1" x14ac:dyDescent="0.25">
      <c r="A2653" s="143" t="s">
        <v>1080</v>
      </c>
      <c r="C2653" s="143"/>
      <c r="D2653" s="143" t="s">
        <v>15</v>
      </c>
      <c r="E2653" s="132">
        <v>42653</v>
      </c>
      <c r="F2653" s="77" t="s">
        <v>2420</v>
      </c>
      <c r="G2653" s="145" t="s">
        <v>2409</v>
      </c>
      <c r="H2653" s="138" t="str">
        <f>IFERROR(VLOOKUP(G2653,REFERENCES!O:P,2,FALSE),"")</f>
        <v xml:space="preserve">Nombre </v>
      </c>
      <c r="I2653" s="182">
        <v>250</v>
      </c>
      <c r="J2653" s="182"/>
      <c r="K2653" s="182"/>
      <c r="L2653" s="182"/>
      <c r="M2653" s="147" t="s">
        <v>1818</v>
      </c>
      <c r="N2653" s="207">
        <v>250</v>
      </c>
      <c r="O2653" s="206"/>
      <c r="P2653" s="71" t="s">
        <v>172</v>
      </c>
      <c r="Q2653" s="206" t="s">
        <v>492</v>
      </c>
      <c r="R2653" s="176" t="s">
        <v>1747</v>
      </c>
      <c r="S2653" s="206"/>
      <c r="T2653" s="186"/>
      <c r="U2653" s="180"/>
      <c r="V2653" s="145"/>
      <c r="W2653" s="206" t="str">
        <f t="shared" si="125"/>
        <v>WOR20161010OUPO8È</v>
      </c>
      <c r="X2653" s="206">
        <f t="shared" si="126"/>
        <v>0</v>
      </c>
      <c r="Y2653" s="206" t="str">
        <f>VLOOKUP(P2653,NIVEAUXADMIN!A:B,2,FALSE)</f>
        <v>HT01</v>
      </c>
      <c r="Z2653" s="206" t="str">
        <f>VLOOKUP(Q2653,NIVEAUXADMIN!E:F,2,FALSE)</f>
        <v>HT01152</v>
      </c>
      <c r="AA2653" s="206" t="str">
        <f>VLOOKUP(R2653,NIVEAUXADMIN!I:J,2,FALSE)</f>
        <v>HT01152-03</v>
      </c>
      <c r="AB2653" s="206">
        <f>IF(SUMPRODUCT(($A$4:$A2653=A2653)*($Q$4:$Q2653=Q2653))&gt;1,0,1)</f>
        <v>0</v>
      </c>
      <c r="AC2653" s="207">
        <f>IF(SUMPRODUCT(($A$4:$A2653=A2653)*($F$4:$F2653=F2653)*($Q$4:$Q2653=Q2653))&gt;1,0,1)</f>
        <v>0</v>
      </c>
      <c r="AD2653" s="206" t="str">
        <f t="shared" si="127"/>
        <v xml:space="preserve">{"Organisation": "World Vision International", "Indicateur": "Distribution de materiel d'abris d'urgence", "Statut": "Réalisé", "Date de l'activité (passé ou planifiée)
( jj-mm-aaaa)": "10/10/2016", "Département": "Ouest", "Commune": "Pointe A Raquette", "Section Communale": "8ème Trou Louis"}, </v>
      </c>
    </row>
    <row r="2654" spans="1:30" s="71" customFormat="1" x14ac:dyDescent="0.25">
      <c r="A2654" s="143" t="s">
        <v>1080</v>
      </c>
      <c r="C2654" s="143"/>
      <c r="D2654" s="143" t="s">
        <v>15</v>
      </c>
      <c r="E2654" s="132">
        <v>42653</v>
      </c>
      <c r="F2654" s="208" t="s">
        <v>2417</v>
      </c>
      <c r="G2654" s="145" t="s">
        <v>1058</v>
      </c>
      <c r="H2654" s="138" t="str">
        <f>IFERROR(VLOOKUP(G2654,REFERENCES!O:P,2,FALSE),"")</f>
        <v xml:space="preserve">Nombre </v>
      </c>
      <c r="I2654" s="182">
        <v>250</v>
      </c>
      <c r="J2654" s="182"/>
      <c r="K2654" s="182"/>
      <c r="L2654" s="182"/>
      <c r="M2654" s="147" t="s">
        <v>1818</v>
      </c>
      <c r="N2654" s="207">
        <v>250</v>
      </c>
      <c r="O2654" s="149" t="s">
        <v>1038</v>
      </c>
      <c r="P2654" s="71" t="s">
        <v>172</v>
      </c>
      <c r="Q2654" s="206" t="s">
        <v>492</v>
      </c>
      <c r="R2654" s="176" t="s">
        <v>1649</v>
      </c>
      <c r="S2654" s="206"/>
      <c r="T2654" s="186"/>
      <c r="U2654" s="180"/>
      <c r="V2654" s="206" t="s">
        <v>1049</v>
      </c>
      <c r="W2654" s="206" t="str">
        <f t="shared" si="125"/>
        <v>WOR20161010OUPO5È</v>
      </c>
      <c r="X2654" s="206">
        <f t="shared" si="126"/>
        <v>0</v>
      </c>
      <c r="Y2654" s="206" t="str">
        <f>VLOOKUP(P2654,NIVEAUXADMIN!A:B,2,FALSE)</f>
        <v>HT01</v>
      </c>
      <c r="Z2654" s="206" t="str">
        <f>VLOOKUP(Q2654,NIVEAUXADMIN!E:F,2,FALSE)</f>
        <v>HT01152</v>
      </c>
      <c r="AA2654" s="206" t="str">
        <f>VLOOKUP(R2654,NIVEAUXADMIN!I:J,2,FALSE)</f>
        <v>HT01152-05</v>
      </c>
      <c r="AB2654" s="206">
        <f>IF(SUMPRODUCT(($A$4:$A2654=A2654)*($Q$4:$Q2654=Q2654))&gt;1,0,1)</f>
        <v>0</v>
      </c>
      <c r="AC2654" s="207">
        <f>IF(SUMPRODUCT(($A$4:$A2654=A2654)*($F$4:$F2654=F2654)*($Q$4:$Q2654=Q2654))&gt;1,0,1)</f>
        <v>0</v>
      </c>
      <c r="AD2654" s="206" t="str">
        <f t="shared" si="127"/>
        <v xml:space="preserve">{"Organisation": "World Vision International", "Indicateur": "Distribution de biens non-alimentaire", "Statut": "Réalisé", "Date de l'activité (passé ou planifiée)
( jj-mm-aaaa)": "10/10/2016", "Département": "Ouest", "Commune": "Pointe A Raquette", "Section Communale": "5ème Gros Mangle"}, </v>
      </c>
    </row>
    <row r="2655" spans="1:30" s="71" customFormat="1" x14ac:dyDescent="0.25">
      <c r="A2655" s="143" t="s">
        <v>1080</v>
      </c>
      <c r="C2655" s="143"/>
      <c r="D2655" s="143" t="s">
        <v>15</v>
      </c>
      <c r="E2655" s="132">
        <v>42653</v>
      </c>
      <c r="F2655" s="77" t="s">
        <v>2417</v>
      </c>
      <c r="G2655" s="145" t="s">
        <v>1058</v>
      </c>
      <c r="H2655" s="138" t="str">
        <f>IFERROR(VLOOKUP(G2655,REFERENCES!O:P,2,FALSE),"")</f>
        <v xml:space="preserve">Nombre </v>
      </c>
      <c r="I2655" s="182">
        <v>200</v>
      </c>
      <c r="J2655" s="182"/>
      <c r="K2655" s="182"/>
      <c r="L2655" s="182"/>
      <c r="M2655" s="147" t="s">
        <v>1818</v>
      </c>
      <c r="N2655" s="207">
        <v>200</v>
      </c>
      <c r="O2655" s="149" t="s">
        <v>1038</v>
      </c>
      <c r="P2655" s="71" t="s">
        <v>172</v>
      </c>
      <c r="Q2655" s="206" t="s">
        <v>492</v>
      </c>
      <c r="R2655" s="176" t="s">
        <v>1683</v>
      </c>
      <c r="S2655" s="206"/>
      <c r="T2655" s="186"/>
      <c r="U2655" s="180"/>
      <c r="V2655" s="206" t="s">
        <v>1049</v>
      </c>
      <c r="W2655" s="206" t="str">
        <f t="shared" si="125"/>
        <v>WOR20161010OUPO6È</v>
      </c>
      <c r="X2655" s="206">
        <f t="shared" si="126"/>
        <v>0</v>
      </c>
      <c r="Y2655" s="206" t="str">
        <f>VLOOKUP(P2655,NIVEAUXADMIN!A:B,2,FALSE)</f>
        <v>HT01</v>
      </c>
      <c r="Z2655" s="206" t="str">
        <f>VLOOKUP(Q2655,NIVEAUXADMIN!E:F,2,FALSE)</f>
        <v>HT01152</v>
      </c>
      <c r="AA2655" s="206" t="str">
        <f>VLOOKUP(R2655,NIVEAUXADMIN!I:J,2,FALSE)</f>
        <v>HT01152-01</v>
      </c>
      <c r="AB2655" s="206">
        <f>IF(SUMPRODUCT(($A$4:$A2655=A2655)*($Q$4:$Q2655=Q2655))&gt;1,0,1)</f>
        <v>0</v>
      </c>
      <c r="AC2655" s="207">
        <f>IF(SUMPRODUCT(($A$4:$A2655=A2655)*($F$4:$F2655=F2655)*($Q$4:$Q2655=Q2655))&gt;1,0,1)</f>
        <v>0</v>
      </c>
      <c r="AD2655" s="206" t="str">
        <f t="shared" si="127"/>
        <v xml:space="preserve">{"Organisation": "World Vision International", "Indicateur": "Distribution de biens non-alimentaire", "Statut": "Réalisé", "Date de l'activité (passé ou planifiée)
( jj-mm-aaaa)": "10/10/2016", "Département": "Ouest", "Commune": "Pointe A Raquette", "Section Communale": "6ème La Source"}, </v>
      </c>
    </row>
    <row r="2656" spans="1:30" s="71" customFormat="1" x14ac:dyDescent="0.25">
      <c r="A2656" s="143" t="s">
        <v>1080</v>
      </c>
      <c r="C2656" s="143"/>
      <c r="D2656" s="143" t="s">
        <v>15</v>
      </c>
      <c r="E2656" s="132">
        <v>42653</v>
      </c>
      <c r="F2656" s="77" t="s">
        <v>2417</v>
      </c>
      <c r="G2656" s="145" t="s">
        <v>1058</v>
      </c>
      <c r="H2656" s="138" t="str">
        <f>IFERROR(VLOOKUP(G2656,REFERENCES!O:P,2,FALSE),"")</f>
        <v xml:space="preserve">Nombre </v>
      </c>
      <c r="I2656" s="182">
        <v>250</v>
      </c>
      <c r="J2656" s="182"/>
      <c r="K2656" s="182"/>
      <c r="L2656" s="182"/>
      <c r="M2656" s="147" t="s">
        <v>1818</v>
      </c>
      <c r="N2656" s="207">
        <v>250</v>
      </c>
      <c r="O2656" s="149" t="s">
        <v>1038</v>
      </c>
      <c r="P2656" s="71" t="s">
        <v>172</v>
      </c>
      <c r="Q2656" s="206" t="s">
        <v>492</v>
      </c>
      <c r="R2656" s="176" t="s">
        <v>1747</v>
      </c>
      <c r="S2656" s="206"/>
      <c r="T2656" s="186"/>
      <c r="U2656" s="180"/>
      <c r="V2656" s="206" t="s">
        <v>1049</v>
      </c>
      <c r="W2656" s="206" t="str">
        <f t="shared" si="125"/>
        <v>WOR20161010OUPO8È</v>
      </c>
      <c r="X2656" s="206">
        <f t="shared" si="126"/>
        <v>0</v>
      </c>
      <c r="Y2656" s="206" t="str">
        <f>VLOOKUP(P2656,NIVEAUXADMIN!A:B,2,FALSE)</f>
        <v>HT01</v>
      </c>
      <c r="Z2656" s="206" t="str">
        <f>VLOOKUP(Q2656,NIVEAUXADMIN!E:F,2,FALSE)</f>
        <v>HT01152</v>
      </c>
      <c r="AA2656" s="206" t="str">
        <f>VLOOKUP(R2656,NIVEAUXADMIN!I:J,2,FALSE)</f>
        <v>HT01152-03</v>
      </c>
      <c r="AB2656" s="206">
        <f>IF(SUMPRODUCT(($A$4:$A2656=A2656)*($Q$4:$Q2656=Q2656))&gt;1,0,1)</f>
        <v>0</v>
      </c>
      <c r="AC2656" s="207">
        <f>IF(SUMPRODUCT(($A$4:$A2656=A2656)*($F$4:$F2656=F2656)*($Q$4:$Q2656=Q2656))&gt;1,0,1)</f>
        <v>0</v>
      </c>
      <c r="AD2656" s="206" t="str">
        <f t="shared" si="127"/>
        <v xml:space="preserve">{"Organisation": "World Vision International", "Indicateur": "Distribution de biens non-alimentaire", "Statut": "Réalisé", "Date de l'activité (passé ou planifiée)
( jj-mm-aaaa)": "10/10/2016", "Département": "Ouest", "Commune": "Pointe A Raquette", "Section Communale": "8ème Trou Louis"}, </v>
      </c>
    </row>
    <row r="2657" spans="1:30" s="71" customFormat="1" x14ac:dyDescent="0.25">
      <c r="A2657" s="143" t="s">
        <v>1080</v>
      </c>
      <c r="C2657" s="143"/>
      <c r="D2657" s="143" t="s">
        <v>15</v>
      </c>
      <c r="E2657" s="132">
        <v>42653</v>
      </c>
      <c r="F2657" s="208" t="s">
        <v>2417</v>
      </c>
      <c r="G2657" s="145" t="s">
        <v>1047</v>
      </c>
      <c r="H2657" s="138" t="str">
        <f>IFERROR(VLOOKUP(G2657,REFERENCES!O:P,2,FALSE),"")</f>
        <v xml:space="preserve">Nombre </v>
      </c>
      <c r="I2657" s="182">
        <v>250</v>
      </c>
      <c r="J2657" s="182"/>
      <c r="K2657" s="182"/>
      <c r="L2657" s="182"/>
      <c r="M2657" s="147" t="s">
        <v>1818</v>
      </c>
      <c r="N2657" s="207">
        <v>250</v>
      </c>
      <c r="O2657" s="149" t="s">
        <v>1038</v>
      </c>
      <c r="P2657" s="71" t="s">
        <v>172</v>
      </c>
      <c r="Q2657" s="206" t="s">
        <v>492</v>
      </c>
      <c r="R2657" s="176" t="s">
        <v>1649</v>
      </c>
      <c r="S2657" s="206"/>
      <c r="T2657" s="186"/>
      <c r="U2657" s="180"/>
      <c r="V2657" s="145"/>
      <c r="W2657" s="206" t="str">
        <f t="shared" si="125"/>
        <v>WOR20161010OUPO5È</v>
      </c>
      <c r="X2657" s="206">
        <f t="shared" si="126"/>
        <v>0</v>
      </c>
      <c r="Y2657" s="206" t="str">
        <f>VLOOKUP(P2657,NIVEAUXADMIN!A:B,2,FALSE)</f>
        <v>HT01</v>
      </c>
      <c r="Z2657" s="206" t="str">
        <f>VLOOKUP(Q2657,NIVEAUXADMIN!E:F,2,FALSE)</f>
        <v>HT01152</v>
      </c>
      <c r="AA2657" s="206" t="str">
        <f>VLOOKUP(R2657,NIVEAUXADMIN!I:J,2,FALSE)</f>
        <v>HT01152-05</v>
      </c>
      <c r="AB2657" s="206">
        <f>IF(SUMPRODUCT(($A$4:$A2657=A2657)*($Q$4:$Q2657=Q2657))&gt;1,0,1)</f>
        <v>0</v>
      </c>
      <c r="AC2657" s="207">
        <f>IF(SUMPRODUCT(($A$4:$A2657=A2657)*($F$4:$F2657=F2657)*($Q$4:$Q2657=Q2657))&gt;1,0,1)</f>
        <v>0</v>
      </c>
      <c r="AD2657" s="206" t="str">
        <f t="shared" si="127"/>
        <v xml:space="preserve">{"Organisation": "World Vision International", "Indicateur": "Distribution de biens non-alimentaire", "Statut": "Réalisé", "Date de l'activité (passé ou planifiée)
( jj-mm-aaaa)": "10/10/2016", "Département": "Ouest", "Commune": "Pointe A Raquette", "Section Communale": "5ème Gros Mangle"}, </v>
      </c>
    </row>
    <row r="2658" spans="1:30" s="71" customFormat="1" x14ac:dyDescent="0.25">
      <c r="A2658" s="143" t="s">
        <v>1080</v>
      </c>
      <c r="C2658" s="143"/>
      <c r="D2658" s="143" t="s">
        <v>15</v>
      </c>
      <c r="E2658" s="132">
        <v>42653</v>
      </c>
      <c r="F2658" s="77" t="s">
        <v>2417</v>
      </c>
      <c r="G2658" s="145" t="s">
        <v>1047</v>
      </c>
      <c r="H2658" s="138" t="str">
        <f>IFERROR(VLOOKUP(G2658,REFERENCES!O:P,2,FALSE),"")</f>
        <v xml:space="preserve">Nombre </v>
      </c>
      <c r="I2658" s="182">
        <v>200</v>
      </c>
      <c r="J2658" s="182"/>
      <c r="K2658" s="182"/>
      <c r="L2658" s="182"/>
      <c r="M2658" s="147" t="s">
        <v>1818</v>
      </c>
      <c r="N2658" s="207">
        <v>200</v>
      </c>
      <c r="O2658" s="149" t="s">
        <v>1038</v>
      </c>
      <c r="P2658" s="71" t="s">
        <v>172</v>
      </c>
      <c r="Q2658" s="143" t="s">
        <v>492</v>
      </c>
      <c r="R2658" s="176" t="s">
        <v>1683</v>
      </c>
      <c r="S2658" s="206"/>
      <c r="T2658" s="186"/>
      <c r="U2658" s="180"/>
      <c r="V2658" s="145"/>
      <c r="W2658" s="206" t="str">
        <f t="shared" si="125"/>
        <v>WOR20161010OUPO6È</v>
      </c>
      <c r="X2658" s="206">
        <f t="shared" si="126"/>
        <v>0</v>
      </c>
      <c r="Y2658" s="206" t="str">
        <f>VLOOKUP(P2658,NIVEAUXADMIN!A:B,2,FALSE)</f>
        <v>HT01</v>
      </c>
      <c r="Z2658" s="206" t="str">
        <f>VLOOKUP(Q2658,NIVEAUXADMIN!E:F,2,FALSE)</f>
        <v>HT01152</v>
      </c>
      <c r="AA2658" s="206" t="str">
        <f>VLOOKUP(R2658,NIVEAUXADMIN!I:J,2,FALSE)</f>
        <v>HT01152-01</v>
      </c>
      <c r="AB2658" s="206">
        <f>IF(SUMPRODUCT(($A$4:$A2658=A2658)*($Q$4:$Q2658=Q2658))&gt;1,0,1)</f>
        <v>0</v>
      </c>
      <c r="AC2658" s="207">
        <f>IF(SUMPRODUCT(($A$4:$A2658=A2658)*($F$4:$F2658=F2658)*($Q$4:$Q2658=Q2658))&gt;1,0,1)</f>
        <v>0</v>
      </c>
      <c r="AD2658" s="206" t="str">
        <f t="shared" si="127"/>
        <v xml:space="preserve">{"Organisation": "World Vision International", "Indicateur": "Distribution de biens non-alimentaire", "Statut": "Réalisé", "Date de l'activité (passé ou planifiée)
( jj-mm-aaaa)": "10/10/2016", "Département": "Ouest", "Commune": "Pointe A Raquette", "Section Communale": "6ème La Source"}, </v>
      </c>
    </row>
    <row r="2659" spans="1:30" s="71" customFormat="1" x14ac:dyDescent="0.25">
      <c r="A2659" s="206" t="s">
        <v>1080</v>
      </c>
      <c r="C2659" s="206"/>
      <c r="D2659" s="206" t="s">
        <v>15</v>
      </c>
      <c r="E2659" s="132">
        <v>42653</v>
      </c>
      <c r="F2659" s="77" t="s">
        <v>2417</v>
      </c>
      <c r="G2659" s="145" t="s">
        <v>1047</v>
      </c>
      <c r="H2659" s="138" t="str">
        <f>IFERROR(VLOOKUP(G2659,REFERENCES!O:P,2,FALSE),"")</f>
        <v xml:space="preserve">Nombre </v>
      </c>
      <c r="I2659" s="182">
        <v>250</v>
      </c>
      <c r="J2659" s="182"/>
      <c r="K2659" s="182"/>
      <c r="L2659" s="182"/>
      <c r="M2659" s="147" t="s">
        <v>1818</v>
      </c>
      <c r="N2659" s="207">
        <v>250</v>
      </c>
      <c r="O2659" s="149" t="s">
        <v>1038</v>
      </c>
      <c r="P2659" s="71" t="s">
        <v>172</v>
      </c>
      <c r="Q2659" s="206" t="s">
        <v>492</v>
      </c>
      <c r="R2659" s="176" t="s">
        <v>1747</v>
      </c>
      <c r="S2659" s="206"/>
      <c r="T2659" s="186"/>
      <c r="U2659" s="180"/>
      <c r="V2659" s="145"/>
      <c r="W2659" s="206" t="str">
        <f t="shared" si="125"/>
        <v>WOR20161010OUPO8È</v>
      </c>
      <c r="X2659" s="206">
        <f t="shared" si="126"/>
        <v>0</v>
      </c>
      <c r="Y2659" s="206" t="str">
        <f>VLOOKUP(P2659,NIVEAUXADMIN!A:B,2,FALSE)</f>
        <v>HT01</v>
      </c>
      <c r="Z2659" s="206" t="str">
        <f>VLOOKUP(Q2659,NIVEAUXADMIN!E:F,2,FALSE)</f>
        <v>HT01152</v>
      </c>
      <c r="AA2659" s="206" t="str">
        <f>VLOOKUP(R2659,NIVEAUXADMIN!I:J,2,FALSE)</f>
        <v>HT01152-03</v>
      </c>
      <c r="AB2659" s="206">
        <f>IF(SUMPRODUCT(($A$4:$A2659=A2659)*($Q$4:$Q2659=Q2659))&gt;1,0,1)</f>
        <v>0</v>
      </c>
      <c r="AC2659" s="207">
        <f>IF(SUMPRODUCT(($A$4:$A2659=A2659)*($F$4:$F2659=F2659)*($Q$4:$Q2659=Q2659))&gt;1,0,1)</f>
        <v>0</v>
      </c>
      <c r="AD2659" s="206" t="str">
        <f t="shared" si="127"/>
        <v xml:space="preserve">{"Organisation": "World Vision International", "Indicateur": "Distribution de biens non-alimentaire", "Statut": "Réalisé", "Date de l'activité (passé ou planifiée)
( jj-mm-aaaa)": "10/10/2016", "Département": "Ouest", "Commune": "Pointe A Raquette", "Section Communale": "8ème Trou Louis"}, </v>
      </c>
    </row>
    <row r="2660" spans="1:30" s="71" customFormat="1" x14ac:dyDescent="0.25">
      <c r="A2660" s="206" t="s">
        <v>1080</v>
      </c>
      <c r="B2660" s="71" t="s">
        <v>61</v>
      </c>
      <c r="C2660" s="206"/>
      <c r="D2660" s="206" t="s">
        <v>15</v>
      </c>
      <c r="E2660" s="132">
        <v>42654</v>
      </c>
      <c r="F2660" s="148" t="s">
        <v>2420</v>
      </c>
      <c r="G2660" s="145" t="s">
        <v>2409</v>
      </c>
      <c r="H2660" s="138" t="str">
        <f>IFERROR(VLOOKUP(G2660,REFERENCES!O:P,2,FALSE),"")</f>
        <v xml:space="preserve">Nombre </v>
      </c>
      <c r="I2660" s="182">
        <v>285</v>
      </c>
      <c r="J2660" s="182"/>
      <c r="K2660" s="182"/>
      <c r="L2660" s="182"/>
      <c r="M2660" s="147" t="s">
        <v>1818</v>
      </c>
      <c r="N2660" s="207">
        <v>285</v>
      </c>
      <c r="O2660" s="206"/>
      <c r="P2660" s="206" t="s">
        <v>172</v>
      </c>
      <c r="Q2660" s="206" t="s">
        <v>492</v>
      </c>
      <c r="R2660" s="176" t="s">
        <v>1718</v>
      </c>
      <c r="S2660" s="206"/>
      <c r="T2660" s="186"/>
      <c r="U2660" s="180"/>
      <c r="V2660" s="145"/>
      <c r="W2660" s="206" t="str">
        <f t="shared" si="125"/>
        <v>WOR20161011OUPO7È</v>
      </c>
      <c r="X2660" s="206">
        <f t="shared" si="126"/>
        <v>0</v>
      </c>
      <c r="Y2660" s="206" t="str">
        <f>VLOOKUP(P2660,NIVEAUXADMIN!A:B,2,FALSE)</f>
        <v>HT01</v>
      </c>
      <c r="Z2660" s="206" t="str">
        <f>VLOOKUP(Q2660,NIVEAUXADMIN!E:F,2,FALSE)</f>
        <v>HT01152</v>
      </c>
      <c r="AA2660" s="206" t="str">
        <f>VLOOKUP(R2660,NIVEAUXADMIN!I:J,2,FALSE)</f>
        <v>HT01152-02</v>
      </c>
      <c r="AB2660" s="206">
        <f>IF(SUMPRODUCT(($A$4:$A2660=A2660)*($Q$4:$Q2660=Q2660))&gt;1,0,1)</f>
        <v>0</v>
      </c>
      <c r="AC2660" s="207">
        <f>IF(SUMPRODUCT(($A$4:$A2660=A2660)*($F$4:$F2660=F2660)*($Q$4:$Q2660=Q2660))&gt;1,0,1)</f>
        <v>0</v>
      </c>
      <c r="AD2660" s="206" t="str">
        <f t="shared" si="127"/>
        <v xml:space="preserve">{"Organisation": "World Vision International", "Indicateur": "Distribution de materiel d'abris d'urgence", "Statut": "Réalisé", "Date de l'activité (passé ou planifiée)
( jj-mm-aaaa)": "10/11/2016", "Département": "Ouest", "Commune": "Pointe A Raquette", "Section Communale": "7ème Grand Vide"}, </v>
      </c>
    </row>
    <row r="2661" spans="1:30" s="71" customFormat="1" x14ac:dyDescent="0.25">
      <c r="A2661" s="206" t="s">
        <v>1080</v>
      </c>
      <c r="B2661" s="206"/>
      <c r="C2661" s="206"/>
      <c r="D2661" s="206" t="s">
        <v>15</v>
      </c>
      <c r="E2661" s="132">
        <v>42654</v>
      </c>
      <c r="F2661" s="77" t="s">
        <v>2420</v>
      </c>
      <c r="G2661" s="145" t="s">
        <v>2409</v>
      </c>
      <c r="H2661" s="138" t="str">
        <f>IFERROR(VLOOKUP(G2661,REFERENCES!O:P,2,FALSE),"")</f>
        <v xml:space="preserve">Nombre </v>
      </c>
      <c r="I2661" s="182">
        <v>300</v>
      </c>
      <c r="J2661" s="182"/>
      <c r="K2661" s="182"/>
      <c r="L2661" s="182"/>
      <c r="M2661" s="147" t="s">
        <v>1818</v>
      </c>
      <c r="N2661" s="207">
        <v>300</v>
      </c>
      <c r="O2661" s="206"/>
      <c r="P2661" s="206" t="s">
        <v>172</v>
      </c>
      <c r="Q2661" s="206" t="s">
        <v>492</v>
      </c>
      <c r="R2661" s="176" t="s">
        <v>1683</v>
      </c>
      <c r="S2661" s="206"/>
      <c r="T2661" s="186"/>
      <c r="U2661" s="180"/>
      <c r="V2661" s="145"/>
      <c r="W2661" s="206" t="str">
        <f t="shared" si="125"/>
        <v>WOR20161011OUPO6È</v>
      </c>
      <c r="X2661" s="206">
        <f t="shared" si="126"/>
        <v>0</v>
      </c>
      <c r="Y2661" s="206" t="str">
        <f>VLOOKUP(P2661,NIVEAUXADMIN!A:B,2,FALSE)</f>
        <v>HT01</v>
      </c>
      <c r="Z2661" s="206" t="str">
        <f>VLOOKUP(Q2661,NIVEAUXADMIN!E:F,2,FALSE)</f>
        <v>HT01152</v>
      </c>
      <c r="AA2661" s="206" t="str">
        <f>VLOOKUP(R2661,NIVEAUXADMIN!I:J,2,FALSE)</f>
        <v>HT01152-01</v>
      </c>
      <c r="AB2661" s="206">
        <f>IF(SUMPRODUCT(($A$4:$A2661=A2661)*($Q$4:$Q2661=Q2661))&gt;1,0,1)</f>
        <v>0</v>
      </c>
      <c r="AC2661" s="207">
        <f>IF(SUMPRODUCT(($A$4:$A2661=A2661)*($F$4:$F2661=F2661)*($Q$4:$Q2661=Q2661))&gt;1,0,1)</f>
        <v>0</v>
      </c>
      <c r="AD2661" s="206" t="str">
        <f t="shared" si="127"/>
        <v xml:space="preserve">{"Organisation": "World Vision International", "Indicateur": "Distribution de materiel d'abris d'urgence", "Statut": "Réalisé", "Date de l'activité (passé ou planifiée)
( jj-mm-aaaa)": "10/11/2016", "Département": "Ouest", "Commune": "Pointe A Raquette", "Section Communale": "6ème La Source"}, </v>
      </c>
    </row>
    <row r="2662" spans="1:30" s="71" customFormat="1" x14ac:dyDescent="0.25">
      <c r="A2662" s="206" t="s">
        <v>1080</v>
      </c>
      <c r="B2662" s="206" t="s">
        <v>1090</v>
      </c>
      <c r="C2662" s="206"/>
      <c r="D2662" s="206" t="s">
        <v>15</v>
      </c>
      <c r="E2662" s="132">
        <v>42654</v>
      </c>
      <c r="F2662" s="148" t="s">
        <v>2420</v>
      </c>
      <c r="G2662" s="145" t="s">
        <v>2409</v>
      </c>
      <c r="H2662" s="138" t="str">
        <f>IFERROR(VLOOKUP(G2662,REFERENCES!O:P,2,FALSE),"")</f>
        <v xml:space="preserve">Nombre </v>
      </c>
      <c r="I2662" s="182">
        <v>120</v>
      </c>
      <c r="J2662" s="182"/>
      <c r="K2662" s="182"/>
      <c r="L2662" s="182"/>
      <c r="M2662" s="147" t="s">
        <v>1818</v>
      </c>
      <c r="N2662" s="207">
        <v>120</v>
      </c>
      <c r="O2662" s="206"/>
      <c r="P2662" s="206" t="s">
        <v>19</v>
      </c>
      <c r="Q2662" s="206" t="s">
        <v>524</v>
      </c>
      <c r="R2662" s="176" t="s">
        <v>1759</v>
      </c>
      <c r="S2662" s="206"/>
      <c r="T2662" s="186"/>
      <c r="U2662" s="180"/>
      <c r="V2662" s="145"/>
      <c r="W2662" s="206" t="str">
        <f t="shared" si="125"/>
        <v>WOR20161011SUILIL</v>
      </c>
      <c r="X2662" s="206">
        <f t="shared" si="126"/>
        <v>0</v>
      </c>
      <c r="Y2662" s="206" t="str">
        <f>VLOOKUP(P2662,NIVEAUXADMIN!A:B,2,FALSE)</f>
        <v>HT07</v>
      </c>
      <c r="Z2662" s="206" t="str">
        <f>VLOOKUP(Q2662,NIVEAUXADMIN!E:F,2,FALSE)</f>
        <v>HT07716</v>
      </c>
      <c r="AA2662" s="206" t="str">
        <f>VLOOKUP(R2662,NIVEAUXADMIN!I:J,2,FALSE)</f>
        <v>HT07716-01</v>
      </c>
      <c r="AB2662" s="206">
        <f>IF(SUMPRODUCT(($A$4:$A2662=A2662)*($Q$4:$Q2662=Q2662))&gt;1,0,1)</f>
        <v>1</v>
      </c>
      <c r="AC2662" s="207">
        <f>IF(SUMPRODUCT(($A$4:$A2662=A2662)*($F$4:$F2662=F2662)*($Q$4:$Q2662=Q2662))&gt;1,0,1)</f>
        <v>1</v>
      </c>
      <c r="AD2662" s="206" t="str">
        <f t="shared" si="127"/>
        <v xml:space="preserve">{"Organisation": "World Vision International", "Indicateur": "Distribution de materiel d'abris d'urgence", "Statut": "Réalisé", "Date de l'activité (passé ou planifiée)
( jj-mm-aaaa)": "10/11/2016", "Département": "Sud", "Commune": "Ile A Vache", "Section Communale": "Ile à Vache"}, </v>
      </c>
    </row>
    <row r="2663" spans="1:30" s="71" customFormat="1" x14ac:dyDescent="0.25">
      <c r="A2663" s="206" t="s">
        <v>1080</v>
      </c>
      <c r="B2663" s="206"/>
      <c r="C2663" s="206"/>
      <c r="D2663" s="206" t="s">
        <v>15</v>
      </c>
      <c r="E2663" s="132">
        <v>42654</v>
      </c>
      <c r="F2663" s="148" t="s">
        <v>2420</v>
      </c>
      <c r="G2663" s="145" t="s">
        <v>2409</v>
      </c>
      <c r="H2663" s="138" t="str">
        <f>IFERROR(VLOOKUP(G2663,REFERENCES!O:P,2,FALSE),"")</f>
        <v xml:space="preserve">Nombre </v>
      </c>
      <c r="I2663" s="182">
        <v>437</v>
      </c>
      <c r="J2663" s="182"/>
      <c r="K2663" s="182"/>
      <c r="L2663" s="182"/>
      <c r="M2663" s="147" t="s">
        <v>1818</v>
      </c>
      <c r="N2663" s="207">
        <v>437</v>
      </c>
      <c r="O2663" s="206"/>
      <c r="P2663" s="206" t="s">
        <v>19</v>
      </c>
      <c r="Q2663" s="206" t="s">
        <v>546</v>
      </c>
      <c r="R2663" s="176" t="s">
        <v>1369</v>
      </c>
      <c r="S2663" s="206"/>
      <c r="T2663" s="186"/>
      <c r="U2663" s="180"/>
      <c r="V2663" s="145"/>
      <c r="W2663" s="206" t="str">
        <f t="shared" si="125"/>
        <v>WOR20161011SUST2È</v>
      </c>
      <c r="X2663" s="206">
        <f t="shared" si="126"/>
        <v>0</v>
      </c>
      <c r="Y2663" s="206" t="str">
        <f>VLOOKUP(P2663,NIVEAUXADMIN!A:B,2,FALSE)</f>
        <v>HT07</v>
      </c>
      <c r="Z2663" s="206" t="str">
        <f>VLOOKUP(Q2663,NIVEAUXADMIN!E:F,2,FALSE)</f>
        <v>HT07732</v>
      </c>
      <c r="AA2663" s="206" t="str">
        <f>VLOOKUP(R2663,NIVEAUXADMIN!I:J,2,FALSE)</f>
        <v>HT07732-02</v>
      </c>
      <c r="AB2663" s="206">
        <f>IF(SUMPRODUCT(($A$4:$A2663=A2663)*($Q$4:$Q2663=Q2663))&gt;1,0,1)</f>
        <v>1</v>
      </c>
      <c r="AC2663" s="207">
        <f>IF(SUMPRODUCT(($A$4:$A2663=A2663)*($F$4:$F2663=F2663)*($Q$4:$Q2663=Q2663))&gt;1,0,1)</f>
        <v>1</v>
      </c>
      <c r="AD2663" s="206" t="str">
        <f t="shared" si="127"/>
        <v xml:space="preserve">{"Organisation": "World Vision International", "Indicateur": "Distribution de materiel d'abris d'urgence", "Statut": "Réalisé", "Date de l'activité (passé ou planifiée)
( jj-mm-aaaa)": "10/11/2016", "Département": "Sud", "Commune": "St. Louis du Sud", "Section Communale": "2ème Baie Dumesle"}, </v>
      </c>
    </row>
    <row r="2664" spans="1:30" s="71" customFormat="1" x14ac:dyDescent="0.25">
      <c r="A2664" s="206" t="s">
        <v>1080</v>
      </c>
      <c r="B2664" s="71" t="s">
        <v>61</v>
      </c>
      <c r="C2664" s="206"/>
      <c r="D2664" s="206" t="s">
        <v>15</v>
      </c>
      <c r="E2664" s="132">
        <v>42654</v>
      </c>
      <c r="F2664" s="77" t="s">
        <v>2417</v>
      </c>
      <c r="G2664" s="145" t="s">
        <v>1058</v>
      </c>
      <c r="H2664" s="138" t="str">
        <f>IFERROR(VLOOKUP(G2664,REFERENCES!O:P,2,FALSE),"")</f>
        <v xml:space="preserve">Nombre </v>
      </c>
      <c r="I2664" s="182">
        <v>285</v>
      </c>
      <c r="J2664" s="182"/>
      <c r="K2664" s="182"/>
      <c r="L2664" s="182"/>
      <c r="M2664" s="147" t="s">
        <v>1818</v>
      </c>
      <c r="N2664" s="207">
        <v>285</v>
      </c>
      <c r="O2664" s="149" t="s">
        <v>1038</v>
      </c>
      <c r="P2664" s="71" t="s">
        <v>172</v>
      </c>
      <c r="Q2664" s="206" t="s">
        <v>492</v>
      </c>
      <c r="R2664" s="176" t="s">
        <v>1718</v>
      </c>
      <c r="S2664" s="206"/>
      <c r="T2664" s="186"/>
      <c r="U2664" s="180"/>
      <c r="V2664" s="206" t="s">
        <v>1049</v>
      </c>
      <c r="W2664" s="206" t="str">
        <f t="shared" si="125"/>
        <v>WOR20161011OUPO7È</v>
      </c>
      <c r="X2664" s="206">
        <f t="shared" si="126"/>
        <v>0</v>
      </c>
      <c r="Y2664" s="206" t="str">
        <f>VLOOKUP(P2664,NIVEAUXADMIN!A:B,2,FALSE)</f>
        <v>HT01</v>
      </c>
      <c r="Z2664" s="206" t="str">
        <f>VLOOKUP(Q2664,NIVEAUXADMIN!E:F,2,FALSE)</f>
        <v>HT01152</v>
      </c>
      <c r="AA2664" s="206" t="str">
        <f>VLOOKUP(R2664,NIVEAUXADMIN!I:J,2,FALSE)</f>
        <v>HT01152-02</v>
      </c>
      <c r="AB2664" s="206">
        <f>IF(SUMPRODUCT(($A$4:$A2664=A2664)*($Q$4:$Q2664=Q2664))&gt;1,0,1)</f>
        <v>0</v>
      </c>
      <c r="AC2664" s="207">
        <f>IF(SUMPRODUCT(($A$4:$A2664=A2664)*($F$4:$F2664=F2664)*($Q$4:$Q2664=Q2664))&gt;1,0,1)</f>
        <v>0</v>
      </c>
      <c r="AD2664"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65" spans="1:30" s="71" customFormat="1" x14ac:dyDescent="0.25">
      <c r="A2665" s="206" t="s">
        <v>1080</v>
      </c>
      <c r="C2665" s="206"/>
      <c r="D2665" s="206" t="s">
        <v>15</v>
      </c>
      <c r="E2665" s="132">
        <v>42654</v>
      </c>
      <c r="F2665" s="148" t="s">
        <v>2417</v>
      </c>
      <c r="G2665" s="145" t="s">
        <v>1058</v>
      </c>
      <c r="H2665" s="138" t="str">
        <f>IFERROR(VLOOKUP(G2665,REFERENCES!O:P,2,FALSE),"")</f>
        <v xml:space="preserve">Nombre </v>
      </c>
      <c r="I2665" s="182">
        <v>300</v>
      </c>
      <c r="J2665" s="182"/>
      <c r="K2665" s="182"/>
      <c r="L2665" s="182"/>
      <c r="M2665" s="147" t="s">
        <v>1818</v>
      </c>
      <c r="N2665" s="207">
        <v>300</v>
      </c>
      <c r="O2665" s="149" t="s">
        <v>1038</v>
      </c>
      <c r="P2665" s="206" t="s">
        <v>172</v>
      </c>
      <c r="Q2665" s="206" t="s">
        <v>492</v>
      </c>
      <c r="R2665" s="176" t="s">
        <v>1683</v>
      </c>
      <c r="S2665" s="206"/>
      <c r="T2665" s="186"/>
      <c r="U2665" s="180"/>
      <c r="V2665" s="206" t="s">
        <v>1049</v>
      </c>
      <c r="W2665" s="206" t="str">
        <f t="shared" si="125"/>
        <v>WOR20161011OUPO6È</v>
      </c>
      <c r="X2665" s="206">
        <f t="shared" si="126"/>
        <v>0</v>
      </c>
      <c r="Y2665" s="206" t="str">
        <f>VLOOKUP(P2665,NIVEAUXADMIN!A:B,2,FALSE)</f>
        <v>HT01</v>
      </c>
      <c r="Z2665" s="206" t="str">
        <f>VLOOKUP(Q2665,NIVEAUXADMIN!E:F,2,FALSE)</f>
        <v>HT01152</v>
      </c>
      <c r="AA2665" s="206" t="str">
        <f>VLOOKUP(R2665,NIVEAUXADMIN!I:J,2,FALSE)</f>
        <v>HT01152-01</v>
      </c>
      <c r="AB2665" s="206">
        <f>IF(SUMPRODUCT(($A$4:$A2665=A2665)*($Q$4:$Q2665=Q2665))&gt;1,0,1)</f>
        <v>0</v>
      </c>
      <c r="AC2665" s="207">
        <f>IF(SUMPRODUCT(($A$4:$A2665=A2665)*($F$4:$F2665=F2665)*($Q$4:$Q2665=Q2665))&gt;1,0,1)</f>
        <v>0</v>
      </c>
      <c r="AD2665" s="206" t="str">
        <f t="shared" si="127"/>
        <v xml:space="preserve">{"Organisation": "World Vision International", "Indicateur": "Distribution de biens non-alimentaire", "Statut": "Réalisé", "Date de l'activité (passé ou planifiée)
( jj-mm-aaaa)": "10/11/2016", "Département": "Ouest", "Commune": "Pointe A Raquette", "Section Communale": "6ème La Source"}, </v>
      </c>
    </row>
    <row r="2666" spans="1:30" s="71" customFormat="1" x14ac:dyDescent="0.25">
      <c r="A2666" s="206" t="s">
        <v>1080</v>
      </c>
      <c r="B2666" s="71" t="s">
        <v>61</v>
      </c>
      <c r="C2666" s="206"/>
      <c r="D2666" s="206" t="s">
        <v>15</v>
      </c>
      <c r="E2666" s="132">
        <v>42654</v>
      </c>
      <c r="F2666" s="77" t="s">
        <v>2417</v>
      </c>
      <c r="G2666" s="145" t="s">
        <v>1047</v>
      </c>
      <c r="H2666" s="138" t="str">
        <f>IFERROR(VLOOKUP(G2666,REFERENCES!O:P,2,FALSE),"")</f>
        <v xml:space="preserve">Nombre </v>
      </c>
      <c r="I2666" s="182">
        <v>285</v>
      </c>
      <c r="J2666" s="182"/>
      <c r="K2666" s="182"/>
      <c r="L2666" s="182"/>
      <c r="M2666" s="147" t="s">
        <v>1818</v>
      </c>
      <c r="N2666" s="207">
        <v>285</v>
      </c>
      <c r="O2666" s="149" t="s">
        <v>1038</v>
      </c>
      <c r="P2666" s="206" t="s">
        <v>172</v>
      </c>
      <c r="Q2666" s="206" t="s">
        <v>492</v>
      </c>
      <c r="R2666" s="176" t="s">
        <v>1718</v>
      </c>
      <c r="S2666" s="206"/>
      <c r="T2666" s="186"/>
      <c r="U2666" s="180"/>
      <c r="V2666" s="145"/>
      <c r="W2666" s="206" t="str">
        <f t="shared" si="125"/>
        <v>WOR20161011OUPO7È</v>
      </c>
      <c r="X2666" s="206">
        <f t="shared" si="126"/>
        <v>0</v>
      </c>
      <c r="Y2666" s="206" t="str">
        <f>VLOOKUP(P2666,NIVEAUXADMIN!A:B,2,FALSE)</f>
        <v>HT01</v>
      </c>
      <c r="Z2666" s="206" t="str">
        <f>VLOOKUP(Q2666,NIVEAUXADMIN!E:F,2,FALSE)</f>
        <v>HT01152</v>
      </c>
      <c r="AA2666" s="206" t="str">
        <f>VLOOKUP(R2666,NIVEAUXADMIN!I:J,2,FALSE)</f>
        <v>HT01152-02</v>
      </c>
      <c r="AB2666" s="206">
        <f>IF(SUMPRODUCT(($A$4:$A2666=A2666)*($Q$4:$Q2666=Q2666))&gt;1,0,1)</f>
        <v>0</v>
      </c>
      <c r="AC2666" s="207">
        <f>IF(SUMPRODUCT(($A$4:$A2666=A2666)*($F$4:$F2666=F2666)*($Q$4:$Q2666=Q2666))&gt;1,0,1)</f>
        <v>0</v>
      </c>
      <c r="AD2666"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67" spans="1:30" s="71" customFormat="1" x14ac:dyDescent="0.25">
      <c r="A2667" s="206" t="s">
        <v>1080</v>
      </c>
      <c r="C2667" s="206"/>
      <c r="D2667" s="206" t="s">
        <v>15</v>
      </c>
      <c r="E2667" s="132">
        <v>42654</v>
      </c>
      <c r="F2667" s="148" t="s">
        <v>2417</v>
      </c>
      <c r="G2667" s="145" t="s">
        <v>1047</v>
      </c>
      <c r="H2667" s="138" t="str">
        <f>IFERROR(VLOOKUP(G2667,REFERENCES!O:P,2,FALSE),"")</f>
        <v xml:space="preserve">Nombre </v>
      </c>
      <c r="I2667" s="182">
        <v>300</v>
      </c>
      <c r="J2667" s="182"/>
      <c r="K2667" s="182"/>
      <c r="L2667" s="182"/>
      <c r="M2667" s="147" t="s">
        <v>1818</v>
      </c>
      <c r="N2667" s="207">
        <v>300</v>
      </c>
      <c r="O2667" s="149" t="s">
        <v>1038</v>
      </c>
      <c r="P2667" s="206" t="s">
        <v>172</v>
      </c>
      <c r="Q2667" s="206" t="s">
        <v>492</v>
      </c>
      <c r="R2667" s="176" t="s">
        <v>1683</v>
      </c>
      <c r="S2667" s="206"/>
      <c r="T2667" s="186"/>
      <c r="U2667" s="180"/>
      <c r="V2667" s="145"/>
      <c r="W2667" s="206" t="str">
        <f t="shared" si="125"/>
        <v>WOR20161011OUPO6È</v>
      </c>
      <c r="X2667" s="206">
        <f t="shared" si="126"/>
        <v>0</v>
      </c>
      <c r="Y2667" s="206" t="str">
        <f>VLOOKUP(P2667,NIVEAUXADMIN!A:B,2,FALSE)</f>
        <v>HT01</v>
      </c>
      <c r="Z2667" s="206" t="str">
        <f>VLOOKUP(Q2667,NIVEAUXADMIN!E:F,2,FALSE)</f>
        <v>HT01152</v>
      </c>
      <c r="AA2667" s="206" t="str">
        <f>VLOOKUP(R2667,NIVEAUXADMIN!I:J,2,FALSE)</f>
        <v>HT01152-01</v>
      </c>
      <c r="AB2667" s="206">
        <f>IF(SUMPRODUCT(($A$4:$A2667=A2667)*($Q$4:$Q2667=Q2667))&gt;1,0,1)</f>
        <v>0</v>
      </c>
      <c r="AC2667" s="207">
        <f>IF(SUMPRODUCT(($A$4:$A2667=A2667)*($F$4:$F2667=F2667)*($Q$4:$Q2667=Q2667))&gt;1,0,1)</f>
        <v>0</v>
      </c>
      <c r="AD2667" s="206" t="str">
        <f t="shared" si="127"/>
        <v xml:space="preserve">{"Organisation": "World Vision International", "Indicateur": "Distribution de biens non-alimentaire", "Statut": "Réalisé", "Date de l'activité (passé ou planifiée)
( jj-mm-aaaa)": "10/11/2016", "Département": "Ouest", "Commune": "Pointe A Raquette", "Section Communale": "6ème La Source"}, </v>
      </c>
    </row>
    <row r="2668" spans="1:30" s="71" customFormat="1" x14ac:dyDescent="0.25">
      <c r="A2668" s="206" t="s">
        <v>1080</v>
      </c>
      <c r="C2668" s="206"/>
      <c r="D2668" s="206" t="s">
        <v>15</v>
      </c>
      <c r="E2668" s="132">
        <v>42654</v>
      </c>
      <c r="F2668" s="148" t="s">
        <v>2417</v>
      </c>
      <c r="G2668" s="145" t="s">
        <v>1047</v>
      </c>
      <c r="H2668" s="138" t="str">
        <f>IFERROR(VLOOKUP(G2668,REFERENCES!O:P,2,FALSE),"")</f>
        <v xml:space="preserve">Nombre </v>
      </c>
      <c r="I2668" s="182">
        <v>437</v>
      </c>
      <c r="J2668" s="182"/>
      <c r="K2668" s="182"/>
      <c r="L2668" s="182"/>
      <c r="M2668" s="147" t="s">
        <v>1818</v>
      </c>
      <c r="N2668" s="207">
        <v>437</v>
      </c>
      <c r="O2668" s="149" t="s">
        <v>1038</v>
      </c>
      <c r="P2668" s="206" t="s">
        <v>19</v>
      </c>
      <c r="Q2668" s="206" t="s">
        <v>546</v>
      </c>
      <c r="R2668" s="176" t="s">
        <v>1369</v>
      </c>
      <c r="S2668" s="206"/>
      <c r="T2668" s="186"/>
      <c r="U2668" s="180"/>
      <c r="V2668" s="145"/>
      <c r="W2668" s="206" t="str">
        <f t="shared" si="125"/>
        <v>WOR20161011SUST2È</v>
      </c>
      <c r="X2668" s="206">
        <f t="shared" si="126"/>
        <v>0</v>
      </c>
      <c r="Y2668" s="206" t="str">
        <f>VLOOKUP(P2668,NIVEAUXADMIN!A:B,2,FALSE)</f>
        <v>HT07</v>
      </c>
      <c r="Z2668" s="206" t="str">
        <f>VLOOKUP(Q2668,NIVEAUXADMIN!E:F,2,FALSE)</f>
        <v>HT07732</v>
      </c>
      <c r="AA2668" s="206" t="str">
        <f>VLOOKUP(R2668,NIVEAUXADMIN!I:J,2,FALSE)</f>
        <v>HT07732-02</v>
      </c>
      <c r="AB2668" s="206">
        <f>IF(SUMPRODUCT(($A$4:$A2668=A2668)*($Q$4:$Q2668=Q2668))&gt;1,0,1)</f>
        <v>0</v>
      </c>
      <c r="AC2668" s="207">
        <f>IF(SUMPRODUCT(($A$4:$A2668=A2668)*($F$4:$F2668=F2668)*($Q$4:$Q2668=Q2668))&gt;1,0,1)</f>
        <v>1</v>
      </c>
      <c r="AD2668" s="206" t="str">
        <f t="shared" si="127"/>
        <v xml:space="preserve">{"Organisation": "World Vision International", "Indicateur": "Distribution de biens non-alimentaire", "Statut": "Réalisé", "Date de l'activité (passé ou planifiée)
( jj-mm-aaaa)": "10/11/2016", "Département": "Sud", "Commune": "St. Louis du Sud", "Section Communale": "2ème Baie Dumesle"}, </v>
      </c>
    </row>
    <row r="2669" spans="1:30" s="71" customFormat="1" x14ac:dyDescent="0.25">
      <c r="A2669" s="206" t="s">
        <v>1080</v>
      </c>
      <c r="B2669" s="71" t="s">
        <v>61</v>
      </c>
      <c r="C2669" s="206"/>
      <c r="D2669" s="206" t="s">
        <v>15</v>
      </c>
      <c r="E2669" s="132">
        <v>42654</v>
      </c>
      <c r="F2669" s="208" t="s">
        <v>2417</v>
      </c>
      <c r="G2669" s="145" t="s">
        <v>1055</v>
      </c>
      <c r="H2669" s="138" t="str">
        <f>IFERROR(VLOOKUP(G2669,REFERENCES!O:P,2,FALSE),"")</f>
        <v xml:space="preserve">Nombre </v>
      </c>
      <c r="I2669" s="182">
        <v>285</v>
      </c>
      <c r="J2669" s="182"/>
      <c r="K2669" s="182"/>
      <c r="L2669" s="182"/>
      <c r="M2669" s="147" t="s">
        <v>1818</v>
      </c>
      <c r="N2669" s="207">
        <v>285</v>
      </c>
      <c r="O2669" s="149" t="s">
        <v>1038</v>
      </c>
      <c r="P2669" s="206" t="s">
        <v>172</v>
      </c>
      <c r="Q2669" s="206" t="s">
        <v>492</v>
      </c>
      <c r="R2669" s="176" t="s">
        <v>1718</v>
      </c>
      <c r="S2669" s="206"/>
      <c r="T2669" s="186"/>
      <c r="U2669" s="180"/>
      <c r="V2669" s="145"/>
      <c r="W2669" s="206" t="str">
        <f t="shared" si="125"/>
        <v>WOR20161011OUPO7È</v>
      </c>
      <c r="X2669" s="206">
        <f t="shared" si="126"/>
        <v>0</v>
      </c>
      <c r="Y2669" s="206" t="str">
        <f>VLOOKUP(P2669,NIVEAUXADMIN!A:B,2,FALSE)</f>
        <v>HT01</v>
      </c>
      <c r="Z2669" s="206" t="str">
        <f>VLOOKUP(Q2669,NIVEAUXADMIN!E:F,2,FALSE)</f>
        <v>HT01152</v>
      </c>
      <c r="AA2669" s="206" t="str">
        <f>VLOOKUP(R2669,NIVEAUXADMIN!I:J,2,FALSE)</f>
        <v>HT01152-02</v>
      </c>
      <c r="AB2669" s="206">
        <f>IF(SUMPRODUCT(($A$4:$A2669=A2669)*($Q$4:$Q2669=Q2669))&gt;1,0,1)</f>
        <v>0</v>
      </c>
      <c r="AC2669" s="207">
        <f>IF(SUMPRODUCT(($A$4:$A2669=A2669)*($F$4:$F2669=F2669)*($Q$4:$Q2669=Q2669))&gt;1,0,1)</f>
        <v>0</v>
      </c>
      <c r="AD2669"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70" spans="1:30" s="71" customFormat="1" x14ac:dyDescent="0.25">
      <c r="A2670" s="206" t="s">
        <v>1080</v>
      </c>
      <c r="B2670" s="71" t="s">
        <v>61</v>
      </c>
      <c r="C2670" s="206"/>
      <c r="D2670" s="206" t="s">
        <v>15</v>
      </c>
      <c r="E2670" s="132">
        <v>42654</v>
      </c>
      <c r="F2670" s="208" t="s">
        <v>2417</v>
      </c>
      <c r="G2670" s="145" t="s">
        <v>1052</v>
      </c>
      <c r="H2670" s="138" t="str">
        <f>IFERROR(VLOOKUP(G2670,REFERENCES!O:P,2,FALSE),"")</f>
        <v xml:space="preserve">Nombre </v>
      </c>
      <c r="I2670" s="182">
        <v>285</v>
      </c>
      <c r="J2670" s="182"/>
      <c r="K2670" s="182"/>
      <c r="L2670" s="182"/>
      <c r="M2670" s="147"/>
      <c r="N2670" s="207">
        <v>285</v>
      </c>
      <c r="O2670" s="149" t="s">
        <v>1038</v>
      </c>
      <c r="P2670" s="71" t="s">
        <v>172</v>
      </c>
      <c r="Q2670" s="206" t="s">
        <v>492</v>
      </c>
      <c r="R2670" s="176" t="s">
        <v>1718</v>
      </c>
      <c r="T2670" s="186"/>
      <c r="U2670" s="180"/>
      <c r="V2670" s="145"/>
      <c r="W2670" s="206" t="str">
        <f t="shared" si="125"/>
        <v>WOR20161011OUPO7È</v>
      </c>
      <c r="X2670" s="206">
        <f t="shared" si="126"/>
        <v>0</v>
      </c>
      <c r="Y2670" s="206" t="str">
        <f>VLOOKUP(P2670,NIVEAUXADMIN!A:B,2,FALSE)</f>
        <v>HT01</v>
      </c>
      <c r="Z2670" s="206" t="str">
        <f>VLOOKUP(Q2670,NIVEAUXADMIN!E:F,2,FALSE)</f>
        <v>HT01152</v>
      </c>
      <c r="AA2670" s="206" t="str">
        <f>VLOOKUP(R2670,NIVEAUXADMIN!I:J,2,FALSE)</f>
        <v>HT01152-02</v>
      </c>
      <c r="AB2670" s="206">
        <f>IF(SUMPRODUCT(($A$4:$A2670=A2670)*($Q$4:$Q2670=Q2670))&gt;1,0,1)</f>
        <v>0</v>
      </c>
      <c r="AC2670" s="207">
        <f>IF(SUMPRODUCT(($A$4:$A2670=A2670)*($F$4:$F2670=F2670)*($Q$4:$Q2670=Q2670))&gt;1,0,1)</f>
        <v>0</v>
      </c>
      <c r="AD2670"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71" spans="1:30" s="71" customFormat="1" x14ac:dyDescent="0.25">
      <c r="A2671" s="206" t="s">
        <v>1080</v>
      </c>
      <c r="B2671" s="206" t="s">
        <v>61</v>
      </c>
      <c r="C2671" s="206"/>
      <c r="D2671" s="206" t="s">
        <v>15</v>
      </c>
      <c r="E2671" s="132">
        <v>42654</v>
      </c>
      <c r="F2671" s="208" t="s">
        <v>2417</v>
      </c>
      <c r="G2671" s="145" t="s">
        <v>1054</v>
      </c>
      <c r="H2671" s="138" t="str">
        <f>IFERROR(VLOOKUP(G2671,REFERENCES!O:P,2,FALSE),"")</f>
        <v xml:space="preserve">Nombre </v>
      </c>
      <c r="I2671" s="182">
        <v>285</v>
      </c>
      <c r="J2671" s="182"/>
      <c r="K2671" s="182"/>
      <c r="L2671" s="182"/>
      <c r="M2671" s="147" t="s">
        <v>1818</v>
      </c>
      <c r="N2671" s="207">
        <v>285</v>
      </c>
      <c r="O2671" s="149" t="s">
        <v>1038</v>
      </c>
      <c r="P2671" s="150" t="s">
        <v>172</v>
      </c>
      <c r="Q2671" s="150" t="s">
        <v>492</v>
      </c>
      <c r="R2671" s="176" t="s">
        <v>1718</v>
      </c>
      <c r="S2671" s="206"/>
      <c r="T2671" s="186"/>
      <c r="U2671" s="180"/>
      <c r="V2671" s="145"/>
      <c r="W2671" s="206" t="str">
        <f t="shared" si="125"/>
        <v>WOR20161011OUPO7È</v>
      </c>
      <c r="X2671" s="206">
        <f t="shared" si="126"/>
        <v>0</v>
      </c>
      <c r="Y2671" s="206" t="str">
        <f>VLOOKUP(P2671,NIVEAUXADMIN!A:B,2,FALSE)</f>
        <v>HT01</v>
      </c>
      <c r="Z2671" s="206" t="str">
        <f>VLOOKUP(Q2671,NIVEAUXADMIN!E:F,2,FALSE)</f>
        <v>HT01152</v>
      </c>
      <c r="AA2671" s="206" t="str">
        <f>VLOOKUP(R2671,NIVEAUXADMIN!I:J,2,FALSE)</f>
        <v>HT01152-02</v>
      </c>
      <c r="AB2671" s="206">
        <f>IF(SUMPRODUCT(($A$4:$A2671=A2671)*($Q$4:$Q2671=Q2671))&gt;1,0,1)</f>
        <v>0</v>
      </c>
      <c r="AC2671" s="207">
        <f>IF(SUMPRODUCT(($A$4:$A2671=A2671)*($F$4:$F2671=F2671)*($Q$4:$Q2671=Q2671))&gt;1,0,1)</f>
        <v>0</v>
      </c>
      <c r="AD2671"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72" spans="1:30" s="71" customFormat="1" x14ac:dyDescent="0.25">
      <c r="A2672" s="206" t="s">
        <v>1080</v>
      </c>
      <c r="B2672" s="206"/>
      <c r="C2672" s="206"/>
      <c r="D2672" s="206" t="s">
        <v>15</v>
      </c>
      <c r="E2672" s="132">
        <v>42654</v>
      </c>
      <c r="F2672" s="208" t="s">
        <v>2417</v>
      </c>
      <c r="G2672" s="145" t="s">
        <v>1054</v>
      </c>
      <c r="H2672" s="138" t="str">
        <f>IFERROR(VLOOKUP(G2672,REFERENCES!O:P,2,FALSE),"")</f>
        <v xml:space="preserve">Nombre </v>
      </c>
      <c r="I2672" s="182">
        <v>300</v>
      </c>
      <c r="J2672" s="182"/>
      <c r="K2672" s="182"/>
      <c r="L2672" s="182"/>
      <c r="M2672" s="147" t="s">
        <v>1818</v>
      </c>
      <c r="N2672" s="207">
        <v>300</v>
      </c>
      <c r="O2672" s="149" t="s">
        <v>1038</v>
      </c>
      <c r="P2672" s="150" t="s">
        <v>172</v>
      </c>
      <c r="Q2672" s="150" t="s">
        <v>492</v>
      </c>
      <c r="R2672" s="176" t="s">
        <v>1683</v>
      </c>
      <c r="S2672" s="206"/>
      <c r="T2672" s="186"/>
      <c r="U2672" s="180"/>
      <c r="V2672" s="145"/>
      <c r="W2672" s="206" t="str">
        <f t="shared" si="125"/>
        <v>WOR20161011OUPO6È</v>
      </c>
      <c r="X2672" s="206">
        <f t="shared" si="126"/>
        <v>0</v>
      </c>
      <c r="Y2672" s="206" t="str">
        <f>VLOOKUP(P2672,NIVEAUXADMIN!A:B,2,FALSE)</f>
        <v>HT01</v>
      </c>
      <c r="Z2672" s="206" t="str">
        <f>VLOOKUP(Q2672,NIVEAUXADMIN!E:F,2,FALSE)</f>
        <v>HT01152</v>
      </c>
      <c r="AA2672" s="206" t="str">
        <f>VLOOKUP(R2672,NIVEAUXADMIN!I:J,2,FALSE)</f>
        <v>HT01152-01</v>
      </c>
      <c r="AB2672" s="206">
        <f>IF(SUMPRODUCT(($A$4:$A2672=A2672)*($Q$4:$Q2672=Q2672))&gt;1,0,1)</f>
        <v>0</v>
      </c>
      <c r="AC2672" s="207">
        <f>IF(SUMPRODUCT(($A$4:$A2672=A2672)*($F$4:$F2672=F2672)*($Q$4:$Q2672=Q2672))&gt;1,0,1)</f>
        <v>0</v>
      </c>
      <c r="AD2672" s="206" t="str">
        <f t="shared" si="127"/>
        <v xml:space="preserve">{"Organisation": "World Vision International", "Indicateur": "Distribution de biens non-alimentaire", "Statut": "Réalisé", "Date de l'activité (passé ou planifiée)
( jj-mm-aaaa)": "10/11/2016", "Département": "Ouest", "Commune": "Pointe A Raquette", "Section Communale": "6ème La Source"}, </v>
      </c>
    </row>
    <row r="2673" spans="1:30" s="71" customFormat="1" x14ac:dyDescent="0.25">
      <c r="A2673" s="206" t="s">
        <v>1080</v>
      </c>
      <c r="B2673" s="206"/>
      <c r="C2673" s="206"/>
      <c r="D2673" s="206" t="s">
        <v>15</v>
      </c>
      <c r="E2673" s="132">
        <v>42654</v>
      </c>
      <c r="F2673" s="77" t="s">
        <v>2417</v>
      </c>
      <c r="G2673" s="145" t="s">
        <v>1054</v>
      </c>
      <c r="H2673" s="138" t="str">
        <f>IFERROR(VLOOKUP(G2673,REFERENCES!O:P,2,FALSE),"")</f>
        <v xml:space="preserve">Nombre </v>
      </c>
      <c r="I2673" s="182">
        <v>437</v>
      </c>
      <c r="J2673" s="182"/>
      <c r="K2673" s="182"/>
      <c r="L2673" s="182"/>
      <c r="M2673" s="147" t="s">
        <v>1818</v>
      </c>
      <c r="N2673" s="207">
        <v>437</v>
      </c>
      <c r="O2673" s="149" t="s">
        <v>1038</v>
      </c>
      <c r="P2673" s="150" t="s">
        <v>19</v>
      </c>
      <c r="Q2673" s="150" t="s">
        <v>546</v>
      </c>
      <c r="R2673" s="176" t="s">
        <v>1369</v>
      </c>
      <c r="S2673" s="206"/>
      <c r="T2673" s="186"/>
      <c r="U2673" s="180"/>
      <c r="V2673" s="145"/>
      <c r="W2673" s="206" t="str">
        <f t="shared" si="125"/>
        <v>WOR20161011SUST2È</v>
      </c>
      <c r="X2673" s="206">
        <f t="shared" si="126"/>
        <v>0</v>
      </c>
      <c r="Y2673" s="206" t="str">
        <f>VLOOKUP(P2673,NIVEAUXADMIN!A:B,2,FALSE)</f>
        <v>HT07</v>
      </c>
      <c r="Z2673" s="206" t="str">
        <f>VLOOKUP(Q2673,NIVEAUXADMIN!E:F,2,FALSE)</f>
        <v>HT07732</v>
      </c>
      <c r="AA2673" s="206" t="str">
        <f>VLOOKUP(R2673,NIVEAUXADMIN!I:J,2,FALSE)</f>
        <v>HT07732-02</v>
      </c>
      <c r="AB2673" s="206">
        <f>IF(SUMPRODUCT(($A$4:$A2673=A2673)*($Q$4:$Q2673=Q2673))&gt;1,0,1)</f>
        <v>0</v>
      </c>
      <c r="AC2673" s="207">
        <f>IF(SUMPRODUCT(($A$4:$A2673=A2673)*($F$4:$F2673=F2673)*($Q$4:$Q2673=Q2673))&gt;1,0,1)</f>
        <v>0</v>
      </c>
      <c r="AD2673" s="206" t="str">
        <f t="shared" si="127"/>
        <v xml:space="preserve">{"Organisation": "World Vision International", "Indicateur": "Distribution de biens non-alimentaire", "Statut": "Réalisé", "Date de l'activité (passé ou planifiée)
( jj-mm-aaaa)": "10/11/2016", "Département": "Sud", "Commune": "St. Louis du Sud", "Section Communale": "2ème Baie Dumesle"}, </v>
      </c>
    </row>
    <row r="2674" spans="1:30" s="71" customFormat="1" x14ac:dyDescent="0.25">
      <c r="A2674" s="206" t="s">
        <v>1080</v>
      </c>
      <c r="B2674" s="71" t="s">
        <v>61</v>
      </c>
      <c r="C2674" s="206"/>
      <c r="D2674" s="206" t="s">
        <v>15</v>
      </c>
      <c r="E2674" s="132">
        <v>42654</v>
      </c>
      <c r="F2674" s="208" t="s">
        <v>2417</v>
      </c>
      <c r="G2674" s="145" t="s">
        <v>1051</v>
      </c>
      <c r="H2674" s="138" t="str">
        <f>IFERROR(VLOOKUP(G2674,REFERENCES!O:P,2,FALSE),"")</f>
        <v xml:space="preserve">Nombre </v>
      </c>
      <c r="I2674" s="182">
        <v>285</v>
      </c>
      <c r="J2674" s="182"/>
      <c r="K2674" s="182"/>
      <c r="L2674" s="182"/>
      <c r="M2674" s="147" t="s">
        <v>1818</v>
      </c>
      <c r="N2674" s="207">
        <v>285</v>
      </c>
      <c r="O2674" s="149" t="s">
        <v>1038</v>
      </c>
      <c r="P2674" s="71" t="s">
        <v>172</v>
      </c>
      <c r="Q2674" s="206" t="s">
        <v>492</v>
      </c>
      <c r="R2674" s="176" t="s">
        <v>1718</v>
      </c>
      <c r="S2674" s="206"/>
      <c r="T2674" s="186"/>
      <c r="U2674" s="180"/>
      <c r="V2674" s="145"/>
      <c r="W2674" s="206" t="str">
        <f t="shared" si="125"/>
        <v>WOR20161011OUPO7È</v>
      </c>
      <c r="X2674" s="206">
        <f t="shared" si="126"/>
        <v>0</v>
      </c>
      <c r="Y2674" s="206" t="str">
        <f>VLOOKUP(P2674,NIVEAUXADMIN!A:B,2,FALSE)</f>
        <v>HT01</v>
      </c>
      <c r="Z2674" s="206" t="str">
        <f>VLOOKUP(Q2674,NIVEAUXADMIN!E:F,2,FALSE)</f>
        <v>HT01152</v>
      </c>
      <c r="AA2674" s="206" t="str">
        <f>VLOOKUP(R2674,NIVEAUXADMIN!I:J,2,FALSE)</f>
        <v>HT01152-02</v>
      </c>
      <c r="AB2674" s="206">
        <f>IF(SUMPRODUCT(($A$4:$A2674=A2674)*($Q$4:$Q2674=Q2674))&gt;1,0,1)</f>
        <v>0</v>
      </c>
      <c r="AC2674" s="207">
        <f>IF(SUMPRODUCT(($A$4:$A2674=A2674)*($F$4:$F2674=F2674)*($Q$4:$Q2674=Q2674))&gt;1,0,1)</f>
        <v>0</v>
      </c>
      <c r="AD2674" s="206" t="str">
        <f t="shared" si="127"/>
        <v xml:space="preserve">{"Organisation": "World Vision International", "Indicateur": "Distribution de biens non-alimentaire", "Statut": "Réalisé", "Date de l'activité (passé ou planifiée)
( jj-mm-aaaa)": "10/11/2016", "Département": "Ouest", "Commune": "Pointe A Raquette", "Section Communale": "7ème Grand Vide"}, </v>
      </c>
    </row>
    <row r="2675" spans="1:30" s="71" customFormat="1" x14ac:dyDescent="0.25">
      <c r="A2675" s="206" t="s">
        <v>1080</v>
      </c>
      <c r="C2675" s="206"/>
      <c r="D2675" s="206" t="s">
        <v>15</v>
      </c>
      <c r="E2675" s="132">
        <v>42654</v>
      </c>
      <c r="F2675" s="77" t="s">
        <v>2417</v>
      </c>
      <c r="G2675" s="145" t="s">
        <v>1051</v>
      </c>
      <c r="H2675" s="138" t="str">
        <f>IFERROR(VLOOKUP(G2675,REFERENCES!O:P,2,FALSE),"")</f>
        <v xml:space="preserve">Nombre </v>
      </c>
      <c r="I2675" s="182">
        <v>300</v>
      </c>
      <c r="J2675" s="182"/>
      <c r="K2675" s="182"/>
      <c r="L2675" s="182"/>
      <c r="M2675" s="147" t="s">
        <v>1818</v>
      </c>
      <c r="N2675" s="207">
        <v>300</v>
      </c>
      <c r="O2675" s="149" t="s">
        <v>1038</v>
      </c>
      <c r="P2675" s="206" t="s">
        <v>172</v>
      </c>
      <c r="Q2675" s="206" t="s">
        <v>492</v>
      </c>
      <c r="R2675" s="176" t="s">
        <v>1683</v>
      </c>
      <c r="S2675" s="206"/>
      <c r="T2675" s="186"/>
      <c r="U2675" s="180"/>
      <c r="V2675" s="145"/>
      <c r="W2675" s="206" t="str">
        <f t="shared" si="125"/>
        <v>WOR20161011OUPO6È</v>
      </c>
      <c r="X2675" s="206">
        <f t="shared" si="126"/>
        <v>0</v>
      </c>
      <c r="Y2675" s="206" t="str">
        <f>VLOOKUP(P2675,NIVEAUXADMIN!A:B,2,FALSE)</f>
        <v>HT01</v>
      </c>
      <c r="Z2675" s="206" t="str">
        <f>VLOOKUP(Q2675,NIVEAUXADMIN!E:F,2,FALSE)</f>
        <v>HT01152</v>
      </c>
      <c r="AA2675" s="206" t="str">
        <f>VLOOKUP(R2675,NIVEAUXADMIN!I:J,2,FALSE)</f>
        <v>HT01152-01</v>
      </c>
      <c r="AB2675" s="206">
        <f>IF(SUMPRODUCT(($A$4:$A2675=A2675)*($Q$4:$Q2675=Q2675))&gt;1,0,1)</f>
        <v>0</v>
      </c>
      <c r="AC2675" s="207">
        <f>IF(SUMPRODUCT(($A$4:$A2675=A2675)*($F$4:$F2675=F2675)*($Q$4:$Q2675=Q2675))&gt;1,0,1)</f>
        <v>0</v>
      </c>
      <c r="AD2675" s="206" t="str">
        <f t="shared" si="127"/>
        <v xml:space="preserve">{"Organisation": "World Vision International", "Indicateur": "Distribution de biens non-alimentaire", "Statut": "Réalisé", "Date de l'activité (passé ou planifiée)
( jj-mm-aaaa)": "10/11/2016", "Département": "Ouest", "Commune": "Pointe A Raquette", "Section Communale": "6ème La Source"}, </v>
      </c>
    </row>
    <row r="2676" spans="1:30" s="71" customFormat="1" x14ac:dyDescent="0.25">
      <c r="A2676" s="206" t="s">
        <v>1080</v>
      </c>
      <c r="C2676" s="206"/>
      <c r="D2676" s="206" t="s">
        <v>15</v>
      </c>
      <c r="E2676" s="132">
        <v>42654</v>
      </c>
      <c r="F2676" s="208" t="s">
        <v>2417</v>
      </c>
      <c r="G2676" s="145" t="s">
        <v>1051</v>
      </c>
      <c r="H2676" s="138" t="str">
        <f>IFERROR(VLOOKUP(G2676,REFERENCES!O:P,2,FALSE),"")</f>
        <v xml:space="preserve">Nombre </v>
      </c>
      <c r="I2676" s="182">
        <v>437</v>
      </c>
      <c r="J2676" s="182"/>
      <c r="K2676" s="182"/>
      <c r="L2676" s="182"/>
      <c r="M2676" s="147" t="s">
        <v>1818</v>
      </c>
      <c r="N2676" s="207">
        <v>437</v>
      </c>
      <c r="O2676" s="149" t="s">
        <v>1038</v>
      </c>
      <c r="P2676" s="206" t="s">
        <v>19</v>
      </c>
      <c r="Q2676" s="206" t="s">
        <v>546</v>
      </c>
      <c r="R2676" s="176" t="s">
        <v>1369</v>
      </c>
      <c r="S2676" s="206"/>
      <c r="T2676" s="186"/>
      <c r="U2676" s="180"/>
      <c r="V2676" s="145"/>
      <c r="W2676" s="206" t="str">
        <f t="shared" si="125"/>
        <v>WOR20161011SUST2È</v>
      </c>
      <c r="X2676" s="206">
        <f t="shared" si="126"/>
        <v>0</v>
      </c>
      <c r="Y2676" s="206" t="str">
        <f>VLOOKUP(P2676,NIVEAUXADMIN!A:B,2,FALSE)</f>
        <v>HT07</v>
      </c>
      <c r="Z2676" s="206" t="str">
        <f>VLOOKUP(Q2676,NIVEAUXADMIN!E:F,2,FALSE)</f>
        <v>HT07732</v>
      </c>
      <c r="AA2676" s="206" t="str">
        <f>VLOOKUP(R2676,NIVEAUXADMIN!I:J,2,FALSE)</f>
        <v>HT07732-02</v>
      </c>
      <c r="AB2676" s="206">
        <f>IF(SUMPRODUCT(($A$4:$A2676=A2676)*($Q$4:$Q2676=Q2676))&gt;1,0,1)</f>
        <v>0</v>
      </c>
      <c r="AC2676" s="207">
        <f>IF(SUMPRODUCT(($A$4:$A2676=A2676)*($F$4:$F2676=F2676)*($Q$4:$Q2676=Q2676))&gt;1,0,1)</f>
        <v>0</v>
      </c>
      <c r="AD2676" s="206" t="str">
        <f t="shared" si="127"/>
        <v xml:space="preserve">{"Organisation": "World Vision International", "Indicateur": "Distribution de biens non-alimentaire", "Statut": "Réalisé", "Date de l'activité (passé ou planifiée)
( jj-mm-aaaa)": "10/11/2016", "Département": "Sud", "Commune": "St. Louis du Sud", "Section Communale": "2ème Baie Dumesle"}, </v>
      </c>
    </row>
    <row r="2677" spans="1:30" s="71" customFormat="1" x14ac:dyDescent="0.25">
      <c r="A2677" s="206" t="s">
        <v>1080</v>
      </c>
      <c r="C2677" s="206"/>
      <c r="D2677" s="206" t="s">
        <v>15</v>
      </c>
      <c r="E2677" s="132">
        <v>42655</v>
      </c>
      <c r="F2677" s="77" t="s">
        <v>2420</v>
      </c>
      <c r="G2677" s="145" t="s">
        <v>2409</v>
      </c>
      <c r="H2677" s="138" t="str">
        <f>IFERROR(VLOOKUP(G2677,REFERENCES!O:P,2,FALSE),"")</f>
        <v xml:space="preserve">Nombre </v>
      </c>
      <c r="I2677" s="182">
        <v>310</v>
      </c>
      <c r="J2677" s="182"/>
      <c r="K2677" s="182"/>
      <c r="L2677" s="182"/>
      <c r="M2677" s="147" t="s">
        <v>1818</v>
      </c>
      <c r="N2677" s="207">
        <v>310</v>
      </c>
      <c r="O2677" s="206"/>
      <c r="P2677" s="71" t="s">
        <v>172</v>
      </c>
      <c r="Q2677" s="206" t="s">
        <v>492</v>
      </c>
      <c r="R2677" s="176" t="s">
        <v>1747</v>
      </c>
      <c r="S2677" s="206"/>
      <c r="T2677" s="186"/>
      <c r="U2677" s="180"/>
      <c r="V2677" s="145"/>
      <c r="W2677" s="206" t="str">
        <f t="shared" si="125"/>
        <v>WOR20161012OUPO8È</v>
      </c>
      <c r="X2677" s="206">
        <f t="shared" si="126"/>
        <v>0</v>
      </c>
      <c r="Y2677" s="206" t="str">
        <f>VLOOKUP(P2677,NIVEAUXADMIN!A:B,2,FALSE)</f>
        <v>HT01</v>
      </c>
      <c r="Z2677" s="206" t="str">
        <f>VLOOKUP(Q2677,NIVEAUXADMIN!E:F,2,FALSE)</f>
        <v>HT01152</v>
      </c>
      <c r="AA2677" s="206" t="str">
        <f>VLOOKUP(R2677,NIVEAUXADMIN!I:J,2,FALSE)</f>
        <v>HT01152-03</v>
      </c>
      <c r="AB2677" s="206">
        <f>IF(SUMPRODUCT(($A$4:$A2677=A2677)*($Q$4:$Q2677=Q2677))&gt;1,0,1)</f>
        <v>0</v>
      </c>
      <c r="AC2677" s="207">
        <f>IF(SUMPRODUCT(($A$4:$A2677=A2677)*($F$4:$F2677=F2677)*($Q$4:$Q2677=Q2677))&gt;1,0,1)</f>
        <v>0</v>
      </c>
      <c r="AD2677" s="206" t="str">
        <f t="shared" si="127"/>
        <v xml:space="preserve">{"Organisation": "World Vision International", "Indicateur": "Distribution de materiel d'abris d'urgence", "Statut": "Réalisé", "Date de l'activité (passé ou planifiée)
( jj-mm-aaaa)": "10/12/2016", "Département": "Ouest", "Commune": "Pointe A Raquette", "Section Communale": "8ème Trou Louis"}, </v>
      </c>
    </row>
    <row r="2678" spans="1:30" s="71" customFormat="1" x14ac:dyDescent="0.25">
      <c r="A2678" s="206" t="s">
        <v>1080</v>
      </c>
      <c r="C2678" s="206"/>
      <c r="D2678" s="206" t="s">
        <v>15</v>
      </c>
      <c r="E2678" s="132">
        <v>42655</v>
      </c>
      <c r="F2678" s="208" t="s">
        <v>2417</v>
      </c>
      <c r="G2678" s="145" t="s">
        <v>1058</v>
      </c>
      <c r="H2678" s="210" t="str">
        <f>IFERROR(VLOOKUP(G2678,REFERENCES!O:P,2,FALSE),"")</f>
        <v xml:space="preserve">Nombre </v>
      </c>
      <c r="I2678" s="182">
        <v>310</v>
      </c>
      <c r="J2678" s="182"/>
      <c r="K2678" s="182"/>
      <c r="L2678" s="182"/>
      <c r="M2678" s="147" t="s">
        <v>1818</v>
      </c>
      <c r="N2678" s="207">
        <v>310</v>
      </c>
      <c r="O2678" s="149" t="s">
        <v>1038</v>
      </c>
      <c r="P2678" s="71" t="s">
        <v>172</v>
      </c>
      <c r="Q2678" s="206" t="s">
        <v>492</v>
      </c>
      <c r="R2678" s="176" t="s">
        <v>1747</v>
      </c>
      <c r="S2678" s="206"/>
      <c r="T2678" s="186"/>
      <c r="U2678" s="180"/>
      <c r="V2678" s="206" t="s">
        <v>1049</v>
      </c>
      <c r="W2678" s="206" t="str">
        <f t="shared" si="125"/>
        <v>WOR20161012OUPO8È</v>
      </c>
      <c r="X2678" s="206">
        <f t="shared" si="126"/>
        <v>0</v>
      </c>
      <c r="Y2678" s="206" t="str">
        <f>VLOOKUP(P2678,NIVEAUXADMIN!A:B,2,FALSE)</f>
        <v>HT01</v>
      </c>
      <c r="Z2678" s="206" t="str">
        <f>VLOOKUP(Q2678,NIVEAUXADMIN!E:F,2,FALSE)</f>
        <v>HT01152</v>
      </c>
      <c r="AA2678" s="206" t="str">
        <f>VLOOKUP(R2678,NIVEAUXADMIN!I:J,2,FALSE)</f>
        <v>HT01152-03</v>
      </c>
      <c r="AB2678" s="206">
        <f>IF(SUMPRODUCT(($A$4:$A2678=A2678)*($Q$4:$Q2678=Q2678))&gt;1,0,1)</f>
        <v>0</v>
      </c>
      <c r="AC2678" s="207">
        <f>IF(SUMPRODUCT(($A$4:$A2678=A2678)*($F$4:$F2678=F2678)*($Q$4:$Q2678=Q2678))&gt;1,0,1)</f>
        <v>0</v>
      </c>
      <c r="AD2678" s="206" t="str">
        <f t="shared" si="127"/>
        <v xml:space="preserve">{"Organisation": "World Vision International", "Indicateur": "Distribution de biens non-alimentaire", "Statut": "Réalisé", "Date de l'activité (passé ou planifiée)
( jj-mm-aaaa)": "10/12/2016", "Département": "Ouest", "Commune": "Pointe A Raquette", "Section Communale": "8ème Trou Louis"}, </v>
      </c>
    </row>
    <row r="2679" spans="1:30" s="71" customFormat="1" x14ac:dyDescent="0.25">
      <c r="A2679" s="206" t="s">
        <v>1080</v>
      </c>
      <c r="C2679" s="206"/>
      <c r="D2679" s="206" t="s">
        <v>15</v>
      </c>
      <c r="E2679" s="132">
        <v>42655</v>
      </c>
      <c r="F2679" s="208" t="s">
        <v>2417</v>
      </c>
      <c r="G2679" s="145" t="s">
        <v>1047</v>
      </c>
      <c r="H2679" s="210" t="str">
        <f>IFERROR(VLOOKUP(G2679,REFERENCES!O:P,2,FALSE),"")</f>
        <v xml:space="preserve">Nombre </v>
      </c>
      <c r="I2679" s="182">
        <v>310</v>
      </c>
      <c r="J2679" s="182"/>
      <c r="K2679" s="182"/>
      <c r="L2679" s="182"/>
      <c r="M2679" s="147" t="s">
        <v>1818</v>
      </c>
      <c r="N2679" s="207">
        <v>310</v>
      </c>
      <c r="O2679" s="149" t="s">
        <v>1038</v>
      </c>
      <c r="P2679" s="71" t="s">
        <v>172</v>
      </c>
      <c r="Q2679" s="206" t="s">
        <v>492</v>
      </c>
      <c r="R2679" s="176" t="s">
        <v>1747</v>
      </c>
      <c r="S2679" s="206"/>
      <c r="T2679" s="186"/>
      <c r="U2679" s="180"/>
      <c r="V2679" s="145"/>
      <c r="W2679" s="206" t="str">
        <f t="shared" si="125"/>
        <v>WOR20161012OUPO8È</v>
      </c>
      <c r="X2679" s="206">
        <f t="shared" si="126"/>
        <v>0</v>
      </c>
      <c r="Y2679" s="206" t="str">
        <f>VLOOKUP(P2679,NIVEAUXADMIN!A:B,2,FALSE)</f>
        <v>HT01</v>
      </c>
      <c r="Z2679" s="206" t="str">
        <f>VLOOKUP(Q2679,NIVEAUXADMIN!E:F,2,FALSE)</f>
        <v>HT01152</v>
      </c>
      <c r="AA2679" s="206" t="str">
        <f>VLOOKUP(R2679,NIVEAUXADMIN!I:J,2,FALSE)</f>
        <v>HT01152-03</v>
      </c>
      <c r="AB2679" s="206">
        <f>IF(SUMPRODUCT(($A$4:$A2679=A2679)*($Q$4:$Q2679=Q2679))&gt;1,0,1)</f>
        <v>0</v>
      </c>
      <c r="AC2679" s="207">
        <f>IF(SUMPRODUCT(($A$4:$A2679=A2679)*($F$4:$F2679=F2679)*($Q$4:$Q2679=Q2679))&gt;1,0,1)</f>
        <v>0</v>
      </c>
      <c r="AD2679" s="206" t="str">
        <f t="shared" si="127"/>
        <v xml:space="preserve">{"Organisation": "World Vision International", "Indicateur": "Distribution de biens non-alimentaire", "Statut": "Réalisé", "Date de l'activité (passé ou planifiée)
( jj-mm-aaaa)": "10/12/2016", "Département": "Ouest", "Commune": "Pointe A Raquette", "Section Communale": "8ème Trou Louis"}, </v>
      </c>
    </row>
    <row r="2680" spans="1:30" s="71" customFormat="1" x14ac:dyDescent="0.25">
      <c r="A2680" s="206" t="s">
        <v>1080</v>
      </c>
      <c r="C2680" s="206"/>
      <c r="D2680" s="206" t="s">
        <v>15</v>
      </c>
      <c r="E2680" s="132">
        <v>42656</v>
      </c>
      <c r="F2680" s="208" t="s">
        <v>2420</v>
      </c>
      <c r="G2680" s="145" t="s">
        <v>2409</v>
      </c>
      <c r="H2680" s="210" t="str">
        <f>IFERROR(VLOOKUP(G2680,REFERENCES!O:P,2,FALSE),"")</f>
        <v xml:space="preserve">Nombre </v>
      </c>
      <c r="I2680" s="182">
        <v>297</v>
      </c>
      <c r="J2680" s="182"/>
      <c r="K2680" s="182"/>
      <c r="L2680" s="182"/>
      <c r="M2680" s="147" t="s">
        <v>1818</v>
      </c>
      <c r="N2680" s="207">
        <v>297</v>
      </c>
      <c r="O2680" s="206"/>
      <c r="P2680" s="71" t="s">
        <v>151</v>
      </c>
      <c r="Q2680" s="206" t="s">
        <v>297</v>
      </c>
      <c r="R2680" s="176" t="s">
        <v>1342</v>
      </c>
      <c r="S2680" s="206"/>
      <c r="T2680" s="186"/>
      <c r="U2680" s="180"/>
      <c r="V2680" s="145"/>
      <c r="W2680" s="206" t="str">
        <f t="shared" si="125"/>
        <v>WOR20161013NIPA1È</v>
      </c>
      <c r="X2680" s="206">
        <f t="shared" si="126"/>
        <v>0</v>
      </c>
      <c r="Y2680" s="206" t="str">
        <f>VLOOKUP(P2680,NIVEAUXADMIN!A:B,2,FALSE)</f>
        <v>HT10</v>
      </c>
      <c r="Z2680" s="206" t="str">
        <f>VLOOKUP(Q2680,NIVEAUXADMIN!E:F,2,FALSE)</f>
        <v>HT101014</v>
      </c>
      <c r="AA2680" s="206" t="str">
        <f>VLOOKUP(R2680,NIVEAUXADMIN!I:J,2,FALSE)</f>
        <v>HT101014-01</v>
      </c>
      <c r="AB2680" s="206">
        <f>IF(SUMPRODUCT(($A$4:$A2680=A2680)*($Q$4:$Q2680=Q2680))&gt;1,0,1)</f>
        <v>1</v>
      </c>
      <c r="AC2680" s="207">
        <f>IF(SUMPRODUCT(($A$4:$A2680=A2680)*($F$4:$F2680=F2680)*($Q$4:$Q2680=Q2680))&gt;1,0,1)</f>
        <v>1</v>
      </c>
      <c r="AD2680" s="206" t="str">
        <f t="shared" si="127"/>
        <v xml:space="preserve">{"Organisation": "World Vision International", "Indicateur": "Distribution de materiel d'abris d'urgence", "Statut": "Réalisé", "Date de l'activité (passé ou planifiée)
( jj-mm-aaaa)": "10/13/2016", "Département": "Nippes", "Commune": "Paillant", "Section Communale": "1ère Salagnac"}, </v>
      </c>
    </row>
    <row r="2681" spans="1:30" s="71" customFormat="1" x14ac:dyDescent="0.25">
      <c r="A2681" s="206" t="s">
        <v>1080</v>
      </c>
      <c r="C2681" s="206"/>
      <c r="D2681" s="206" t="s">
        <v>15</v>
      </c>
      <c r="E2681" s="132">
        <v>42656</v>
      </c>
      <c r="F2681" s="208" t="s">
        <v>2420</v>
      </c>
      <c r="G2681" s="145" t="s">
        <v>2409</v>
      </c>
      <c r="H2681" s="210" t="str">
        <f>IFERROR(VLOOKUP(G2681,REFERENCES!O:P,2,FALSE),"")</f>
        <v xml:space="preserve">Nombre </v>
      </c>
      <c r="I2681" s="182">
        <v>165</v>
      </c>
      <c r="J2681" s="182"/>
      <c r="K2681" s="182"/>
      <c r="L2681" s="182"/>
      <c r="M2681" s="147" t="s">
        <v>1818</v>
      </c>
      <c r="N2681" s="207">
        <v>165</v>
      </c>
      <c r="O2681" s="206"/>
      <c r="P2681" s="71" t="s">
        <v>172</v>
      </c>
      <c r="Q2681" s="206" t="s">
        <v>198</v>
      </c>
      <c r="R2681" s="176" t="s">
        <v>1519</v>
      </c>
      <c r="S2681" s="206"/>
      <c r="T2681" s="186"/>
      <c r="U2681" s="180"/>
      <c r="V2681" s="145"/>
      <c r="W2681" s="206" t="str">
        <f t="shared" si="125"/>
        <v>WOR20161013OUAN3È</v>
      </c>
      <c r="X2681" s="206">
        <f t="shared" si="126"/>
        <v>0</v>
      </c>
      <c r="Y2681" s="206" t="str">
        <f>VLOOKUP(P2681,NIVEAUXADMIN!A:B,2,FALSE)</f>
        <v>HT01</v>
      </c>
      <c r="Z2681" s="206" t="str">
        <f>VLOOKUP(Q2681,NIVEAUXADMIN!E:F,2,FALSE)</f>
        <v>HT01151</v>
      </c>
      <c r="AA2681" s="206" t="str">
        <f>VLOOKUP(R2681,NIVEAUXADMIN!I:J,2,FALSE)</f>
        <v>HT01151-03</v>
      </c>
      <c r="AB2681" s="206">
        <f>IF(SUMPRODUCT(($A$4:$A2681=A2681)*($Q$4:$Q2681=Q2681))&gt;1,0,1)</f>
        <v>1</v>
      </c>
      <c r="AC2681" s="207">
        <f>IF(SUMPRODUCT(($A$4:$A2681=A2681)*($F$4:$F2681=F2681)*($Q$4:$Q2681=Q2681))&gt;1,0,1)</f>
        <v>1</v>
      </c>
      <c r="AD2681" s="206" t="str">
        <f t="shared" si="127"/>
        <v xml:space="preserve">{"Organisation": "World Vision International", "Indicateur": "Distribution de materiel d'abris d'urgence", "Statut": "Réalisé", "Date de l'activité (passé ou planifiée)
( jj-mm-aaaa)": "10/13/2016", "Département": "Ouest", "Commune": "Anse A Galet", "Section Communale": "3ème Grande Source"}, </v>
      </c>
    </row>
    <row r="2682" spans="1:30" s="71" customFormat="1" x14ac:dyDescent="0.25">
      <c r="A2682" s="206" t="s">
        <v>1080</v>
      </c>
      <c r="C2682" s="206"/>
      <c r="D2682" s="206" t="s">
        <v>15</v>
      </c>
      <c r="E2682" s="132">
        <v>42656</v>
      </c>
      <c r="F2682" s="208" t="s">
        <v>2420</v>
      </c>
      <c r="G2682" s="145" t="s">
        <v>2409</v>
      </c>
      <c r="H2682" s="210" t="str">
        <f>IFERROR(VLOOKUP(G2682,REFERENCES!O:P,2,FALSE),"")</f>
        <v xml:space="preserve">Nombre </v>
      </c>
      <c r="I2682" s="182">
        <v>166</v>
      </c>
      <c r="J2682" s="182"/>
      <c r="K2682" s="182"/>
      <c r="L2682" s="182"/>
      <c r="M2682" s="147" t="s">
        <v>1818</v>
      </c>
      <c r="N2682" s="207">
        <v>166</v>
      </c>
      <c r="O2682" s="206"/>
      <c r="P2682" s="206" t="s">
        <v>172</v>
      </c>
      <c r="Q2682" s="206" t="s">
        <v>198</v>
      </c>
      <c r="R2682" s="176" t="s">
        <v>1454</v>
      </c>
      <c r="S2682" s="206"/>
      <c r="T2682" s="186"/>
      <c r="U2682" s="180"/>
      <c r="V2682" s="145"/>
      <c r="W2682" s="206" t="str">
        <f t="shared" si="125"/>
        <v>WOR20161013OUAN2È</v>
      </c>
      <c r="X2682" s="206">
        <f t="shared" si="126"/>
        <v>0</v>
      </c>
      <c r="Y2682" s="206" t="str">
        <f>VLOOKUP(P2682,NIVEAUXADMIN!A:B,2,FALSE)</f>
        <v>HT01</v>
      </c>
      <c r="Z2682" s="206" t="str">
        <f>VLOOKUP(Q2682,NIVEAUXADMIN!E:F,2,FALSE)</f>
        <v>HT01151</v>
      </c>
      <c r="AA2682" s="206" t="str">
        <f>VLOOKUP(R2682,NIVEAUXADMIN!I:J,2,FALSE)</f>
        <v>HT01151-02</v>
      </c>
      <c r="AB2682" s="206">
        <f>IF(SUMPRODUCT(($A$4:$A2682=A2682)*($Q$4:$Q2682=Q2682))&gt;1,0,1)</f>
        <v>0</v>
      </c>
      <c r="AC2682" s="207">
        <f>IF(SUMPRODUCT(($A$4:$A2682=A2682)*($F$4:$F2682=F2682)*($Q$4:$Q2682=Q2682))&gt;1,0,1)</f>
        <v>0</v>
      </c>
      <c r="AD2682" s="206" t="str">
        <f t="shared" si="127"/>
        <v xml:space="preserve">{"Organisation": "World Vision International", "Indicateur": "Distribution de materiel d'abris d'urgence", "Statut": "Réalisé", "Date de l'activité (passé ou planifiée)
( jj-mm-aaaa)": "10/13/2016", "Département": "Ouest", "Commune": "Anse A Galet", "Section Communale": "2ème Petite Source"}, </v>
      </c>
    </row>
    <row r="2683" spans="1:30" s="71" customFormat="1" x14ac:dyDescent="0.25">
      <c r="A2683" s="206" t="s">
        <v>1080</v>
      </c>
      <c r="C2683" s="206"/>
      <c r="D2683" s="206" t="s">
        <v>15</v>
      </c>
      <c r="E2683" s="132">
        <v>42656</v>
      </c>
      <c r="F2683" s="208" t="s">
        <v>2420</v>
      </c>
      <c r="G2683" s="145" t="s">
        <v>2409</v>
      </c>
      <c r="H2683" s="210" t="str">
        <f>IFERROR(VLOOKUP(G2683,REFERENCES!O:P,2,FALSE),"")</f>
        <v xml:space="preserve">Nombre </v>
      </c>
      <c r="I2683" s="182">
        <v>250</v>
      </c>
      <c r="J2683" s="182"/>
      <c r="K2683" s="182"/>
      <c r="L2683" s="182"/>
      <c r="M2683" s="147" t="s">
        <v>1818</v>
      </c>
      <c r="N2683" s="207">
        <v>250</v>
      </c>
      <c r="O2683" s="206"/>
      <c r="P2683" s="71" t="s">
        <v>172</v>
      </c>
      <c r="Q2683" s="206" t="s">
        <v>480</v>
      </c>
      <c r="R2683" s="176" t="s">
        <v>1556</v>
      </c>
      <c r="S2683" s="206"/>
      <c r="T2683" s="186"/>
      <c r="U2683" s="180"/>
      <c r="V2683" s="145"/>
      <c r="W2683" s="206" t="str">
        <f t="shared" si="125"/>
        <v>WOR20161013OUKE3È</v>
      </c>
      <c r="X2683" s="206">
        <f t="shared" si="126"/>
        <v>0</v>
      </c>
      <c r="Y2683" s="206" t="str">
        <f>VLOOKUP(P2683,NIVEAUXADMIN!A:B,2,FALSE)</f>
        <v>HT01</v>
      </c>
      <c r="Z2683" s="206" t="str">
        <f>VLOOKUP(Q2683,NIVEAUXADMIN!E:F,2,FALSE)</f>
        <v>HT01115</v>
      </c>
      <c r="AA2683" s="206" t="str">
        <f>VLOOKUP(R2683,NIVEAUXADMIN!I:J,2,FALSE)</f>
        <v>HT01115-03</v>
      </c>
      <c r="AB2683" s="206">
        <f>IF(SUMPRODUCT(($A$4:$A2683=A2683)*($Q$4:$Q2683=Q2683))&gt;1,0,1)</f>
        <v>0</v>
      </c>
      <c r="AC2683" s="207">
        <f>IF(SUMPRODUCT(($A$4:$A2683=A2683)*($F$4:$F2683=F2683)*($Q$4:$Q2683=Q2683))&gt;1,0,1)</f>
        <v>0</v>
      </c>
      <c r="AD2683" s="206" t="str">
        <f t="shared" si="127"/>
        <v xml:space="preserve">{"Organisation": "World Vision International", "Indicateur": "Distribution de materiel d'abris d'urgence", "Statut": "Réalisé", "Date de l'activité (passé ou planifiée)
( jj-mm-aaaa)": "10/13/2016", "Département": "Ouest", "Commune": "Kenscoff", "Section Communale": "3ème Sourcailles"}, </v>
      </c>
    </row>
    <row r="2684" spans="1:30" s="71" customFormat="1" x14ac:dyDescent="0.25">
      <c r="A2684" s="206" t="s">
        <v>1080</v>
      </c>
      <c r="C2684" s="206"/>
      <c r="D2684" s="206" t="s">
        <v>15</v>
      </c>
      <c r="E2684" s="132">
        <v>42656</v>
      </c>
      <c r="F2684" s="208" t="s">
        <v>2417</v>
      </c>
      <c r="G2684" s="145" t="s">
        <v>1058</v>
      </c>
      <c r="H2684" s="138" t="str">
        <f>IFERROR(VLOOKUP(G2684,REFERENCES!O:P,2,FALSE),"")</f>
        <v xml:space="preserve">Nombre </v>
      </c>
      <c r="I2684" s="182">
        <v>297</v>
      </c>
      <c r="J2684" s="182"/>
      <c r="K2684" s="182"/>
      <c r="L2684" s="182"/>
      <c r="M2684" s="147" t="s">
        <v>1818</v>
      </c>
      <c r="N2684" s="207">
        <v>297</v>
      </c>
      <c r="O2684" s="149" t="s">
        <v>1038</v>
      </c>
      <c r="P2684" s="71" t="s">
        <v>151</v>
      </c>
      <c r="Q2684" s="206" t="s">
        <v>297</v>
      </c>
      <c r="R2684" s="176" t="s">
        <v>1342</v>
      </c>
      <c r="S2684" s="206"/>
      <c r="T2684" s="186"/>
      <c r="U2684" s="180"/>
      <c r="V2684" s="206" t="s">
        <v>1049</v>
      </c>
      <c r="W2684" s="206" t="str">
        <f t="shared" si="125"/>
        <v>WOR20161013NIPA1È</v>
      </c>
      <c r="X2684" s="206">
        <f t="shared" si="126"/>
        <v>0</v>
      </c>
      <c r="Y2684" s="206" t="str">
        <f>VLOOKUP(P2684,NIVEAUXADMIN!A:B,2,FALSE)</f>
        <v>HT10</v>
      </c>
      <c r="Z2684" s="206" t="str">
        <f>VLOOKUP(Q2684,NIVEAUXADMIN!E:F,2,FALSE)</f>
        <v>HT101014</v>
      </c>
      <c r="AA2684" s="206" t="str">
        <f>VLOOKUP(R2684,NIVEAUXADMIN!I:J,2,FALSE)</f>
        <v>HT101014-01</v>
      </c>
      <c r="AB2684" s="206">
        <f>IF(SUMPRODUCT(($A$4:$A2684=A2684)*($Q$4:$Q2684=Q2684))&gt;1,0,1)</f>
        <v>0</v>
      </c>
      <c r="AC2684" s="207">
        <f>IF(SUMPRODUCT(($A$4:$A2684=A2684)*($F$4:$F2684=F2684)*($Q$4:$Q2684=Q2684))&gt;1,0,1)</f>
        <v>1</v>
      </c>
      <c r="AD2684" s="206" t="str">
        <f t="shared" si="127"/>
        <v xml:space="preserve">{"Organisation": "World Vision International", "Indicateur": "Distribution de biens non-alimentaire", "Statut": "Réalisé", "Date de l'activité (passé ou planifiée)
( jj-mm-aaaa)": "10/13/2016", "Département": "Nippes", "Commune": "Paillant", "Section Communale": "1ère Salagnac"}, </v>
      </c>
    </row>
    <row r="2685" spans="1:30" s="71" customFormat="1" x14ac:dyDescent="0.25">
      <c r="A2685" s="206" t="s">
        <v>1080</v>
      </c>
      <c r="C2685" s="206"/>
      <c r="D2685" s="206" t="s">
        <v>15</v>
      </c>
      <c r="E2685" s="132">
        <v>42656</v>
      </c>
      <c r="F2685" s="77" t="s">
        <v>2417</v>
      </c>
      <c r="G2685" s="145" t="s">
        <v>1058</v>
      </c>
      <c r="H2685" s="138" t="str">
        <f>IFERROR(VLOOKUP(G2685,REFERENCES!O:P,2,FALSE),"")</f>
        <v xml:space="preserve">Nombre </v>
      </c>
      <c r="I2685" s="182">
        <v>165</v>
      </c>
      <c r="J2685" s="182"/>
      <c r="K2685" s="182"/>
      <c r="L2685" s="182"/>
      <c r="M2685" s="147" t="s">
        <v>1818</v>
      </c>
      <c r="N2685" s="207">
        <v>165</v>
      </c>
      <c r="O2685" s="149" t="s">
        <v>1038</v>
      </c>
      <c r="P2685" s="71" t="s">
        <v>172</v>
      </c>
      <c r="Q2685" s="206" t="s">
        <v>198</v>
      </c>
      <c r="R2685" s="176" t="s">
        <v>1519</v>
      </c>
      <c r="S2685" s="206"/>
      <c r="T2685" s="186"/>
      <c r="U2685" s="180"/>
      <c r="V2685" s="206" t="s">
        <v>1049</v>
      </c>
      <c r="W2685" s="206" t="str">
        <f t="shared" si="125"/>
        <v>WOR20161013OUAN3È</v>
      </c>
      <c r="X2685" s="206">
        <f t="shared" si="126"/>
        <v>0</v>
      </c>
      <c r="Y2685" s="206" t="str">
        <f>VLOOKUP(P2685,NIVEAUXADMIN!A:B,2,FALSE)</f>
        <v>HT01</v>
      </c>
      <c r="Z2685" s="206" t="str">
        <f>VLOOKUP(Q2685,NIVEAUXADMIN!E:F,2,FALSE)</f>
        <v>HT01151</v>
      </c>
      <c r="AA2685" s="206" t="str">
        <f>VLOOKUP(R2685,NIVEAUXADMIN!I:J,2,FALSE)</f>
        <v>HT01151-03</v>
      </c>
      <c r="AB2685" s="206">
        <f>IF(SUMPRODUCT(($A$4:$A2685=A2685)*($Q$4:$Q2685=Q2685))&gt;1,0,1)</f>
        <v>0</v>
      </c>
      <c r="AC2685" s="207">
        <f>IF(SUMPRODUCT(($A$4:$A2685=A2685)*($F$4:$F2685=F2685)*($Q$4:$Q2685=Q2685))&gt;1,0,1)</f>
        <v>1</v>
      </c>
      <c r="AD2685" s="206" t="str">
        <f t="shared" si="127"/>
        <v xml:space="preserve">{"Organisation": "World Vision International", "Indicateur": "Distribution de biens non-alimentaire", "Statut": "Réalisé", "Date de l'activité (passé ou planifiée)
( jj-mm-aaaa)": "10/13/2016", "Département": "Ouest", "Commune": "Anse A Galet", "Section Communale": "3ème Grande Source"}, </v>
      </c>
    </row>
    <row r="2686" spans="1:30" s="71" customFormat="1" x14ac:dyDescent="0.25">
      <c r="A2686" s="206" t="s">
        <v>1080</v>
      </c>
      <c r="C2686" s="206"/>
      <c r="D2686" s="206" t="s">
        <v>15</v>
      </c>
      <c r="E2686" s="132">
        <v>42656</v>
      </c>
      <c r="F2686" s="208" t="s">
        <v>2417</v>
      </c>
      <c r="G2686" s="145" t="s">
        <v>1058</v>
      </c>
      <c r="H2686" s="138" t="str">
        <f>IFERROR(VLOOKUP(G2686,REFERENCES!O:P,2,FALSE),"")</f>
        <v xml:space="preserve">Nombre </v>
      </c>
      <c r="I2686" s="182">
        <v>166</v>
      </c>
      <c r="J2686" s="182"/>
      <c r="K2686" s="182"/>
      <c r="L2686" s="182"/>
      <c r="M2686" s="147" t="s">
        <v>1818</v>
      </c>
      <c r="N2686" s="207">
        <v>166</v>
      </c>
      <c r="O2686" s="149" t="s">
        <v>1038</v>
      </c>
      <c r="P2686" s="71" t="s">
        <v>172</v>
      </c>
      <c r="Q2686" s="206" t="s">
        <v>198</v>
      </c>
      <c r="R2686" s="176" t="s">
        <v>1454</v>
      </c>
      <c r="S2686" s="206"/>
      <c r="T2686" s="186"/>
      <c r="U2686" s="180"/>
      <c r="V2686" s="206" t="s">
        <v>1049</v>
      </c>
      <c r="W2686" s="206" t="str">
        <f t="shared" si="125"/>
        <v>WOR20161013OUAN2È</v>
      </c>
      <c r="X2686" s="206">
        <f t="shared" si="126"/>
        <v>0</v>
      </c>
      <c r="Y2686" s="206" t="str">
        <f>VLOOKUP(P2686,NIVEAUXADMIN!A:B,2,FALSE)</f>
        <v>HT01</v>
      </c>
      <c r="Z2686" s="206" t="str">
        <f>VLOOKUP(Q2686,NIVEAUXADMIN!E:F,2,FALSE)</f>
        <v>HT01151</v>
      </c>
      <c r="AA2686" s="206" t="str">
        <f>VLOOKUP(R2686,NIVEAUXADMIN!I:J,2,FALSE)</f>
        <v>HT01151-02</v>
      </c>
      <c r="AB2686" s="206">
        <f>IF(SUMPRODUCT(($A$4:$A2686=A2686)*($Q$4:$Q2686=Q2686))&gt;1,0,1)</f>
        <v>0</v>
      </c>
      <c r="AC2686" s="207">
        <f>IF(SUMPRODUCT(($A$4:$A2686=A2686)*($F$4:$F2686=F2686)*($Q$4:$Q2686=Q2686))&gt;1,0,1)</f>
        <v>0</v>
      </c>
      <c r="AD2686" s="206" t="str">
        <f t="shared" si="127"/>
        <v xml:space="preserve">{"Organisation": "World Vision International", "Indicateur": "Distribution de biens non-alimentaire", "Statut": "Réalisé", "Date de l'activité (passé ou planifiée)
( jj-mm-aaaa)": "10/13/2016", "Département": "Ouest", "Commune": "Anse A Galet", "Section Communale": "2ème Petite Source"}, </v>
      </c>
    </row>
    <row r="2687" spans="1:30" s="71" customFormat="1" x14ac:dyDescent="0.25">
      <c r="A2687" s="206" t="s">
        <v>1080</v>
      </c>
      <c r="C2687" s="206"/>
      <c r="D2687" s="206" t="s">
        <v>15</v>
      </c>
      <c r="E2687" s="132">
        <v>42656</v>
      </c>
      <c r="F2687" s="77" t="s">
        <v>2417</v>
      </c>
      <c r="G2687" s="145" t="s">
        <v>1058</v>
      </c>
      <c r="H2687" s="138" t="str">
        <f>IFERROR(VLOOKUP(G2687,REFERENCES!O:P,2,FALSE),"")</f>
        <v xml:space="preserve">Nombre </v>
      </c>
      <c r="I2687" s="182">
        <v>250</v>
      </c>
      <c r="J2687" s="182"/>
      <c r="K2687" s="182"/>
      <c r="L2687" s="182"/>
      <c r="M2687" s="147" t="s">
        <v>1818</v>
      </c>
      <c r="N2687" s="207">
        <v>250</v>
      </c>
      <c r="O2687" s="149" t="s">
        <v>1038</v>
      </c>
      <c r="P2687" s="71" t="s">
        <v>172</v>
      </c>
      <c r="Q2687" s="206" t="s">
        <v>480</v>
      </c>
      <c r="R2687" s="176" t="s">
        <v>1556</v>
      </c>
      <c r="S2687" s="206"/>
      <c r="T2687" s="186"/>
      <c r="U2687" s="180"/>
      <c r="V2687" s="206" t="s">
        <v>1049</v>
      </c>
      <c r="W2687" s="206" t="str">
        <f t="shared" si="125"/>
        <v>WOR20161013OUKE3È</v>
      </c>
      <c r="X2687" s="206">
        <f t="shared" si="126"/>
        <v>0</v>
      </c>
      <c r="Y2687" s="206" t="str">
        <f>VLOOKUP(P2687,NIVEAUXADMIN!A:B,2,FALSE)</f>
        <v>HT01</v>
      </c>
      <c r="Z2687" s="206" t="str">
        <f>VLOOKUP(Q2687,NIVEAUXADMIN!E:F,2,FALSE)</f>
        <v>HT01115</v>
      </c>
      <c r="AA2687" s="206" t="str">
        <f>VLOOKUP(R2687,NIVEAUXADMIN!I:J,2,FALSE)</f>
        <v>HT01115-03</v>
      </c>
      <c r="AB2687" s="206">
        <f>IF(SUMPRODUCT(($A$4:$A2687=A2687)*($Q$4:$Q2687=Q2687))&gt;1,0,1)</f>
        <v>0</v>
      </c>
      <c r="AC2687" s="207">
        <f>IF(SUMPRODUCT(($A$4:$A2687=A2687)*($F$4:$F2687=F2687)*($Q$4:$Q2687=Q2687))&gt;1,0,1)</f>
        <v>0</v>
      </c>
      <c r="AD2687" s="206" t="str">
        <f t="shared" si="127"/>
        <v xml:space="preserve">{"Organisation": "World Vision International", "Indicateur": "Distribution de biens non-alimentaire", "Statut": "Réalisé", "Date de l'activité (passé ou planifiée)
( jj-mm-aaaa)": "10/13/2016", "Département": "Ouest", "Commune": "Kenscoff", "Section Communale": "3ème Sourcailles"}, </v>
      </c>
    </row>
    <row r="2688" spans="1:30" s="71" customFormat="1" x14ac:dyDescent="0.25">
      <c r="A2688" s="206" t="s">
        <v>1080</v>
      </c>
      <c r="C2688" s="206"/>
      <c r="D2688" s="206" t="s">
        <v>15</v>
      </c>
      <c r="E2688" s="132">
        <v>42656</v>
      </c>
      <c r="F2688" s="208" t="s">
        <v>2417</v>
      </c>
      <c r="G2688" s="145" t="s">
        <v>1047</v>
      </c>
      <c r="H2688" s="138" t="str">
        <f>IFERROR(VLOOKUP(G2688,REFERENCES!O:P,2,FALSE),"")</f>
        <v xml:space="preserve">Nombre </v>
      </c>
      <c r="I2688" s="182">
        <v>297</v>
      </c>
      <c r="J2688" s="182"/>
      <c r="K2688" s="182"/>
      <c r="L2688" s="182"/>
      <c r="M2688" s="147" t="s">
        <v>1818</v>
      </c>
      <c r="N2688" s="207">
        <v>297</v>
      </c>
      <c r="O2688" s="149" t="s">
        <v>1038</v>
      </c>
      <c r="P2688" s="206" t="s">
        <v>151</v>
      </c>
      <c r="Q2688" s="206" t="s">
        <v>297</v>
      </c>
      <c r="R2688" s="176" t="s">
        <v>1342</v>
      </c>
      <c r="S2688" s="206"/>
      <c r="T2688" s="186"/>
      <c r="U2688" s="180"/>
      <c r="V2688" s="145"/>
      <c r="W2688" s="206" t="str">
        <f t="shared" si="125"/>
        <v>WOR20161013NIPA1È</v>
      </c>
      <c r="X2688" s="206">
        <f t="shared" si="126"/>
        <v>0</v>
      </c>
      <c r="Y2688" s="206" t="str">
        <f>VLOOKUP(P2688,NIVEAUXADMIN!A:B,2,FALSE)</f>
        <v>HT10</v>
      </c>
      <c r="Z2688" s="206" t="str">
        <f>VLOOKUP(Q2688,NIVEAUXADMIN!E:F,2,FALSE)</f>
        <v>HT101014</v>
      </c>
      <c r="AA2688" s="206" t="str">
        <f>VLOOKUP(R2688,NIVEAUXADMIN!I:J,2,FALSE)</f>
        <v>HT101014-01</v>
      </c>
      <c r="AB2688" s="206">
        <f>IF(SUMPRODUCT(($A$4:$A2688=A2688)*($Q$4:$Q2688=Q2688))&gt;1,0,1)</f>
        <v>0</v>
      </c>
      <c r="AC2688" s="207">
        <f>IF(SUMPRODUCT(($A$4:$A2688=A2688)*($F$4:$F2688=F2688)*($Q$4:$Q2688=Q2688))&gt;1,0,1)</f>
        <v>0</v>
      </c>
      <c r="AD2688" s="206" t="str">
        <f t="shared" si="127"/>
        <v xml:space="preserve">{"Organisation": "World Vision International", "Indicateur": "Distribution de biens non-alimentaire", "Statut": "Réalisé", "Date de l'activité (passé ou planifiée)
( jj-mm-aaaa)": "10/13/2016", "Département": "Nippes", "Commune": "Paillant", "Section Communale": "1ère Salagnac"}, </v>
      </c>
    </row>
    <row r="2689" spans="1:30" s="71" customFormat="1" x14ac:dyDescent="0.25">
      <c r="A2689" s="206" t="s">
        <v>1080</v>
      </c>
      <c r="C2689" s="206"/>
      <c r="D2689" s="206" t="s">
        <v>15</v>
      </c>
      <c r="E2689" s="132">
        <v>42656</v>
      </c>
      <c r="F2689" s="77" t="s">
        <v>2417</v>
      </c>
      <c r="G2689" s="145" t="s">
        <v>1047</v>
      </c>
      <c r="H2689" s="138" t="str">
        <f>IFERROR(VLOOKUP(G2689,REFERENCES!O:P,2,FALSE),"")</f>
        <v xml:space="preserve">Nombre </v>
      </c>
      <c r="I2689" s="182">
        <v>165</v>
      </c>
      <c r="J2689" s="182"/>
      <c r="K2689" s="182"/>
      <c r="L2689" s="182"/>
      <c r="M2689" s="147" t="s">
        <v>1818</v>
      </c>
      <c r="N2689" s="207">
        <v>165</v>
      </c>
      <c r="O2689" s="149" t="s">
        <v>1038</v>
      </c>
      <c r="P2689" s="71" t="s">
        <v>172</v>
      </c>
      <c r="Q2689" s="206" t="s">
        <v>198</v>
      </c>
      <c r="R2689" s="176" t="s">
        <v>1519</v>
      </c>
      <c r="S2689" s="206"/>
      <c r="T2689" s="186"/>
      <c r="U2689" s="180"/>
      <c r="V2689" s="145"/>
      <c r="W2689" s="206" t="str">
        <f t="shared" si="125"/>
        <v>WOR20161013OUAN3È</v>
      </c>
      <c r="X2689" s="206">
        <f t="shared" si="126"/>
        <v>0</v>
      </c>
      <c r="Y2689" s="206" t="str">
        <f>VLOOKUP(P2689,NIVEAUXADMIN!A:B,2,FALSE)</f>
        <v>HT01</v>
      </c>
      <c r="Z2689" s="206" t="str">
        <f>VLOOKUP(Q2689,NIVEAUXADMIN!E:F,2,FALSE)</f>
        <v>HT01151</v>
      </c>
      <c r="AA2689" s="206" t="str">
        <f>VLOOKUP(R2689,NIVEAUXADMIN!I:J,2,FALSE)</f>
        <v>HT01151-03</v>
      </c>
      <c r="AB2689" s="206">
        <f>IF(SUMPRODUCT(($A$4:$A2689=A2689)*($Q$4:$Q2689=Q2689))&gt;1,0,1)</f>
        <v>0</v>
      </c>
      <c r="AC2689" s="207">
        <f>IF(SUMPRODUCT(($A$4:$A2689=A2689)*($F$4:$F2689=F2689)*($Q$4:$Q2689=Q2689))&gt;1,0,1)</f>
        <v>0</v>
      </c>
      <c r="AD2689" s="206" t="str">
        <f t="shared" si="127"/>
        <v xml:space="preserve">{"Organisation": "World Vision International", "Indicateur": "Distribution de biens non-alimentaire", "Statut": "Réalisé", "Date de l'activité (passé ou planifiée)
( jj-mm-aaaa)": "10/13/2016", "Département": "Ouest", "Commune": "Anse A Galet", "Section Communale": "3ème Grande Source"}, </v>
      </c>
    </row>
    <row r="2690" spans="1:30" s="71" customFormat="1" x14ac:dyDescent="0.25">
      <c r="A2690" s="206" t="s">
        <v>1080</v>
      </c>
      <c r="B2690" s="206"/>
      <c r="C2690" s="206"/>
      <c r="D2690" s="206" t="s">
        <v>15</v>
      </c>
      <c r="E2690" s="132">
        <v>42656</v>
      </c>
      <c r="F2690" s="208" t="s">
        <v>2417</v>
      </c>
      <c r="G2690" s="145" t="s">
        <v>1047</v>
      </c>
      <c r="H2690" s="138" t="str">
        <f>IFERROR(VLOOKUP(G2690,REFERENCES!O:P,2,FALSE),"")</f>
        <v xml:space="preserve">Nombre </v>
      </c>
      <c r="I2690" s="182">
        <v>166</v>
      </c>
      <c r="J2690" s="182"/>
      <c r="K2690" s="182"/>
      <c r="L2690" s="182"/>
      <c r="M2690" s="147" t="s">
        <v>1818</v>
      </c>
      <c r="N2690" s="207">
        <v>166</v>
      </c>
      <c r="O2690" s="149" t="s">
        <v>1038</v>
      </c>
      <c r="P2690" s="206" t="s">
        <v>172</v>
      </c>
      <c r="Q2690" s="206" t="s">
        <v>198</v>
      </c>
      <c r="R2690" s="176" t="s">
        <v>1454</v>
      </c>
      <c r="S2690" s="206"/>
      <c r="T2690" s="186"/>
      <c r="U2690" s="180"/>
      <c r="V2690" s="145"/>
      <c r="W2690" s="206" t="str">
        <f t="shared" si="125"/>
        <v>WOR20161013OUAN2È</v>
      </c>
      <c r="X2690" s="206">
        <f t="shared" si="126"/>
        <v>0</v>
      </c>
      <c r="Y2690" s="206" t="str">
        <f>VLOOKUP(P2690,NIVEAUXADMIN!A:B,2,FALSE)</f>
        <v>HT01</v>
      </c>
      <c r="Z2690" s="206" t="str">
        <f>VLOOKUP(Q2690,NIVEAUXADMIN!E:F,2,FALSE)</f>
        <v>HT01151</v>
      </c>
      <c r="AA2690" s="206" t="str">
        <f>VLOOKUP(R2690,NIVEAUXADMIN!I:J,2,FALSE)</f>
        <v>HT01151-02</v>
      </c>
      <c r="AB2690" s="206">
        <f>IF(SUMPRODUCT(($A$4:$A2690=A2690)*($Q$4:$Q2690=Q2690))&gt;1,0,1)</f>
        <v>0</v>
      </c>
      <c r="AC2690" s="207">
        <f>IF(SUMPRODUCT(($A$4:$A2690=A2690)*($F$4:$F2690=F2690)*($Q$4:$Q2690=Q2690))&gt;1,0,1)</f>
        <v>0</v>
      </c>
      <c r="AD2690" s="206" t="str">
        <f t="shared" si="127"/>
        <v xml:space="preserve">{"Organisation": "World Vision International", "Indicateur": "Distribution de biens non-alimentaire", "Statut": "Réalisé", "Date de l'activité (passé ou planifiée)
( jj-mm-aaaa)": "10/13/2016", "Département": "Ouest", "Commune": "Anse A Galet", "Section Communale": "2ème Petite Source"}, </v>
      </c>
    </row>
    <row r="2691" spans="1:30" s="71" customFormat="1" x14ac:dyDescent="0.25">
      <c r="A2691" s="206" t="s">
        <v>1080</v>
      </c>
      <c r="B2691" s="206"/>
      <c r="C2691" s="206"/>
      <c r="D2691" s="206" t="s">
        <v>15</v>
      </c>
      <c r="E2691" s="132">
        <v>42656</v>
      </c>
      <c r="F2691" s="77" t="s">
        <v>2417</v>
      </c>
      <c r="G2691" s="145" t="s">
        <v>1047</v>
      </c>
      <c r="H2691" s="138" t="str">
        <f>IFERROR(VLOOKUP(G2691,REFERENCES!O:P,2,FALSE),"")</f>
        <v xml:space="preserve">Nombre </v>
      </c>
      <c r="I2691" s="182">
        <v>250</v>
      </c>
      <c r="J2691" s="182"/>
      <c r="K2691" s="182"/>
      <c r="L2691" s="182"/>
      <c r="M2691" s="147" t="s">
        <v>1818</v>
      </c>
      <c r="N2691" s="207">
        <v>250</v>
      </c>
      <c r="O2691" s="149" t="s">
        <v>1038</v>
      </c>
      <c r="P2691" s="206" t="s">
        <v>172</v>
      </c>
      <c r="Q2691" s="206" t="s">
        <v>480</v>
      </c>
      <c r="R2691" s="176" t="s">
        <v>1556</v>
      </c>
      <c r="S2691" s="206"/>
      <c r="T2691" s="186"/>
      <c r="U2691" s="180"/>
      <c r="V2691" s="145"/>
      <c r="W2691" s="206" t="str">
        <f t="shared" si="125"/>
        <v>WOR20161013OUKE3È</v>
      </c>
      <c r="X2691" s="206">
        <f t="shared" si="126"/>
        <v>0</v>
      </c>
      <c r="Y2691" s="206" t="str">
        <f>VLOOKUP(P2691,NIVEAUXADMIN!A:B,2,FALSE)</f>
        <v>HT01</v>
      </c>
      <c r="Z2691" s="206" t="str">
        <f>VLOOKUP(Q2691,NIVEAUXADMIN!E:F,2,FALSE)</f>
        <v>HT01115</v>
      </c>
      <c r="AA2691" s="206" t="str">
        <f>VLOOKUP(R2691,NIVEAUXADMIN!I:J,2,FALSE)</f>
        <v>HT01115-03</v>
      </c>
      <c r="AB2691" s="206">
        <f>IF(SUMPRODUCT(($A$4:$A2691=A2691)*($Q$4:$Q2691=Q2691))&gt;1,0,1)</f>
        <v>0</v>
      </c>
      <c r="AC2691" s="207">
        <f>IF(SUMPRODUCT(($A$4:$A2691=A2691)*($F$4:$F2691=F2691)*($Q$4:$Q2691=Q2691))&gt;1,0,1)</f>
        <v>0</v>
      </c>
      <c r="AD2691" s="206" t="str">
        <f t="shared" si="127"/>
        <v xml:space="preserve">{"Organisation": "World Vision International", "Indicateur": "Distribution de biens non-alimentaire", "Statut": "Réalisé", "Date de l'activité (passé ou planifiée)
( jj-mm-aaaa)": "10/13/2016", "Département": "Ouest", "Commune": "Kenscoff", "Section Communale": "3ème Sourcailles"}, </v>
      </c>
    </row>
    <row r="2692" spans="1:30" s="71" customFormat="1" x14ac:dyDescent="0.25">
      <c r="A2692" s="206" t="s">
        <v>1080</v>
      </c>
      <c r="B2692" s="206"/>
      <c r="C2692" s="206"/>
      <c r="D2692" s="206" t="s">
        <v>15</v>
      </c>
      <c r="E2692" s="132">
        <v>42656</v>
      </c>
      <c r="F2692" s="77" t="s">
        <v>2417</v>
      </c>
      <c r="G2692" s="145" t="s">
        <v>1054</v>
      </c>
      <c r="H2692" s="138" t="str">
        <f>IFERROR(VLOOKUP(G2692,REFERENCES!O:P,2,FALSE),"")</f>
        <v xml:space="preserve">Nombre </v>
      </c>
      <c r="I2692" s="182">
        <v>297</v>
      </c>
      <c r="J2692" s="182"/>
      <c r="K2692" s="182"/>
      <c r="L2692" s="182"/>
      <c r="M2692" s="147" t="s">
        <v>1818</v>
      </c>
      <c r="N2692" s="207">
        <v>297</v>
      </c>
      <c r="O2692" s="149" t="s">
        <v>1038</v>
      </c>
      <c r="P2692" s="150" t="s">
        <v>151</v>
      </c>
      <c r="Q2692" s="150" t="s">
        <v>297</v>
      </c>
      <c r="R2692" s="176" t="s">
        <v>1342</v>
      </c>
      <c r="S2692" s="206"/>
      <c r="T2692" s="186"/>
      <c r="U2692" s="180"/>
      <c r="V2692" s="145"/>
      <c r="W2692" s="206" t="str">
        <f t="shared" si="125"/>
        <v>WOR20161013NIPA1È</v>
      </c>
      <c r="X2692" s="206">
        <f t="shared" si="126"/>
        <v>0</v>
      </c>
      <c r="Y2692" s="206" t="str">
        <f>VLOOKUP(P2692,NIVEAUXADMIN!A:B,2,FALSE)</f>
        <v>HT10</v>
      </c>
      <c r="Z2692" s="206" t="str">
        <f>VLOOKUP(Q2692,NIVEAUXADMIN!E:F,2,FALSE)</f>
        <v>HT101014</v>
      </c>
      <c r="AA2692" s="206" t="str">
        <f>VLOOKUP(R2692,NIVEAUXADMIN!I:J,2,FALSE)</f>
        <v>HT101014-01</v>
      </c>
      <c r="AB2692" s="206">
        <f>IF(SUMPRODUCT(($A$4:$A2692=A2692)*($Q$4:$Q2692=Q2692))&gt;1,0,1)</f>
        <v>0</v>
      </c>
      <c r="AC2692" s="207">
        <f>IF(SUMPRODUCT(($A$4:$A2692=A2692)*($F$4:$F2692=F2692)*($Q$4:$Q2692=Q2692))&gt;1,0,1)</f>
        <v>0</v>
      </c>
      <c r="AD2692" s="206" t="str">
        <f t="shared" si="127"/>
        <v xml:space="preserve">{"Organisation": "World Vision International", "Indicateur": "Distribution de biens non-alimentaire", "Statut": "Réalisé", "Date de l'activité (passé ou planifiée)
( jj-mm-aaaa)": "10/13/2016", "Département": "Nippes", "Commune": "Paillant", "Section Communale": "1ère Salagnac"}, </v>
      </c>
    </row>
    <row r="2693" spans="1:30" s="71" customFormat="1" x14ac:dyDescent="0.25">
      <c r="A2693" s="206" t="s">
        <v>1080</v>
      </c>
      <c r="B2693" s="206"/>
      <c r="C2693" s="206"/>
      <c r="D2693" s="206" t="s">
        <v>15</v>
      </c>
      <c r="E2693" s="132">
        <v>42656</v>
      </c>
      <c r="F2693" s="77" t="s">
        <v>2417</v>
      </c>
      <c r="G2693" s="145" t="s">
        <v>1051</v>
      </c>
      <c r="H2693" s="138" t="str">
        <f>IFERROR(VLOOKUP(G2693,REFERENCES!O:P,2,FALSE),"")</f>
        <v xml:space="preserve">Nombre </v>
      </c>
      <c r="I2693" s="182">
        <v>250</v>
      </c>
      <c r="J2693" s="182"/>
      <c r="K2693" s="182"/>
      <c r="L2693" s="182"/>
      <c r="M2693" s="147" t="s">
        <v>1818</v>
      </c>
      <c r="N2693" s="207">
        <v>250</v>
      </c>
      <c r="O2693" s="149" t="s">
        <v>1038</v>
      </c>
      <c r="P2693" s="206" t="s">
        <v>172</v>
      </c>
      <c r="Q2693" s="206" t="s">
        <v>480</v>
      </c>
      <c r="R2693" s="176" t="s">
        <v>1556</v>
      </c>
      <c r="S2693" s="206"/>
      <c r="T2693" s="186"/>
      <c r="U2693" s="180"/>
      <c r="V2693" s="145"/>
      <c r="W2693" s="206" t="str">
        <f t="shared" ref="W2693:W2756" si="128">UPPER(LEFT(A2693,3)&amp;YEAR(E2693)&amp;MONTH(E2693)&amp;DAY((E2693))&amp;LEFT(P2693,2)&amp;LEFT(Q2693,2)&amp;LEFT(R2693,2))</f>
        <v>WOR20161013OUKE3È</v>
      </c>
      <c r="X2693" s="206">
        <f t="shared" ref="X2693:X2756" si="129">COUNTIF($W$4:$W$128,W2693)</f>
        <v>0</v>
      </c>
      <c r="Y2693" s="206" t="str">
        <f>VLOOKUP(P2693,NIVEAUXADMIN!A:B,2,FALSE)</f>
        <v>HT01</v>
      </c>
      <c r="Z2693" s="206" t="str">
        <f>VLOOKUP(Q2693,NIVEAUXADMIN!E:F,2,FALSE)</f>
        <v>HT01115</v>
      </c>
      <c r="AA2693" s="206" t="str">
        <f>VLOOKUP(R2693,NIVEAUXADMIN!I:J,2,FALSE)</f>
        <v>HT01115-03</v>
      </c>
      <c r="AB2693" s="206">
        <f>IF(SUMPRODUCT(($A$4:$A2693=A2693)*($Q$4:$Q2693=Q2693))&gt;1,0,1)</f>
        <v>0</v>
      </c>
      <c r="AC2693" s="207">
        <f>IF(SUMPRODUCT(($A$4:$A2693=A2693)*($F$4:$F2693=F2693)*($Q$4:$Q2693=Q2693))&gt;1,0,1)</f>
        <v>0</v>
      </c>
      <c r="AD2693" s="206" t="str">
        <f t="shared" ref="AD2693:AD2756" si="130">"{"""&amp;$A$3 &amp;""": """ &amp; TRIM(A2693)  &amp; """, """&amp; $F$3 &amp; """: """ &amp;  IFERROR(MID(F2693,5,LEN(F2693)-2),"")&amp; """, """ &amp;$D$3 &amp;""": """ &amp; D2693 &amp; """, """&amp;$E$3 &amp;""": """ &amp; IFERROR(TEXT(E2693,"m/d/yyyy"),"") &amp; """, """&amp; $P$3&amp; """: """ &amp; P2693&amp; """, """&amp; $Q$3&amp; """: """ &amp; Q2693&amp; """, """&amp; $R$3&amp; """: """ &amp; R2693&amp; """}, "</f>
        <v xml:space="preserve">{"Organisation": "World Vision International", "Indicateur": "Distribution de biens non-alimentaire", "Statut": "Réalisé", "Date de l'activité (passé ou planifiée)
( jj-mm-aaaa)": "10/13/2016", "Département": "Ouest", "Commune": "Kenscoff", "Section Communale": "3ème Sourcailles"}, </v>
      </c>
    </row>
    <row r="2694" spans="1:30" s="71" customFormat="1" x14ac:dyDescent="0.25">
      <c r="A2694" s="206" t="s">
        <v>1080</v>
      </c>
      <c r="B2694" s="206"/>
      <c r="C2694" s="206"/>
      <c r="D2694" s="206" t="s">
        <v>15</v>
      </c>
      <c r="E2694" s="132">
        <v>42657</v>
      </c>
      <c r="F2694" s="77" t="s">
        <v>2420</v>
      </c>
      <c r="G2694" s="145" t="s">
        <v>2409</v>
      </c>
      <c r="H2694" s="138" t="str">
        <f>IFERROR(VLOOKUP(G2694,REFERENCES!O:P,2,FALSE),"")</f>
        <v xml:space="preserve">Nombre </v>
      </c>
      <c r="I2694" s="182">
        <v>410</v>
      </c>
      <c r="J2694" s="182"/>
      <c r="K2694" s="182"/>
      <c r="L2694" s="182"/>
      <c r="M2694" s="147" t="s">
        <v>1818</v>
      </c>
      <c r="N2694" s="207">
        <v>420</v>
      </c>
      <c r="O2694" s="206"/>
      <c r="P2694" s="206" t="s">
        <v>151</v>
      </c>
      <c r="Q2694" s="206" t="s">
        <v>300</v>
      </c>
      <c r="R2694" s="176" t="s">
        <v>1468</v>
      </c>
      <c r="S2694" s="206"/>
      <c r="T2694" s="186"/>
      <c r="U2694" s="180"/>
      <c r="V2694" s="145"/>
      <c r="W2694" s="206" t="str">
        <f t="shared" si="128"/>
        <v>WOR20161014NIPE2È</v>
      </c>
      <c r="X2694" s="206">
        <f t="shared" si="129"/>
        <v>0</v>
      </c>
      <c r="Y2694" s="206" t="str">
        <f>VLOOKUP(P2694,NIVEAUXADMIN!A:B,2,FALSE)</f>
        <v>HT10</v>
      </c>
      <c r="Z2694" s="206" t="str">
        <f>VLOOKUP(Q2694,NIVEAUXADMIN!E:F,2,FALSE)</f>
        <v>HT101022</v>
      </c>
      <c r="AA2694" s="206" t="str">
        <f>VLOOKUP(R2694,NIVEAUXADMIN!I:J,2,FALSE)</f>
        <v>HT101022-02</v>
      </c>
      <c r="AB2694" s="206">
        <f>IF(SUMPRODUCT(($A$4:$A2694=A2694)*($Q$4:$Q2694=Q2694))&gt;1,0,1)</f>
        <v>1</v>
      </c>
      <c r="AC2694" s="207">
        <f>IF(SUMPRODUCT(($A$4:$A2694=A2694)*($F$4:$F2694=F2694)*($Q$4:$Q2694=Q2694))&gt;1,0,1)</f>
        <v>1</v>
      </c>
      <c r="AD2694" s="206" t="str">
        <f t="shared" si="130"/>
        <v xml:space="preserve">{"Organisation": "World Vision International", "Indicateur": "Distribution de materiel d'abris d'urgence", "Statut": "Réalisé", "Date de l'activité (passé ou planifiée)
( jj-mm-aaaa)": "10/14/2016", "Département": "Nippes", "Commune": "Petit Trou De Nippes", "Section Communale": "2ème Tiby"}, </v>
      </c>
    </row>
    <row r="2695" spans="1:30" s="71" customFormat="1" x14ac:dyDescent="0.25">
      <c r="A2695" s="206" t="s">
        <v>1080</v>
      </c>
      <c r="B2695" s="206" t="s">
        <v>61</v>
      </c>
      <c r="C2695" s="206"/>
      <c r="D2695" s="206" t="s">
        <v>15</v>
      </c>
      <c r="E2695" s="132">
        <v>42657</v>
      </c>
      <c r="F2695" s="77" t="s">
        <v>2420</v>
      </c>
      <c r="G2695" s="145" t="s">
        <v>2409</v>
      </c>
      <c r="H2695" s="138" t="str">
        <f>IFERROR(VLOOKUP(G2695,REFERENCES!O:P,2,FALSE),"")</f>
        <v xml:space="preserve">Nombre </v>
      </c>
      <c r="I2695" s="182">
        <v>150</v>
      </c>
      <c r="J2695" s="182"/>
      <c r="K2695" s="182"/>
      <c r="L2695" s="182"/>
      <c r="M2695" s="147" t="s">
        <v>1818</v>
      </c>
      <c r="N2695" s="207">
        <v>150</v>
      </c>
      <c r="O2695" s="206"/>
      <c r="P2695" s="206" t="s">
        <v>172</v>
      </c>
      <c r="Q2695" s="206" t="s">
        <v>198</v>
      </c>
      <c r="R2695" s="176" t="s">
        <v>1454</v>
      </c>
      <c r="S2695" s="206"/>
      <c r="T2695" s="186"/>
      <c r="U2695" s="180"/>
      <c r="V2695" s="145"/>
      <c r="W2695" s="206" t="str">
        <f t="shared" si="128"/>
        <v>WOR20161014OUAN2È</v>
      </c>
      <c r="X2695" s="206">
        <f t="shared" si="129"/>
        <v>0</v>
      </c>
      <c r="Y2695" s="206" t="str">
        <f>VLOOKUP(P2695,NIVEAUXADMIN!A:B,2,FALSE)</f>
        <v>HT01</v>
      </c>
      <c r="Z2695" s="206" t="str">
        <f>VLOOKUP(Q2695,NIVEAUXADMIN!E:F,2,FALSE)</f>
        <v>HT01151</v>
      </c>
      <c r="AA2695" s="206" t="str">
        <f>VLOOKUP(R2695,NIVEAUXADMIN!I:J,2,FALSE)</f>
        <v>HT01151-02</v>
      </c>
      <c r="AB2695" s="206">
        <f>IF(SUMPRODUCT(($A$4:$A2695=A2695)*($Q$4:$Q2695=Q2695))&gt;1,0,1)</f>
        <v>0</v>
      </c>
      <c r="AC2695" s="207">
        <f>IF(SUMPRODUCT(($A$4:$A2695=A2695)*($F$4:$F2695=F2695)*($Q$4:$Q2695=Q2695))&gt;1,0,1)</f>
        <v>0</v>
      </c>
      <c r="AD2695" s="206" t="str">
        <f t="shared" si="130"/>
        <v xml:space="preserve">{"Organisation": "World Vision International", "Indicateur": "Distribution de materiel d'abris d'urgence", "Statut": "Réalisé", "Date de l'activité (passé ou planifiée)
( jj-mm-aaaa)": "10/14/2016", "Département": "Ouest", "Commune": "Anse A Galet", "Section Communale": "2ème Petite Source"}, </v>
      </c>
    </row>
    <row r="2696" spans="1:30" s="71" customFormat="1" x14ac:dyDescent="0.25">
      <c r="A2696" s="206" t="s">
        <v>1080</v>
      </c>
      <c r="C2696" s="206"/>
      <c r="D2696" s="206" t="s">
        <v>15</v>
      </c>
      <c r="E2696" s="132">
        <v>42657</v>
      </c>
      <c r="F2696" s="77" t="s">
        <v>2417</v>
      </c>
      <c r="G2696" s="145" t="s">
        <v>1058</v>
      </c>
      <c r="H2696" s="138" t="str">
        <f>IFERROR(VLOOKUP(G2696,REFERENCES!O:P,2,FALSE),"")</f>
        <v xml:space="preserve">Nombre </v>
      </c>
      <c r="I2696" s="182">
        <v>420</v>
      </c>
      <c r="J2696" s="182"/>
      <c r="K2696" s="182"/>
      <c r="L2696" s="182"/>
      <c r="M2696" s="147" t="s">
        <v>1818</v>
      </c>
      <c r="N2696" s="207">
        <v>420</v>
      </c>
      <c r="O2696" s="149" t="s">
        <v>1038</v>
      </c>
      <c r="P2696" s="71" t="s">
        <v>151</v>
      </c>
      <c r="Q2696" s="206" t="s">
        <v>300</v>
      </c>
      <c r="R2696" s="176" t="s">
        <v>1468</v>
      </c>
      <c r="S2696" s="206"/>
      <c r="T2696" s="186"/>
      <c r="U2696" s="180"/>
      <c r="V2696" s="206" t="s">
        <v>1049</v>
      </c>
      <c r="W2696" s="206" t="str">
        <f t="shared" si="128"/>
        <v>WOR20161014NIPE2È</v>
      </c>
      <c r="X2696" s="206">
        <f t="shared" si="129"/>
        <v>0</v>
      </c>
      <c r="Y2696" s="206" t="str">
        <f>VLOOKUP(P2696,NIVEAUXADMIN!A:B,2,FALSE)</f>
        <v>HT10</v>
      </c>
      <c r="Z2696" s="206" t="str">
        <f>VLOOKUP(Q2696,NIVEAUXADMIN!E:F,2,FALSE)</f>
        <v>HT101022</v>
      </c>
      <c r="AA2696" s="206" t="str">
        <f>VLOOKUP(R2696,NIVEAUXADMIN!I:J,2,FALSE)</f>
        <v>HT101022-02</v>
      </c>
      <c r="AB2696" s="206">
        <f>IF(SUMPRODUCT(($A$4:$A2696=A2696)*($Q$4:$Q2696=Q2696))&gt;1,0,1)</f>
        <v>0</v>
      </c>
      <c r="AC2696" s="207">
        <f>IF(SUMPRODUCT(($A$4:$A2696=A2696)*($F$4:$F2696=F2696)*($Q$4:$Q2696=Q2696))&gt;1,0,1)</f>
        <v>1</v>
      </c>
      <c r="AD2696" s="206" t="str">
        <f t="shared" si="130"/>
        <v xml:space="preserve">{"Organisation": "World Vision International", "Indicateur": "Distribution de biens non-alimentaire", "Statut": "Réalisé", "Date de l'activité (passé ou planifiée)
( jj-mm-aaaa)": "10/14/2016", "Département": "Nippes", "Commune": "Petit Trou De Nippes", "Section Communale": "2ème Tiby"}, </v>
      </c>
    </row>
    <row r="2697" spans="1:30" s="71" customFormat="1" x14ac:dyDescent="0.25">
      <c r="A2697" s="206" t="s">
        <v>1080</v>
      </c>
      <c r="B2697" s="71" t="s">
        <v>61</v>
      </c>
      <c r="C2697" s="206"/>
      <c r="D2697" s="206" t="s">
        <v>15</v>
      </c>
      <c r="E2697" s="132">
        <v>42657</v>
      </c>
      <c r="F2697" s="77" t="s">
        <v>2417</v>
      </c>
      <c r="G2697" s="145" t="s">
        <v>1058</v>
      </c>
      <c r="H2697" s="138" t="str">
        <f>IFERROR(VLOOKUP(G2697,REFERENCES!O:P,2,FALSE),"")</f>
        <v xml:space="preserve">Nombre </v>
      </c>
      <c r="I2697" s="182">
        <v>150</v>
      </c>
      <c r="J2697" s="182"/>
      <c r="K2697" s="182"/>
      <c r="L2697" s="182"/>
      <c r="M2697" s="147" t="s">
        <v>1818</v>
      </c>
      <c r="N2697" s="207">
        <v>150</v>
      </c>
      <c r="O2697" s="149" t="s">
        <v>1038</v>
      </c>
      <c r="P2697" s="71" t="s">
        <v>172</v>
      </c>
      <c r="Q2697" s="206" t="s">
        <v>198</v>
      </c>
      <c r="R2697" s="176" t="s">
        <v>1454</v>
      </c>
      <c r="S2697" s="206"/>
      <c r="T2697" s="186"/>
      <c r="U2697" s="180"/>
      <c r="V2697" s="206" t="s">
        <v>1049</v>
      </c>
      <c r="W2697" s="206" t="str">
        <f t="shared" si="128"/>
        <v>WOR20161014OUAN2È</v>
      </c>
      <c r="X2697" s="206">
        <f t="shared" si="129"/>
        <v>0</v>
      </c>
      <c r="Y2697" s="206" t="str">
        <f>VLOOKUP(P2697,NIVEAUXADMIN!A:B,2,FALSE)</f>
        <v>HT01</v>
      </c>
      <c r="Z2697" s="206" t="str">
        <f>VLOOKUP(Q2697,NIVEAUXADMIN!E:F,2,FALSE)</f>
        <v>HT01151</v>
      </c>
      <c r="AA2697" s="206" t="str">
        <f>VLOOKUP(R2697,NIVEAUXADMIN!I:J,2,FALSE)</f>
        <v>HT01151-02</v>
      </c>
      <c r="AB2697" s="206">
        <f>IF(SUMPRODUCT(($A$4:$A2697=A2697)*($Q$4:$Q2697=Q2697))&gt;1,0,1)</f>
        <v>0</v>
      </c>
      <c r="AC2697" s="207">
        <f>IF(SUMPRODUCT(($A$4:$A2697=A2697)*($F$4:$F2697=F2697)*($Q$4:$Q2697=Q2697))&gt;1,0,1)</f>
        <v>0</v>
      </c>
      <c r="AD2697" s="206" t="str">
        <f t="shared" si="130"/>
        <v xml:space="preserve">{"Organisation": "World Vision International", "Indicateur": "Distribution de biens non-alimentaire", "Statut": "Réalisé", "Date de l'activité (passé ou planifiée)
( jj-mm-aaaa)": "10/14/2016", "Département": "Ouest", "Commune": "Anse A Galet", "Section Communale": "2ème Petite Source"}, </v>
      </c>
    </row>
    <row r="2698" spans="1:30" s="71" customFormat="1" x14ac:dyDescent="0.25">
      <c r="A2698" s="206" t="s">
        <v>1080</v>
      </c>
      <c r="C2698" s="206"/>
      <c r="D2698" s="206" t="s">
        <v>15</v>
      </c>
      <c r="E2698" s="132">
        <v>42657</v>
      </c>
      <c r="F2698" s="77" t="s">
        <v>2417</v>
      </c>
      <c r="G2698" s="145" t="s">
        <v>1047</v>
      </c>
      <c r="H2698" s="138" t="str">
        <f>IFERROR(VLOOKUP(G2698,REFERENCES!O:P,2,FALSE),"")</f>
        <v xml:space="preserve">Nombre </v>
      </c>
      <c r="I2698" s="182">
        <v>420</v>
      </c>
      <c r="J2698" s="182"/>
      <c r="K2698" s="182"/>
      <c r="L2698" s="182"/>
      <c r="M2698" s="147" t="s">
        <v>1818</v>
      </c>
      <c r="N2698" s="207">
        <v>420</v>
      </c>
      <c r="O2698" s="149" t="s">
        <v>1038</v>
      </c>
      <c r="P2698" s="206" t="s">
        <v>151</v>
      </c>
      <c r="Q2698" s="206" t="s">
        <v>300</v>
      </c>
      <c r="R2698" s="176" t="s">
        <v>1468</v>
      </c>
      <c r="S2698" s="206"/>
      <c r="T2698" s="186"/>
      <c r="U2698" s="180"/>
      <c r="V2698" s="145"/>
      <c r="W2698" s="206" t="str">
        <f t="shared" si="128"/>
        <v>WOR20161014NIPE2È</v>
      </c>
      <c r="X2698" s="206">
        <f t="shared" si="129"/>
        <v>0</v>
      </c>
      <c r="Y2698" s="206" t="str">
        <f>VLOOKUP(P2698,NIVEAUXADMIN!A:B,2,FALSE)</f>
        <v>HT10</v>
      </c>
      <c r="Z2698" s="206" t="str">
        <f>VLOOKUP(Q2698,NIVEAUXADMIN!E:F,2,FALSE)</f>
        <v>HT101022</v>
      </c>
      <c r="AA2698" s="206" t="str">
        <f>VLOOKUP(R2698,NIVEAUXADMIN!I:J,2,FALSE)</f>
        <v>HT101022-02</v>
      </c>
      <c r="AB2698" s="206">
        <f>IF(SUMPRODUCT(($A$4:$A2698=A2698)*($Q$4:$Q2698=Q2698))&gt;1,0,1)</f>
        <v>0</v>
      </c>
      <c r="AC2698" s="207">
        <f>IF(SUMPRODUCT(($A$4:$A2698=A2698)*($F$4:$F2698=F2698)*($Q$4:$Q2698=Q2698))&gt;1,0,1)</f>
        <v>0</v>
      </c>
      <c r="AD2698" s="206" t="str">
        <f t="shared" si="130"/>
        <v xml:space="preserve">{"Organisation": "World Vision International", "Indicateur": "Distribution de biens non-alimentaire", "Statut": "Réalisé", "Date de l'activité (passé ou planifiée)
( jj-mm-aaaa)": "10/14/2016", "Département": "Nippes", "Commune": "Petit Trou De Nippes", "Section Communale": "2ème Tiby"}, </v>
      </c>
    </row>
    <row r="2699" spans="1:30" s="71" customFormat="1" x14ac:dyDescent="0.25">
      <c r="A2699" s="206" t="s">
        <v>1080</v>
      </c>
      <c r="B2699" s="71" t="s">
        <v>61</v>
      </c>
      <c r="C2699" s="206"/>
      <c r="D2699" s="206" t="s">
        <v>15</v>
      </c>
      <c r="E2699" s="132">
        <v>42657</v>
      </c>
      <c r="F2699" s="208" t="s">
        <v>2417</v>
      </c>
      <c r="G2699" s="145" t="s">
        <v>1047</v>
      </c>
      <c r="H2699" s="138" t="str">
        <f>IFERROR(VLOOKUP(G2699,REFERENCES!O:P,2,FALSE),"")</f>
        <v xml:space="preserve">Nombre </v>
      </c>
      <c r="I2699" s="182">
        <v>150</v>
      </c>
      <c r="J2699" s="182"/>
      <c r="K2699" s="182"/>
      <c r="L2699" s="182"/>
      <c r="M2699" s="147" t="s">
        <v>1818</v>
      </c>
      <c r="N2699" s="207">
        <v>150</v>
      </c>
      <c r="O2699" s="149" t="s">
        <v>1038</v>
      </c>
      <c r="P2699" s="71" t="s">
        <v>172</v>
      </c>
      <c r="Q2699" s="206" t="s">
        <v>198</v>
      </c>
      <c r="R2699" s="176" t="s">
        <v>1454</v>
      </c>
      <c r="S2699" s="206"/>
      <c r="T2699" s="186"/>
      <c r="U2699" s="180"/>
      <c r="V2699" s="145"/>
      <c r="W2699" s="206" t="str">
        <f t="shared" si="128"/>
        <v>WOR20161014OUAN2È</v>
      </c>
      <c r="X2699" s="206">
        <f t="shared" si="129"/>
        <v>0</v>
      </c>
      <c r="Y2699" s="206" t="str">
        <f>VLOOKUP(P2699,NIVEAUXADMIN!A:B,2,FALSE)</f>
        <v>HT01</v>
      </c>
      <c r="Z2699" s="206" t="str">
        <f>VLOOKUP(Q2699,NIVEAUXADMIN!E:F,2,FALSE)</f>
        <v>HT01151</v>
      </c>
      <c r="AA2699" s="206" t="str">
        <f>VLOOKUP(R2699,NIVEAUXADMIN!I:J,2,FALSE)</f>
        <v>HT01151-02</v>
      </c>
      <c r="AB2699" s="206">
        <f>IF(SUMPRODUCT(($A$4:$A2699=A2699)*($Q$4:$Q2699=Q2699))&gt;1,0,1)</f>
        <v>0</v>
      </c>
      <c r="AC2699" s="207">
        <f>IF(SUMPRODUCT(($A$4:$A2699=A2699)*($F$4:$F2699=F2699)*($Q$4:$Q2699=Q2699))&gt;1,0,1)</f>
        <v>0</v>
      </c>
      <c r="AD2699" s="206" t="str">
        <f t="shared" si="130"/>
        <v xml:space="preserve">{"Organisation": "World Vision International", "Indicateur": "Distribution de biens non-alimentaire", "Statut": "Réalisé", "Date de l'activité (passé ou planifiée)
( jj-mm-aaaa)": "10/14/2016", "Département": "Ouest", "Commune": "Anse A Galet", "Section Communale": "2ème Petite Source"}, </v>
      </c>
    </row>
    <row r="2700" spans="1:30" s="71" customFormat="1" x14ac:dyDescent="0.25">
      <c r="A2700" s="206" t="s">
        <v>1080</v>
      </c>
      <c r="B2700" s="71" t="s">
        <v>61</v>
      </c>
      <c r="C2700" s="206"/>
      <c r="D2700" s="206" t="s">
        <v>15</v>
      </c>
      <c r="E2700" s="132">
        <v>42657</v>
      </c>
      <c r="F2700" s="77" t="s">
        <v>2417</v>
      </c>
      <c r="G2700" s="145" t="s">
        <v>1055</v>
      </c>
      <c r="H2700" s="138" t="str">
        <f>IFERROR(VLOOKUP(G2700,REFERENCES!O:P,2,FALSE),"")</f>
        <v xml:space="preserve">Nombre </v>
      </c>
      <c r="I2700" s="182">
        <v>150</v>
      </c>
      <c r="J2700" s="182"/>
      <c r="K2700" s="182"/>
      <c r="L2700" s="182"/>
      <c r="M2700" s="147" t="s">
        <v>1818</v>
      </c>
      <c r="N2700" s="207">
        <v>150</v>
      </c>
      <c r="O2700" s="149" t="s">
        <v>1038</v>
      </c>
      <c r="P2700" s="71" t="s">
        <v>172</v>
      </c>
      <c r="Q2700" s="206" t="s">
        <v>198</v>
      </c>
      <c r="R2700" s="176" t="s">
        <v>1454</v>
      </c>
      <c r="S2700" s="206"/>
      <c r="T2700" s="186"/>
      <c r="U2700" s="180"/>
      <c r="V2700" s="145"/>
      <c r="W2700" s="206" t="str">
        <f t="shared" si="128"/>
        <v>WOR20161014OUAN2È</v>
      </c>
      <c r="X2700" s="206">
        <f t="shared" si="129"/>
        <v>0</v>
      </c>
      <c r="Y2700" s="206" t="str">
        <f>VLOOKUP(P2700,NIVEAUXADMIN!A:B,2,FALSE)</f>
        <v>HT01</v>
      </c>
      <c r="Z2700" s="206" t="str">
        <f>VLOOKUP(Q2700,NIVEAUXADMIN!E:F,2,FALSE)</f>
        <v>HT01151</v>
      </c>
      <c r="AA2700" s="206" t="str">
        <f>VLOOKUP(R2700,NIVEAUXADMIN!I:J,2,FALSE)</f>
        <v>HT01151-02</v>
      </c>
      <c r="AB2700" s="206">
        <f>IF(SUMPRODUCT(($A$4:$A2700=A2700)*($Q$4:$Q2700=Q2700))&gt;1,0,1)</f>
        <v>0</v>
      </c>
      <c r="AC2700" s="207">
        <f>IF(SUMPRODUCT(($A$4:$A2700=A2700)*($F$4:$F2700=F2700)*($Q$4:$Q2700=Q2700))&gt;1,0,1)</f>
        <v>0</v>
      </c>
      <c r="AD2700" s="206" t="str">
        <f t="shared" si="130"/>
        <v xml:space="preserve">{"Organisation": "World Vision International", "Indicateur": "Distribution de biens non-alimentaire", "Statut": "Réalisé", "Date de l'activité (passé ou planifiée)
( jj-mm-aaaa)": "10/14/2016", "Département": "Ouest", "Commune": "Anse A Galet", "Section Communale": "2ème Petite Source"}, </v>
      </c>
    </row>
    <row r="2701" spans="1:30" s="71" customFormat="1" x14ac:dyDescent="0.25">
      <c r="A2701" s="206" t="s">
        <v>1080</v>
      </c>
      <c r="B2701" s="71" t="s">
        <v>61</v>
      </c>
      <c r="C2701" s="206"/>
      <c r="D2701" s="206" t="s">
        <v>15</v>
      </c>
      <c r="E2701" s="132">
        <v>42657</v>
      </c>
      <c r="F2701" s="208" t="s">
        <v>2417</v>
      </c>
      <c r="G2701" s="145" t="s">
        <v>1052</v>
      </c>
      <c r="H2701" s="138" t="str">
        <f>IFERROR(VLOOKUP(G2701,REFERENCES!O:P,2,FALSE),"")</f>
        <v xml:space="preserve">Nombre </v>
      </c>
      <c r="I2701" s="182">
        <v>150</v>
      </c>
      <c r="J2701" s="182"/>
      <c r="K2701" s="182"/>
      <c r="L2701" s="182"/>
      <c r="M2701" s="147"/>
      <c r="N2701" s="207">
        <v>150</v>
      </c>
      <c r="O2701" s="149" t="s">
        <v>1038</v>
      </c>
      <c r="P2701" s="71" t="s">
        <v>172</v>
      </c>
      <c r="Q2701" s="206" t="s">
        <v>198</v>
      </c>
      <c r="R2701" s="176" t="s">
        <v>1454</v>
      </c>
      <c r="S2701" s="206"/>
      <c r="T2701" s="186"/>
      <c r="U2701" s="180"/>
      <c r="V2701" s="145"/>
      <c r="W2701" s="206" t="str">
        <f t="shared" si="128"/>
        <v>WOR20161014OUAN2È</v>
      </c>
      <c r="X2701" s="206">
        <f t="shared" si="129"/>
        <v>0</v>
      </c>
      <c r="Y2701" s="206" t="str">
        <f>VLOOKUP(P2701,NIVEAUXADMIN!A:B,2,FALSE)</f>
        <v>HT01</v>
      </c>
      <c r="Z2701" s="206" t="str">
        <f>VLOOKUP(Q2701,NIVEAUXADMIN!E:F,2,FALSE)</f>
        <v>HT01151</v>
      </c>
      <c r="AA2701" s="206" t="str">
        <f>VLOOKUP(R2701,NIVEAUXADMIN!I:J,2,FALSE)</f>
        <v>HT01151-02</v>
      </c>
      <c r="AB2701" s="206">
        <f>IF(SUMPRODUCT(($A$4:$A2701=A2701)*($Q$4:$Q2701=Q2701))&gt;1,0,1)</f>
        <v>0</v>
      </c>
      <c r="AC2701" s="207">
        <f>IF(SUMPRODUCT(($A$4:$A2701=A2701)*($F$4:$F2701=F2701)*($Q$4:$Q2701=Q2701))&gt;1,0,1)</f>
        <v>0</v>
      </c>
      <c r="AD2701" s="206" t="str">
        <f t="shared" si="130"/>
        <v xml:space="preserve">{"Organisation": "World Vision International", "Indicateur": "Distribution de biens non-alimentaire", "Statut": "Réalisé", "Date de l'activité (passé ou planifiée)
( jj-mm-aaaa)": "10/14/2016", "Département": "Ouest", "Commune": "Anse A Galet", "Section Communale": "2ème Petite Source"}, </v>
      </c>
    </row>
    <row r="2702" spans="1:30" s="71" customFormat="1" x14ac:dyDescent="0.25">
      <c r="A2702" s="206" t="s">
        <v>1080</v>
      </c>
      <c r="C2702" s="206"/>
      <c r="D2702" s="206" t="s">
        <v>15</v>
      </c>
      <c r="E2702" s="132">
        <v>42657</v>
      </c>
      <c r="F2702" s="77" t="s">
        <v>2417</v>
      </c>
      <c r="G2702" s="145" t="s">
        <v>1054</v>
      </c>
      <c r="H2702" s="138" t="str">
        <f>IFERROR(VLOOKUP(G2702,REFERENCES!O:P,2,FALSE),"")</f>
        <v xml:space="preserve">Nombre </v>
      </c>
      <c r="I2702" s="182">
        <v>420</v>
      </c>
      <c r="J2702" s="182"/>
      <c r="K2702" s="182"/>
      <c r="L2702" s="182"/>
      <c r="M2702" s="147" t="s">
        <v>1818</v>
      </c>
      <c r="N2702" s="207">
        <v>420</v>
      </c>
      <c r="O2702" s="149" t="s">
        <v>1038</v>
      </c>
      <c r="P2702" s="150" t="s">
        <v>151</v>
      </c>
      <c r="Q2702" s="150" t="s">
        <v>300</v>
      </c>
      <c r="R2702" s="176" t="s">
        <v>1468</v>
      </c>
      <c r="S2702" s="206"/>
      <c r="T2702" s="186"/>
      <c r="U2702" s="180"/>
      <c r="V2702" s="145"/>
      <c r="W2702" s="206" t="str">
        <f t="shared" si="128"/>
        <v>WOR20161014NIPE2È</v>
      </c>
      <c r="X2702" s="206">
        <f t="shared" si="129"/>
        <v>0</v>
      </c>
      <c r="Y2702" s="206" t="str">
        <f>VLOOKUP(P2702,NIVEAUXADMIN!A:B,2,FALSE)</f>
        <v>HT10</v>
      </c>
      <c r="Z2702" s="206" t="str">
        <f>VLOOKUP(Q2702,NIVEAUXADMIN!E:F,2,FALSE)</f>
        <v>HT101022</v>
      </c>
      <c r="AA2702" s="206" t="str">
        <f>VLOOKUP(R2702,NIVEAUXADMIN!I:J,2,FALSE)</f>
        <v>HT101022-02</v>
      </c>
      <c r="AB2702" s="206">
        <f>IF(SUMPRODUCT(($A$4:$A2702=A2702)*($Q$4:$Q2702=Q2702))&gt;1,0,1)</f>
        <v>0</v>
      </c>
      <c r="AC2702" s="207">
        <f>IF(SUMPRODUCT(($A$4:$A2702=A2702)*($F$4:$F2702=F2702)*($Q$4:$Q2702=Q2702))&gt;1,0,1)</f>
        <v>0</v>
      </c>
      <c r="AD2702" s="206" t="str">
        <f t="shared" si="130"/>
        <v xml:space="preserve">{"Organisation": "World Vision International", "Indicateur": "Distribution de biens non-alimentaire", "Statut": "Réalisé", "Date de l'activité (passé ou planifiée)
( jj-mm-aaaa)": "10/14/2016", "Département": "Nippes", "Commune": "Petit Trou De Nippes", "Section Communale": "2ème Tiby"}, </v>
      </c>
    </row>
    <row r="2703" spans="1:30" s="71" customFormat="1" x14ac:dyDescent="0.25">
      <c r="A2703" s="206" t="s">
        <v>1080</v>
      </c>
      <c r="C2703" s="206"/>
      <c r="D2703" s="206" t="s">
        <v>15</v>
      </c>
      <c r="E2703" s="132">
        <v>42658</v>
      </c>
      <c r="F2703" s="208" t="s">
        <v>2420</v>
      </c>
      <c r="G2703" s="145" t="s">
        <v>2409</v>
      </c>
      <c r="H2703" s="138" t="str">
        <f>IFERROR(VLOOKUP(G2703,REFERENCES!O:P,2,FALSE),"")</f>
        <v xml:space="preserve">Nombre </v>
      </c>
      <c r="I2703" s="182">
        <v>100</v>
      </c>
      <c r="J2703" s="182"/>
      <c r="K2703" s="182"/>
      <c r="L2703" s="182"/>
      <c r="M2703" s="147" t="s">
        <v>1818</v>
      </c>
      <c r="N2703" s="207">
        <v>100</v>
      </c>
      <c r="O2703" s="206"/>
      <c r="P2703" s="71" t="s">
        <v>172</v>
      </c>
      <c r="Q2703" s="206" t="s">
        <v>198</v>
      </c>
      <c r="R2703" s="176" t="s">
        <v>1454</v>
      </c>
      <c r="T2703" s="186"/>
      <c r="U2703" s="180"/>
      <c r="V2703" s="145"/>
      <c r="W2703" s="206" t="str">
        <f t="shared" si="128"/>
        <v>WOR20161015OUAN2È</v>
      </c>
      <c r="X2703" s="206">
        <f t="shared" si="129"/>
        <v>0</v>
      </c>
      <c r="Y2703" s="206" t="str">
        <f>VLOOKUP(P2703,NIVEAUXADMIN!A:B,2,FALSE)</f>
        <v>HT01</v>
      </c>
      <c r="Z2703" s="206" t="str">
        <f>VLOOKUP(Q2703,NIVEAUXADMIN!E:F,2,FALSE)</f>
        <v>HT01151</v>
      </c>
      <c r="AA2703" s="206" t="str">
        <f>VLOOKUP(R2703,NIVEAUXADMIN!I:J,2,FALSE)</f>
        <v>HT01151-02</v>
      </c>
      <c r="AB2703" s="206">
        <f>IF(SUMPRODUCT(($A$4:$A2703=A2703)*($Q$4:$Q2703=Q2703))&gt;1,0,1)</f>
        <v>0</v>
      </c>
      <c r="AC2703" s="207">
        <f>IF(SUMPRODUCT(($A$4:$A2703=A2703)*($F$4:$F2703=F2703)*($Q$4:$Q2703=Q2703))&gt;1,0,1)</f>
        <v>0</v>
      </c>
      <c r="AD2703" s="206" t="str">
        <f t="shared" si="130"/>
        <v xml:space="preserve">{"Organisation": "World Vision International", "Indicateur": "Distribution de materiel d'abris d'urgence", "Statut": "Réalisé", "Date de l'activité (passé ou planifiée)
( jj-mm-aaaa)": "10/15/2016", "Département": "Ouest", "Commune": "Anse A Galet", "Section Communale": "2ème Petite Source"}, </v>
      </c>
    </row>
    <row r="2704" spans="1:30" s="71" customFormat="1" x14ac:dyDescent="0.25">
      <c r="A2704" s="206" t="s">
        <v>1080</v>
      </c>
      <c r="C2704" s="206"/>
      <c r="D2704" s="206" t="s">
        <v>15</v>
      </c>
      <c r="E2704" s="132">
        <v>42658</v>
      </c>
      <c r="F2704" s="148" t="s">
        <v>2417</v>
      </c>
      <c r="G2704" s="145" t="s">
        <v>1058</v>
      </c>
      <c r="H2704" s="138" t="str">
        <f>IFERROR(VLOOKUP(G2704,REFERENCES!O:P,2,FALSE),"")</f>
        <v xml:space="preserve">Nombre </v>
      </c>
      <c r="I2704" s="182">
        <v>100</v>
      </c>
      <c r="J2704" s="182"/>
      <c r="K2704" s="182"/>
      <c r="L2704" s="182"/>
      <c r="M2704" s="147" t="s">
        <v>1818</v>
      </c>
      <c r="N2704" s="207">
        <v>100</v>
      </c>
      <c r="O2704" s="149" t="s">
        <v>1038</v>
      </c>
      <c r="P2704" s="71" t="s">
        <v>172</v>
      </c>
      <c r="Q2704" s="206" t="s">
        <v>198</v>
      </c>
      <c r="R2704" s="176" t="s">
        <v>1454</v>
      </c>
      <c r="T2704" s="186"/>
      <c r="U2704" s="180"/>
      <c r="V2704" s="206" t="s">
        <v>1049</v>
      </c>
      <c r="W2704" s="206" t="str">
        <f t="shared" si="128"/>
        <v>WOR20161015OUAN2È</v>
      </c>
      <c r="X2704" s="206">
        <f t="shared" si="129"/>
        <v>0</v>
      </c>
      <c r="Y2704" s="206" t="str">
        <f>VLOOKUP(P2704,NIVEAUXADMIN!A:B,2,FALSE)</f>
        <v>HT01</v>
      </c>
      <c r="Z2704" s="206" t="str">
        <f>VLOOKUP(Q2704,NIVEAUXADMIN!E:F,2,FALSE)</f>
        <v>HT01151</v>
      </c>
      <c r="AA2704" s="206" t="str">
        <f>VLOOKUP(R2704,NIVEAUXADMIN!I:J,2,FALSE)</f>
        <v>HT01151-02</v>
      </c>
      <c r="AB2704" s="206">
        <f>IF(SUMPRODUCT(($A$4:$A2704=A2704)*($Q$4:$Q2704=Q2704))&gt;1,0,1)</f>
        <v>0</v>
      </c>
      <c r="AC2704" s="207">
        <f>IF(SUMPRODUCT(($A$4:$A2704=A2704)*($F$4:$F2704=F2704)*($Q$4:$Q2704=Q2704))&gt;1,0,1)</f>
        <v>0</v>
      </c>
      <c r="AD2704" s="206" t="str">
        <f t="shared" si="130"/>
        <v xml:space="preserve">{"Organisation": "World Vision International", "Indicateur": "Distribution de biens non-alimentaire", "Statut": "Réalisé", "Date de l'activité (passé ou planifiée)
( jj-mm-aaaa)": "10/15/2016", "Département": "Ouest", "Commune": "Anse A Galet", "Section Communale": "2ème Petite Source"}, </v>
      </c>
    </row>
    <row r="2705" spans="1:30" s="71" customFormat="1" x14ac:dyDescent="0.25">
      <c r="A2705" s="206" t="s">
        <v>1080</v>
      </c>
      <c r="C2705" s="206"/>
      <c r="D2705" s="206" t="s">
        <v>15</v>
      </c>
      <c r="E2705" s="132">
        <v>42658</v>
      </c>
      <c r="F2705" s="208" t="s">
        <v>2417</v>
      </c>
      <c r="G2705" s="145" t="s">
        <v>1047</v>
      </c>
      <c r="H2705" s="138" t="str">
        <f>IFERROR(VLOOKUP(G2705,REFERENCES!O:P,2,FALSE),"")</f>
        <v xml:space="preserve">Nombre </v>
      </c>
      <c r="I2705" s="182">
        <v>100</v>
      </c>
      <c r="J2705" s="182"/>
      <c r="K2705" s="182"/>
      <c r="L2705" s="182"/>
      <c r="M2705" s="147" t="s">
        <v>1818</v>
      </c>
      <c r="N2705" s="207">
        <v>100</v>
      </c>
      <c r="O2705" s="149" t="s">
        <v>1038</v>
      </c>
      <c r="P2705" s="71" t="s">
        <v>172</v>
      </c>
      <c r="Q2705" s="206" t="s">
        <v>198</v>
      </c>
      <c r="R2705" s="176" t="s">
        <v>1454</v>
      </c>
      <c r="S2705" s="143"/>
      <c r="T2705" s="186"/>
      <c r="U2705" s="180"/>
      <c r="V2705" s="145"/>
      <c r="W2705" s="206" t="str">
        <f t="shared" si="128"/>
        <v>WOR20161015OUAN2È</v>
      </c>
      <c r="X2705" s="206">
        <f t="shared" si="129"/>
        <v>0</v>
      </c>
      <c r="Y2705" s="206" t="str">
        <f>VLOOKUP(P2705,NIVEAUXADMIN!A:B,2,FALSE)</f>
        <v>HT01</v>
      </c>
      <c r="Z2705" s="206" t="str">
        <f>VLOOKUP(Q2705,NIVEAUXADMIN!E:F,2,FALSE)</f>
        <v>HT01151</v>
      </c>
      <c r="AA2705" s="206" t="str">
        <f>VLOOKUP(R2705,NIVEAUXADMIN!I:J,2,FALSE)</f>
        <v>HT01151-02</v>
      </c>
      <c r="AB2705" s="206">
        <f>IF(SUMPRODUCT(($A$4:$A2705=A2705)*($Q$4:$Q2705=Q2705))&gt;1,0,1)</f>
        <v>0</v>
      </c>
      <c r="AC2705" s="207">
        <f>IF(SUMPRODUCT(($A$4:$A2705=A2705)*($F$4:$F2705=F2705)*($Q$4:$Q2705=Q2705))&gt;1,0,1)</f>
        <v>0</v>
      </c>
      <c r="AD2705" s="206" t="str">
        <f t="shared" si="130"/>
        <v xml:space="preserve">{"Organisation": "World Vision International", "Indicateur": "Distribution de biens non-alimentaire", "Statut": "Réalisé", "Date de l'activité (passé ou planifiée)
( jj-mm-aaaa)": "10/15/2016", "Département": "Ouest", "Commune": "Anse A Galet", "Section Communale": "2ème Petite Source"}, </v>
      </c>
    </row>
    <row r="2706" spans="1:30" s="71" customFormat="1" x14ac:dyDescent="0.25">
      <c r="A2706" s="206" t="s">
        <v>1080</v>
      </c>
      <c r="C2706" s="206"/>
      <c r="D2706" s="206" t="s">
        <v>15</v>
      </c>
      <c r="E2706" s="132">
        <v>42660</v>
      </c>
      <c r="F2706" s="148" t="s">
        <v>2420</v>
      </c>
      <c r="G2706" s="145" t="s">
        <v>2409</v>
      </c>
      <c r="H2706" s="138" t="str">
        <f>IFERROR(VLOOKUP(G2706,REFERENCES!O:P,2,FALSE),"")</f>
        <v xml:space="preserve">Nombre </v>
      </c>
      <c r="I2706" s="182">
        <v>150</v>
      </c>
      <c r="J2706" s="182"/>
      <c r="K2706" s="182"/>
      <c r="L2706" s="182"/>
      <c r="M2706" s="147" t="s">
        <v>1818</v>
      </c>
      <c r="N2706" s="207">
        <v>150</v>
      </c>
      <c r="O2706" s="206"/>
      <c r="P2706" s="71" t="s">
        <v>172</v>
      </c>
      <c r="Q2706" s="206" t="s">
        <v>198</v>
      </c>
      <c r="R2706" s="176" t="s">
        <v>1519</v>
      </c>
      <c r="S2706" s="143"/>
      <c r="T2706" s="186"/>
      <c r="U2706" s="180"/>
      <c r="V2706" s="145"/>
      <c r="W2706" s="206" t="str">
        <f t="shared" si="128"/>
        <v>WOR20161017OUAN3È</v>
      </c>
      <c r="X2706" s="206">
        <f t="shared" si="129"/>
        <v>0</v>
      </c>
      <c r="Y2706" s="206" t="str">
        <f>VLOOKUP(P2706,NIVEAUXADMIN!A:B,2,FALSE)</f>
        <v>HT01</v>
      </c>
      <c r="Z2706" s="206" t="str">
        <f>VLOOKUP(Q2706,NIVEAUXADMIN!E:F,2,FALSE)</f>
        <v>HT01151</v>
      </c>
      <c r="AA2706" s="206" t="str">
        <f>VLOOKUP(R2706,NIVEAUXADMIN!I:J,2,FALSE)</f>
        <v>HT01151-03</v>
      </c>
      <c r="AB2706" s="206">
        <f>IF(SUMPRODUCT(($A$4:$A2706=A2706)*($Q$4:$Q2706=Q2706))&gt;1,0,1)</f>
        <v>0</v>
      </c>
      <c r="AC2706" s="207">
        <f>IF(SUMPRODUCT(($A$4:$A2706=A2706)*($F$4:$F2706=F2706)*($Q$4:$Q2706=Q2706))&gt;1,0,1)</f>
        <v>0</v>
      </c>
      <c r="AD2706" s="206" t="str">
        <f t="shared" si="130"/>
        <v xml:space="preserve">{"Organisation": "World Vision International", "Indicateur": "Distribution de materiel d'abris d'urgence", "Statut": "Réalisé", "Date de l'activité (passé ou planifiée)
( jj-mm-aaaa)": "10/17/2016", "Département": "Ouest", "Commune": "Anse A Galet", "Section Communale": "3ème Grande Source"}, </v>
      </c>
    </row>
    <row r="2707" spans="1:30" s="71" customFormat="1" x14ac:dyDescent="0.25">
      <c r="A2707" s="206" t="s">
        <v>1080</v>
      </c>
      <c r="C2707" s="206"/>
      <c r="D2707" s="206" t="s">
        <v>15</v>
      </c>
      <c r="E2707" s="132">
        <v>42660</v>
      </c>
      <c r="F2707" s="208" t="s">
        <v>2417</v>
      </c>
      <c r="G2707" s="145" t="s">
        <v>1058</v>
      </c>
      <c r="H2707" s="138" t="str">
        <f>IFERROR(VLOOKUP(G2707,REFERENCES!O:P,2,FALSE),"")</f>
        <v xml:space="preserve">Nombre </v>
      </c>
      <c r="I2707" s="182">
        <v>150</v>
      </c>
      <c r="J2707" s="182"/>
      <c r="K2707" s="182"/>
      <c r="L2707" s="182"/>
      <c r="M2707" s="147" t="s">
        <v>1818</v>
      </c>
      <c r="N2707" s="207">
        <v>150</v>
      </c>
      <c r="O2707" s="149" t="s">
        <v>1038</v>
      </c>
      <c r="P2707" s="71" t="s">
        <v>172</v>
      </c>
      <c r="Q2707" s="206" t="s">
        <v>198</v>
      </c>
      <c r="R2707" s="176" t="s">
        <v>1519</v>
      </c>
      <c r="S2707" s="143"/>
      <c r="T2707" s="186"/>
      <c r="U2707" s="180"/>
      <c r="V2707" s="206" t="s">
        <v>1049</v>
      </c>
      <c r="W2707" s="206" t="str">
        <f t="shared" si="128"/>
        <v>WOR20161017OUAN3È</v>
      </c>
      <c r="X2707" s="206">
        <f t="shared" si="129"/>
        <v>0</v>
      </c>
      <c r="Y2707" s="206" t="str">
        <f>VLOOKUP(P2707,NIVEAUXADMIN!A:B,2,FALSE)</f>
        <v>HT01</v>
      </c>
      <c r="Z2707" s="206" t="str">
        <f>VLOOKUP(Q2707,NIVEAUXADMIN!E:F,2,FALSE)</f>
        <v>HT01151</v>
      </c>
      <c r="AA2707" s="206" t="str">
        <f>VLOOKUP(R2707,NIVEAUXADMIN!I:J,2,FALSE)</f>
        <v>HT01151-03</v>
      </c>
      <c r="AB2707" s="206">
        <f>IF(SUMPRODUCT(($A$4:$A2707=A2707)*($Q$4:$Q2707=Q2707))&gt;1,0,1)</f>
        <v>0</v>
      </c>
      <c r="AC2707" s="207">
        <f>IF(SUMPRODUCT(($A$4:$A2707=A2707)*($F$4:$F2707=F2707)*($Q$4:$Q2707=Q2707))&gt;1,0,1)</f>
        <v>0</v>
      </c>
      <c r="AD2707" s="206" t="str">
        <f t="shared" si="130"/>
        <v xml:space="preserve">{"Organisation": "World Vision International", "Indicateur": "Distribution de biens non-alimentaire", "Statut": "Réalisé", "Date de l'activité (passé ou planifiée)
( jj-mm-aaaa)": "10/17/2016", "Département": "Ouest", "Commune": "Anse A Galet", "Section Communale": "3ème Grande Source"}, </v>
      </c>
    </row>
    <row r="2708" spans="1:30" s="71" customFormat="1" x14ac:dyDescent="0.25">
      <c r="A2708" s="206" t="s">
        <v>1080</v>
      </c>
      <c r="C2708" s="206"/>
      <c r="D2708" s="206" t="s">
        <v>15</v>
      </c>
      <c r="E2708" s="132">
        <v>42660</v>
      </c>
      <c r="F2708" s="148" t="s">
        <v>2417</v>
      </c>
      <c r="G2708" s="145" t="s">
        <v>1047</v>
      </c>
      <c r="H2708" s="138" t="str">
        <f>IFERROR(VLOOKUP(G2708,REFERENCES!O:P,2,FALSE),"")</f>
        <v xml:space="preserve">Nombre </v>
      </c>
      <c r="I2708" s="182">
        <v>150</v>
      </c>
      <c r="J2708" s="182"/>
      <c r="K2708" s="182"/>
      <c r="L2708" s="182"/>
      <c r="M2708" s="147" t="s">
        <v>1818</v>
      </c>
      <c r="N2708" s="207">
        <v>150</v>
      </c>
      <c r="O2708" s="149" t="s">
        <v>1038</v>
      </c>
      <c r="P2708" s="71" t="s">
        <v>172</v>
      </c>
      <c r="Q2708" s="206" t="s">
        <v>198</v>
      </c>
      <c r="R2708" s="176" t="s">
        <v>1519</v>
      </c>
      <c r="S2708" s="143"/>
      <c r="T2708" s="186"/>
      <c r="U2708" s="180"/>
      <c r="V2708" s="145"/>
      <c r="W2708" s="206" t="str">
        <f t="shared" si="128"/>
        <v>WOR20161017OUAN3È</v>
      </c>
      <c r="X2708" s="206">
        <f t="shared" si="129"/>
        <v>0</v>
      </c>
      <c r="Y2708" s="206" t="str">
        <f>VLOOKUP(P2708,NIVEAUXADMIN!A:B,2,FALSE)</f>
        <v>HT01</v>
      </c>
      <c r="Z2708" s="206" t="str">
        <f>VLOOKUP(Q2708,NIVEAUXADMIN!E:F,2,FALSE)</f>
        <v>HT01151</v>
      </c>
      <c r="AA2708" s="206" t="str">
        <f>VLOOKUP(R2708,NIVEAUXADMIN!I:J,2,FALSE)</f>
        <v>HT01151-03</v>
      </c>
      <c r="AB2708" s="206">
        <f>IF(SUMPRODUCT(($A$4:$A2708=A2708)*($Q$4:$Q2708=Q2708))&gt;1,0,1)</f>
        <v>0</v>
      </c>
      <c r="AC2708" s="207">
        <f>IF(SUMPRODUCT(($A$4:$A2708=A2708)*($F$4:$F2708=F2708)*($Q$4:$Q2708=Q2708))&gt;1,0,1)</f>
        <v>0</v>
      </c>
      <c r="AD2708" s="206" t="str">
        <f t="shared" si="130"/>
        <v xml:space="preserve">{"Organisation": "World Vision International", "Indicateur": "Distribution de biens non-alimentaire", "Statut": "Réalisé", "Date de l'activité (passé ou planifiée)
( jj-mm-aaaa)": "10/17/2016", "Département": "Ouest", "Commune": "Anse A Galet", "Section Communale": "3ème Grande Source"}, </v>
      </c>
    </row>
    <row r="2709" spans="1:30" s="71" customFormat="1" x14ac:dyDescent="0.25">
      <c r="A2709" s="206" t="s">
        <v>1080</v>
      </c>
      <c r="C2709" s="206"/>
      <c r="D2709" s="206" t="s">
        <v>15</v>
      </c>
      <c r="E2709" s="132">
        <v>42660</v>
      </c>
      <c r="F2709" s="208" t="s">
        <v>2416</v>
      </c>
      <c r="G2709" s="217" t="s">
        <v>1027</v>
      </c>
      <c r="H2709" s="138" t="str">
        <f>IFERROR(VLOOKUP(G2709,REFERENCES!O:P,2,FALSE),"")</f>
        <v/>
      </c>
      <c r="I2709" s="182">
        <v>506</v>
      </c>
      <c r="J2709" s="182"/>
      <c r="K2709" s="182"/>
      <c r="L2709" s="182"/>
      <c r="M2709" s="147"/>
      <c r="N2709" s="207">
        <v>516</v>
      </c>
      <c r="O2709" s="149" t="s">
        <v>1038</v>
      </c>
      <c r="P2709" s="71" t="s">
        <v>151</v>
      </c>
      <c r="Q2709" s="206" t="s">
        <v>303</v>
      </c>
      <c r="R2709" s="176" t="s">
        <v>1290</v>
      </c>
      <c r="S2709" s="143" t="s">
        <v>1183</v>
      </c>
      <c r="T2709" s="186"/>
      <c r="U2709" s="180"/>
      <c r="V2709" s="145"/>
      <c r="W2709" s="206" t="str">
        <f t="shared" si="128"/>
        <v>WOR20161017NIPE1È</v>
      </c>
      <c r="X2709" s="206">
        <f t="shared" si="129"/>
        <v>0</v>
      </c>
      <c r="Y2709" s="206" t="str">
        <f>VLOOKUP(P2709,NIVEAUXADMIN!A:B,2,FALSE)</f>
        <v>HT10</v>
      </c>
      <c r="Z2709" s="206" t="str">
        <f>VLOOKUP(Q2709,NIVEAUXADMIN!E:F,2,FALSE)</f>
        <v>HT101012</v>
      </c>
      <c r="AA2709" s="206" t="str">
        <f>VLOOKUP(R2709,NIVEAUXADMIN!I:J,2,FALSE)</f>
        <v>HT101012-01</v>
      </c>
      <c r="AB2709" s="206">
        <f>IF(SUMPRODUCT(($A$4:$A2709=A2709)*($Q$4:$Q2709=Q2709))&gt;1,0,1)</f>
        <v>0</v>
      </c>
      <c r="AC2709" s="207">
        <f>IF(SUMPRODUCT(($A$4:$A2709=A2709)*($F$4:$F2709=F2709)*($Q$4:$Q2709=Q2709))&gt;1,0,1)</f>
        <v>1</v>
      </c>
      <c r="AD2709" s="206" t="str">
        <f t="shared" si="130"/>
        <v xml:space="preserve">{"Organisation": "World Vision International", "Indicateur": "Formation technique", "Statut": "Réalisé", "Date de l'activité (passé ou planifiée)
( jj-mm-aaaa)": "10/17/2016", "Département": "Nippes", "Commune": "Petite Riviere de Nippes", "Section Communale": "1ère Fonds de Lianes"}, </v>
      </c>
    </row>
    <row r="2710" spans="1:30" s="71" customFormat="1" x14ac:dyDescent="0.25">
      <c r="A2710" s="206" t="s">
        <v>1080</v>
      </c>
      <c r="C2710" s="206"/>
      <c r="D2710" s="206" t="s">
        <v>15</v>
      </c>
      <c r="E2710" s="132">
        <v>42661</v>
      </c>
      <c r="F2710" s="208" t="s">
        <v>2420</v>
      </c>
      <c r="G2710" s="145" t="s">
        <v>2409</v>
      </c>
      <c r="H2710" s="138" t="str">
        <f>IFERROR(VLOOKUP(G2710,REFERENCES!O:P,2,FALSE),"")</f>
        <v xml:space="preserve">Nombre </v>
      </c>
      <c r="I2710" s="182">
        <v>200</v>
      </c>
      <c r="J2710" s="182"/>
      <c r="K2710" s="182"/>
      <c r="L2710" s="182"/>
      <c r="M2710" s="147" t="s">
        <v>1818</v>
      </c>
      <c r="N2710" s="207">
        <v>200</v>
      </c>
      <c r="O2710" s="206"/>
      <c r="P2710" s="71" t="s">
        <v>172</v>
      </c>
      <c r="Q2710" s="206" t="s">
        <v>198</v>
      </c>
      <c r="R2710" s="176" t="s">
        <v>1596</v>
      </c>
      <c r="S2710" s="143"/>
      <c r="T2710" s="186"/>
      <c r="U2710" s="180"/>
      <c r="V2710" s="145"/>
      <c r="W2710" s="206" t="str">
        <f t="shared" si="128"/>
        <v>WOR20161018OUAN4È</v>
      </c>
      <c r="X2710" s="206">
        <f t="shared" si="129"/>
        <v>0</v>
      </c>
      <c r="Y2710" s="206" t="str">
        <f>VLOOKUP(P2710,NIVEAUXADMIN!A:B,2,FALSE)</f>
        <v>HT01</v>
      </c>
      <c r="Z2710" s="206" t="str">
        <f>VLOOKUP(Q2710,NIVEAUXADMIN!E:F,2,FALSE)</f>
        <v>HT01151</v>
      </c>
      <c r="AA2710" s="206" t="str">
        <f>VLOOKUP(R2710,NIVEAUXADMIN!I:J,2,FALSE)</f>
        <v>HT01151-04</v>
      </c>
      <c r="AB2710" s="206">
        <f>IF(SUMPRODUCT(($A$4:$A2710=A2710)*($Q$4:$Q2710=Q2710))&gt;1,0,1)</f>
        <v>0</v>
      </c>
      <c r="AC2710" s="207">
        <f>IF(SUMPRODUCT(($A$4:$A2710=A2710)*($F$4:$F2710=F2710)*($Q$4:$Q2710=Q2710))&gt;1,0,1)</f>
        <v>0</v>
      </c>
      <c r="AD2710" s="206" t="str">
        <f t="shared" si="130"/>
        <v xml:space="preserve">{"Organisation": "World Vision International", "Indicateur": "Distribution de materiel d'abris d'urgence", "Statut": "Réalisé", "Date de l'activité (passé ou planifiée)
( jj-mm-aaaa)": "10/18/2016", "Département": "Ouest", "Commune": "Anse A Galet", "Section Communale": "4ème Grand Lagon"}, </v>
      </c>
    </row>
    <row r="2711" spans="1:30" s="71" customFormat="1" x14ac:dyDescent="0.25">
      <c r="A2711" s="206" t="s">
        <v>1080</v>
      </c>
      <c r="C2711" s="206"/>
      <c r="D2711" s="206" t="s">
        <v>15</v>
      </c>
      <c r="E2711" s="132">
        <v>42661</v>
      </c>
      <c r="F2711" s="208" t="s">
        <v>2417</v>
      </c>
      <c r="G2711" s="145" t="s">
        <v>1058</v>
      </c>
      <c r="H2711" s="138" t="str">
        <f>IFERROR(VLOOKUP(G2711,REFERENCES!O:P,2,FALSE),"")</f>
        <v xml:space="preserve">Nombre </v>
      </c>
      <c r="I2711" s="182">
        <v>200</v>
      </c>
      <c r="J2711" s="182"/>
      <c r="K2711" s="182"/>
      <c r="L2711" s="182"/>
      <c r="M2711" s="147" t="s">
        <v>1818</v>
      </c>
      <c r="N2711" s="207">
        <v>200</v>
      </c>
      <c r="O2711" s="149" t="s">
        <v>1038</v>
      </c>
      <c r="P2711" s="71" t="s">
        <v>172</v>
      </c>
      <c r="Q2711" s="206" t="s">
        <v>198</v>
      </c>
      <c r="R2711" s="176" t="s">
        <v>1596</v>
      </c>
      <c r="S2711" s="143"/>
      <c r="T2711" s="186"/>
      <c r="U2711" s="180"/>
      <c r="V2711" s="206" t="s">
        <v>1049</v>
      </c>
      <c r="W2711" s="206" t="str">
        <f t="shared" si="128"/>
        <v>WOR20161018OUAN4È</v>
      </c>
      <c r="X2711" s="206">
        <f t="shared" si="129"/>
        <v>0</v>
      </c>
      <c r="Y2711" s="206" t="str">
        <f>VLOOKUP(P2711,NIVEAUXADMIN!A:B,2,FALSE)</f>
        <v>HT01</v>
      </c>
      <c r="Z2711" s="206" t="str">
        <f>VLOOKUP(Q2711,NIVEAUXADMIN!E:F,2,FALSE)</f>
        <v>HT01151</v>
      </c>
      <c r="AA2711" s="206" t="str">
        <f>VLOOKUP(R2711,NIVEAUXADMIN!I:J,2,FALSE)</f>
        <v>HT01151-04</v>
      </c>
      <c r="AB2711" s="206">
        <f>IF(SUMPRODUCT(($A$4:$A2711=A2711)*($Q$4:$Q2711=Q2711))&gt;1,0,1)</f>
        <v>0</v>
      </c>
      <c r="AC2711" s="207">
        <f>IF(SUMPRODUCT(($A$4:$A2711=A2711)*($F$4:$F2711=F2711)*($Q$4:$Q2711=Q2711))&gt;1,0,1)</f>
        <v>0</v>
      </c>
      <c r="AD2711" s="206" t="str">
        <f t="shared" si="130"/>
        <v xml:space="preserve">{"Organisation": "World Vision International", "Indicateur": "Distribution de biens non-alimentaire", "Statut": "Réalisé", "Date de l'activité (passé ou planifiée)
( jj-mm-aaaa)": "10/18/2016", "Département": "Ouest", "Commune": "Anse A Galet", "Section Communale": "4ème Grand Lagon"}, </v>
      </c>
    </row>
    <row r="2712" spans="1:30" s="71" customFormat="1" x14ac:dyDescent="0.25">
      <c r="A2712" s="206" t="s">
        <v>1080</v>
      </c>
      <c r="C2712" s="206"/>
      <c r="D2712" s="206" t="s">
        <v>15</v>
      </c>
      <c r="E2712" s="132">
        <v>42661</v>
      </c>
      <c r="F2712" s="208" t="s">
        <v>2417</v>
      </c>
      <c r="G2712" s="145" t="s">
        <v>1047</v>
      </c>
      <c r="H2712" s="138" t="str">
        <f>IFERROR(VLOOKUP(G2712,REFERENCES!O:P,2,FALSE),"")</f>
        <v xml:space="preserve">Nombre </v>
      </c>
      <c r="I2712" s="182">
        <v>200</v>
      </c>
      <c r="J2712" s="182"/>
      <c r="K2712" s="182"/>
      <c r="L2712" s="182"/>
      <c r="M2712" s="147" t="s">
        <v>1818</v>
      </c>
      <c r="N2712" s="207">
        <v>200</v>
      </c>
      <c r="O2712" s="149" t="s">
        <v>1038</v>
      </c>
      <c r="P2712" s="71" t="s">
        <v>172</v>
      </c>
      <c r="Q2712" s="206" t="s">
        <v>198</v>
      </c>
      <c r="R2712" s="176" t="s">
        <v>1596</v>
      </c>
      <c r="S2712" s="206"/>
      <c r="T2712" s="186"/>
      <c r="U2712" s="180"/>
      <c r="V2712" s="145"/>
      <c r="W2712" s="206" t="str">
        <f t="shared" si="128"/>
        <v>WOR20161018OUAN4È</v>
      </c>
      <c r="X2712" s="206">
        <f t="shared" si="129"/>
        <v>0</v>
      </c>
      <c r="Y2712" s="206" t="str">
        <f>VLOOKUP(P2712,NIVEAUXADMIN!A:B,2,FALSE)</f>
        <v>HT01</v>
      </c>
      <c r="Z2712" s="206" t="str">
        <f>VLOOKUP(Q2712,NIVEAUXADMIN!E:F,2,FALSE)</f>
        <v>HT01151</v>
      </c>
      <c r="AA2712" s="206" t="str">
        <f>VLOOKUP(R2712,NIVEAUXADMIN!I:J,2,FALSE)</f>
        <v>HT01151-04</v>
      </c>
      <c r="AB2712" s="206">
        <f>IF(SUMPRODUCT(($A$4:$A2712=A2712)*($Q$4:$Q2712=Q2712))&gt;1,0,1)</f>
        <v>0</v>
      </c>
      <c r="AC2712" s="207">
        <f>IF(SUMPRODUCT(($A$4:$A2712=A2712)*($F$4:$F2712=F2712)*($Q$4:$Q2712=Q2712))&gt;1,0,1)</f>
        <v>0</v>
      </c>
      <c r="AD2712" s="206" t="str">
        <f t="shared" si="130"/>
        <v xml:space="preserve">{"Organisation": "World Vision International", "Indicateur": "Distribution de biens non-alimentaire", "Statut": "Réalisé", "Date de l'activité (passé ou planifiée)
( jj-mm-aaaa)": "10/18/2016", "Département": "Ouest", "Commune": "Anse A Galet", "Section Communale": "4ème Grand Lagon"}, </v>
      </c>
    </row>
    <row r="2713" spans="1:30" s="71" customFormat="1" x14ac:dyDescent="0.25">
      <c r="A2713" s="206" t="s">
        <v>1080</v>
      </c>
      <c r="C2713" s="206"/>
      <c r="D2713" s="206" t="s">
        <v>15</v>
      </c>
      <c r="E2713" s="132">
        <v>42662</v>
      </c>
      <c r="F2713" s="77" t="s">
        <v>2420</v>
      </c>
      <c r="G2713" s="145" t="s">
        <v>2409</v>
      </c>
      <c r="H2713" s="138" t="str">
        <f>IFERROR(VLOOKUP(G2713,REFERENCES!O:P,2,FALSE),"")</f>
        <v xml:space="preserve">Nombre </v>
      </c>
      <c r="I2713" s="182">
        <v>150</v>
      </c>
      <c r="J2713" s="182"/>
      <c r="K2713" s="182"/>
      <c r="L2713" s="182"/>
      <c r="M2713" s="147" t="s">
        <v>1818</v>
      </c>
      <c r="N2713" s="207">
        <v>150</v>
      </c>
      <c r="O2713" s="206"/>
      <c r="P2713" s="71" t="s">
        <v>172</v>
      </c>
      <c r="Q2713" s="206" t="s">
        <v>492</v>
      </c>
      <c r="R2713" s="176" t="s">
        <v>1757</v>
      </c>
      <c r="S2713" s="206"/>
      <c r="T2713" s="186"/>
      <c r="U2713" s="180"/>
      <c r="V2713" s="145"/>
      <c r="W2713" s="206" t="str">
        <f t="shared" si="128"/>
        <v>WOR20161019OUPO9È</v>
      </c>
      <c r="X2713" s="206">
        <f t="shared" si="129"/>
        <v>0</v>
      </c>
      <c r="Y2713" s="206" t="str">
        <f>VLOOKUP(P2713,NIVEAUXADMIN!A:B,2,FALSE)</f>
        <v>HT01</v>
      </c>
      <c r="Z2713" s="206" t="str">
        <f>VLOOKUP(Q2713,NIVEAUXADMIN!E:F,2,FALSE)</f>
        <v>HT01152</v>
      </c>
      <c r="AA2713" s="206" t="str">
        <f>VLOOKUP(R2713,NIVEAUXADMIN!I:J,2,FALSE)</f>
        <v>HT01152-04</v>
      </c>
      <c r="AB2713" s="206">
        <f>IF(SUMPRODUCT(($A$4:$A2713=A2713)*($Q$4:$Q2713=Q2713))&gt;1,0,1)</f>
        <v>0</v>
      </c>
      <c r="AC2713" s="207">
        <f>IF(SUMPRODUCT(($A$4:$A2713=A2713)*($F$4:$F2713=F2713)*($Q$4:$Q2713=Q2713))&gt;1,0,1)</f>
        <v>0</v>
      </c>
      <c r="AD2713" s="206" t="str">
        <f t="shared" si="130"/>
        <v xml:space="preserve">{"Organisation": "World Vision International", "Indicateur": "Distribution de materiel d'abris d'urgence", "Statut": "Réalisé", "Date de l'activité (passé ou planifiée)
( jj-mm-aaaa)": "10/19/2016", "Département": "Ouest", "Commune": "Pointe A Raquette", "Section Communale": "9ème Pointe à Raquette"}, </v>
      </c>
    </row>
    <row r="2714" spans="1:30" s="71" customFormat="1" x14ac:dyDescent="0.25">
      <c r="A2714" s="206" t="s">
        <v>1080</v>
      </c>
      <c r="C2714" s="206"/>
      <c r="D2714" s="206" t="s">
        <v>15</v>
      </c>
      <c r="E2714" s="132">
        <v>42662</v>
      </c>
      <c r="F2714" s="208" t="s">
        <v>2417</v>
      </c>
      <c r="G2714" s="145" t="s">
        <v>1058</v>
      </c>
      <c r="H2714" s="138" t="str">
        <f>IFERROR(VLOOKUP(G2714,REFERENCES!O:P,2,FALSE),"")</f>
        <v xml:space="preserve">Nombre </v>
      </c>
      <c r="I2714" s="182">
        <v>300</v>
      </c>
      <c r="J2714" s="182"/>
      <c r="K2714" s="182"/>
      <c r="L2714" s="182"/>
      <c r="M2714" s="147" t="s">
        <v>1818</v>
      </c>
      <c r="N2714" s="207">
        <v>300</v>
      </c>
      <c r="O2714" s="149" t="s">
        <v>1038</v>
      </c>
      <c r="P2714" s="71" t="s">
        <v>151</v>
      </c>
      <c r="Q2714" s="206" t="s">
        <v>300</v>
      </c>
      <c r="R2714" s="176" t="s">
        <v>1468</v>
      </c>
      <c r="S2714" s="143"/>
      <c r="T2714" s="186"/>
      <c r="U2714" s="180"/>
      <c r="V2714" s="206" t="s">
        <v>1049</v>
      </c>
      <c r="W2714" s="206" t="str">
        <f t="shared" si="128"/>
        <v>WOR20161019NIPE2È</v>
      </c>
      <c r="X2714" s="206">
        <f t="shared" si="129"/>
        <v>0</v>
      </c>
      <c r="Y2714" s="206" t="str">
        <f>VLOOKUP(P2714,NIVEAUXADMIN!A:B,2,FALSE)</f>
        <v>HT10</v>
      </c>
      <c r="Z2714" s="206" t="str">
        <f>VLOOKUP(Q2714,NIVEAUXADMIN!E:F,2,FALSE)</f>
        <v>HT101022</v>
      </c>
      <c r="AA2714" s="206" t="str">
        <f>VLOOKUP(R2714,NIVEAUXADMIN!I:J,2,FALSE)</f>
        <v>HT101022-02</v>
      </c>
      <c r="AB2714" s="206">
        <f>IF(SUMPRODUCT(($A$4:$A2714=A2714)*($Q$4:$Q2714=Q2714))&gt;1,0,1)</f>
        <v>0</v>
      </c>
      <c r="AC2714" s="207">
        <f>IF(SUMPRODUCT(($A$4:$A2714=A2714)*($F$4:$F2714=F2714)*($Q$4:$Q2714=Q2714))&gt;1,0,1)</f>
        <v>0</v>
      </c>
      <c r="AD2714" s="206" t="str">
        <f t="shared" si="130"/>
        <v xml:space="preserve">{"Organisation": "World Vision International", "Indicateur": "Distribution de biens non-alimentaire", "Statut": "Réalisé", "Date de l'activité (passé ou planifiée)
( jj-mm-aaaa)": "10/19/2016", "Département": "Nippes", "Commune": "Petit Trou De Nippes", "Section Communale": "2ème Tiby"}, </v>
      </c>
    </row>
    <row r="2715" spans="1:30" s="71" customFormat="1" x14ac:dyDescent="0.25">
      <c r="A2715" s="206" t="s">
        <v>1080</v>
      </c>
      <c r="C2715" s="206"/>
      <c r="D2715" s="206" t="s">
        <v>15</v>
      </c>
      <c r="E2715" s="132">
        <v>42662</v>
      </c>
      <c r="F2715" s="77" t="s">
        <v>2417</v>
      </c>
      <c r="G2715" s="145" t="s">
        <v>1058</v>
      </c>
      <c r="H2715" s="138" t="str">
        <f>IFERROR(VLOOKUP(G2715,REFERENCES!O:P,2,FALSE),"")</f>
        <v xml:space="preserve">Nombre </v>
      </c>
      <c r="I2715" s="182">
        <v>150</v>
      </c>
      <c r="J2715" s="182"/>
      <c r="K2715" s="182"/>
      <c r="L2715" s="182"/>
      <c r="M2715" s="147" t="s">
        <v>1818</v>
      </c>
      <c r="N2715" s="207">
        <v>150</v>
      </c>
      <c r="O2715" s="149" t="s">
        <v>1038</v>
      </c>
      <c r="P2715" s="143" t="s">
        <v>172</v>
      </c>
      <c r="Q2715" s="206" t="s">
        <v>492</v>
      </c>
      <c r="R2715" s="176" t="s">
        <v>1757</v>
      </c>
      <c r="S2715" s="206"/>
      <c r="T2715" s="186"/>
      <c r="U2715" s="180"/>
      <c r="V2715" s="206" t="s">
        <v>1049</v>
      </c>
      <c r="W2715" s="206" t="str">
        <f t="shared" si="128"/>
        <v>WOR20161019OUPO9È</v>
      </c>
      <c r="X2715" s="206">
        <f t="shared" si="129"/>
        <v>0</v>
      </c>
      <c r="Y2715" s="206" t="str">
        <f>VLOOKUP(P2715,NIVEAUXADMIN!A:B,2,FALSE)</f>
        <v>HT01</v>
      </c>
      <c r="Z2715" s="206" t="str">
        <f>VLOOKUP(Q2715,NIVEAUXADMIN!E:F,2,FALSE)</f>
        <v>HT01152</v>
      </c>
      <c r="AA2715" s="206" t="str">
        <f>VLOOKUP(R2715,NIVEAUXADMIN!I:J,2,FALSE)</f>
        <v>HT01152-04</v>
      </c>
      <c r="AB2715" s="206">
        <f>IF(SUMPRODUCT(($A$4:$A2715=A2715)*($Q$4:$Q2715=Q2715))&gt;1,0,1)</f>
        <v>0</v>
      </c>
      <c r="AC2715" s="207">
        <f>IF(SUMPRODUCT(($A$4:$A2715=A2715)*($F$4:$F2715=F2715)*($Q$4:$Q2715=Q2715))&gt;1,0,1)</f>
        <v>0</v>
      </c>
      <c r="AD2715" s="206" t="str">
        <f t="shared" si="130"/>
        <v xml:space="preserve">{"Organisation": "World Vision International", "Indicateur": "Distribution de biens non-alimentaire", "Statut": "Réalisé", "Date de l'activité (passé ou planifiée)
( jj-mm-aaaa)": "10/19/2016", "Département": "Ouest", "Commune": "Pointe A Raquette", "Section Communale": "9ème Pointe à Raquette"}, </v>
      </c>
    </row>
    <row r="2716" spans="1:30" s="71" customFormat="1" x14ac:dyDescent="0.25">
      <c r="A2716" s="206" t="s">
        <v>1080</v>
      </c>
      <c r="C2716" s="206"/>
      <c r="D2716" s="206" t="s">
        <v>15</v>
      </c>
      <c r="E2716" s="132">
        <v>42662</v>
      </c>
      <c r="F2716" s="77" t="s">
        <v>2417</v>
      </c>
      <c r="G2716" s="145" t="s">
        <v>1047</v>
      </c>
      <c r="H2716" s="138" t="str">
        <f>IFERROR(VLOOKUP(G2716,REFERENCES!O:P,2,FALSE),"")</f>
        <v xml:space="preserve">Nombre </v>
      </c>
      <c r="I2716" s="182">
        <v>300</v>
      </c>
      <c r="J2716" s="182"/>
      <c r="K2716" s="182"/>
      <c r="L2716" s="182"/>
      <c r="M2716" s="147" t="s">
        <v>1818</v>
      </c>
      <c r="N2716" s="207">
        <v>300</v>
      </c>
      <c r="O2716" s="149" t="s">
        <v>1038</v>
      </c>
      <c r="P2716" s="143" t="s">
        <v>151</v>
      </c>
      <c r="Q2716" s="206" t="s">
        <v>300</v>
      </c>
      <c r="R2716" s="176" t="s">
        <v>1468</v>
      </c>
      <c r="S2716" s="206"/>
      <c r="T2716" s="186"/>
      <c r="U2716" s="180"/>
      <c r="V2716" s="145"/>
      <c r="W2716" s="206" t="str">
        <f t="shared" si="128"/>
        <v>WOR20161019NIPE2È</v>
      </c>
      <c r="X2716" s="206">
        <f t="shared" si="129"/>
        <v>0</v>
      </c>
      <c r="Y2716" s="206" t="str">
        <f>VLOOKUP(P2716,NIVEAUXADMIN!A:B,2,FALSE)</f>
        <v>HT10</v>
      </c>
      <c r="Z2716" s="206" t="str">
        <f>VLOOKUP(Q2716,NIVEAUXADMIN!E:F,2,FALSE)</f>
        <v>HT101022</v>
      </c>
      <c r="AA2716" s="206" t="str">
        <f>VLOOKUP(R2716,NIVEAUXADMIN!I:J,2,FALSE)</f>
        <v>HT101022-02</v>
      </c>
      <c r="AB2716" s="206">
        <f>IF(SUMPRODUCT(($A$4:$A2716=A2716)*($Q$4:$Q2716=Q2716))&gt;1,0,1)</f>
        <v>0</v>
      </c>
      <c r="AC2716" s="207">
        <f>IF(SUMPRODUCT(($A$4:$A2716=A2716)*($F$4:$F2716=F2716)*($Q$4:$Q2716=Q2716))&gt;1,0,1)</f>
        <v>0</v>
      </c>
      <c r="AD2716" s="206" t="str">
        <f t="shared" si="130"/>
        <v xml:space="preserve">{"Organisation": "World Vision International", "Indicateur": "Distribution de biens non-alimentaire", "Statut": "Réalisé", "Date de l'activité (passé ou planifiée)
( jj-mm-aaaa)": "10/19/2016", "Département": "Nippes", "Commune": "Petit Trou De Nippes", "Section Communale": "2ème Tiby"}, </v>
      </c>
    </row>
    <row r="2717" spans="1:30" s="71" customFormat="1" x14ac:dyDescent="0.25">
      <c r="A2717" s="206" t="s">
        <v>1080</v>
      </c>
      <c r="C2717" s="206"/>
      <c r="D2717" s="206" t="s">
        <v>15</v>
      </c>
      <c r="E2717" s="132">
        <v>42662</v>
      </c>
      <c r="F2717" s="77" t="s">
        <v>2417</v>
      </c>
      <c r="G2717" s="145" t="s">
        <v>1047</v>
      </c>
      <c r="H2717" s="138" t="str">
        <f>IFERROR(VLOOKUP(G2717,REFERENCES!O:P,2,FALSE),"")</f>
        <v xml:space="preserve">Nombre </v>
      </c>
      <c r="I2717" s="182">
        <v>150</v>
      </c>
      <c r="J2717" s="182"/>
      <c r="K2717" s="182"/>
      <c r="L2717" s="182"/>
      <c r="M2717" s="147" t="s">
        <v>1818</v>
      </c>
      <c r="N2717" s="207">
        <v>150</v>
      </c>
      <c r="O2717" s="149" t="s">
        <v>1038</v>
      </c>
      <c r="P2717" s="71" t="s">
        <v>172</v>
      </c>
      <c r="Q2717" s="206" t="s">
        <v>492</v>
      </c>
      <c r="R2717" s="176" t="s">
        <v>1757</v>
      </c>
      <c r="S2717" s="206"/>
      <c r="T2717" s="186"/>
      <c r="U2717" s="180"/>
      <c r="V2717" s="145"/>
      <c r="W2717" s="206" t="str">
        <f t="shared" si="128"/>
        <v>WOR20161019OUPO9È</v>
      </c>
      <c r="X2717" s="206">
        <f t="shared" si="129"/>
        <v>0</v>
      </c>
      <c r="Y2717" s="206" t="str">
        <f>VLOOKUP(P2717,NIVEAUXADMIN!A:B,2,FALSE)</f>
        <v>HT01</v>
      </c>
      <c r="Z2717" s="206" t="str">
        <f>VLOOKUP(Q2717,NIVEAUXADMIN!E:F,2,FALSE)</f>
        <v>HT01152</v>
      </c>
      <c r="AA2717" s="206" t="str">
        <f>VLOOKUP(R2717,NIVEAUXADMIN!I:J,2,FALSE)</f>
        <v>HT01152-04</v>
      </c>
      <c r="AB2717" s="206">
        <f>IF(SUMPRODUCT(($A$4:$A2717=A2717)*($Q$4:$Q2717=Q2717))&gt;1,0,1)</f>
        <v>0</v>
      </c>
      <c r="AC2717" s="207">
        <f>IF(SUMPRODUCT(($A$4:$A2717=A2717)*($F$4:$F2717=F2717)*($Q$4:$Q2717=Q2717))&gt;1,0,1)</f>
        <v>0</v>
      </c>
      <c r="AD2717" s="206" t="str">
        <f t="shared" si="130"/>
        <v xml:space="preserve">{"Organisation": "World Vision International", "Indicateur": "Distribution de biens non-alimentaire", "Statut": "Réalisé", "Date de l'activité (passé ou planifiée)
( jj-mm-aaaa)": "10/19/2016", "Département": "Ouest", "Commune": "Pointe A Raquette", "Section Communale": "9ème Pointe à Raquette"}, </v>
      </c>
    </row>
    <row r="2718" spans="1:30" s="71" customFormat="1" x14ac:dyDescent="0.25">
      <c r="A2718" s="206" t="s">
        <v>1080</v>
      </c>
      <c r="C2718" s="206"/>
      <c r="D2718" s="206" t="s">
        <v>15</v>
      </c>
      <c r="E2718" s="132">
        <v>42664</v>
      </c>
      <c r="F2718" s="77" t="s">
        <v>2420</v>
      </c>
      <c r="G2718" s="145" t="s">
        <v>2409</v>
      </c>
      <c r="H2718" s="138" t="str">
        <f>IFERROR(VLOOKUP(G2718,REFERENCES!O:P,2,FALSE),"")</f>
        <v xml:space="preserve">Nombre </v>
      </c>
      <c r="I2718" s="182">
        <v>150</v>
      </c>
      <c r="J2718" s="182"/>
      <c r="K2718" s="182"/>
      <c r="L2718" s="182"/>
      <c r="M2718" s="147" t="s">
        <v>1818</v>
      </c>
      <c r="N2718" s="207">
        <v>150</v>
      </c>
      <c r="O2718" s="206"/>
      <c r="P2718" s="71" t="s">
        <v>172</v>
      </c>
      <c r="Q2718" s="206" t="s">
        <v>492</v>
      </c>
      <c r="R2718" s="176" t="s">
        <v>1757</v>
      </c>
      <c r="S2718" s="206"/>
      <c r="T2718" s="186"/>
      <c r="U2718" s="180"/>
      <c r="V2718" s="145"/>
      <c r="W2718" s="206" t="str">
        <f t="shared" si="128"/>
        <v>WOR20161021OUPO9È</v>
      </c>
      <c r="X2718" s="206">
        <f t="shared" si="129"/>
        <v>0</v>
      </c>
      <c r="Y2718" s="206" t="str">
        <f>VLOOKUP(P2718,NIVEAUXADMIN!A:B,2,FALSE)</f>
        <v>HT01</v>
      </c>
      <c r="Z2718" s="206" t="str">
        <f>VLOOKUP(Q2718,NIVEAUXADMIN!E:F,2,FALSE)</f>
        <v>HT01152</v>
      </c>
      <c r="AA2718" s="206" t="str">
        <f>VLOOKUP(R2718,NIVEAUXADMIN!I:J,2,FALSE)</f>
        <v>HT01152-04</v>
      </c>
      <c r="AB2718" s="206">
        <f>IF(SUMPRODUCT(($A$4:$A2718=A2718)*($Q$4:$Q2718=Q2718))&gt;1,0,1)</f>
        <v>0</v>
      </c>
      <c r="AC2718" s="207">
        <f>IF(SUMPRODUCT(($A$4:$A2718=A2718)*($F$4:$F2718=F2718)*($Q$4:$Q2718=Q2718))&gt;1,0,1)</f>
        <v>0</v>
      </c>
      <c r="AD2718" s="206" t="str">
        <f t="shared" si="130"/>
        <v xml:space="preserve">{"Organisation": "World Vision International", "Indicateur": "Distribution de materiel d'abris d'urgence", "Statut": "Réalisé", "Date de l'activité (passé ou planifiée)
( jj-mm-aaaa)": "10/21/2016", "Département": "Ouest", "Commune": "Pointe A Raquette", "Section Communale": "9ème Pointe à Raquette"}, </v>
      </c>
    </row>
    <row r="2719" spans="1:30" s="71" customFormat="1" x14ac:dyDescent="0.25">
      <c r="A2719" s="206" t="s">
        <v>1080</v>
      </c>
      <c r="C2719" s="206"/>
      <c r="D2719" s="206" t="s">
        <v>15</v>
      </c>
      <c r="E2719" s="132">
        <v>42664</v>
      </c>
      <c r="F2719" s="77" t="s">
        <v>2417</v>
      </c>
      <c r="G2719" s="145" t="s">
        <v>1058</v>
      </c>
      <c r="H2719" s="138" t="str">
        <f>IFERROR(VLOOKUP(G2719,REFERENCES!O:P,2,FALSE),"")</f>
        <v xml:space="preserve">Nombre </v>
      </c>
      <c r="I2719" s="182">
        <v>150</v>
      </c>
      <c r="J2719" s="182"/>
      <c r="K2719" s="182"/>
      <c r="L2719" s="182"/>
      <c r="M2719" s="147" t="s">
        <v>1818</v>
      </c>
      <c r="N2719" s="207">
        <v>150</v>
      </c>
      <c r="O2719" s="149" t="s">
        <v>1038</v>
      </c>
      <c r="P2719" s="71" t="s">
        <v>172</v>
      </c>
      <c r="Q2719" s="206" t="s">
        <v>492</v>
      </c>
      <c r="R2719" s="176" t="s">
        <v>1757</v>
      </c>
      <c r="S2719" s="206"/>
      <c r="T2719" s="186"/>
      <c r="U2719" s="180"/>
      <c r="V2719" s="206" t="s">
        <v>1049</v>
      </c>
      <c r="W2719" s="206" t="str">
        <f t="shared" si="128"/>
        <v>WOR20161021OUPO9È</v>
      </c>
      <c r="X2719" s="206">
        <f t="shared" si="129"/>
        <v>0</v>
      </c>
      <c r="Y2719" s="206" t="str">
        <f>VLOOKUP(P2719,NIVEAUXADMIN!A:B,2,FALSE)</f>
        <v>HT01</v>
      </c>
      <c r="Z2719" s="206" t="str">
        <f>VLOOKUP(Q2719,NIVEAUXADMIN!E:F,2,FALSE)</f>
        <v>HT01152</v>
      </c>
      <c r="AA2719" s="206" t="str">
        <f>VLOOKUP(R2719,NIVEAUXADMIN!I:J,2,FALSE)</f>
        <v>HT01152-04</v>
      </c>
      <c r="AB2719" s="206">
        <f>IF(SUMPRODUCT(($A$4:$A2719=A2719)*($Q$4:$Q2719=Q2719))&gt;1,0,1)</f>
        <v>0</v>
      </c>
      <c r="AC2719" s="207">
        <f>IF(SUMPRODUCT(($A$4:$A2719=A2719)*($F$4:$F2719=F2719)*($Q$4:$Q2719=Q2719))&gt;1,0,1)</f>
        <v>0</v>
      </c>
      <c r="AD2719" s="206" t="str">
        <f t="shared" si="130"/>
        <v xml:space="preserve">{"Organisation": "World Vision International", "Indicateur": "Distribution de biens non-alimentaire", "Statut": "Réalisé", "Date de l'activité (passé ou planifiée)
( jj-mm-aaaa)": "10/21/2016", "Département": "Ouest", "Commune": "Pointe A Raquette", "Section Communale": "9ème Pointe à Raquette"}, </v>
      </c>
    </row>
    <row r="2720" spans="1:30" s="71" customFormat="1" x14ac:dyDescent="0.25">
      <c r="A2720" s="206" t="s">
        <v>1080</v>
      </c>
      <c r="C2720" s="206"/>
      <c r="D2720" s="206" t="s">
        <v>15</v>
      </c>
      <c r="E2720" s="132">
        <v>42664</v>
      </c>
      <c r="F2720" s="77" t="s">
        <v>2417</v>
      </c>
      <c r="G2720" s="145" t="s">
        <v>1047</v>
      </c>
      <c r="H2720" s="138" t="str">
        <f>IFERROR(VLOOKUP(G2720,REFERENCES!O:P,2,FALSE),"")</f>
        <v xml:space="preserve">Nombre </v>
      </c>
      <c r="I2720" s="182">
        <v>150</v>
      </c>
      <c r="J2720" s="182"/>
      <c r="K2720" s="182"/>
      <c r="L2720" s="182"/>
      <c r="M2720" s="147" t="s">
        <v>1818</v>
      </c>
      <c r="N2720" s="207">
        <v>150</v>
      </c>
      <c r="O2720" s="149" t="s">
        <v>1038</v>
      </c>
      <c r="P2720" s="206" t="s">
        <v>172</v>
      </c>
      <c r="Q2720" s="206" t="s">
        <v>492</v>
      </c>
      <c r="R2720" s="176" t="s">
        <v>1757</v>
      </c>
      <c r="S2720" s="206"/>
      <c r="T2720" s="186"/>
      <c r="U2720" s="180"/>
      <c r="V2720" s="145"/>
      <c r="W2720" s="206" t="str">
        <f t="shared" si="128"/>
        <v>WOR20161021OUPO9È</v>
      </c>
      <c r="X2720" s="206">
        <f t="shared" si="129"/>
        <v>0</v>
      </c>
      <c r="Y2720" s="206" t="str">
        <f>VLOOKUP(P2720,NIVEAUXADMIN!A:B,2,FALSE)</f>
        <v>HT01</v>
      </c>
      <c r="Z2720" s="206" t="str">
        <f>VLOOKUP(Q2720,NIVEAUXADMIN!E:F,2,FALSE)</f>
        <v>HT01152</v>
      </c>
      <c r="AA2720" s="206" t="str">
        <f>VLOOKUP(R2720,NIVEAUXADMIN!I:J,2,FALSE)</f>
        <v>HT01152-04</v>
      </c>
      <c r="AB2720" s="206">
        <f>IF(SUMPRODUCT(($A$4:$A2720=A2720)*($Q$4:$Q2720=Q2720))&gt;1,0,1)</f>
        <v>0</v>
      </c>
      <c r="AC2720" s="207">
        <f>IF(SUMPRODUCT(($A$4:$A2720=A2720)*($F$4:$F2720=F2720)*($Q$4:$Q2720=Q2720))&gt;1,0,1)</f>
        <v>0</v>
      </c>
      <c r="AD2720" s="206" t="str">
        <f t="shared" si="130"/>
        <v xml:space="preserve">{"Organisation": "World Vision International", "Indicateur": "Distribution de biens non-alimentaire", "Statut": "Réalisé", "Date de l'activité (passé ou planifiée)
( jj-mm-aaaa)": "10/21/2016", "Département": "Ouest", "Commune": "Pointe A Raquette", "Section Communale": "9ème Pointe à Raquette"}, </v>
      </c>
    </row>
    <row r="2721" spans="1:30" s="71" customFormat="1" x14ac:dyDescent="0.25">
      <c r="A2721" s="206" t="s">
        <v>1080</v>
      </c>
      <c r="C2721" s="206"/>
      <c r="D2721" s="206" t="s">
        <v>15</v>
      </c>
      <c r="E2721" s="132">
        <v>42664</v>
      </c>
      <c r="F2721" s="77" t="s">
        <v>2416</v>
      </c>
      <c r="G2721" s="217" t="s">
        <v>1027</v>
      </c>
      <c r="H2721" s="138" t="str">
        <f>IFERROR(VLOOKUP(G2721,REFERENCES!O:P,2,FALSE),"")</f>
        <v/>
      </c>
      <c r="I2721" s="182">
        <v>87</v>
      </c>
      <c r="J2721" s="182"/>
      <c r="K2721" s="182"/>
      <c r="L2721" s="182"/>
      <c r="M2721" s="147"/>
      <c r="N2721" s="207">
        <v>87</v>
      </c>
      <c r="O2721" s="149" t="s">
        <v>1038</v>
      </c>
      <c r="P2721" s="71" t="s">
        <v>151</v>
      </c>
      <c r="Q2721" s="206" t="s">
        <v>303</v>
      </c>
      <c r="R2721" s="176" t="s">
        <v>1290</v>
      </c>
      <c r="S2721" s="206" t="s">
        <v>1184</v>
      </c>
      <c r="T2721" s="186"/>
      <c r="U2721" s="180"/>
      <c r="V2721" s="145"/>
      <c r="W2721" s="206" t="str">
        <f t="shared" si="128"/>
        <v>WOR20161021NIPE1È</v>
      </c>
      <c r="X2721" s="206">
        <f t="shared" si="129"/>
        <v>0</v>
      </c>
      <c r="Y2721" s="206" t="str">
        <f>VLOOKUP(P2721,NIVEAUXADMIN!A:B,2,FALSE)</f>
        <v>HT10</v>
      </c>
      <c r="Z2721" s="206" t="str">
        <f>VLOOKUP(Q2721,NIVEAUXADMIN!E:F,2,FALSE)</f>
        <v>HT101012</v>
      </c>
      <c r="AA2721" s="206" t="str">
        <f>VLOOKUP(R2721,NIVEAUXADMIN!I:J,2,FALSE)</f>
        <v>HT101012-01</v>
      </c>
      <c r="AB2721" s="206">
        <f>IF(SUMPRODUCT(($A$4:$A2721=A2721)*($Q$4:$Q2721=Q2721))&gt;1,0,1)</f>
        <v>0</v>
      </c>
      <c r="AC2721" s="207">
        <f>IF(SUMPRODUCT(($A$4:$A2721=A2721)*($F$4:$F2721=F2721)*($Q$4:$Q2721=Q2721))&gt;1,0,1)</f>
        <v>0</v>
      </c>
      <c r="AD2721" s="206" t="str">
        <f t="shared" si="130"/>
        <v xml:space="preserve">{"Organisation": "World Vision International", "Indicateur": "Formation technique", "Statut": "Réalisé", "Date de l'activité (passé ou planifiée)
( jj-mm-aaaa)": "10/21/2016", "Département": "Nippes", "Commune": "Petite Riviere de Nippes", "Section Communale": "1ère Fonds de Lianes"}, </v>
      </c>
    </row>
    <row r="2722" spans="1:30" s="71" customFormat="1" x14ac:dyDescent="0.25">
      <c r="A2722" s="71" t="s">
        <v>1080</v>
      </c>
      <c r="D2722" s="71" t="s">
        <v>15</v>
      </c>
      <c r="E2722" s="132">
        <v>42665</v>
      </c>
      <c r="F2722" s="208" t="s">
        <v>2420</v>
      </c>
      <c r="G2722" s="145" t="s">
        <v>2409</v>
      </c>
      <c r="H2722" s="138" t="str">
        <f>IFERROR(VLOOKUP(G2722,REFERENCES!O:P,2,FALSE),"")</f>
        <v xml:space="preserve">Nombre </v>
      </c>
      <c r="I2722" s="182">
        <v>206</v>
      </c>
      <c r="J2722" s="182"/>
      <c r="K2722" s="182"/>
      <c r="L2722" s="182"/>
      <c r="M2722" s="147" t="s">
        <v>1818</v>
      </c>
      <c r="N2722" s="207">
        <v>206</v>
      </c>
      <c r="O2722" s="206"/>
      <c r="P2722" s="71" t="s">
        <v>172</v>
      </c>
      <c r="Q2722" s="206" t="s">
        <v>480</v>
      </c>
      <c r="R2722" s="176" t="s">
        <v>1449</v>
      </c>
      <c r="S2722" s="206"/>
      <c r="T2722" s="186"/>
      <c r="U2722" s="180"/>
      <c r="V2722" s="145"/>
      <c r="W2722" s="206" t="str">
        <f t="shared" si="128"/>
        <v>WOR20161022OUKE2È</v>
      </c>
      <c r="X2722" s="206">
        <f t="shared" si="129"/>
        <v>0</v>
      </c>
      <c r="Y2722" s="206" t="str">
        <f>VLOOKUP(P2722,NIVEAUXADMIN!A:B,2,FALSE)</f>
        <v>HT01</v>
      </c>
      <c r="Z2722" s="206" t="str">
        <f>VLOOKUP(Q2722,NIVEAUXADMIN!E:F,2,FALSE)</f>
        <v>HT01115</v>
      </c>
      <c r="AA2722" s="206" t="str">
        <f>VLOOKUP(R2722,NIVEAUXADMIN!I:J,2,FALSE)</f>
        <v>HT01115-01</v>
      </c>
      <c r="AB2722" s="206">
        <f>IF(SUMPRODUCT(($A$4:$A2722=A2722)*($Q$4:$Q2722=Q2722))&gt;1,0,1)</f>
        <v>0</v>
      </c>
      <c r="AC2722" s="207">
        <f>IF(SUMPRODUCT(($A$4:$A2722=A2722)*($F$4:$F2722=F2722)*($Q$4:$Q2722=Q2722))&gt;1,0,1)</f>
        <v>0</v>
      </c>
      <c r="AD2722" s="206" t="str">
        <f t="shared" si="130"/>
        <v xml:space="preserve">{"Organisation": "World Vision International", "Indicateur": "Distribution de materiel d'abris d'urgence", "Statut": "Réalisé", "Date de l'activité (passé ou planifiée)
( jj-mm-aaaa)": "10/22/2016", "Département": "Ouest", "Commune": "Kenscoff", "Section Communale": "2ème Nouvelle Tourraine"}, </v>
      </c>
    </row>
    <row r="2723" spans="1:30" s="71" customFormat="1" x14ac:dyDescent="0.25">
      <c r="A2723" s="71" t="s">
        <v>1080</v>
      </c>
      <c r="D2723" s="71" t="s">
        <v>15</v>
      </c>
      <c r="E2723" s="132">
        <v>42665</v>
      </c>
      <c r="F2723" s="77" t="s">
        <v>2417</v>
      </c>
      <c r="G2723" s="145" t="s">
        <v>1058</v>
      </c>
      <c r="H2723" s="138" t="str">
        <f>IFERROR(VLOOKUP(G2723,REFERENCES!O:P,2,FALSE),"")</f>
        <v xml:space="preserve">Nombre </v>
      </c>
      <c r="I2723" s="182">
        <v>412</v>
      </c>
      <c r="J2723" s="182"/>
      <c r="K2723" s="182"/>
      <c r="L2723" s="182"/>
      <c r="M2723" s="147" t="s">
        <v>1818</v>
      </c>
      <c r="N2723" s="207">
        <v>206</v>
      </c>
      <c r="O2723" s="149" t="s">
        <v>1038</v>
      </c>
      <c r="P2723" s="143" t="s">
        <v>172</v>
      </c>
      <c r="Q2723" s="206" t="s">
        <v>480</v>
      </c>
      <c r="R2723" s="176" t="s">
        <v>1449</v>
      </c>
      <c r="S2723" s="206"/>
      <c r="T2723" s="186"/>
      <c r="U2723" s="180"/>
      <c r="V2723" s="206" t="s">
        <v>1049</v>
      </c>
      <c r="W2723" s="206" t="str">
        <f t="shared" si="128"/>
        <v>WOR20161022OUKE2È</v>
      </c>
      <c r="X2723" s="206">
        <f t="shared" si="129"/>
        <v>0</v>
      </c>
      <c r="Y2723" s="206" t="str">
        <f>VLOOKUP(P2723,NIVEAUXADMIN!A:B,2,FALSE)</f>
        <v>HT01</v>
      </c>
      <c r="Z2723" s="206" t="str">
        <f>VLOOKUP(Q2723,NIVEAUXADMIN!E:F,2,FALSE)</f>
        <v>HT01115</v>
      </c>
      <c r="AA2723" s="206" t="str">
        <f>VLOOKUP(R2723,NIVEAUXADMIN!I:J,2,FALSE)</f>
        <v>HT01115-01</v>
      </c>
      <c r="AB2723" s="206">
        <f>IF(SUMPRODUCT(($A$4:$A2723=A2723)*($Q$4:$Q2723=Q2723))&gt;1,0,1)</f>
        <v>0</v>
      </c>
      <c r="AC2723" s="207">
        <f>IF(SUMPRODUCT(($A$4:$A2723=A2723)*($F$4:$F2723=F2723)*($Q$4:$Q2723=Q2723))&gt;1,0,1)</f>
        <v>0</v>
      </c>
      <c r="AD2723" s="206" t="str">
        <f t="shared" si="130"/>
        <v xml:space="preserve">{"Organisation": "World Vision International", "Indicateur": "Distribution de biens non-alimentaire", "Statut": "Réalisé", "Date de l'activité (passé ou planifiée)
( jj-mm-aaaa)": "10/22/2016", "Département": "Ouest", "Commune": "Kenscoff", "Section Communale": "2ème Nouvelle Tourraine"}, </v>
      </c>
    </row>
    <row r="2724" spans="1:30" s="71" customFormat="1" x14ac:dyDescent="0.25">
      <c r="A2724" s="71" t="s">
        <v>1080</v>
      </c>
      <c r="C2724" s="143"/>
      <c r="D2724" s="143" t="s">
        <v>15</v>
      </c>
      <c r="E2724" s="132">
        <v>42665</v>
      </c>
      <c r="F2724" s="208" t="s">
        <v>2417</v>
      </c>
      <c r="G2724" s="145" t="s">
        <v>1047</v>
      </c>
      <c r="H2724" s="138" t="str">
        <f>IFERROR(VLOOKUP(G2724,REFERENCES!O:P,2,FALSE),"")</f>
        <v xml:space="preserve">Nombre </v>
      </c>
      <c r="I2724" s="182">
        <v>412</v>
      </c>
      <c r="J2724" s="182"/>
      <c r="K2724" s="182"/>
      <c r="L2724" s="182"/>
      <c r="M2724" s="147" t="s">
        <v>1818</v>
      </c>
      <c r="N2724" s="207">
        <v>206</v>
      </c>
      <c r="O2724" s="149" t="s">
        <v>1038</v>
      </c>
      <c r="P2724" s="206" t="s">
        <v>172</v>
      </c>
      <c r="Q2724" s="206" t="s">
        <v>480</v>
      </c>
      <c r="R2724" s="176" t="s">
        <v>1449</v>
      </c>
      <c r="S2724" s="143"/>
      <c r="T2724" s="186"/>
      <c r="U2724" s="180"/>
      <c r="V2724" s="145"/>
      <c r="W2724" s="206" t="str">
        <f t="shared" si="128"/>
        <v>WOR20161022OUKE2È</v>
      </c>
      <c r="X2724" s="206">
        <f t="shared" si="129"/>
        <v>0</v>
      </c>
      <c r="Y2724" s="206" t="str">
        <f>VLOOKUP(P2724,NIVEAUXADMIN!A:B,2,FALSE)</f>
        <v>HT01</v>
      </c>
      <c r="Z2724" s="206" t="str">
        <f>VLOOKUP(Q2724,NIVEAUXADMIN!E:F,2,FALSE)</f>
        <v>HT01115</v>
      </c>
      <c r="AA2724" s="206" t="str">
        <f>VLOOKUP(R2724,NIVEAUXADMIN!I:J,2,FALSE)</f>
        <v>HT01115-01</v>
      </c>
      <c r="AB2724" s="206">
        <f>IF(SUMPRODUCT(($A$4:$A2724=A2724)*($Q$4:$Q2724=Q2724))&gt;1,0,1)</f>
        <v>0</v>
      </c>
      <c r="AC2724" s="207">
        <f>IF(SUMPRODUCT(($A$4:$A2724=A2724)*($F$4:$F2724=F2724)*($Q$4:$Q2724=Q2724))&gt;1,0,1)</f>
        <v>0</v>
      </c>
      <c r="AD2724" s="206" t="str">
        <f t="shared" si="130"/>
        <v xml:space="preserve">{"Organisation": "World Vision International", "Indicateur": "Distribution de biens non-alimentaire", "Statut": "Réalisé", "Date de l'activité (passé ou planifiée)
( jj-mm-aaaa)": "10/22/2016", "Département": "Ouest", "Commune": "Kenscoff", "Section Communale": "2ème Nouvelle Tourraine"}, </v>
      </c>
    </row>
    <row r="2725" spans="1:30" s="71" customFormat="1" x14ac:dyDescent="0.25">
      <c r="A2725" s="206" t="s">
        <v>1080</v>
      </c>
      <c r="C2725" s="206"/>
      <c r="D2725" s="206" t="s">
        <v>15</v>
      </c>
      <c r="E2725" s="132">
        <v>42665</v>
      </c>
      <c r="F2725" s="208" t="s">
        <v>2417</v>
      </c>
      <c r="G2725" s="145" t="s">
        <v>1055</v>
      </c>
      <c r="H2725" s="138" t="str">
        <f>IFERROR(VLOOKUP(G2725,REFERENCES!O:P,2,FALSE),"")</f>
        <v xml:space="preserve">Nombre </v>
      </c>
      <c r="I2725" s="182">
        <v>206</v>
      </c>
      <c r="J2725" s="182"/>
      <c r="K2725" s="182"/>
      <c r="L2725" s="182"/>
      <c r="M2725" s="147" t="s">
        <v>1818</v>
      </c>
      <c r="N2725" s="207">
        <v>206</v>
      </c>
      <c r="O2725" s="149" t="s">
        <v>1038</v>
      </c>
      <c r="P2725" s="143" t="s">
        <v>172</v>
      </c>
      <c r="Q2725" s="206" t="s">
        <v>480</v>
      </c>
      <c r="R2725" s="176" t="s">
        <v>1449</v>
      </c>
      <c r="S2725" s="206"/>
      <c r="T2725" s="186"/>
      <c r="U2725" s="180"/>
      <c r="V2725" s="145"/>
      <c r="W2725" s="206" t="str">
        <f t="shared" si="128"/>
        <v>WOR20161022OUKE2È</v>
      </c>
      <c r="X2725" s="206">
        <f t="shared" si="129"/>
        <v>0</v>
      </c>
      <c r="Y2725" s="206" t="str">
        <f>VLOOKUP(P2725,NIVEAUXADMIN!A:B,2,FALSE)</f>
        <v>HT01</v>
      </c>
      <c r="Z2725" s="206" t="str">
        <f>VLOOKUP(Q2725,NIVEAUXADMIN!E:F,2,FALSE)</f>
        <v>HT01115</v>
      </c>
      <c r="AA2725" s="206" t="str">
        <f>VLOOKUP(R2725,NIVEAUXADMIN!I:J,2,FALSE)</f>
        <v>HT01115-01</v>
      </c>
      <c r="AB2725" s="206">
        <f>IF(SUMPRODUCT(($A$4:$A2725=A2725)*($Q$4:$Q2725=Q2725))&gt;1,0,1)</f>
        <v>0</v>
      </c>
      <c r="AC2725" s="207">
        <f>IF(SUMPRODUCT(($A$4:$A2725=A2725)*($F$4:$F2725=F2725)*($Q$4:$Q2725=Q2725))&gt;1,0,1)</f>
        <v>0</v>
      </c>
      <c r="AD2725" s="206" t="str">
        <f t="shared" si="130"/>
        <v xml:space="preserve">{"Organisation": "World Vision International", "Indicateur": "Distribution de biens non-alimentaire", "Statut": "Réalisé", "Date de l'activité (passé ou planifiée)
( jj-mm-aaaa)": "10/22/2016", "Département": "Ouest", "Commune": "Kenscoff", "Section Communale": "2ème Nouvelle Tourraine"}, </v>
      </c>
    </row>
    <row r="2726" spans="1:30" s="71" customFormat="1" x14ac:dyDescent="0.25">
      <c r="A2726" s="206" t="s">
        <v>1080</v>
      </c>
      <c r="C2726" s="206"/>
      <c r="D2726" s="206" t="s">
        <v>15</v>
      </c>
      <c r="E2726" s="132">
        <v>42665</v>
      </c>
      <c r="F2726" s="77" t="s">
        <v>2417</v>
      </c>
      <c r="G2726" s="145" t="s">
        <v>1051</v>
      </c>
      <c r="H2726" s="138" t="str">
        <f>IFERROR(VLOOKUP(G2726,REFERENCES!O:P,2,FALSE),"")</f>
        <v xml:space="preserve">Nombre </v>
      </c>
      <c r="I2726" s="182">
        <v>206</v>
      </c>
      <c r="J2726" s="182"/>
      <c r="K2726" s="182"/>
      <c r="L2726" s="182"/>
      <c r="M2726" s="147" t="s">
        <v>1818</v>
      </c>
      <c r="N2726" s="207">
        <v>206</v>
      </c>
      <c r="O2726" s="149" t="s">
        <v>1038</v>
      </c>
      <c r="P2726" s="143" t="s">
        <v>172</v>
      </c>
      <c r="Q2726" s="206" t="s">
        <v>480</v>
      </c>
      <c r="R2726" s="176" t="s">
        <v>1449</v>
      </c>
      <c r="S2726" s="206"/>
      <c r="T2726" s="186"/>
      <c r="U2726" s="180"/>
      <c r="V2726" s="145"/>
      <c r="W2726" s="206" t="str">
        <f t="shared" si="128"/>
        <v>WOR20161022OUKE2È</v>
      </c>
      <c r="X2726" s="206">
        <f t="shared" si="129"/>
        <v>0</v>
      </c>
      <c r="Y2726" s="206" t="str">
        <f>VLOOKUP(P2726,NIVEAUXADMIN!A:B,2,FALSE)</f>
        <v>HT01</v>
      </c>
      <c r="Z2726" s="206" t="str">
        <f>VLOOKUP(Q2726,NIVEAUXADMIN!E:F,2,FALSE)</f>
        <v>HT01115</v>
      </c>
      <c r="AA2726" s="206" t="str">
        <f>VLOOKUP(R2726,NIVEAUXADMIN!I:J,2,FALSE)</f>
        <v>HT01115-01</v>
      </c>
      <c r="AB2726" s="206">
        <f>IF(SUMPRODUCT(($A$4:$A2726=A2726)*($Q$4:$Q2726=Q2726))&gt;1,0,1)</f>
        <v>0</v>
      </c>
      <c r="AC2726" s="207">
        <f>IF(SUMPRODUCT(($A$4:$A2726=A2726)*($F$4:$F2726=F2726)*($Q$4:$Q2726=Q2726))&gt;1,0,1)</f>
        <v>0</v>
      </c>
      <c r="AD2726" s="206" t="str">
        <f t="shared" si="130"/>
        <v xml:space="preserve">{"Organisation": "World Vision International", "Indicateur": "Distribution de biens non-alimentaire", "Statut": "Réalisé", "Date de l'activité (passé ou planifiée)
( jj-mm-aaaa)": "10/22/2016", "Département": "Ouest", "Commune": "Kenscoff", "Section Communale": "2ème Nouvelle Tourraine"}, </v>
      </c>
    </row>
    <row r="2727" spans="1:30" s="71" customFormat="1" x14ac:dyDescent="0.25">
      <c r="A2727" s="206" t="s">
        <v>1080</v>
      </c>
      <c r="B2727" s="71" t="s">
        <v>1090</v>
      </c>
      <c r="C2727" s="206"/>
      <c r="D2727" s="206" t="s">
        <v>15</v>
      </c>
      <c r="E2727" s="132">
        <v>42667</v>
      </c>
      <c r="F2727" s="208" t="s">
        <v>2420</v>
      </c>
      <c r="G2727" s="145" t="s">
        <v>2409</v>
      </c>
      <c r="H2727" s="138" t="str">
        <f>IFERROR(VLOOKUP(G2727,REFERENCES!O:P,2,FALSE),"")</f>
        <v xml:space="preserve">Nombre </v>
      </c>
      <c r="I2727" s="182">
        <v>250</v>
      </c>
      <c r="J2727" s="182"/>
      <c r="K2727" s="182"/>
      <c r="L2727" s="182"/>
      <c r="M2727" s="147" t="s">
        <v>1818</v>
      </c>
      <c r="N2727" s="207">
        <v>288</v>
      </c>
      <c r="O2727" s="206"/>
      <c r="P2727" s="143" t="s">
        <v>16</v>
      </c>
      <c r="Q2727" s="206" t="s">
        <v>17</v>
      </c>
      <c r="R2727" s="176" t="s">
        <v>1707</v>
      </c>
      <c r="S2727" s="143"/>
      <c r="T2727" s="186"/>
      <c r="U2727" s="180"/>
      <c r="V2727" s="145"/>
      <c r="W2727" s="206" t="str">
        <f t="shared" si="128"/>
        <v>WOR20161024GRJE7E</v>
      </c>
      <c r="X2727" s="206">
        <f t="shared" si="129"/>
        <v>0</v>
      </c>
      <c r="Y2727" s="206" t="str">
        <f>VLOOKUP(P2727,NIVEAUXADMIN!A:B,2,FALSE)</f>
        <v>HT08</v>
      </c>
      <c r="Z2727" s="206" t="str">
        <f>VLOOKUP(Q2727,NIVEAUXADMIN!E:F,2,FALSE)</f>
        <v>HT08811</v>
      </c>
      <c r="AA2727" s="206" t="str">
        <f>VLOOKUP(R2727,NIVEAUXADMIN!I:J,2,FALSE)</f>
        <v>HT08811-07</v>
      </c>
      <c r="AB2727" s="206">
        <f>IF(SUMPRODUCT(($A$4:$A2727=A2727)*($Q$4:$Q2727=Q2727))&gt;1,0,1)</f>
        <v>1</v>
      </c>
      <c r="AC2727" s="207">
        <f>IF(SUMPRODUCT(($A$4:$A2727=A2727)*($F$4:$F2727=F2727)*($Q$4:$Q2727=Q2727))&gt;1,0,1)</f>
        <v>1</v>
      </c>
      <c r="AD2727" s="206" t="str">
        <f t="shared" si="130"/>
        <v xml:space="preserve">{"Organisation": "World Vision International", "Indicateur": "Distribution de materiel d'abris d'urgence", "Statut": "Réalisé", "Date de l'activité (passé ou planifiée)
( jj-mm-aaaa)": "10/24/2016", "Département": "Grande Anse", "Commune": "Jeremie", "Section Communale": "7e Marfranc"}, </v>
      </c>
    </row>
    <row r="2728" spans="1:30" s="71" customFormat="1" x14ac:dyDescent="0.25">
      <c r="A2728" s="206" t="s">
        <v>1080</v>
      </c>
      <c r="B2728" s="71" t="s">
        <v>1090</v>
      </c>
      <c r="C2728" s="206"/>
      <c r="D2728" s="206" t="s">
        <v>15</v>
      </c>
      <c r="E2728" s="132">
        <v>42667</v>
      </c>
      <c r="F2728" s="77" t="s">
        <v>2417</v>
      </c>
      <c r="G2728" s="145" t="s">
        <v>1058</v>
      </c>
      <c r="H2728" s="138" t="str">
        <f>IFERROR(VLOOKUP(G2728,REFERENCES!O:P,2,FALSE),"")</f>
        <v xml:space="preserve">Nombre </v>
      </c>
      <c r="I2728" s="182">
        <v>270</v>
      </c>
      <c r="J2728" s="182"/>
      <c r="K2728" s="182"/>
      <c r="L2728" s="182"/>
      <c r="M2728" s="147" t="s">
        <v>1818</v>
      </c>
      <c r="N2728" s="207">
        <v>288</v>
      </c>
      <c r="O2728" s="149" t="s">
        <v>1038</v>
      </c>
      <c r="P2728" s="143" t="s">
        <v>16</v>
      </c>
      <c r="Q2728" s="206" t="s">
        <v>17</v>
      </c>
      <c r="R2728" s="176" t="s">
        <v>1707</v>
      </c>
      <c r="S2728" s="143"/>
      <c r="T2728" s="186"/>
      <c r="U2728" s="180"/>
      <c r="V2728" s="206" t="s">
        <v>1049</v>
      </c>
      <c r="W2728" s="206" t="str">
        <f t="shared" si="128"/>
        <v>WOR20161024GRJE7E</v>
      </c>
      <c r="X2728" s="206">
        <f t="shared" si="129"/>
        <v>0</v>
      </c>
      <c r="Y2728" s="206" t="str">
        <f>VLOOKUP(P2728,NIVEAUXADMIN!A:B,2,FALSE)</f>
        <v>HT08</v>
      </c>
      <c r="Z2728" s="206" t="str">
        <f>VLOOKUP(Q2728,NIVEAUXADMIN!E:F,2,FALSE)</f>
        <v>HT08811</v>
      </c>
      <c r="AA2728" s="206" t="str">
        <f>VLOOKUP(R2728,NIVEAUXADMIN!I:J,2,FALSE)</f>
        <v>HT08811-07</v>
      </c>
      <c r="AB2728" s="206">
        <f>IF(SUMPRODUCT(($A$4:$A2728=A2728)*($Q$4:$Q2728=Q2728))&gt;1,0,1)</f>
        <v>0</v>
      </c>
      <c r="AC2728" s="207">
        <f>IF(SUMPRODUCT(($A$4:$A2728=A2728)*($F$4:$F2728=F2728)*($Q$4:$Q2728=Q2728))&gt;1,0,1)</f>
        <v>1</v>
      </c>
      <c r="AD2728" s="206" t="str">
        <f t="shared" si="130"/>
        <v xml:space="preserve">{"Organisation": "World Vision International", "Indicateur": "Distribution de biens non-alimentaire", "Statut": "Réalisé", "Date de l'activité (passé ou planifiée)
( jj-mm-aaaa)": "10/24/2016", "Département": "Grande Anse", "Commune": "Jeremie", "Section Communale": "7e Marfranc"}, </v>
      </c>
    </row>
    <row r="2729" spans="1:30" s="71" customFormat="1" x14ac:dyDescent="0.25">
      <c r="A2729" s="206" t="s">
        <v>1080</v>
      </c>
      <c r="C2729" s="206"/>
      <c r="D2729" s="206" t="s">
        <v>15</v>
      </c>
      <c r="E2729" s="132">
        <v>42667</v>
      </c>
      <c r="F2729" s="208" t="s">
        <v>2417</v>
      </c>
      <c r="G2729" s="145" t="s">
        <v>1058</v>
      </c>
      <c r="H2729" s="138" t="str">
        <f>IFERROR(VLOOKUP(G2729,REFERENCES!O:P,2,FALSE),"")</f>
        <v xml:space="preserve">Nombre </v>
      </c>
      <c r="I2729" s="182">
        <v>90</v>
      </c>
      <c r="J2729" s="182"/>
      <c r="K2729" s="182"/>
      <c r="L2729" s="182"/>
      <c r="M2729" s="147" t="s">
        <v>1818</v>
      </c>
      <c r="N2729" s="207">
        <v>90</v>
      </c>
      <c r="O2729" s="149" t="s">
        <v>1038</v>
      </c>
      <c r="P2729" s="143" t="s">
        <v>172</v>
      </c>
      <c r="Q2729" s="206" t="s">
        <v>492</v>
      </c>
      <c r="R2729" s="176" t="s">
        <v>1747</v>
      </c>
      <c r="S2729" s="143"/>
      <c r="T2729" s="186"/>
      <c r="U2729" s="180"/>
      <c r="V2729" s="206" t="s">
        <v>1049</v>
      </c>
      <c r="W2729" s="206" t="str">
        <f t="shared" si="128"/>
        <v>WOR20161024OUPO8È</v>
      </c>
      <c r="X2729" s="206">
        <f t="shared" si="129"/>
        <v>0</v>
      </c>
      <c r="Y2729" s="206" t="str">
        <f>VLOOKUP(P2729,NIVEAUXADMIN!A:B,2,FALSE)</f>
        <v>HT01</v>
      </c>
      <c r="Z2729" s="206" t="str">
        <f>VLOOKUP(Q2729,NIVEAUXADMIN!E:F,2,FALSE)</f>
        <v>HT01152</v>
      </c>
      <c r="AA2729" s="206" t="str">
        <f>VLOOKUP(R2729,NIVEAUXADMIN!I:J,2,FALSE)</f>
        <v>HT01152-03</v>
      </c>
      <c r="AB2729" s="206">
        <f>IF(SUMPRODUCT(($A$4:$A2729=A2729)*($Q$4:$Q2729=Q2729))&gt;1,0,1)</f>
        <v>0</v>
      </c>
      <c r="AC2729" s="207">
        <f>IF(SUMPRODUCT(($A$4:$A2729=A2729)*($F$4:$F2729=F2729)*($Q$4:$Q2729=Q2729))&gt;1,0,1)</f>
        <v>0</v>
      </c>
      <c r="AD2729" s="206" t="str">
        <f t="shared" si="130"/>
        <v xml:space="preserve">{"Organisation": "World Vision International", "Indicateur": "Distribution de biens non-alimentaire", "Statut": "Réalisé", "Date de l'activité (passé ou planifiée)
( jj-mm-aaaa)": "10/24/2016", "Département": "Ouest", "Commune": "Pointe A Raquette", "Section Communale": "8ème Trou Louis"}, </v>
      </c>
    </row>
    <row r="2730" spans="1:30" s="71" customFormat="1" x14ac:dyDescent="0.25">
      <c r="A2730" s="71" t="s">
        <v>1080</v>
      </c>
      <c r="B2730" s="71" t="s">
        <v>1090</v>
      </c>
      <c r="C2730" s="143"/>
      <c r="D2730" s="143" t="s">
        <v>15</v>
      </c>
      <c r="E2730" s="132">
        <v>42667</v>
      </c>
      <c r="F2730" s="77" t="s">
        <v>2417</v>
      </c>
      <c r="G2730" s="145" t="s">
        <v>1047</v>
      </c>
      <c r="H2730" s="138" t="str">
        <f>IFERROR(VLOOKUP(G2730,REFERENCES!O:P,2,FALSE),"")</f>
        <v xml:space="preserve">Nombre </v>
      </c>
      <c r="I2730" s="182">
        <v>270</v>
      </c>
      <c r="J2730" s="182"/>
      <c r="K2730" s="182"/>
      <c r="L2730" s="182"/>
      <c r="M2730" s="147" t="s">
        <v>1818</v>
      </c>
      <c r="N2730" s="207">
        <v>288</v>
      </c>
      <c r="O2730" s="149" t="s">
        <v>1038</v>
      </c>
      <c r="P2730" s="143" t="s">
        <v>16</v>
      </c>
      <c r="Q2730" s="143" t="s">
        <v>17</v>
      </c>
      <c r="R2730" s="176" t="s">
        <v>1707</v>
      </c>
      <c r="S2730" s="143"/>
      <c r="T2730" s="186"/>
      <c r="U2730" s="180"/>
      <c r="V2730" s="145"/>
      <c r="W2730" s="206" t="str">
        <f t="shared" si="128"/>
        <v>WOR20161024GRJE7E</v>
      </c>
      <c r="X2730" s="206">
        <f t="shared" si="129"/>
        <v>0</v>
      </c>
      <c r="Y2730" s="206" t="str">
        <f>VLOOKUP(P2730,NIVEAUXADMIN!A:B,2,FALSE)</f>
        <v>HT08</v>
      </c>
      <c r="Z2730" s="206" t="str">
        <f>VLOOKUP(Q2730,NIVEAUXADMIN!E:F,2,FALSE)</f>
        <v>HT08811</v>
      </c>
      <c r="AA2730" s="206" t="str">
        <f>VLOOKUP(R2730,NIVEAUXADMIN!I:J,2,FALSE)</f>
        <v>HT08811-07</v>
      </c>
      <c r="AB2730" s="206">
        <f>IF(SUMPRODUCT(($A$4:$A2730=A2730)*($Q$4:$Q2730=Q2730))&gt;1,0,1)</f>
        <v>0</v>
      </c>
      <c r="AC2730" s="207">
        <f>IF(SUMPRODUCT(($A$4:$A2730=A2730)*($F$4:$F2730=F2730)*($Q$4:$Q2730=Q2730))&gt;1,0,1)</f>
        <v>0</v>
      </c>
      <c r="AD2730" s="206" t="str">
        <f t="shared" si="130"/>
        <v xml:space="preserve">{"Organisation": "World Vision International", "Indicateur": "Distribution de biens non-alimentaire", "Statut": "Réalisé", "Date de l'activité (passé ou planifiée)
( jj-mm-aaaa)": "10/24/2016", "Département": "Grande Anse", "Commune": "Jeremie", "Section Communale": "7e Marfranc"}, </v>
      </c>
    </row>
    <row r="2731" spans="1:30" s="71" customFormat="1" x14ac:dyDescent="0.25">
      <c r="A2731" s="206" t="s">
        <v>1080</v>
      </c>
      <c r="B2731" s="71" t="s">
        <v>1090</v>
      </c>
      <c r="C2731" s="206"/>
      <c r="D2731" s="206" t="s">
        <v>15</v>
      </c>
      <c r="E2731" s="132">
        <v>42668</v>
      </c>
      <c r="F2731" s="77" t="s">
        <v>2420</v>
      </c>
      <c r="G2731" s="145" t="s">
        <v>2409</v>
      </c>
      <c r="H2731" s="138" t="str">
        <f>IFERROR(VLOOKUP(G2731,REFERENCES!O:P,2,FALSE),"")</f>
        <v xml:space="preserve">Nombre </v>
      </c>
      <c r="I2731" s="182">
        <v>250</v>
      </c>
      <c r="J2731" s="182"/>
      <c r="K2731" s="182"/>
      <c r="L2731" s="182"/>
      <c r="M2731" s="147" t="s">
        <v>1818</v>
      </c>
      <c r="N2731" s="207">
        <v>288</v>
      </c>
      <c r="O2731" s="206"/>
      <c r="P2731" s="143" t="s">
        <v>16</v>
      </c>
      <c r="Q2731" s="206" t="s">
        <v>259</v>
      </c>
      <c r="R2731" s="176" t="s">
        <v>1245</v>
      </c>
      <c r="S2731" s="206"/>
      <c r="T2731" s="186"/>
      <c r="U2731" s="180"/>
      <c r="V2731" s="145"/>
      <c r="W2731" s="206" t="str">
        <f t="shared" si="128"/>
        <v>WOR20161025GRDA1E</v>
      </c>
      <c r="X2731" s="206">
        <f t="shared" si="129"/>
        <v>0</v>
      </c>
      <c r="Y2731" s="206" t="str">
        <f>VLOOKUP(P2731,NIVEAUXADMIN!A:B,2,FALSE)</f>
        <v>HT08</v>
      </c>
      <c r="Z2731" s="206" t="str">
        <f>VLOOKUP(Q2731,NIVEAUXADMIN!E:F,2,FALSE)</f>
        <v>HT08822</v>
      </c>
      <c r="AA2731" s="206" t="str">
        <f>VLOOKUP(R2731,NIVEAUXADMIN!I:J,2,FALSE)</f>
        <v>HT08822-01</v>
      </c>
      <c r="AB2731" s="206">
        <f>IF(SUMPRODUCT(($A$4:$A2731=A2731)*($Q$4:$Q2731=Q2731))&gt;1,0,1)</f>
        <v>1</v>
      </c>
      <c r="AC2731" s="207">
        <f>IF(SUMPRODUCT(($A$4:$A2731=A2731)*($F$4:$F2731=F2731)*($Q$4:$Q2731=Q2731))&gt;1,0,1)</f>
        <v>1</v>
      </c>
      <c r="AD2731" s="206" t="str">
        <f t="shared" si="130"/>
        <v xml:space="preserve">{"Organisation": "World Vision International", "Indicateur": "Distribution de materiel d'abris d'urgence", "Statut": "Réalisé", "Date de l'activité (passé ou planifiée)
( jj-mm-aaaa)": "10/25/2016", "Département": "Grande Anse", "Commune": "Dame-Marie", "Section Communale": "1ere Bariadelle"}, </v>
      </c>
    </row>
    <row r="2732" spans="1:30" s="71" customFormat="1" x14ac:dyDescent="0.25">
      <c r="A2732" s="206" t="s">
        <v>1080</v>
      </c>
      <c r="C2732" s="206"/>
      <c r="D2732" s="206" t="s">
        <v>15</v>
      </c>
      <c r="E2732" s="132">
        <v>42668</v>
      </c>
      <c r="F2732" s="77" t="s">
        <v>2420</v>
      </c>
      <c r="G2732" s="145" t="s">
        <v>2409</v>
      </c>
      <c r="H2732" s="138" t="str">
        <f>IFERROR(VLOOKUP(G2732,REFERENCES!O:P,2,FALSE),"")</f>
        <v xml:space="preserve">Nombre </v>
      </c>
      <c r="I2732" s="182">
        <v>250</v>
      </c>
      <c r="J2732" s="182"/>
      <c r="K2732" s="182"/>
      <c r="L2732" s="182"/>
      <c r="M2732" s="147" t="s">
        <v>1818</v>
      </c>
      <c r="N2732" s="207">
        <v>250</v>
      </c>
      <c r="O2732" s="206"/>
      <c r="P2732" s="143" t="s">
        <v>151</v>
      </c>
      <c r="Q2732" s="206" t="s">
        <v>303</v>
      </c>
      <c r="R2732" s="176" t="s">
        <v>1290</v>
      </c>
      <c r="S2732" s="206"/>
      <c r="T2732" s="186"/>
      <c r="U2732" s="180"/>
      <c r="V2732" s="145"/>
      <c r="W2732" s="206" t="str">
        <f t="shared" si="128"/>
        <v>WOR20161025NIPE1È</v>
      </c>
      <c r="X2732" s="206">
        <f t="shared" si="129"/>
        <v>0</v>
      </c>
      <c r="Y2732" s="206" t="str">
        <f>VLOOKUP(P2732,NIVEAUXADMIN!A:B,2,FALSE)</f>
        <v>HT10</v>
      </c>
      <c r="Z2732" s="206" t="str">
        <f>VLOOKUP(Q2732,NIVEAUXADMIN!E:F,2,FALSE)</f>
        <v>HT101012</v>
      </c>
      <c r="AA2732" s="206" t="str">
        <f>VLOOKUP(R2732,NIVEAUXADMIN!I:J,2,FALSE)</f>
        <v>HT101012-01</v>
      </c>
      <c r="AB2732" s="206">
        <f>IF(SUMPRODUCT(($A$4:$A2732=A2732)*($Q$4:$Q2732=Q2732))&gt;1,0,1)</f>
        <v>0</v>
      </c>
      <c r="AC2732" s="207">
        <f>IF(SUMPRODUCT(($A$4:$A2732=A2732)*($F$4:$F2732=F2732)*($Q$4:$Q2732=Q2732))&gt;1,0,1)</f>
        <v>0</v>
      </c>
      <c r="AD2732" s="206" t="str">
        <f t="shared" si="130"/>
        <v xml:space="preserve">{"Organisation": "World Vision International", "Indicateur": "Distribution de materiel d'abris d'urgence", "Statut": "Réalisé", "Date de l'activité (passé ou planifiée)
( jj-mm-aaaa)": "10/25/2016", "Département": "Nippes", "Commune": "Petite Riviere de Nippes", "Section Communale": "1ère Fonds de Lianes"}, </v>
      </c>
    </row>
    <row r="2733" spans="1:30" s="71" customFormat="1" x14ac:dyDescent="0.25">
      <c r="A2733" s="206" t="s">
        <v>1080</v>
      </c>
      <c r="B2733" s="71" t="s">
        <v>1090</v>
      </c>
      <c r="C2733" s="206"/>
      <c r="D2733" s="206" t="s">
        <v>15</v>
      </c>
      <c r="E2733" s="132">
        <v>42668</v>
      </c>
      <c r="F2733" s="77" t="s">
        <v>2417</v>
      </c>
      <c r="G2733" s="145" t="s">
        <v>1058</v>
      </c>
      <c r="H2733" s="138" t="str">
        <f>IFERROR(VLOOKUP(G2733,REFERENCES!O:P,2,FALSE),"")</f>
        <v xml:space="preserve">Nombre </v>
      </c>
      <c r="I2733" s="182">
        <v>270</v>
      </c>
      <c r="J2733" s="182"/>
      <c r="K2733" s="182"/>
      <c r="L2733" s="182"/>
      <c r="M2733" s="147" t="s">
        <v>1818</v>
      </c>
      <c r="N2733" s="207">
        <v>288</v>
      </c>
      <c r="O2733" s="149" t="s">
        <v>1038</v>
      </c>
      <c r="P2733" s="206" t="s">
        <v>16</v>
      </c>
      <c r="Q2733" s="206" t="s">
        <v>259</v>
      </c>
      <c r="R2733" s="176" t="s">
        <v>1245</v>
      </c>
      <c r="S2733" s="206"/>
      <c r="T2733" s="186"/>
      <c r="U2733" s="180"/>
      <c r="V2733" s="206" t="s">
        <v>1049</v>
      </c>
      <c r="W2733" s="206" t="str">
        <f t="shared" si="128"/>
        <v>WOR20161025GRDA1E</v>
      </c>
      <c r="X2733" s="206">
        <f t="shared" si="129"/>
        <v>0</v>
      </c>
      <c r="Y2733" s="206" t="str">
        <f>VLOOKUP(P2733,NIVEAUXADMIN!A:B,2,FALSE)</f>
        <v>HT08</v>
      </c>
      <c r="Z2733" s="206" t="str">
        <f>VLOOKUP(Q2733,NIVEAUXADMIN!E:F,2,FALSE)</f>
        <v>HT08822</v>
      </c>
      <c r="AA2733" s="206" t="str">
        <f>VLOOKUP(R2733,NIVEAUXADMIN!I:J,2,FALSE)</f>
        <v>HT08822-01</v>
      </c>
      <c r="AB2733" s="206">
        <f>IF(SUMPRODUCT(($A$4:$A2733=A2733)*($Q$4:$Q2733=Q2733))&gt;1,0,1)</f>
        <v>0</v>
      </c>
      <c r="AC2733" s="207">
        <f>IF(SUMPRODUCT(($A$4:$A2733=A2733)*($F$4:$F2733=F2733)*($Q$4:$Q2733=Q2733))&gt;1,0,1)</f>
        <v>1</v>
      </c>
      <c r="AD2733" s="206" t="str">
        <f t="shared" si="130"/>
        <v xml:space="preserve">{"Organisation": "World Vision International", "Indicateur": "Distribution de biens non-alimentaire", "Statut": "Réalisé", "Date de l'activité (passé ou planifiée)
( jj-mm-aaaa)": "10/25/2016", "Département": "Grande Anse", "Commune": "Dame-Marie", "Section Communale": "1ere Bariadelle"}, </v>
      </c>
    </row>
    <row r="2734" spans="1:30" s="71" customFormat="1" x14ac:dyDescent="0.25">
      <c r="A2734" s="206" t="s">
        <v>1080</v>
      </c>
      <c r="B2734" s="71" t="s">
        <v>1090</v>
      </c>
      <c r="C2734" s="206"/>
      <c r="D2734" s="206" t="s">
        <v>15</v>
      </c>
      <c r="E2734" s="132">
        <v>42668</v>
      </c>
      <c r="F2734" s="77" t="s">
        <v>2417</v>
      </c>
      <c r="G2734" s="145" t="s">
        <v>1047</v>
      </c>
      <c r="H2734" s="138" t="str">
        <f>IFERROR(VLOOKUP(G2734,REFERENCES!O:P,2,FALSE),"")</f>
        <v xml:space="preserve">Nombre </v>
      </c>
      <c r="I2734" s="182">
        <v>270</v>
      </c>
      <c r="J2734" s="182"/>
      <c r="K2734" s="182"/>
      <c r="L2734" s="182"/>
      <c r="M2734" s="147" t="s">
        <v>1818</v>
      </c>
      <c r="N2734" s="207">
        <v>288</v>
      </c>
      <c r="O2734" s="149" t="s">
        <v>1038</v>
      </c>
      <c r="P2734" s="206" t="s">
        <v>16</v>
      </c>
      <c r="Q2734" s="206" t="s">
        <v>259</v>
      </c>
      <c r="R2734" s="176" t="s">
        <v>1245</v>
      </c>
      <c r="S2734" s="206"/>
      <c r="T2734" s="186"/>
      <c r="U2734" s="180"/>
      <c r="V2734" s="145"/>
      <c r="W2734" s="206" t="str">
        <f t="shared" si="128"/>
        <v>WOR20161025GRDA1E</v>
      </c>
      <c r="X2734" s="206">
        <f t="shared" si="129"/>
        <v>0</v>
      </c>
      <c r="Y2734" s="206" t="str">
        <f>VLOOKUP(P2734,NIVEAUXADMIN!A:B,2,FALSE)</f>
        <v>HT08</v>
      </c>
      <c r="Z2734" s="206" t="str">
        <f>VLOOKUP(Q2734,NIVEAUXADMIN!E:F,2,FALSE)</f>
        <v>HT08822</v>
      </c>
      <c r="AA2734" s="206" t="str">
        <f>VLOOKUP(R2734,NIVEAUXADMIN!I:J,2,FALSE)</f>
        <v>HT08822-01</v>
      </c>
      <c r="AB2734" s="206">
        <f>IF(SUMPRODUCT(($A$4:$A2734=A2734)*($Q$4:$Q2734=Q2734))&gt;1,0,1)</f>
        <v>0</v>
      </c>
      <c r="AC2734" s="207">
        <f>IF(SUMPRODUCT(($A$4:$A2734=A2734)*($F$4:$F2734=F2734)*($Q$4:$Q2734=Q2734))&gt;1,0,1)</f>
        <v>0</v>
      </c>
      <c r="AD2734" s="206" t="str">
        <f t="shared" si="130"/>
        <v xml:space="preserve">{"Organisation": "World Vision International", "Indicateur": "Distribution de biens non-alimentaire", "Statut": "Réalisé", "Date de l'activité (passé ou planifiée)
( jj-mm-aaaa)": "10/25/2016", "Département": "Grande Anse", "Commune": "Dame-Marie", "Section Communale": "1ere Bariadelle"}, </v>
      </c>
    </row>
    <row r="2735" spans="1:30" s="71" customFormat="1" x14ac:dyDescent="0.25">
      <c r="A2735" s="206" t="s">
        <v>1080</v>
      </c>
      <c r="C2735" s="206"/>
      <c r="D2735" s="206" t="s">
        <v>15</v>
      </c>
      <c r="E2735" s="132">
        <v>42668</v>
      </c>
      <c r="F2735" s="77" t="s">
        <v>2417</v>
      </c>
      <c r="G2735" s="145" t="s">
        <v>1047</v>
      </c>
      <c r="H2735" s="138" t="str">
        <f>IFERROR(VLOOKUP(G2735,REFERENCES!O:P,2,FALSE),"")</f>
        <v xml:space="preserve">Nombre </v>
      </c>
      <c r="I2735" s="182">
        <v>500</v>
      </c>
      <c r="J2735" s="182"/>
      <c r="K2735" s="182"/>
      <c r="L2735" s="182"/>
      <c r="M2735" s="147" t="s">
        <v>1818</v>
      </c>
      <c r="N2735" s="207">
        <v>250</v>
      </c>
      <c r="O2735" s="149" t="s">
        <v>1038</v>
      </c>
      <c r="P2735" s="206" t="s">
        <v>151</v>
      </c>
      <c r="Q2735" s="206" t="s">
        <v>303</v>
      </c>
      <c r="R2735" s="176" t="s">
        <v>1290</v>
      </c>
      <c r="S2735" s="206"/>
      <c r="T2735" s="186"/>
      <c r="U2735" s="180"/>
      <c r="V2735" s="145"/>
      <c r="W2735" s="206" t="str">
        <f t="shared" si="128"/>
        <v>WOR20161025NIPE1È</v>
      </c>
      <c r="X2735" s="206">
        <f t="shared" si="129"/>
        <v>0</v>
      </c>
      <c r="Y2735" s="206" t="str">
        <f>VLOOKUP(P2735,NIVEAUXADMIN!A:B,2,FALSE)</f>
        <v>HT10</v>
      </c>
      <c r="Z2735" s="206" t="str">
        <f>VLOOKUP(Q2735,NIVEAUXADMIN!E:F,2,FALSE)</f>
        <v>HT101012</v>
      </c>
      <c r="AA2735" s="206" t="str">
        <f>VLOOKUP(R2735,NIVEAUXADMIN!I:J,2,FALSE)</f>
        <v>HT101012-01</v>
      </c>
      <c r="AB2735" s="206">
        <f>IF(SUMPRODUCT(($A$4:$A2735=A2735)*($Q$4:$Q2735=Q2735))&gt;1,0,1)</f>
        <v>0</v>
      </c>
      <c r="AC2735" s="207">
        <f>IF(SUMPRODUCT(($A$4:$A2735=A2735)*($F$4:$F2735=F2735)*($Q$4:$Q2735=Q2735))&gt;1,0,1)</f>
        <v>0</v>
      </c>
      <c r="AD2735" s="206" t="str">
        <f t="shared" si="130"/>
        <v xml:space="preserve">{"Organisation": "World Vision International", "Indicateur": "Distribution de biens non-alimentaire", "Statut": "Réalisé", "Date de l'activité (passé ou planifiée)
( jj-mm-aaaa)": "10/25/2016", "Département": "Nippes", "Commune": "Petite Riviere de Nippes", "Section Communale": "1ère Fonds de Lianes"}, </v>
      </c>
    </row>
    <row r="2736" spans="1:30" s="71" customFormat="1" x14ac:dyDescent="0.25">
      <c r="A2736" s="206" t="s">
        <v>1080</v>
      </c>
      <c r="C2736" s="206"/>
      <c r="D2736" s="206" t="s">
        <v>15</v>
      </c>
      <c r="E2736" s="132">
        <v>42668</v>
      </c>
      <c r="F2736" s="77" t="s">
        <v>2417</v>
      </c>
      <c r="G2736" s="145" t="s">
        <v>1055</v>
      </c>
      <c r="H2736" s="138" t="str">
        <f>IFERROR(VLOOKUP(G2736,REFERENCES!O:P,2,FALSE),"")</f>
        <v xml:space="preserve">Nombre </v>
      </c>
      <c r="I2736" s="182">
        <v>250</v>
      </c>
      <c r="J2736" s="182"/>
      <c r="K2736" s="182"/>
      <c r="L2736" s="182"/>
      <c r="M2736" s="147" t="s">
        <v>1818</v>
      </c>
      <c r="N2736" s="207">
        <v>250</v>
      </c>
      <c r="O2736" s="149" t="s">
        <v>1038</v>
      </c>
      <c r="P2736" s="206" t="s">
        <v>151</v>
      </c>
      <c r="Q2736" s="206" t="s">
        <v>303</v>
      </c>
      <c r="R2736" s="176" t="s">
        <v>1290</v>
      </c>
      <c r="S2736" s="206"/>
      <c r="T2736" s="186"/>
      <c r="U2736" s="180"/>
      <c r="V2736" s="145"/>
      <c r="W2736" s="206" t="str">
        <f t="shared" si="128"/>
        <v>WOR20161025NIPE1È</v>
      </c>
      <c r="X2736" s="206">
        <f t="shared" si="129"/>
        <v>0</v>
      </c>
      <c r="Y2736" s="206" t="str">
        <f>VLOOKUP(P2736,NIVEAUXADMIN!A:B,2,FALSE)</f>
        <v>HT10</v>
      </c>
      <c r="Z2736" s="206" t="str">
        <f>VLOOKUP(Q2736,NIVEAUXADMIN!E:F,2,FALSE)</f>
        <v>HT101012</v>
      </c>
      <c r="AA2736" s="206" t="str">
        <f>VLOOKUP(R2736,NIVEAUXADMIN!I:J,2,FALSE)</f>
        <v>HT101012-01</v>
      </c>
      <c r="AB2736" s="206">
        <f>IF(SUMPRODUCT(($A$4:$A2736=A2736)*($Q$4:$Q2736=Q2736))&gt;1,0,1)</f>
        <v>0</v>
      </c>
      <c r="AC2736" s="207">
        <f>IF(SUMPRODUCT(($A$4:$A2736=A2736)*($F$4:$F2736=F2736)*($Q$4:$Q2736=Q2736))&gt;1,0,1)</f>
        <v>0</v>
      </c>
      <c r="AD2736" s="206" t="str">
        <f t="shared" si="130"/>
        <v xml:space="preserve">{"Organisation": "World Vision International", "Indicateur": "Distribution de biens non-alimentaire", "Statut": "Réalisé", "Date de l'activité (passé ou planifiée)
( jj-mm-aaaa)": "10/25/2016", "Département": "Nippes", "Commune": "Petite Riviere de Nippes", "Section Communale": "1ère Fonds de Lianes"}, </v>
      </c>
    </row>
    <row r="2737" spans="1:30" s="71" customFormat="1" x14ac:dyDescent="0.25">
      <c r="A2737" s="206" t="s">
        <v>1080</v>
      </c>
      <c r="C2737" s="206"/>
      <c r="D2737" s="206" t="s">
        <v>15</v>
      </c>
      <c r="E2737" s="132">
        <v>42668</v>
      </c>
      <c r="F2737" s="77" t="s">
        <v>2417</v>
      </c>
      <c r="G2737" s="145" t="s">
        <v>1051</v>
      </c>
      <c r="H2737" s="138" t="str">
        <f>IFERROR(VLOOKUP(G2737,REFERENCES!O:P,2,FALSE),"")</f>
        <v xml:space="preserve">Nombre </v>
      </c>
      <c r="I2737" s="182">
        <v>500</v>
      </c>
      <c r="J2737" s="182"/>
      <c r="K2737" s="182"/>
      <c r="L2737" s="182"/>
      <c r="M2737" s="147" t="s">
        <v>1818</v>
      </c>
      <c r="N2737" s="207">
        <v>250</v>
      </c>
      <c r="O2737" s="149" t="s">
        <v>1038</v>
      </c>
      <c r="P2737" s="206" t="s">
        <v>151</v>
      </c>
      <c r="Q2737" s="206" t="s">
        <v>303</v>
      </c>
      <c r="R2737" s="176" t="s">
        <v>1290</v>
      </c>
      <c r="S2737" s="206"/>
      <c r="T2737" s="186"/>
      <c r="U2737" s="180"/>
      <c r="V2737" s="145"/>
      <c r="W2737" s="206" t="str">
        <f t="shared" si="128"/>
        <v>WOR20161025NIPE1È</v>
      </c>
      <c r="X2737" s="206">
        <f t="shared" si="129"/>
        <v>0</v>
      </c>
      <c r="Y2737" s="206" t="str">
        <f>VLOOKUP(P2737,NIVEAUXADMIN!A:B,2,FALSE)</f>
        <v>HT10</v>
      </c>
      <c r="Z2737" s="206" t="str">
        <f>VLOOKUP(Q2737,NIVEAUXADMIN!E:F,2,FALSE)</f>
        <v>HT101012</v>
      </c>
      <c r="AA2737" s="206" t="str">
        <f>VLOOKUP(R2737,NIVEAUXADMIN!I:J,2,FALSE)</f>
        <v>HT101012-01</v>
      </c>
      <c r="AB2737" s="206">
        <f>IF(SUMPRODUCT(($A$4:$A2737=A2737)*($Q$4:$Q2737=Q2737))&gt;1,0,1)</f>
        <v>0</v>
      </c>
      <c r="AC2737" s="207">
        <f>IF(SUMPRODUCT(($A$4:$A2737=A2737)*($F$4:$F2737=F2737)*($Q$4:$Q2737=Q2737))&gt;1,0,1)</f>
        <v>0</v>
      </c>
      <c r="AD2737" s="206" t="str">
        <f t="shared" si="130"/>
        <v xml:space="preserve">{"Organisation": "World Vision International", "Indicateur": "Distribution de biens non-alimentaire", "Statut": "Réalisé", "Date de l'activité (passé ou planifiée)
( jj-mm-aaaa)": "10/25/2016", "Département": "Nippes", "Commune": "Petite Riviere de Nippes", "Section Communale": "1ère Fonds de Lianes"}, </v>
      </c>
    </row>
    <row r="2738" spans="1:30" s="71" customFormat="1" x14ac:dyDescent="0.25">
      <c r="A2738" s="206" t="s">
        <v>1080</v>
      </c>
      <c r="B2738" s="71" t="s">
        <v>1090</v>
      </c>
      <c r="C2738" s="206"/>
      <c r="D2738" s="206" t="s">
        <v>15</v>
      </c>
      <c r="E2738" s="132">
        <v>42669</v>
      </c>
      <c r="F2738" s="208" t="s">
        <v>2420</v>
      </c>
      <c r="G2738" s="145" t="s">
        <v>2409</v>
      </c>
      <c r="H2738" s="138" t="str">
        <f>IFERROR(VLOOKUP(G2738,REFERENCES!O:P,2,FALSE),"")</f>
        <v xml:space="preserve">Nombre </v>
      </c>
      <c r="I2738" s="182">
        <v>250</v>
      </c>
      <c r="J2738" s="182"/>
      <c r="K2738" s="182"/>
      <c r="L2738" s="182"/>
      <c r="M2738" s="147" t="s">
        <v>1818</v>
      </c>
      <c r="N2738" s="207">
        <v>288</v>
      </c>
      <c r="O2738" s="206"/>
      <c r="P2738" s="206" t="s">
        <v>16</v>
      </c>
      <c r="Q2738" s="206" t="s">
        <v>234</v>
      </c>
      <c r="R2738" s="176" t="s">
        <v>1237</v>
      </c>
      <c r="S2738" s="143"/>
      <c r="T2738" s="186"/>
      <c r="U2738" s="180"/>
      <c r="V2738" s="145"/>
      <c r="W2738" s="206" t="str">
        <f t="shared" si="128"/>
        <v>WOR20161026GRAN1E</v>
      </c>
      <c r="X2738" s="206">
        <f t="shared" si="129"/>
        <v>0</v>
      </c>
      <c r="Y2738" s="206" t="str">
        <f>VLOOKUP(P2738,NIVEAUXADMIN!A:B,2,FALSE)</f>
        <v>HT08</v>
      </c>
      <c r="Z2738" s="206" t="str">
        <f>VLOOKUP(Q2738,NIVEAUXADMIN!E:F,2,FALSE)</f>
        <v>HT08821</v>
      </c>
      <c r="AA2738" s="206" t="str">
        <f>VLOOKUP(R2738,NIVEAUXADMIN!I:J,2,FALSE)</f>
        <v>HT08821-01</v>
      </c>
      <c r="AB2738" s="206">
        <f>IF(SUMPRODUCT(($A$4:$A2738=A2738)*($Q$4:$Q2738=Q2738))&gt;1,0,1)</f>
        <v>1</v>
      </c>
      <c r="AC2738" s="207">
        <f>IF(SUMPRODUCT(($A$4:$A2738=A2738)*($F$4:$F2738=F2738)*($Q$4:$Q2738=Q2738))&gt;1,0,1)</f>
        <v>1</v>
      </c>
      <c r="AD2738" s="206" t="str">
        <f t="shared" si="130"/>
        <v xml:space="preserve">{"Organisation": "World Vision International", "Indicateur": "Distribution de materiel d'abris d'urgence", "Statut": "Réalisé", "Date de l'activité (passé ou planifiée)
( jj-mm-aaaa)": "10/26/2016", "Département": "Grande Anse", "Commune": "Anse d'Hainault", "Section Communale": "1e Grandoit"}, </v>
      </c>
    </row>
    <row r="2739" spans="1:30" s="71" customFormat="1" x14ac:dyDescent="0.25">
      <c r="A2739" s="206" t="s">
        <v>1080</v>
      </c>
      <c r="C2739" s="206"/>
      <c r="D2739" s="206" t="s">
        <v>15</v>
      </c>
      <c r="E2739" s="132">
        <v>42669</v>
      </c>
      <c r="F2739" s="77" t="s">
        <v>2420</v>
      </c>
      <c r="G2739" s="145" t="s">
        <v>2409</v>
      </c>
      <c r="H2739" s="138" t="str">
        <f>IFERROR(VLOOKUP(G2739,REFERENCES!O:P,2,FALSE),"")</f>
        <v xml:space="preserve">Nombre </v>
      </c>
      <c r="I2739" s="182">
        <v>300</v>
      </c>
      <c r="J2739" s="182"/>
      <c r="K2739" s="182"/>
      <c r="L2739" s="182"/>
      <c r="M2739" s="147" t="s">
        <v>1818</v>
      </c>
      <c r="N2739" s="207">
        <v>300</v>
      </c>
      <c r="O2739" s="206"/>
      <c r="P2739" s="71" t="s">
        <v>151</v>
      </c>
      <c r="Q2739" s="206" t="s">
        <v>297</v>
      </c>
      <c r="R2739" s="176" t="s">
        <v>1342</v>
      </c>
      <c r="S2739" s="143"/>
      <c r="T2739" s="186"/>
      <c r="U2739" s="180"/>
      <c r="V2739" s="145"/>
      <c r="W2739" s="206" t="str">
        <f t="shared" si="128"/>
        <v>WOR20161026NIPA1È</v>
      </c>
      <c r="X2739" s="206">
        <f t="shared" si="129"/>
        <v>0</v>
      </c>
      <c r="Y2739" s="206" t="str">
        <f>VLOOKUP(P2739,NIVEAUXADMIN!A:B,2,FALSE)</f>
        <v>HT10</v>
      </c>
      <c r="Z2739" s="206" t="str">
        <f>VLOOKUP(Q2739,NIVEAUXADMIN!E:F,2,FALSE)</f>
        <v>HT101014</v>
      </c>
      <c r="AA2739" s="206" t="str">
        <f>VLOOKUP(R2739,NIVEAUXADMIN!I:J,2,FALSE)</f>
        <v>HT101014-01</v>
      </c>
      <c r="AB2739" s="206">
        <f>IF(SUMPRODUCT(($A$4:$A2739=A2739)*($Q$4:$Q2739=Q2739))&gt;1,0,1)</f>
        <v>0</v>
      </c>
      <c r="AC2739" s="207">
        <f>IF(SUMPRODUCT(($A$4:$A2739=A2739)*($F$4:$F2739=F2739)*($Q$4:$Q2739=Q2739))&gt;1,0,1)</f>
        <v>0</v>
      </c>
      <c r="AD2739" s="206" t="str">
        <f t="shared" si="130"/>
        <v xml:space="preserve">{"Organisation": "World Vision International", "Indicateur": "Distribution de materiel d'abris d'urgence", "Statut": "Réalisé", "Date de l'activité (passé ou planifiée)
( jj-mm-aaaa)": "10/26/2016", "Département": "Nippes", "Commune": "Paillant", "Section Communale": "1ère Salagnac"}, </v>
      </c>
    </row>
    <row r="2740" spans="1:30" s="71" customFormat="1" x14ac:dyDescent="0.25">
      <c r="A2740" s="206" t="s">
        <v>1080</v>
      </c>
      <c r="B2740" s="71" t="s">
        <v>1090</v>
      </c>
      <c r="C2740" s="206"/>
      <c r="D2740" s="206" t="s">
        <v>15</v>
      </c>
      <c r="E2740" s="132">
        <v>42669</v>
      </c>
      <c r="F2740" s="208" t="s">
        <v>2417</v>
      </c>
      <c r="G2740" s="145" t="s">
        <v>1058</v>
      </c>
      <c r="H2740" s="138" t="str">
        <f>IFERROR(VLOOKUP(G2740,REFERENCES!O:P,2,FALSE),"")</f>
        <v xml:space="preserve">Nombre </v>
      </c>
      <c r="I2740" s="182">
        <v>270</v>
      </c>
      <c r="J2740" s="182"/>
      <c r="K2740" s="182"/>
      <c r="L2740" s="182"/>
      <c r="M2740" s="147" t="s">
        <v>1818</v>
      </c>
      <c r="N2740" s="207">
        <v>288</v>
      </c>
      <c r="O2740" s="149" t="s">
        <v>1038</v>
      </c>
      <c r="P2740" s="71" t="s">
        <v>16</v>
      </c>
      <c r="Q2740" s="206" t="s">
        <v>234</v>
      </c>
      <c r="R2740" s="176" t="s">
        <v>1237</v>
      </c>
      <c r="S2740" s="143"/>
      <c r="T2740" s="186"/>
      <c r="U2740" s="180"/>
      <c r="V2740" s="206" t="s">
        <v>1049</v>
      </c>
      <c r="W2740" s="206" t="str">
        <f t="shared" si="128"/>
        <v>WOR20161026GRAN1E</v>
      </c>
      <c r="X2740" s="206">
        <f t="shared" si="129"/>
        <v>0</v>
      </c>
      <c r="Y2740" s="206" t="str">
        <f>VLOOKUP(P2740,NIVEAUXADMIN!A:B,2,FALSE)</f>
        <v>HT08</v>
      </c>
      <c r="Z2740" s="206" t="str">
        <f>VLOOKUP(Q2740,NIVEAUXADMIN!E:F,2,FALSE)</f>
        <v>HT08821</v>
      </c>
      <c r="AA2740" s="206" t="str">
        <f>VLOOKUP(R2740,NIVEAUXADMIN!I:J,2,FALSE)</f>
        <v>HT08821-01</v>
      </c>
      <c r="AB2740" s="206">
        <f>IF(SUMPRODUCT(($A$4:$A2740=A2740)*($Q$4:$Q2740=Q2740))&gt;1,0,1)</f>
        <v>0</v>
      </c>
      <c r="AC2740" s="207">
        <f>IF(SUMPRODUCT(($A$4:$A2740=A2740)*($F$4:$F2740=F2740)*($Q$4:$Q2740=Q2740))&gt;1,0,1)</f>
        <v>1</v>
      </c>
      <c r="AD2740" s="206" t="str">
        <f t="shared" si="130"/>
        <v xml:space="preserve">{"Organisation": "World Vision International", "Indicateur": "Distribution de biens non-alimentaire", "Statut": "Réalisé", "Date de l'activité (passé ou planifiée)
( jj-mm-aaaa)": "10/26/2016", "Département": "Grande Anse", "Commune": "Anse d'Hainault", "Section Communale": "1e Grandoit"}, </v>
      </c>
    </row>
    <row r="2741" spans="1:30" s="71" customFormat="1" x14ac:dyDescent="0.25">
      <c r="A2741" s="206" t="s">
        <v>1080</v>
      </c>
      <c r="B2741" s="71" t="s">
        <v>1090</v>
      </c>
      <c r="C2741" s="206"/>
      <c r="D2741" s="206" t="s">
        <v>15</v>
      </c>
      <c r="E2741" s="132">
        <v>42669</v>
      </c>
      <c r="F2741" s="208" t="s">
        <v>2417</v>
      </c>
      <c r="G2741" s="145" t="s">
        <v>1047</v>
      </c>
      <c r="H2741" s="138" t="str">
        <f>IFERROR(VLOOKUP(G2741,REFERENCES!O:P,2,FALSE),"")</f>
        <v xml:space="preserve">Nombre </v>
      </c>
      <c r="I2741" s="182">
        <v>270</v>
      </c>
      <c r="J2741" s="182"/>
      <c r="K2741" s="182"/>
      <c r="L2741" s="182"/>
      <c r="M2741" s="147" t="s">
        <v>1818</v>
      </c>
      <c r="N2741" s="207">
        <v>288</v>
      </c>
      <c r="O2741" s="149" t="s">
        <v>1038</v>
      </c>
      <c r="P2741" s="206" t="s">
        <v>16</v>
      </c>
      <c r="Q2741" s="206" t="s">
        <v>234</v>
      </c>
      <c r="R2741" s="176" t="s">
        <v>1237</v>
      </c>
      <c r="S2741" s="143"/>
      <c r="T2741" s="186"/>
      <c r="U2741" s="180"/>
      <c r="V2741" s="145"/>
      <c r="W2741" s="206" t="str">
        <f t="shared" si="128"/>
        <v>WOR20161026GRAN1E</v>
      </c>
      <c r="X2741" s="206">
        <f t="shared" si="129"/>
        <v>0</v>
      </c>
      <c r="Y2741" s="206" t="str">
        <f>VLOOKUP(P2741,NIVEAUXADMIN!A:B,2,FALSE)</f>
        <v>HT08</v>
      </c>
      <c r="Z2741" s="206" t="str">
        <f>VLOOKUP(Q2741,NIVEAUXADMIN!E:F,2,FALSE)</f>
        <v>HT08821</v>
      </c>
      <c r="AA2741" s="206" t="str">
        <f>VLOOKUP(R2741,NIVEAUXADMIN!I:J,2,FALSE)</f>
        <v>HT08821-01</v>
      </c>
      <c r="AB2741" s="206">
        <f>IF(SUMPRODUCT(($A$4:$A2741=A2741)*($Q$4:$Q2741=Q2741))&gt;1,0,1)</f>
        <v>0</v>
      </c>
      <c r="AC2741" s="207">
        <f>IF(SUMPRODUCT(($A$4:$A2741=A2741)*($F$4:$F2741=F2741)*($Q$4:$Q2741=Q2741))&gt;1,0,1)</f>
        <v>0</v>
      </c>
      <c r="AD2741" s="206" t="str">
        <f t="shared" si="130"/>
        <v xml:space="preserve">{"Organisation": "World Vision International", "Indicateur": "Distribution de biens non-alimentaire", "Statut": "Réalisé", "Date de l'activité (passé ou planifiée)
( jj-mm-aaaa)": "10/26/2016", "Département": "Grande Anse", "Commune": "Anse d'Hainault", "Section Communale": "1e Grandoit"}, </v>
      </c>
    </row>
    <row r="2742" spans="1:30" s="71" customFormat="1" x14ac:dyDescent="0.25">
      <c r="A2742" s="206" t="s">
        <v>1080</v>
      </c>
      <c r="C2742" s="206"/>
      <c r="D2742" s="206" t="s">
        <v>15</v>
      </c>
      <c r="E2742" s="132">
        <v>42669</v>
      </c>
      <c r="F2742" s="77" t="s">
        <v>2417</v>
      </c>
      <c r="G2742" s="145" t="s">
        <v>1047</v>
      </c>
      <c r="H2742" s="138" t="str">
        <f>IFERROR(VLOOKUP(G2742,REFERENCES!O:P,2,FALSE),"")</f>
        <v xml:space="preserve">Nombre </v>
      </c>
      <c r="I2742" s="182">
        <v>600</v>
      </c>
      <c r="J2742" s="182"/>
      <c r="K2742" s="182"/>
      <c r="L2742" s="182"/>
      <c r="M2742" s="147" t="s">
        <v>1818</v>
      </c>
      <c r="N2742" s="207">
        <v>300</v>
      </c>
      <c r="O2742" s="149" t="s">
        <v>1038</v>
      </c>
      <c r="P2742" s="71" t="s">
        <v>151</v>
      </c>
      <c r="Q2742" s="206" t="s">
        <v>297</v>
      </c>
      <c r="R2742" s="176" t="s">
        <v>1342</v>
      </c>
      <c r="S2742" s="143"/>
      <c r="T2742" s="186"/>
      <c r="U2742" s="180"/>
      <c r="V2742" s="145"/>
      <c r="W2742" s="206" t="str">
        <f t="shared" si="128"/>
        <v>WOR20161026NIPA1È</v>
      </c>
      <c r="X2742" s="206">
        <f t="shared" si="129"/>
        <v>0</v>
      </c>
      <c r="Y2742" s="206" t="str">
        <f>VLOOKUP(P2742,NIVEAUXADMIN!A:B,2,FALSE)</f>
        <v>HT10</v>
      </c>
      <c r="Z2742" s="206" t="str">
        <f>VLOOKUP(Q2742,NIVEAUXADMIN!E:F,2,FALSE)</f>
        <v>HT101014</v>
      </c>
      <c r="AA2742" s="206" t="str">
        <f>VLOOKUP(R2742,NIVEAUXADMIN!I:J,2,FALSE)</f>
        <v>HT101014-01</v>
      </c>
      <c r="AB2742" s="206">
        <f>IF(SUMPRODUCT(($A$4:$A2742=A2742)*($Q$4:$Q2742=Q2742))&gt;1,0,1)</f>
        <v>0</v>
      </c>
      <c r="AC2742" s="207">
        <f>IF(SUMPRODUCT(($A$4:$A2742=A2742)*($F$4:$F2742=F2742)*($Q$4:$Q2742=Q2742))&gt;1,0,1)</f>
        <v>0</v>
      </c>
      <c r="AD2742" s="206" t="str">
        <f t="shared" si="130"/>
        <v xml:space="preserve">{"Organisation": "World Vision International", "Indicateur": "Distribution de biens non-alimentaire", "Statut": "Réalisé", "Date de l'activité (passé ou planifiée)
( jj-mm-aaaa)": "10/26/2016", "Département": "Nippes", "Commune": "Paillant", "Section Communale": "1ère Salagnac"}, </v>
      </c>
    </row>
    <row r="2743" spans="1:30" s="71" customFormat="1" x14ac:dyDescent="0.25">
      <c r="A2743" s="206" t="s">
        <v>1080</v>
      </c>
      <c r="C2743" s="206"/>
      <c r="D2743" s="206" t="s">
        <v>15</v>
      </c>
      <c r="E2743" s="132">
        <v>42669</v>
      </c>
      <c r="F2743" s="208" t="s">
        <v>2417</v>
      </c>
      <c r="G2743" s="145" t="s">
        <v>1055</v>
      </c>
      <c r="H2743" s="138" t="str">
        <f>IFERROR(VLOOKUP(G2743,REFERENCES!O:P,2,FALSE),"")</f>
        <v xml:space="preserve">Nombre </v>
      </c>
      <c r="I2743" s="182">
        <v>300</v>
      </c>
      <c r="J2743" s="182"/>
      <c r="K2743" s="182"/>
      <c r="L2743" s="182"/>
      <c r="M2743" s="147" t="s">
        <v>1818</v>
      </c>
      <c r="N2743" s="207">
        <v>300</v>
      </c>
      <c r="O2743" s="149" t="s">
        <v>1038</v>
      </c>
      <c r="P2743" s="71" t="s">
        <v>151</v>
      </c>
      <c r="Q2743" s="206" t="s">
        <v>297</v>
      </c>
      <c r="R2743" s="176" t="s">
        <v>1342</v>
      </c>
      <c r="S2743" s="143"/>
      <c r="T2743" s="186"/>
      <c r="U2743" s="180"/>
      <c r="V2743" s="145"/>
      <c r="W2743" s="206" t="str">
        <f t="shared" si="128"/>
        <v>WOR20161026NIPA1È</v>
      </c>
      <c r="X2743" s="206">
        <f t="shared" si="129"/>
        <v>0</v>
      </c>
      <c r="Y2743" s="206" t="str">
        <f>VLOOKUP(P2743,NIVEAUXADMIN!A:B,2,FALSE)</f>
        <v>HT10</v>
      </c>
      <c r="Z2743" s="206" t="str">
        <f>VLOOKUP(Q2743,NIVEAUXADMIN!E:F,2,FALSE)</f>
        <v>HT101014</v>
      </c>
      <c r="AA2743" s="206" t="str">
        <f>VLOOKUP(R2743,NIVEAUXADMIN!I:J,2,FALSE)</f>
        <v>HT101014-01</v>
      </c>
      <c r="AB2743" s="206">
        <f>IF(SUMPRODUCT(($A$4:$A2743=A2743)*($Q$4:$Q2743=Q2743))&gt;1,0,1)</f>
        <v>0</v>
      </c>
      <c r="AC2743" s="207">
        <f>IF(SUMPRODUCT(($A$4:$A2743=A2743)*($F$4:$F2743=F2743)*($Q$4:$Q2743=Q2743))&gt;1,0,1)</f>
        <v>0</v>
      </c>
      <c r="AD2743" s="206" t="str">
        <f t="shared" si="130"/>
        <v xml:space="preserve">{"Organisation": "World Vision International", "Indicateur": "Distribution de biens non-alimentaire", "Statut": "Réalisé", "Date de l'activité (passé ou planifiée)
( jj-mm-aaaa)": "10/26/2016", "Département": "Nippes", "Commune": "Paillant", "Section Communale": "1ère Salagnac"}, </v>
      </c>
    </row>
    <row r="2744" spans="1:30" s="71" customFormat="1" x14ac:dyDescent="0.25">
      <c r="A2744" s="206" t="s">
        <v>1080</v>
      </c>
      <c r="C2744" s="206"/>
      <c r="D2744" s="206" t="s">
        <v>15</v>
      </c>
      <c r="E2744" s="132">
        <v>42669</v>
      </c>
      <c r="F2744" s="208" t="s">
        <v>2417</v>
      </c>
      <c r="G2744" s="145" t="s">
        <v>1051</v>
      </c>
      <c r="H2744" s="138" t="str">
        <f>IFERROR(VLOOKUP(G2744,REFERENCES!O:P,2,FALSE),"")</f>
        <v xml:space="preserve">Nombre </v>
      </c>
      <c r="I2744" s="182">
        <v>600</v>
      </c>
      <c r="J2744" s="182"/>
      <c r="K2744" s="182"/>
      <c r="L2744" s="182"/>
      <c r="M2744" s="147" t="s">
        <v>1818</v>
      </c>
      <c r="N2744" s="207">
        <v>300</v>
      </c>
      <c r="O2744" s="149" t="s">
        <v>1038</v>
      </c>
      <c r="P2744" s="71" t="s">
        <v>151</v>
      </c>
      <c r="Q2744" s="206" t="s">
        <v>297</v>
      </c>
      <c r="R2744" s="176" t="s">
        <v>1342</v>
      </c>
      <c r="S2744" s="143"/>
      <c r="T2744" s="186"/>
      <c r="U2744" s="180"/>
      <c r="V2744" s="145"/>
      <c r="W2744" s="206" t="str">
        <f t="shared" si="128"/>
        <v>WOR20161026NIPA1È</v>
      </c>
      <c r="X2744" s="206">
        <f t="shared" si="129"/>
        <v>0</v>
      </c>
      <c r="Y2744" s="206" t="str">
        <f>VLOOKUP(P2744,NIVEAUXADMIN!A:B,2,FALSE)</f>
        <v>HT10</v>
      </c>
      <c r="Z2744" s="206" t="str">
        <f>VLOOKUP(Q2744,NIVEAUXADMIN!E:F,2,FALSE)</f>
        <v>HT101014</v>
      </c>
      <c r="AA2744" s="206" t="str">
        <f>VLOOKUP(R2744,NIVEAUXADMIN!I:J,2,FALSE)</f>
        <v>HT101014-01</v>
      </c>
      <c r="AB2744" s="206">
        <f>IF(SUMPRODUCT(($A$4:$A2744=A2744)*($Q$4:$Q2744=Q2744))&gt;1,0,1)</f>
        <v>0</v>
      </c>
      <c r="AC2744" s="207">
        <f>IF(SUMPRODUCT(($A$4:$A2744=A2744)*($F$4:$F2744=F2744)*($Q$4:$Q2744=Q2744))&gt;1,0,1)</f>
        <v>0</v>
      </c>
      <c r="AD2744" s="206" t="str">
        <f t="shared" si="130"/>
        <v xml:space="preserve">{"Organisation": "World Vision International", "Indicateur": "Distribution de biens non-alimentaire", "Statut": "Réalisé", "Date de l'activité (passé ou planifiée)
( jj-mm-aaaa)": "10/26/2016", "Département": "Nippes", "Commune": "Paillant", "Section Communale": "1ère Salagnac"}, </v>
      </c>
    </row>
    <row r="2745" spans="1:30" s="71" customFormat="1" x14ac:dyDescent="0.25">
      <c r="A2745" s="71" t="s">
        <v>1080</v>
      </c>
      <c r="D2745" s="71" t="s">
        <v>15</v>
      </c>
      <c r="E2745" s="132">
        <v>42669</v>
      </c>
      <c r="F2745" s="208" t="s">
        <v>2417</v>
      </c>
      <c r="G2745" s="145" t="s">
        <v>1050</v>
      </c>
      <c r="H2745" s="138" t="str">
        <f>IFERROR(VLOOKUP(G2745,REFERENCES!O:P,2,FALSE),"")</f>
        <v xml:space="preserve">Nombre </v>
      </c>
      <c r="I2745" s="182">
        <v>300</v>
      </c>
      <c r="J2745" s="182"/>
      <c r="K2745" s="182"/>
      <c r="L2745" s="182"/>
      <c r="M2745" s="147" t="s">
        <v>1818</v>
      </c>
      <c r="N2745" s="207">
        <v>300</v>
      </c>
      <c r="O2745" s="149" t="s">
        <v>1038</v>
      </c>
      <c r="P2745" s="206" t="s">
        <v>151</v>
      </c>
      <c r="Q2745" s="206" t="s">
        <v>297</v>
      </c>
      <c r="R2745" s="176" t="s">
        <v>1342</v>
      </c>
      <c r="T2745" s="186"/>
      <c r="U2745" s="180"/>
      <c r="V2745" s="145"/>
      <c r="W2745" s="206" t="str">
        <f t="shared" si="128"/>
        <v>WOR20161026NIPA1È</v>
      </c>
      <c r="X2745" s="206">
        <f t="shared" si="129"/>
        <v>0</v>
      </c>
      <c r="Y2745" s="206" t="str">
        <f>VLOOKUP(P2745,NIVEAUXADMIN!A:B,2,FALSE)</f>
        <v>HT10</v>
      </c>
      <c r="Z2745" s="206" t="str">
        <f>VLOOKUP(Q2745,NIVEAUXADMIN!E:F,2,FALSE)</f>
        <v>HT101014</v>
      </c>
      <c r="AA2745" s="206" t="str">
        <f>VLOOKUP(R2745,NIVEAUXADMIN!I:J,2,FALSE)</f>
        <v>HT101014-01</v>
      </c>
      <c r="AB2745" s="206">
        <f>IF(SUMPRODUCT(($A$4:$A2745=A2745)*($Q$4:$Q2745=Q2745))&gt;1,0,1)</f>
        <v>0</v>
      </c>
      <c r="AC2745" s="207">
        <f>IF(SUMPRODUCT(($A$4:$A2745=A2745)*($F$4:$F2745=F2745)*($Q$4:$Q2745=Q2745))&gt;1,0,1)</f>
        <v>0</v>
      </c>
      <c r="AD2745" s="206" t="str">
        <f t="shared" si="130"/>
        <v xml:space="preserve">{"Organisation": "World Vision International", "Indicateur": "Distribution de biens non-alimentaire", "Statut": "Réalisé", "Date de l'activité (passé ou planifiée)
( jj-mm-aaaa)": "10/26/2016", "Département": "Nippes", "Commune": "Paillant", "Section Communale": "1ère Salagnac"}, </v>
      </c>
    </row>
    <row r="2746" spans="1:30" s="71" customFormat="1" x14ac:dyDescent="0.25">
      <c r="A2746" s="71" t="s">
        <v>1080</v>
      </c>
      <c r="B2746" s="71" t="s">
        <v>1090</v>
      </c>
      <c r="D2746" s="71" t="s">
        <v>15</v>
      </c>
      <c r="E2746" s="132">
        <v>42671</v>
      </c>
      <c r="F2746" s="208" t="s">
        <v>2420</v>
      </c>
      <c r="G2746" s="145" t="s">
        <v>2409</v>
      </c>
      <c r="H2746" s="138" t="str">
        <f>IFERROR(VLOOKUP(G2746,REFERENCES!O:P,2,FALSE),"")</f>
        <v xml:space="preserve">Nombre </v>
      </c>
      <c r="I2746" s="182">
        <v>250</v>
      </c>
      <c r="J2746" s="182"/>
      <c r="K2746" s="182"/>
      <c r="L2746" s="182"/>
      <c r="M2746" s="147" t="s">
        <v>1818</v>
      </c>
      <c r="N2746" s="207">
        <v>288</v>
      </c>
      <c r="O2746" s="206"/>
      <c r="P2746" s="71" t="s">
        <v>16</v>
      </c>
      <c r="Q2746" s="71" t="s">
        <v>246</v>
      </c>
      <c r="R2746" s="176" t="s">
        <v>1575</v>
      </c>
      <c r="T2746" s="186"/>
      <c r="U2746" s="180"/>
      <c r="V2746" s="145"/>
      <c r="W2746" s="206" t="str">
        <f t="shared" si="128"/>
        <v>WOR20161028GRBE4È</v>
      </c>
      <c r="X2746" s="206">
        <f t="shared" si="129"/>
        <v>0</v>
      </c>
      <c r="Y2746" s="206" t="str">
        <f>VLOOKUP(P2746,NIVEAUXADMIN!A:B,2,FALSE)</f>
        <v>HT08</v>
      </c>
      <c r="Z2746" s="206" t="str">
        <f>VLOOKUP(Q2746,NIVEAUXADMIN!E:F,2,FALSE)</f>
        <v>HT08833</v>
      </c>
      <c r="AA2746" s="206" t="str">
        <f>VLOOKUP(R2746,NIVEAUXADMIN!I:J,2,FALSE)</f>
        <v>HT08833-01</v>
      </c>
      <c r="AB2746" s="206">
        <f>IF(SUMPRODUCT(($A$4:$A2746=A2746)*($Q$4:$Q2746=Q2746))&gt;1,0,1)</f>
        <v>1</v>
      </c>
      <c r="AC2746" s="207">
        <f>IF(SUMPRODUCT(($A$4:$A2746=A2746)*($F$4:$F2746=F2746)*($Q$4:$Q2746=Q2746))&gt;1,0,1)</f>
        <v>1</v>
      </c>
      <c r="AD2746" s="206" t="str">
        <f t="shared" si="130"/>
        <v xml:space="preserve">{"Organisation": "World Vision International", "Indicateur": "Distribution de materiel d'abris d'urgence", "Statut": "Réalisé", "Date de l'activité (passé ou planifiée)
( jj-mm-aaaa)": "10/28/2016", "Département": "Grande Anse", "Commune": "Beaumont", "Section Communale": "4ème Beaumont"}, </v>
      </c>
    </row>
    <row r="2747" spans="1:30" s="71" customFormat="1" x14ac:dyDescent="0.25">
      <c r="A2747" s="71" t="s">
        <v>1080</v>
      </c>
      <c r="B2747" s="71" t="s">
        <v>1090</v>
      </c>
      <c r="D2747" s="71" t="s">
        <v>15</v>
      </c>
      <c r="E2747" s="132">
        <v>42671</v>
      </c>
      <c r="F2747" s="208" t="s">
        <v>2417</v>
      </c>
      <c r="G2747" s="145" t="s">
        <v>1058</v>
      </c>
      <c r="H2747" s="138" t="str">
        <f>IFERROR(VLOOKUP(G2747,REFERENCES!O:P,2,FALSE),"")</f>
        <v xml:space="preserve">Nombre </v>
      </c>
      <c r="I2747" s="182">
        <v>270</v>
      </c>
      <c r="J2747" s="182"/>
      <c r="K2747" s="182"/>
      <c r="L2747" s="182"/>
      <c r="M2747" s="147" t="s">
        <v>1818</v>
      </c>
      <c r="N2747" s="207">
        <v>288</v>
      </c>
      <c r="O2747" s="149" t="s">
        <v>1038</v>
      </c>
      <c r="P2747" s="71" t="s">
        <v>16</v>
      </c>
      <c r="Q2747" s="71" t="s">
        <v>246</v>
      </c>
      <c r="R2747" s="176" t="s">
        <v>1575</v>
      </c>
      <c r="T2747" s="186"/>
      <c r="U2747" s="180"/>
      <c r="V2747" s="206" t="s">
        <v>1049</v>
      </c>
      <c r="W2747" s="206" t="str">
        <f t="shared" si="128"/>
        <v>WOR20161028GRBE4È</v>
      </c>
      <c r="X2747" s="206">
        <f t="shared" si="129"/>
        <v>0</v>
      </c>
      <c r="Y2747" s="206" t="str">
        <f>VLOOKUP(P2747,NIVEAUXADMIN!A:B,2,FALSE)</f>
        <v>HT08</v>
      </c>
      <c r="Z2747" s="206" t="str">
        <f>VLOOKUP(Q2747,NIVEAUXADMIN!E:F,2,FALSE)</f>
        <v>HT08833</v>
      </c>
      <c r="AA2747" s="206" t="str">
        <f>VLOOKUP(R2747,NIVEAUXADMIN!I:J,2,FALSE)</f>
        <v>HT08833-01</v>
      </c>
      <c r="AB2747" s="206">
        <f>IF(SUMPRODUCT(($A$4:$A2747=A2747)*($Q$4:$Q2747=Q2747))&gt;1,0,1)</f>
        <v>0</v>
      </c>
      <c r="AC2747" s="207">
        <f>IF(SUMPRODUCT(($A$4:$A2747=A2747)*($F$4:$F2747=F2747)*($Q$4:$Q2747=Q2747))&gt;1,0,1)</f>
        <v>1</v>
      </c>
      <c r="AD2747" s="206" t="str">
        <f t="shared" si="130"/>
        <v xml:space="preserve">{"Organisation": "World Vision International", "Indicateur": "Distribution de biens non-alimentaire", "Statut": "Réalisé", "Date de l'activité (passé ou planifiée)
( jj-mm-aaaa)": "10/28/2016", "Département": "Grande Anse", "Commune": "Beaumont", "Section Communale": "4ème Beaumont"}, </v>
      </c>
    </row>
    <row r="2748" spans="1:30" s="71" customFormat="1" x14ac:dyDescent="0.25">
      <c r="A2748" s="71" t="s">
        <v>1080</v>
      </c>
      <c r="B2748" s="71" t="s">
        <v>1090</v>
      </c>
      <c r="D2748" s="71" t="s">
        <v>15</v>
      </c>
      <c r="E2748" s="132">
        <v>42671</v>
      </c>
      <c r="F2748" s="208" t="s">
        <v>2417</v>
      </c>
      <c r="G2748" s="145" t="s">
        <v>1047</v>
      </c>
      <c r="H2748" s="138" t="str">
        <f>IFERROR(VLOOKUP(G2748,REFERENCES!O:P,2,FALSE),"")</f>
        <v xml:space="preserve">Nombre </v>
      </c>
      <c r="I2748" s="182">
        <v>270</v>
      </c>
      <c r="J2748" s="182"/>
      <c r="K2748" s="182"/>
      <c r="L2748" s="182"/>
      <c r="M2748" s="147" t="s">
        <v>1818</v>
      </c>
      <c r="N2748" s="207">
        <v>288</v>
      </c>
      <c r="O2748" s="149" t="s">
        <v>1038</v>
      </c>
      <c r="P2748" s="143" t="s">
        <v>16</v>
      </c>
      <c r="Q2748" s="143" t="s">
        <v>246</v>
      </c>
      <c r="R2748" s="176" t="s">
        <v>1575</v>
      </c>
      <c r="T2748" s="186"/>
      <c r="U2748" s="180"/>
      <c r="V2748" s="145"/>
      <c r="W2748" s="206" t="str">
        <f t="shared" si="128"/>
        <v>WOR20161028GRBE4È</v>
      </c>
      <c r="X2748" s="206">
        <f t="shared" si="129"/>
        <v>0</v>
      </c>
      <c r="Y2748" s="206" t="str">
        <f>VLOOKUP(P2748,NIVEAUXADMIN!A:B,2,FALSE)</f>
        <v>HT08</v>
      </c>
      <c r="Z2748" s="206" t="str">
        <f>VLOOKUP(Q2748,NIVEAUXADMIN!E:F,2,FALSE)</f>
        <v>HT08833</v>
      </c>
      <c r="AA2748" s="206" t="str">
        <f>VLOOKUP(R2748,NIVEAUXADMIN!I:J,2,FALSE)</f>
        <v>HT08833-01</v>
      </c>
      <c r="AB2748" s="206">
        <f>IF(SUMPRODUCT(($A$4:$A2748=A2748)*($Q$4:$Q2748=Q2748))&gt;1,0,1)</f>
        <v>0</v>
      </c>
      <c r="AC2748" s="207">
        <f>IF(SUMPRODUCT(($A$4:$A2748=A2748)*($F$4:$F2748=F2748)*($Q$4:$Q2748=Q2748))&gt;1,0,1)</f>
        <v>0</v>
      </c>
      <c r="AD2748" s="206" t="str">
        <f t="shared" si="130"/>
        <v xml:space="preserve">{"Organisation": "World Vision International", "Indicateur": "Distribution de biens non-alimentaire", "Statut": "Réalisé", "Date de l'activité (passé ou planifiée)
( jj-mm-aaaa)": "10/28/2016", "Département": "Grande Anse", "Commune": "Beaumont", "Section Communale": "4ème Beaumont"}, </v>
      </c>
    </row>
    <row r="2749" spans="1:30" s="71" customFormat="1" x14ac:dyDescent="0.25">
      <c r="A2749" s="71" t="s">
        <v>1080</v>
      </c>
      <c r="D2749" s="71" t="s">
        <v>15</v>
      </c>
      <c r="E2749" s="132">
        <v>42671</v>
      </c>
      <c r="F2749" s="77" t="s">
        <v>2416</v>
      </c>
      <c r="G2749" s="217" t="s">
        <v>1027</v>
      </c>
      <c r="H2749" s="138" t="str">
        <f>IFERROR(VLOOKUP(G2749,REFERENCES!O:P,2,FALSE),"")</f>
        <v/>
      </c>
      <c r="I2749" s="182">
        <v>479</v>
      </c>
      <c r="J2749" s="182"/>
      <c r="K2749" s="182"/>
      <c r="L2749" s="182"/>
      <c r="M2749" s="147"/>
      <c r="N2749" s="207">
        <v>479</v>
      </c>
      <c r="O2749" s="149" t="s">
        <v>1038</v>
      </c>
      <c r="P2749" s="71" t="s">
        <v>151</v>
      </c>
      <c r="Q2749" s="71" t="s">
        <v>294</v>
      </c>
      <c r="R2749" s="176" t="s">
        <v>1272</v>
      </c>
      <c r="S2749" s="71" t="s">
        <v>1185</v>
      </c>
      <c r="T2749" s="186"/>
      <c r="U2749" s="180"/>
      <c r="V2749" s="145"/>
      <c r="W2749" s="206" t="str">
        <f t="shared" si="128"/>
        <v>WOR20161028NIMI1È</v>
      </c>
      <c r="X2749" s="206">
        <f t="shared" si="129"/>
        <v>0</v>
      </c>
      <c r="Y2749" s="206" t="str">
        <f>VLOOKUP(P2749,NIVEAUXADMIN!A:B,2,FALSE)</f>
        <v>HT10</v>
      </c>
      <c r="Z2749" s="206" t="str">
        <f>VLOOKUP(Q2749,NIVEAUXADMIN!E:F,2,FALSE)</f>
        <v>HT101011</v>
      </c>
      <c r="AA2749" s="206" t="str">
        <f>VLOOKUP(R2749,NIVEAUXADMIN!I:J,2,FALSE)</f>
        <v>HT101011-01</v>
      </c>
      <c r="AB2749" s="206">
        <f>IF(SUMPRODUCT(($A$4:$A2749=A2749)*($Q$4:$Q2749=Q2749))&gt;1,0,1)</f>
        <v>0</v>
      </c>
      <c r="AC2749" s="207">
        <f>IF(SUMPRODUCT(($A$4:$A2749=A2749)*($F$4:$F2749=F2749)*($Q$4:$Q2749=Q2749))&gt;1,0,1)</f>
        <v>1</v>
      </c>
      <c r="AD2749" s="206" t="str">
        <f t="shared" si="130"/>
        <v xml:space="preserve">{"Organisation": "World Vision International", "Indicateur": "Formation technique", "Statut": "Réalisé", "Date de l'activité (passé ou planifiée)
( jj-mm-aaaa)": "10/28/2016", "Département": "Nippes", "Commune": "Miragoane", "Section Communale": "1ère Chalon"}, </v>
      </c>
    </row>
    <row r="2750" spans="1:30" s="71" customFormat="1" x14ac:dyDescent="0.25">
      <c r="A2750" s="71" t="s">
        <v>1080</v>
      </c>
      <c r="D2750" s="71" t="s">
        <v>15</v>
      </c>
      <c r="E2750" s="132">
        <v>42672</v>
      </c>
      <c r="F2750" s="208" t="s">
        <v>2420</v>
      </c>
      <c r="G2750" s="145" t="s">
        <v>2409</v>
      </c>
      <c r="H2750" s="138" t="str">
        <f>IFERROR(VLOOKUP(G2750,REFERENCES!O:P,2,FALSE),"")</f>
        <v xml:space="preserve">Nombre </v>
      </c>
      <c r="I2750" s="182">
        <v>150</v>
      </c>
      <c r="J2750" s="182"/>
      <c r="K2750" s="182"/>
      <c r="L2750" s="182"/>
      <c r="M2750" s="147" t="s">
        <v>1818</v>
      </c>
      <c r="N2750" s="207">
        <v>150</v>
      </c>
      <c r="O2750" s="206"/>
      <c r="P2750" s="71" t="s">
        <v>151</v>
      </c>
      <c r="Q2750" s="71" t="s">
        <v>294</v>
      </c>
      <c r="R2750" s="176" t="s">
        <v>1272</v>
      </c>
      <c r="T2750" s="186"/>
      <c r="U2750" s="180"/>
      <c r="V2750" s="145"/>
      <c r="W2750" s="206" t="str">
        <f t="shared" si="128"/>
        <v>WOR20161029NIMI1È</v>
      </c>
      <c r="X2750" s="206">
        <f t="shared" si="129"/>
        <v>0</v>
      </c>
      <c r="Y2750" s="206" t="str">
        <f>VLOOKUP(P2750,NIVEAUXADMIN!A:B,2,FALSE)</f>
        <v>HT10</v>
      </c>
      <c r="Z2750" s="206" t="str">
        <f>VLOOKUP(Q2750,NIVEAUXADMIN!E:F,2,FALSE)</f>
        <v>HT101011</v>
      </c>
      <c r="AA2750" s="206" t="str">
        <f>VLOOKUP(R2750,NIVEAUXADMIN!I:J,2,FALSE)</f>
        <v>HT101011-01</v>
      </c>
      <c r="AB2750" s="206">
        <f>IF(SUMPRODUCT(($A$4:$A2750=A2750)*($Q$4:$Q2750=Q2750))&gt;1,0,1)</f>
        <v>0</v>
      </c>
      <c r="AC2750" s="207">
        <f>IF(SUMPRODUCT(($A$4:$A2750=A2750)*($F$4:$F2750=F2750)*($Q$4:$Q2750=Q2750))&gt;1,0,1)</f>
        <v>0</v>
      </c>
      <c r="AD2750" s="206" t="str">
        <f t="shared" si="130"/>
        <v xml:space="preserve">{"Organisation": "World Vision International", "Indicateur": "Distribution de materiel d'abris d'urgence", "Statut": "Réalisé", "Date de l'activité (passé ou planifiée)
( jj-mm-aaaa)": "10/29/2016", "Département": "Nippes", "Commune": "Miragoane", "Section Communale": "1ère Chalon"}, </v>
      </c>
    </row>
    <row r="2751" spans="1:30" s="71" customFormat="1" x14ac:dyDescent="0.25">
      <c r="A2751" s="71" t="s">
        <v>1080</v>
      </c>
      <c r="D2751" s="71" t="s">
        <v>15</v>
      </c>
      <c r="E2751" s="132">
        <v>42672</v>
      </c>
      <c r="F2751" s="77" t="s">
        <v>2417</v>
      </c>
      <c r="G2751" s="145" t="s">
        <v>1047</v>
      </c>
      <c r="H2751" s="138" t="str">
        <f>IFERROR(VLOOKUP(G2751,REFERENCES!O:P,2,FALSE),"")</f>
        <v xml:space="preserve">Nombre </v>
      </c>
      <c r="I2751" s="182">
        <v>300</v>
      </c>
      <c r="J2751" s="182"/>
      <c r="K2751" s="182"/>
      <c r="L2751" s="182"/>
      <c r="M2751" s="147" t="s">
        <v>1818</v>
      </c>
      <c r="N2751" s="207">
        <v>150</v>
      </c>
      <c r="O2751" s="149" t="s">
        <v>1038</v>
      </c>
      <c r="P2751" s="71" t="s">
        <v>151</v>
      </c>
      <c r="Q2751" s="71" t="s">
        <v>294</v>
      </c>
      <c r="R2751" s="176" t="s">
        <v>1272</v>
      </c>
      <c r="T2751" s="186"/>
      <c r="U2751" s="180"/>
      <c r="V2751" s="145"/>
      <c r="W2751" s="206" t="str">
        <f t="shared" si="128"/>
        <v>WOR20161029NIMI1È</v>
      </c>
      <c r="X2751" s="206">
        <f t="shared" si="129"/>
        <v>0</v>
      </c>
      <c r="Y2751" s="206" t="str">
        <f>VLOOKUP(P2751,NIVEAUXADMIN!A:B,2,FALSE)</f>
        <v>HT10</v>
      </c>
      <c r="Z2751" s="206" t="str">
        <f>VLOOKUP(Q2751,NIVEAUXADMIN!E:F,2,FALSE)</f>
        <v>HT101011</v>
      </c>
      <c r="AA2751" s="206" t="str">
        <f>VLOOKUP(R2751,NIVEAUXADMIN!I:J,2,FALSE)</f>
        <v>HT101011-01</v>
      </c>
      <c r="AB2751" s="206">
        <f>IF(SUMPRODUCT(($A$4:$A2751=A2751)*($Q$4:$Q2751=Q2751))&gt;1,0,1)</f>
        <v>0</v>
      </c>
      <c r="AC2751" s="207">
        <f>IF(SUMPRODUCT(($A$4:$A2751=A2751)*($F$4:$F2751=F2751)*($Q$4:$Q2751=Q2751))&gt;1,0,1)</f>
        <v>0</v>
      </c>
      <c r="AD2751" s="206" t="str">
        <f t="shared" si="130"/>
        <v xml:space="preserve">{"Organisation": "World Vision International", "Indicateur": "Distribution de biens non-alimentaire", "Statut": "Réalisé", "Date de l'activité (passé ou planifiée)
( jj-mm-aaaa)": "10/29/2016", "Département": "Nippes", "Commune": "Miragoane", "Section Communale": "1ère Chalon"}, </v>
      </c>
    </row>
    <row r="2752" spans="1:30" s="71" customFormat="1" x14ac:dyDescent="0.25">
      <c r="A2752" s="71" t="s">
        <v>1080</v>
      </c>
      <c r="D2752" s="71" t="s">
        <v>15</v>
      </c>
      <c r="E2752" s="132">
        <v>42672</v>
      </c>
      <c r="F2752" s="208" t="s">
        <v>2417</v>
      </c>
      <c r="G2752" s="145" t="s">
        <v>1055</v>
      </c>
      <c r="H2752" s="138" t="str">
        <f>IFERROR(VLOOKUP(G2752,REFERENCES!O:P,2,FALSE),"")</f>
        <v xml:space="preserve">Nombre </v>
      </c>
      <c r="I2752" s="182">
        <v>150</v>
      </c>
      <c r="J2752" s="182"/>
      <c r="K2752" s="182"/>
      <c r="L2752" s="182"/>
      <c r="M2752" s="147" t="s">
        <v>1818</v>
      </c>
      <c r="N2752" s="207">
        <v>150</v>
      </c>
      <c r="O2752" s="149" t="s">
        <v>1038</v>
      </c>
      <c r="P2752" s="71" t="s">
        <v>151</v>
      </c>
      <c r="Q2752" s="71" t="s">
        <v>294</v>
      </c>
      <c r="R2752" s="176" t="s">
        <v>1272</v>
      </c>
      <c r="T2752" s="186"/>
      <c r="U2752" s="180"/>
      <c r="V2752" s="145"/>
      <c r="W2752" s="206" t="str">
        <f t="shared" si="128"/>
        <v>WOR20161029NIMI1È</v>
      </c>
      <c r="X2752" s="206">
        <f t="shared" si="129"/>
        <v>0</v>
      </c>
      <c r="Y2752" s="206" t="str">
        <f>VLOOKUP(P2752,NIVEAUXADMIN!A:B,2,FALSE)</f>
        <v>HT10</v>
      </c>
      <c r="Z2752" s="206" t="str">
        <f>VLOOKUP(Q2752,NIVEAUXADMIN!E:F,2,FALSE)</f>
        <v>HT101011</v>
      </c>
      <c r="AA2752" s="206" t="str">
        <f>VLOOKUP(R2752,NIVEAUXADMIN!I:J,2,FALSE)</f>
        <v>HT101011-01</v>
      </c>
      <c r="AB2752" s="206">
        <f>IF(SUMPRODUCT(($A$4:$A2752=A2752)*($Q$4:$Q2752=Q2752))&gt;1,0,1)</f>
        <v>0</v>
      </c>
      <c r="AC2752" s="207">
        <f>IF(SUMPRODUCT(($A$4:$A2752=A2752)*($F$4:$F2752=F2752)*($Q$4:$Q2752=Q2752))&gt;1,0,1)</f>
        <v>0</v>
      </c>
      <c r="AD2752" s="206" t="str">
        <f t="shared" si="130"/>
        <v xml:space="preserve">{"Organisation": "World Vision International", "Indicateur": "Distribution de biens non-alimentaire", "Statut": "Réalisé", "Date de l'activité (passé ou planifiée)
( jj-mm-aaaa)": "10/29/2016", "Département": "Nippes", "Commune": "Miragoane", "Section Communale": "1ère Chalon"}, </v>
      </c>
    </row>
    <row r="2753" spans="1:30" s="71" customFormat="1" x14ac:dyDescent="0.25">
      <c r="A2753" s="71" t="s">
        <v>1080</v>
      </c>
      <c r="D2753" s="71" t="s">
        <v>15</v>
      </c>
      <c r="E2753" s="132">
        <v>42672</v>
      </c>
      <c r="F2753" s="77" t="s">
        <v>2417</v>
      </c>
      <c r="G2753" s="145" t="s">
        <v>1051</v>
      </c>
      <c r="H2753" s="138" t="str">
        <f>IFERROR(VLOOKUP(G2753,REFERENCES!O:P,2,FALSE),"")</f>
        <v xml:space="preserve">Nombre </v>
      </c>
      <c r="I2753" s="182">
        <v>300</v>
      </c>
      <c r="J2753" s="182"/>
      <c r="K2753" s="182"/>
      <c r="L2753" s="182"/>
      <c r="M2753" s="147" t="s">
        <v>1818</v>
      </c>
      <c r="N2753" s="207">
        <v>150</v>
      </c>
      <c r="O2753" s="149" t="s">
        <v>1038</v>
      </c>
      <c r="P2753" s="206" t="s">
        <v>151</v>
      </c>
      <c r="Q2753" s="206" t="s">
        <v>294</v>
      </c>
      <c r="R2753" s="176" t="s">
        <v>1272</v>
      </c>
      <c r="T2753" s="186"/>
      <c r="U2753" s="180"/>
      <c r="V2753" s="145"/>
      <c r="W2753" s="206" t="str">
        <f t="shared" si="128"/>
        <v>WOR20161029NIMI1È</v>
      </c>
      <c r="X2753" s="206">
        <f t="shared" si="129"/>
        <v>0</v>
      </c>
      <c r="Y2753" s="206" t="str">
        <f>VLOOKUP(P2753,NIVEAUXADMIN!A:B,2,FALSE)</f>
        <v>HT10</v>
      </c>
      <c r="Z2753" s="206" t="str">
        <f>VLOOKUP(Q2753,NIVEAUXADMIN!E:F,2,FALSE)</f>
        <v>HT101011</v>
      </c>
      <c r="AA2753" s="206" t="str">
        <f>VLOOKUP(R2753,NIVEAUXADMIN!I:J,2,FALSE)</f>
        <v>HT101011-01</v>
      </c>
      <c r="AB2753" s="206">
        <f>IF(SUMPRODUCT(($A$4:$A2753=A2753)*($Q$4:$Q2753=Q2753))&gt;1,0,1)</f>
        <v>0</v>
      </c>
      <c r="AC2753" s="207">
        <f>IF(SUMPRODUCT(($A$4:$A2753=A2753)*($F$4:$F2753=F2753)*($Q$4:$Q2753=Q2753))&gt;1,0,1)</f>
        <v>0</v>
      </c>
      <c r="AD2753" s="206" t="str">
        <f t="shared" si="130"/>
        <v xml:space="preserve">{"Organisation": "World Vision International", "Indicateur": "Distribution de biens non-alimentaire", "Statut": "Réalisé", "Date de l'activité (passé ou planifiée)
( jj-mm-aaaa)": "10/29/2016", "Département": "Nippes", "Commune": "Miragoane", "Section Communale": "1ère Chalon"}, </v>
      </c>
    </row>
    <row r="2754" spans="1:30" x14ac:dyDescent="0.25">
      <c r="A2754" s="71" t="s">
        <v>1080</v>
      </c>
      <c r="B2754" s="71"/>
      <c r="C2754" s="71"/>
      <c r="D2754" s="71" t="s">
        <v>15</v>
      </c>
      <c r="E2754" s="132">
        <v>42673</v>
      </c>
      <c r="F2754" s="148" t="s">
        <v>2417</v>
      </c>
      <c r="G2754" s="145" t="s">
        <v>1052</v>
      </c>
      <c r="H2754" s="138" t="str">
        <f>IFERROR(VLOOKUP(G2754,REFERENCES!O:P,2,FALSE),"")</f>
        <v xml:space="preserve">Nombre </v>
      </c>
      <c r="I2754" s="182">
        <v>6180</v>
      </c>
      <c r="J2754" s="182"/>
      <c r="K2754" s="182"/>
      <c r="L2754" s="182"/>
      <c r="M2754" s="147" t="s">
        <v>1818</v>
      </c>
      <c r="N2754" s="207">
        <v>103</v>
      </c>
      <c r="O2754" s="149" t="s">
        <v>1038</v>
      </c>
      <c r="P2754" s="71" t="s">
        <v>172</v>
      </c>
      <c r="Q2754" s="71" t="s">
        <v>492</v>
      </c>
      <c r="R2754" s="176" t="s">
        <v>1747</v>
      </c>
      <c r="S2754" s="71"/>
      <c r="T2754" s="186"/>
      <c r="U2754" s="180"/>
      <c r="V2754" s="145"/>
      <c r="W2754" s="206" t="str">
        <f t="shared" si="128"/>
        <v>WOR20161030OUPO8È</v>
      </c>
      <c r="X2754" s="206">
        <f t="shared" si="129"/>
        <v>0</v>
      </c>
      <c r="Y2754" s="206" t="str">
        <f>VLOOKUP(P2754,NIVEAUXADMIN!A:B,2,FALSE)</f>
        <v>HT01</v>
      </c>
      <c r="Z2754" s="206" t="str">
        <f>VLOOKUP(Q2754,NIVEAUXADMIN!E:F,2,FALSE)</f>
        <v>HT01152</v>
      </c>
      <c r="AA2754" s="206" t="str">
        <f>VLOOKUP(R2754,NIVEAUXADMIN!I:J,2,FALSE)</f>
        <v>HT01152-03</v>
      </c>
      <c r="AB2754" s="206">
        <f>IF(SUMPRODUCT(($A$4:$A2754=A2754)*($Q$4:$Q2754=Q2754))&gt;1,0,1)</f>
        <v>0</v>
      </c>
      <c r="AC2754" s="207">
        <f>IF(SUMPRODUCT(($A$4:$A2754=A2754)*($F$4:$F2754=F2754)*($Q$4:$Q2754=Q2754))&gt;1,0,1)</f>
        <v>0</v>
      </c>
      <c r="AD2754" s="206" t="str">
        <f t="shared" si="130"/>
        <v xml:space="preserve">{"Organisation": "World Vision International", "Indicateur": "Distribution de biens non-alimentaire", "Statut": "Réalisé", "Date de l'activité (passé ou planifiée)
( jj-mm-aaaa)": "10/30/2016", "Département": "Ouest", "Commune": "Pointe A Raquette", "Section Communale": "8ème Trou Louis"}, </v>
      </c>
    </row>
    <row r="2755" spans="1:30" x14ac:dyDescent="0.25">
      <c r="A2755" s="71" t="s">
        <v>1080</v>
      </c>
      <c r="B2755" s="71"/>
      <c r="C2755" s="71"/>
      <c r="D2755" s="71" t="s">
        <v>15</v>
      </c>
      <c r="E2755" s="132">
        <v>42673</v>
      </c>
      <c r="F2755" s="77" t="s">
        <v>2416</v>
      </c>
      <c r="G2755" s="217" t="s">
        <v>1027</v>
      </c>
      <c r="H2755" s="138" t="str">
        <f>IFERROR(VLOOKUP(G2755,REFERENCES!O:P,2,FALSE),"")</f>
        <v/>
      </c>
      <c r="I2755" s="173">
        <v>135</v>
      </c>
      <c r="J2755" s="182"/>
      <c r="K2755" s="182"/>
      <c r="L2755" s="182"/>
      <c r="M2755" s="147" t="s">
        <v>1818</v>
      </c>
      <c r="N2755" s="207">
        <v>135</v>
      </c>
      <c r="O2755" s="149" t="s">
        <v>1038</v>
      </c>
      <c r="P2755" s="71" t="s">
        <v>172</v>
      </c>
      <c r="Q2755" s="71" t="s">
        <v>480</v>
      </c>
      <c r="R2755" s="176" t="s">
        <v>1449</v>
      </c>
      <c r="S2755" s="71"/>
      <c r="T2755" s="186"/>
      <c r="U2755" s="180"/>
      <c r="V2755" s="145"/>
      <c r="W2755" s="206" t="str">
        <f t="shared" si="128"/>
        <v>WOR20161030OUKE2È</v>
      </c>
      <c r="X2755" s="206">
        <f t="shared" si="129"/>
        <v>0</v>
      </c>
      <c r="Y2755" s="206" t="str">
        <f>VLOOKUP(P2755,NIVEAUXADMIN!A:B,2,FALSE)</f>
        <v>HT01</v>
      </c>
      <c r="Z2755" s="206" t="str">
        <f>VLOOKUP(Q2755,NIVEAUXADMIN!E:F,2,FALSE)</f>
        <v>HT01115</v>
      </c>
      <c r="AA2755" s="206" t="str">
        <f>VLOOKUP(R2755,NIVEAUXADMIN!I:J,2,FALSE)</f>
        <v>HT01115-01</v>
      </c>
      <c r="AB2755" s="206">
        <f>IF(SUMPRODUCT(($A$4:$A2755=A2755)*($Q$4:$Q2755=Q2755))&gt;1,0,1)</f>
        <v>0</v>
      </c>
      <c r="AC2755" s="207">
        <f>IF(SUMPRODUCT(($A$4:$A2755=A2755)*($F$4:$F2755=F2755)*($Q$4:$Q2755=Q2755))&gt;1,0,1)</f>
        <v>1</v>
      </c>
      <c r="AD2755" s="206" t="str">
        <f t="shared" si="130"/>
        <v xml:space="preserve">{"Organisation": "World Vision International", "Indicateur": "Formation technique", "Statut": "Réalisé", "Date de l'activité (passé ou planifiée)
( jj-mm-aaaa)": "10/30/2016", "Département": "Ouest", "Commune": "Kenscoff", "Section Communale": "2ème Nouvelle Tourraine"}, </v>
      </c>
    </row>
    <row r="2756" spans="1:30" x14ac:dyDescent="0.25">
      <c r="A2756" s="71" t="s">
        <v>1080</v>
      </c>
      <c r="B2756" s="71"/>
      <c r="C2756" s="71"/>
      <c r="D2756" s="71" t="s">
        <v>15</v>
      </c>
      <c r="E2756" s="132">
        <v>42673</v>
      </c>
      <c r="F2756" s="208" t="s">
        <v>2418</v>
      </c>
      <c r="G2756" s="217" t="s">
        <v>1075</v>
      </c>
      <c r="H2756" s="138" t="str">
        <f>IFERROR(VLOOKUP(G2756,REFERENCES!O:P,2,FALSE),"")</f>
        <v/>
      </c>
      <c r="I2756" s="182">
        <v>50</v>
      </c>
      <c r="J2756" s="182"/>
      <c r="K2756" s="182"/>
      <c r="L2756" s="182"/>
      <c r="M2756" s="147" t="s">
        <v>1818</v>
      </c>
      <c r="N2756" s="207">
        <v>401</v>
      </c>
      <c r="O2756" s="206"/>
      <c r="P2756" s="71" t="s">
        <v>172</v>
      </c>
      <c r="Q2756" s="71" t="s">
        <v>198</v>
      </c>
      <c r="R2756" s="176" t="s">
        <v>1596</v>
      </c>
      <c r="S2756" s="71"/>
      <c r="T2756" s="186"/>
      <c r="U2756" s="180"/>
      <c r="V2756" s="145"/>
      <c r="W2756" s="206" t="str">
        <f t="shared" si="128"/>
        <v>WOR20161030OUAN4È</v>
      </c>
      <c r="X2756" s="206">
        <f t="shared" si="129"/>
        <v>0</v>
      </c>
      <c r="Y2756" s="206" t="str">
        <f>VLOOKUP(P2756,NIVEAUXADMIN!A:B,2,FALSE)</f>
        <v>HT01</v>
      </c>
      <c r="Z2756" s="206" t="str">
        <f>VLOOKUP(Q2756,NIVEAUXADMIN!E:F,2,FALSE)</f>
        <v>HT01151</v>
      </c>
      <c r="AA2756" s="206" t="str">
        <f>VLOOKUP(R2756,NIVEAUXADMIN!I:J,2,FALSE)</f>
        <v>HT01151-04</v>
      </c>
      <c r="AB2756" s="206">
        <f>IF(SUMPRODUCT(($A$4:$A2756=A2756)*($Q$4:$Q2756=Q2756))&gt;1,0,1)</f>
        <v>0</v>
      </c>
      <c r="AC2756" s="207">
        <f>IF(SUMPRODUCT(($A$4:$A2756=A2756)*($F$4:$F2756=F2756)*($Q$4:$Q2756=Q2756))&gt;1,0,1)</f>
        <v>1</v>
      </c>
      <c r="AD2756" s="206" t="str">
        <f t="shared" si="130"/>
        <v xml:space="preserve">{"Organisation": "World Vision International", "Indicateur": "Support à l'auto-recouvrement pour la réparation et reconstruction", "Statut": "Réalisé", "Date de l'activité (passé ou planifiée)
( jj-mm-aaaa)": "10/30/2016", "Département": "Ouest", "Commune": "Anse A Galet", "Section Communale": "4ème Grand Lagon"}, </v>
      </c>
    </row>
    <row r="2757" spans="1:30" x14ac:dyDescent="0.25">
      <c r="A2757" s="71" t="s">
        <v>1080</v>
      </c>
      <c r="B2757" s="71" t="s">
        <v>2000</v>
      </c>
      <c r="C2757" s="71"/>
      <c r="D2757" s="71" t="s">
        <v>15</v>
      </c>
      <c r="E2757" s="132">
        <v>42673</v>
      </c>
      <c r="F2757" s="77" t="s">
        <v>2418</v>
      </c>
      <c r="G2757" s="217" t="s">
        <v>1075</v>
      </c>
      <c r="H2757" s="138" t="str">
        <f>IFERROR(VLOOKUP(G2757,REFERENCES!O:P,2,FALSE),"")</f>
        <v/>
      </c>
      <c r="I2757" s="182">
        <v>25</v>
      </c>
      <c r="J2757" s="182"/>
      <c r="K2757" s="182"/>
      <c r="L2757" s="182"/>
      <c r="M2757" s="147" t="s">
        <v>1818</v>
      </c>
      <c r="N2757" s="207">
        <v>109</v>
      </c>
      <c r="O2757" s="206"/>
      <c r="P2757" s="206" t="s">
        <v>172</v>
      </c>
      <c r="Q2757" s="206" t="s">
        <v>198</v>
      </c>
      <c r="R2757" s="176" t="s">
        <v>1596</v>
      </c>
      <c r="S2757" s="206"/>
      <c r="T2757" s="186"/>
      <c r="U2757" s="180"/>
      <c r="V2757" s="145"/>
      <c r="W2757" s="206" t="str">
        <f t="shared" ref="W2757:W2820" si="131">UPPER(LEFT(A2757,3)&amp;YEAR(E2757)&amp;MONTH(E2757)&amp;DAY((E2757))&amp;LEFT(P2757,2)&amp;LEFT(Q2757,2)&amp;LEFT(R2757,2))</f>
        <v>WOR20161030OUAN4È</v>
      </c>
      <c r="X2757" s="206">
        <f t="shared" ref="X2757:X2820" si="132">COUNTIF($W$4:$W$128,W2757)</f>
        <v>0</v>
      </c>
      <c r="Y2757" s="206" t="str">
        <f>VLOOKUP(P2757,NIVEAUXADMIN!A:B,2,FALSE)</f>
        <v>HT01</v>
      </c>
      <c r="Z2757" s="206" t="str">
        <f>VLOOKUP(Q2757,NIVEAUXADMIN!E:F,2,FALSE)</f>
        <v>HT01151</v>
      </c>
      <c r="AA2757" s="206" t="str">
        <f>VLOOKUP(R2757,NIVEAUXADMIN!I:J,2,FALSE)</f>
        <v>HT01151-04</v>
      </c>
      <c r="AB2757" s="206">
        <f>IF(SUMPRODUCT(($A$4:$A2757=A2757)*($Q$4:$Q2757=Q2757))&gt;1,0,1)</f>
        <v>0</v>
      </c>
      <c r="AC2757" s="207">
        <f>IF(SUMPRODUCT(($A$4:$A2757=A2757)*($F$4:$F2757=F2757)*($Q$4:$Q2757=Q2757))&gt;1,0,1)</f>
        <v>0</v>
      </c>
      <c r="AD2757" s="206" t="str">
        <f t="shared" ref="AD2757:AD2820" si="133">"{"""&amp;$A$3 &amp;""": """ &amp; TRIM(A2757)  &amp; """, """&amp; $F$3 &amp; """: """ &amp;  IFERROR(MID(F2757,5,LEN(F2757)-2),"")&amp; """, """ &amp;$D$3 &amp;""": """ &amp; D2757 &amp; """, """&amp;$E$3 &amp;""": """ &amp; IFERROR(TEXT(E2757,"m/d/yyyy"),"") &amp; """, """&amp; $P$3&amp; """: """ &amp; P2757&amp; """, """&amp; $Q$3&amp; """: """ &amp; Q2757&amp; """, """&amp; $R$3&amp; """: """ &amp; R2757&amp; """}, "</f>
        <v xml:space="preserve">{"Organisation": "World Vision International", "Indicateur": "Support à l'auto-recouvrement pour la réparation et reconstruction", "Statut": "Réalisé", "Date de l'activité (passé ou planifiée)
( jj-mm-aaaa)": "10/30/2016", "Département": "Ouest", "Commune": "Anse A Galet", "Section Communale": "4ème Grand Lagon"}, </v>
      </c>
    </row>
    <row r="2758" spans="1:30" x14ac:dyDescent="0.25">
      <c r="A2758" s="71" t="s">
        <v>1080</v>
      </c>
      <c r="B2758" s="71"/>
      <c r="C2758" s="71"/>
      <c r="D2758" s="71" t="s">
        <v>15</v>
      </c>
      <c r="E2758" s="132">
        <v>42673</v>
      </c>
      <c r="F2758" s="77" t="s">
        <v>2418</v>
      </c>
      <c r="G2758" s="217" t="s">
        <v>1075</v>
      </c>
      <c r="H2758" s="138" t="str">
        <f>IFERROR(VLOOKUP(G2758,REFERENCES!O:P,2,FALSE),"")</f>
        <v/>
      </c>
      <c r="I2758" s="182">
        <v>50</v>
      </c>
      <c r="J2758" s="182"/>
      <c r="K2758" s="182"/>
      <c r="L2758" s="182"/>
      <c r="M2758" s="147" t="s">
        <v>1818</v>
      </c>
      <c r="N2758" s="207">
        <v>378</v>
      </c>
      <c r="O2758" s="206"/>
      <c r="P2758" s="71" t="s">
        <v>172</v>
      </c>
      <c r="Q2758" s="71" t="s">
        <v>198</v>
      </c>
      <c r="R2758" s="176" t="s">
        <v>1519</v>
      </c>
      <c r="S2758" s="71"/>
      <c r="T2758" s="186"/>
      <c r="U2758" s="180"/>
      <c r="V2758" s="145"/>
      <c r="W2758" s="206" t="str">
        <f t="shared" si="131"/>
        <v>WOR20161030OUAN3È</v>
      </c>
      <c r="X2758" s="206">
        <f t="shared" si="132"/>
        <v>0</v>
      </c>
      <c r="Y2758" s="206" t="str">
        <f>VLOOKUP(P2758,NIVEAUXADMIN!A:B,2,FALSE)</f>
        <v>HT01</v>
      </c>
      <c r="Z2758" s="206" t="str">
        <f>VLOOKUP(Q2758,NIVEAUXADMIN!E:F,2,FALSE)</f>
        <v>HT01151</v>
      </c>
      <c r="AA2758" s="206" t="str">
        <f>VLOOKUP(R2758,NIVEAUXADMIN!I:J,2,FALSE)</f>
        <v>HT01151-03</v>
      </c>
      <c r="AB2758" s="206">
        <f>IF(SUMPRODUCT(($A$4:$A2758=A2758)*($Q$4:$Q2758=Q2758))&gt;1,0,1)</f>
        <v>0</v>
      </c>
      <c r="AC2758" s="207">
        <f>IF(SUMPRODUCT(($A$4:$A2758=A2758)*($F$4:$F2758=F2758)*($Q$4:$Q2758=Q2758))&gt;1,0,1)</f>
        <v>0</v>
      </c>
      <c r="AD2758"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"3ème Grande Source"}, </v>
      </c>
    </row>
    <row r="2759" spans="1:30" x14ac:dyDescent="0.25">
      <c r="A2759" s="71" t="s">
        <v>1080</v>
      </c>
      <c r="B2759" s="71" t="s">
        <v>2000</v>
      </c>
      <c r="C2759" s="71"/>
      <c r="D2759" s="71" t="s">
        <v>15</v>
      </c>
      <c r="E2759" s="132">
        <v>42673</v>
      </c>
      <c r="F2759" s="148" t="s">
        <v>2418</v>
      </c>
      <c r="G2759" s="217" t="s">
        <v>1075</v>
      </c>
      <c r="H2759" s="138" t="str">
        <f>IFERROR(VLOOKUP(G2759,REFERENCES!O:P,2,FALSE),"")</f>
        <v/>
      </c>
      <c r="I2759" s="182">
        <v>25</v>
      </c>
      <c r="J2759" s="182"/>
      <c r="K2759" s="182"/>
      <c r="L2759" s="182"/>
      <c r="M2759" s="147" t="s">
        <v>1818</v>
      </c>
      <c r="N2759" s="207">
        <v>165</v>
      </c>
      <c r="O2759" s="206"/>
      <c r="P2759" s="71" t="s">
        <v>172</v>
      </c>
      <c r="Q2759" s="143" t="s">
        <v>198</v>
      </c>
      <c r="R2759" s="176" t="s">
        <v>1519</v>
      </c>
      <c r="S2759" s="143"/>
      <c r="T2759" s="186"/>
      <c r="U2759" s="180"/>
      <c r="V2759" s="145"/>
      <c r="W2759" s="206" t="str">
        <f t="shared" si="131"/>
        <v>WOR20161030OUAN3È</v>
      </c>
      <c r="X2759" s="206">
        <f t="shared" si="132"/>
        <v>0</v>
      </c>
      <c r="Y2759" s="206" t="str">
        <f>VLOOKUP(P2759,NIVEAUXADMIN!A:B,2,FALSE)</f>
        <v>HT01</v>
      </c>
      <c r="Z2759" s="206" t="str">
        <f>VLOOKUP(Q2759,NIVEAUXADMIN!E:F,2,FALSE)</f>
        <v>HT01151</v>
      </c>
      <c r="AA2759" s="206" t="str">
        <f>VLOOKUP(R2759,NIVEAUXADMIN!I:J,2,FALSE)</f>
        <v>HT01151-03</v>
      </c>
      <c r="AB2759" s="206">
        <f>IF(SUMPRODUCT(($A$4:$A2759=A2759)*($Q$4:$Q2759=Q2759))&gt;1,0,1)</f>
        <v>0</v>
      </c>
      <c r="AC2759" s="207">
        <f>IF(SUMPRODUCT(($A$4:$A2759=A2759)*($F$4:$F2759=F2759)*($Q$4:$Q2759=Q2759))&gt;1,0,1)</f>
        <v>0</v>
      </c>
      <c r="AD2759"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"3ème Grande Source"}, </v>
      </c>
    </row>
    <row r="2760" spans="1:30" x14ac:dyDescent="0.25">
      <c r="A2760" s="71" t="s">
        <v>1080</v>
      </c>
      <c r="B2760" s="71"/>
      <c r="C2760" s="71"/>
      <c r="D2760" s="71" t="s">
        <v>15</v>
      </c>
      <c r="E2760" s="132">
        <v>42673</v>
      </c>
      <c r="F2760" s="77" t="s">
        <v>2418</v>
      </c>
      <c r="G2760" s="217" t="s">
        <v>1075</v>
      </c>
      <c r="H2760" s="138" t="str">
        <f>IFERROR(VLOOKUP(G2760,REFERENCES!O:P,2,FALSE),"")</f>
        <v/>
      </c>
      <c r="I2760" s="182">
        <v>50</v>
      </c>
      <c r="J2760" s="182"/>
      <c r="K2760" s="182"/>
      <c r="L2760" s="182"/>
      <c r="M2760" s="147" t="s">
        <v>1818</v>
      </c>
      <c r="N2760" s="207">
        <v>1150</v>
      </c>
      <c r="O2760" s="206"/>
      <c r="P2760" s="71" t="s">
        <v>172</v>
      </c>
      <c r="Q2760" s="143" t="s">
        <v>198</v>
      </c>
      <c r="R2760" s="176" t="s">
        <v>1323</v>
      </c>
      <c r="S2760" s="206"/>
      <c r="T2760" s="186"/>
      <c r="U2760" s="180"/>
      <c r="V2760" s="145"/>
      <c r="W2760" s="206" t="str">
        <f t="shared" si="131"/>
        <v>WOR20161030OUAN1È</v>
      </c>
      <c r="X2760" s="206">
        <f t="shared" si="132"/>
        <v>0</v>
      </c>
      <c r="Y2760" s="206" t="str">
        <f>VLOOKUP(P2760,NIVEAUXADMIN!A:B,2,FALSE)</f>
        <v>HT01</v>
      </c>
      <c r="Z2760" s="206" t="str">
        <f>VLOOKUP(Q2760,NIVEAUXADMIN!E:F,2,FALSE)</f>
        <v>HT01151</v>
      </c>
      <c r="AA2760" s="206" t="str">
        <f>VLOOKUP(R2760,NIVEAUXADMIN!I:J,2,FALSE)</f>
        <v>HT01151-01</v>
      </c>
      <c r="AB2760" s="206">
        <f>IF(SUMPRODUCT(($A$4:$A2760=A2760)*($Q$4:$Q2760=Q2760))&gt;1,0,1)</f>
        <v>0</v>
      </c>
      <c r="AC2760" s="207">
        <f>IF(SUMPRODUCT(($A$4:$A2760=A2760)*($F$4:$F2760=F2760)*($Q$4:$Q2760=Q2760))&gt;1,0,1)</f>
        <v>0</v>
      </c>
      <c r="AD2760"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"1ère Palma"}, </v>
      </c>
    </row>
    <row r="2761" spans="1:30" x14ac:dyDescent="0.25">
      <c r="A2761" s="71" t="s">
        <v>1080</v>
      </c>
      <c r="B2761" s="71" t="s">
        <v>2000</v>
      </c>
      <c r="C2761" s="71"/>
      <c r="D2761" s="71" t="s">
        <v>15</v>
      </c>
      <c r="E2761" s="132">
        <v>42673</v>
      </c>
      <c r="F2761" s="77" t="s">
        <v>2418</v>
      </c>
      <c r="G2761" s="217" t="s">
        <v>1075</v>
      </c>
      <c r="H2761" s="138" t="str">
        <f>IFERROR(VLOOKUP(G2761,REFERENCES!O:P,2,FALSE),"")</f>
        <v/>
      </c>
      <c r="I2761" s="182">
        <v>25</v>
      </c>
      <c r="J2761" s="182"/>
      <c r="K2761" s="182"/>
      <c r="L2761" s="182"/>
      <c r="M2761" s="147" t="s">
        <v>1818</v>
      </c>
      <c r="N2761" s="207">
        <v>500</v>
      </c>
      <c r="O2761" s="206"/>
      <c r="P2761" s="71" t="s">
        <v>172</v>
      </c>
      <c r="Q2761" s="143" t="s">
        <v>198</v>
      </c>
      <c r="R2761" s="176" t="s">
        <v>1323</v>
      </c>
      <c r="S2761" s="206"/>
      <c r="T2761" s="186"/>
      <c r="U2761" s="180"/>
      <c r="V2761" s="145"/>
      <c r="W2761" s="206" t="str">
        <f t="shared" si="131"/>
        <v>WOR20161030OUAN1È</v>
      </c>
      <c r="X2761" s="206">
        <f t="shared" si="132"/>
        <v>0</v>
      </c>
      <c r="Y2761" s="206" t="str">
        <f>VLOOKUP(P2761,NIVEAUXADMIN!A:B,2,FALSE)</f>
        <v>HT01</v>
      </c>
      <c r="Z2761" s="206" t="str">
        <f>VLOOKUP(Q2761,NIVEAUXADMIN!E:F,2,FALSE)</f>
        <v>HT01151</v>
      </c>
      <c r="AA2761" s="206" t="str">
        <f>VLOOKUP(R2761,NIVEAUXADMIN!I:J,2,FALSE)</f>
        <v>HT01151-01</v>
      </c>
      <c r="AB2761" s="206">
        <f>IF(SUMPRODUCT(($A$4:$A2761=A2761)*($Q$4:$Q2761=Q2761))&gt;1,0,1)</f>
        <v>0</v>
      </c>
      <c r="AC2761" s="207">
        <f>IF(SUMPRODUCT(($A$4:$A2761=A2761)*($F$4:$F2761=F2761)*($Q$4:$Q2761=Q2761))&gt;1,0,1)</f>
        <v>0</v>
      </c>
      <c r="AD2761"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"1ère Palma"}, </v>
      </c>
    </row>
    <row r="2762" spans="1:30" x14ac:dyDescent="0.25">
      <c r="A2762" s="71" t="s">
        <v>1080</v>
      </c>
      <c r="B2762" s="71"/>
      <c r="C2762" s="71"/>
      <c r="D2762" s="71" t="s">
        <v>15</v>
      </c>
      <c r="E2762" s="132">
        <v>42673</v>
      </c>
      <c r="F2762" s="77" t="s">
        <v>2418</v>
      </c>
      <c r="G2762" s="217" t="s">
        <v>1075</v>
      </c>
      <c r="H2762" s="138" t="str">
        <f>IFERROR(VLOOKUP(G2762,REFERENCES!O:P,2,FALSE),"")</f>
        <v/>
      </c>
      <c r="I2762" s="182">
        <v>50</v>
      </c>
      <c r="J2762" s="182"/>
      <c r="K2762" s="182"/>
      <c r="L2762" s="182"/>
      <c r="M2762" s="147" t="s">
        <v>1818</v>
      </c>
      <c r="N2762" s="207">
        <v>110</v>
      </c>
      <c r="O2762" s="206"/>
      <c r="P2762" s="71" t="s">
        <v>172</v>
      </c>
      <c r="Q2762" s="143" t="s">
        <v>198</v>
      </c>
      <c r="R2762" s="176" t="s">
        <v>1216</v>
      </c>
      <c r="S2762" s="143"/>
      <c r="T2762" s="186"/>
      <c r="U2762" s="180"/>
      <c r="V2762" s="145"/>
      <c r="W2762" s="206" t="str">
        <f t="shared" si="131"/>
        <v>WOR20161030OUAN11</v>
      </c>
      <c r="X2762" s="206">
        <f t="shared" si="132"/>
        <v>0</v>
      </c>
      <c r="Y2762" s="206" t="str">
        <f>VLOOKUP(P2762,NIVEAUXADMIN!A:B,2,FALSE)</f>
        <v>HT01</v>
      </c>
      <c r="Z2762" s="206" t="str">
        <f>VLOOKUP(Q2762,NIVEAUXADMIN!E:F,2,FALSE)</f>
        <v>HT01151</v>
      </c>
      <c r="AA2762" s="206" t="str">
        <f>VLOOKUP(R2762,NIVEAUXADMIN!I:J,2,FALSE)</f>
        <v>HT01151-06</v>
      </c>
      <c r="AB2762" s="206">
        <f>IF(SUMPRODUCT(($A$4:$A2762=A2762)*($Q$4:$Q2762=Q2762))&gt;1,0,1)</f>
        <v>0</v>
      </c>
      <c r="AC2762" s="207">
        <f>IF(SUMPRODUCT(($A$4:$A2762=A2762)*($F$4:$F2762=F2762)*($Q$4:$Q2762=Q2762))&gt;1,0,1)</f>
        <v>0</v>
      </c>
      <c r="AD2762"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"11ème Petite Anse"}, </v>
      </c>
    </row>
    <row r="2763" spans="1:30" x14ac:dyDescent="0.25">
      <c r="A2763" s="71" t="s">
        <v>1080</v>
      </c>
      <c r="B2763" s="71" t="s">
        <v>2000</v>
      </c>
      <c r="C2763" s="71"/>
      <c r="D2763" s="71" t="s">
        <v>15</v>
      </c>
      <c r="E2763" s="132">
        <v>42673</v>
      </c>
      <c r="F2763" s="208" t="s">
        <v>2418</v>
      </c>
      <c r="G2763" s="217" t="s">
        <v>1075</v>
      </c>
      <c r="H2763" s="138" t="str">
        <f>IFERROR(VLOOKUP(G2763,REFERENCES!O:P,2,FALSE),"")</f>
        <v/>
      </c>
      <c r="I2763" s="182">
        <v>25</v>
      </c>
      <c r="J2763" s="182"/>
      <c r="K2763" s="182"/>
      <c r="L2763" s="182"/>
      <c r="M2763" s="147" t="s">
        <v>1818</v>
      </c>
      <c r="N2763" s="207">
        <v>74</v>
      </c>
      <c r="O2763" s="206"/>
      <c r="P2763" s="71" t="s">
        <v>172</v>
      </c>
      <c r="Q2763" s="143" t="s">
        <v>198</v>
      </c>
      <c r="R2763" s="176" t="s">
        <v>1216</v>
      </c>
      <c r="S2763" s="143"/>
      <c r="T2763" s="186"/>
      <c r="U2763" s="180"/>
      <c r="V2763" s="145"/>
      <c r="W2763" s="206" t="str">
        <f t="shared" si="131"/>
        <v>WOR20161030OUAN11</v>
      </c>
      <c r="X2763" s="206">
        <f t="shared" si="132"/>
        <v>0</v>
      </c>
      <c r="Y2763" s="206" t="str">
        <f>VLOOKUP(P2763,NIVEAUXADMIN!A:B,2,FALSE)</f>
        <v>HT01</v>
      </c>
      <c r="Z2763" s="206" t="str">
        <f>VLOOKUP(Q2763,NIVEAUXADMIN!E:F,2,FALSE)</f>
        <v>HT01151</v>
      </c>
      <c r="AA2763" s="206" t="str">
        <f>VLOOKUP(R2763,NIVEAUXADMIN!I:J,2,FALSE)</f>
        <v>HT01151-06</v>
      </c>
      <c r="AB2763" s="206">
        <f>IF(SUMPRODUCT(($A$4:$A2763=A2763)*($Q$4:$Q2763=Q2763))&gt;1,0,1)</f>
        <v>0</v>
      </c>
      <c r="AC2763" s="207">
        <f>IF(SUMPRODUCT(($A$4:$A2763=A2763)*($F$4:$F2763=F2763)*($Q$4:$Q2763=Q2763))&gt;1,0,1)</f>
        <v>0</v>
      </c>
      <c r="AD2763"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"11ème Petite Anse"}, </v>
      </c>
    </row>
    <row r="2764" spans="1:30" x14ac:dyDescent="0.25">
      <c r="A2764" s="71" t="s">
        <v>1080</v>
      </c>
      <c r="B2764" s="71"/>
      <c r="C2764" s="71"/>
      <c r="D2764" s="71" t="s">
        <v>15</v>
      </c>
      <c r="E2764" s="132">
        <v>42673</v>
      </c>
      <c r="F2764" s="77" t="s">
        <v>2418</v>
      </c>
      <c r="G2764" s="217" t="s">
        <v>1075</v>
      </c>
      <c r="H2764" s="138" t="str">
        <f>IFERROR(VLOOKUP(G2764,REFERENCES!O:P,2,FALSE),"")</f>
        <v/>
      </c>
      <c r="I2764" s="182">
        <v>50</v>
      </c>
      <c r="J2764" s="182"/>
      <c r="K2764" s="182"/>
      <c r="L2764" s="182"/>
      <c r="M2764" s="147" t="s">
        <v>1818</v>
      </c>
      <c r="N2764" s="207">
        <v>907</v>
      </c>
      <c r="O2764" s="206"/>
      <c r="P2764" s="71" t="s">
        <v>172</v>
      </c>
      <c r="Q2764" s="143" t="s">
        <v>198</v>
      </c>
      <c r="R2764" s="176" t="s">
        <v>1454</v>
      </c>
      <c r="S2764" s="143"/>
      <c r="T2764" s="186"/>
      <c r="U2764" s="180"/>
      <c r="V2764" s="145"/>
      <c r="W2764" s="206" t="str">
        <f t="shared" si="131"/>
        <v>WOR20161030OUAN2È</v>
      </c>
      <c r="X2764" s="206">
        <f t="shared" si="132"/>
        <v>0</v>
      </c>
      <c r="Y2764" s="206" t="str">
        <f>VLOOKUP(P2764,NIVEAUXADMIN!A:B,2,FALSE)</f>
        <v>HT01</v>
      </c>
      <c r="Z2764" s="206" t="str">
        <f>VLOOKUP(Q2764,NIVEAUXADMIN!E:F,2,FALSE)</f>
        <v>HT01151</v>
      </c>
      <c r="AA2764" s="206" t="str">
        <f>VLOOKUP(R2764,NIVEAUXADMIN!I:J,2,FALSE)</f>
        <v>HT01151-02</v>
      </c>
      <c r="AB2764" s="206">
        <f>IF(SUMPRODUCT(($A$4:$A2764=A2764)*($Q$4:$Q2764=Q2764))&gt;1,0,1)</f>
        <v>0</v>
      </c>
      <c r="AC2764" s="207">
        <f>IF(SUMPRODUCT(($A$4:$A2764=A2764)*($F$4:$F2764=F2764)*($Q$4:$Q2764=Q2764))&gt;1,0,1)</f>
        <v>0</v>
      </c>
      <c r="AD2764"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"2ème Petite Source"}, </v>
      </c>
    </row>
    <row r="2765" spans="1:30" x14ac:dyDescent="0.25">
      <c r="A2765" s="71" t="s">
        <v>1080</v>
      </c>
      <c r="B2765" s="71" t="s">
        <v>2000</v>
      </c>
      <c r="C2765" s="71"/>
      <c r="D2765" s="71" t="s">
        <v>15</v>
      </c>
      <c r="E2765" s="132">
        <v>42673</v>
      </c>
      <c r="F2765" s="77" t="s">
        <v>2418</v>
      </c>
      <c r="G2765" s="217" t="s">
        <v>1075</v>
      </c>
      <c r="H2765" s="138" t="str">
        <f>IFERROR(VLOOKUP(G2765,REFERENCES!O:P,2,FALSE),"")</f>
        <v/>
      </c>
      <c r="I2765" s="182">
        <v>25</v>
      </c>
      <c r="J2765" s="182"/>
      <c r="K2765" s="182"/>
      <c r="L2765" s="182"/>
      <c r="M2765" s="147" t="s">
        <v>1818</v>
      </c>
      <c r="N2765" s="207">
        <v>116</v>
      </c>
      <c r="O2765" s="206"/>
      <c r="P2765" s="71" t="s">
        <v>172</v>
      </c>
      <c r="Q2765" s="143" t="s">
        <v>198</v>
      </c>
      <c r="R2765" s="176" t="s">
        <v>1454</v>
      </c>
      <c r="S2765" s="206"/>
      <c r="T2765" s="186"/>
      <c r="U2765" s="180"/>
      <c r="V2765" s="145"/>
      <c r="W2765" s="206" t="str">
        <f t="shared" si="131"/>
        <v>WOR20161030OUAN2È</v>
      </c>
      <c r="X2765" s="206">
        <f t="shared" si="132"/>
        <v>0</v>
      </c>
      <c r="Y2765" s="206" t="str">
        <f>VLOOKUP(P2765,NIVEAUXADMIN!A:B,2,FALSE)</f>
        <v>HT01</v>
      </c>
      <c r="Z2765" s="206" t="str">
        <f>VLOOKUP(Q2765,NIVEAUXADMIN!E:F,2,FALSE)</f>
        <v>HT01151</v>
      </c>
      <c r="AA2765" s="206" t="str">
        <f>VLOOKUP(R2765,NIVEAUXADMIN!I:J,2,FALSE)</f>
        <v>HT01151-02</v>
      </c>
      <c r="AB2765" s="206">
        <f>IF(SUMPRODUCT(($A$4:$A2765=A2765)*($Q$4:$Q2765=Q2765))&gt;1,0,1)</f>
        <v>0</v>
      </c>
      <c r="AC2765" s="207">
        <f>IF(SUMPRODUCT(($A$4:$A2765=A2765)*($F$4:$F2765=F2765)*($Q$4:$Q2765=Q2765))&gt;1,0,1)</f>
        <v>0</v>
      </c>
      <c r="AD2765"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"2ème Petite Source"}, </v>
      </c>
    </row>
    <row r="2766" spans="1:30" x14ac:dyDescent="0.25">
      <c r="A2766" s="71" t="s">
        <v>1080</v>
      </c>
      <c r="B2766" s="71"/>
      <c r="C2766" s="71"/>
      <c r="D2766" s="71" t="s">
        <v>15</v>
      </c>
      <c r="E2766" s="132">
        <v>42673</v>
      </c>
      <c r="F2766" s="77" t="s">
        <v>2418</v>
      </c>
      <c r="G2766" s="217" t="s">
        <v>1075</v>
      </c>
      <c r="H2766" s="138" t="str">
        <f>IFERROR(VLOOKUP(G2766,REFERENCES!O:P,2,FALSE),"")</f>
        <v/>
      </c>
      <c r="I2766" s="182">
        <v>50</v>
      </c>
      <c r="J2766" s="182"/>
      <c r="K2766" s="182"/>
      <c r="L2766" s="182"/>
      <c r="M2766" s="147" t="s">
        <v>1818</v>
      </c>
      <c r="N2766" s="207">
        <v>176</v>
      </c>
      <c r="O2766" s="206"/>
      <c r="P2766" s="71" t="s">
        <v>172</v>
      </c>
      <c r="Q2766" s="143" t="s">
        <v>198</v>
      </c>
      <c r="R2766" s="176" t="s">
        <v>1209</v>
      </c>
      <c r="S2766" s="206"/>
      <c r="T2766" s="186"/>
      <c r="U2766" s="180"/>
      <c r="V2766" s="145"/>
      <c r="W2766" s="206" t="str">
        <f t="shared" si="131"/>
        <v>WOR20161030OUAN10</v>
      </c>
      <c r="X2766" s="206">
        <f t="shared" si="132"/>
        <v>0</v>
      </c>
      <c r="Y2766" s="206" t="str">
        <f>VLOOKUP(P2766,NIVEAUXADMIN!A:B,2,FALSE)</f>
        <v>HT01</v>
      </c>
      <c r="Z2766" s="206" t="str">
        <f>VLOOKUP(Q2766,NIVEAUXADMIN!E:F,2,FALSE)</f>
        <v>HT01151</v>
      </c>
      <c r="AA2766" s="206" t="str">
        <f>VLOOKUP(R2766,NIVEAUXADMIN!I:J,2,FALSE)</f>
        <v>HT01151-05</v>
      </c>
      <c r="AB2766" s="206">
        <f>IF(SUMPRODUCT(($A$4:$A2766=A2766)*($Q$4:$Q2766=Q2766))&gt;1,0,1)</f>
        <v>0</v>
      </c>
      <c r="AC2766" s="207">
        <f>IF(SUMPRODUCT(($A$4:$A2766=A2766)*($F$4:$F2766=F2766)*($Q$4:$Q2766=Q2766))&gt;1,0,1)</f>
        <v>0</v>
      </c>
      <c r="AD2766"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"10ème Pickmy"}, </v>
      </c>
    </row>
    <row r="2767" spans="1:30" x14ac:dyDescent="0.25">
      <c r="A2767" s="71" t="s">
        <v>1080</v>
      </c>
      <c r="B2767" s="71" t="s">
        <v>2000</v>
      </c>
      <c r="C2767" s="71"/>
      <c r="D2767" s="71" t="s">
        <v>15</v>
      </c>
      <c r="E2767" s="132">
        <v>42673</v>
      </c>
      <c r="F2767" s="77" t="s">
        <v>2418</v>
      </c>
      <c r="G2767" s="217" t="s">
        <v>1075</v>
      </c>
      <c r="H2767" s="138" t="str">
        <f>IFERROR(VLOOKUP(G2767,REFERENCES!O:P,2,FALSE),"")</f>
        <v/>
      </c>
      <c r="I2767" s="182">
        <v>25</v>
      </c>
      <c r="J2767" s="182"/>
      <c r="K2767" s="182"/>
      <c r="L2767" s="182"/>
      <c r="M2767" s="147" t="s">
        <v>1818</v>
      </c>
      <c r="N2767" s="207">
        <v>44</v>
      </c>
      <c r="O2767" s="206"/>
      <c r="P2767" s="206" t="s">
        <v>172</v>
      </c>
      <c r="Q2767" s="206" t="s">
        <v>198</v>
      </c>
      <c r="R2767" s="176" t="s">
        <v>1209</v>
      </c>
      <c r="S2767" s="143"/>
      <c r="T2767" s="186"/>
      <c r="U2767" s="180"/>
      <c r="V2767" s="145"/>
      <c r="W2767" s="206" t="str">
        <f t="shared" si="131"/>
        <v>WOR20161030OUAN10</v>
      </c>
      <c r="X2767" s="206">
        <f t="shared" si="132"/>
        <v>0</v>
      </c>
      <c r="Y2767" s="206" t="str">
        <f>VLOOKUP(P2767,NIVEAUXADMIN!A:B,2,FALSE)</f>
        <v>HT01</v>
      </c>
      <c r="Z2767" s="206" t="str">
        <f>VLOOKUP(Q2767,NIVEAUXADMIN!E:F,2,FALSE)</f>
        <v>HT01151</v>
      </c>
      <c r="AA2767" s="206" t="str">
        <f>VLOOKUP(R2767,NIVEAUXADMIN!I:J,2,FALSE)</f>
        <v>HT01151-05</v>
      </c>
      <c r="AB2767" s="206">
        <f>IF(SUMPRODUCT(($A$4:$A2767=A2767)*($Q$4:$Q2767=Q2767))&gt;1,0,1)</f>
        <v>0</v>
      </c>
      <c r="AC2767" s="207">
        <f>IF(SUMPRODUCT(($A$4:$A2767=A2767)*($F$4:$F2767=F2767)*($Q$4:$Q2767=Q2767))&gt;1,0,1)</f>
        <v>0</v>
      </c>
      <c r="AD2767" s="206" t="str">
        <f t="shared" si="133"/>
        <v xml:space="preserve">{"Organisation": "World Vision International", "Indicateur": "Support à l'auto-recouvrement pour la réparation et reconstruction", "Statut": "Réalisé", "Date de l'activité (passé ou planifiée)
( jj-mm-aaaa)": "10/30/2016", "Département": "Ouest", "Commune": "Anse A Galet", "Section Communale": "10ème Pickmy"}, </v>
      </c>
    </row>
    <row r="2768" spans="1:30" x14ac:dyDescent="0.25">
      <c r="A2768" s="143" t="s">
        <v>1080</v>
      </c>
      <c r="B2768" s="71"/>
      <c r="C2768" s="143"/>
      <c r="D2768" s="71" t="s">
        <v>15</v>
      </c>
      <c r="E2768" s="132">
        <v>42673</v>
      </c>
      <c r="F2768" s="77" t="s">
        <v>2418</v>
      </c>
      <c r="G2768" s="217" t="s">
        <v>1075</v>
      </c>
      <c r="H2768" s="138" t="str">
        <f>IFERROR(VLOOKUP(G2768,REFERENCES!O:P,2,FALSE),"")</f>
        <v/>
      </c>
      <c r="I2768" s="182">
        <v>50</v>
      </c>
      <c r="J2768" s="182"/>
      <c r="K2768" s="182"/>
      <c r="L2768" s="182"/>
      <c r="M2768" s="147" t="s">
        <v>1818</v>
      </c>
      <c r="N2768" s="207">
        <v>403</v>
      </c>
      <c r="O2768" s="206"/>
      <c r="P2768" s="71" t="s">
        <v>172</v>
      </c>
      <c r="Q2768" s="206" t="s">
        <v>492</v>
      </c>
      <c r="R2768" s="176" t="s">
        <v>1718</v>
      </c>
      <c r="S2768" s="206"/>
      <c r="T2768" s="186"/>
      <c r="U2768" s="180"/>
      <c r="V2768" s="145"/>
      <c r="W2768" s="206" t="str">
        <f t="shared" si="131"/>
        <v>WOR20161030OUPO7È</v>
      </c>
      <c r="X2768" s="206">
        <f t="shared" si="132"/>
        <v>0</v>
      </c>
      <c r="Y2768" s="206" t="str">
        <f>VLOOKUP(P2768,NIVEAUXADMIN!A:B,2,FALSE)</f>
        <v>HT01</v>
      </c>
      <c r="Z2768" s="206" t="str">
        <f>VLOOKUP(Q2768,NIVEAUXADMIN!E:F,2,FALSE)</f>
        <v>HT01152</v>
      </c>
      <c r="AA2768" s="206" t="str">
        <f>VLOOKUP(R2768,NIVEAUXADMIN!I:J,2,FALSE)</f>
        <v>HT01152-02</v>
      </c>
      <c r="AB2768" s="206">
        <f>IF(SUMPRODUCT(($A$4:$A2768=A2768)*($Q$4:$Q2768=Q2768))&gt;1,0,1)</f>
        <v>0</v>
      </c>
      <c r="AC2768" s="207">
        <f>IF(SUMPRODUCT(($A$4:$A2768=A2768)*($F$4:$F2768=F2768)*($Q$4:$Q2768=Q2768))&gt;1,0,1)</f>
        <v>1</v>
      </c>
      <c r="AD2768"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"7ème Grand Vide"}, </v>
      </c>
    </row>
    <row r="2769" spans="1:30" x14ac:dyDescent="0.25">
      <c r="A2769" s="143" t="s">
        <v>1080</v>
      </c>
      <c r="B2769" s="71" t="s">
        <v>2000</v>
      </c>
      <c r="C2769" s="143"/>
      <c r="D2769" s="71" t="s">
        <v>15</v>
      </c>
      <c r="E2769" s="132">
        <v>42673</v>
      </c>
      <c r="F2769" s="77" t="s">
        <v>2418</v>
      </c>
      <c r="G2769" s="217" t="s">
        <v>1075</v>
      </c>
      <c r="H2769" s="138" t="str">
        <f>IFERROR(VLOOKUP(G2769,REFERENCES!O:P,2,FALSE),"")</f>
        <v/>
      </c>
      <c r="I2769" s="182">
        <v>25</v>
      </c>
      <c r="J2769" s="182"/>
      <c r="K2769" s="182"/>
      <c r="L2769" s="182"/>
      <c r="M2769" s="147" t="s">
        <v>1818</v>
      </c>
      <c r="N2769" s="207">
        <v>112</v>
      </c>
      <c r="O2769" s="206"/>
      <c r="P2769" s="71" t="s">
        <v>172</v>
      </c>
      <c r="Q2769" s="206" t="s">
        <v>492</v>
      </c>
      <c r="R2769" s="176" t="s">
        <v>1718</v>
      </c>
      <c r="S2769" s="206"/>
      <c r="T2769" s="186"/>
      <c r="U2769" s="180"/>
      <c r="V2769" s="145"/>
      <c r="W2769" s="206" t="str">
        <f t="shared" si="131"/>
        <v>WOR20161030OUPO7È</v>
      </c>
      <c r="X2769" s="206">
        <f t="shared" si="132"/>
        <v>0</v>
      </c>
      <c r="Y2769" s="206" t="str">
        <f>VLOOKUP(P2769,NIVEAUXADMIN!A:B,2,FALSE)</f>
        <v>HT01</v>
      </c>
      <c r="Z2769" s="206" t="str">
        <f>VLOOKUP(Q2769,NIVEAUXADMIN!E:F,2,FALSE)</f>
        <v>HT01152</v>
      </c>
      <c r="AA2769" s="206" t="str">
        <f>VLOOKUP(R2769,NIVEAUXADMIN!I:J,2,FALSE)</f>
        <v>HT01152-02</v>
      </c>
      <c r="AB2769" s="206">
        <f>IF(SUMPRODUCT(($A$4:$A2769=A2769)*($Q$4:$Q2769=Q2769))&gt;1,0,1)</f>
        <v>0</v>
      </c>
      <c r="AC2769" s="207">
        <f>IF(SUMPRODUCT(($A$4:$A2769=A2769)*($F$4:$F2769=F2769)*($Q$4:$Q2769=Q2769))&gt;1,0,1)</f>
        <v>0</v>
      </c>
      <c r="AD2769"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"7ème Grand Vide"}, </v>
      </c>
    </row>
    <row r="2770" spans="1:30" x14ac:dyDescent="0.25">
      <c r="A2770" s="143" t="s">
        <v>1080</v>
      </c>
      <c r="B2770" s="71" t="s">
        <v>2000</v>
      </c>
      <c r="C2770" s="143"/>
      <c r="D2770" s="71" t="s">
        <v>15</v>
      </c>
      <c r="E2770" s="132">
        <v>42673</v>
      </c>
      <c r="F2770" s="77" t="s">
        <v>2418</v>
      </c>
      <c r="G2770" s="217" t="s">
        <v>1075</v>
      </c>
      <c r="H2770" s="138" t="str">
        <f>IFERROR(VLOOKUP(G2770,REFERENCES!O:P,2,FALSE),"")</f>
        <v/>
      </c>
      <c r="I2770" s="182">
        <v>50</v>
      </c>
      <c r="J2770" s="182"/>
      <c r="K2770" s="182"/>
      <c r="L2770" s="182"/>
      <c r="M2770" s="147" t="s">
        <v>1818</v>
      </c>
      <c r="N2770" s="207">
        <v>127</v>
      </c>
      <c r="O2770" s="206"/>
      <c r="P2770" s="71" t="s">
        <v>172</v>
      </c>
      <c r="Q2770" s="206" t="s">
        <v>492</v>
      </c>
      <c r="R2770" s="176" t="s">
        <v>1649</v>
      </c>
      <c r="S2770" s="206"/>
      <c r="T2770" s="186"/>
      <c r="U2770" s="180"/>
      <c r="V2770" s="145"/>
      <c r="W2770" s="206" t="str">
        <f t="shared" si="131"/>
        <v>WOR20161030OUPO5È</v>
      </c>
      <c r="X2770" s="206">
        <f t="shared" si="132"/>
        <v>0</v>
      </c>
      <c r="Y2770" s="206" t="str">
        <f>VLOOKUP(P2770,NIVEAUXADMIN!A:B,2,FALSE)</f>
        <v>HT01</v>
      </c>
      <c r="Z2770" s="206" t="str">
        <f>VLOOKUP(Q2770,NIVEAUXADMIN!E:F,2,FALSE)</f>
        <v>HT01152</v>
      </c>
      <c r="AA2770" s="206" t="str">
        <f>VLOOKUP(R2770,NIVEAUXADMIN!I:J,2,FALSE)</f>
        <v>HT01152-05</v>
      </c>
      <c r="AB2770" s="206">
        <f>IF(SUMPRODUCT(($A$4:$A2770=A2770)*($Q$4:$Q2770=Q2770))&gt;1,0,1)</f>
        <v>0</v>
      </c>
      <c r="AC2770" s="207">
        <f>IF(SUMPRODUCT(($A$4:$A2770=A2770)*($F$4:$F2770=F2770)*($Q$4:$Q2770=Q2770))&gt;1,0,1)</f>
        <v>0</v>
      </c>
      <c r="AD2770"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"5ème Gros Mangle"}, </v>
      </c>
    </row>
    <row r="2771" spans="1:30" x14ac:dyDescent="0.25">
      <c r="A2771" s="143" t="s">
        <v>1080</v>
      </c>
      <c r="B2771" s="71" t="s">
        <v>2000</v>
      </c>
      <c r="C2771" s="143"/>
      <c r="D2771" s="71" t="s">
        <v>15</v>
      </c>
      <c r="E2771" s="132">
        <v>42673</v>
      </c>
      <c r="F2771" s="77" t="s">
        <v>2418</v>
      </c>
      <c r="G2771" s="217" t="s">
        <v>1075</v>
      </c>
      <c r="H2771" s="138" t="str">
        <f>IFERROR(VLOOKUP(G2771,REFERENCES!O:P,2,FALSE),"")</f>
        <v/>
      </c>
      <c r="I2771" s="182">
        <v>25</v>
      </c>
      <c r="J2771" s="182"/>
      <c r="K2771" s="182"/>
      <c r="L2771" s="182"/>
      <c r="M2771" s="147" t="s">
        <v>1818</v>
      </c>
      <c r="N2771" s="207">
        <v>66</v>
      </c>
      <c r="O2771" s="206"/>
      <c r="P2771" s="71" t="s">
        <v>172</v>
      </c>
      <c r="Q2771" s="206" t="s">
        <v>492</v>
      </c>
      <c r="R2771" s="176" t="s">
        <v>1649</v>
      </c>
      <c r="S2771" s="206"/>
      <c r="T2771" s="186"/>
      <c r="U2771" s="180"/>
      <c r="V2771" s="145"/>
      <c r="W2771" s="206" t="str">
        <f t="shared" si="131"/>
        <v>WOR20161030OUPO5È</v>
      </c>
      <c r="X2771" s="206">
        <f t="shared" si="132"/>
        <v>0</v>
      </c>
      <c r="Y2771" s="206" t="str">
        <f>VLOOKUP(P2771,NIVEAUXADMIN!A:B,2,FALSE)</f>
        <v>HT01</v>
      </c>
      <c r="Z2771" s="206" t="str">
        <f>VLOOKUP(Q2771,NIVEAUXADMIN!E:F,2,FALSE)</f>
        <v>HT01152</v>
      </c>
      <c r="AA2771" s="206" t="str">
        <f>VLOOKUP(R2771,NIVEAUXADMIN!I:J,2,FALSE)</f>
        <v>HT01152-05</v>
      </c>
      <c r="AB2771" s="206">
        <f>IF(SUMPRODUCT(($A$4:$A2771=A2771)*($Q$4:$Q2771=Q2771))&gt;1,0,1)</f>
        <v>0</v>
      </c>
      <c r="AC2771" s="207">
        <f>IF(SUMPRODUCT(($A$4:$A2771=A2771)*($F$4:$F2771=F2771)*($Q$4:$Q2771=Q2771))&gt;1,0,1)</f>
        <v>0</v>
      </c>
      <c r="AD2771"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"5ème Gros Mangle"}, </v>
      </c>
    </row>
    <row r="2772" spans="1:30" x14ac:dyDescent="0.25">
      <c r="A2772" s="143" t="s">
        <v>1080</v>
      </c>
      <c r="B2772" s="71"/>
      <c r="C2772" s="143"/>
      <c r="D2772" s="71" t="s">
        <v>15</v>
      </c>
      <c r="E2772" s="132">
        <v>42673</v>
      </c>
      <c r="F2772" s="77" t="s">
        <v>2418</v>
      </c>
      <c r="G2772" s="217" t="s">
        <v>1075</v>
      </c>
      <c r="H2772" s="138" t="str">
        <f>IFERROR(VLOOKUP(G2772,REFERENCES!O:P,2,FALSE),"")</f>
        <v/>
      </c>
      <c r="I2772" s="182">
        <v>50</v>
      </c>
      <c r="J2772" s="182"/>
      <c r="K2772" s="182"/>
      <c r="L2772" s="182"/>
      <c r="M2772" s="147" t="s">
        <v>1818</v>
      </c>
      <c r="N2772" s="207">
        <v>229</v>
      </c>
      <c r="O2772" s="206"/>
      <c r="P2772" s="71" t="s">
        <v>172</v>
      </c>
      <c r="Q2772" s="206" t="s">
        <v>492</v>
      </c>
      <c r="R2772" s="176" t="s">
        <v>1683</v>
      </c>
      <c r="S2772" s="206"/>
      <c r="T2772" s="186"/>
      <c r="U2772" s="180"/>
      <c r="V2772" s="145"/>
      <c r="W2772" s="206" t="str">
        <f t="shared" si="131"/>
        <v>WOR20161030OUPO6È</v>
      </c>
      <c r="X2772" s="206">
        <f t="shared" si="132"/>
        <v>0</v>
      </c>
      <c r="Y2772" s="206" t="str">
        <f>VLOOKUP(P2772,NIVEAUXADMIN!A:B,2,FALSE)</f>
        <v>HT01</v>
      </c>
      <c r="Z2772" s="206" t="str">
        <f>VLOOKUP(Q2772,NIVEAUXADMIN!E:F,2,FALSE)</f>
        <v>HT01152</v>
      </c>
      <c r="AA2772" s="206" t="str">
        <f>VLOOKUP(R2772,NIVEAUXADMIN!I:J,2,FALSE)</f>
        <v>HT01152-01</v>
      </c>
      <c r="AB2772" s="206">
        <f>IF(SUMPRODUCT(($A$4:$A2772=A2772)*($Q$4:$Q2772=Q2772))&gt;1,0,1)</f>
        <v>0</v>
      </c>
      <c r="AC2772" s="207">
        <f>IF(SUMPRODUCT(($A$4:$A2772=A2772)*($F$4:$F2772=F2772)*($Q$4:$Q2772=Q2772))&gt;1,0,1)</f>
        <v>0</v>
      </c>
      <c r="AD2772"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"6ème La Source"}, </v>
      </c>
    </row>
    <row r="2773" spans="1:30" x14ac:dyDescent="0.25">
      <c r="A2773" s="71" t="s">
        <v>1080</v>
      </c>
      <c r="B2773" s="71" t="s">
        <v>2000</v>
      </c>
      <c r="C2773" s="71"/>
      <c r="D2773" s="71" t="s">
        <v>15</v>
      </c>
      <c r="E2773" s="132">
        <v>42673</v>
      </c>
      <c r="F2773" s="77" t="s">
        <v>2418</v>
      </c>
      <c r="G2773" s="217" t="s">
        <v>1075</v>
      </c>
      <c r="H2773" s="138" t="str">
        <f>IFERROR(VLOOKUP(G2773,REFERENCES!O:P,2,FALSE),"")</f>
        <v/>
      </c>
      <c r="I2773" s="182">
        <v>25</v>
      </c>
      <c r="J2773" s="182"/>
      <c r="K2773" s="182"/>
      <c r="L2773" s="182"/>
      <c r="M2773" s="147" t="s">
        <v>1818</v>
      </c>
      <c r="N2773" s="207">
        <v>82</v>
      </c>
      <c r="O2773" s="206"/>
      <c r="P2773" s="71" t="s">
        <v>172</v>
      </c>
      <c r="Q2773" s="206" t="s">
        <v>492</v>
      </c>
      <c r="R2773" s="176" t="s">
        <v>1683</v>
      </c>
      <c r="S2773" s="206"/>
      <c r="T2773" s="186"/>
      <c r="U2773" s="180"/>
      <c r="V2773" s="145"/>
      <c r="W2773" s="206" t="str">
        <f t="shared" si="131"/>
        <v>WOR20161030OUPO6È</v>
      </c>
      <c r="X2773" s="206">
        <f t="shared" si="132"/>
        <v>0</v>
      </c>
      <c r="Y2773" s="206" t="str">
        <f>VLOOKUP(P2773,NIVEAUXADMIN!A:B,2,FALSE)</f>
        <v>HT01</v>
      </c>
      <c r="Z2773" s="206" t="str">
        <f>VLOOKUP(Q2773,NIVEAUXADMIN!E:F,2,FALSE)</f>
        <v>HT01152</v>
      </c>
      <c r="AA2773" s="206" t="str">
        <f>VLOOKUP(R2773,NIVEAUXADMIN!I:J,2,FALSE)</f>
        <v>HT01152-01</v>
      </c>
      <c r="AB2773" s="206">
        <f>IF(SUMPRODUCT(($A$4:$A2773=A2773)*($Q$4:$Q2773=Q2773))&gt;1,0,1)</f>
        <v>0</v>
      </c>
      <c r="AC2773" s="207">
        <f>IF(SUMPRODUCT(($A$4:$A2773=A2773)*($F$4:$F2773=F2773)*($Q$4:$Q2773=Q2773))&gt;1,0,1)</f>
        <v>0</v>
      </c>
      <c r="AD2773"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"6ème La Source"}, </v>
      </c>
    </row>
    <row r="2774" spans="1:30" x14ac:dyDescent="0.25">
      <c r="A2774" s="71" t="s">
        <v>1080</v>
      </c>
      <c r="B2774" s="71"/>
      <c r="C2774" s="71"/>
      <c r="D2774" s="71" t="s">
        <v>15</v>
      </c>
      <c r="E2774" s="132">
        <v>42673</v>
      </c>
      <c r="F2774" s="77" t="s">
        <v>2418</v>
      </c>
      <c r="G2774" s="217" t="s">
        <v>1075</v>
      </c>
      <c r="H2774" s="138" t="str">
        <f>IFERROR(VLOOKUP(G2774,REFERENCES!O:P,2,FALSE),"")</f>
        <v/>
      </c>
      <c r="I2774" s="182">
        <v>50</v>
      </c>
      <c r="J2774" s="182"/>
      <c r="K2774" s="182"/>
      <c r="L2774" s="182"/>
      <c r="M2774" s="147" t="s">
        <v>1818</v>
      </c>
      <c r="N2774" s="207">
        <v>857</v>
      </c>
      <c r="O2774" s="206"/>
      <c r="P2774" s="71" t="s">
        <v>172</v>
      </c>
      <c r="Q2774" s="206" t="s">
        <v>492</v>
      </c>
      <c r="R2774" s="176" t="s">
        <v>1757</v>
      </c>
      <c r="S2774" s="206"/>
      <c r="T2774" s="186"/>
      <c r="U2774" s="180"/>
      <c r="V2774" s="145"/>
      <c r="W2774" s="206" t="str">
        <f t="shared" si="131"/>
        <v>WOR20161030OUPO9È</v>
      </c>
      <c r="X2774" s="206">
        <f t="shared" si="132"/>
        <v>0</v>
      </c>
      <c r="Y2774" s="206" t="str">
        <f>VLOOKUP(P2774,NIVEAUXADMIN!A:B,2,FALSE)</f>
        <v>HT01</v>
      </c>
      <c r="Z2774" s="206" t="str">
        <f>VLOOKUP(Q2774,NIVEAUXADMIN!E:F,2,FALSE)</f>
        <v>HT01152</v>
      </c>
      <c r="AA2774" s="206" t="str">
        <f>VLOOKUP(R2774,NIVEAUXADMIN!I:J,2,FALSE)</f>
        <v>HT01152-04</v>
      </c>
      <c r="AB2774" s="206">
        <f>IF(SUMPRODUCT(($A$4:$A2774=A2774)*($Q$4:$Q2774=Q2774))&gt;1,0,1)</f>
        <v>0</v>
      </c>
      <c r="AC2774" s="207">
        <f>IF(SUMPRODUCT(($A$4:$A2774=A2774)*($F$4:$F2774=F2774)*($Q$4:$Q2774=Q2774))&gt;1,0,1)</f>
        <v>0</v>
      </c>
      <c r="AD2774"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"9ème Pointe à Raquette"}, </v>
      </c>
    </row>
    <row r="2775" spans="1:30" x14ac:dyDescent="0.25">
      <c r="A2775" s="71" t="s">
        <v>1080</v>
      </c>
      <c r="B2775" s="71" t="s">
        <v>2000</v>
      </c>
      <c r="C2775" s="71"/>
      <c r="D2775" s="71" t="s">
        <v>15</v>
      </c>
      <c r="E2775" s="132">
        <v>42673</v>
      </c>
      <c r="F2775" s="77" t="s">
        <v>2418</v>
      </c>
      <c r="G2775" s="217" t="s">
        <v>1075</v>
      </c>
      <c r="H2775" s="138" t="str">
        <f>IFERROR(VLOOKUP(G2775,REFERENCES!O:P,2,FALSE),"")</f>
        <v/>
      </c>
      <c r="I2775" s="182">
        <v>25</v>
      </c>
      <c r="J2775" s="182"/>
      <c r="K2775" s="182"/>
      <c r="L2775" s="182"/>
      <c r="M2775" s="147" t="s">
        <v>1818</v>
      </c>
      <c r="N2775" s="207">
        <v>198</v>
      </c>
      <c r="O2775" s="206"/>
      <c r="P2775" s="71" t="s">
        <v>172</v>
      </c>
      <c r="Q2775" s="206" t="s">
        <v>492</v>
      </c>
      <c r="R2775" s="176" t="s">
        <v>1757</v>
      </c>
      <c r="S2775" s="206"/>
      <c r="T2775" s="186"/>
      <c r="U2775" s="180"/>
      <c r="V2775" s="145"/>
      <c r="W2775" s="206" t="str">
        <f t="shared" si="131"/>
        <v>WOR20161030OUPO9È</v>
      </c>
      <c r="X2775" s="206">
        <f t="shared" si="132"/>
        <v>0</v>
      </c>
      <c r="Y2775" s="206" t="str">
        <f>VLOOKUP(P2775,NIVEAUXADMIN!A:B,2,FALSE)</f>
        <v>HT01</v>
      </c>
      <c r="Z2775" s="206" t="str">
        <f>VLOOKUP(Q2775,NIVEAUXADMIN!E:F,2,FALSE)</f>
        <v>HT01152</v>
      </c>
      <c r="AA2775" s="206" t="str">
        <f>VLOOKUP(R2775,NIVEAUXADMIN!I:J,2,FALSE)</f>
        <v>HT01152-04</v>
      </c>
      <c r="AB2775" s="206">
        <f>IF(SUMPRODUCT(($A$4:$A2775=A2775)*($Q$4:$Q2775=Q2775))&gt;1,0,1)</f>
        <v>0</v>
      </c>
      <c r="AC2775" s="207">
        <f>IF(SUMPRODUCT(($A$4:$A2775=A2775)*($F$4:$F2775=F2775)*($Q$4:$Q2775=Q2775))&gt;1,0,1)</f>
        <v>0</v>
      </c>
      <c r="AD2775"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"9ème Pointe à Raquette"}, </v>
      </c>
    </row>
    <row r="2776" spans="1:30" x14ac:dyDescent="0.25">
      <c r="A2776" s="71" t="s">
        <v>1080</v>
      </c>
      <c r="B2776" s="71"/>
      <c r="C2776" s="206"/>
      <c r="D2776" s="206" t="s">
        <v>15</v>
      </c>
      <c r="E2776" s="132">
        <v>42673</v>
      </c>
      <c r="F2776" s="77" t="s">
        <v>2418</v>
      </c>
      <c r="G2776" s="217" t="s">
        <v>1075</v>
      </c>
      <c r="H2776" s="138" t="str">
        <f>IFERROR(VLOOKUP(G2776,REFERENCES!O:P,2,FALSE),"")</f>
        <v/>
      </c>
      <c r="I2776" s="182">
        <v>50</v>
      </c>
      <c r="J2776" s="182"/>
      <c r="K2776" s="182"/>
      <c r="L2776" s="182"/>
      <c r="M2776" s="147" t="s">
        <v>1818</v>
      </c>
      <c r="N2776" s="207">
        <v>656</v>
      </c>
      <c r="O2776" s="206"/>
      <c r="P2776" s="206" t="s">
        <v>172</v>
      </c>
      <c r="Q2776" s="206" t="s">
        <v>492</v>
      </c>
      <c r="R2776" s="176" t="s">
        <v>1747</v>
      </c>
      <c r="S2776" s="206"/>
      <c r="T2776" s="186"/>
      <c r="U2776" s="180"/>
      <c r="V2776" s="145"/>
      <c r="W2776" s="206" t="str">
        <f t="shared" si="131"/>
        <v>WOR20161030OUPO8È</v>
      </c>
      <c r="X2776" s="206">
        <f t="shared" si="132"/>
        <v>0</v>
      </c>
      <c r="Y2776" s="206" t="str">
        <f>VLOOKUP(P2776,NIVEAUXADMIN!A:B,2,FALSE)</f>
        <v>HT01</v>
      </c>
      <c r="Z2776" s="206" t="str">
        <f>VLOOKUP(Q2776,NIVEAUXADMIN!E:F,2,FALSE)</f>
        <v>HT01152</v>
      </c>
      <c r="AA2776" s="206" t="str">
        <f>VLOOKUP(R2776,NIVEAUXADMIN!I:J,2,FALSE)</f>
        <v>HT01152-03</v>
      </c>
      <c r="AB2776" s="206">
        <f>IF(SUMPRODUCT(($A$4:$A2776=A2776)*($Q$4:$Q2776=Q2776))&gt;1,0,1)</f>
        <v>0</v>
      </c>
      <c r="AC2776" s="207">
        <f>IF(SUMPRODUCT(($A$4:$A2776=A2776)*($F$4:$F2776=F2776)*($Q$4:$Q2776=Q2776))&gt;1,0,1)</f>
        <v>0</v>
      </c>
      <c r="AD2776"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"8ème Trou Louis"}, </v>
      </c>
    </row>
    <row r="2777" spans="1:30" x14ac:dyDescent="0.25">
      <c r="A2777" s="71" t="s">
        <v>1080</v>
      </c>
      <c r="B2777" s="71" t="s">
        <v>2000</v>
      </c>
      <c r="C2777" s="206"/>
      <c r="D2777" s="206" t="s">
        <v>15</v>
      </c>
      <c r="E2777" s="132">
        <v>42673</v>
      </c>
      <c r="F2777" s="77" t="s">
        <v>2418</v>
      </c>
      <c r="G2777" s="217" t="s">
        <v>1075</v>
      </c>
      <c r="H2777" s="138" t="str">
        <f>IFERROR(VLOOKUP(G2777,REFERENCES!O:P,2,FALSE),"")</f>
        <v/>
      </c>
      <c r="I2777" s="182">
        <v>25</v>
      </c>
      <c r="J2777" s="182"/>
      <c r="K2777" s="182"/>
      <c r="L2777" s="182"/>
      <c r="M2777" s="147" t="s">
        <v>1818</v>
      </c>
      <c r="N2777" s="207">
        <v>180</v>
      </c>
      <c r="O2777" s="206"/>
      <c r="P2777" s="206" t="s">
        <v>172</v>
      </c>
      <c r="Q2777" s="206" t="s">
        <v>492</v>
      </c>
      <c r="R2777" s="176" t="s">
        <v>1747</v>
      </c>
      <c r="S2777" s="206"/>
      <c r="T2777" s="186"/>
      <c r="U2777" s="180"/>
      <c r="V2777" s="145"/>
      <c r="W2777" s="206" t="str">
        <f t="shared" si="131"/>
        <v>WOR20161030OUPO8È</v>
      </c>
      <c r="X2777" s="206">
        <f t="shared" si="132"/>
        <v>0</v>
      </c>
      <c r="Y2777" s="206" t="str">
        <f>VLOOKUP(P2777,NIVEAUXADMIN!A:B,2,FALSE)</f>
        <v>HT01</v>
      </c>
      <c r="Z2777" s="206" t="str">
        <f>VLOOKUP(Q2777,NIVEAUXADMIN!E:F,2,FALSE)</f>
        <v>HT01152</v>
      </c>
      <c r="AA2777" s="206" t="str">
        <f>VLOOKUP(R2777,NIVEAUXADMIN!I:J,2,FALSE)</f>
        <v>HT01152-03</v>
      </c>
      <c r="AB2777" s="206">
        <f>IF(SUMPRODUCT(($A$4:$A2777=A2777)*($Q$4:$Q2777=Q2777))&gt;1,0,1)</f>
        <v>0</v>
      </c>
      <c r="AC2777" s="207">
        <f>IF(SUMPRODUCT(($A$4:$A2777=A2777)*($F$4:$F2777=F2777)*($Q$4:$Q2777=Q2777))&gt;1,0,1)</f>
        <v>0</v>
      </c>
      <c r="AD2777" s="206" t="str">
        <f t="shared" si="133"/>
        <v xml:space="preserve">{"Organisation": "World Vision International", "Indicateur": "Support à l'auto-recouvrement pour la réparation et reconstruction", "Statut": "Réalisé", "Date de l'activité (passé ou planifiée)
( jj-mm-aaaa)": "10/30/2016", "Département": "Ouest", "Commune": "Pointe A Raquette", "Section Communale": "8ème Trou Louis"}, </v>
      </c>
    </row>
    <row r="2778" spans="1:30" x14ac:dyDescent="0.25">
      <c r="A2778" s="71" t="s">
        <v>1080</v>
      </c>
      <c r="B2778" s="71"/>
      <c r="C2778" s="206"/>
      <c r="D2778" s="206" t="s">
        <v>15</v>
      </c>
      <c r="E2778" s="132">
        <v>42674</v>
      </c>
      <c r="F2778" s="77" t="s">
        <v>2417</v>
      </c>
      <c r="G2778" s="145" t="s">
        <v>1058</v>
      </c>
      <c r="H2778" s="138" t="str">
        <f>IFERROR(VLOOKUP(G2778,REFERENCES!O:P,2,FALSE),"")</f>
        <v xml:space="preserve">Nombre </v>
      </c>
      <c r="I2778" s="182">
        <v>32</v>
      </c>
      <c r="J2778" s="182"/>
      <c r="K2778" s="182"/>
      <c r="L2778" s="182"/>
      <c r="M2778" s="147" t="s">
        <v>1818</v>
      </c>
      <c r="N2778" s="207">
        <v>32</v>
      </c>
      <c r="O2778" s="149" t="s">
        <v>1038</v>
      </c>
      <c r="P2778" s="206" t="s">
        <v>172</v>
      </c>
      <c r="Q2778" s="206" t="s">
        <v>198</v>
      </c>
      <c r="R2778" s="176" t="s">
        <v>1323</v>
      </c>
      <c r="S2778" s="206"/>
      <c r="T2778" s="186"/>
      <c r="U2778" s="180"/>
      <c r="V2778" s="206" t="s">
        <v>1049</v>
      </c>
      <c r="W2778" s="206" t="str">
        <f t="shared" si="131"/>
        <v>WOR20161031OUAN1È</v>
      </c>
      <c r="X2778" s="206">
        <f t="shared" si="132"/>
        <v>0</v>
      </c>
      <c r="Y2778" s="206" t="str">
        <f>VLOOKUP(P2778,NIVEAUXADMIN!A:B,2,FALSE)</f>
        <v>HT01</v>
      </c>
      <c r="Z2778" s="206" t="str">
        <f>VLOOKUP(Q2778,NIVEAUXADMIN!E:F,2,FALSE)</f>
        <v>HT01151</v>
      </c>
      <c r="AA2778" s="206" t="str">
        <f>VLOOKUP(R2778,NIVEAUXADMIN!I:J,2,FALSE)</f>
        <v>HT01151-01</v>
      </c>
      <c r="AB2778" s="206">
        <f>IF(SUMPRODUCT(($A$4:$A2778=A2778)*($Q$4:$Q2778=Q2778))&gt;1,0,1)</f>
        <v>0</v>
      </c>
      <c r="AC2778" s="207">
        <f>IF(SUMPRODUCT(($A$4:$A2778=A2778)*($F$4:$F2778=F2778)*($Q$4:$Q2778=Q2778))&gt;1,0,1)</f>
        <v>0</v>
      </c>
      <c r="AD2778" s="206" t="str">
        <f t="shared" si="133"/>
        <v xml:space="preserve">{"Organisation": "World Vision International", "Indicateur": "Distribution de biens non-alimentaire", "Statut": "Réalisé", "Date de l'activité (passé ou planifiée)
( jj-mm-aaaa)": "10/31/2016", "Département": "Ouest", "Commune": "Anse A Galet", "Section Communale": "1ère Palma"}, </v>
      </c>
    </row>
    <row r="2779" spans="1:30" x14ac:dyDescent="0.25">
      <c r="A2779" s="71" t="s">
        <v>1080</v>
      </c>
      <c r="B2779" s="71"/>
      <c r="C2779" s="206"/>
      <c r="D2779" s="206" t="s">
        <v>15</v>
      </c>
      <c r="E2779" s="132">
        <v>42674</v>
      </c>
      <c r="F2779" s="77" t="s">
        <v>2417</v>
      </c>
      <c r="G2779" s="145" t="s">
        <v>1047</v>
      </c>
      <c r="H2779" s="138" t="str">
        <f>IFERROR(VLOOKUP(G2779,REFERENCES!O:P,2,FALSE),"")</f>
        <v xml:space="preserve">Nombre </v>
      </c>
      <c r="I2779" s="182">
        <v>32</v>
      </c>
      <c r="J2779" s="182"/>
      <c r="K2779" s="182"/>
      <c r="L2779" s="182"/>
      <c r="M2779" s="147" t="s">
        <v>1818</v>
      </c>
      <c r="N2779" s="207">
        <v>32</v>
      </c>
      <c r="O2779" s="149" t="s">
        <v>1038</v>
      </c>
      <c r="P2779" s="206" t="s">
        <v>172</v>
      </c>
      <c r="Q2779" s="206" t="s">
        <v>198</v>
      </c>
      <c r="R2779" s="176" t="s">
        <v>1323</v>
      </c>
      <c r="S2779" s="206"/>
      <c r="T2779" s="186"/>
      <c r="U2779" s="180"/>
      <c r="V2779" s="145"/>
      <c r="W2779" s="206" t="str">
        <f t="shared" si="131"/>
        <v>WOR20161031OUAN1È</v>
      </c>
      <c r="X2779" s="206">
        <f t="shared" si="132"/>
        <v>0</v>
      </c>
      <c r="Y2779" s="206" t="str">
        <f>VLOOKUP(P2779,NIVEAUXADMIN!A:B,2,FALSE)</f>
        <v>HT01</v>
      </c>
      <c r="Z2779" s="206" t="str">
        <f>VLOOKUP(Q2779,NIVEAUXADMIN!E:F,2,FALSE)</f>
        <v>HT01151</v>
      </c>
      <c r="AA2779" s="206" t="str">
        <f>VLOOKUP(R2779,NIVEAUXADMIN!I:J,2,FALSE)</f>
        <v>HT01151-01</v>
      </c>
      <c r="AB2779" s="206">
        <f>IF(SUMPRODUCT(($A$4:$A2779=A2779)*($Q$4:$Q2779=Q2779))&gt;1,0,1)</f>
        <v>0</v>
      </c>
      <c r="AC2779" s="207">
        <f>IF(SUMPRODUCT(($A$4:$A2779=A2779)*($F$4:$F2779=F2779)*($Q$4:$Q2779=Q2779))&gt;1,0,1)</f>
        <v>0</v>
      </c>
      <c r="AD2779" s="206" t="str">
        <f t="shared" si="133"/>
        <v xml:space="preserve">{"Organisation": "World Vision International", "Indicateur": "Distribution de biens non-alimentaire", "Statut": "Réalisé", "Date de l'activité (passé ou planifiée)
( jj-mm-aaaa)": "10/31/2016", "Département": "Ouest", "Commune": "Anse A Galet", "Section Communale": "1ère Palma"}, </v>
      </c>
    </row>
    <row r="2780" spans="1:30" x14ac:dyDescent="0.25">
      <c r="A2780" s="71" t="s">
        <v>1080</v>
      </c>
      <c r="B2780" s="71"/>
      <c r="C2780" s="206"/>
      <c r="D2780" s="206" t="s">
        <v>15</v>
      </c>
      <c r="E2780" s="132">
        <v>42676</v>
      </c>
      <c r="F2780" s="77" t="s">
        <v>2420</v>
      </c>
      <c r="G2780" s="145" t="s">
        <v>2409</v>
      </c>
      <c r="H2780" s="138" t="str">
        <f>IFERROR(VLOOKUP(G2780,REFERENCES!O:P,2,FALSE),"")</f>
        <v xml:space="preserve">Nombre </v>
      </c>
      <c r="I2780" s="182">
        <v>50</v>
      </c>
      <c r="J2780" s="182"/>
      <c r="K2780" s="182"/>
      <c r="L2780" s="182"/>
      <c r="M2780" s="147" t="s">
        <v>1818</v>
      </c>
      <c r="N2780" s="197"/>
      <c r="O2780" s="206"/>
      <c r="P2780" s="206" t="s">
        <v>151</v>
      </c>
      <c r="Q2780" s="206" t="s">
        <v>294</v>
      </c>
      <c r="R2780" s="176" t="s">
        <v>1272</v>
      </c>
      <c r="S2780" s="206"/>
      <c r="T2780" s="186"/>
      <c r="U2780" s="180"/>
      <c r="V2780" s="145"/>
      <c r="W2780" s="206" t="str">
        <f t="shared" si="131"/>
        <v>WOR2016112NIMI1È</v>
      </c>
      <c r="X2780" s="206">
        <f t="shared" si="132"/>
        <v>0</v>
      </c>
      <c r="Y2780" s="206" t="str">
        <f>VLOOKUP(P2780,NIVEAUXADMIN!A:B,2,FALSE)</f>
        <v>HT10</v>
      </c>
      <c r="Z2780" s="206" t="str">
        <f>VLOOKUP(Q2780,NIVEAUXADMIN!E:F,2,FALSE)</f>
        <v>HT101011</v>
      </c>
      <c r="AA2780" s="206" t="str">
        <f>VLOOKUP(R2780,NIVEAUXADMIN!I:J,2,FALSE)</f>
        <v>HT101011-01</v>
      </c>
      <c r="AB2780" s="206">
        <f>IF(SUMPRODUCT(($A$4:$A2780=A2780)*($Q$4:$Q2780=Q2780))&gt;1,0,1)</f>
        <v>0</v>
      </c>
      <c r="AC2780" s="207">
        <f>IF(SUMPRODUCT(($A$4:$A2780=A2780)*($F$4:$F2780=F2780)*($Q$4:$Q2780=Q2780))&gt;1,0,1)</f>
        <v>0</v>
      </c>
      <c r="AD2780" s="206" t="str">
        <f t="shared" si="133"/>
        <v xml:space="preserve">{"Organisation": "World Vision International", "Indicateur": "Distribution de materiel d'abris d'urgence", "Statut": "Réalisé", "Date de l'activité (passé ou planifiée)
( jj-mm-aaaa)": "11/2/2016", "Département": "Nippes", "Commune": "Miragoane", "Section Communale": "1ère Chalon"}, </v>
      </c>
    </row>
    <row r="2781" spans="1:30" x14ac:dyDescent="0.25">
      <c r="A2781" s="143" t="s">
        <v>1080</v>
      </c>
      <c r="B2781" s="71"/>
      <c r="C2781" s="143"/>
      <c r="D2781" s="71" t="s">
        <v>15</v>
      </c>
      <c r="E2781" s="132">
        <v>42677</v>
      </c>
      <c r="F2781" s="77" t="s">
        <v>2420</v>
      </c>
      <c r="G2781" s="145" t="s">
        <v>2409</v>
      </c>
      <c r="H2781" s="138" t="str">
        <f>IFERROR(VLOOKUP(G2781,REFERENCES!O:P,2,FALSE),"")</f>
        <v xml:space="preserve">Nombre </v>
      </c>
      <c r="I2781" s="182">
        <v>300</v>
      </c>
      <c r="J2781" s="182"/>
      <c r="K2781" s="182"/>
      <c r="L2781" s="182"/>
      <c r="M2781" s="147" t="s">
        <v>1818</v>
      </c>
      <c r="N2781" s="207">
        <v>300</v>
      </c>
      <c r="O2781" s="206"/>
      <c r="P2781" s="206" t="s">
        <v>151</v>
      </c>
      <c r="Q2781" s="206" t="s">
        <v>300</v>
      </c>
      <c r="R2781" s="176" t="s">
        <v>1337</v>
      </c>
      <c r="S2781" s="206"/>
      <c r="T2781" s="186"/>
      <c r="U2781" s="180"/>
      <c r="V2781" s="145"/>
      <c r="W2781" s="206" t="str">
        <f t="shared" si="131"/>
        <v>WOR2016113NIPE1È</v>
      </c>
      <c r="X2781" s="206">
        <f t="shared" si="132"/>
        <v>0</v>
      </c>
      <c r="Y2781" s="206" t="str">
        <f>VLOOKUP(P2781,NIVEAUXADMIN!A:B,2,FALSE)</f>
        <v>HT10</v>
      </c>
      <c r="Z2781" s="206" t="str">
        <f>VLOOKUP(Q2781,NIVEAUXADMIN!E:F,2,FALSE)</f>
        <v>HT101022</v>
      </c>
      <c r="AA2781" s="206" t="str">
        <f>VLOOKUP(R2781,NIVEAUXADMIN!I:J,2,FALSE)</f>
        <v>HT101022-01</v>
      </c>
      <c r="AB2781" s="206">
        <f>IF(SUMPRODUCT(($A$4:$A2781=A2781)*($Q$4:$Q2781=Q2781))&gt;1,0,1)</f>
        <v>0</v>
      </c>
      <c r="AC2781" s="207">
        <f>IF(SUMPRODUCT(($A$4:$A2781=A2781)*($F$4:$F2781=F2781)*($Q$4:$Q2781=Q2781))&gt;1,0,1)</f>
        <v>0</v>
      </c>
      <c r="AD2781" s="206" t="str">
        <f t="shared" si="133"/>
        <v xml:space="preserve">{"Organisation": "World Vision International", "Indicateur": "Distribution de materiel d'abris d'urgence", "Statut": "Réalisé", "Date de l'activité (passé ou planifiée)
( jj-mm-aaaa)": "11/3/2016", "Département": "Nippes", "Commune": "Petit Trou De Nippes", "Section Communale": "1ère Raymond"}, </v>
      </c>
    </row>
    <row r="2782" spans="1:30" x14ac:dyDescent="0.25">
      <c r="A2782" s="143" t="s">
        <v>1080</v>
      </c>
      <c r="B2782" s="71"/>
      <c r="C2782" s="143"/>
      <c r="D2782" s="71" t="s">
        <v>15</v>
      </c>
      <c r="E2782" s="132">
        <v>42677</v>
      </c>
      <c r="F2782" s="77" t="s">
        <v>2417</v>
      </c>
      <c r="G2782" s="145" t="s">
        <v>1047</v>
      </c>
      <c r="H2782" s="138" t="str">
        <f>IFERROR(VLOOKUP(G2782,REFERENCES!O:P,2,FALSE),"")</f>
        <v xml:space="preserve">Nombre </v>
      </c>
      <c r="I2782" s="182">
        <v>600</v>
      </c>
      <c r="J2782" s="182"/>
      <c r="K2782" s="182"/>
      <c r="L2782" s="182"/>
      <c r="M2782" s="147" t="s">
        <v>1818</v>
      </c>
      <c r="N2782" s="207">
        <v>300</v>
      </c>
      <c r="O2782" s="149" t="s">
        <v>1038</v>
      </c>
      <c r="P2782" s="71" t="s">
        <v>151</v>
      </c>
      <c r="Q2782" s="71" t="s">
        <v>300</v>
      </c>
      <c r="R2782" s="176" t="s">
        <v>1337</v>
      </c>
      <c r="S2782" s="71"/>
      <c r="T2782" s="186"/>
      <c r="U2782" s="180"/>
      <c r="V2782" s="145"/>
      <c r="W2782" s="206" t="str">
        <f t="shared" si="131"/>
        <v>WOR2016113NIPE1È</v>
      </c>
      <c r="X2782" s="206">
        <f t="shared" si="132"/>
        <v>0</v>
      </c>
      <c r="Y2782" s="206" t="str">
        <f>VLOOKUP(P2782,NIVEAUXADMIN!A:B,2,FALSE)</f>
        <v>HT10</v>
      </c>
      <c r="Z2782" s="206" t="str">
        <f>VLOOKUP(Q2782,NIVEAUXADMIN!E:F,2,FALSE)</f>
        <v>HT101022</v>
      </c>
      <c r="AA2782" s="206" t="str">
        <f>VLOOKUP(R2782,NIVEAUXADMIN!I:J,2,FALSE)</f>
        <v>HT101022-01</v>
      </c>
      <c r="AB2782" s="206">
        <f>IF(SUMPRODUCT(($A$4:$A2782=A2782)*($Q$4:$Q2782=Q2782))&gt;1,0,1)</f>
        <v>0</v>
      </c>
      <c r="AC2782" s="207">
        <f>IF(SUMPRODUCT(($A$4:$A2782=A2782)*($F$4:$F2782=F2782)*($Q$4:$Q2782=Q2782))&gt;1,0,1)</f>
        <v>0</v>
      </c>
      <c r="AD2782" s="206" t="str">
        <f t="shared" si="133"/>
        <v xml:space="preserve">{"Organisation": "World Vision International", "Indicateur": "Distribution de biens non-alimentaire", "Statut": "Réalisé", "Date de l'activité (passé ou planifiée)
( jj-mm-aaaa)": "11/3/2016", "Département": "Nippes", "Commune": "Petit Trou De Nippes", "Section Communale": "1ère Raymond"}, </v>
      </c>
    </row>
    <row r="2783" spans="1:30" x14ac:dyDescent="0.25">
      <c r="A2783" s="143" t="s">
        <v>1080</v>
      </c>
      <c r="B2783" s="71"/>
      <c r="C2783" s="143"/>
      <c r="D2783" s="71" t="s">
        <v>15</v>
      </c>
      <c r="E2783" s="132">
        <v>42677</v>
      </c>
      <c r="F2783" s="77" t="s">
        <v>2417</v>
      </c>
      <c r="G2783" s="145" t="s">
        <v>1055</v>
      </c>
      <c r="H2783" s="138" t="str">
        <f>IFERROR(VLOOKUP(G2783,REFERENCES!O:P,2,FALSE),"")</f>
        <v xml:space="preserve">Nombre </v>
      </c>
      <c r="I2783" s="182">
        <v>300</v>
      </c>
      <c r="J2783" s="182"/>
      <c r="K2783" s="182"/>
      <c r="L2783" s="182"/>
      <c r="M2783" s="147" t="s">
        <v>1818</v>
      </c>
      <c r="N2783" s="207">
        <v>300</v>
      </c>
      <c r="O2783" s="149" t="s">
        <v>1038</v>
      </c>
      <c r="P2783" s="206" t="s">
        <v>151</v>
      </c>
      <c r="Q2783" s="206" t="s">
        <v>300</v>
      </c>
      <c r="R2783" s="176" t="s">
        <v>1337</v>
      </c>
      <c r="S2783" s="71"/>
      <c r="T2783" s="186"/>
      <c r="U2783" s="180"/>
      <c r="V2783" s="145"/>
      <c r="W2783" s="206" t="str">
        <f t="shared" si="131"/>
        <v>WOR2016113NIPE1È</v>
      </c>
      <c r="X2783" s="206">
        <f t="shared" si="132"/>
        <v>0</v>
      </c>
      <c r="Y2783" s="206" t="str">
        <f>VLOOKUP(P2783,NIVEAUXADMIN!A:B,2,FALSE)</f>
        <v>HT10</v>
      </c>
      <c r="Z2783" s="206" t="str">
        <f>VLOOKUP(Q2783,NIVEAUXADMIN!E:F,2,FALSE)</f>
        <v>HT101022</v>
      </c>
      <c r="AA2783" s="206" t="str">
        <f>VLOOKUP(R2783,NIVEAUXADMIN!I:J,2,FALSE)</f>
        <v>HT101022-01</v>
      </c>
      <c r="AB2783" s="206">
        <f>IF(SUMPRODUCT(($A$4:$A2783=A2783)*($Q$4:$Q2783=Q2783))&gt;1,0,1)</f>
        <v>0</v>
      </c>
      <c r="AC2783" s="207">
        <f>IF(SUMPRODUCT(($A$4:$A2783=A2783)*($F$4:$F2783=F2783)*($Q$4:$Q2783=Q2783))&gt;1,0,1)</f>
        <v>0</v>
      </c>
      <c r="AD2783" s="206" t="str">
        <f t="shared" si="133"/>
        <v xml:space="preserve">{"Organisation": "World Vision International", "Indicateur": "Distribution de biens non-alimentaire", "Statut": "Réalisé", "Date de l'activité (passé ou planifiée)
( jj-mm-aaaa)": "11/3/2016", "Département": "Nippes", "Commune": "Petit Trou De Nippes", "Section Communale": "1ère Raymond"}, </v>
      </c>
    </row>
    <row r="2784" spans="1:30" x14ac:dyDescent="0.25">
      <c r="A2784" s="143" t="s">
        <v>1080</v>
      </c>
      <c r="B2784" s="71"/>
      <c r="C2784" s="143"/>
      <c r="D2784" s="71" t="s">
        <v>15</v>
      </c>
      <c r="E2784" s="132">
        <v>42677</v>
      </c>
      <c r="F2784" s="77" t="s">
        <v>2417</v>
      </c>
      <c r="G2784" s="145" t="s">
        <v>1051</v>
      </c>
      <c r="H2784" s="138" t="str">
        <f>IFERROR(VLOOKUP(G2784,REFERENCES!O:P,2,FALSE),"")</f>
        <v xml:space="preserve">Nombre </v>
      </c>
      <c r="I2784" s="182">
        <v>600</v>
      </c>
      <c r="J2784" s="182"/>
      <c r="K2784" s="182"/>
      <c r="L2784" s="182"/>
      <c r="M2784" s="147" t="s">
        <v>1818</v>
      </c>
      <c r="N2784" s="207">
        <v>300</v>
      </c>
      <c r="O2784" s="149" t="s">
        <v>1038</v>
      </c>
      <c r="P2784" s="71" t="s">
        <v>151</v>
      </c>
      <c r="Q2784" s="71" t="s">
        <v>300</v>
      </c>
      <c r="R2784" s="176" t="s">
        <v>1337</v>
      </c>
      <c r="S2784" s="143"/>
      <c r="T2784" s="186"/>
      <c r="U2784" s="180"/>
      <c r="V2784" s="145"/>
      <c r="W2784" s="206" t="str">
        <f t="shared" si="131"/>
        <v>WOR2016113NIPE1È</v>
      </c>
      <c r="X2784" s="206">
        <f t="shared" si="132"/>
        <v>0</v>
      </c>
      <c r="Y2784" s="206" t="str">
        <f>VLOOKUP(P2784,NIVEAUXADMIN!A:B,2,FALSE)</f>
        <v>HT10</v>
      </c>
      <c r="Z2784" s="206" t="str">
        <f>VLOOKUP(Q2784,NIVEAUXADMIN!E:F,2,FALSE)</f>
        <v>HT101022</v>
      </c>
      <c r="AA2784" s="206" t="str">
        <f>VLOOKUP(R2784,NIVEAUXADMIN!I:J,2,FALSE)</f>
        <v>HT101022-01</v>
      </c>
      <c r="AB2784" s="206">
        <f>IF(SUMPRODUCT(($A$4:$A2784=A2784)*($Q$4:$Q2784=Q2784))&gt;1,0,1)</f>
        <v>0</v>
      </c>
      <c r="AC2784" s="207">
        <f>IF(SUMPRODUCT(($A$4:$A2784=A2784)*($F$4:$F2784=F2784)*($Q$4:$Q2784=Q2784))&gt;1,0,1)</f>
        <v>0</v>
      </c>
      <c r="AD2784" s="206" t="str">
        <f t="shared" si="133"/>
        <v xml:space="preserve">{"Organisation": "World Vision International", "Indicateur": "Distribution de biens non-alimentaire", "Statut": "Réalisé", "Date de l'activité (passé ou planifiée)
( jj-mm-aaaa)": "11/3/2016", "Département": "Nippes", "Commune": "Petit Trou De Nippes", "Section Communale": "1ère Raymond"}, </v>
      </c>
    </row>
    <row r="2785" spans="1:30" x14ac:dyDescent="0.25">
      <c r="A2785" s="143" t="s">
        <v>1080</v>
      </c>
      <c r="B2785" s="71"/>
      <c r="C2785" s="143"/>
      <c r="D2785" s="71" t="s">
        <v>15</v>
      </c>
      <c r="E2785" s="132">
        <v>42678</v>
      </c>
      <c r="F2785" s="77" t="s">
        <v>2420</v>
      </c>
      <c r="G2785" s="145" t="s">
        <v>2409</v>
      </c>
      <c r="H2785" s="138" t="str">
        <f>IFERROR(VLOOKUP(G2785,REFERENCES!O:P,2,FALSE),"")</f>
        <v xml:space="preserve">Nombre </v>
      </c>
      <c r="I2785" s="182">
        <v>300</v>
      </c>
      <c r="J2785" s="182"/>
      <c r="K2785" s="182"/>
      <c r="L2785" s="182"/>
      <c r="M2785" s="147" t="s">
        <v>1818</v>
      </c>
      <c r="N2785" s="207">
        <v>300</v>
      </c>
      <c r="O2785" s="206"/>
      <c r="P2785" s="71" t="s">
        <v>151</v>
      </c>
      <c r="Q2785" s="71" t="s">
        <v>297</v>
      </c>
      <c r="R2785" s="176" t="s">
        <v>1400</v>
      </c>
      <c r="S2785" s="143"/>
      <c r="T2785" s="186"/>
      <c r="U2785" s="180"/>
      <c r="V2785" s="145"/>
      <c r="W2785" s="206" t="str">
        <f t="shared" si="131"/>
        <v>WOR2016114NIPA2È</v>
      </c>
      <c r="X2785" s="206">
        <f t="shared" si="132"/>
        <v>0</v>
      </c>
      <c r="Y2785" s="206" t="str">
        <f>VLOOKUP(P2785,NIVEAUXADMIN!A:B,2,FALSE)</f>
        <v>HT10</v>
      </c>
      <c r="Z2785" s="206" t="str">
        <f>VLOOKUP(Q2785,NIVEAUXADMIN!E:F,2,FALSE)</f>
        <v>HT101014</v>
      </c>
      <c r="AA2785" s="206" t="str">
        <f>VLOOKUP(R2785,NIVEAUXADMIN!I:J,2,FALSE)</f>
        <v>HT101014-02</v>
      </c>
      <c r="AB2785" s="206">
        <f>IF(SUMPRODUCT(($A$4:$A2785=A2785)*($Q$4:$Q2785=Q2785))&gt;1,0,1)</f>
        <v>0</v>
      </c>
      <c r="AC2785" s="207">
        <f>IF(SUMPRODUCT(($A$4:$A2785=A2785)*($F$4:$F2785=F2785)*($Q$4:$Q2785=Q2785))&gt;1,0,1)</f>
        <v>0</v>
      </c>
      <c r="AD2785" s="206" t="str">
        <f t="shared" si="133"/>
        <v xml:space="preserve">{"Organisation": "World Vision International", "Indicateur": "Distribution de materiel d'abris d'urgence", "Statut": "Réalisé", "Date de l'activité (passé ou planifiée)
( jj-mm-aaaa)": "11/4/2016", "Département": "Nippes", "Commune": "Paillant", "Section Communale": "2ème Bouzi"}, </v>
      </c>
    </row>
    <row r="2786" spans="1:30" x14ac:dyDescent="0.25">
      <c r="A2786" s="143" t="s">
        <v>1080</v>
      </c>
      <c r="B2786" s="71"/>
      <c r="C2786" s="143"/>
      <c r="D2786" s="71" t="s">
        <v>15</v>
      </c>
      <c r="E2786" s="132">
        <v>42678</v>
      </c>
      <c r="F2786" s="77" t="s">
        <v>2417</v>
      </c>
      <c r="G2786" s="145" t="s">
        <v>1047</v>
      </c>
      <c r="H2786" s="138" t="str">
        <f>IFERROR(VLOOKUP(G2786,REFERENCES!O:P,2,FALSE),"")</f>
        <v xml:space="preserve">Nombre </v>
      </c>
      <c r="I2786" s="182">
        <v>600</v>
      </c>
      <c r="J2786" s="182"/>
      <c r="K2786" s="182"/>
      <c r="L2786" s="182"/>
      <c r="M2786" s="147" t="s">
        <v>1818</v>
      </c>
      <c r="N2786" s="207">
        <v>300</v>
      </c>
      <c r="O2786" s="149" t="s">
        <v>1038</v>
      </c>
      <c r="P2786" s="71" t="s">
        <v>151</v>
      </c>
      <c r="Q2786" s="71" t="s">
        <v>297</v>
      </c>
      <c r="R2786" s="176" t="s">
        <v>1400</v>
      </c>
      <c r="S2786" s="71"/>
      <c r="T2786" s="186"/>
      <c r="U2786" s="180"/>
      <c r="V2786" s="145"/>
      <c r="W2786" s="206" t="str">
        <f t="shared" si="131"/>
        <v>WOR2016114NIPA2È</v>
      </c>
      <c r="X2786" s="206">
        <f t="shared" si="132"/>
        <v>0</v>
      </c>
      <c r="Y2786" s="206" t="str">
        <f>VLOOKUP(P2786,NIVEAUXADMIN!A:B,2,FALSE)</f>
        <v>HT10</v>
      </c>
      <c r="Z2786" s="206" t="str">
        <f>VLOOKUP(Q2786,NIVEAUXADMIN!E:F,2,FALSE)</f>
        <v>HT101014</v>
      </c>
      <c r="AA2786" s="206" t="str">
        <f>VLOOKUP(R2786,NIVEAUXADMIN!I:J,2,FALSE)</f>
        <v>HT101014-02</v>
      </c>
      <c r="AB2786" s="206">
        <f>IF(SUMPRODUCT(($A$4:$A2786=A2786)*($Q$4:$Q2786=Q2786))&gt;1,0,1)</f>
        <v>0</v>
      </c>
      <c r="AC2786" s="207">
        <f>IF(SUMPRODUCT(($A$4:$A2786=A2786)*($F$4:$F2786=F2786)*($Q$4:$Q2786=Q2786))&gt;1,0,1)</f>
        <v>0</v>
      </c>
      <c r="AD2786" s="206" t="str">
        <f t="shared" si="133"/>
        <v xml:space="preserve">{"Organisation": "World Vision International", "Indicateur": "Distribution de biens non-alimentaire", "Statut": "Réalisé", "Date de l'activité (passé ou planifiée)
( jj-mm-aaaa)": "11/4/2016", "Département": "Nippes", "Commune": "Paillant", "Section Communale": "2ème Bouzi"}, </v>
      </c>
    </row>
    <row r="2787" spans="1:30" x14ac:dyDescent="0.25">
      <c r="A2787" s="143" t="s">
        <v>1080</v>
      </c>
      <c r="B2787" s="71"/>
      <c r="C2787" s="143"/>
      <c r="D2787" s="71" t="s">
        <v>15</v>
      </c>
      <c r="E2787" s="132">
        <v>42678</v>
      </c>
      <c r="F2787" s="77" t="s">
        <v>2417</v>
      </c>
      <c r="G2787" s="145" t="s">
        <v>1055</v>
      </c>
      <c r="H2787" s="138" t="str">
        <f>IFERROR(VLOOKUP(G2787,REFERENCES!O:P,2,FALSE),"")</f>
        <v xml:space="preserve">Nombre </v>
      </c>
      <c r="I2787" s="182">
        <v>300</v>
      </c>
      <c r="J2787" s="182"/>
      <c r="K2787" s="182"/>
      <c r="L2787" s="182"/>
      <c r="M2787" s="147" t="s">
        <v>1818</v>
      </c>
      <c r="N2787" s="207">
        <v>300</v>
      </c>
      <c r="O2787" s="149" t="s">
        <v>1038</v>
      </c>
      <c r="P2787" s="71" t="s">
        <v>151</v>
      </c>
      <c r="Q2787" s="71" t="s">
        <v>297</v>
      </c>
      <c r="R2787" s="176" t="s">
        <v>1400</v>
      </c>
      <c r="S2787" s="71"/>
      <c r="T2787" s="186"/>
      <c r="U2787" s="180"/>
      <c r="V2787" s="145"/>
      <c r="W2787" s="206" t="str">
        <f t="shared" si="131"/>
        <v>WOR2016114NIPA2È</v>
      </c>
      <c r="X2787" s="206">
        <f t="shared" si="132"/>
        <v>0</v>
      </c>
      <c r="Y2787" s="206" t="str">
        <f>VLOOKUP(P2787,NIVEAUXADMIN!A:B,2,FALSE)</f>
        <v>HT10</v>
      </c>
      <c r="Z2787" s="206" t="str">
        <f>VLOOKUP(Q2787,NIVEAUXADMIN!E:F,2,FALSE)</f>
        <v>HT101014</v>
      </c>
      <c r="AA2787" s="206" t="str">
        <f>VLOOKUP(R2787,NIVEAUXADMIN!I:J,2,FALSE)</f>
        <v>HT101014-02</v>
      </c>
      <c r="AB2787" s="206">
        <f>IF(SUMPRODUCT(($A$4:$A2787=A2787)*($Q$4:$Q2787=Q2787))&gt;1,0,1)</f>
        <v>0</v>
      </c>
      <c r="AC2787" s="207">
        <f>IF(SUMPRODUCT(($A$4:$A2787=A2787)*($F$4:$F2787=F2787)*($Q$4:$Q2787=Q2787))&gt;1,0,1)</f>
        <v>0</v>
      </c>
      <c r="AD2787" s="206" t="str">
        <f t="shared" si="133"/>
        <v xml:space="preserve">{"Organisation": "World Vision International", "Indicateur": "Distribution de biens non-alimentaire", "Statut": "Réalisé", "Date de l'activité (passé ou planifiée)
( jj-mm-aaaa)": "11/4/2016", "Département": "Nippes", "Commune": "Paillant", "Section Communale": "2ème Bouzi"}, </v>
      </c>
    </row>
    <row r="2788" spans="1:30" x14ac:dyDescent="0.25">
      <c r="A2788" s="143" t="s">
        <v>1080</v>
      </c>
      <c r="B2788" s="71"/>
      <c r="C2788" s="143"/>
      <c r="D2788" s="71" t="s">
        <v>15</v>
      </c>
      <c r="E2788" s="132">
        <v>42678</v>
      </c>
      <c r="F2788" s="77" t="s">
        <v>2417</v>
      </c>
      <c r="G2788" s="145" t="s">
        <v>1051</v>
      </c>
      <c r="H2788" s="138" t="str">
        <f>IFERROR(VLOOKUP(G2788,REFERENCES!O:P,2,FALSE),"")</f>
        <v xml:space="preserve">Nombre </v>
      </c>
      <c r="I2788" s="182">
        <v>600</v>
      </c>
      <c r="J2788" s="182"/>
      <c r="K2788" s="182"/>
      <c r="L2788" s="182"/>
      <c r="M2788" s="147" t="s">
        <v>1818</v>
      </c>
      <c r="N2788" s="207">
        <v>300</v>
      </c>
      <c r="O2788" s="149" t="s">
        <v>1038</v>
      </c>
      <c r="P2788" s="206" t="s">
        <v>151</v>
      </c>
      <c r="Q2788" s="206" t="s">
        <v>297</v>
      </c>
      <c r="R2788" s="176" t="s">
        <v>1400</v>
      </c>
      <c r="S2788" s="206"/>
      <c r="T2788" s="186"/>
      <c r="U2788" s="180"/>
      <c r="V2788" s="145"/>
      <c r="W2788" s="206" t="str">
        <f t="shared" si="131"/>
        <v>WOR2016114NIPA2È</v>
      </c>
      <c r="X2788" s="206">
        <f t="shared" si="132"/>
        <v>0</v>
      </c>
      <c r="Y2788" s="206" t="str">
        <f>VLOOKUP(P2788,NIVEAUXADMIN!A:B,2,FALSE)</f>
        <v>HT10</v>
      </c>
      <c r="Z2788" s="206" t="str">
        <f>VLOOKUP(Q2788,NIVEAUXADMIN!E:F,2,FALSE)</f>
        <v>HT101014</v>
      </c>
      <c r="AA2788" s="206" t="str">
        <f>VLOOKUP(R2788,NIVEAUXADMIN!I:J,2,FALSE)</f>
        <v>HT101014-02</v>
      </c>
      <c r="AB2788" s="206">
        <f>IF(SUMPRODUCT(($A$4:$A2788=A2788)*($Q$4:$Q2788=Q2788))&gt;1,0,1)</f>
        <v>0</v>
      </c>
      <c r="AC2788" s="207">
        <f>IF(SUMPRODUCT(($A$4:$A2788=A2788)*($F$4:$F2788=F2788)*($Q$4:$Q2788=Q2788))&gt;1,0,1)</f>
        <v>0</v>
      </c>
      <c r="AD2788" s="206" t="str">
        <f t="shared" si="133"/>
        <v xml:space="preserve">{"Organisation": "World Vision International", "Indicateur": "Distribution de biens non-alimentaire", "Statut": "Réalisé", "Date de l'activité (passé ou planifiée)
( jj-mm-aaaa)": "11/4/2016", "Département": "Nippes", "Commune": "Paillant", "Section Communale": "2ème Bouzi"}, </v>
      </c>
    </row>
    <row r="2789" spans="1:30" x14ac:dyDescent="0.25">
      <c r="A2789" s="143" t="s">
        <v>1080</v>
      </c>
      <c r="B2789" s="71"/>
      <c r="C2789" s="143"/>
      <c r="D2789" s="71" t="s">
        <v>15</v>
      </c>
      <c r="E2789" s="132">
        <v>42679</v>
      </c>
      <c r="F2789" s="77" t="s">
        <v>2420</v>
      </c>
      <c r="G2789" s="145" t="s">
        <v>2409</v>
      </c>
      <c r="H2789" s="138" t="str">
        <f>IFERROR(VLOOKUP(G2789,REFERENCES!O:P,2,FALSE),"")</f>
        <v xml:space="preserve">Nombre </v>
      </c>
      <c r="I2789" s="182">
        <v>200</v>
      </c>
      <c r="J2789" s="182"/>
      <c r="K2789" s="182"/>
      <c r="L2789" s="182"/>
      <c r="M2789" s="147" t="s">
        <v>1818</v>
      </c>
      <c r="N2789" s="207">
        <v>200</v>
      </c>
      <c r="O2789" s="206"/>
      <c r="P2789" s="71" t="s">
        <v>151</v>
      </c>
      <c r="Q2789" s="71" t="s">
        <v>303</v>
      </c>
      <c r="R2789" s="176" t="s">
        <v>1579</v>
      </c>
      <c r="S2789" s="71"/>
      <c r="T2789" s="186"/>
      <c r="U2789" s="180"/>
      <c r="V2789" s="145"/>
      <c r="W2789" s="206" t="str">
        <f t="shared" si="131"/>
        <v>WOR2016115NIPE4È</v>
      </c>
      <c r="X2789" s="206">
        <f t="shared" si="132"/>
        <v>0</v>
      </c>
      <c r="Y2789" s="206" t="str">
        <f>VLOOKUP(P2789,NIVEAUXADMIN!A:B,2,FALSE)</f>
        <v>HT10</v>
      </c>
      <c r="Z2789" s="206" t="str">
        <f>VLOOKUP(Q2789,NIVEAUXADMIN!E:F,2,FALSE)</f>
        <v>HT101012</v>
      </c>
      <c r="AA2789" s="206" t="str">
        <f>VLOOKUP(R2789,NIVEAUXADMIN!I:J,2,FALSE)</f>
        <v>HT101012-04</v>
      </c>
      <c r="AB2789" s="206">
        <f>IF(SUMPRODUCT(($A$4:$A2789=A2789)*($Q$4:$Q2789=Q2789))&gt;1,0,1)</f>
        <v>0</v>
      </c>
      <c r="AC2789" s="207">
        <f>IF(SUMPRODUCT(($A$4:$A2789=A2789)*($F$4:$F2789=F2789)*($Q$4:$Q2789=Q2789))&gt;1,0,1)</f>
        <v>0</v>
      </c>
      <c r="AD2789" s="206" t="str">
        <f t="shared" si="133"/>
        <v xml:space="preserve">{"Organisation": "World Vision International", "Indicateur": "Distribution de materiel d'abris d'urgence", "Statut": "Réalisé", "Date de l'activité (passé ou planifiée)
( jj-mm-aaaa)": "11/5/2016", "Département": "Nippes", "Commune": "Petite Riviere de Nippes", "Section Communale": "4ème Bezin"}, </v>
      </c>
    </row>
    <row r="2790" spans="1:30" x14ac:dyDescent="0.25">
      <c r="A2790" s="206" t="s">
        <v>1080</v>
      </c>
      <c r="B2790" s="71"/>
      <c r="C2790" s="206"/>
      <c r="D2790" s="71" t="s">
        <v>15</v>
      </c>
      <c r="E2790" s="132">
        <v>42679</v>
      </c>
      <c r="F2790" s="77" t="s">
        <v>2417</v>
      </c>
      <c r="G2790" s="145" t="s">
        <v>1047</v>
      </c>
      <c r="H2790" s="138" t="str">
        <f>IFERROR(VLOOKUP(G2790,REFERENCES!O:P,2,FALSE),"")</f>
        <v xml:space="preserve">Nombre </v>
      </c>
      <c r="I2790" s="182">
        <v>400</v>
      </c>
      <c r="J2790" s="182"/>
      <c r="K2790" s="182"/>
      <c r="L2790" s="182"/>
      <c r="M2790" s="147" t="s">
        <v>1818</v>
      </c>
      <c r="N2790" s="207">
        <v>200</v>
      </c>
      <c r="O2790" s="149" t="s">
        <v>1038</v>
      </c>
      <c r="P2790" s="71" t="s">
        <v>151</v>
      </c>
      <c r="Q2790" s="71" t="s">
        <v>303</v>
      </c>
      <c r="R2790" s="176" t="s">
        <v>1579</v>
      </c>
      <c r="S2790" s="71"/>
      <c r="T2790" s="186"/>
      <c r="U2790" s="180"/>
      <c r="V2790" s="145"/>
      <c r="W2790" s="206" t="str">
        <f t="shared" si="131"/>
        <v>WOR2016115NIPE4È</v>
      </c>
      <c r="X2790" s="206">
        <f t="shared" si="132"/>
        <v>0</v>
      </c>
      <c r="Y2790" s="206" t="str">
        <f>VLOOKUP(P2790,NIVEAUXADMIN!A:B,2,FALSE)</f>
        <v>HT10</v>
      </c>
      <c r="Z2790" s="206" t="str">
        <f>VLOOKUP(Q2790,NIVEAUXADMIN!E:F,2,FALSE)</f>
        <v>HT101012</v>
      </c>
      <c r="AA2790" s="206" t="str">
        <f>VLOOKUP(R2790,NIVEAUXADMIN!I:J,2,FALSE)</f>
        <v>HT101012-04</v>
      </c>
      <c r="AB2790" s="206">
        <f>IF(SUMPRODUCT(($A$4:$A2790=A2790)*($Q$4:$Q2790=Q2790))&gt;1,0,1)</f>
        <v>0</v>
      </c>
      <c r="AC2790" s="207">
        <f>IF(SUMPRODUCT(($A$4:$A2790=A2790)*($F$4:$F2790=F2790)*($Q$4:$Q2790=Q2790))&gt;1,0,1)</f>
        <v>0</v>
      </c>
      <c r="AD2790" s="206" t="str">
        <f t="shared" si="133"/>
        <v xml:space="preserve">{"Organisation": "World Vision International", "Indicateur": "Distribution de biens non-alimentaire", "Statut": "Réalisé", "Date de l'activité (passé ou planifiée)
( jj-mm-aaaa)": "11/5/2016", "Département": "Nippes", "Commune": "Petite Riviere de Nippes", "Section Communale": "4ème Bezin"}, </v>
      </c>
    </row>
    <row r="2791" spans="1:30" x14ac:dyDescent="0.25">
      <c r="A2791" s="206" t="s">
        <v>1080</v>
      </c>
      <c r="B2791" s="71"/>
      <c r="C2791" s="206"/>
      <c r="D2791" s="206" t="s">
        <v>15</v>
      </c>
      <c r="E2791" s="132">
        <v>42679</v>
      </c>
      <c r="F2791" s="77" t="s">
        <v>2417</v>
      </c>
      <c r="G2791" s="145" t="s">
        <v>1055</v>
      </c>
      <c r="H2791" s="138" t="str">
        <f>IFERROR(VLOOKUP(G2791,REFERENCES!O:P,2,FALSE),"")</f>
        <v xml:space="preserve">Nombre </v>
      </c>
      <c r="I2791" s="182">
        <v>200</v>
      </c>
      <c r="J2791" s="182"/>
      <c r="K2791" s="182"/>
      <c r="L2791" s="182"/>
      <c r="M2791" s="147" t="s">
        <v>1818</v>
      </c>
      <c r="N2791" s="207">
        <v>200</v>
      </c>
      <c r="O2791" s="149" t="s">
        <v>1038</v>
      </c>
      <c r="P2791" s="206" t="s">
        <v>151</v>
      </c>
      <c r="Q2791" s="206" t="s">
        <v>303</v>
      </c>
      <c r="R2791" s="176" t="s">
        <v>1579</v>
      </c>
      <c r="S2791" s="206"/>
      <c r="T2791" s="186"/>
      <c r="U2791" s="180"/>
      <c r="V2791" s="145"/>
      <c r="W2791" s="206" t="str">
        <f t="shared" si="131"/>
        <v>WOR2016115NIPE4È</v>
      </c>
      <c r="X2791" s="206">
        <f t="shared" si="132"/>
        <v>0</v>
      </c>
      <c r="Y2791" s="206" t="str">
        <f>VLOOKUP(P2791,NIVEAUXADMIN!A:B,2,FALSE)</f>
        <v>HT10</v>
      </c>
      <c r="Z2791" s="206" t="str">
        <f>VLOOKUP(Q2791,NIVEAUXADMIN!E:F,2,FALSE)</f>
        <v>HT101012</v>
      </c>
      <c r="AA2791" s="206" t="str">
        <f>VLOOKUP(R2791,NIVEAUXADMIN!I:J,2,FALSE)</f>
        <v>HT101012-04</v>
      </c>
      <c r="AB2791" s="206">
        <f>IF(SUMPRODUCT(($A$4:$A2791=A2791)*($Q$4:$Q2791=Q2791))&gt;1,0,1)</f>
        <v>0</v>
      </c>
      <c r="AC2791" s="207">
        <f>IF(SUMPRODUCT(($A$4:$A2791=A2791)*($F$4:$F2791=F2791)*($Q$4:$Q2791=Q2791))&gt;1,0,1)</f>
        <v>0</v>
      </c>
      <c r="AD2791" s="206" t="str">
        <f t="shared" si="133"/>
        <v xml:space="preserve">{"Organisation": "World Vision International", "Indicateur": "Distribution de biens non-alimentaire", "Statut": "Réalisé", "Date de l'activité (passé ou planifiée)
( jj-mm-aaaa)": "11/5/2016", "Département": "Nippes", "Commune": "Petite Riviere de Nippes", "Section Communale": "4ème Bezin"}, </v>
      </c>
    </row>
    <row r="2792" spans="1:30" x14ac:dyDescent="0.25">
      <c r="A2792" s="206" t="s">
        <v>1080</v>
      </c>
      <c r="B2792" s="71"/>
      <c r="C2792" s="206"/>
      <c r="D2792" s="206" t="s">
        <v>15</v>
      </c>
      <c r="E2792" s="132">
        <v>42679</v>
      </c>
      <c r="F2792" s="77" t="s">
        <v>2417</v>
      </c>
      <c r="G2792" s="145" t="s">
        <v>1051</v>
      </c>
      <c r="H2792" s="138" t="str">
        <f>IFERROR(VLOOKUP(G2792,REFERENCES!O:P,2,FALSE),"")</f>
        <v xml:space="preserve">Nombre </v>
      </c>
      <c r="I2792" s="182">
        <v>400</v>
      </c>
      <c r="J2792" s="182"/>
      <c r="K2792" s="182"/>
      <c r="L2792" s="182"/>
      <c r="M2792" s="147" t="s">
        <v>1818</v>
      </c>
      <c r="N2792" s="207">
        <v>200</v>
      </c>
      <c r="O2792" s="149" t="s">
        <v>1038</v>
      </c>
      <c r="P2792" s="206" t="s">
        <v>151</v>
      </c>
      <c r="Q2792" s="206" t="s">
        <v>303</v>
      </c>
      <c r="R2792" s="176" t="s">
        <v>1579</v>
      </c>
      <c r="S2792" s="206"/>
      <c r="T2792" s="186"/>
      <c r="U2792" s="180"/>
      <c r="V2792" s="145"/>
      <c r="W2792" s="206" t="str">
        <f t="shared" si="131"/>
        <v>WOR2016115NIPE4È</v>
      </c>
      <c r="X2792" s="206">
        <f t="shared" si="132"/>
        <v>0</v>
      </c>
      <c r="Y2792" s="206" t="str">
        <f>VLOOKUP(P2792,NIVEAUXADMIN!A:B,2,FALSE)</f>
        <v>HT10</v>
      </c>
      <c r="Z2792" s="206" t="str">
        <f>VLOOKUP(Q2792,NIVEAUXADMIN!E:F,2,FALSE)</f>
        <v>HT101012</v>
      </c>
      <c r="AA2792" s="206" t="str">
        <f>VLOOKUP(R2792,NIVEAUXADMIN!I:J,2,FALSE)</f>
        <v>HT101012-04</v>
      </c>
      <c r="AB2792" s="206">
        <f>IF(SUMPRODUCT(($A$4:$A2792=A2792)*($Q$4:$Q2792=Q2792))&gt;1,0,1)</f>
        <v>0</v>
      </c>
      <c r="AC2792" s="207">
        <f>IF(SUMPRODUCT(($A$4:$A2792=A2792)*($F$4:$F2792=F2792)*($Q$4:$Q2792=Q2792))&gt;1,0,1)</f>
        <v>0</v>
      </c>
      <c r="AD2792" s="206" t="str">
        <f t="shared" si="133"/>
        <v xml:space="preserve">{"Organisation": "World Vision International", "Indicateur": "Distribution de biens non-alimentaire", "Statut": "Réalisé", "Date de l'activité (passé ou planifiée)
( jj-mm-aaaa)": "11/5/2016", "Département": "Nippes", "Commune": "Petite Riviere de Nippes", "Section Communale": "4ème Bezin"}, </v>
      </c>
    </row>
    <row r="2793" spans="1:30" x14ac:dyDescent="0.25">
      <c r="A2793" s="206" t="s">
        <v>1080</v>
      </c>
      <c r="B2793" s="71"/>
      <c r="C2793" s="206"/>
      <c r="D2793" s="206" t="s">
        <v>15</v>
      </c>
      <c r="E2793" s="132">
        <v>42679</v>
      </c>
      <c r="F2793" s="77" t="s">
        <v>2417</v>
      </c>
      <c r="G2793" s="145" t="s">
        <v>1054</v>
      </c>
      <c r="H2793" s="138" t="str">
        <f>IFERROR(VLOOKUP(G2793,REFERENCES!O:P,2,FALSE),"")</f>
        <v xml:space="preserve">Nombre </v>
      </c>
      <c r="I2793" s="182">
        <v>200</v>
      </c>
      <c r="J2793" s="182"/>
      <c r="K2793" s="182"/>
      <c r="L2793" s="182"/>
      <c r="M2793" s="147"/>
      <c r="N2793" s="207">
        <v>200</v>
      </c>
      <c r="O2793" s="149" t="s">
        <v>1038</v>
      </c>
      <c r="P2793" s="206" t="s">
        <v>151</v>
      </c>
      <c r="Q2793" s="206" t="s">
        <v>303</v>
      </c>
      <c r="R2793" s="176" t="s">
        <v>1579</v>
      </c>
      <c r="S2793" s="206"/>
      <c r="T2793" s="186"/>
      <c r="U2793" s="180"/>
      <c r="V2793" s="145"/>
      <c r="W2793" s="206" t="str">
        <f t="shared" si="131"/>
        <v>WOR2016115NIPE4È</v>
      </c>
      <c r="X2793" s="206">
        <f t="shared" si="132"/>
        <v>0</v>
      </c>
      <c r="Y2793" s="206" t="str">
        <f>VLOOKUP(P2793,NIVEAUXADMIN!A:B,2,FALSE)</f>
        <v>HT10</v>
      </c>
      <c r="Z2793" s="206" t="str">
        <f>VLOOKUP(Q2793,NIVEAUXADMIN!E:F,2,FALSE)</f>
        <v>HT101012</v>
      </c>
      <c r="AA2793" s="206" t="str">
        <f>VLOOKUP(R2793,NIVEAUXADMIN!I:J,2,FALSE)</f>
        <v>HT101012-04</v>
      </c>
      <c r="AB2793" s="206">
        <f>IF(SUMPRODUCT(($A$4:$A2793=A2793)*($Q$4:$Q2793=Q2793))&gt;1,0,1)</f>
        <v>0</v>
      </c>
      <c r="AC2793" s="207">
        <f>IF(SUMPRODUCT(($A$4:$A2793=A2793)*($F$4:$F2793=F2793)*($Q$4:$Q2793=Q2793))&gt;1,0,1)</f>
        <v>0</v>
      </c>
      <c r="AD2793" s="206" t="str">
        <f t="shared" si="133"/>
        <v xml:space="preserve">{"Organisation": "World Vision International", "Indicateur": "Distribution de biens non-alimentaire", "Statut": "Réalisé", "Date de l'activité (passé ou planifiée)
( jj-mm-aaaa)": "11/5/2016", "Département": "Nippes", "Commune": "Petite Riviere de Nippes", "Section Communale": "4ème Bezin"}, </v>
      </c>
    </row>
    <row r="2794" spans="1:30" x14ac:dyDescent="0.25">
      <c r="A2794" s="206" t="s">
        <v>1080</v>
      </c>
      <c r="B2794" s="71"/>
      <c r="C2794" s="206"/>
      <c r="D2794" s="206" t="s">
        <v>15</v>
      </c>
      <c r="E2794" s="132">
        <v>42682</v>
      </c>
      <c r="F2794" s="77" t="s">
        <v>2420</v>
      </c>
      <c r="G2794" s="145" t="s">
        <v>2409</v>
      </c>
      <c r="H2794" s="138" t="str">
        <f>IFERROR(VLOOKUP(G2794,REFERENCES!O:P,2,FALSE),"")</f>
        <v xml:space="preserve">Nombre </v>
      </c>
      <c r="I2794" s="182">
        <v>290</v>
      </c>
      <c r="J2794" s="182"/>
      <c r="K2794" s="182"/>
      <c r="L2794" s="182"/>
      <c r="M2794" s="147" t="s">
        <v>1818</v>
      </c>
      <c r="N2794" s="207">
        <v>290</v>
      </c>
      <c r="O2794" s="206"/>
      <c r="P2794" s="206" t="s">
        <v>151</v>
      </c>
      <c r="Q2794" s="71" t="s">
        <v>294</v>
      </c>
      <c r="R2794" s="176" t="s">
        <v>1613</v>
      </c>
      <c r="S2794" s="206"/>
      <c r="T2794" s="186"/>
      <c r="U2794" s="180"/>
      <c r="V2794" s="145"/>
      <c r="W2794" s="206" t="str">
        <f t="shared" si="131"/>
        <v>WOR2016118NIMI4È</v>
      </c>
      <c r="X2794" s="206">
        <f t="shared" si="132"/>
        <v>0</v>
      </c>
      <c r="Y2794" s="206" t="str">
        <f>VLOOKUP(P2794,NIVEAUXADMIN!A:B,2,FALSE)</f>
        <v>HT10</v>
      </c>
      <c r="Z2794" s="206" t="str">
        <f>VLOOKUP(Q2794,NIVEAUXADMIN!E:F,2,FALSE)</f>
        <v>HT101011</v>
      </c>
      <c r="AA2794" s="206" t="str">
        <f>VLOOKUP(R2794,NIVEAUXADMIN!I:J,2,FALSE)</f>
        <v>HT101013-03</v>
      </c>
      <c r="AB2794" s="206">
        <f>IF(SUMPRODUCT(($A$4:$A2794=A2794)*($Q$4:$Q2794=Q2794))&gt;1,0,1)</f>
        <v>0</v>
      </c>
      <c r="AC2794" s="207">
        <f>IF(SUMPRODUCT(($A$4:$A2794=A2794)*($F$4:$F2794=F2794)*($Q$4:$Q2794=Q2794))&gt;1,0,1)</f>
        <v>0</v>
      </c>
      <c r="AD2794" s="206" t="str">
        <f t="shared" si="133"/>
        <v xml:space="preserve">{"Organisation": "World Vision International", "Indicateur": "Distribution de materiel d'abris d'urgence", "Statut": "Réalisé", "Date de l'activité (passé ou planifiée)
( jj-mm-aaaa)": "11/8/2016", "Département": "Nippes", "Commune": "Miragoane", "Section Communale": "4ème Pemerle"}, </v>
      </c>
    </row>
    <row r="2795" spans="1:30" x14ac:dyDescent="0.25">
      <c r="A2795" s="71" t="s">
        <v>1080</v>
      </c>
      <c r="B2795" s="71"/>
      <c r="C2795" s="206"/>
      <c r="D2795" s="206" t="s">
        <v>15</v>
      </c>
      <c r="E2795" s="132">
        <v>42682</v>
      </c>
      <c r="F2795" s="77" t="s">
        <v>2417</v>
      </c>
      <c r="G2795" s="145" t="s">
        <v>1047</v>
      </c>
      <c r="H2795" s="138" t="str">
        <f>IFERROR(VLOOKUP(G2795,REFERENCES!O:P,2,FALSE),"")</f>
        <v xml:space="preserve">Nombre </v>
      </c>
      <c r="I2795" s="182">
        <v>580</v>
      </c>
      <c r="J2795" s="182"/>
      <c r="K2795" s="182"/>
      <c r="L2795" s="182"/>
      <c r="M2795" s="147" t="s">
        <v>1818</v>
      </c>
      <c r="N2795" s="207">
        <v>290</v>
      </c>
      <c r="O2795" s="149" t="s">
        <v>1038</v>
      </c>
      <c r="P2795" s="206" t="s">
        <v>151</v>
      </c>
      <c r="Q2795" s="206" t="s">
        <v>294</v>
      </c>
      <c r="R2795" s="176" t="s">
        <v>1613</v>
      </c>
      <c r="S2795" s="206"/>
      <c r="T2795" s="186"/>
      <c r="U2795" s="180"/>
      <c r="V2795" s="145"/>
      <c r="W2795" s="206" t="str">
        <f t="shared" si="131"/>
        <v>WOR2016118NIMI4È</v>
      </c>
      <c r="X2795" s="206">
        <f t="shared" si="132"/>
        <v>0</v>
      </c>
      <c r="Y2795" s="206" t="str">
        <f>VLOOKUP(P2795,NIVEAUXADMIN!A:B,2,FALSE)</f>
        <v>HT10</v>
      </c>
      <c r="Z2795" s="206" t="str">
        <f>VLOOKUP(Q2795,NIVEAUXADMIN!E:F,2,FALSE)</f>
        <v>HT101011</v>
      </c>
      <c r="AA2795" s="206" t="str">
        <f>VLOOKUP(R2795,NIVEAUXADMIN!I:J,2,FALSE)</f>
        <v>HT101013-03</v>
      </c>
      <c r="AB2795" s="206">
        <f>IF(SUMPRODUCT(($A$4:$A2795=A2795)*($Q$4:$Q2795=Q2795))&gt;1,0,1)</f>
        <v>0</v>
      </c>
      <c r="AC2795" s="207">
        <f>IF(SUMPRODUCT(($A$4:$A2795=A2795)*($F$4:$F2795=F2795)*($Q$4:$Q2795=Q2795))&gt;1,0,1)</f>
        <v>0</v>
      </c>
      <c r="AD2795" s="206" t="str">
        <f t="shared" si="133"/>
        <v xml:space="preserve">{"Organisation": "World Vision International", "Indicateur": "Distribution de biens non-alimentaire", "Statut": "Réalisé", "Date de l'activité (passé ou planifiée)
( jj-mm-aaaa)": "11/8/2016", "Département": "Nippes", "Commune": "Miragoane", "Section Communale": "4ème Pemerle"}, </v>
      </c>
    </row>
    <row r="2796" spans="1:30" x14ac:dyDescent="0.25">
      <c r="A2796" s="143" t="s">
        <v>1080</v>
      </c>
      <c r="B2796" s="71"/>
      <c r="C2796" s="143"/>
      <c r="D2796" s="143" t="s">
        <v>15</v>
      </c>
      <c r="E2796" s="132">
        <v>42682</v>
      </c>
      <c r="F2796" s="77" t="s">
        <v>2417</v>
      </c>
      <c r="G2796" s="145" t="s">
        <v>1055</v>
      </c>
      <c r="H2796" s="138" t="str">
        <f>IFERROR(VLOOKUP(G2796,REFERENCES!O:P,2,FALSE),"")</f>
        <v xml:space="preserve">Nombre </v>
      </c>
      <c r="I2796" s="182">
        <v>290</v>
      </c>
      <c r="J2796" s="182"/>
      <c r="K2796" s="182"/>
      <c r="L2796" s="182"/>
      <c r="M2796" s="147" t="s">
        <v>1818</v>
      </c>
      <c r="N2796" s="207">
        <v>290</v>
      </c>
      <c r="O2796" s="149" t="s">
        <v>1038</v>
      </c>
      <c r="P2796" s="143" t="s">
        <v>151</v>
      </c>
      <c r="Q2796" s="71" t="s">
        <v>294</v>
      </c>
      <c r="R2796" s="176" t="s">
        <v>1613</v>
      </c>
      <c r="S2796" s="206"/>
      <c r="T2796" s="186"/>
      <c r="U2796" s="180"/>
      <c r="V2796" s="145"/>
      <c r="W2796" s="206" t="str">
        <f t="shared" si="131"/>
        <v>WOR2016118NIMI4È</v>
      </c>
      <c r="X2796" s="206">
        <f t="shared" si="132"/>
        <v>0</v>
      </c>
      <c r="Y2796" s="206" t="str">
        <f>VLOOKUP(P2796,NIVEAUXADMIN!A:B,2,FALSE)</f>
        <v>HT10</v>
      </c>
      <c r="Z2796" s="206" t="str">
        <f>VLOOKUP(Q2796,NIVEAUXADMIN!E:F,2,FALSE)</f>
        <v>HT101011</v>
      </c>
      <c r="AA2796" s="206" t="str">
        <f>VLOOKUP(R2796,NIVEAUXADMIN!I:J,2,FALSE)</f>
        <v>HT101013-03</v>
      </c>
      <c r="AB2796" s="206">
        <f>IF(SUMPRODUCT(($A$4:$A2796=A2796)*($Q$4:$Q2796=Q2796))&gt;1,0,1)</f>
        <v>0</v>
      </c>
      <c r="AC2796" s="207">
        <f>IF(SUMPRODUCT(($A$4:$A2796=A2796)*($F$4:$F2796=F2796)*($Q$4:$Q2796=Q2796))&gt;1,0,1)</f>
        <v>0</v>
      </c>
      <c r="AD2796" s="206" t="str">
        <f t="shared" si="133"/>
        <v xml:space="preserve">{"Organisation": "World Vision International", "Indicateur": "Distribution de biens non-alimentaire", "Statut": "Réalisé", "Date de l'activité (passé ou planifiée)
( jj-mm-aaaa)": "11/8/2016", "Département": "Nippes", "Commune": "Miragoane", "Section Communale": "4ème Pemerle"}, </v>
      </c>
    </row>
    <row r="2797" spans="1:30" x14ac:dyDescent="0.25">
      <c r="A2797" s="143" t="s">
        <v>1080</v>
      </c>
      <c r="B2797" s="71"/>
      <c r="C2797" s="143"/>
      <c r="D2797" s="143" t="s">
        <v>15</v>
      </c>
      <c r="E2797" s="132">
        <v>42682</v>
      </c>
      <c r="F2797" s="77" t="s">
        <v>2417</v>
      </c>
      <c r="G2797" s="145" t="s">
        <v>1051</v>
      </c>
      <c r="H2797" s="138" t="str">
        <f>IFERROR(VLOOKUP(G2797,REFERENCES!O:P,2,FALSE),"")</f>
        <v xml:space="preserve">Nombre </v>
      </c>
      <c r="I2797" s="182">
        <v>580</v>
      </c>
      <c r="J2797" s="182"/>
      <c r="K2797" s="182"/>
      <c r="L2797" s="182"/>
      <c r="M2797" s="147" t="s">
        <v>1818</v>
      </c>
      <c r="N2797" s="207">
        <v>290</v>
      </c>
      <c r="O2797" s="149" t="s">
        <v>1038</v>
      </c>
      <c r="P2797" s="206" t="s">
        <v>151</v>
      </c>
      <c r="Q2797" s="206" t="s">
        <v>294</v>
      </c>
      <c r="R2797" s="176" t="s">
        <v>1613</v>
      </c>
      <c r="S2797" s="206"/>
      <c r="T2797" s="186"/>
      <c r="U2797" s="180"/>
      <c r="V2797" s="145"/>
      <c r="W2797" s="206" t="str">
        <f t="shared" si="131"/>
        <v>WOR2016118NIMI4È</v>
      </c>
      <c r="X2797" s="206">
        <f t="shared" si="132"/>
        <v>0</v>
      </c>
      <c r="Y2797" s="206" t="str">
        <f>VLOOKUP(P2797,NIVEAUXADMIN!A:B,2,FALSE)</f>
        <v>HT10</v>
      </c>
      <c r="Z2797" s="206" t="str">
        <f>VLOOKUP(Q2797,NIVEAUXADMIN!E:F,2,FALSE)</f>
        <v>HT101011</v>
      </c>
      <c r="AA2797" s="206" t="str">
        <f>VLOOKUP(R2797,NIVEAUXADMIN!I:J,2,FALSE)</f>
        <v>HT101013-03</v>
      </c>
      <c r="AB2797" s="206">
        <f>IF(SUMPRODUCT(($A$4:$A2797=A2797)*($Q$4:$Q2797=Q2797))&gt;1,0,1)</f>
        <v>0</v>
      </c>
      <c r="AC2797" s="207">
        <f>IF(SUMPRODUCT(($A$4:$A2797=A2797)*($F$4:$F2797=F2797)*($Q$4:$Q2797=Q2797))&gt;1,0,1)</f>
        <v>0</v>
      </c>
      <c r="AD2797" s="206" t="str">
        <f t="shared" si="133"/>
        <v xml:space="preserve">{"Organisation": "World Vision International", "Indicateur": "Distribution de biens non-alimentaire", "Statut": "Réalisé", "Date de l'activité (passé ou planifiée)
( jj-mm-aaaa)": "11/8/2016", "Département": "Nippes", "Commune": "Miragoane", "Section Communale": "4ème Pemerle"}, </v>
      </c>
    </row>
    <row r="2798" spans="1:30" x14ac:dyDescent="0.25">
      <c r="A2798" s="143" t="s">
        <v>1080</v>
      </c>
      <c r="B2798" s="143"/>
      <c r="C2798" s="143"/>
      <c r="D2798" s="143" t="s">
        <v>15</v>
      </c>
      <c r="E2798" s="132">
        <v>42684</v>
      </c>
      <c r="F2798" s="77" t="s">
        <v>2420</v>
      </c>
      <c r="G2798" s="145" t="s">
        <v>2409</v>
      </c>
      <c r="H2798" s="138" t="str">
        <f>IFERROR(VLOOKUP(G2798,REFERENCES!O:P,2,FALSE),"")</f>
        <v xml:space="preserve">Nombre </v>
      </c>
      <c r="I2798" s="182">
        <v>300</v>
      </c>
      <c r="J2798" s="182"/>
      <c r="K2798" s="182"/>
      <c r="L2798" s="182"/>
      <c r="M2798" s="147" t="s">
        <v>1818</v>
      </c>
      <c r="N2798" s="207">
        <v>300</v>
      </c>
      <c r="O2798" s="206"/>
      <c r="P2798" s="143" t="s">
        <v>151</v>
      </c>
      <c r="Q2798" s="143" t="s">
        <v>303</v>
      </c>
      <c r="R2798" s="176" t="s">
        <v>1405</v>
      </c>
      <c r="S2798" s="143"/>
      <c r="T2798" s="186"/>
      <c r="U2798" s="180"/>
      <c r="V2798" s="145"/>
      <c r="W2798" s="206" t="str">
        <f t="shared" si="131"/>
        <v>WOR20161110NIPE2È</v>
      </c>
      <c r="X2798" s="206">
        <f t="shared" si="132"/>
        <v>0</v>
      </c>
      <c r="Y2798" s="206" t="str">
        <f>VLOOKUP(P2798,NIVEAUXADMIN!A:B,2,FALSE)</f>
        <v>HT10</v>
      </c>
      <c r="Z2798" s="206" t="str">
        <f>VLOOKUP(Q2798,NIVEAUXADMIN!E:F,2,FALSE)</f>
        <v>HT101012</v>
      </c>
      <c r="AA2798" s="206" t="str">
        <f>VLOOKUP(R2798,NIVEAUXADMIN!I:J,2,FALSE)</f>
        <v>HT101012-02</v>
      </c>
      <c r="AB2798" s="206">
        <f>IF(SUMPRODUCT(($A$4:$A2798=A2798)*($Q$4:$Q2798=Q2798))&gt;1,0,1)</f>
        <v>0</v>
      </c>
      <c r="AC2798" s="207">
        <f>IF(SUMPRODUCT(($A$4:$A2798=A2798)*($F$4:$F2798=F2798)*($Q$4:$Q2798=Q2798))&gt;1,0,1)</f>
        <v>0</v>
      </c>
      <c r="AD2798" s="206" t="str">
        <f t="shared" si="133"/>
        <v xml:space="preserve">{"Organisation": "World Vision International", "Indicateur": "Distribution de materiel d'abris d'urgence", "Statut": "Réalisé", "Date de l'activité (passé ou planifiée)
( jj-mm-aaaa)": "11/10/2016", "Département": "Nippes", "Commune": "Petite Riviere de Nippes", "Section Communale": "2ème Cholette"}, </v>
      </c>
    </row>
    <row r="2799" spans="1:30" x14ac:dyDescent="0.25">
      <c r="A2799" s="143" t="s">
        <v>1080</v>
      </c>
      <c r="B2799" s="143"/>
      <c r="C2799" s="143"/>
      <c r="D2799" s="143" t="s">
        <v>15</v>
      </c>
      <c r="E2799" s="132">
        <v>42684</v>
      </c>
      <c r="F2799" s="208" t="s">
        <v>2420</v>
      </c>
      <c r="G2799" s="145" t="s">
        <v>2409</v>
      </c>
      <c r="H2799" s="138" t="str">
        <f>IFERROR(VLOOKUP(G2799,REFERENCES!O:P,2,FALSE),"")</f>
        <v xml:space="preserve">Nombre </v>
      </c>
      <c r="I2799" s="182">
        <v>150</v>
      </c>
      <c r="J2799" s="182"/>
      <c r="K2799" s="182"/>
      <c r="L2799" s="182"/>
      <c r="M2799" s="147" t="s">
        <v>1818</v>
      </c>
      <c r="N2799" s="207">
        <v>150</v>
      </c>
      <c r="O2799" s="206"/>
      <c r="P2799" s="206" t="s">
        <v>151</v>
      </c>
      <c r="Q2799" s="206" t="s">
        <v>303</v>
      </c>
      <c r="R2799" s="176" t="s">
        <v>1405</v>
      </c>
      <c r="S2799" s="206"/>
      <c r="T2799" s="186"/>
      <c r="U2799" s="180"/>
      <c r="V2799" s="145"/>
      <c r="W2799" s="206" t="str">
        <f t="shared" si="131"/>
        <v>WOR20161110NIPE2È</v>
      </c>
      <c r="X2799" s="206">
        <f t="shared" si="132"/>
        <v>0</v>
      </c>
      <c r="Y2799" s="206" t="str">
        <f>VLOOKUP(P2799,NIVEAUXADMIN!A:B,2,FALSE)</f>
        <v>HT10</v>
      </c>
      <c r="Z2799" s="206" t="str">
        <f>VLOOKUP(Q2799,NIVEAUXADMIN!E:F,2,FALSE)</f>
        <v>HT101012</v>
      </c>
      <c r="AA2799" s="206" t="str">
        <f>VLOOKUP(R2799,NIVEAUXADMIN!I:J,2,FALSE)</f>
        <v>HT101012-02</v>
      </c>
      <c r="AB2799" s="206">
        <f>IF(SUMPRODUCT(($A$4:$A2799=A2799)*($Q$4:$Q2799=Q2799))&gt;1,0,1)</f>
        <v>0</v>
      </c>
      <c r="AC2799" s="207">
        <f>IF(SUMPRODUCT(($A$4:$A2799=A2799)*($F$4:$F2799=F2799)*($Q$4:$Q2799=Q2799))&gt;1,0,1)</f>
        <v>0</v>
      </c>
      <c r="AD2799" s="206" t="str">
        <f t="shared" si="133"/>
        <v xml:space="preserve">{"Organisation": "World Vision International", "Indicateur": "Distribution de materiel d'abris d'urgence", "Statut": "Réalisé", "Date de l'activité (passé ou planifiée)
( jj-mm-aaaa)": "11/10/2016", "Département": "Nippes", "Commune": "Petite Riviere de Nippes", "Section Communale": "2ème Cholette"}, </v>
      </c>
    </row>
    <row r="2800" spans="1:30" x14ac:dyDescent="0.25">
      <c r="A2800" s="143" t="s">
        <v>1080</v>
      </c>
      <c r="B2800" s="143"/>
      <c r="C2800" s="143"/>
      <c r="D2800" s="143" t="s">
        <v>15</v>
      </c>
      <c r="E2800" s="132">
        <v>42684</v>
      </c>
      <c r="F2800" s="77" t="s">
        <v>2417</v>
      </c>
      <c r="G2800" s="145" t="s">
        <v>1047</v>
      </c>
      <c r="H2800" s="138" t="str">
        <f>IFERROR(VLOOKUP(G2800,REFERENCES!O:P,2,FALSE),"")</f>
        <v xml:space="preserve">Nombre </v>
      </c>
      <c r="I2800" s="182">
        <v>600</v>
      </c>
      <c r="J2800" s="182"/>
      <c r="K2800" s="182"/>
      <c r="L2800" s="182"/>
      <c r="M2800" s="147" t="s">
        <v>1818</v>
      </c>
      <c r="N2800" s="207">
        <v>300</v>
      </c>
      <c r="O2800" s="149" t="s">
        <v>1038</v>
      </c>
      <c r="P2800" s="206" t="s">
        <v>151</v>
      </c>
      <c r="Q2800" s="206" t="s">
        <v>303</v>
      </c>
      <c r="R2800" s="176" t="s">
        <v>1405</v>
      </c>
      <c r="S2800" s="206"/>
      <c r="T2800" s="186"/>
      <c r="U2800" s="180"/>
      <c r="V2800" s="145"/>
      <c r="W2800" s="206" t="str">
        <f t="shared" si="131"/>
        <v>WOR20161110NIPE2È</v>
      </c>
      <c r="X2800" s="206">
        <f t="shared" si="132"/>
        <v>0</v>
      </c>
      <c r="Y2800" s="206" t="str">
        <f>VLOOKUP(P2800,NIVEAUXADMIN!A:B,2,FALSE)</f>
        <v>HT10</v>
      </c>
      <c r="Z2800" s="206" t="str">
        <f>VLOOKUP(Q2800,NIVEAUXADMIN!E:F,2,FALSE)</f>
        <v>HT101012</v>
      </c>
      <c r="AA2800" s="206" t="str">
        <f>VLOOKUP(R2800,NIVEAUXADMIN!I:J,2,FALSE)</f>
        <v>HT101012-02</v>
      </c>
      <c r="AB2800" s="206">
        <f>IF(SUMPRODUCT(($A$4:$A2800=A2800)*($Q$4:$Q2800=Q2800))&gt;1,0,1)</f>
        <v>0</v>
      </c>
      <c r="AC2800" s="207">
        <f>IF(SUMPRODUCT(($A$4:$A2800=A2800)*($F$4:$F2800=F2800)*($Q$4:$Q2800=Q2800))&gt;1,0,1)</f>
        <v>0</v>
      </c>
      <c r="AD2800"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1" spans="1:30" x14ac:dyDescent="0.25">
      <c r="A2801" s="143" t="s">
        <v>1080</v>
      </c>
      <c r="B2801" s="143"/>
      <c r="C2801" s="143"/>
      <c r="D2801" s="143" t="s">
        <v>15</v>
      </c>
      <c r="E2801" s="132">
        <v>42684</v>
      </c>
      <c r="F2801" s="77" t="s">
        <v>2417</v>
      </c>
      <c r="G2801" s="145" t="s">
        <v>1047</v>
      </c>
      <c r="H2801" s="138" t="str">
        <f>IFERROR(VLOOKUP(G2801,REFERENCES!O:P,2,FALSE),"")</f>
        <v xml:space="preserve">Nombre </v>
      </c>
      <c r="I2801" s="182">
        <v>300</v>
      </c>
      <c r="J2801" s="182"/>
      <c r="K2801" s="182"/>
      <c r="L2801" s="182"/>
      <c r="M2801" s="147" t="s">
        <v>1818</v>
      </c>
      <c r="N2801" s="207">
        <v>150</v>
      </c>
      <c r="O2801" s="149" t="s">
        <v>1038</v>
      </c>
      <c r="P2801" s="143" t="s">
        <v>151</v>
      </c>
      <c r="Q2801" s="143" t="s">
        <v>303</v>
      </c>
      <c r="R2801" s="176" t="s">
        <v>1405</v>
      </c>
      <c r="S2801" s="143"/>
      <c r="T2801" s="186"/>
      <c r="U2801" s="180"/>
      <c r="V2801" s="145"/>
      <c r="W2801" s="206" t="str">
        <f t="shared" si="131"/>
        <v>WOR20161110NIPE2È</v>
      </c>
      <c r="X2801" s="206">
        <f t="shared" si="132"/>
        <v>0</v>
      </c>
      <c r="Y2801" s="206" t="str">
        <f>VLOOKUP(P2801,NIVEAUXADMIN!A:B,2,FALSE)</f>
        <v>HT10</v>
      </c>
      <c r="Z2801" s="206" t="str">
        <f>VLOOKUP(Q2801,NIVEAUXADMIN!E:F,2,FALSE)</f>
        <v>HT101012</v>
      </c>
      <c r="AA2801" s="206" t="str">
        <f>VLOOKUP(R2801,NIVEAUXADMIN!I:J,2,FALSE)</f>
        <v>HT101012-02</v>
      </c>
      <c r="AB2801" s="206">
        <f>IF(SUMPRODUCT(($A$4:$A2801=A2801)*($Q$4:$Q2801=Q2801))&gt;1,0,1)</f>
        <v>0</v>
      </c>
      <c r="AC2801" s="207">
        <f>IF(SUMPRODUCT(($A$4:$A2801=A2801)*($F$4:$F2801=F2801)*($Q$4:$Q2801=Q2801))&gt;1,0,1)</f>
        <v>0</v>
      </c>
      <c r="AD2801"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2" spans="1:30" x14ac:dyDescent="0.25">
      <c r="A2802" s="143" t="s">
        <v>1080</v>
      </c>
      <c r="B2802" s="143"/>
      <c r="C2802" s="143"/>
      <c r="D2802" s="143" t="s">
        <v>15</v>
      </c>
      <c r="E2802" s="132">
        <v>42684</v>
      </c>
      <c r="F2802" s="77" t="s">
        <v>2417</v>
      </c>
      <c r="G2802" s="145" t="s">
        <v>1055</v>
      </c>
      <c r="H2802" s="138" t="str">
        <f>IFERROR(VLOOKUP(G2802,REFERENCES!O:P,2,FALSE),"")</f>
        <v xml:space="preserve">Nombre </v>
      </c>
      <c r="I2802" s="182">
        <v>300</v>
      </c>
      <c r="J2802" s="182"/>
      <c r="K2802" s="182"/>
      <c r="L2802" s="182"/>
      <c r="M2802" s="147" t="s">
        <v>1818</v>
      </c>
      <c r="N2802" s="207">
        <v>300</v>
      </c>
      <c r="O2802" s="149" t="s">
        <v>1038</v>
      </c>
      <c r="P2802" s="143" t="s">
        <v>151</v>
      </c>
      <c r="Q2802" s="143" t="s">
        <v>303</v>
      </c>
      <c r="R2802" s="176" t="s">
        <v>1405</v>
      </c>
      <c r="S2802" s="143"/>
      <c r="T2802" s="186"/>
      <c r="U2802" s="180"/>
      <c r="V2802" s="145"/>
      <c r="W2802" s="206" t="str">
        <f t="shared" si="131"/>
        <v>WOR20161110NIPE2È</v>
      </c>
      <c r="X2802" s="206">
        <f t="shared" si="132"/>
        <v>0</v>
      </c>
      <c r="Y2802" s="206" t="str">
        <f>VLOOKUP(P2802,NIVEAUXADMIN!A:B,2,FALSE)</f>
        <v>HT10</v>
      </c>
      <c r="Z2802" s="206" t="str">
        <f>VLOOKUP(Q2802,NIVEAUXADMIN!E:F,2,FALSE)</f>
        <v>HT101012</v>
      </c>
      <c r="AA2802" s="206" t="str">
        <f>VLOOKUP(R2802,NIVEAUXADMIN!I:J,2,FALSE)</f>
        <v>HT101012-02</v>
      </c>
      <c r="AB2802" s="206">
        <f>IF(SUMPRODUCT(($A$4:$A2802=A2802)*($Q$4:$Q2802=Q2802))&gt;1,0,1)</f>
        <v>0</v>
      </c>
      <c r="AC2802" s="207">
        <f>IF(SUMPRODUCT(($A$4:$A2802=A2802)*($F$4:$F2802=F2802)*($Q$4:$Q2802=Q2802))&gt;1,0,1)</f>
        <v>0</v>
      </c>
      <c r="AD2802"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3" spans="1:30" x14ac:dyDescent="0.25">
      <c r="A2803" s="143" t="s">
        <v>1080</v>
      </c>
      <c r="B2803" s="143"/>
      <c r="C2803" s="143"/>
      <c r="D2803" s="143" t="s">
        <v>15</v>
      </c>
      <c r="E2803" s="132">
        <v>42684</v>
      </c>
      <c r="F2803" s="77" t="s">
        <v>2417</v>
      </c>
      <c r="G2803" s="145" t="s">
        <v>1055</v>
      </c>
      <c r="H2803" s="138" t="str">
        <f>IFERROR(VLOOKUP(G2803,REFERENCES!O:P,2,FALSE),"")</f>
        <v xml:space="preserve">Nombre </v>
      </c>
      <c r="I2803" s="182">
        <v>150</v>
      </c>
      <c r="J2803" s="182"/>
      <c r="K2803" s="182"/>
      <c r="L2803" s="182"/>
      <c r="M2803" s="147" t="s">
        <v>1818</v>
      </c>
      <c r="N2803" s="207">
        <v>150</v>
      </c>
      <c r="O2803" s="149" t="s">
        <v>1038</v>
      </c>
      <c r="P2803" s="143" t="s">
        <v>151</v>
      </c>
      <c r="Q2803" s="143" t="s">
        <v>303</v>
      </c>
      <c r="R2803" s="176" t="s">
        <v>1405</v>
      </c>
      <c r="S2803" s="206"/>
      <c r="T2803" s="186"/>
      <c r="U2803" s="180"/>
      <c r="V2803" s="145"/>
      <c r="W2803" s="206" t="str">
        <f t="shared" si="131"/>
        <v>WOR20161110NIPE2È</v>
      </c>
      <c r="X2803" s="206">
        <f t="shared" si="132"/>
        <v>0</v>
      </c>
      <c r="Y2803" s="206" t="str">
        <f>VLOOKUP(P2803,NIVEAUXADMIN!A:B,2,FALSE)</f>
        <v>HT10</v>
      </c>
      <c r="Z2803" s="206" t="str">
        <f>VLOOKUP(Q2803,NIVEAUXADMIN!E:F,2,FALSE)</f>
        <v>HT101012</v>
      </c>
      <c r="AA2803" s="206" t="str">
        <f>VLOOKUP(R2803,NIVEAUXADMIN!I:J,2,FALSE)</f>
        <v>HT101012-02</v>
      </c>
      <c r="AB2803" s="206">
        <f>IF(SUMPRODUCT(($A$4:$A2803=A2803)*($Q$4:$Q2803=Q2803))&gt;1,0,1)</f>
        <v>0</v>
      </c>
      <c r="AC2803" s="207">
        <f>IF(SUMPRODUCT(($A$4:$A2803=A2803)*($F$4:$F2803=F2803)*($Q$4:$Q2803=Q2803))&gt;1,0,1)</f>
        <v>0</v>
      </c>
      <c r="AD2803"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4" spans="1:30" x14ac:dyDescent="0.25">
      <c r="A2804" s="143" t="s">
        <v>1080</v>
      </c>
      <c r="B2804" s="143"/>
      <c r="C2804" s="143"/>
      <c r="D2804" s="143" t="s">
        <v>15</v>
      </c>
      <c r="E2804" s="132">
        <v>42684</v>
      </c>
      <c r="F2804" s="77" t="s">
        <v>2417</v>
      </c>
      <c r="G2804" s="145" t="s">
        <v>1051</v>
      </c>
      <c r="H2804" s="138" t="str">
        <f>IFERROR(VLOOKUP(G2804,REFERENCES!O:P,2,FALSE),"")</f>
        <v xml:space="preserve">Nombre </v>
      </c>
      <c r="I2804" s="182">
        <v>600</v>
      </c>
      <c r="J2804" s="182"/>
      <c r="K2804" s="182"/>
      <c r="L2804" s="182"/>
      <c r="M2804" s="147" t="s">
        <v>1818</v>
      </c>
      <c r="N2804" s="207">
        <v>300</v>
      </c>
      <c r="O2804" s="149" t="s">
        <v>1038</v>
      </c>
      <c r="P2804" s="206" t="s">
        <v>151</v>
      </c>
      <c r="Q2804" s="206" t="s">
        <v>303</v>
      </c>
      <c r="R2804" s="176" t="s">
        <v>1405</v>
      </c>
      <c r="S2804" s="206"/>
      <c r="T2804" s="186"/>
      <c r="U2804" s="180"/>
      <c r="V2804" s="145"/>
      <c r="W2804" s="206" t="str">
        <f t="shared" si="131"/>
        <v>WOR20161110NIPE2È</v>
      </c>
      <c r="X2804" s="206">
        <f t="shared" si="132"/>
        <v>0</v>
      </c>
      <c r="Y2804" s="206" t="str">
        <f>VLOOKUP(P2804,NIVEAUXADMIN!A:B,2,FALSE)</f>
        <v>HT10</v>
      </c>
      <c r="Z2804" s="206" t="str">
        <f>VLOOKUP(Q2804,NIVEAUXADMIN!E:F,2,FALSE)</f>
        <v>HT101012</v>
      </c>
      <c r="AA2804" s="206" t="str">
        <f>VLOOKUP(R2804,NIVEAUXADMIN!I:J,2,FALSE)</f>
        <v>HT101012-02</v>
      </c>
      <c r="AB2804" s="206">
        <f>IF(SUMPRODUCT(($A$4:$A2804=A2804)*($Q$4:$Q2804=Q2804))&gt;1,0,1)</f>
        <v>0</v>
      </c>
      <c r="AC2804" s="207">
        <f>IF(SUMPRODUCT(($A$4:$A2804=A2804)*($F$4:$F2804=F2804)*($Q$4:$Q2804=Q2804))&gt;1,0,1)</f>
        <v>0</v>
      </c>
      <c r="AD2804"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5" spans="1:30" x14ac:dyDescent="0.25">
      <c r="A2805" s="143" t="s">
        <v>1080</v>
      </c>
      <c r="B2805" s="143"/>
      <c r="C2805" s="143"/>
      <c r="D2805" s="143" t="s">
        <v>15</v>
      </c>
      <c r="E2805" s="132">
        <v>42684</v>
      </c>
      <c r="F2805" s="77" t="s">
        <v>2417</v>
      </c>
      <c r="G2805" s="145" t="s">
        <v>1051</v>
      </c>
      <c r="H2805" s="138" t="str">
        <f>IFERROR(VLOOKUP(G2805,REFERENCES!O:P,2,FALSE),"")</f>
        <v xml:space="preserve">Nombre </v>
      </c>
      <c r="I2805" s="182">
        <v>300</v>
      </c>
      <c r="J2805" s="182"/>
      <c r="K2805" s="182"/>
      <c r="L2805" s="182"/>
      <c r="M2805" s="147" t="s">
        <v>1818</v>
      </c>
      <c r="N2805" s="207">
        <v>150</v>
      </c>
      <c r="O2805" s="149" t="s">
        <v>1038</v>
      </c>
      <c r="P2805" s="206" t="s">
        <v>151</v>
      </c>
      <c r="Q2805" s="206" t="s">
        <v>303</v>
      </c>
      <c r="R2805" s="176" t="s">
        <v>1405</v>
      </c>
      <c r="S2805" s="143"/>
      <c r="T2805" s="186"/>
      <c r="U2805" s="180"/>
      <c r="V2805" s="145"/>
      <c r="W2805" s="206" t="str">
        <f t="shared" si="131"/>
        <v>WOR20161110NIPE2È</v>
      </c>
      <c r="X2805" s="206">
        <f t="shared" si="132"/>
        <v>0</v>
      </c>
      <c r="Y2805" s="206" t="str">
        <f>VLOOKUP(P2805,NIVEAUXADMIN!A:B,2,FALSE)</f>
        <v>HT10</v>
      </c>
      <c r="Z2805" s="206" t="str">
        <f>VLOOKUP(Q2805,NIVEAUXADMIN!E:F,2,FALSE)</f>
        <v>HT101012</v>
      </c>
      <c r="AA2805" s="206" t="str">
        <f>VLOOKUP(R2805,NIVEAUXADMIN!I:J,2,FALSE)</f>
        <v>HT101012-02</v>
      </c>
      <c r="AB2805" s="206">
        <f>IF(SUMPRODUCT(($A$4:$A2805=A2805)*($Q$4:$Q2805=Q2805))&gt;1,0,1)</f>
        <v>0</v>
      </c>
      <c r="AC2805" s="207">
        <f>IF(SUMPRODUCT(($A$4:$A2805=A2805)*($F$4:$F2805=F2805)*($Q$4:$Q2805=Q2805))&gt;1,0,1)</f>
        <v>0</v>
      </c>
      <c r="AD2805" s="206" t="str">
        <f t="shared" si="133"/>
        <v xml:space="preserve">{"Organisation": "World Vision International", "Indicateur": "Distribution de biens non-alimentaire", "Statut": "Réalisé", "Date de l'activité (passé ou planifiée)
( jj-mm-aaaa)": "11/10/2016", "Département": "Nippes", "Commune": "Petite Riviere de Nippes", "Section Communale": "2ème Cholette"}, </v>
      </c>
    </row>
    <row r="2806" spans="1:30" x14ac:dyDescent="0.25">
      <c r="A2806" s="143" t="s">
        <v>1080</v>
      </c>
      <c r="B2806" s="143"/>
      <c r="C2806" s="143"/>
      <c r="D2806" s="143" t="s">
        <v>15</v>
      </c>
      <c r="E2806" s="132">
        <v>42688</v>
      </c>
      <c r="F2806" s="208" t="s">
        <v>2417</v>
      </c>
      <c r="G2806" s="145" t="s">
        <v>1058</v>
      </c>
      <c r="H2806" s="138" t="str">
        <f>IFERROR(VLOOKUP(G2806,REFERENCES!O:P,2,FALSE),"")</f>
        <v xml:space="preserve">Nombre </v>
      </c>
      <c r="I2806" s="182">
        <v>300</v>
      </c>
      <c r="J2806" s="182"/>
      <c r="K2806" s="182"/>
      <c r="L2806" s="182"/>
      <c r="M2806" s="147" t="s">
        <v>1818</v>
      </c>
      <c r="N2806" s="207">
        <v>300</v>
      </c>
      <c r="O2806" s="149" t="s">
        <v>1038</v>
      </c>
      <c r="P2806" s="143" t="s">
        <v>172</v>
      </c>
      <c r="Q2806" s="143" t="s">
        <v>198</v>
      </c>
      <c r="R2806" s="176" t="s">
        <v>1454</v>
      </c>
      <c r="S2806" s="143"/>
      <c r="T2806" s="186"/>
      <c r="U2806" s="180"/>
      <c r="V2806" s="206" t="s">
        <v>1049</v>
      </c>
      <c r="W2806" s="206" t="str">
        <f t="shared" si="131"/>
        <v>WOR20161114OUAN2È</v>
      </c>
      <c r="X2806" s="206">
        <f t="shared" si="132"/>
        <v>0</v>
      </c>
      <c r="Y2806" s="206" t="str">
        <f>VLOOKUP(P2806,NIVEAUXADMIN!A:B,2,FALSE)</f>
        <v>HT01</v>
      </c>
      <c r="Z2806" s="206" t="str">
        <f>VLOOKUP(Q2806,NIVEAUXADMIN!E:F,2,FALSE)</f>
        <v>HT01151</v>
      </c>
      <c r="AA2806" s="206" t="str">
        <f>VLOOKUP(R2806,NIVEAUXADMIN!I:J,2,FALSE)</f>
        <v>HT01151-02</v>
      </c>
      <c r="AB2806" s="206">
        <f>IF(SUMPRODUCT(($A$4:$A2806=A2806)*($Q$4:$Q2806=Q2806))&gt;1,0,1)</f>
        <v>0</v>
      </c>
      <c r="AC2806" s="207">
        <f>IF(SUMPRODUCT(($A$4:$A2806=A2806)*($F$4:$F2806=F2806)*($Q$4:$Q2806=Q2806))&gt;1,0,1)</f>
        <v>0</v>
      </c>
      <c r="AD2806" s="206" t="str">
        <f t="shared" si="133"/>
        <v xml:space="preserve">{"Organisation": "World Vision International", "Indicateur": "Distribution de biens non-alimentaire", "Statut": "Réalisé", "Date de l'activité (passé ou planifiée)
( jj-mm-aaaa)": "11/14/2016", "Département": "Ouest", "Commune": "Anse A Galet", "Section Communale": "2ème Petite Source"}, </v>
      </c>
    </row>
    <row r="2807" spans="1:30" x14ac:dyDescent="0.25">
      <c r="A2807" s="143" t="s">
        <v>1080</v>
      </c>
      <c r="B2807" s="143"/>
      <c r="C2807" s="206"/>
      <c r="D2807" s="206" t="s">
        <v>15</v>
      </c>
      <c r="E2807" s="132">
        <v>42688</v>
      </c>
      <c r="F2807" s="77" t="s">
        <v>2417</v>
      </c>
      <c r="G2807" s="145" t="s">
        <v>1047</v>
      </c>
      <c r="H2807" s="138" t="str">
        <f>IFERROR(VLOOKUP(G2807,REFERENCES!O:P,2,FALSE),"")</f>
        <v xml:space="preserve">Nombre </v>
      </c>
      <c r="I2807" s="182">
        <v>300</v>
      </c>
      <c r="J2807" s="182"/>
      <c r="K2807" s="182"/>
      <c r="L2807" s="182"/>
      <c r="M2807" s="147" t="s">
        <v>1818</v>
      </c>
      <c r="N2807" s="207">
        <v>300</v>
      </c>
      <c r="O2807" s="149" t="s">
        <v>1038</v>
      </c>
      <c r="P2807" s="206" t="s">
        <v>172</v>
      </c>
      <c r="Q2807" s="206" t="s">
        <v>198</v>
      </c>
      <c r="R2807" s="176" t="s">
        <v>1454</v>
      </c>
      <c r="S2807" s="206"/>
      <c r="T2807" s="186"/>
      <c r="U2807" s="180"/>
      <c r="V2807" s="145"/>
      <c r="W2807" s="206" t="str">
        <f t="shared" si="131"/>
        <v>WOR20161114OUAN2È</v>
      </c>
      <c r="X2807" s="206">
        <f t="shared" si="132"/>
        <v>0</v>
      </c>
      <c r="Y2807" s="206" t="str">
        <f>VLOOKUP(P2807,NIVEAUXADMIN!A:B,2,FALSE)</f>
        <v>HT01</v>
      </c>
      <c r="Z2807" s="206" t="str">
        <f>VLOOKUP(Q2807,NIVEAUXADMIN!E:F,2,FALSE)</f>
        <v>HT01151</v>
      </c>
      <c r="AA2807" s="206" t="str">
        <f>VLOOKUP(R2807,NIVEAUXADMIN!I:J,2,FALSE)</f>
        <v>HT01151-02</v>
      </c>
      <c r="AB2807" s="206">
        <f>IF(SUMPRODUCT(($A$4:$A2807=A2807)*($Q$4:$Q2807=Q2807))&gt;1,0,1)</f>
        <v>0</v>
      </c>
      <c r="AC2807" s="207">
        <f>IF(SUMPRODUCT(($A$4:$A2807=A2807)*($F$4:$F2807=F2807)*($Q$4:$Q2807=Q2807))&gt;1,0,1)</f>
        <v>0</v>
      </c>
      <c r="AD2807" s="206" t="str">
        <f t="shared" si="133"/>
        <v xml:space="preserve">{"Organisation": "World Vision International", "Indicateur": "Distribution de biens non-alimentaire", "Statut": "Réalisé", "Date de l'activité (passé ou planifiée)
( jj-mm-aaaa)": "11/14/2016", "Département": "Ouest", "Commune": "Anse A Galet", "Section Communale": "2ème Petite Source"}, </v>
      </c>
    </row>
    <row r="2808" spans="1:30" x14ac:dyDescent="0.25">
      <c r="A2808" s="143" t="s">
        <v>1080</v>
      </c>
      <c r="B2808" s="143"/>
      <c r="C2808" s="206"/>
      <c r="D2808" s="206" t="s">
        <v>15</v>
      </c>
      <c r="E2808" s="132">
        <v>42688</v>
      </c>
      <c r="F2808" s="77" t="s">
        <v>2417</v>
      </c>
      <c r="G2808" s="145" t="s">
        <v>1055</v>
      </c>
      <c r="H2808" s="138" t="str">
        <f>IFERROR(VLOOKUP(G2808,REFERENCES!O:P,2,FALSE),"")</f>
        <v xml:space="preserve">Nombre </v>
      </c>
      <c r="I2808" s="182">
        <v>300</v>
      </c>
      <c r="J2808" s="182"/>
      <c r="K2808" s="182"/>
      <c r="L2808" s="182"/>
      <c r="M2808" s="147" t="s">
        <v>1818</v>
      </c>
      <c r="N2808" s="207">
        <v>300</v>
      </c>
      <c r="O2808" s="149" t="s">
        <v>1038</v>
      </c>
      <c r="P2808" s="206" t="s">
        <v>172</v>
      </c>
      <c r="Q2808" s="206" t="s">
        <v>198</v>
      </c>
      <c r="R2808" s="176" t="s">
        <v>1454</v>
      </c>
      <c r="S2808" s="206"/>
      <c r="T2808" s="186"/>
      <c r="U2808" s="180"/>
      <c r="V2808" s="145"/>
      <c r="W2808" s="206" t="str">
        <f t="shared" si="131"/>
        <v>WOR20161114OUAN2È</v>
      </c>
      <c r="X2808" s="206">
        <f t="shared" si="132"/>
        <v>0</v>
      </c>
      <c r="Y2808" s="206" t="str">
        <f>VLOOKUP(P2808,NIVEAUXADMIN!A:B,2,FALSE)</f>
        <v>HT01</v>
      </c>
      <c r="Z2808" s="206" t="str">
        <f>VLOOKUP(Q2808,NIVEAUXADMIN!E:F,2,FALSE)</f>
        <v>HT01151</v>
      </c>
      <c r="AA2808" s="206" t="str">
        <f>VLOOKUP(R2808,NIVEAUXADMIN!I:J,2,FALSE)</f>
        <v>HT01151-02</v>
      </c>
      <c r="AB2808" s="206">
        <f>IF(SUMPRODUCT(($A$4:$A2808=A2808)*($Q$4:$Q2808=Q2808))&gt;1,0,1)</f>
        <v>0</v>
      </c>
      <c r="AC2808" s="207">
        <f>IF(SUMPRODUCT(($A$4:$A2808=A2808)*($F$4:$F2808=F2808)*($Q$4:$Q2808=Q2808))&gt;1,0,1)</f>
        <v>0</v>
      </c>
      <c r="AD2808" s="206" t="str">
        <f t="shared" si="133"/>
        <v xml:space="preserve">{"Organisation": "World Vision International", "Indicateur": "Distribution de biens non-alimentaire", "Statut": "Réalisé", "Date de l'activité (passé ou planifiée)
( jj-mm-aaaa)": "11/14/2016", "Département": "Ouest", "Commune": "Anse A Galet", "Section Communale": "2ème Petite Source"}, </v>
      </c>
    </row>
    <row r="2809" spans="1:30" x14ac:dyDescent="0.25">
      <c r="A2809" s="143" t="s">
        <v>1080</v>
      </c>
      <c r="B2809" s="143"/>
      <c r="C2809" s="206"/>
      <c r="D2809" s="206" t="s">
        <v>15</v>
      </c>
      <c r="E2809" s="132">
        <v>42688</v>
      </c>
      <c r="F2809" s="77" t="s">
        <v>2417</v>
      </c>
      <c r="G2809" s="145" t="s">
        <v>1054</v>
      </c>
      <c r="H2809" s="138" t="str">
        <f>IFERROR(VLOOKUP(G2809,REFERENCES!O:P,2,FALSE),"")</f>
        <v xml:space="preserve">Nombre </v>
      </c>
      <c r="I2809" s="182">
        <v>300</v>
      </c>
      <c r="J2809" s="182"/>
      <c r="K2809" s="182"/>
      <c r="L2809" s="182"/>
      <c r="M2809" s="147" t="s">
        <v>1818</v>
      </c>
      <c r="N2809" s="207">
        <v>300</v>
      </c>
      <c r="O2809" s="149" t="s">
        <v>1038</v>
      </c>
      <c r="P2809" s="150" t="s">
        <v>172</v>
      </c>
      <c r="Q2809" s="150" t="s">
        <v>198</v>
      </c>
      <c r="R2809" s="176" t="s">
        <v>1454</v>
      </c>
      <c r="S2809" s="206"/>
      <c r="T2809" s="186"/>
      <c r="U2809" s="180"/>
      <c r="V2809" s="145"/>
      <c r="W2809" s="206" t="str">
        <f t="shared" si="131"/>
        <v>WOR20161114OUAN2È</v>
      </c>
      <c r="X2809" s="206">
        <f t="shared" si="132"/>
        <v>0</v>
      </c>
      <c r="Y2809" s="206" t="str">
        <f>VLOOKUP(P2809,NIVEAUXADMIN!A:B,2,FALSE)</f>
        <v>HT01</v>
      </c>
      <c r="Z2809" s="206" t="str">
        <f>VLOOKUP(Q2809,NIVEAUXADMIN!E:F,2,FALSE)</f>
        <v>HT01151</v>
      </c>
      <c r="AA2809" s="206" t="str">
        <f>VLOOKUP(R2809,NIVEAUXADMIN!I:J,2,FALSE)</f>
        <v>HT01151-02</v>
      </c>
      <c r="AB2809" s="206">
        <f>IF(SUMPRODUCT(($A$4:$A2809=A2809)*($Q$4:$Q2809=Q2809))&gt;1,0,1)</f>
        <v>0</v>
      </c>
      <c r="AC2809" s="207">
        <f>IF(SUMPRODUCT(($A$4:$A2809=A2809)*($F$4:$F2809=F2809)*($Q$4:$Q2809=Q2809))&gt;1,0,1)</f>
        <v>0</v>
      </c>
      <c r="AD2809" s="206" t="str">
        <f t="shared" si="133"/>
        <v xml:space="preserve">{"Organisation": "World Vision International", "Indicateur": "Distribution de biens non-alimentaire", "Statut": "Réalisé", "Date de l'activité (passé ou planifiée)
( jj-mm-aaaa)": "11/14/2016", "Département": "Ouest", "Commune": "Anse A Galet", "Section Communale": "2ème Petite Source"}, </v>
      </c>
    </row>
    <row r="2810" spans="1:30" x14ac:dyDescent="0.25">
      <c r="A2810" s="143" t="s">
        <v>1080</v>
      </c>
      <c r="B2810" s="143"/>
      <c r="C2810" s="206"/>
      <c r="D2810" s="206" t="s">
        <v>15</v>
      </c>
      <c r="E2810" s="132">
        <v>42688</v>
      </c>
      <c r="F2810" s="77" t="s">
        <v>2417</v>
      </c>
      <c r="G2810" s="145" t="s">
        <v>1051</v>
      </c>
      <c r="H2810" s="138" t="str">
        <f>IFERROR(VLOOKUP(G2810,REFERENCES!O:P,2,FALSE),"")</f>
        <v xml:space="preserve">Nombre </v>
      </c>
      <c r="I2810" s="182">
        <v>300</v>
      </c>
      <c r="J2810" s="182"/>
      <c r="K2810" s="182"/>
      <c r="L2810" s="182"/>
      <c r="M2810" s="147" t="s">
        <v>1818</v>
      </c>
      <c r="N2810" s="207">
        <v>300</v>
      </c>
      <c r="O2810" s="149" t="s">
        <v>1038</v>
      </c>
      <c r="P2810" s="206" t="s">
        <v>172</v>
      </c>
      <c r="Q2810" s="206" t="s">
        <v>198</v>
      </c>
      <c r="R2810" s="176" t="s">
        <v>1454</v>
      </c>
      <c r="S2810" s="206"/>
      <c r="T2810" s="186"/>
      <c r="U2810" s="180"/>
      <c r="V2810" s="145"/>
      <c r="W2810" s="206" t="str">
        <f t="shared" si="131"/>
        <v>WOR20161114OUAN2È</v>
      </c>
      <c r="X2810" s="206">
        <f t="shared" si="132"/>
        <v>0</v>
      </c>
      <c r="Y2810" s="206" t="str">
        <f>VLOOKUP(P2810,NIVEAUXADMIN!A:B,2,FALSE)</f>
        <v>HT01</v>
      </c>
      <c r="Z2810" s="206" t="str">
        <f>VLOOKUP(Q2810,NIVEAUXADMIN!E:F,2,FALSE)</f>
        <v>HT01151</v>
      </c>
      <c r="AA2810" s="206" t="str">
        <f>VLOOKUP(R2810,NIVEAUXADMIN!I:J,2,FALSE)</f>
        <v>HT01151-02</v>
      </c>
      <c r="AB2810" s="206">
        <f>IF(SUMPRODUCT(($A$4:$A2810=A2810)*($Q$4:$Q2810=Q2810))&gt;1,0,1)</f>
        <v>0</v>
      </c>
      <c r="AC2810" s="207">
        <f>IF(SUMPRODUCT(($A$4:$A2810=A2810)*($F$4:$F2810=F2810)*($Q$4:$Q2810=Q2810))&gt;1,0,1)</f>
        <v>0</v>
      </c>
      <c r="AD2810" s="206" t="str">
        <f t="shared" si="133"/>
        <v xml:space="preserve">{"Organisation": "World Vision International", "Indicateur": "Distribution de biens non-alimentaire", "Statut": "Réalisé", "Date de l'activité (passé ou planifiée)
( jj-mm-aaaa)": "11/14/2016", "Département": "Ouest", "Commune": "Anse A Galet", "Section Communale": "2ème Petite Source"}, </v>
      </c>
    </row>
    <row r="2811" spans="1:30" x14ac:dyDescent="0.25">
      <c r="A2811" s="143" t="s">
        <v>1080</v>
      </c>
      <c r="B2811" s="143"/>
      <c r="C2811" s="206"/>
      <c r="D2811" s="206" t="s">
        <v>15</v>
      </c>
      <c r="E2811" s="132">
        <v>42689</v>
      </c>
      <c r="F2811" s="77" t="s">
        <v>2420</v>
      </c>
      <c r="G2811" s="145" t="s">
        <v>2409</v>
      </c>
      <c r="H2811" s="138" t="str">
        <f>IFERROR(VLOOKUP(G2811,REFERENCES!O:P,2,FALSE),"")</f>
        <v xml:space="preserve">Nombre </v>
      </c>
      <c r="I2811" s="182">
        <v>300</v>
      </c>
      <c r="J2811" s="182"/>
      <c r="K2811" s="182"/>
      <c r="L2811" s="182"/>
      <c r="M2811" s="147" t="s">
        <v>1818</v>
      </c>
      <c r="N2811" s="207">
        <v>300</v>
      </c>
      <c r="O2811" s="206"/>
      <c r="P2811" s="206" t="s">
        <v>151</v>
      </c>
      <c r="Q2811" s="206" t="s">
        <v>300</v>
      </c>
      <c r="R2811" s="176" t="s">
        <v>1533</v>
      </c>
      <c r="S2811" s="206"/>
      <c r="T2811" s="186"/>
      <c r="U2811" s="180"/>
      <c r="V2811" s="145"/>
      <c r="W2811" s="206" t="str">
        <f t="shared" si="131"/>
        <v>WOR20161115NIPE3È</v>
      </c>
      <c r="X2811" s="206">
        <f t="shared" si="132"/>
        <v>0</v>
      </c>
      <c r="Y2811" s="206" t="str">
        <f>VLOOKUP(P2811,NIVEAUXADMIN!A:B,2,FALSE)</f>
        <v>HT10</v>
      </c>
      <c r="Z2811" s="206" t="str">
        <f>VLOOKUP(Q2811,NIVEAUXADMIN!E:F,2,FALSE)</f>
        <v>HT101022</v>
      </c>
      <c r="AA2811" s="206" t="str">
        <f>VLOOKUP(R2811,NIVEAUXADMIN!I:J,2,FALSE)</f>
        <v>HT101022-03</v>
      </c>
      <c r="AB2811" s="206">
        <f>IF(SUMPRODUCT(($A$4:$A2811=A2811)*($Q$4:$Q2811=Q2811))&gt;1,0,1)</f>
        <v>0</v>
      </c>
      <c r="AC2811" s="207">
        <f>IF(SUMPRODUCT(($A$4:$A2811=A2811)*($F$4:$F2811=F2811)*($Q$4:$Q2811=Q2811))&gt;1,0,1)</f>
        <v>0</v>
      </c>
      <c r="AD2811" s="206" t="str">
        <f t="shared" si="133"/>
        <v xml:space="preserve">{"Organisation": "World Vision International", "Indicateur": "Distribution de materiel d'abris d'urgence", "Statut": "Réalisé", "Date de l'activité (passé ou planifiée)
( jj-mm-aaaa)": "11/15/2016", "Département": "Nippes", "Commune": "Petit Trou De Nippes", "Section Communale": "3ème Liève"}, </v>
      </c>
    </row>
    <row r="2812" spans="1:30" x14ac:dyDescent="0.25">
      <c r="A2812" s="143" t="s">
        <v>1080</v>
      </c>
      <c r="B2812" s="143"/>
      <c r="C2812" s="206"/>
      <c r="D2812" s="206" t="s">
        <v>15</v>
      </c>
      <c r="E2812" s="132">
        <v>42689</v>
      </c>
      <c r="F2812" s="77" t="s">
        <v>2417</v>
      </c>
      <c r="G2812" s="145" t="s">
        <v>1047</v>
      </c>
      <c r="H2812" s="138" t="str">
        <f>IFERROR(VLOOKUP(G2812,REFERENCES!O:P,2,FALSE),"")</f>
        <v xml:space="preserve">Nombre </v>
      </c>
      <c r="I2812" s="182">
        <v>600</v>
      </c>
      <c r="J2812" s="182"/>
      <c r="K2812" s="182"/>
      <c r="L2812" s="182"/>
      <c r="M2812" s="147" t="s">
        <v>1818</v>
      </c>
      <c r="N2812" s="207">
        <v>300</v>
      </c>
      <c r="O2812" s="149" t="s">
        <v>1038</v>
      </c>
      <c r="P2812" s="206" t="s">
        <v>151</v>
      </c>
      <c r="Q2812" s="206" t="s">
        <v>300</v>
      </c>
      <c r="R2812" s="176" t="s">
        <v>1533</v>
      </c>
      <c r="S2812" s="206"/>
      <c r="T2812" s="186"/>
      <c r="U2812" s="180"/>
      <c r="V2812" s="145"/>
      <c r="W2812" s="206" t="str">
        <f t="shared" si="131"/>
        <v>WOR20161115NIPE3È</v>
      </c>
      <c r="X2812" s="206">
        <f t="shared" si="132"/>
        <v>0</v>
      </c>
      <c r="Y2812" s="206" t="str">
        <f>VLOOKUP(P2812,NIVEAUXADMIN!A:B,2,FALSE)</f>
        <v>HT10</v>
      </c>
      <c r="Z2812" s="206" t="str">
        <f>VLOOKUP(Q2812,NIVEAUXADMIN!E:F,2,FALSE)</f>
        <v>HT101022</v>
      </c>
      <c r="AA2812" s="206" t="str">
        <f>VLOOKUP(R2812,NIVEAUXADMIN!I:J,2,FALSE)</f>
        <v>HT101022-03</v>
      </c>
      <c r="AB2812" s="206">
        <f>IF(SUMPRODUCT(($A$4:$A2812=A2812)*($Q$4:$Q2812=Q2812))&gt;1,0,1)</f>
        <v>0</v>
      </c>
      <c r="AC2812" s="207">
        <f>IF(SUMPRODUCT(($A$4:$A2812=A2812)*($F$4:$F2812=F2812)*($Q$4:$Q2812=Q2812))&gt;1,0,1)</f>
        <v>0</v>
      </c>
      <c r="AD2812" s="206" t="str">
        <f t="shared" si="133"/>
        <v xml:space="preserve">{"Organisation": "World Vision International", "Indicateur": "Distribution de biens non-alimentaire", "Statut": "Réalisé", "Date de l'activité (passé ou planifiée)
( jj-mm-aaaa)": "11/15/2016", "Département": "Nippes", "Commune": "Petit Trou De Nippes", "Section Communale": "3ème Liève"}, </v>
      </c>
    </row>
    <row r="2813" spans="1:30" x14ac:dyDescent="0.25">
      <c r="A2813" s="143" t="s">
        <v>1080</v>
      </c>
      <c r="B2813" s="143"/>
      <c r="C2813" s="206"/>
      <c r="D2813" s="206" t="s">
        <v>15</v>
      </c>
      <c r="E2813" s="132">
        <v>42689</v>
      </c>
      <c r="F2813" s="77" t="s">
        <v>2417</v>
      </c>
      <c r="G2813" s="145" t="s">
        <v>1055</v>
      </c>
      <c r="H2813" s="138" t="str">
        <f>IFERROR(VLOOKUP(G2813,REFERENCES!O:P,2,FALSE),"")</f>
        <v xml:space="preserve">Nombre </v>
      </c>
      <c r="I2813" s="182">
        <v>300</v>
      </c>
      <c r="J2813" s="182"/>
      <c r="K2813" s="182"/>
      <c r="L2813" s="182"/>
      <c r="M2813" s="147" t="s">
        <v>1818</v>
      </c>
      <c r="N2813" s="207">
        <v>300</v>
      </c>
      <c r="O2813" s="149" t="s">
        <v>1038</v>
      </c>
      <c r="P2813" s="206" t="s">
        <v>151</v>
      </c>
      <c r="Q2813" s="206" t="s">
        <v>300</v>
      </c>
      <c r="R2813" s="176" t="s">
        <v>1533</v>
      </c>
      <c r="S2813" s="206"/>
      <c r="T2813" s="186"/>
      <c r="U2813" s="180"/>
      <c r="V2813" s="145"/>
      <c r="W2813" s="206" t="str">
        <f t="shared" si="131"/>
        <v>WOR20161115NIPE3È</v>
      </c>
      <c r="X2813" s="206">
        <f t="shared" si="132"/>
        <v>0</v>
      </c>
      <c r="Y2813" s="206" t="str">
        <f>VLOOKUP(P2813,NIVEAUXADMIN!A:B,2,FALSE)</f>
        <v>HT10</v>
      </c>
      <c r="Z2813" s="206" t="str">
        <f>VLOOKUP(Q2813,NIVEAUXADMIN!E:F,2,FALSE)</f>
        <v>HT101022</v>
      </c>
      <c r="AA2813" s="206" t="str">
        <f>VLOOKUP(R2813,NIVEAUXADMIN!I:J,2,FALSE)</f>
        <v>HT101022-03</v>
      </c>
      <c r="AB2813" s="206">
        <f>IF(SUMPRODUCT(($A$4:$A2813=A2813)*($Q$4:$Q2813=Q2813))&gt;1,0,1)</f>
        <v>0</v>
      </c>
      <c r="AC2813" s="207">
        <f>IF(SUMPRODUCT(($A$4:$A2813=A2813)*($F$4:$F2813=F2813)*($Q$4:$Q2813=Q2813))&gt;1,0,1)</f>
        <v>0</v>
      </c>
      <c r="AD2813" s="206" t="str">
        <f t="shared" si="133"/>
        <v xml:space="preserve">{"Organisation": "World Vision International", "Indicateur": "Distribution de biens non-alimentaire", "Statut": "Réalisé", "Date de l'activité (passé ou planifiée)
( jj-mm-aaaa)": "11/15/2016", "Département": "Nippes", "Commune": "Petit Trou De Nippes", "Section Communale": "3ème Liève"}, </v>
      </c>
    </row>
    <row r="2814" spans="1:30" x14ac:dyDescent="0.25">
      <c r="A2814" s="143" t="s">
        <v>1080</v>
      </c>
      <c r="B2814" s="143"/>
      <c r="C2814" s="206"/>
      <c r="D2814" s="206" t="s">
        <v>15</v>
      </c>
      <c r="E2814" s="132">
        <v>42689</v>
      </c>
      <c r="F2814" s="208" t="s">
        <v>2417</v>
      </c>
      <c r="G2814" s="145" t="s">
        <v>1055</v>
      </c>
      <c r="H2814" s="138" t="str">
        <f>IFERROR(VLOOKUP(G2814,REFERENCES!O:P,2,FALSE),"")</f>
        <v xml:space="preserve">Nombre </v>
      </c>
      <c r="I2814" s="182">
        <v>100</v>
      </c>
      <c r="J2814" s="182"/>
      <c r="K2814" s="182"/>
      <c r="L2814" s="182"/>
      <c r="M2814" s="147" t="s">
        <v>1818</v>
      </c>
      <c r="N2814" s="207">
        <v>100</v>
      </c>
      <c r="O2814" s="149" t="s">
        <v>1038</v>
      </c>
      <c r="P2814" s="206" t="s">
        <v>172</v>
      </c>
      <c r="Q2814" s="206" t="s">
        <v>492</v>
      </c>
      <c r="R2814" s="176" t="s">
        <v>1718</v>
      </c>
      <c r="S2814" s="206"/>
      <c r="T2814" s="186"/>
      <c r="U2814" s="180"/>
      <c r="V2814" s="145"/>
      <c r="W2814" s="206" t="str">
        <f t="shared" si="131"/>
        <v>WOR20161115OUPO7È</v>
      </c>
      <c r="X2814" s="206">
        <f t="shared" si="132"/>
        <v>0</v>
      </c>
      <c r="Y2814" s="206" t="str">
        <f>VLOOKUP(P2814,NIVEAUXADMIN!A:B,2,FALSE)</f>
        <v>HT01</v>
      </c>
      <c r="Z2814" s="206" t="str">
        <f>VLOOKUP(Q2814,NIVEAUXADMIN!E:F,2,FALSE)</f>
        <v>HT01152</v>
      </c>
      <c r="AA2814" s="206" t="str">
        <f>VLOOKUP(R2814,NIVEAUXADMIN!I:J,2,FALSE)</f>
        <v>HT01152-02</v>
      </c>
      <c r="AB2814" s="206">
        <f>IF(SUMPRODUCT(($A$4:$A2814=A2814)*($Q$4:$Q2814=Q2814))&gt;1,0,1)</f>
        <v>0</v>
      </c>
      <c r="AC2814" s="207">
        <f>IF(SUMPRODUCT(($A$4:$A2814=A2814)*($F$4:$F2814=F2814)*($Q$4:$Q2814=Q2814))&gt;1,0,1)</f>
        <v>0</v>
      </c>
      <c r="AD2814" s="206" t="str">
        <f t="shared" si="133"/>
        <v xml:space="preserve">{"Organisation": "World Vision International", "Indicateur": "Distribution de biens non-alimentaire", "Statut": "Réalisé", "Date de l'activité (passé ou planifiée)
( jj-mm-aaaa)": "11/15/2016", "Département": "Ouest", "Commune": "Pointe A Raquette", "Section Communale": "7ème Grand Vide"}, </v>
      </c>
    </row>
    <row r="2815" spans="1:30" x14ac:dyDescent="0.25">
      <c r="A2815" s="143" t="s">
        <v>1080</v>
      </c>
      <c r="B2815" s="143"/>
      <c r="C2815" s="206"/>
      <c r="D2815" s="206" t="s">
        <v>15</v>
      </c>
      <c r="E2815" s="132">
        <v>42689</v>
      </c>
      <c r="F2815" s="77" t="s">
        <v>2417</v>
      </c>
      <c r="G2815" s="145" t="s">
        <v>1051</v>
      </c>
      <c r="H2815" s="138" t="str">
        <f>IFERROR(VLOOKUP(G2815,REFERENCES!O:P,2,FALSE),"")</f>
        <v xml:space="preserve">Nombre </v>
      </c>
      <c r="I2815" s="182">
        <v>600</v>
      </c>
      <c r="J2815" s="182"/>
      <c r="K2815" s="182"/>
      <c r="L2815" s="182"/>
      <c r="M2815" s="147" t="s">
        <v>1818</v>
      </c>
      <c r="N2815" s="207">
        <v>300</v>
      </c>
      <c r="O2815" s="149" t="s">
        <v>1038</v>
      </c>
      <c r="P2815" s="206" t="s">
        <v>151</v>
      </c>
      <c r="Q2815" s="206" t="s">
        <v>300</v>
      </c>
      <c r="R2815" s="176" t="s">
        <v>1533</v>
      </c>
      <c r="S2815" s="206"/>
      <c r="T2815" s="186"/>
      <c r="U2815" s="180"/>
      <c r="V2815" s="145"/>
      <c r="W2815" s="206" t="str">
        <f t="shared" si="131"/>
        <v>WOR20161115NIPE3È</v>
      </c>
      <c r="X2815" s="206">
        <f t="shared" si="132"/>
        <v>0</v>
      </c>
      <c r="Y2815" s="206" t="str">
        <f>VLOOKUP(P2815,NIVEAUXADMIN!A:B,2,FALSE)</f>
        <v>HT10</v>
      </c>
      <c r="Z2815" s="206" t="str">
        <f>VLOOKUP(Q2815,NIVEAUXADMIN!E:F,2,FALSE)</f>
        <v>HT101022</v>
      </c>
      <c r="AA2815" s="206" t="str">
        <f>VLOOKUP(R2815,NIVEAUXADMIN!I:J,2,FALSE)</f>
        <v>HT101022-03</v>
      </c>
      <c r="AB2815" s="206">
        <f>IF(SUMPRODUCT(($A$4:$A2815=A2815)*($Q$4:$Q2815=Q2815))&gt;1,0,1)</f>
        <v>0</v>
      </c>
      <c r="AC2815" s="207">
        <f>IF(SUMPRODUCT(($A$4:$A2815=A2815)*($F$4:$F2815=F2815)*($Q$4:$Q2815=Q2815))&gt;1,0,1)</f>
        <v>0</v>
      </c>
      <c r="AD2815" s="206" t="str">
        <f t="shared" si="133"/>
        <v xml:space="preserve">{"Organisation": "World Vision International", "Indicateur": "Distribution de biens non-alimentaire", "Statut": "Réalisé", "Date de l'activité (passé ou planifiée)
( jj-mm-aaaa)": "11/15/2016", "Département": "Nippes", "Commune": "Petit Trou De Nippes", "Section Communale": "3ème Liève"}, </v>
      </c>
    </row>
    <row r="2816" spans="1:30" x14ac:dyDescent="0.25">
      <c r="A2816" s="143" t="s">
        <v>1080</v>
      </c>
      <c r="B2816" s="143"/>
      <c r="C2816" s="206"/>
      <c r="D2816" s="206" t="s">
        <v>15</v>
      </c>
      <c r="E2816" s="132">
        <v>42690</v>
      </c>
      <c r="F2816" s="77" t="s">
        <v>2420</v>
      </c>
      <c r="G2816" s="145" t="s">
        <v>2409</v>
      </c>
      <c r="H2816" s="138" t="str">
        <f>IFERROR(VLOOKUP(G2816,REFERENCES!O:P,2,FALSE),"")</f>
        <v xml:space="preserve">Nombre </v>
      </c>
      <c r="I2816" s="182">
        <v>283</v>
      </c>
      <c r="J2816" s="182"/>
      <c r="K2816" s="182"/>
      <c r="L2816" s="182"/>
      <c r="M2816" s="147" t="s">
        <v>1818</v>
      </c>
      <c r="N2816" s="207">
        <v>283</v>
      </c>
      <c r="O2816" s="206"/>
      <c r="P2816" s="206" t="s">
        <v>156</v>
      </c>
      <c r="Q2816" s="206" t="s">
        <v>337</v>
      </c>
      <c r="R2816" s="176" t="s">
        <v>1249</v>
      </c>
      <c r="S2816" s="206"/>
      <c r="T2816" s="186"/>
      <c r="U2816" s="180"/>
      <c r="V2816" s="145"/>
      <c r="W2816" s="206" t="str">
        <f t="shared" si="131"/>
        <v>WOR20161116NOLI1È</v>
      </c>
      <c r="X2816" s="206">
        <f t="shared" si="132"/>
        <v>0</v>
      </c>
      <c r="Y2816" s="206" t="str">
        <f>VLOOKUP(P2816,NIVEAUXADMIN!A:B,2,FALSE)</f>
        <v>HT03</v>
      </c>
      <c r="Z2816" s="206" t="str">
        <f>VLOOKUP(Q2816,NIVEAUXADMIN!E:F,2,FALSE)</f>
        <v>HT03313</v>
      </c>
      <c r="AA2816" s="206" t="str">
        <f>VLOOKUP(R2816,NIVEAUXADMIN!I:J,2,FALSE)</f>
        <v>HT03313-01</v>
      </c>
      <c r="AB2816" s="206">
        <f>IF(SUMPRODUCT(($A$4:$A2816=A2816)*($Q$4:$Q2816=Q2816))&gt;1,0,1)</f>
        <v>1</v>
      </c>
      <c r="AC2816" s="207">
        <f>IF(SUMPRODUCT(($A$4:$A2816=A2816)*($F$4:$F2816=F2816)*($Q$4:$Q2816=Q2816))&gt;1,0,1)</f>
        <v>1</v>
      </c>
      <c r="AD2816" s="206" t="str">
        <f t="shared" si="133"/>
        <v xml:space="preserve">{"Organisation": "World Vision International", "Indicateur": "Distribution de materiel d'abris d'urgence", "Statut": "Réalisé", "Date de l'activité (passé ou planifiée)
( jj-mm-aaaa)": "11/16/2016", "Département": "Nord", "Commune": "Limonade", "Section Communale": "1ère Basse Plaine"}, </v>
      </c>
    </row>
    <row r="2817" spans="1:30" x14ac:dyDescent="0.25">
      <c r="A2817" s="143" t="s">
        <v>1080</v>
      </c>
      <c r="B2817" s="143"/>
      <c r="C2817" s="206"/>
      <c r="D2817" s="206" t="s">
        <v>15</v>
      </c>
      <c r="E2817" s="132">
        <v>42690</v>
      </c>
      <c r="F2817" s="77" t="s">
        <v>2417</v>
      </c>
      <c r="G2817" s="145" t="s">
        <v>1058</v>
      </c>
      <c r="H2817" s="138" t="str">
        <f>IFERROR(VLOOKUP(G2817,REFERENCES!O:P,2,FALSE),"")</f>
        <v xml:space="preserve">Nombre </v>
      </c>
      <c r="I2817" s="182">
        <v>350</v>
      </c>
      <c r="J2817" s="182"/>
      <c r="K2817" s="182"/>
      <c r="L2817" s="182"/>
      <c r="M2817" s="147" t="s">
        <v>1818</v>
      </c>
      <c r="N2817" s="207">
        <v>350</v>
      </c>
      <c r="O2817" s="149" t="s">
        <v>1038</v>
      </c>
      <c r="P2817" s="206" t="s">
        <v>172</v>
      </c>
      <c r="Q2817" s="206" t="s">
        <v>492</v>
      </c>
      <c r="R2817" s="176" t="s">
        <v>1683</v>
      </c>
      <c r="S2817" s="206"/>
      <c r="T2817" s="186"/>
      <c r="U2817" s="180"/>
      <c r="V2817" s="206" t="s">
        <v>1049</v>
      </c>
      <c r="W2817" s="206" t="str">
        <f t="shared" si="131"/>
        <v>WOR20161116OUPO6È</v>
      </c>
      <c r="X2817" s="206">
        <f t="shared" si="132"/>
        <v>0</v>
      </c>
      <c r="Y2817" s="206" t="str">
        <f>VLOOKUP(P2817,NIVEAUXADMIN!A:B,2,FALSE)</f>
        <v>HT01</v>
      </c>
      <c r="Z2817" s="206" t="str">
        <f>VLOOKUP(Q2817,NIVEAUXADMIN!E:F,2,FALSE)</f>
        <v>HT01152</v>
      </c>
      <c r="AA2817" s="206" t="str">
        <f>VLOOKUP(R2817,NIVEAUXADMIN!I:J,2,FALSE)</f>
        <v>HT01152-01</v>
      </c>
      <c r="AB2817" s="206">
        <f>IF(SUMPRODUCT(($A$4:$A2817=A2817)*($Q$4:$Q2817=Q2817))&gt;1,0,1)</f>
        <v>0</v>
      </c>
      <c r="AC2817" s="207">
        <f>IF(SUMPRODUCT(($A$4:$A2817=A2817)*($F$4:$F2817=F2817)*($Q$4:$Q2817=Q2817))&gt;1,0,1)</f>
        <v>0</v>
      </c>
      <c r="AD2817" s="206" t="str">
        <f t="shared" si="133"/>
        <v xml:space="preserve">{"Organisation": "World Vision International", "Indicateur": "Distribution de biens non-alimentaire", "Statut": "Réalisé", "Date de l'activité (passé ou planifiée)
( jj-mm-aaaa)": "11/16/2016", "Département": "Ouest", "Commune": "Pointe A Raquette", "Section Communale": "6ème La Source"}, </v>
      </c>
    </row>
    <row r="2818" spans="1:30" x14ac:dyDescent="0.25">
      <c r="A2818" s="206" t="s">
        <v>1080</v>
      </c>
      <c r="B2818" s="206"/>
      <c r="C2818" s="206"/>
      <c r="D2818" s="206" t="s">
        <v>15</v>
      </c>
      <c r="E2818" s="132">
        <v>42690</v>
      </c>
      <c r="F2818" s="77" t="s">
        <v>2417</v>
      </c>
      <c r="G2818" s="145" t="s">
        <v>1047</v>
      </c>
      <c r="H2818" s="138" t="str">
        <f>IFERROR(VLOOKUP(G2818,REFERENCES!O:P,2,FALSE),"")</f>
        <v xml:space="preserve">Nombre </v>
      </c>
      <c r="I2818" s="182">
        <v>566</v>
      </c>
      <c r="J2818" s="182"/>
      <c r="K2818" s="182"/>
      <c r="L2818" s="182"/>
      <c r="M2818" s="147" t="s">
        <v>1818</v>
      </c>
      <c r="N2818" s="207">
        <v>283</v>
      </c>
      <c r="O2818" s="149" t="s">
        <v>1038</v>
      </c>
      <c r="P2818" s="206" t="s">
        <v>156</v>
      </c>
      <c r="Q2818" s="206" t="s">
        <v>337</v>
      </c>
      <c r="R2818" s="176" t="s">
        <v>1249</v>
      </c>
      <c r="S2818" s="206"/>
      <c r="T2818" s="186"/>
      <c r="U2818" s="180"/>
      <c r="V2818" s="145"/>
      <c r="W2818" s="206" t="str">
        <f t="shared" si="131"/>
        <v>WOR20161116NOLI1È</v>
      </c>
      <c r="X2818" s="206">
        <f t="shared" si="132"/>
        <v>0</v>
      </c>
      <c r="Y2818" s="206" t="str">
        <f>VLOOKUP(P2818,NIVEAUXADMIN!A:B,2,FALSE)</f>
        <v>HT03</v>
      </c>
      <c r="Z2818" s="206" t="str">
        <f>VLOOKUP(Q2818,NIVEAUXADMIN!E:F,2,FALSE)</f>
        <v>HT03313</v>
      </c>
      <c r="AA2818" s="206" t="str">
        <f>VLOOKUP(R2818,NIVEAUXADMIN!I:J,2,FALSE)</f>
        <v>HT03313-01</v>
      </c>
      <c r="AB2818" s="206">
        <f>IF(SUMPRODUCT(($A$4:$A2818=A2818)*($Q$4:$Q2818=Q2818))&gt;1,0,1)</f>
        <v>0</v>
      </c>
      <c r="AC2818" s="207">
        <f>IF(SUMPRODUCT(($A$4:$A2818=A2818)*($F$4:$F2818=F2818)*($Q$4:$Q2818=Q2818))&gt;1,0,1)</f>
        <v>1</v>
      </c>
      <c r="AD2818" s="206" t="str">
        <f t="shared" si="133"/>
        <v xml:space="preserve">{"Organisation": "World Vision International", "Indicateur": "Distribution de biens non-alimentaire", "Statut": "Réalisé", "Date de l'activité (passé ou planifiée)
( jj-mm-aaaa)": "11/16/2016", "Département": "Nord", "Commune": "Limonade", "Section Communale": "1ère Basse Plaine"}, </v>
      </c>
    </row>
    <row r="2819" spans="1:30" x14ac:dyDescent="0.25">
      <c r="A2819" s="206" t="s">
        <v>1080</v>
      </c>
      <c r="B2819" s="206"/>
      <c r="C2819" s="206"/>
      <c r="D2819" s="206" t="s">
        <v>15</v>
      </c>
      <c r="E2819" s="132">
        <v>42690</v>
      </c>
      <c r="F2819" s="77" t="s">
        <v>2417</v>
      </c>
      <c r="G2819" s="145" t="s">
        <v>1047</v>
      </c>
      <c r="H2819" s="138" t="str">
        <f>IFERROR(VLOOKUP(G2819,REFERENCES!O:P,2,FALSE),"")</f>
        <v xml:space="preserve">Nombre </v>
      </c>
      <c r="I2819" s="182">
        <v>350</v>
      </c>
      <c r="J2819" s="182"/>
      <c r="K2819" s="182"/>
      <c r="L2819" s="182"/>
      <c r="M2819" s="147" t="s">
        <v>1818</v>
      </c>
      <c r="N2819" s="207">
        <v>350</v>
      </c>
      <c r="O2819" s="149" t="s">
        <v>1038</v>
      </c>
      <c r="P2819" s="206" t="s">
        <v>172</v>
      </c>
      <c r="Q2819" s="206" t="s">
        <v>492</v>
      </c>
      <c r="R2819" s="176" t="s">
        <v>1683</v>
      </c>
      <c r="S2819" s="206"/>
      <c r="T2819" s="186"/>
      <c r="U2819" s="180"/>
      <c r="V2819" s="145"/>
      <c r="W2819" s="206" t="str">
        <f t="shared" si="131"/>
        <v>WOR20161116OUPO6È</v>
      </c>
      <c r="X2819" s="206">
        <f t="shared" si="132"/>
        <v>0</v>
      </c>
      <c r="Y2819" s="206" t="str">
        <f>VLOOKUP(P2819,NIVEAUXADMIN!A:B,2,FALSE)</f>
        <v>HT01</v>
      </c>
      <c r="Z2819" s="206" t="str">
        <f>VLOOKUP(Q2819,NIVEAUXADMIN!E:F,2,FALSE)</f>
        <v>HT01152</v>
      </c>
      <c r="AA2819" s="206" t="str">
        <f>VLOOKUP(R2819,NIVEAUXADMIN!I:J,2,FALSE)</f>
        <v>HT01152-01</v>
      </c>
      <c r="AB2819" s="206">
        <f>IF(SUMPRODUCT(($A$4:$A2819=A2819)*($Q$4:$Q2819=Q2819))&gt;1,0,1)</f>
        <v>0</v>
      </c>
      <c r="AC2819" s="207">
        <f>IF(SUMPRODUCT(($A$4:$A2819=A2819)*($F$4:$F2819=F2819)*($Q$4:$Q2819=Q2819))&gt;1,0,1)</f>
        <v>0</v>
      </c>
      <c r="AD2819" s="206" t="str">
        <f t="shared" si="133"/>
        <v xml:space="preserve">{"Organisation": "World Vision International", "Indicateur": "Distribution de biens non-alimentaire", "Statut": "Réalisé", "Date de l'activité (passé ou planifiée)
( jj-mm-aaaa)": "11/16/2016", "Département": "Ouest", "Commune": "Pointe A Raquette", "Section Communale": "6ème La Source"}, </v>
      </c>
    </row>
    <row r="2820" spans="1:30" x14ac:dyDescent="0.25">
      <c r="A2820" s="206" t="s">
        <v>1080</v>
      </c>
      <c r="B2820" s="206"/>
      <c r="C2820" s="206"/>
      <c r="D2820" s="206" t="s">
        <v>15</v>
      </c>
      <c r="E2820" s="132">
        <v>42690</v>
      </c>
      <c r="F2820" s="77" t="s">
        <v>2416</v>
      </c>
      <c r="G2820" s="217" t="s">
        <v>1027</v>
      </c>
      <c r="H2820" s="138" t="str">
        <f>IFERROR(VLOOKUP(G2820,REFERENCES!O:P,2,FALSE),"")</f>
        <v/>
      </c>
      <c r="I2820" s="173">
        <v>200</v>
      </c>
      <c r="J2820" s="182"/>
      <c r="K2820" s="182"/>
      <c r="L2820" s="182"/>
      <c r="M2820" s="147" t="s">
        <v>1818</v>
      </c>
      <c r="N2820" s="207">
        <v>200</v>
      </c>
      <c r="O2820" s="149" t="s">
        <v>1038</v>
      </c>
      <c r="P2820" s="206" t="s">
        <v>151</v>
      </c>
      <c r="Q2820" s="206" t="s">
        <v>303</v>
      </c>
      <c r="R2820" s="176" t="s">
        <v>1579</v>
      </c>
      <c r="S2820" s="206"/>
      <c r="T2820" s="186"/>
      <c r="U2820" s="180"/>
      <c r="V2820" s="145"/>
      <c r="W2820" s="206" t="str">
        <f t="shared" si="131"/>
        <v>WOR20161116NIPE4È</v>
      </c>
      <c r="X2820" s="206">
        <f t="shared" si="132"/>
        <v>0</v>
      </c>
      <c r="Y2820" s="206" t="str">
        <f>VLOOKUP(P2820,NIVEAUXADMIN!A:B,2,FALSE)</f>
        <v>HT10</v>
      </c>
      <c r="Z2820" s="206" t="str">
        <f>VLOOKUP(Q2820,NIVEAUXADMIN!E:F,2,FALSE)</f>
        <v>HT101012</v>
      </c>
      <c r="AA2820" s="206" t="str">
        <f>VLOOKUP(R2820,NIVEAUXADMIN!I:J,2,FALSE)</f>
        <v>HT101012-04</v>
      </c>
      <c r="AB2820" s="206">
        <f>IF(SUMPRODUCT(($A$4:$A2820=A2820)*($Q$4:$Q2820=Q2820))&gt;1,0,1)</f>
        <v>0</v>
      </c>
      <c r="AC2820" s="207">
        <f>IF(SUMPRODUCT(($A$4:$A2820=A2820)*($F$4:$F2820=F2820)*($Q$4:$Q2820=Q2820))&gt;1,0,1)</f>
        <v>0</v>
      </c>
      <c r="AD2820" s="206" t="str">
        <f t="shared" si="133"/>
        <v xml:space="preserve">{"Organisation": "World Vision International", "Indicateur": "Formation technique", "Statut": "Réalisé", "Date de l'activité (passé ou planifiée)
( jj-mm-aaaa)": "11/16/2016", "Département": "Nippes", "Commune": "Petite Riviere de Nippes", "Section Communale": "4ème Bezin"}, </v>
      </c>
    </row>
    <row r="2821" spans="1:30" x14ac:dyDescent="0.25">
      <c r="A2821" s="206" t="s">
        <v>1080</v>
      </c>
      <c r="B2821" s="206"/>
      <c r="C2821" s="206"/>
      <c r="D2821" s="206" t="s">
        <v>15</v>
      </c>
      <c r="E2821" s="132">
        <v>42690</v>
      </c>
      <c r="F2821" s="208" t="s">
        <v>2417</v>
      </c>
      <c r="G2821" s="145" t="s">
        <v>1055</v>
      </c>
      <c r="H2821" s="138" t="str">
        <f>IFERROR(VLOOKUP(G2821,REFERENCES!O:P,2,FALSE),"")</f>
        <v xml:space="preserve">Nombre </v>
      </c>
      <c r="I2821" s="182">
        <v>283</v>
      </c>
      <c r="J2821" s="182"/>
      <c r="K2821" s="182"/>
      <c r="L2821" s="182"/>
      <c r="M2821" s="147" t="s">
        <v>1818</v>
      </c>
      <c r="N2821" s="207">
        <v>283</v>
      </c>
      <c r="O2821" s="149" t="s">
        <v>1038</v>
      </c>
      <c r="P2821" s="206" t="s">
        <v>156</v>
      </c>
      <c r="Q2821" s="206" t="s">
        <v>337</v>
      </c>
      <c r="R2821" s="176" t="s">
        <v>1249</v>
      </c>
      <c r="S2821" s="206"/>
      <c r="T2821" s="186"/>
      <c r="U2821" s="180"/>
      <c r="V2821" s="145"/>
      <c r="W2821" s="206" t="str">
        <f t="shared" ref="W2821:W2884" si="134">UPPER(LEFT(A2821,3)&amp;YEAR(E2821)&amp;MONTH(E2821)&amp;DAY((E2821))&amp;LEFT(P2821,2)&amp;LEFT(Q2821,2)&amp;LEFT(R2821,2))</f>
        <v>WOR20161116NOLI1È</v>
      </c>
      <c r="X2821" s="206">
        <f t="shared" ref="X2821:X2884" si="135">COUNTIF($W$4:$W$128,W2821)</f>
        <v>0</v>
      </c>
      <c r="Y2821" s="206" t="str">
        <f>VLOOKUP(P2821,NIVEAUXADMIN!A:B,2,FALSE)</f>
        <v>HT03</v>
      </c>
      <c r="Z2821" s="206" t="str">
        <f>VLOOKUP(Q2821,NIVEAUXADMIN!E:F,2,FALSE)</f>
        <v>HT03313</v>
      </c>
      <c r="AA2821" s="206" t="str">
        <f>VLOOKUP(R2821,NIVEAUXADMIN!I:J,2,FALSE)</f>
        <v>HT03313-01</v>
      </c>
      <c r="AB2821" s="206">
        <f>IF(SUMPRODUCT(($A$4:$A2821=A2821)*($Q$4:$Q2821=Q2821))&gt;1,0,1)</f>
        <v>0</v>
      </c>
      <c r="AC2821" s="207">
        <f>IF(SUMPRODUCT(($A$4:$A2821=A2821)*($F$4:$F2821=F2821)*($Q$4:$Q2821=Q2821))&gt;1,0,1)</f>
        <v>0</v>
      </c>
      <c r="AD2821" s="206" t="str">
        <f t="shared" ref="AD2821:AD2884" si="136">"{"""&amp;$A$3 &amp;""": """ &amp; TRIM(A2821)  &amp; """, """&amp; $F$3 &amp; """: """ &amp;  IFERROR(MID(F2821,5,LEN(F2821)-2),"")&amp; """, """ &amp;$D$3 &amp;""": """ &amp; D2821 &amp; """, """&amp;$E$3 &amp;""": """ &amp; IFERROR(TEXT(E2821,"m/d/yyyy"),"") &amp; """, """&amp; $P$3&amp; """: """ &amp; P2821&amp; """, """&amp; $Q$3&amp; """: """ &amp; Q2821&amp; """, """&amp; $R$3&amp; """: """ &amp; R2821&amp; """}, "</f>
        <v xml:space="preserve">{"Organisation": "World Vision International", "Indicateur": "Distribution de biens non-alimentaire", "Statut": "Réalisé", "Date de l'activité (passé ou planifiée)
( jj-mm-aaaa)": "11/16/2016", "Département": "Nord", "Commune": "Limonade", "Section Communale": "1ère Basse Plaine"}, </v>
      </c>
    </row>
    <row r="2822" spans="1:30" x14ac:dyDescent="0.25">
      <c r="A2822" s="206" t="s">
        <v>1080</v>
      </c>
      <c r="B2822" s="206"/>
      <c r="C2822" s="206"/>
      <c r="D2822" s="206" t="s">
        <v>15</v>
      </c>
      <c r="E2822" s="132">
        <v>42690</v>
      </c>
      <c r="F2822" s="77" t="s">
        <v>2417</v>
      </c>
      <c r="G2822" s="145" t="s">
        <v>1055</v>
      </c>
      <c r="H2822" s="138" t="str">
        <f>IFERROR(VLOOKUP(G2822,REFERENCES!O:P,2,FALSE),"")</f>
        <v xml:space="preserve">Nombre </v>
      </c>
      <c r="I2822" s="182">
        <v>350</v>
      </c>
      <c r="J2822" s="182"/>
      <c r="K2822" s="182"/>
      <c r="L2822" s="182"/>
      <c r="M2822" s="147" t="s">
        <v>1818</v>
      </c>
      <c r="N2822" s="207">
        <v>350</v>
      </c>
      <c r="O2822" s="149" t="s">
        <v>1038</v>
      </c>
      <c r="P2822" s="206" t="s">
        <v>172</v>
      </c>
      <c r="Q2822" s="206" t="s">
        <v>492</v>
      </c>
      <c r="R2822" s="176" t="s">
        <v>1683</v>
      </c>
      <c r="S2822" s="206"/>
      <c r="T2822" s="186"/>
      <c r="U2822" s="180"/>
      <c r="V2822" s="145"/>
      <c r="W2822" s="206" t="str">
        <f t="shared" si="134"/>
        <v>WOR20161116OUPO6È</v>
      </c>
      <c r="X2822" s="206">
        <f t="shared" si="135"/>
        <v>0</v>
      </c>
      <c r="Y2822" s="206" t="str">
        <f>VLOOKUP(P2822,NIVEAUXADMIN!A:B,2,FALSE)</f>
        <v>HT01</v>
      </c>
      <c r="Z2822" s="206" t="str">
        <f>VLOOKUP(Q2822,NIVEAUXADMIN!E:F,2,FALSE)</f>
        <v>HT01152</v>
      </c>
      <c r="AA2822" s="206" t="str">
        <f>VLOOKUP(R2822,NIVEAUXADMIN!I:J,2,FALSE)</f>
        <v>HT01152-01</v>
      </c>
      <c r="AB2822" s="206">
        <f>IF(SUMPRODUCT(($A$4:$A2822=A2822)*($Q$4:$Q2822=Q2822))&gt;1,0,1)</f>
        <v>0</v>
      </c>
      <c r="AC2822" s="207">
        <f>IF(SUMPRODUCT(($A$4:$A2822=A2822)*($F$4:$F2822=F2822)*($Q$4:$Q2822=Q2822))&gt;1,0,1)</f>
        <v>0</v>
      </c>
      <c r="AD2822" s="206" t="str">
        <f t="shared" si="136"/>
        <v xml:space="preserve">{"Organisation": "World Vision International", "Indicateur": "Distribution de biens non-alimentaire", "Statut": "Réalisé", "Date de l'activité (passé ou planifiée)
( jj-mm-aaaa)": "11/16/2016", "Département": "Ouest", "Commune": "Pointe A Raquette", "Section Communale": "6ème La Source"}, </v>
      </c>
    </row>
    <row r="2823" spans="1:30" x14ac:dyDescent="0.25">
      <c r="A2823" s="206" t="s">
        <v>1080</v>
      </c>
      <c r="B2823" s="206"/>
      <c r="C2823" s="206"/>
      <c r="D2823" s="206" t="s">
        <v>15</v>
      </c>
      <c r="E2823" s="132">
        <v>42690</v>
      </c>
      <c r="F2823" s="77" t="s">
        <v>2417</v>
      </c>
      <c r="G2823" s="145" t="s">
        <v>1054</v>
      </c>
      <c r="H2823" s="138" t="str">
        <f>IFERROR(VLOOKUP(G2823,REFERENCES!O:P,2,FALSE),"")</f>
        <v xml:space="preserve">Nombre </v>
      </c>
      <c r="I2823" s="182">
        <v>350</v>
      </c>
      <c r="J2823" s="182"/>
      <c r="K2823" s="182"/>
      <c r="L2823" s="182"/>
      <c r="M2823" s="147" t="s">
        <v>1818</v>
      </c>
      <c r="N2823" s="207">
        <v>350</v>
      </c>
      <c r="O2823" s="149" t="s">
        <v>1038</v>
      </c>
      <c r="P2823" s="150" t="s">
        <v>172</v>
      </c>
      <c r="Q2823" s="150" t="s">
        <v>492</v>
      </c>
      <c r="R2823" s="176" t="s">
        <v>1683</v>
      </c>
      <c r="S2823" s="206"/>
      <c r="T2823" s="186"/>
      <c r="U2823" s="180"/>
      <c r="V2823" s="145"/>
      <c r="W2823" s="206" t="str">
        <f t="shared" si="134"/>
        <v>WOR20161116OUPO6È</v>
      </c>
      <c r="X2823" s="206">
        <f t="shared" si="135"/>
        <v>0</v>
      </c>
      <c r="Y2823" s="206" t="str">
        <f>VLOOKUP(P2823,NIVEAUXADMIN!A:B,2,FALSE)</f>
        <v>HT01</v>
      </c>
      <c r="Z2823" s="206" t="str">
        <f>VLOOKUP(Q2823,NIVEAUXADMIN!E:F,2,FALSE)</f>
        <v>HT01152</v>
      </c>
      <c r="AA2823" s="206" t="str">
        <f>VLOOKUP(R2823,NIVEAUXADMIN!I:J,2,FALSE)</f>
        <v>HT01152-01</v>
      </c>
      <c r="AB2823" s="206">
        <f>IF(SUMPRODUCT(($A$4:$A2823=A2823)*($Q$4:$Q2823=Q2823))&gt;1,0,1)</f>
        <v>0</v>
      </c>
      <c r="AC2823" s="207">
        <f>IF(SUMPRODUCT(($A$4:$A2823=A2823)*($F$4:$F2823=F2823)*($Q$4:$Q2823=Q2823))&gt;1,0,1)</f>
        <v>0</v>
      </c>
      <c r="AD2823" s="206" t="str">
        <f t="shared" si="136"/>
        <v xml:space="preserve">{"Organisation": "World Vision International", "Indicateur": "Distribution de biens non-alimentaire", "Statut": "Réalisé", "Date de l'activité (passé ou planifiée)
( jj-mm-aaaa)": "11/16/2016", "Département": "Ouest", "Commune": "Pointe A Raquette", "Section Communale": "6ème La Source"}, </v>
      </c>
    </row>
    <row r="2824" spans="1:30" x14ac:dyDescent="0.25">
      <c r="A2824" s="206" t="s">
        <v>1080</v>
      </c>
      <c r="B2824" s="206"/>
      <c r="C2824" s="206"/>
      <c r="D2824" s="206" t="s">
        <v>15</v>
      </c>
      <c r="E2824" s="132">
        <v>42690</v>
      </c>
      <c r="F2824" s="77" t="s">
        <v>2417</v>
      </c>
      <c r="G2824" s="145" t="s">
        <v>1051</v>
      </c>
      <c r="H2824" s="138" t="str">
        <f>IFERROR(VLOOKUP(G2824,REFERENCES!O:P,2,FALSE),"")</f>
        <v xml:space="preserve">Nombre </v>
      </c>
      <c r="I2824" s="182">
        <v>350</v>
      </c>
      <c r="J2824" s="182"/>
      <c r="K2824" s="182"/>
      <c r="L2824" s="182"/>
      <c r="M2824" s="147" t="s">
        <v>1818</v>
      </c>
      <c r="N2824" s="207">
        <v>350</v>
      </c>
      <c r="O2824" s="149" t="s">
        <v>1038</v>
      </c>
      <c r="P2824" s="206" t="s">
        <v>172</v>
      </c>
      <c r="Q2824" s="206" t="s">
        <v>492</v>
      </c>
      <c r="R2824" s="176" t="s">
        <v>1683</v>
      </c>
      <c r="S2824" s="206"/>
      <c r="T2824" s="186"/>
      <c r="U2824" s="180"/>
      <c r="V2824" s="145"/>
      <c r="W2824" s="206" t="str">
        <f t="shared" si="134"/>
        <v>WOR20161116OUPO6È</v>
      </c>
      <c r="X2824" s="206">
        <f t="shared" si="135"/>
        <v>0</v>
      </c>
      <c r="Y2824" s="206" t="str">
        <f>VLOOKUP(P2824,NIVEAUXADMIN!A:B,2,FALSE)</f>
        <v>HT01</v>
      </c>
      <c r="Z2824" s="206" t="str">
        <f>VLOOKUP(Q2824,NIVEAUXADMIN!E:F,2,FALSE)</f>
        <v>HT01152</v>
      </c>
      <c r="AA2824" s="206" t="str">
        <f>VLOOKUP(R2824,NIVEAUXADMIN!I:J,2,FALSE)</f>
        <v>HT01152-01</v>
      </c>
      <c r="AB2824" s="206">
        <f>IF(SUMPRODUCT(($A$4:$A2824=A2824)*($Q$4:$Q2824=Q2824))&gt;1,0,1)</f>
        <v>0</v>
      </c>
      <c r="AC2824" s="207">
        <f>IF(SUMPRODUCT(($A$4:$A2824=A2824)*($F$4:$F2824=F2824)*($Q$4:$Q2824=Q2824))&gt;1,0,1)</f>
        <v>0</v>
      </c>
      <c r="AD2824" s="206" t="str">
        <f t="shared" si="136"/>
        <v xml:space="preserve">{"Organisation": "World Vision International", "Indicateur": "Distribution de biens non-alimentaire", "Statut": "Réalisé", "Date de l'activité (passé ou planifiée)
( jj-mm-aaaa)": "11/16/2016", "Département": "Ouest", "Commune": "Pointe A Raquette", "Section Communale": "6ème La Source"}, </v>
      </c>
    </row>
    <row r="2825" spans="1:30" x14ac:dyDescent="0.25">
      <c r="A2825" s="206" t="s">
        <v>1080</v>
      </c>
      <c r="B2825" s="206"/>
      <c r="C2825" s="206"/>
      <c r="D2825" s="206" t="s">
        <v>15</v>
      </c>
      <c r="E2825" s="132">
        <v>42690</v>
      </c>
      <c r="F2825" s="77" t="s">
        <v>2416</v>
      </c>
      <c r="G2825" s="217" t="s">
        <v>1027</v>
      </c>
      <c r="H2825" s="138" t="str">
        <f>IFERROR(VLOOKUP(G2825,REFERENCES!O:P,2,FALSE),"")</f>
        <v/>
      </c>
      <c r="I2825" s="182">
        <v>371</v>
      </c>
      <c r="J2825" s="182"/>
      <c r="K2825" s="182"/>
      <c r="L2825" s="182"/>
      <c r="M2825" s="147"/>
      <c r="N2825" s="207">
        <v>371</v>
      </c>
      <c r="O2825" s="149" t="s">
        <v>1038</v>
      </c>
      <c r="P2825" s="206" t="s">
        <v>172</v>
      </c>
      <c r="Q2825" s="206" t="s">
        <v>492</v>
      </c>
      <c r="R2825" s="176" t="s">
        <v>1757</v>
      </c>
      <c r="S2825" s="206" t="s">
        <v>1186</v>
      </c>
      <c r="T2825" s="186"/>
      <c r="U2825" s="180"/>
      <c r="V2825" s="145"/>
      <c r="W2825" s="206" t="str">
        <f t="shared" si="134"/>
        <v>WOR20161116OUPO9È</v>
      </c>
      <c r="X2825" s="206">
        <f t="shared" si="135"/>
        <v>0</v>
      </c>
      <c r="Y2825" s="206" t="str">
        <f>VLOOKUP(P2825,NIVEAUXADMIN!A:B,2,FALSE)</f>
        <v>HT01</v>
      </c>
      <c r="Z2825" s="206" t="str">
        <f>VLOOKUP(Q2825,NIVEAUXADMIN!E:F,2,FALSE)</f>
        <v>HT01152</v>
      </c>
      <c r="AA2825" s="206" t="str">
        <f>VLOOKUP(R2825,NIVEAUXADMIN!I:J,2,FALSE)</f>
        <v>HT01152-04</v>
      </c>
      <c r="AB2825" s="206">
        <f>IF(SUMPRODUCT(($A$4:$A2825=A2825)*($Q$4:$Q2825=Q2825))&gt;1,0,1)</f>
        <v>0</v>
      </c>
      <c r="AC2825" s="207">
        <f>IF(SUMPRODUCT(($A$4:$A2825=A2825)*($F$4:$F2825=F2825)*($Q$4:$Q2825=Q2825))&gt;1,0,1)</f>
        <v>1</v>
      </c>
      <c r="AD2825" s="206" t="str">
        <f t="shared" si="136"/>
        <v xml:space="preserve">{"Organisation": "World Vision International", "Indicateur": "Formation technique", "Statut": "Réalisé", "Date de l'activité (passé ou planifiée)
( jj-mm-aaaa)": "11/16/2016", "Département": "Ouest", "Commune": "Pointe A Raquette", "Section Communale": "9ème Pointe à Raquette"}, </v>
      </c>
    </row>
    <row r="2826" spans="1:30" x14ac:dyDescent="0.25">
      <c r="A2826" s="206" t="s">
        <v>1080</v>
      </c>
      <c r="B2826" s="206"/>
      <c r="C2826" s="206"/>
      <c r="D2826" s="206" t="s">
        <v>15</v>
      </c>
      <c r="E2826" s="132">
        <v>42691</v>
      </c>
      <c r="F2826" s="77" t="s">
        <v>2417</v>
      </c>
      <c r="G2826" s="145" t="s">
        <v>1050</v>
      </c>
      <c r="H2826" s="138" t="str">
        <f>IFERROR(VLOOKUP(G2826,REFERENCES!O:P,2,FALSE),"")</f>
        <v xml:space="preserve">Nombre </v>
      </c>
      <c r="I2826" s="182">
        <v>200</v>
      </c>
      <c r="J2826" s="182"/>
      <c r="K2826" s="182"/>
      <c r="L2826" s="182"/>
      <c r="M2826" s="147" t="s">
        <v>1818</v>
      </c>
      <c r="N2826" s="207">
        <v>200</v>
      </c>
      <c r="O2826" s="149" t="s">
        <v>1038</v>
      </c>
      <c r="P2826" s="206" t="s">
        <v>151</v>
      </c>
      <c r="Q2826" s="206" t="s">
        <v>303</v>
      </c>
      <c r="R2826" s="176" t="s">
        <v>1554</v>
      </c>
      <c r="S2826" s="206"/>
      <c r="T2826" s="186"/>
      <c r="U2826" s="180"/>
      <c r="V2826" s="145"/>
      <c r="W2826" s="206" t="str">
        <f t="shared" si="134"/>
        <v>WOR20161117NIPE3È</v>
      </c>
      <c r="X2826" s="206">
        <f t="shared" si="135"/>
        <v>0</v>
      </c>
      <c r="Y2826" s="206" t="str">
        <f>VLOOKUP(P2826,NIVEAUXADMIN!A:B,2,FALSE)</f>
        <v>HT10</v>
      </c>
      <c r="Z2826" s="206" t="str">
        <f>VLOOKUP(Q2826,NIVEAUXADMIN!E:F,2,FALSE)</f>
        <v>HT101012</v>
      </c>
      <c r="AA2826" s="206" t="str">
        <f>VLOOKUP(R2826,NIVEAUXADMIN!I:J,2,FALSE)</f>
        <v>HT101012-03</v>
      </c>
      <c r="AB2826" s="206">
        <f>IF(SUMPRODUCT(($A$4:$A2826=A2826)*($Q$4:$Q2826=Q2826))&gt;1,0,1)</f>
        <v>0</v>
      </c>
      <c r="AC2826" s="207">
        <f>IF(SUMPRODUCT(($A$4:$A2826=A2826)*($F$4:$F2826=F2826)*($Q$4:$Q2826=Q2826))&gt;1,0,1)</f>
        <v>0</v>
      </c>
      <c r="AD2826" s="206" t="str">
        <f t="shared" si="136"/>
        <v xml:space="preserve">{"Organisation": "World Vision International", "Indicateur": "Distribution de biens non-alimentaire", "Statut": "Réalisé", "Date de l'activité (passé ou planifiée)
( jj-mm-aaaa)": "11/17/2016", "Département": "Nippes", "Commune": "Petite Riviere de Nippes", "Section Communale": "3ème Silegue"}, </v>
      </c>
    </row>
    <row r="2827" spans="1:30" x14ac:dyDescent="0.25">
      <c r="A2827" s="206" t="s">
        <v>1080</v>
      </c>
      <c r="B2827" s="206"/>
      <c r="C2827" s="206"/>
      <c r="D2827" s="206" t="s">
        <v>15</v>
      </c>
      <c r="E2827" s="132">
        <v>42691</v>
      </c>
      <c r="F2827" s="77" t="s">
        <v>2417</v>
      </c>
      <c r="G2827" s="145" t="s">
        <v>1058</v>
      </c>
      <c r="H2827" s="138" t="str">
        <f>IFERROR(VLOOKUP(G2827,REFERENCES!O:P,2,FALSE),"")</f>
        <v xml:space="preserve">Nombre </v>
      </c>
      <c r="I2827" s="182">
        <v>150</v>
      </c>
      <c r="J2827" s="182"/>
      <c r="K2827" s="182"/>
      <c r="L2827" s="182"/>
      <c r="M2827" s="147" t="s">
        <v>1818</v>
      </c>
      <c r="N2827" s="207">
        <v>150</v>
      </c>
      <c r="O2827" s="149" t="s">
        <v>1038</v>
      </c>
      <c r="P2827" s="206" t="s">
        <v>172</v>
      </c>
      <c r="Q2827" s="206" t="s">
        <v>198</v>
      </c>
      <c r="R2827" s="176" t="s">
        <v>1519</v>
      </c>
      <c r="S2827" s="206"/>
      <c r="T2827" s="186"/>
      <c r="U2827" s="180"/>
      <c r="V2827" s="206" t="s">
        <v>1049</v>
      </c>
      <c r="W2827" s="206" t="str">
        <f t="shared" si="134"/>
        <v>WOR20161117OUAN3È</v>
      </c>
      <c r="X2827" s="206">
        <f t="shared" si="135"/>
        <v>0</v>
      </c>
      <c r="Y2827" s="206" t="str">
        <f>VLOOKUP(P2827,NIVEAUXADMIN!A:B,2,FALSE)</f>
        <v>HT01</v>
      </c>
      <c r="Z2827" s="206" t="str">
        <f>VLOOKUP(Q2827,NIVEAUXADMIN!E:F,2,FALSE)</f>
        <v>HT01151</v>
      </c>
      <c r="AA2827" s="206" t="str">
        <f>VLOOKUP(R2827,NIVEAUXADMIN!I:J,2,FALSE)</f>
        <v>HT01151-03</v>
      </c>
      <c r="AB2827" s="206">
        <f>IF(SUMPRODUCT(($A$4:$A2827=A2827)*($Q$4:$Q2827=Q2827))&gt;1,0,1)</f>
        <v>0</v>
      </c>
      <c r="AC2827" s="207">
        <f>IF(SUMPRODUCT(($A$4:$A2827=A2827)*($F$4:$F2827=F2827)*($Q$4:$Q2827=Q2827))&gt;1,0,1)</f>
        <v>0</v>
      </c>
      <c r="AD2827" s="206" t="str">
        <f t="shared" si="136"/>
        <v xml:space="preserve">{"Organisation": "World Vision International", "Indicateur": "Distribution de biens non-alimentaire", "Statut": "Réalisé", "Date de l'activité (passé ou planifiée)
( jj-mm-aaaa)": "11/17/2016", "Département": "Ouest", "Commune": "Anse A Galet", "Section Communale": "3ème Grande Source"}, </v>
      </c>
    </row>
    <row r="2828" spans="1:30" x14ac:dyDescent="0.25">
      <c r="A2828" s="206" t="s">
        <v>1080</v>
      </c>
      <c r="B2828" s="206"/>
      <c r="C2828" s="206"/>
      <c r="D2828" s="206" t="s">
        <v>15</v>
      </c>
      <c r="E2828" s="132">
        <v>42691</v>
      </c>
      <c r="F2828" s="77" t="s">
        <v>2417</v>
      </c>
      <c r="G2828" s="145" t="s">
        <v>1047</v>
      </c>
      <c r="H2828" s="138" t="str">
        <f>IFERROR(VLOOKUP(G2828,REFERENCES!O:P,2,FALSE),"")</f>
        <v xml:space="preserve">Nombre </v>
      </c>
      <c r="I2828" s="182">
        <v>150</v>
      </c>
      <c r="J2828" s="182"/>
      <c r="K2828" s="182"/>
      <c r="L2828" s="182"/>
      <c r="M2828" s="147" t="s">
        <v>1818</v>
      </c>
      <c r="N2828" s="207">
        <v>150</v>
      </c>
      <c r="O2828" s="149" t="s">
        <v>1038</v>
      </c>
      <c r="P2828" s="206" t="s">
        <v>172</v>
      </c>
      <c r="Q2828" s="206" t="s">
        <v>198</v>
      </c>
      <c r="R2828" s="176" t="s">
        <v>1519</v>
      </c>
      <c r="S2828" s="206"/>
      <c r="T2828" s="186"/>
      <c r="U2828" s="180"/>
      <c r="V2828" s="145"/>
      <c r="W2828" s="206" t="str">
        <f t="shared" si="134"/>
        <v>WOR20161117OUAN3È</v>
      </c>
      <c r="X2828" s="206">
        <f t="shared" si="135"/>
        <v>0</v>
      </c>
      <c r="Y2828" s="206" t="str">
        <f>VLOOKUP(P2828,NIVEAUXADMIN!A:B,2,FALSE)</f>
        <v>HT01</v>
      </c>
      <c r="Z2828" s="206" t="str">
        <f>VLOOKUP(Q2828,NIVEAUXADMIN!E:F,2,FALSE)</f>
        <v>HT01151</v>
      </c>
      <c r="AA2828" s="206" t="str">
        <f>VLOOKUP(R2828,NIVEAUXADMIN!I:J,2,FALSE)</f>
        <v>HT01151-03</v>
      </c>
      <c r="AB2828" s="206">
        <f>IF(SUMPRODUCT(($A$4:$A2828=A2828)*($Q$4:$Q2828=Q2828))&gt;1,0,1)</f>
        <v>0</v>
      </c>
      <c r="AC2828" s="207">
        <f>IF(SUMPRODUCT(($A$4:$A2828=A2828)*($F$4:$F2828=F2828)*($Q$4:$Q2828=Q2828))&gt;1,0,1)</f>
        <v>0</v>
      </c>
      <c r="AD2828" s="206" t="str">
        <f t="shared" si="136"/>
        <v xml:space="preserve">{"Organisation": "World Vision International", "Indicateur": "Distribution de biens non-alimentaire", "Statut": "Réalisé", "Date de l'activité (passé ou planifiée)
( jj-mm-aaaa)": "11/17/2016", "Département": "Ouest", "Commune": "Anse A Galet", "Section Communale": "3ème Grande Source"}, </v>
      </c>
    </row>
    <row r="2829" spans="1:30" x14ac:dyDescent="0.25">
      <c r="A2829" s="206" t="s">
        <v>1080</v>
      </c>
      <c r="B2829" s="206"/>
      <c r="C2829" s="206"/>
      <c r="D2829" s="206" t="s">
        <v>15</v>
      </c>
      <c r="E2829" s="132">
        <v>42691</v>
      </c>
      <c r="F2829" s="77" t="s">
        <v>2417</v>
      </c>
      <c r="G2829" s="145" t="s">
        <v>1055</v>
      </c>
      <c r="H2829" s="138" t="str">
        <f>IFERROR(VLOOKUP(G2829,REFERENCES!O:P,2,FALSE),"")</f>
        <v xml:space="preserve">Nombre </v>
      </c>
      <c r="I2829" s="182">
        <v>150</v>
      </c>
      <c r="J2829" s="182"/>
      <c r="K2829" s="182"/>
      <c r="L2829" s="182"/>
      <c r="M2829" s="147" t="s">
        <v>1818</v>
      </c>
      <c r="N2829" s="207">
        <v>150</v>
      </c>
      <c r="O2829" s="149" t="s">
        <v>1038</v>
      </c>
      <c r="P2829" s="206" t="s">
        <v>172</v>
      </c>
      <c r="Q2829" s="206" t="s">
        <v>198</v>
      </c>
      <c r="R2829" s="176" t="s">
        <v>1519</v>
      </c>
      <c r="S2829" s="206"/>
      <c r="T2829" s="186"/>
      <c r="U2829" s="180"/>
      <c r="V2829" s="145"/>
      <c r="W2829" s="206" t="str">
        <f t="shared" si="134"/>
        <v>WOR20161117OUAN3È</v>
      </c>
      <c r="X2829" s="206">
        <f t="shared" si="135"/>
        <v>0</v>
      </c>
      <c r="Y2829" s="206" t="str">
        <f>VLOOKUP(P2829,NIVEAUXADMIN!A:B,2,FALSE)</f>
        <v>HT01</v>
      </c>
      <c r="Z2829" s="206" t="str">
        <f>VLOOKUP(Q2829,NIVEAUXADMIN!E:F,2,FALSE)</f>
        <v>HT01151</v>
      </c>
      <c r="AA2829" s="206" t="str">
        <f>VLOOKUP(R2829,NIVEAUXADMIN!I:J,2,FALSE)</f>
        <v>HT01151-03</v>
      </c>
      <c r="AB2829" s="206">
        <f>IF(SUMPRODUCT(($A$4:$A2829=A2829)*($Q$4:$Q2829=Q2829))&gt;1,0,1)</f>
        <v>0</v>
      </c>
      <c r="AC2829" s="207">
        <f>IF(SUMPRODUCT(($A$4:$A2829=A2829)*($F$4:$F2829=F2829)*($Q$4:$Q2829=Q2829))&gt;1,0,1)</f>
        <v>0</v>
      </c>
      <c r="AD2829" s="206" t="str">
        <f t="shared" si="136"/>
        <v xml:space="preserve">{"Organisation": "World Vision International", "Indicateur": "Distribution de biens non-alimentaire", "Statut": "Réalisé", "Date de l'activité (passé ou planifiée)
( jj-mm-aaaa)": "11/17/2016", "Département": "Ouest", "Commune": "Anse A Galet", "Section Communale": "3ème Grande Source"}, </v>
      </c>
    </row>
    <row r="2830" spans="1:30" x14ac:dyDescent="0.25">
      <c r="A2830" s="206" t="s">
        <v>1080</v>
      </c>
      <c r="B2830" s="206"/>
      <c r="C2830" s="206"/>
      <c r="D2830" s="206" t="s">
        <v>15</v>
      </c>
      <c r="E2830" s="132">
        <v>42691</v>
      </c>
      <c r="F2830" s="208" t="s">
        <v>2417</v>
      </c>
      <c r="G2830" s="145" t="s">
        <v>1054</v>
      </c>
      <c r="H2830" s="138" t="str">
        <f>IFERROR(VLOOKUP(G2830,REFERENCES!O:P,2,FALSE),"")</f>
        <v xml:space="preserve">Nombre </v>
      </c>
      <c r="I2830" s="182">
        <v>150</v>
      </c>
      <c r="J2830" s="182"/>
      <c r="K2830" s="182"/>
      <c r="L2830" s="182"/>
      <c r="M2830" s="147" t="s">
        <v>1818</v>
      </c>
      <c r="N2830" s="207">
        <v>150</v>
      </c>
      <c r="O2830" s="149" t="s">
        <v>1038</v>
      </c>
      <c r="P2830" s="150" t="s">
        <v>172</v>
      </c>
      <c r="Q2830" s="150" t="s">
        <v>198</v>
      </c>
      <c r="R2830" s="176" t="s">
        <v>1519</v>
      </c>
      <c r="S2830" s="206"/>
      <c r="T2830" s="186"/>
      <c r="U2830" s="180"/>
      <c r="V2830" s="145"/>
      <c r="W2830" s="206" t="str">
        <f t="shared" si="134"/>
        <v>WOR20161117OUAN3È</v>
      </c>
      <c r="X2830" s="206">
        <f t="shared" si="135"/>
        <v>0</v>
      </c>
      <c r="Y2830" s="206" t="str">
        <f>VLOOKUP(P2830,NIVEAUXADMIN!A:B,2,FALSE)</f>
        <v>HT01</v>
      </c>
      <c r="Z2830" s="206" t="str">
        <f>VLOOKUP(Q2830,NIVEAUXADMIN!E:F,2,FALSE)</f>
        <v>HT01151</v>
      </c>
      <c r="AA2830" s="206" t="str">
        <f>VLOOKUP(R2830,NIVEAUXADMIN!I:J,2,FALSE)</f>
        <v>HT01151-03</v>
      </c>
      <c r="AB2830" s="206">
        <f>IF(SUMPRODUCT(($A$4:$A2830=A2830)*($Q$4:$Q2830=Q2830))&gt;1,0,1)</f>
        <v>0</v>
      </c>
      <c r="AC2830" s="207">
        <f>IF(SUMPRODUCT(($A$4:$A2830=A2830)*($F$4:$F2830=F2830)*($Q$4:$Q2830=Q2830))&gt;1,0,1)</f>
        <v>0</v>
      </c>
      <c r="AD2830" s="206" t="str">
        <f t="shared" si="136"/>
        <v xml:space="preserve">{"Organisation": "World Vision International", "Indicateur": "Distribution de biens non-alimentaire", "Statut": "Réalisé", "Date de l'activité (passé ou planifiée)
( jj-mm-aaaa)": "11/17/2016", "Département": "Ouest", "Commune": "Anse A Galet", "Section Communale": "3ème Grande Source"}, </v>
      </c>
    </row>
    <row r="2831" spans="1:30" x14ac:dyDescent="0.25">
      <c r="A2831" s="206" t="s">
        <v>1080</v>
      </c>
      <c r="B2831" s="206"/>
      <c r="C2831" s="206"/>
      <c r="D2831" s="206" t="s">
        <v>15</v>
      </c>
      <c r="E2831" s="132">
        <v>42691</v>
      </c>
      <c r="F2831" s="77" t="s">
        <v>2417</v>
      </c>
      <c r="G2831" s="145" t="s">
        <v>1051</v>
      </c>
      <c r="H2831" s="138" t="str">
        <f>IFERROR(VLOOKUP(G2831,REFERENCES!O:P,2,FALSE),"")</f>
        <v xml:space="preserve">Nombre </v>
      </c>
      <c r="I2831" s="182">
        <v>150</v>
      </c>
      <c r="J2831" s="182"/>
      <c r="K2831" s="182"/>
      <c r="L2831" s="182"/>
      <c r="M2831" s="147" t="s">
        <v>1818</v>
      </c>
      <c r="N2831" s="207">
        <v>150</v>
      </c>
      <c r="O2831" s="149" t="s">
        <v>1038</v>
      </c>
      <c r="P2831" s="206" t="s">
        <v>172</v>
      </c>
      <c r="Q2831" s="206" t="s">
        <v>198</v>
      </c>
      <c r="R2831" s="176" t="s">
        <v>1519</v>
      </c>
      <c r="S2831" s="206"/>
      <c r="T2831" s="186"/>
      <c r="U2831" s="180"/>
      <c r="V2831" s="145"/>
      <c r="W2831" s="206" t="str">
        <f t="shared" si="134"/>
        <v>WOR20161117OUAN3È</v>
      </c>
      <c r="X2831" s="206">
        <f t="shared" si="135"/>
        <v>0</v>
      </c>
      <c r="Y2831" s="206" t="str">
        <f>VLOOKUP(P2831,NIVEAUXADMIN!A:B,2,FALSE)</f>
        <v>HT01</v>
      </c>
      <c r="Z2831" s="206" t="str">
        <f>VLOOKUP(Q2831,NIVEAUXADMIN!E:F,2,FALSE)</f>
        <v>HT01151</v>
      </c>
      <c r="AA2831" s="206" t="str">
        <f>VLOOKUP(R2831,NIVEAUXADMIN!I:J,2,FALSE)</f>
        <v>HT01151-03</v>
      </c>
      <c r="AB2831" s="206">
        <f>IF(SUMPRODUCT(($A$4:$A2831=A2831)*($Q$4:$Q2831=Q2831))&gt;1,0,1)</f>
        <v>0</v>
      </c>
      <c r="AC2831" s="207">
        <f>IF(SUMPRODUCT(($A$4:$A2831=A2831)*($F$4:$F2831=F2831)*($Q$4:$Q2831=Q2831))&gt;1,0,1)</f>
        <v>0</v>
      </c>
      <c r="AD2831" s="206" t="str">
        <f t="shared" si="136"/>
        <v xml:space="preserve">{"Organisation": "World Vision International", "Indicateur": "Distribution de biens non-alimentaire", "Statut": "Réalisé", "Date de l'activité (passé ou planifiée)
( jj-mm-aaaa)": "11/17/2016", "Département": "Ouest", "Commune": "Anse A Galet", "Section Communale": "3ème Grande Source"}, </v>
      </c>
    </row>
    <row r="2832" spans="1:30" x14ac:dyDescent="0.25">
      <c r="A2832" s="206" t="s">
        <v>1080</v>
      </c>
      <c r="B2832" s="206"/>
      <c r="C2832" s="206"/>
      <c r="D2832" s="206" t="s">
        <v>15</v>
      </c>
      <c r="E2832" s="132">
        <v>42692</v>
      </c>
      <c r="F2832" s="77" t="s">
        <v>2417</v>
      </c>
      <c r="G2832" s="145" t="s">
        <v>1055</v>
      </c>
      <c r="H2832" s="138" t="str">
        <f>IFERROR(VLOOKUP(G2832,REFERENCES!O:P,2,FALSE),"")</f>
        <v xml:space="preserve">Nombre </v>
      </c>
      <c r="I2832" s="182">
        <v>300</v>
      </c>
      <c r="J2832" s="182"/>
      <c r="K2832" s="182"/>
      <c r="L2832" s="182"/>
      <c r="M2832" s="147"/>
      <c r="N2832" s="207">
        <v>300</v>
      </c>
      <c r="O2832" s="149" t="s">
        <v>1038</v>
      </c>
      <c r="P2832" s="206" t="s">
        <v>172</v>
      </c>
      <c r="Q2832" s="206" t="s">
        <v>198</v>
      </c>
      <c r="R2832" s="176" t="s">
        <v>1323</v>
      </c>
      <c r="S2832" s="206" t="s">
        <v>1951</v>
      </c>
      <c r="T2832" s="186"/>
      <c r="U2832" s="180"/>
      <c r="V2832" s="145"/>
      <c r="W2832" s="206" t="str">
        <f t="shared" si="134"/>
        <v>WOR20161118OUAN1È</v>
      </c>
      <c r="X2832" s="206">
        <f t="shared" si="135"/>
        <v>0</v>
      </c>
      <c r="Y2832" s="206" t="str">
        <f>VLOOKUP(P2832,NIVEAUXADMIN!A:B,2,FALSE)</f>
        <v>HT01</v>
      </c>
      <c r="Z2832" s="206" t="str">
        <f>VLOOKUP(Q2832,NIVEAUXADMIN!E:F,2,FALSE)</f>
        <v>HT01151</v>
      </c>
      <c r="AA2832" s="206" t="str">
        <f>VLOOKUP(R2832,NIVEAUXADMIN!I:J,2,FALSE)</f>
        <v>HT01151-01</v>
      </c>
      <c r="AB2832" s="206">
        <f>IF(SUMPRODUCT(($A$4:$A2832=A2832)*($Q$4:$Q2832=Q2832))&gt;1,0,1)</f>
        <v>0</v>
      </c>
      <c r="AC2832" s="207">
        <f>IF(SUMPRODUCT(($A$4:$A2832=A2832)*($F$4:$F2832=F2832)*($Q$4:$Q2832=Q2832))&gt;1,0,1)</f>
        <v>0</v>
      </c>
      <c r="AD2832" s="206" t="str">
        <f t="shared" si="136"/>
        <v xml:space="preserve">{"Organisation": "World Vision International", "Indicateur": "Distribution de biens non-alimentaire", "Statut": "Réalisé", "Date de l'activité (passé ou planifiée)
( jj-mm-aaaa)": "11/18/2016", "Département": "Ouest", "Commune": "Anse A Galet", "Section Communale": "1ère Palma"}, </v>
      </c>
    </row>
    <row r="2833" spans="1:30" x14ac:dyDescent="0.25">
      <c r="A2833" s="206" t="s">
        <v>1080</v>
      </c>
      <c r="B2833" s="206"/>
      <c r="C2833" s="206"/>
      <c r="D2833" s="206" t="s">
        <v>15</v>
      </c>
      <c r="E2833" s="132">
        <v>42692</v>
      </c>
      <c r="F2833" s="77" t="s">
        <v>2416</v>
      </c>
      <c r="G2833" s="217" t="s">
        <v>1027</v>
      </c>
      <c r="H2833" s="138" t="str">
        <f>IFERROR(VLOOKUP(G2833,REFERENCES!O:P,2,FALSE),"")</f>
        <v/>
      </c>
      <c r="I2833" s="182">
        <v>300</v>
      </c>
      <c r="J2833" s="182"/>
      <c r="K2833" s="182"/>
      <c r="L2833" s="182"/>
      <c r="M2833" s="147"/>
      <c r="N2833" s="207">
        <v>300</v>
      </c>
      <c r="O2833" s="149" t="s">
        <v>1038</v>
      </c>
      <c r="P2833" s="206" t="s">
        <v>172</v>
      </c>
      <c r="Q2833" s="206" t="s">
        <v>198</v>
      </c>
      <c r="R2833" s="176" t="s">
        <v>1323</v>
      </c>
      <c r="S2833" s="206" t="s">
        <v>1951</v>
      </c>
      <c r="T2833" s="186"/>
      <c r="U2833" s="180"/>
      <c r="V2833" s="145"/>
      <c r="W2833" s="206" t="str">
        <f t="shared" si="134"/>
        <v>WOR20161118OUAN1È</v>
      </c>
      <c r="X2833" s="206">
        <f t="shared" si="135"/>
        <v>0</v>
      </c>
      <c r="Y2833" s="206" t="str">
        <f>VLOOKUP(P2833,NIVEAUXADMIN!A:B,2,FALSE)</f>
        <v>HT01</v>
      </c>
      <c r="Z2833" s="206" t="str">
        <f>VLOOKUP(Q2833,NIVEAUXADMIN!E:F,2,FALSE)</f>
        <v>HT01151</v>
      </c>
      <c r="AA2833" s="206" t="str">
        <f>VLOOKUP(R2833,NIVEAUXADMIN!I:J,2,FALSE)</f>
        <v>HT01151-01</v>
      </c>
      <c r="AB2833" s="206">
        <f>IF(SUMPRODUCT(($A$4:$A2833=A2833)*($Q$4:$Q2833=Q2833))&gt;1,0,1)</f>
        <v>0</v>
      </c>
      <c r="AC2833" s="207">
        <f>IF(SUMPRODUCT(($A$4:$A2833=A2833)*($F$4:$F2833=F2833)*($Q$4:$Q2833=Q2833))&gt;1,0,1)</f>
        <v>1</v>
      </c>
      <c r="AD2833" s="206" t="str">
        <f t="shared" si="136"/>
        <v xml:space="preserve">{"Organisation": "World Vision International", "Indicateur": "Formation technique", "Statut": "Réalisé", "Date de l'activité (passé ou planifiée)
( jj-mm-aaaa)": "11/18/2016", "Département": "Ouest", "Commune": "Anse A Galet", "Section Communale": "1ère Palma"}, </v>
      </c>
    </row>
    <row r="2834" spans="1:30" x14ac:dyDescent="0.25">
      <c r="A2834" s="206" t="s">
        <v>1080</v>
      </c>
      <c r="B2834" s="206"/>
      <c r="C2834" s="206"/>
      <c r="D2834" s="206" t="s">
        <v>15</v>
      </c>
      <c r="E2834" s="132">
        <v>42696</v>
      </c>
      <c r="F2834" s="77" t="s">
        <v>2417</v>
      </c>
      <c r="G2834" s="145" t="s">
        <v>1055</v>
      </c>
      <c r="H2834" s="138" t="str">
        <f>IFERROR(VLOOKUP(G2834,REFERENCES!O:P,2,FALSE),"")</f>
        <v xml:space="preserve">Nombre </v>
      </c>
      <c r="I2834" s="182">
        <v>69</v>
      </c>
      <c r="J2834" s="182"/>
      <c r="K2834" s="182"/>
      <c r="L2834" s="182"/>
      <c r="M2834" s="147"/>
      <c r="N2834" s="207">
        <v>69</v>
      </c>
      <c r="O2834" s="149" t="s">
        <v>1038</v>
      </c>
      <c r="P2834" s="206" t="s">
        <v>172</v>
      </c>
      <c r="Q2834" s="206" t="s">
        <v>492</v>
      </c>
      <c r="R2834" s="176" t="s">
        <v>1757</v>
      </c>
      <c r="S2834" s="206" t="s">
        <v>1952</v>
      </c>
      <c r="T2834" s="186"/>
      <c r="U2834" s="180"/>
      <c r="V2834" s="145"/>
      <c r="W2834" s="206" t="str">
        <f t="shared" si="134"/>
        <v>WOR20161122OUPO9È</v>
      </c>
      <c r="X2834" s="206">
        <f t="shared" si="135"/>
        <v>0</v>
      </c>
      <c r="Y2834" s="206" t="str">
        <f>VLOOKUP(P2834,NIVEAUXADMIN!A:B,2,FALSE)</f>
        <v>HT01</v>
      </c>
      <c r="Z2834" s="206" t="str">
        <f>VLOOKUP(Q2834,NIVEAUXADMIN!E:F,2,FALSE)</f>
        <v>HT01152</v>
      </c>
      <c r="AA2834" s="206" t="str">
        <f>VLOOKUP(R2834,NIVEAUXADMIN!I:J,2,FALSE)</f>
        <v>HT01152-04</v>
      </c>
      <c r="AB2834" s="206">
        <f>IF(SUMPRODUCT(($A$4:$A2834=A2834)*($Q$4:$Q2834=Q2834))&gt;1,0,1)</f>
        <v>0</v>
      </c>
      <c r="AC2834" s="207">
        <f>IF(SUMPRODUCT(($A$4:$A2834=A2834)*($F$4:$F2834=F2834)*($Q$4:$Q2834=Q2834))&gt;1,0,1)</f>
        <v>0</v>
      </c>
      <c r="AD2834" s="206" t="str">
        <f t="shared" si="136"/>
        <v xml:space="preserve">{"Organisation": "World Vision International", "Indicateur": "Distribution de biens non-alimentaire", "Statut": "Réalisé", "Date de l'activité (passé ou planifiée)
( jj-mm-aaaa)": "11/22/2016", "Département": "Ouest", "Commune": "Pointe A Raquette", "Section Communale": "9ème Pointe à Raquette"}, </v>
      </c>
    </row>
    <row r="2835" spans="1:30" x14ac:dyDescent="0.25">
      <c r="A2835" s="206" t="s">
        <v>1080</v>
      </c>
      <c r="B2835" s="206"/>
      <c r="C2835" s="206"/>
      <c r="D2835" s="206" t="s">
        <v>15</v>
      </c>
      <c r="E2835" s="132">
        <v>42696</v>
      </c>
      <c r="F2835" s="77" t="s">
        <v>2417</v>
      </c>
      <c r="G2835" s="145" t="s">
        <v>1050</v>
      </c>
      <c r="H2835" s="138" t="str">
        <f>IFERROR(VLOOKUP(G2835,REFERENCES!O:P,2,FALSE),"")</f>
        <v xml:space="preserve">Nombre </v>
      </c>
      <c r="I2835" s="182">
        <v>69</v>
      </c>
      <c r="J2835" s="182"/>
      <c r="K2835" s="182"/>
      <c r="L2835" s="182"/>
      <c r="M2835" s="147"/>
      <c r="N2835" s="207">
        <v>69</v>
      </c>
      <c r="O2835" s="149" t="s">
        <v>1038</v>
      </c>
      <c r="P2835" s="206" t="s">
        <v>172</v>
      </c>
      <c r="Q2835" s="206" t="s">
        <v>492</v>
      </c>
      <c r="R2835" s="176" t="s">
        <v>1757</v>
      </c>
      <c r="S2835" s="206" t="s">
        <v>1952</v>
      </c>
      <c r="T2835" s="186"/>
      <c r="U2835" s="180"/>
      <c r="V2835" s="145"/>
      <c r="W2835" s="206" t="str">
        <f t="shared" si="134"/>
        <v>WOR20161122OUPO9È</v>
      </c>
      <c r="X2835" s="206">
        <f t="shared" si="135"/>
        <v>0</v>
      </c>
      <c r="Y2835" s="206" t="str">
        <f>VLOOKUP(P2835,NIVEAUXADMIN!A:B,2,FALSE)</f>
        <v>HT01</v>
      </c>
      <c r="Z2835" s="206" t="str">
        <f>VLOOKUP(Q2835,NIVEAUXADMIN!E:F,2,FALSE)</f>
        <v>HT01152</v>
      </c>
      <c r="AA2835" s="206" t="str">
        <f>VLOOKUP(R2835,NIVEAUXADMIN!I:J,2,FALSE)</f>
        <v>HT01152-04</v>
      </c>
      <c r="AB2835" s="206">
        <f>IF(SUMPRODUCT(($A$4:$A2835=A2835)*($Q$4:$Q2835=Q2835))&gt;1,0,1)</f>
        <v>0</v>
      </c>
      <c r="AC2835" s="207">
        <f>IF(SUMPRODUCT(($A$4:$A2835=A2835)*($F$4:$F2835=F2835)*($Q$4:$Q2835=Q2835))&gt;1,0,1)</f>
        <v>0</v>
      </c>
      <c r="AD2835" s="206" t="str">
        <f t="shared" si="136"/>
        <v xml:space="preserve">{"Organisation": "World Vision International", "Indicateur": "Distribution de biens non-alimentaire", "Statut": "Réalisé", "Date de l'activité (passé ou planifiée)
( jj-mm-aaaa)": "11/22/2016", "Département": "Ouest", "Commune": "Pointe A Raquette", "Section Communale": "9ème Pointe à Raquette"}, </v>
      </c>
    </row>
    <row r="2836" spans="1:30" x14ac:dyDescent="0.25">
      <c r="A2836" s="206" t="s">
        <v>1080</v>
      </c>
      <c r="B2836" s="206"/>
      <c r="C2836" s="206"/>
      <c r="D2836" s="206" t="s">
        <v>15</v>
      </c>
      <c r="E2836" s="132">
        <v>42696</v>
      </c>
      <c r="F2836" s="208" t="s">
        <v>2417</v>
      </c>
      <c r="G2836" s="145" t="s">
        <v>1052</v>
      </c>
      <c r="H2836" s="138" t="str">
        <f>IFERROR(VLOOKUP(G2836,REFERENCES!O:P,2,FALSE),"")</f>
        <v xml:space="preserve">Nombre </v>
      </c>
      <c r="I2836" s="182">
        <v>5700</v>
      </c>
      <c r="J2836" s="182"/>
      <c r="K2836" s="182"/>
      <c r="L2836" s="182"/>
      <c r="M2836" s="147"/>
      <c r="N2836" s="207">
        <v>95</v>
      </c>
      <c r="O2836" s="149" t="s">
        <v>1038</v>
      </c>
      <c r="P2836" s="206" t="s">
        <v>172</v>
      </c>
      <c r="Q2836" s="206" t="s">
        <v>492</v>
      </c>
      <c r="R2836" s="176" t="s">
        <v>1757</v>
      </c>
      <c r="S2836" s="206" t="s">
        <v>1952</v>
      </c>
      <c r="T2836" s="186"/>
      <c r="U2836" s="180"/>
      <c r="V2836" s="145"/>
      <c r="W2836" s="206" t="str">
        <f t="shared" si="134"/>
        <v>WOR20161122OUPO9È</v>
      </c>
      <c r="X2836" s="206">
        <f t="shared" si="135"/>
        <v>0</v>
      </c>
      <c r="Y2836" s="206" t="str">
        <f>VLOOKUP(P2836,NIVEAUXADMIN!A:B,2,FALSE)</f>
        <v>HT01</v>
      </c>
      <c r="Z2836" s="206" t="str">
        <f>VLOOKUP(Q2836,NIVEAUXADMIN!E:F,2,FALSE)</f>
        <v>HT01152</v>
      </c>
      <c r="AA2836" s="206" t="str">
        <f>VLOOKUP(R2836,NIVEAUXADMIN!I:J,2,FALSE)</f>
        <v>HT01152-04</v>
      </c>
      <c r="AB2836" s="206">
        <f>IF(SUMPRODUCT(($A$4:$A2836=A2836)*($Q$4:$Q2836=Q2836))&gt;1,0,1)</f>
        <v>0</v>
      </c>
      <c r="AC2836" s="207">
        <f>IF(SUMPRODUCT(($A$4:$A2836=A2836)*($F$4:$F2836=F2836)*($Q$4:$Q2836=Q2836))&gt;1,0,1)</f>
        <v>0</v>
      </c>
      <c r="AD2836" s="206" t="str">
        <f t="shared" si="136"/>
        <v xml:space="preserve">{"Organisation": "World Vision International", "Indicateur": "Distribution de biens non-alimentaire", "Statut": "Réalisé", "Date de l'activité (passé ou planifiée)
( jj-mm-aaaa)": "11/22/2016", "Département": "Ouest", "Commune": "Pointe A Raquette", "Section Communale": "9ème Pointe à Raquette"}, </v>
      </c>
    </row>
    <row r="2837" spans="1:30" x14ac:dyDescent="0.25">
      <c r="A2837" s="206" t="s">
        <v>1080</v>
      </c>
      <c r="B2837" s="206"/>
      <c r="C2837" s="206"/>
      <c r="D2837" s="206" t="s">
        <v>15</v>
      </c>
      <c r="E2837" s="132">
        <v>42696</v>
      </c>
      <c r="F2837" s="208" t="s">
        <v>2416</v>
      </c>
      <c r="G2837" s="217" t="s">
        <v>1027</v>
      </c>
      <c r="H2837" s="138" t="str">
        <f>IFERROR(VLOOKUP(G2837,REFERENCES!O:P,2,FALSE),"")</f>
        <v/>
      </c>
      <c r="I2837" s="182">
        <v>95</v>
      </c>
      <c r="J2837" s="182"/>
      <c r="K2837" s="182"/>
      <c r="L2837" s="182"/>
      <c r="M2837" s="147"/>
      <c r="N2837" s="207">
        <v>95</v>
      </c>
      <c r="O2837" s="149" t="s">
        <v>1038</v>
      </c>
      <c r="P2837" s="206" t="s">
        <v>172</v>
      </c>
      <c r="Q2837" s="206" t="s">
        <v>492</v>
      </c>
      <c r="R2837" s="176" t="s">
        <v>1757</v>
      </c>
      <c r="S2837" s="206" t="s">
        <v>1952</v>
      </c>
      <c r="T2837" s="186"/>
      <c r="U2837" s="180"/>
      <c r="V2837" s="145"/>
      <c r="W2837" s="206" t="str">
        <f t="shared" si="134"/>
        <v>WOR20161122OUPO9È</v>
      </c>
      <c r="X2837" s="206">
        <f t="shared" si="135"/>
        <v>0</v>
      </c>
      <c r="Y2837" s="206" t="str">
        <f>VLOOKUP(P2837,NIVEAUXADMIN!A:B,2,FALSE)</f>
        <v>HT01</v>
      </c>
      <c r="Z2837" s="206" t="str">
        <f>VLOOKUP(Q2837,NIVEAUXADMIN!E:F,2,FALSE)</f>
        <v>HT01152</v>
      </c>
      <c r="AA2837" s="206" t="str">
        <f>VLOOKUP(R2837,NIVEAUXADMIN!I:J,2,FALSE)</f>
        <v>HT01152-04</v>
      </c>
      <c r="AB2837" s="206">
        <f>IF(SUMPRODUCT(($A$4:$A2837=A2837)*($Q$4:$Q2837=Q2837))&gt;1,0,1)</f>
        <v>0</v>
      </c>
      <c r="AC2837" s="207">
        <f>IF(SUMPRODUCT(($A$4:$A2837=A2837)*($F$4:$F2837=F2837)*($Q$4:$Q2837=Q2837))&gt;1,0,1)</f>
        <v>0</v>
      </c>
      <c r="AD2837" s="206" t="str">
        <f t="shared" si="136"/>
        <v xml:space="preserve">{"Organisation": "World Vision International", "Indicateur": "Formation technique", "Statut": "Réalisé", "Date de l'activité (passé ou planifiée)
( jj-mm-aaaa)": "11/22/2016", "Département": "Ouest", "Commune": "Pointe A Raquette", "Section Communale": "9ème Pointe à Raquette"}, </v>
      </c>
    </row>
    <row r="2838" spans="1:30" x14ac:dyDescent="0.25">
      <c r="A2838" s="206" t="s">
        <v>1080</v>
      </c>
      <c r="B2838" s="71"/>
      <c r="C2838" s="206" t="s">
        <v>1164</v>
      </c>
      <c r="D2838" s="206" t="s">
        <v>15</v>
      </c>
      <c r="E2838" s="132">
        <v>42698</v>
      </c>
      <c r="F2838" s="77" t="s">
        <v>2417</v>
      </c>
      <c r="G2838" s="145" t="s">
        <v>1050</v>
      </c>
      <c r="H2838" s="138" t="str">
        <f>IFERROR(VLOOKUP(G2838,REFERENCES!O:P,2,FALSE),"")</f>
        <v xml:space="preserve">Nombre </v>
      </c>
      <c r="I2838" s="182">
        <v>320</v>
      </c>
      <c r="J2838" s="182"/>
      <c r="K2838" s="182"/>
      <c r="L2838" s="182"/>
      <c r="M2838" s="147"/>
      <c r="N2838" s="207">
        <v>320</v>
      </c>
      <c r="O2838" s="149" t="s">
        <v>1038</v>
      </c>
      <c r="P2838" s="206" t="s">
        <v>172</v>
      </c>
      <c r="Q2838" s="206" t="s">
        <v>492</v>
      </c>
      <c r="R2838" s="176" t="s">
        <v>1757</v>
      </c>
      <c r="S2838" s="206"/>
      <c r="T2838" s="186"/>
      <c r="U2838" s="180"/>
      <c r="V2838" s="145"/>
      <c r="W2838" s="206" t="str">
        <f t="shared" si="134"/>
        <v>WOR20161124OUPO9È</v>
      </c>
      <c r="X2838" s="206">
        <f t="shared" si="135"/>
        <v>0</v>
      </c>
      <c r="Y2838" s="206" t="str">
        <f>VLOOKUP(P2838,NIVEAUXADMIN!A:B,2,FALSE)</f>
        <v>HT01</v>
      </c>
      <c r="Z2838" s="206" t="str">
        <f>VLOOKUP(Q2838,NIVEAUXADMIN!E:F,2,FALSE)</f>
        <v>HT01152</v>
      </c>
      <c r="AA2838" s="206" t="str">
        <f>VLOOKUP(R2838,NIVEAUXADMIN!I:J,2,FALSE)</f>
        <v>HT01152-04</v>
      </c>
      <c r="AB2838" s="206">
        <f>IF(SUMPRODUCT(($A$4:$A2838=A2838)*($Q$4:$Q2838=Q2838))&gt;1,0,1)</f>
        <v>0</v>
      </c>
      <c r="AC2838" s="207">
        <f>IF(SUMPRODUCT(($A$4:$A2838=A2838)*($F$4:$F2838=F2838)*($Q$4:$Q2838=Q2838))&gt;1,0,1)</f>
        <v>0</v>
      </c>
      <c r="AD2838"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39" spans="1:30" x14ac:dyDescent="0.25">
      <c r="A2839" s="206" t="s">
        <v>1080</v>
      </c>
      <c r="B2839" s="71"/>
      <c r="C2839" s="206"/>
      <c r="D2839" s="206" t="s">
        <v>15</v>
      </c>
      <c r="E2839" s="132">
        <v>42698</v>
      </c>
      <c r="F2839" s="77" t="s">
        <v>2417</v>
      </c>
      <c r="G2839" s="145" t="s">
        <v>1058</v>
      </c>
      <c r="H2839" s="138" t="str">
        <f>IFERROR(VLOOKUP(G2839,REFERENCES!O:P,2,FALSE),"")</f>
        <v xml:space="preserve">Nombre </v>
      </c>
      <c r="I2839" s="182">
        <v>320</v>
      </c>
      <c r="J2839" s="182"/>
      <c r="K2839" s="182"/>
      <c r="L2839" s="182"/>
      <c r="M2839" s="147" t="s">
        <v>1818</v>
      </c>
      <c r="N2839" s="207">
        <v>320</v>
      </c>
      <c r="O2839" s="149" t="s">
        <v>1038</v>
      </c>
      <c r="P2839" s="206" t="s">
        <v>172</v>
      </c>
      <c r="Q2839" s="143" t="s">
        <v>492</v>
      </c>
      <c r="R2839" s="176" t="s">
        <v>1757</v>
      </c>
      <c r="S2839" s="206"/>
      <c r="T2839" s="186"/>
      <c r="U2839" s="180"/>
      <c r="V2839" s="206" t="s">
        <v>1049</v>
      </c>
      <c r="W2839" s="206" t="str">
        <f t="shared" si="134"/>
        <v>WOR20161124OUPO9È</v>
      </c>
      <c r="X2839" s="206">
        <f t="shared" si="135"/>
        <v>0</v>
      </c>
      <c r="Y2839" s="206" t="str">
        <f>VLOOKUP(P2839,NIVEAUXADMIN!A:B,2,FALSE)</f>
        <v>HT01</v>
      </c>
      <c r="Z2839" s="206" t="str">
        <f>VLOOKUP(Q2839,NIVEAUXADMIN!E:F,2,FALSE)</f>
        <v>HT01152</v>
      </c>
      <c r="AA2839" s="206" t="str">
        <f>VLOOKUP(R2839,NIVEAUXADMIN!I:J,2,FALSE)</f>
        <v>HT01152-04</v>
      </c>
      <c r="AB2839" s="206">
        <f>IF(SUMPRODUCT(($A$4:$A2839=A2839)*($Q$4:$Q2839=Q2839))&gt;1,0,1)</f>
        <v>0</v>
      </c>
      <c r="AC2839" s="207">
        <f>IF(SUMPRODUCT(($A$4:$A2839=A2839)*($F$4:$F2839=F2839)*($Q$4:$Q2839=Q2839))&gt;1,0,1)</f>
        <v>0</v>
      </c>
      <c r="AD2839"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40" spans="1:30" x14ac:dyDescent="0.25">
      <c r="A2840" s="71" t="s">
        <v>1080</v>
      </c>
      <c r="B2840" s="71"/>
      <c r="C2840" s="71"/>
      <c r="D2840" s="71" t="s">
        <v>15</v>
      </c>
      <c r="E2840" s="132">
        <v>42698</v>
      </c>
      <c r="F2840" s="208" t="s">
        <v>2417</v>
      </c>
      <c r="G2840" s="145" t="s">
        <v>1047</v>
      </c>
      <c r="H2840" s="138" t="str">
        <f>IFERROR(VLOOKUP(G2840,REFERENCES!O:P,2,FALSE),"")</f>
        <v xml:space="preserve">Nombre </v>
      </c>
      <c r="I2840" s="182">
        <v>320</v>
      </c>
      <c r="J2840" s="182"/>
      <c r="K2840" s="182"/>
      <c r="L2840" s="182"/>
      <c r="M2840" s="147" t="s">
        <v>1818</v>
      </c>
      <c r="N2840" s="207">
        <v>320</v>
      </c>
      <c r="O2840" s="149" t="s">
        <v>1038</v>
      </c>
      <c r="P2840" s="71" t="s">
        <v>172</v>
      </c>
      <c r="Q2840" s="71" t="s">
        <v>492</v>
      </c>
      <c r="R2840" s="176" t="s">
        <v>1757</v>
      </c>
      <c r="S2840" s="206"/>
      <c r="T2840" s="186"/>
      <c r="U2840" s="180"/>
      <c r="V2840" s="145"/>
      <c r="W2840" s="206" t="str">
        <f t="shared" si="134"/>
        <v>WOR20161124OUPO9È</v>
      </c>
      <c r="X2840" s="206">
        <f t="shared" si="135"/>
        <v>0</v>
      </c>
      <c r="Y2840" s="206" t="str">
        <f>VLOOKUP(P2840,NIVEAUXADMIN!A:B,2,FALSE)</f>
        <v>HT01</v>
      </c>
      <c r="Z2840" s="206" t="str">
        <f>VLOOKUP(Q2840,NIVEAUXADMIN!E:F,2,FALSE)</f>
        <v>HT01152</v>
      </c>
      <c r="AA2840" s="206" t="str">
        <f>VLOOKUP(R2840,NIVEAUXADMIN!I:J,2,FALSE)</f>
        <v>HT01152-04</v>
      </c>
      <c r="AB2840" s="206">
        <f>IF(SUMPRODUCT(($A$4:$A2840=A2840)*($Q$4:$Q2840=Q2840))&gt;1,0,1)</f>
        <v>0</v>
      </c>
      <c r="AC2840" s="207">
        <f>IF(SUMPRODUCT(($A$4:$A2840=A2840)*($F$4:$F2840=F2840)*($Q$4:$Q2840=Q2840))&gt;1,0,1)</f>
        <v>0</v>
      </c>
      <c r="AD2840"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41" spans="1:30" x14ac:dyDescent="0.25">
      <c r="A2841" s="71" t="s">
        <v>1080</v>
      </c>
      <c r="B2841" s="71"/>
      <c r="C2841" s="71"/>
      <c r="D2841" s="71" t="s">
        <v>15</v>
      </c>
      <c r="E2841" s="132">
        <v>42698</v>
      </c>
      <c r="F2841" s="77" t="s">
        <v>2417</v>
      </c>
      <c r="G2841" s="145" t="s">
        <v>1055</v>
      </c>
      <c r="H2841" s="138" t="str">
        <f>IFERROR(VLOOKUP(G2841,REFERENCES!O:P,2,FALSE),"")</f>
        <v xml:space="preserve">Nombre </v>
      </c>
      <c r="I2841" s="182">
        <v>320</v>
      </c>
      <c r="J2841" s="182"/>
      <c r="K2841" s="182"/>
      <c r="L2841" s="182"/>
      <c r="M2841" s="147" t="s">
        <v>1818</v>
      </c>
      <c r="N2841" s="207">
        <v>320</v>
      </c>
      <c r="O2841" s="149" t="s">
        <v>1038</v>
      </c>
      <c r="P2841" s="71" t="s">
        <v>172</v>
      </c>
      <c r="Q2841" s="71" t="s">
        <v>492</v>
      </c>
      <c r="R2841" s="176" t="s">
        <v>1757</v>
      </c>
      <c r="S2841" s="206"/>
      <c r="T2841" s="186"/>
      <c r="U2841" s="180"/>
      <c r="V2841" s="145"/>
      <c r="W2841" s="206" t="str">
        <f t="shared" si="134"/>
        <v>WOR20161124OUPO9È</v>
      </c>
      <c r="X2841" s="206">
        <f t="shared" si="135"/>
        <v>0</v>
      </c>
      <c r="Y2841" s="206" t="str">
        <f>VLOOKUP(P2841,NIVEAUXADMIN!A:B,2,FALSE)</f>
        <v>HT01</v>
      </c>
      <c r="Z2841" s="206" t="str">
        <f>VLOOKUP(Q2841,NIVEAUXADMIN!E:F,2,FALSE)</f>
        <v>HT01152</v>
      </c>
      <c r="AA2841" s="206" t="str">
        <f>VLOOKUP(R2841,NIVEAUXADMIN!I:J,2,FALSE)</f>
        <v>HT01152-04</v>
      </c>
      <c r="AB2841" s="206">
        <f>IF(SUMPRODUCT(($A$4:$A2841=A2841)*($Q$4:$Q2841=Q2841))&gt;1,0,1)</f>
        <v>0</v>
      </c>
      <c r="AC2841" s="207">
        <f>IF(SUMPRODUCT(($A$4:$A2841=A2841)*($F$4:$F2841=F2841)*($Q$4:$Q2841=Q2841))&gt;1,0,1)</f>
        <v>0</v>
      </c>
      <c r="AD2841"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42" spans="1:30" x14ac:dyDescent="0.25">
      <c r="A2842" s="71" t="s">
        <v>1080</v>
      </c>
      <c r="B2842" s="71"/>
      <c r="C2842" s="71"/>
      <c r="D2842" s="71" t="s">
        <v>15</v>
      </c>
      <c r="E2842" s="132">
        <v>42698</v>
      </c>
      <c r="F2842" s="77" t="s">
        <v>2417</v>
      </c>
      <c r="G2842" s="145" t="s">
        <v>1054</v>
      </c>
      <c r="H2842" s="138" t="str">
        <f>IFERROR(VLOOKUP(G2842,REFERENCES!O:P,2,FALSE),"")</f>
        <v xml:space="preserve">Nombre </v>
      </c>
      <c r="I2842" s="182">
        <v>320</v>
      </c>
      <c r="J2842" s="182"/>
      <c r="K2842" s="182"/>
      <c r="L2842" s="182"/>
      <c r="M2842" s="147" t="s">
        <v>1818</v>
      </c>
      <c r="N2842" s="207">
        <v>320</v>
      </c>
      <c r="O2842" s="149" t="s">
        <v>1038</v>
      </c>
      <c r="P2842" s="150" t="s">
        <v>172</v>
      </c>
      <c r="Q2842" s="150" t="s">
        <v>492</v>
      </c>
      <c r="R2842" s="176" t="s">
        <v>1757</v>
      </c>
      <c r="S2842" s="206"/>
      <c r="T2842" s="186"/>
      <c r="U2842" s="180"/>
      <c r="V2842" s="145"/>
      <c r="W2842" s="206" t="str">
        <f t="shared" si="134"/>
        <v>WOR20161124OUPO9È</v>
      </c>
      <c r="X2842" s="206">
        <f t="shared" si="135"/>
        <v>0</v>
      </c>
      <c r="Y2842" s="206" t="str">
        <f>VLOOKUP(P2842,NIVEAUXADMIN!A:B,2,FALSE)</f>
        <v>HT01</v>
      </c>
      <c r="Z2842" s="206" t="str">
        <f>VLOOKUP(Q2842,NIVEAUXADMIN!E:F,2,FALSE)</f>
        <v>HT01152</v>
      </c>
      <c r="AA2842" s="206" t="str">
        <f>VLOOKUP(R2842,NIVEAUXADMIN!I:J,2,FALSE)</f>
        <v>HT01152-04</v>
      </c>
      <c r="AB2842" s="206">
        <f>IF(SUMPRODUCT(($A$4:$A2842=A2842)*($Q$4:$Q2842=Q2842))&gt;1,0,1)</f>
        <v>0</v>
      </c>
      <c r="AC2842" s="207">
        <f>IF(SUMPRODUCT(($A$4:$A2842=A2842)*($F$4:$F2842=F2842)*($Q$4:$Q2842=Q2842))&gt;1,0,1)</f>
        <v>0</v>
      </c>
      <c r="AD2842"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43" spans="1:30" x14ac:dyDescent="0.25">
      <c r="A2843" s="71" t="s">
        <v>1080</v>
      </c>
      <c r="B2843" s="71"/>
      <c r="C2843" s="71"/>
      <c r="D2843" s="71" t="s">
        <v>15</v>
      </c>
      <c r="E2843" s="132">
        <v>42698</v>
      </c>
      <c r="F2843" s="208" t="s">
        <v>2417</v>
      </c>
      <c r="G2843" s="145" t="s">
        <v>1051</v>
      </c>
      <c r="H2843" s="138" t="str">
        <f>IFERROR(VLOOKUP(G2843,REFERENCES!O:P,2,FALSE),"")</f>
        <v xml:space="preserve">Nombre </v>
      </c>
      <c r="I2843" s="182">
        <v>320</v>
      </c>
      <c r="J2843" s="182"/>
      <c r="K2843" s="182"/>
      <c r="L2843" s="182"/>
      <c r="M2843" s="147" t="s">
        <v>1818</v>
      </c>
      <c r="N2843" s="207">
        <v>320</v>
      </c>
      <c r="O2843" s="149" t="s">
        <v>1038</v>
      </c>
      <c r="P2843" s="71" t="s">
        <v>172</v>
      </c>
      <c r="Q2843" s="206" t="s">
        <v>492</v>
      </c>
      <c r="R2843" s="176" t="s">
        <v>1757</v>
      </c>
      <c r="S2843" s="206"/>
      <c r="T2843" s="186"/>
      <c r="U2843" s="180"/>
      <c r="V2843" s="145"/>
      <c r="W2843" s="206" t="str">
        <f t="shared" si="134"/>
        <v>WOR20161124OUPO9È</v>
      </c>
      <c r="X2843" s="206">
        <f t="shared" si="135"/>
        <v>0</v>
      </c>
      <c r="Y2843" s="206" t="str">
        <f>VLOOKUP(P2843,NIVEAUXADMIN!A:B,2,FALSE)</f>
        <v>HT01</v>
      </c>
      <c r="Z2843" s="206" t="str">
        <f>VLOOKUP(Q2843,NIVEAUXADMIN!E:F,2,FALSE)</f>
        <v>HT01152</v>
      </c>
      <c r="AA2843" s="206" t="str">
        <f>VLOOKUP(R2843,NIVEAUXADMIN!I:J,2,FALSE)</f>
        <v>HT01152-04</v>
      </c>
      <c r="AB2843" s="206">
        <f>IF(SUMPRODUCT(($A$4:$A2843=A2843)*($Q$4:$Q2843=Q2843))&gt;1,0,1)</f>
        <v>0</v>
      </c>
      <c r="AC2843" s="207">
        <f>IF(SUMPRODUCT(($A$4:$A2843=A2843)*($F$4:$F2843=F2843)*($Q$4:$Q2843=Q2843))&gt;1,0,1)</f>
        <v>0</v>
      </c>
      <c r="AD2843" s="206" t="str">
        <f t="shared" si="136"/>
        <v xml:space="preserve">{"Organisation": "World Vision International", "Indicateur": "Distribution de biens non-alimentaire", "Statut": "Réalisé", "Date de l'activité (passé ou planifiée)
( jj-mm-aaaa)": "11/24/2016", "Département": "Ouest", "Commune": "Pointe A Raquette", "Section Communale": "9ème Pointe à Raquette"}, </v>
      </c>
    </row>
    <row r="2844" spans="1:30" x14ac:dyDescent="0.25">
      <c r="A2844" s="71" t="s">
        <v>1080</v>
      </c>
      <c r="B2844" s="71"/>
      <c r="C2844" s="71"/>
      <c r="D2844" s="71" t="s">
        <v>15</v>
      </c>
      <c r="E2844" s="132">
        <v>42698</v>
      </c>
      <c r="F2844" s="77" t="s">
        <v>2416</v>
      </c>
      <c r="G2844" s="217" t="s">
        <v>1027</v>
      </c>
      <c r="H2844" s="138" t="str">
        <f>IFERROR(VLOOKUP(G2844,REFERENCES!O:P,2,FALSE),"")</f>
        <v/>
      </c>
      <c r="I2844" s="207">
        <v>320</v>
      </c>
      <c r="J2844" s="207"/>
      <c r="K2844" s="207"/>
      <c r="L2844" s="207"/>
      <c r="M2844" s="147"/>
      <c r="N2844" s="207">
        <v>320</v>
      </c>
      <c r="O2844" s="149" t="s">
        <v>1038</v>
      </c>
      <c r="P2844" s="71" t="s">
        <v>172</v>
      </c>
      <c r="Q2844" s="206" t="s">
        <v>492</v>
      </c>
      <c r="R2844" s="176" t="s">
        <v>1757</v>
      </c>
      <c r="S2844" s="206"/>
      <c r="T2844" s="206"/>
      <c r="U2844" s="206"/>
      <c r="V2844" s="145"/>
      <c r="W2844" s="206" t="str">
        <f t="shared" si="134"/>
        <v>WOR20161124OUPO9È</v>
      </c>
      <c r="X2844" s="206">
        <f t="shared" si="135"/>
        <v>0</v>
      </c>
      <c r="Y2844" s="206" t="str">
        <f>VLOOKUP(P2844,NIVEAUXADMIN!A:B,2,FALSE)</f>
        <v>HT01</v>
      </c>
      <c r="Z2844" s="206" t="str">
        <f>VLOOKUP(Q2844,NIVEAUXADMIN!E:F,2,FALSE)</f>
        <v>HT01152</v>
      </c>
      <c r="AA2844" s="206" t="str">
        <f>VLOOKUP(R2844,NIVEAUXADMIN!I:J,2,FALSE)</f>
        <v>HT01152-04</v>
      </c>
      <c r="AB2844" s="206">
        <f>IF(SUMPRODUCT(($A$4:$A2844=A2844)*($Q$4:$Q2844=Q2844))&gt;1,0,1)</f>
        <v>0</v>
      </c>
      <c r="AC2844" s="207">
        <f>IF(SUMPRODUCT(($A$4:$A2844=A2844)*($F$4:$F2844=F2844)*($Q$4:$Q2844=Q2844))&gt;1,0,1)</f>
        <v>0</v>
      </c>
      <c r="AD2844" s="206" t="str">
        <f t="shared" si="136"/>
        <v xml:space="preserve">{"Organisation": "World Vision International", "Indicateur": "Formation technique", "Statut": "Réalisé", "Date de l'activité (passé ou planifiée)
( jj-mm-aaaa)": "11/24/2016", "Département": "Ouest", "Commune": "Pointe A Raquette", "Section Communale": "9ème Pointe à Raquette"}, </v>
      </c>
    </row>
    <row r="2845" spans="1:30" x14ac:dyDescent="0.25">
      <c r="A2845" s="71" t="s">
        <v>1080</v>
      </c>
      <c r="B2845" s="71"/>
      <c r="C2845" s="71"/>
      <c r="D2845" s="71" t="s">
        <v>15</v>
      </c>
      <c r="E2845" s="132">
        <v>42698</v>
      </c>
      <c r="F2845" s="77" t="s">
        <v>2416</v>
      </c>
      <c r="G2845" s="217" t="s">
        <v>1027</v>
      </c>
      <c r="H2845" s="138" t="str">
        <f>IFERROR(VLOOKUP(G2845,REFERENCES!O:P,2,FALSE),"")</f>
        <v/>
      </c>
      <c r="I2845" s="207">
        <v>130</v>
      </c>
      <c r="J2845" s="207"/>
      <c r="K2845" s="207"/>
      <c r="L2845" s="207"/>
      <c r="M2845" s="147"/>
      <c r="N2845" s="207">
        <v>130</v>
      </c>
      <c r="O2845" s="149" t="s">
        <v>1038</v>
      </c>
      <c r="P2845" s="71" t="s">
        <v>172</v>
      </c>
      <c r="Q2845" s="206" t="s">
        <v>198</v>
      </c>
      <c r="R2845" s="176" t="s">
        <v>1323</v>
      </c>
      <c r="S2845" s="206" t="s">
        <v>1826</v>
      </c>
      <c r="T2845" s="206"/>
      <c r="U2845" s="206"/>
      <c r="V2845" s="145"/>
      <c r="W2845" s="206" t="str">
        <f t="shared" si="134"/>
        <v>WOR20161124OUAN1È</v>
      </c>
      <c r="X2845" s="206">
        <f t="shared" si="135"/>
        <v>0</v>
      </c>
      <c r="Y2845" s="206" t="str">
        <f>VLOOKUP(P2845,NIVEAUXADMIN!A:B,2,FALSE)</f>
        <v>HT01</v>
      </c>
      <c r="Z2845" s="206" t="str">
        <f>VLOOKUP(Q2845,NIVEAUXADMIN!E:F,2,FALSE)</f>
        <v>HT01151</v>
      </c>
      <c r="AA2845" s="206" t="str">
        <f>VLOOKUP(R2845,NIVEAUXADMIN!I:J,2,FALSE)</f>
        <v>HT01151-01</v>
      </c>
      <c r="AB2845" s="206">
        <f>IF(SUMPRODUCT(($A$4:$A2845=A2845)*($Q$4:$Q2845=Q2845))&gt;1,0,1)</f>
        <v>0</v>
      </c>
      <c r="AC2845" s="207">
        <f>IF(SUMPRODUCT(($A$4:$A2845=A2845)*($F$4:$F2845=F2845)*($Q$4:$Q2845=Q2845))&gt;1,0,1)</f>
        <v>0</v>
      </c>
      <c r="AD2845" s="206" t="str">
        <f t="shared" si="136"/>
        <v xml:space="preserve">{"Organisation": "World Vision International", "Indicateur": "Formation technique", "Statut": "Réalisé", "Date de l'activité (passé ou planifiée)
( jj-mm-aaaa)": "11/24/2016", "Département": "Ouest", "Commune": "Anse A Galet", "Section Communale": "1ère Palma"}, </v>
      </c>
    </row>
    <row r="2846" spans="1:30" x14ac:dyDescent="0.25">
      <c r="A2846" s="71" t="s">
        <v>1080</v>
      </c>
      <c r="B2846" s="71"/>
      <c r="C2846" s="71" t="s">
        <v>1164</v>
      </c>
      <c r="D2846" s="71" t="s">
        <v>15</v>
      </c>
      <c r="E2846" s="132">
        <v>42699</v>
      </c>
      <c r="F2846" s="77" t="s">
        <v>2417</v>
      </c>
      <c r="G2846" s="145" t="s">
        <v>1047</v>
      </c>
      <c r="H2846" s="138" t="str">
        <f>IFERROR(VLOOKUP(G2846,REFERENCES!O:P,2,FALSE),"")</f>
        <v xml:space="preserve">Nombre </v>
      </c>
      <c r="I2846" s="207">
        <v>300</v>
      </c>
      <c r="J2846" s="207"/>
      <c r="K2846" s="207"/>
      <c r="L2846" s="207"/>
      <c r="M2846" s="147"/>
      <c r="N2846" s="207">
        <v>300</v>
      </c>
      <c r="O2846" s="149" t="s">
        <v>1038</v>
      </c>
      <c r="P2846" s="71" t="s">
        <v>172</v>
      </c>
      <c r="Q2846" s="206" t="s">
        <v>492</v>
      </c>
      <c r="R2846" s="176" t="s">
        <v>1757</v>
      </c>
      <c r="S2846" s="206"/>
      <c r="T2846" s="206"/>
      <c r="U2846" s="206"/>
      <c r="V2846" s="145"/>
      <c r="W2846" s="206" t="str">
        <f t="shared" si="134"/>
        <v>WOR20161125OUPO9È</v>
      </c>
      <c r="X2846" s="206">
        <f t="shared" si="135"/>
        <v>0</v>
      </c>
      <c r="Y2846" s="206" t="str">
        <f>VLOOKUP(P2846,NIVEAUXADMIN!A:B,2,FALSE)</f>
        <v>HT01</v>
      </c>
      <c r="Z2846" s="206" t="str">
        <f>VLOOKUP(Q2846,NIVEAUXADMIN!E:F,2,FALSE)</f>
        <v>HT01152</v>
      </c>
      <c r="AA2846" s="206" t="str">
        <f>VLOOKUP(R2846,NIVEAUXADMIN!I:J,2,FALSE)</f>
        <v>HT01152-04</v>
      </c>
      <c r="AB2846" s="206">
        <f>IF(SUMPRODUCT(($A$4:$A2846=A2846)*($Q$4:$Q2846=Q2846))&gt;1,0,1)</f>
        <v>0</v>
      </c>
      <c r="AC2846" s="207">
        <f>IF(SUMPRODUCT(($A$4:$A2846=A2846)*($F$4:$F2846=F2846)*($Q$4:$Q2846=Q2846))&gt;1,0,1)</f>
        <v>0</v>
      </c>
      <c r="AD2846" s="206" t="str">
        <f t="shared" si="136"/>
        <v xml:space="preserve">{"Organisation": "World Vision International", "Indicateur": "Distribution de biens non-alimentaire", "Statut": "Réalisé", "Date de l'activité (passé ou planifiée)
( jj-mm-aaaa)": "11/25/2016", "Département": "Ouest", "Commune": "Pointe A Raquette", "Section Communale": "9ème Pointe à Raquette"}, </v>
      </c>
    </row>
    <row r="2847" spans="1:30" x14ac:dyDescent="0.25">
      <c r="A2847" s="71" t="s">
        <v>1080</v>
      </c>
      <c r="B2847" s="71"/>
      <c r="C2847" s="71" t="s">
        <v>1164</v>
      </c>
      <c r="D2847" s="71" t="s">
        <v>15</v>
      </c>
      <c r="E2847" s="132">
        <v>42699</v>
      </c>
      <c r="F2847" s="208" t="s">
        <v>2417</v>
      </c>
      <c r="G2847" s="145" t="s">
        <v>1047</v>
      </c>
      <c r="H2847" s="138" t="str">
        <f>IFERROR(VLOOKUP(G2847,REFERENCES!O:P,2,FALSE),"")</f>
        <v xml:space="preserve">Nombre </v>
      </c>
      <c r="I2847" s="207">
        <v>300</v>
      </c>
      <c r="J2847" s="207"/>
      <c r="K2847" s="207"/>
      <c r="L2847" s="207"/>
      <c r="M2847" s="147"/>
      <c r="N2847" s="207">
        <v>300</v>
      </c>
      <c r="O2847" s="149" t="s">
        <v>1038</v>
      </c>
      <c r="P2847" s="71" t="s">
        <v>172</v>
      </c>
      <c r="Q2847" s="206" t="s">
        <v>198</v>
      </c>
      <c r="R2847" s="176" t="s">
        <v>1454</v>
      </c>
      <c r="S2847" s="206"/>
      <c r="T2847" s="206"/>
      <c r="U2847" s="206"/>
      <c r="V2847" s="145"/>
      <c r="W2847" s="206" t="str">
        <f t="shared" si="134"/>
        <v>WOR20161125OUAN2È</v>
      </c>
      <c r="X2847" s="206">
        <f t="shared" si="135"/>
        <v>0</v>
      </c>
      <c r="Y2847" s="206" t="str">
        <f>VLOOKUP(P2847,NIVEAUXADMIN!A:B,2,FALSE)</f>
        <v>HT01</v>
      </c>
      <c r="Z2847" s="206" t="str">
        <f>VLOOKUP(Q2847,NIVEAUXADMIN!E:F,2,FALSE)</f>
        <v>HT01151</v>
      </c>
      <c r="AA2847" s="206" t="str">
        <f>VLOOKUP(R2847,NIVEAUXADMIN!I:J,2,FALSE)</f>
        <v>HT01151-02</v>
      </c>
      <c r="AB2847" s="206">
        <f>IF(SUMPRODUCT(($A$4:$A2847=A2847)*($Q$4:$Q2847=Q2847))&gt;1,0,1)</f>
        <v>0</v>
      </c>
      <c r="AC2847" s="207">
        <f>IF(SUMPRODUCT(($A$4:$A2847=A2847)*($F$4:$F2847=F2847)*($Q$4:$Q2847=Q2847))&gt;1,0,1)</f>
        <v>0</v>
      </c>
      <c r="AD2847" s="206" t="str">
        <f t="shared" si="136"/>
        <v xml:space="preserve">{"Organisation": "World Vision International", "Indicateur": "Distribution de biens non-alimentaire", "Statut": "Réalisé", "Date de l'activité (passé ou planifiée)
( jj-mm-aaaa)": "11/25/2016", "Département": "Ouest", "Commune": "Anse A Galet", "Section Communale": "2ème Petite Source"}, </v>
      </c>
    </row>
    <row r="2848" spans="1:30" x14ac:dyDescent="0.25">
      <c r="A2848" s="206" t="s">
        <v>1080</v>
      </c>
      <c r="B2848" s="71"/>
      <c r="C2848" s="206" t="s">
        <v>1164</v>
      </c>
      <c r="D2848" s="71" t="s">
        <v>15</v>
      </c>
      <c r="E2848" s="132">
        <v>42699</v>
      </c>
      <c r="F2848" s="77" t="s">
        <v>2417</v>
      </c>
      <c r="G2848" s="145" t="s">
        <v>1058</v>
      </c>
      <c r="H2848" s="138" t="str">
        <f>IFERROR(VLOOKUP(G2848,REFERENCES!O:P,2,FALSE),"")</f>
        <v xml:space="preserve">Nombre </v>
      </c>
      <c r="I2848" s="207">
        <v>300</v>
      </c>
      <c r="J2848" s="207"/>
      <c r="K2848" s="207"/>
      <c r="L2848" s="207"/>
      <c r="M2848" s="147"/>
      <c r="N2848" s="207">
        <v>300</v>
      </c>
      <c r="O2848" s="149" t="s">
        <v>1038</v>
      </c>
      <c r="P2848" s="71" t="s">
        <v>172</v>
      </c>
      <c r="Q2848" s="206" t="s">
        <v>492</v>
      </c>
      <c r="R2848" s="176" t="s">
        <v>1757</v>
      </c>
      <c r="S2848" s="206"/>
      <c r="T2848" s="206"/>
      <c r="U2848" s="206"/>
      <c r="V2848" s="206" t="s">
        <v>1049</v>
      </c>
      <c r="W2848" s="206" t="str">
        <f t="shared" si="134"/>
        <v>WOR20161125OUPO9È</v>
      </c>
      <c r="X2848" s="206">
        <f t="shared" si="135"/>
        <v>0</v>
      </c>
      <c r="Y2848" s="206" t="str">
        <f>VLOOKUP(P2848,NIVEAUXADMIN!A:B,2,FALSE)</f>
        <v>HT01</v>
      </c>
      <c r="Z2848" s="206" t="str">
        <f>VLOOKUP(Q2848,NIVEAUXADMIN!E:F,2,FALSE)</f>
        <v>HT01152</v>
      </c>
      <c r="AA2848" s="206" t="str">
        <f>VLOOKUP(R2848,NIVEAUXADMIN!I:J,2,FALSE)</f>
        <v>HT01152-04</v>
      </c>
      <c r="AB2848" s="206">
        <f>IF(SUMPRODUCT(($A$4:$A2848=A2848)*($Q$4:$Q2848=Q2848))&gt;1,0,1)</f>
        <v>0</v>
      </c>
      <c r="AC2848" s="207">
        <f>IF(SUMPRODUCT(($A$4:$A2848=A2848)*($F$4:$F2848=F2848)*($Q$4:$Q2848=Q2848))&gt;1,0,1)</f>
        <v>0</v>
      </c>
      <c r="AD2848" s="206" t="str">
        <f t="shared" si="136"/>
        <v xml:space="preserve">{"Organisation": "World Vision International", "Indicateur": "Distribution de biens non-alimentaire", "Statut": "Réalisé", "Date de l'activité (passé ou planifiée)
( jj-mm-aaaa)": "11/25/2016", "Département": "Ouest", "Commune": "Pointe A Raquette", "Section Communale": "9ème Pointe à Raquette"}, </v>
      </c>
    </row>
    <row r="2849" spans="1:30" x14ac:dyDescent="0.25">
      <c r="A2849" s="206" t="s">
        <v>1080</v>
      </c>
      <c r="B2849" s="71"/>
      <c r="C2849" s="206" t="s">
        <v>1164</v>
      </c>
      <c r="D2849" s="71" t="s">
        <v>15</v>
      </c>
      <c r="E2849" s="132">
        <v>42699</v>
      </c>
      <c r="F2849" s="77" t="s">
        <v>2417</v>
      </c>
      <c r="G2849" s="145" t="s">
        <v>1058</v>
      </c>
      <c r="H2849" s="138" t="str">
        <f>IFERROR(VLOOKUP(G2849,REFERENCES!O:P,2,FALSE),"")</f>
        <v xml:space="preserve">Nombre </v>
      </c>
      <c r="I2849" s="207">
        <v>300</v>
      </c>
      <c r="J2849" s="207"/>
      <c r="K2849" s="207"/>
      <c r="L2849" s="207"/>
      <c r="M2849" s="147"/>
      <c r="N2849" s="207">
        <v>300</v>
      </c>
      <c r="O2849" s="149" t="s">
        <v>1038</v>
      </c>
      <c r="P2849" s="71" t="s">
        <v>172</v>
      </c>
      <c r="Q2849" s="206" t="s">
        <v>198</v>
      </c>
      <c r="R2849" s="176" t="s">
        <v>1454</v>
      </c>
      <c r="S2849" s="206"/>
      <c r="T2849" s="206"/>
      <c r="U2849" s="206"/>
      <c r="V2849" s="206" t="s">
        <v>1049</v>
      </c>
      <c r="W2849" s="206" t="str">
        <f t="shared" si="134"/>
        <v>WOR20161125OUAN2È</v>
      </c>
      <c r="X2849" s="206">
        <f t="shared" si="135"/>
        <v>0</v>
      </c>
      <c r="Y2849" s="206" t="str">
        <f>VLOOKUP(P2849,NIVEAUXADMIN!A:B,2,FALSE)</f>
        <v>HT01</v>
      </c>
      <c r="Z2849" s="206" t="str">
        <f>VLOOKUP(Q2849,NIVEAUXADMIN!E:F,2,FALSE)</f>
        <v>HT01151</v>
      </c>
      <c r="AA2849" s="206" t="str">
        <f>VLOOKUP(R2849,NIVEAUXADMIN!I:J,2,FALSE)</f>
        <v>HT01151-02</v>
      </c>
      <c r="AB2849" s="206">
        <f>IF(SUMPRODUCT(($A$4:$A2849=A2849)*($Q$4:$Q2849=Q2849))&gt;1,0,1)</f>
        <v>0</v>
      </c>
      <c r="AC2849" s="207">
        <f>IF(SUMPRODUCT(($A$4:$A2849=A2849)*($F$4:$F2849=F2849)*($Q$4:$Q2849=Q2849))&gt;1,0,1)</f>
        <v>0</v>
      </c>
      <c r="AD2849" s="206" t="str">
        <f t="shared" si="136"/>
        <v xml:space="preserve">{"Organisation": "World Vision International", "Indicateur": "Distribution de biens non-alimentaire", "Statut": "Réalisé", "Date de l'activité (passé ou planifiée)
( jj-mm-aaaa)": "11/25/2016", "Département": "Ouest", "Commune": "Anse A Galet", "Section Communale": "2ème Petite Source"}, </v>
      </c>
    </row>
    <row r="2850" spans="1:30" x14ac:dyDescent="0.25">
      <c r="A2850" s="206" t="s">
        <v>1080</v>
      </c>
      <c r="B2850" s="71"/>
      <c r="C2850" s="206" t="s">
        <v>1164</v>
      </c>
      <c r="D2850" s="71" t="s">
        <v>15</v>
      </c>
      <c r="E2850" s="132">
        <v>42699</v>
      </c>
      <c r="F2850" s="77" t="s">
        <v>2417</v>
      </c>
      <c r="G2850" s="145" t="s">
        <v>1051</v>
      </c>
      <c r="H2850" s="138" t="str">
        <f>IFERROR(VLOOKUP(G2850,REFERENCES!O:P,2,FALSE),"")</f>
        <v xml:space="preserve">Nombre </v>
      </c>
      <c r="I2850" s="207">
        <v>300</v>
      </c>
      <c r="J2850" s="207"/>
      <c r="K2850" s="207"/>
      <c r="L2850" s="207"/>
      <c r="M2850" s="147"/>
      <c r="N2850" s="207">
        <v>300</v>
      </c>
      <c r="O2850" s="149" t="s">
        <v>1038</v>
      </c>
      <c r="P2850" s="71" t="s">
        <v>172</v>
      </c>
      <c r="Q2850" s="206" t="s">
        <v>492</v>
      </c>
      <c r="R2850" s="176" t="s">
        <v>1757</v>
      </c>
      <c r="S2850" s="206"/>
      <c r="T2850" s="206"/>
      <c r="U2850" s="206"/>
      <c r="V2850" s="145"/>
      <c r="W2850" s="206" t="str">
        <f t="shared" si="134"/>
        <v>WOR20161125OUPO9È</v>
      </c>
      <c r="X2850" s="206">
        <f t="shared" si="135"/>
        <v>0</v>
      </c>
      <c r="Y2850" s="206" t="str">
        <f>VLOOKUP(P2850,NIVEAUXADMIN!A:B,2,FALSE)</f>
        <v>HT01</v>
      </c>
      <c r="Z2850" s="206" t="str">
        <f>VLOOKUP(Q2850,NIVEAUXADMIN!E:F,2,FALSE)</f>
        <v>HT01152</v>
      </c>
      <c r="AA2850" s="206" t="str">
        <f>VLOOKUP(R2850,NIVEAUXADMIN!I:J,2,FALSE)</f>
        <v>HT01152-04</v>
      </c>
      <c r="AB2850" s="206">
        <f>IF(SUMPRODUCT(($A$4:$A2850=A2850)*($Q$4:$Q2850=Q2850))&gt;1,0,1)</f>
        <v>0</v>
      </c>
      <c r="AC2850" s="207">
        <f>IF(SUMPRODUCT(($A$4:$A2850=A2850)*($F$4:$F2850=F2850)*($Q$4:$Q2850=Q2850))&gt;1,0,1)</f>
        <v>0</v>
      </c>
      <c r="AD2850" s="206" t="str">
        <f t="shared" si="136"/>
        <v xml:space="preserve">{"Organisation": "World Vision International", "Indicateur": "Distribution de biens non-alimentaire", "Statut": "Réalisé", "Date de l'activité (passé ou planifiée)
( jj-mm-aaaa)": "11/25/2016", "Département": "Ouest", "Commune": "Pointe A Raquette", "Section Communale": "9ème Pointe à Raquette"}, </v>
      </c>
    </row>
    <row r="2851" spans="1:30" x14ac:dyDescent="0.25">
      <c r="A2851" s="206" t="s">
        <v>1080</v>
      </c>
      <c r="B2851" s="71"/>
      <c r="C2851" s="206" t="s">
        <v>1164</v>
      </c>
      <c r="D2851" s="71" t="s">
        <v>15</v>
      </c>
      <c r="E2851" s="132">
        <v>42699</v>
      </c>
      <c r="F2851" s="77" t="s">
        <v>2417</v>
      </c>
      <c r="G2851" s="145" t="s">
        <v>1051</v>
      </c>
      <c r="H2851" s="138" t="str">
        <f>IFERROR(VLOOKUP(G2851,REFERENCES!O:P,2,FALSE),"")</f>
        <v xml:space="preserve">Nombre </v>
      </c>
      <c r="I2851" s="207">
        <v>300</v>
      </c>
      <c r="J2851" s="207"/>
      <c r="K2851" s="207"/>
      <c r="L2851" s="207"/>
      <c r="M2851" s="147"/>
      <c r="N2851" s="207">
        <v>300</v>
      </c>
      <c r="O2851" s="149" t="s">
        <v>1038</v>
      </c>
      <c r="P2851" s="71" t="s">
        <v>172</v>
      </c>
      <c r="Q2851" s="206" t="s">
        <v>198</v>
      </c>
      <c r="R2851" s="176" t="s">
        <v>1454</v>
      </c>
      <c r="S2851" s="206"/>
      <c r="T2851" s="206"/>
      <c r="U2851" s="206"/>
      <c r="V2851" s="145"/>
      <c r="W2851" s="206" t="str">
        <f t="shared" si="134"/>
        <v>WOR20161125OUAN2È</v>
      </c>
      <c r="X2851" s="206">
        <f t="shared" si="135"/>
        <v>0</v>
      </c>
      <c r="Y2851" s="206" t="str">
        <f>VLOOKUP(P2851,NIVEAUXADMIN!A:B,2,FALSE)</f>
        <v>HT01</v>
      </c>
      <c r="Z2851" s="206" t="str">
        <f>VLOOKUP(Q2851,NIVEAUXADMIN!E:F,2,FALSE)</f>
        <v>HT01151</v>
      </c>
      <c r="AA2851" s="206" t="str">
        <f>VLOOKUP(R2851,NIVEAUXADMIN!I:J,2,FALSE)</f>
        <v>HT01151-02</v>
      </c>
      <c r="AB2851" s="206">
        <f>IF(SUMPRODUCT(($A$4:$A2851=A2851)*($Q$4:$Q2851=Q2851))&gt;1,0,1)</f>
        <v>0</v>
      </c>
      <c r="AC2851" s="207">
        <f>IF(SUMPRODUCT(($A$4:$A2851=A2851)*($F$4:$F2851=F2851)*($Q$4:$Q2851=Q2851))&gt;1,0,1)</f>
        <v>0</v>
      </c>
      <c r="AD2851" s="206" t="str">
        <f t="shared" si="136"/>
        <v xml:space="preserve">{"Organisation": "World Vision International", "Indicateur": "Distribution de biens non-alimentaire", "Statut": "Réalisé", "Date de l'activité (passé ou planifiée)
( jj-mm-aaaa)": "11/25/2016", "Département": "Ouest", "Commune": "Anse A Galet", "Section Communale": "2ème Petite Source"}, </v>
      </c>
    </row>
    <row r="2852" spans="1:30" x14ac:dyDescent="0.25">
      <c r="A2852" s="206" t="s">
        <v>1080</v>
      </c>
      <c r="B2852" s="71"/>
      <c r="C2852" s="206" t="s">
        <v>1164</v>
      </c>
      <c r="D2852" s="71" t="s">
        <v>15</v>
      </c>
      <c r="E2852" s="132">
        <v>42699</v>
      </c>
      <c r="F2852" s="77" t="s">
        <v>2417</v>
      </c>
      <c r="G2852" s="145" t="s">
        <v>1054</v>
      </c>
      <c r="H2852" s="138" t="str">
        <f>IFERROR(VLOOKUP(G2852,REFERENCES!O:P,2,FALSE),"")</f>
        <v xml:space="preserve">Nombre </v>
      </c>
      <c r="I2852" s="207">
        <v>300</v>
      </c>
      <c r="J2852" s="207"/>
      <c r="K2852" s="207"/>
      <c r="L2852" s="207"/>
      <c r="M2852" s="147"/>
      <c r="N2852" s="207">
        <v>300</v>
      </c>
      <c r="O2852" s="149" t="s">
        <v>1038</v>
      </c>
      <c r="P2852" s="71" t="s">
        <v>172</v>
      </c>
      <c r="Q2852" s="206" t="s">
        <v>198</v>
      </c>
      <c r="R2852" s="176" t="s">
        <v>1454</v>
      </c>
      <c r="S2852" s="206"/>
      <c r="T2852" s="206"/>
      <c r="U2852" s="206"/>
      <c r="V2852" s="145"/>
      <c r="W2852" s="206" t="str">
        <f t="shared" si="134"/>
        <v>WOR20161125OUAN2È</v>
      </c>
      <c r="X2852" s="206">
        <f t="shared" si="135"/>
        <v>0</v>
      </c>
      <c r="Y2852" s="206" t="str">
        <f>VLOOKUP(P2852,NIVEAUXADMIN!A:B,2,FALSE)</f>
        <v>HT01</v>
      </c>
      <c r="Z2852" s="206" t="str">
        <f>VLOOKUP(Q2852,NIVEAUXADMIN!E:F,2,FALSE)</f>
        <v>HT01151</v>
      </c>
      <c r="AA2852" s="206" t="str">
        <f>VLOOKUP(R2852,NIVEAUXADMIN!I:J,2,FALSE)</f>
        <v>HT01151-02</v>
      </c>
      <c r="AB2852" s="206">
        <f>IF(SUMPRODUCT(($A$4:$A2852=A2852)*($Q$4:$Q2852=Q2852))&gt;1,0,1)</f>
        <v>0</v>
      </c>
      <c r="AC2852" s="207">
        <f>IF(SUMPRODUCT(($A$4:$A2852=A2852)*($F$4:$F2852=F2852)*($Q$4:$Q2852=Q2852))&gt;1,0,1)</f>
        <v>0</v>
      </c>
      <c r="AD2852" s="206" t="str">
        <f t="shared" si="136"/>
        <v xml:space="preserve">{"Organisation": "World Vision International", "Indicateur": "Distribution de biens non-alimentaire", "Statut": "Réalisé", "Date de l'activité (passé ou planifiée)
( jj-mm-aaaa)": "11/25/2016", "Département": "Ouest", "Commune": "Anse A Galet", "Section Communale": "2ème Petite Source"}, </v>
      </c>
    </row>
    <row r="2853" spans="1:30" x14ac:dyDescent="0.25">
      <c r="A2853" s="71" t="s">
        <v>1080</v>
      </c>
      <c r="B2853" s="71"/>
      <c r="C2853" s="71" t="s">
        <v>1164</v>
      </c>
      <c r="D2853" s="71" t="s">
        <v>15</v>
      </c>
      <c r="E2853" s="132">
        <v>42699</v>
      </c>
      <c r="F2853" s="77" t="s">
        <v>2417</v>
      </c>
      <c r="G2853" s="145" t="s">
        <v>1055</v>
      </c>
      <c r="H2853" s="138" t="str">
        <f>IFERROR(VLOOKUP(G2853,REFERENCES!O:P,2,FALSE),"")</f>
        <v xml:space="preserve">Nombre </v>
      </c>
      <c r="I2853" s="207">
        <v>300</v>
      </c>
      <c r="J2853" s="207"/>
      <c r="K2853" s="207"/>
      <c r="L2853" s="207"/>
      <c r="M2853" s="147"/>
      <c r="N2853" s="207">
        <v>300</v>
      </c>
      <c r="O2853" s="149" t="s">
        <v>1038</v>
      </c>
      <c r="P2853" s="71" t="s">
        <v>172</v>
      </c>
      <c r="Q2853" s="206" t="s">
        <v>492</v>
      </c>
      <c r="R2853" s="176" t="s">
        <v>1757</v>
      </c>
      <c r="S2853" s="206"/>
      <c r="T2853" s="206"/>
      <c r="U2853" s="206"/>
      <c r="V2853" s="145"/>
      <c r="W2853" s="206" t="str">
        <f t="shared" si="134"/>
        <v>WOR20161125OUPO9È</v>
      </c>
      <c r="X2853" s="206">
        <f t="shared" si="135"/>
        <v>0</v>
      </c>
      <c r="Y2853" s="206" t="str">
        <f>VLOOKUP(P2853,NIVEAUXADMIN!A:B,2,FALSE)</f>
        <v>HT01</v>
      </c>
      <c r="Z2853" s="206" t="str">
        <f>VLOOKUP(Q2853,NIVEAUXADMIN!E:F,2,FALSE)</f>
        <v>HT01152</v>
      </c>
      <c r="AA2853" s="206" t="str">
        <f>VLOOKUP(R2853,NIVEAUXADMIN!I:J,2,FALSE)</f>
        <v>HT01152-04</v>
      </c>
      <c r="AB2853" s="206">
        <f>IF(SUMPRODUCT(($A$4:$A2853=A2853)*($Q$4:$Q2853=Q2853))&gt;1,0,1)</f>
        <v>0</v>
      </c>
      <c r="AC2853" s="207">
        <f>IF(SUMPRODUCT(($A$4:$A2853=A2853)*($F$4:$F2853=F2853)*($Q$4:$Q2853=Q2853))&gt;1,0,1)</f>
        <v>0</v>
      </c>
      <c r="AD2853" s="206" t="str">
        <f t="shared" si="136"/>
        <v xml:space="preserve">{"Organisation": "World Vision International", "Indicateur": "Distribution de biens non-alimentaire", "Statut": "Réalisé", "Date de l'activité (passé ou planifiée)
( jj-mm-aaaa)": "11/25/2016", "Département": "Ouest", "Commune": "Pointe A Raquette", "Section Communale": "9ème Pointe à Raquette"}, </v>
      </c>
    </row>
    <row r="2854" spans="1:30" x14ac:dyDescent="0.25">
      <c r="A2854" s="71" t="s">
        <v>1080</v>
      </c>
      <c r="B2854" s="71"/>
      <c r="C2854" s="71" t="s">
        <v>1164</v>
      </c>
      <c r="D2854" s="71" t="s">
        <v>15</v>
      </c>
      <c r="E2854" s="132">
        <v>42699</v>
      </c>
      <c r="F2854" s="77" t="s">
        <v>2417</v>
      </c>
      <c r="G2854" s="145" t="s">
        <v>1055</v>
      </c>
      <c r="H2854" s="138" t="str">
        <f>IFERROR(VLOOKUP(G2854,REFERENCES!O:P,2,FALSE),"")</f>
        <v xml:space="preserve">Nombre </v>
      </c>
      <c r="I2854" s="207">
        <v>300</v>
      </c>
      <c r="J2854" s="207"/>
      <c r="K2854" s="207"/>
      <c r="L2854" s="207"/>
      <c r="M2854" s="147"/>
      <c r="N2854" s="207">
        <v>300</v>
      </c>
      <c r="O2854" s="149" t="s">
        <v>1038</v>
      </c>
      <c r="P2854" s="71" t="s">
        <v>172</v>
      </c>
      <c r="Q2854" s="206" t="s">
        <v>198</v>
      </c>
      <c r="R2854" s="176" t="s">
        <v>1454</v>
      </c>
      <c r="S2854" s="206"/>
      <c r="T2854" s="206"/>
      <c r="U2854" s="206"/>
      <c r="V2854" s="145"/>
      <c r="W2854" s="206" t="str">
        <f t="shared" si="134"/>
        <v>WOR20161125OUAN2È</v>
      </c>
      <c r="X2854" s="206">
        <f t="shared" si="135"/>
        <v>0</v>
      </c>
      <c r="Y2854" s="206" t="str">
        <f>VLOOKUP(P2854,NIVEAUXADMIN!A:B,2,FALSE)</f>
        <v>HT01</v>
      </c>
      <c r="Z2854" s="206" t="str">
        <f>VLOOKUP(Q2854,NIVEAUXADMIN!E:F,2,FALSE)</f>
        <v>HT01151</v>
      </c>
      <c r="AA2854" s="206" t="str">
        <f>VLOOKUP(R2854,NIVEAUXADMIN!I:J,2,FALSE)</f>
        <v>HT01151-02</v>
      </c>
      <c r="AB2854" s="206">
        <f>IF(SUMPRODUCT(($A$4:$A2854=A2854)*($Q$4:$Q2854=Q2854))&gt;1,0,1)</f>
        <v>0</v>
      </c>
      <c r="AC2854" s="207">
        <f>IF(SUMPRODUCT(($A$4:$A2854=A2854)*($F$4:$F2854=F2854)*($Q$4:$Q2854=Q2854))&gt;1,0,1)</f>
        <v>0</v>
      </c>
      <c r="AD2854" s="206" t="str">
        <f t="shared" si="136"/>
        <v xml:space="preserve">{"Organisation": "World Vision International", "Indicateur": "Distribution de biens non-alimentaire", "Statut": "Réalisé", "Date de l'activité (passé ou planifiée)
( jj-mm-aaaa)": "11/25/2016", "Département": "Ouest", "Commune": "Anse A Galet", "Section Communale": "2ème Petite Source"}, </v>
      </c>
    </row>
    <row r="2855" spans="1:30" x14ac:dyDescent="0.25">
      <c r="A2855" s="71" t="s">
        <v>1080</v>
      </c>
      <c r="B2855" s="71"/>
      <c r="C2855" s="71" t="s">
        <v>1164</v>
      </c>
      <c r="D2855" s="71" t="s">
        <v>15</v>
      </c>
      <c r="E2855" s="132">
        <v>42699</v>
      </c>
      <c r="F2855" s="77" t="s">
        <v>2417</v>
      </c>
      <c r="G2855" s="145" t="s">
        <v>1050</v>
      </c>
      <c r="H2855" s="138" t="str">
        <f>IFERROR(VLOOKUP(G2855,REFERENCES!O:P,2,FALSE),"")</f>
        <v xml:space="preserve">Nombre </v>
      </c>
      <c r="I2855" s="207">
        <v>300</v>
      </c>
      <c r="J2855" s="207"/>
      <c r="K2855" s="207"/>
      <c r="L2855" s="207"/>
      <c r="M2855" s="147"/>
      <c r="N2855" s="207">
        <v>300</v>
      </c>
      <c r="O2855" s="149" t="s">
        <v>1038</v>
      </c>
      <c r="P2855" s="71" t="s">
        <v>172</v>
      </c>
      <c r="Q2855" s="206" t="s">
        <v>492</v>
      </c>
      <c r="R2855" s="176" t="s">
        <v>1757</v>
      </c>
      <c r="S2855" s="206"/>
      <c r="T2855" s="206"/>
      <c r="U2855" s="206"/>
      <c r="V2855" s="145"/>
      <c r="W2855" s="206" t="str">
        <f t="shared" si="134"/>
        <v>WOR20161125OUPO9È</v>
      </c>
      <c r="X2855" s="206">
        <f t="shared" si="135"/>
        <v>0</v>
      </c>
      <c r="Y2855" s="206" t="str">
        <f>VLOOKUP(P2855,NIVEAUXADMIN!A:B,2,FALSE)</f>
        <v>HT01</v>
      </c>
      <c r="Z2855" s="206" t="str">
        <f>VLOOKUP(Q2855,NIVEAUXADMIN!E:F,2,FALSE)</f>
        <v>HT01152</v>
      </c>
      <c r="AA2855" s="206" t="str">
        <f>VLOOKUP(R2855,NIVEAUXADMIN!I:J,2,FALSE)</f>
        <v>HT01152-04</v>
      </c>
      <c r="AB2855" s="206">
        <f>IF(SUMPRODUCT(($A$4:$A2855=A2855)*($Q$4:$Q2855=Q2855))&gt;1,0,1)</f>
        <v>0</v>
      </c>
      <c r="AC2855" s="207">
        <f>IF(SUMPRODUCT(($A$4:$A2855=A2855)*($F$4:$F2855=F2855)*($Q$4:$Q2855=Q2855))&gt;1,0,1)</f>
        <v>0</v>
      </c>
      <c r="AD2855" s="206" t="str">
        <f t="shared" si="136"/>
        <v xml:space="preserve">{"Organisation": "World Vision International", "Indicateur": "Distribution de biens non-alimentaire", "Statut": "Réalisé", "Date de l'activité (passé ou planifiée)
( jj-mm-aaaa)": "11/25/2016", "Département": "Ouest", "Commune": "Pointe A Raquette", "Section Communale": "9ème Pointe à Raquette"}, </v>
      </c>
    </row>
    <row r="2856" spans="1:30" x14ac:dyDescent="0.25">
      <c r="A2856" s="71" t="s">
        <v>1080</v>
      </c>
      <c r="B2856" s="71"/>
      <c r="C2856" s="71"/>
      <c r="D2856" s="71" t="s">
        <v>15</v>
      </c>
      <c r="E2856" s="132">
        <v>42699</v>
      </c>
      <c r="F2856" s="77" t="s">
        <v>2416</v>
      </c>
      <c r="G2856" s="217" t="s">
        <v>1027</v>
      </c>
      <c r="H2856" s="138" t="str">
        <f>IFERROR(VLOOKUP(G2856,REFERENCES!O:P,2,FALSE),"")</f>
        <v/>
      </c>
      <c r="I2856" s="207">
        <v>239</v>
      </c>
      <c r="J2856" s="207"/>
      <c r="K2856" s="207"/>
      <c r="L2856" s="207"/>
      <c r="M2856" s="147"/>
      <c r="N2856" s="207">
        <v>239</v>
      </c>
      <c r="O2856" s="149" t="s">
        <v>1038</v>
      </c>
      <c r="P2856" s="71" t="s">
        <v>172</v>
      </c>
      <c r="Q2856" s="206" t="s">
        <v>198</v>
      </c>
      <c r="R2856" s="176" t="s">
        <v>1596</v>
      </c>
      <c r="S2856" s="206" t="s">
        <v>1187</v>
      </c>
      <c r="T2856" s="206"/>
      <c r="U2856" s="206"/>
      <c r="V2856" s="145"/>
      <c r="W2856" s="206" t="str">
        <f t="shared" si="134"/>
        <v>WOR20161125OUAN4È</v>
      </c>
      <c r="X2856" s="206">
        <f t="shared" si="135"/>
        <v>0</v>
      </c>
      <c r="Y2856" s="206" t="str">
        <f>VLOOKUP(P2856,NIVEAUXADMIN!A:B,2,FALSE)</f>
        <v>HT01</v>
      </c>
      <c r="Z2856" s="206" t="str">
        <f>VLOOKUP(Q2856,NIVEAUXADMIN!E:F,2,FALSE)</f>
        <v>HT01151</v>
      </c>
      <c r="AA2856" s="206" t="str">
        <f>VLOOKUP(R2856,NIVEAUXADMIN!I:J,2,FALSE)</f>
        <v>HT01151-04</v>
      </c>
      <c r="AB2856" s="206">
        <f>IF(SUMPRODUCT(($A$4:$A2856=A2856)*($Q$4:$Q2856=Q2856))&gt;1,0,1)</f>
        <v>0</v>
      </c>
      <c r="AC2856" s="207">
        <f>IF(SUMPRODUCT(($A$4:$A2856=A2856)*($F$4:$F2856=F2856)*($Q$4:$Q2856=Q2856))&gt;1,0,1)</f>
        <v>0</v>
      </c>
      <c r="AD2856" s="206" t="str">
        <f t="shared" si="136"/>
        <v xml:space="preserve">{"Organisation": "World Vision International", "Indicateur": "Formation technique", "Statut": "Réalisé", "Date de l'activité (passé ou planifiée)
( jj-mm-aaaa)": "11/25/2016", "Département": "Ouest", "Commune": "Anse A Galet", "Section Communale": "4ème Grand Lagon"}, </v>
      </c>
    </row>
    <row r="2857" spans="1:30" x14ac:dyDescent="0.25">
      <c r="A2857" s="71" t="s">
        <v>1080</v>
      </c>
      <c r="B2857" s="71"/>
      <c r="C2857" s="71"/>
      <c r="D2857" s="71" t="s">
        <v>15</v>
      </c>
      <c r="E2857" s="132">
        <v>42699</v>
      </c>
      <c r="F2857" s="77" t="s">
        <v>2416</v>
      </c>
      <c r="G2857" s="217" t="s">
        <v>1027</v>
      </c>
      <c r="H2857" s="138" t="str">
        <f>IFERROR(VLOOKUP(G2857,REFERENCES!O:P,2,FALSE),"")</f>
        <v/>
      </c>
      <c r="I2857" s="182">
        <v>300</v>
      </c>
      <c r="J2857" s="182"/>
      <c r="K2857" s="182"/>
      <c r="L2857" s="182"/>
      <c r="M2857" s="147"/>
      <c r="N2857" s="207">
        <v>300</v>
      </c>
      <c r="O2857" s="149" t="s">
        <v>1038</v>
      </c>
      <c r="P2857" s="71" t="s">
        <v>172</v>
      </c>
      <c r="Q2857" s="206" t="s">
        <v>492</v>
      </c>
      <c r="R2857" s="176" t="s">
        <v>1757</v>
      </c>
      <c r="S2857" s="206" t="s">
        <v>358</v>
      </c>
      <c r="T2857" s="186"/>
      <c r="U2857" s="180"/>
      <c r="V2857" s="145"/>
      <c r="W2857" s="206" t="str">
        <f t="shared" si="134"/>
        <v>WOR20161125OUPO9È</v>
      </c>
      <c r="X2857" s="206">
        <f t="shared" si="135"/>
        <v>0</v>
      </c>
      <c r="Y2857" s="206" t="str">
        <f>VLOOKUP(P2857,NIVEAUXADMIN!A:B,2,FALSE)</f>
        <v>HT01</v>
      </c>
      <c r="Z2857" s="206" t="str">
        <f>VLOOKUP(Q2857,NIVEAUXADMIN!E:F,2,FALSE)</f>
        <v>HT01152</v>
      </c>
      <c r="AA2857" s="206" t="str">
        <f>VLOOKUP(R2857,NIVEAUXADMIN!I:J,2,FALSE)</f>
        <v>HT01152-04</v>
      </c>
      <c r="AB2857" s="206">
        <f>IF(SUMPRODUCT(($A$4:$A2857=A2857)*($Q$4:$Q2857=Q2857))&gt;1,0,1)</f>
        <v>0</v>
      </c>
      <c r="AC2857" s="207">
        <f>IF(SUMPRODUCT(($A$4:$A2857=A2857)*($F$4:$F2857=F2857)*($Q$4:$Q2857=Q2857))&gt;1,0,1)</f>
        <v>0</v>
      </c>
      <c r="AD2857" s="206" t="str">
        <f t="shared" si="136"/>
        <v xml:space="preserve">{"Organisation": "World Vision International", "Indicateur": "Formation technique", "Statut": "Réalisé", "Date de l'activité (passé ou planifiée)
( jj-mm-aaaa)": "11/25/2016", "Département": "Ouest", "Commune": "Pointe A Raquette", "Section Communale": "9ème Pointe à Raquette"}, </v>
      </c>
    </row>
    <row r="2858" spans="1:30" x14ac:dyDescent="0.25">
      <c r="A2858" s="71" t="s">
        <v>1080</v>
      </c>
      <c r="B2858" s="71"/>
      <c r="C2858" s="71" t="s">
        <v>1164</v>
      </c>
      <c r="D2858" s="71" t="s">
        <v>15</v>
      </c>
      <c r="E2858" s="132">
        <v>42700</v>
      </c>
      <c r="F2858" s="77" t="s">
        <v>2417</v>
      </c>
      <c r="G2858" s="145" t="s">
        <v>1047</v>
      </c>
      <c r="H2858" s="138" t="str">
        <f>IFERROR(VLOOKUP(G2858,REFERENCES!O:P,2,FALSE),"")</f>
        <v xml:space="preserve">Nombre </v>
      </c>
      <c r="I2858" s="207">
        <v>300</v>
      </c>
      <c r="J2858" s="207"/>
      <c r="K2858" s="207"/>
      <c r="L2858" s="207"/>
      <c r="M2858" s="147"/>
      <c r="N2858" s="207">
        <v>300</v>
      </c>
      <c r="O2858" s="149" t="s">
        <v>1038</v>
      </c>
      <c r="P2858" s="71" t="s">
        <v>172</v>
      </c>
      <c r="Q2858" s="206" t="s">
        <v>198</v>
      </c>
      <c r="R2858" s="176" t="s">
        <v>1209</v>
      </c>
      <c r="S2858" s="206"/>
      <c r="T2858" s="206"/>
      <c r="U2858" s="206"/>
      <c r="V2858" s="145"/>
      <c r="W2858" s="206" t="str">
        <f t="shared" si="134"/>
        <v>WOR20161126OUAN10</v>
      </c>
      <c r="X2858" s="206">
        <f t="shared" si="135"/>
        <v>0</v>
      </c>
      <c r="Y2858" s="206" t="str">
        <f>VLOOKUP(P2858,NIVEAUXADMIN!A:B,2,FALSE)</f>
        <v>HT01</v>
      </c>
      <c r="Z2858" s="206" t="str">
        <f>VLOOKUP(Q2858,NIVEAUXADMIN!E:F,2,FALSE)</f>
        <v>HT01151</v>
      </c>
      <c r="AA2858" s="206" t="str">
        <f>VLOOKUP(R2858,NIVEAUXADMIN!I:J,2,FALSE)</f>
        <v>HT01151-05</v>
      </c>
      <c r="AB2858" s="206">
        <f>IF(SUMPRODUCT(($A$4:$A2858=A2858)*($Q$4:$Q2858=Q2858))&gt;1,0,1)</f>
        <v>0</v>
      </c>
      <c r="AC2858" s="207">
        <f>IF(SUMPRODUCT(($A$4:$A2858=A2858)*($F$4:$F2858=F2858)*($Q$4:$Q2858=Q2858))&gt;1,0,1)</f>
        <v>0</v>
      </c>
      <c r="AD2858" s="206" t="str">
        <f t="shared" si="136"/>
        <v xml:space="preserve">{"Organisation": "World Vision International", "Indicateur": "Distribution de biens non-alimentaire", "Statut": "Réalisé", "Date de l'activité (passé ou planifiée)
( jj-mm-aaaa)": "11/26/2016", "Département": "Ouest", "Commune": "Anse A Galet", "Section Communale": "10ème Pickmy"}, </v>
      </c>
    </row>
    <row r="2859" spans="1:30" x14ac:dyDescent="0.25">
      <c r="A2859" s="71" t="s">
        <v>1080</v>
      </c>
      <c r="B2859" s="71"/>
      <c r="C2859" s="71" t="s">
        <v>1164</v>
      </c>
      <c r="D2859" s="71" t="s">
        <v>15</v>
      </c>
      <c r="E2859" s="132">
        <v>42700</v>
      </c>
      <c r="F2859" s="77" t="s">
        <v>2417</v>
      </c>
      <c r="G2859" s="145" t="s">
        <v>1051</v>
      </c>
      <c r="H2859" s="138" t="str">
        <f>IFERROR(VLOOKUP(G2859,REFERENCES!O:P,2,FALSE),"")</f>
        <v xml:space="preserve">Nombre </v>
      </c>
      <c r="I2859" s="207">
        <v>300</v>
      </c>
      <c r="J2859" s="207"/>
      <c r="K2859" s="207"/>
      <c r="L2859" s="207"/>
      <c r="M2859" s="147"/>
      <c r="N2859" s="207">
        <v>300</v>
      </c>
      <c r="O2859" s="149" t="s">
        <v>1038</v>
      </c>
      <c r="P2859" s="71" t="s">
        <v>172</v>
      </c>
      <c r="Q2859" s="206" t="s">
        <v>198</v>
      </c>
      <c r="R2859" s="176" t="s">
        <v>1209</v>
      </c>
      <c r="S2859" s="206"/>
      <c r="T2859" s="206"/>
      <c r="U2859" s="206"/>
      <c r="V2859" s="145"/>
      <c r="W2859" s="206" t="str">
        <f t="shared" si="134"/>
        <v>WOR20161126OUAN10</v>
      </c>
      <c r="X2859" s="206">
        <f t="shared" si="135"/>
        <v>0</v>
      </c>
      <c r="Y2859" s="206" t="str">
        <f>VLOOKUP(P2859,NIVEAUXADMIN!A:B,2,FALSE)</f>
        <v>HT01</v>
      </c>
      <c r="Z2859" s="206" t="str">
        <f>VLOOKUP(Q2859,NIVEAUXADMIN!E:F,2,FALSE)</f>
        <v>HT01151</v>
      </c>
      <c r="AA2859" s="206" t="str">
        <f>VLOOKUP(R2859,NIVEAUXADMIN!I:J,2,FALSE)</f>
        <v>HT01151-05</v>
      </c>
      <c r="AB2859" s="206">
        <f>IF(SUMPRODUCT(($A$4:$A2859=A2859)*($Q$4:$Q2859=Q2859))&gt;1,0,1)</f>
        <v>0</v>
      </c>
      <c r="AC2859" s="207">
        <f>IF(SUMPRODUCT(($A$4:$A2859=A2859)*($F$4:$F2859=F2859)*($Q$4:$Q2859=Q2859))&gt;1,0,1)</f>
        <v>0</v>
      </c>
      <c r="AD2859" s="206" t="str">
        <f t="shared" si="136"/>
        <v xml:space="preserve">{"Organisation": "World Vision International", "Indicateur": "Distribution de biens non-alimentaire", "Statut": "Réalisé", "Date de l'activité (passé ou planifiée)
( jj-mm-aaaa)": "11/26/2016", "Département": "Ouest", "Commune": "Anse A Galet", "Section Communale": "10ème Pickmy"}, </v>
      </c>
    </row>
    <row r="2860" spans="1:30" x14ac:dyDescent="0.25">
      <c r="A2860" s="71" t="s">
        <v>1080</v>
      </c>
      <c r="B2860" s="71"/>
      <c r="C2860" s="71" t="s">
        <v>1164</v>
      </c>
      <c r="D2860" s="71" t="s">
        <v>15</v>
      </c>
      <c r="E2860" s="132">
        <v>42700</v>
      </c>
      <c r="F2860" s="77" t="s">
        <v>2417</v>
      </c>
      <c r="G2860" s="145" t="s">
        <v>1054</v>
      </c>
      <c r="H2860" s="138" t="str">
        <f>IFERROR(VLOOKUP(G2860,REFERENCES!O:P,2,FALSE),"")</f>
        <v xml:space="preserve">Nombre </v>
      </c>
      <c r="I2860" s="207">
        <v>300</v>
      </c>
      <c r="J2860" s="207"/>
      <c r="K2860" s="207"/>
      <c r="L2860" s="207"/>
      <c r="M2860" s="147"/>
      <c r="N2860" s="207">
        <v>300</v>
      </c>
      <c r="O2860" s="149" t="s">
        <v>1038</v>
      </c>
      <c r="P2860" s="71" t="s">
        <v>172</v>
      </c>
      <c r="Q2860" s="206" t="s">
        <v>198</v>
      </c>
      <c r="R2860" s="176" t="s">
        <v>1209</v>
      </c>
      <c r="S2860" s="206"/>
      <c r="T2860" s="206"/>
      <c r="U2860" s="206"/>
      <c r="V2860" s="145"/>
      <c r="W2860" s="206" t="str">
        <f t="shared" si="134"/>
        <v>WOR20161126OUAN10</v>
      </c>
      <c r="X2860" s="206">
        <f t="shared" si="135"/>
        <v>0</v>
      </c>
      <c r="Y2860" s="206" t="str">
        <f>VLOOKUP(P2860,NIVEAUXADMIN!A:B,2,FALSE)</f>
        <v>HT01</v>
      </c>
      <c r="Z2860" s="206" t="str">
        <f>VLOOKUP(Q2860,NIVEAUXADMIN!E:F,2,FALSE)</f>
        <v>HT01151</v>
      </c>
      <c r="AA2860" s="206" t="str">
        <f>VLOOKUP(R2860,NIVEAUXADMIN!I:J,2,FALSE)</f>
        <v>HT01151-05</v>
      </c>
      <c r="AB2860" s="206">
        <f>IF(SUMPRODUCT(($A$4:$A2860=A2860)*($Q$4:$Q2860=Q2860))&gt;1,0,1)</f>
        <v>0</v>
      </c>
      <c r="AC2860" s="207">
        <f>IF(SUMPRODUCT(($A$4:$A2860=A2860)*($F$4:$F2860=F2860)*($Q$4:$Q2860=Q2860))&gt;1,0,1)</f>
        <v>0</v>
      </c>
      <c r="AD2860" s="206" t="str">
        <f t="shared" si="136"/>
        <v xml:space="preserve">{"Organisation": "World Vision International", "Indicateur": "Distribution de biens non-alimentaire", "Statut": "Réalisé", "Date de l'activité (passé ou planifiée)
( jj-mm-aaaa)": "11/26/2016", "Département": "Ouest", "Commune": "Anse A Galet", "Section Communale": "10ème Pickmy"}, </v>
      </c>
    </row>
    <row r="2861" spans="1:30" x14ac:dyDescent="0.25">
      <c r="A2861" s="206" t="s">
        <v>1080</v>
      </c>
      <c r="B2861" s="206"/>
      <c r="C2861" s="206" t="s">
        <v>1164</v>
      </c>
      <c r="D2861" s="206" t="s">
        <v>15</v>
      </c>
      <c r="E2861" s="132">
        <v>42700</v>
      </c>
      <c r="F2861" s="77" t="s">
        <v>2417</v>
      </c>
      <c r="G2861" s="145" t="s">
        <v>1055</v>
      </c>
      <c r="H2861" s="138" t="str">
        <f>IFERROR(VLOOKUP(G2861,REFERENCES!O:P,2,FALSE),"")</f>
        <v xml:space="preserve">Nombre </v>
      </c>
      <c r="I2861" s="207">
        <v>300</v>
      </c>
      <c r="J2861" s="207"/>
      <c r="K2861" s="207"/>
      <c r="L2861" s="207"/>
      <c r="M2861" s="147"/>
      <c r="N2861" s="207">
        <v>300</v>
      </c>
      <c r="O2861" s="149" t="s">
        <v>1038</v>
      </c>
      <c r="P2861" s="206" t="s">
        <v>172</v>
      </c>
      <c r="Q2861" s="206" t="s">
        <v>198</v>
      </c>
      <c r="R2861" s="176" t="s">
        <v>1209</v>
      </c>
      <c r="S2861" s="206"/>
      <c r="T2861" s="206"/>
      <c r="U2861" s="206"/>
      <c r="V2861" s="145"/>
      <c r="W2861" s="206" t="str">
        <f t="shared" si="134"/>
        <v>WOR20161126OUAN10</v>
      </c>
      <c r="X2861" s="206">
        <f t="shared" si="135"/>
        <v>0</v>
      </c>
      <c r="Y2861" s="206" t="str">
        <f>VLOOKUP(P2861,NIVEAUXADMIN!A:B,2,FALSE)</f>
        <v>HT01</v>
      </c>
      <c r="Z2861" s="206" t="str">
        <f>VLOOKUP(Q2861,NIVEAUXADMIN!E:F,2,FALSE)</f>
        <v>HT01151</v>
      </c>
      <c r="AA2861" s="206" t="str">
        <f>VLOOKUP(R2861,NIVEAUXADMIN!I:J,2,FALSE)</f>
        <v>HT01151-05</v>
      </c>
      <c r="AB2861" s="206">
        <f>IF(SUMPRODUCT(($A$4:$A2861=A2861)*($Q$4:$Q2861=Q2861))&gt;1,0,1)</f>
        <v>0</v>
      </c>
      <c r="AC2861" s="207">
        <f>IF(SUMPRODUCT(($A$4:$A2861=A2861)*($F$4:$F2861=F2861)*($Q$4:$Q2861=Q2861))&gt;1,0,1)</f>
        <v>0</v>
      </c>
      <c r="AD2861" s="206" t="str">
        <f t="shared" si="136"/>
        <v xml:space="preserve">{"Organisation": "World Vision International", "Indicateur": "Distribution de biens non-alimentaire", "Statut": "Réalisé", "Date de l'activité (passé ou planifiée)
( jj-mm-aaaa)": "11/26/2016", "Département": "Ouest", "Commune": "Anse A Galet", "Section Communale": "10ème Pickmy"}, </v>
      </c>
    </row>
    <row r="2862" spans="1:30" x14ac:dyDescent="0.25">
      <c r="A2862" s="206" t="s">
        <v>1080</v>
      </c>
      <c r="B2862" s="206"/>
      <c r="C2862" s="206" t="s">
        <v>1164</v>
      </c>
      <c r="D2862" s="206" t="s">
        <v>15</v>
      </c>
      <c r="E2862" s="132">
        <v>42700</v>
      </c>
      <c r="F2862" s="77" t="s">
        <v>2417</v>
      </c>
      <c r="G2862" s="145" t="s">
        <v>1050</v>
      </c>
      <c r="H2862" s="138" t="str">
        <f>IFERROR(VLOOKUP(G2862,REFERENCES!O:P,2,FALSE),"")</f>
        <v xml:space="preserve">Nombre </v>
      </c>
      <c r="I2862" s="207">
        <v>300</v>
      </c>
      <c r="J2862" s="207"/>
      <c r="K2862" s="207"/>
      <c r="L2862" s="207"/>
      <c r="M2862" s="147"/>
      <c r="N2862" s="207">
        <v>300</v>
      </c>
      <c r="O2862" s="149" t="s">
        <v>1038</v>
      </c>
      <c r="P2862" s="206" t="s">
        <v>172</v>
      </c>
      <c r="Q2862" s="206" t="s">
        <v>198</v>
      </c>
      <c r="R2862" s="176" t="s">
        <v>1209</v>
      </c>
      <c r="S2862" s="206"/>
      <c r="T2862" s="206"/>
      <c r="U2862" s="206"/>
      <c r="V2862" s="145"/>
      <c r="W2862" s="206" t="str">
        <f t="shared" si="134"/>
        <v>WOR20161126OUAN10</v>
      </c>
      <c r="X2862" s="206">
        <f t="shared" si="135"/>
        <v>0</v>
      </c>
      <c r="Y2862" s="206" t="str">
        <f>VLOOKUP(P2862,NIVEAUXADMIN!A:B,2,FALSE)</f>
        <v>HT01</v>
      </c>
      <c r="Z2862" s="206" t="str">
        <f>VLOOKUP(Q2862,NIVEAUXADMIN!E:F,2,FALSE)</f>
        <v>HT01151</v>
      </c>
      <c r="AA2862" s="206" t="str">
        <f>VLOOKUP(R2862,NIVEAUXADMIN!I:J,2,FALSE)</f>
        <v>HT01151-05</v>
      </c>
      <c r="AB2862" s="206">
        <f>IF(SUMPRODUCT(($A$4:$A2862=A2862)*($Q$4:$Q2862=Q2862))&gt;1,0,1)</f>
        <v>0</v>
      </c>
      <c r="AC2862" s="207">
        <f>IF(SUMPRODUCT(($A$4:$A2862=A2862)*($F$4:$F2862=F2862)*($Q$4:$Q2862=Q2862))&gt;1,0,1)</f>
        <v>0</v>
      </c>
      <c r="AD2862" s="206" t="str">
        <f t="shared" si="136"/>
        <v xml:space="preserve">{"Organisation": "World Vision International", "Indicateur": "Distribution de biens non-alimentaire", "Statut": "Réalisé", "Date de l'activité (passé ou planifiée)
( jj-mm-aaaa)": "11/26/2016", "Département": "Ouest", "Commune": "Anse A Galet", "Section Communale": "10ème Pickmy"}, </v>
      </c>
    </row>
    <row r="2863" spans="1:30" x14ac:dyDescent="0.25">
      <c r="A2863" s="206" t="s">
        <v>1080</v>
      </c>
      <c r="B2863" s="206"/>
      <c r="C2863" s="206"/>
      <c r="D2863" s="206" t="s">
        <v>15</v>
      </c>
      <c r="E2863" s="132">
        <v>42700</v>
      </c>
      <c r="F2863" s="77" t="s">
        <v>2416</v>
      </c>
      <c r="G2863" s="217" t="s">
        <v>1027</v>
      </c>
      <c r="H2863" s="138" t="str">
        <f>IFERROR(VLOOKUP(G2863,REFERENCES!O:P,2,FALSE),"")</f>
        <v/>
      </c>
      <c r="I2863" s="182">
        <v>300</v>
      </c>
      <c r="J2863" s="182"/>
      <c r="K2863" s="182"/>
      <c r="L2863" s="182"/>
      <c r="M2863" s="147"/>
      <c r="N2863" s="207">
        <v>300</v>
      </c>
      <c r="O2863" s="149" t="s">
        <v>1038</v>
      </c>
      <c r="P2863" s="206" t="s">
        <v>172</v>
      </c>
      <c r="Q2863" s="206" t="s">
        <v>198</v>
      </c>
      <c r="R2863" s="176" t="s">
        <v>1209</v>
      </c>
      <c r="S2863" s="206"/>
      <c r="T2863" s="186"/>
      <c r="U2863" s="180"/>
      <c r="V2863" s="145"/>
      <c r="W2863" s="206" t="str">
        <f t="shared" si="134"/>
        <v>WOR20161126OUAN10</v>
      </c>
      <c r="X2863" s="206">
        <f t="shared" si="135"/>
        <v>0</v>
      </c>
      <c r="Y2863" s="206" t="str">
        <f>VLOOKUP(P2863,NIVEAUXADMIN!A:B,2,FALSE)</f>
        <v>HT01</v>
      </c>
      <c r="Z2863" s="206" t="str">
        <f>VLOOKUP(Q2863,NIVEAUXADMIN!E:F,2,FALSE)</f>
        <v>HT01151</v>
      </c>
      <c r="AA2863" s="206" t="str">
        <f>VLOOKUP(R2863,NIVEAUXADMIN!I:J,2,FALSE)</f>
        <v>HT01151-05</v>
      </c>
      <c r="AB2863" s="206">
        <f>IF(SUMPRODUCT(($A$4:$A2863=A2863)*($Q$4:$Q2863=Q2863))&gt;1,0,1)</f>
        <v>0</v>
      </c>
      <c r="AC2863" s="207">
        <f>IF(SUMPRODUCT(($A$4:$A2863=A2863)*($F$4:$F2863=F2863)*($Q$4:$Q2863=Q2863))&gt;1,0,1)</f>
        <v>0</v>
      </c>
      <c r="AD2863" s="206" t="str">
        <f t="shared" si="136"/>
        <v xml:space="preserve">{"Organisation": "World Vision International", "Indicateur": "Formation technique", "Statut": "Réalisé", "Date de l'activité (passé ou planifiée)
( jj-mm-aaaa)": "11/26/2016", "Département": "Ouest", "Commune": "Anse A Galet", "Section Communale": "10ème Pickmy"}, </v>
      </c>
    </row>
    <row r="2864" spans="1:30" x14ac:dyDescent="0.25">
      <c r="A2864" s="206" t="s">
        <v>1080</v>
      </c>
      <c r="B2864" s="206"/>
      <c r="C2864" s="206" t="s">
        <v>1164</v>
      </c>
      <c r="D2864" s="206" t="s">
        <v>15</v>
      </c>
      <c r="E2864" s="132">
        <v>42702</v>
      </c>
      <c r="F2864" s="77" t="s">
        <v>2417</v>
      </c>
      <c r="G2864" s="145" t="s">
        <v>1047</v>
      </c>
      <c r="H2864" s="138" t="str">
        <f>IFERROR(VLOOKUP(G2864,REFERENCES!O:P,2,FALSE),"")</f>
        <v xml:space="preserve">Nombre </v>
      </c>
      <c r="I2864" s="207">
        <v>350</v>
      </c>
      <c r="J2864" s="207"/>
      <c r="K2864" s="207"/>
      <c r="L2864" s="207"/>
      <c r="M2864" s="147"/>
      <c r="N2864" s="207">
        <v>350</v>
      </c>
      <c r="O2864" s="149" t="s">
        <v>1038</v>
      </c>
      <c r="P2864" s="206" t="s">
        <v>172</v>
      </c>
      <c r="Q2864" s="206" t="s">
        <v>198</v>
      </c>
      <c r="R2864" s="176" t="s">
        <v>1596</v>
      </c>
      <c r="S2864" s="206"/>
      <c r="T2864" s="206"/>
      <c r="U2864" s="206"/>
      <c r="V2864" s="145"/>
      <c r="W2864" s="206" t="str">
        <f t="shared" si="134"/>
        <v>WOR20161128OUAN4È</v>
      </c>
      <c r="X2864" s="206">
        <f t="shared" si="135"/>
        <v>0</v>
      </c>
      <c r="Y2864" s="206" t="str">
        <f>VLOOKUP(P2864,NIVEAUXADMIN!A:B,2,FALSE)</f>
        <v>HT01</v>
      </c>
      <c r="Z2864" s="206" t="str">
        <f>VLOOKUP(Q2864,NIVEAUXADMIN!E:F,2,FALSE)</f>
        <v>HT01151</v>
      </c>
      <c r="AA2864" s="206" t="str">
        <f>VLOOKUP(R2864,NIVEAUXADMIN!I:J,2,FALSE)</f>
        <v>HT01151-04</v>
      </c>
      <c r="AB2864" s="206">
        <f>IF(SUMPRODUCT(($A$4:$A2864=A2864)*($Q$4:$Q2864=Q2864))&gt;1,0,1)</f>
        <v>0</v>
      </c>
      <c r="AC2864" s="207">
        <f>IF(SUMPRODUCT(($A$4:$A2864=A2864)*($F$4:$F2864=F2864)*($Q$4:$Q2864=Q2864))&gt;1,0,1)</f>
        <v>0</v>
      </c>
      <c r="AD2864" s="206" t="str">
        <f t="shared" si="136"/>
        <v xml:space="preserve">{"Organisation": "World Vision International", "Indicateur": "Distribution de biens non-alimentaire", "Statut": "Réalisé", "Date de l'activité (passé ou planifiée)
( jj-mm-aaaa)": "11/28/2016", "Département": "Ouest", "Commune": "Anse A Galet", "Section Communale": "4ème Grand Lagon"}, </v>
      </c>
    </row>
    <row r="2865" spans="1:30" x14ac:dyDescent="0.25">
      <c r="A2865" s="206" t="s">
        <v>1080</v>
      </c>
      <c r="B2865" s="206"/>
      <c r="C2865" s="206" t="s">
        <v>1164</v>
      </c>
      <c r="D2865" s="206" t="s">
        <v>15</v>
      </c>
      <c r="E2865" s="132">
        <v>42702</v>
      </c>
      <c r="F2865" s="77" t="s">
        <v>2417</v>
      </c>
      <c r="G2865" s="145" t="s">
        <v>1047</v>
      </c>
      <c r="H2865" s="138" t="str">
        <f>IFERROR(VLOOKUP(G2865,REFERENCES!O:P,2,FALSE),"")</f>
        <v xml:space="preserve">Nombre </v>
      </c>
      <c r="I2865" s="207">
        <v>400</v>
      </c>
      <c r="J2865" s="207"/>
      <c r="K2865" s="207"/>
      <c r="L2865" s="207"/>
      <c r="M2865" s="147"/>
      <c r="N2865" s="207">
        <v>400</v>
      </c>
      <c r="O2865" s="149" t="s">
        <v>1038</v>
      </c>
      <c r="P2865" s="206" t="s">
        <v>172</v>
      </c>
      <c r="Q2865" s="206" t="s">
        <v>492</v>
      </c>
      <c r="R2865" s="176" t="s">
        <v>1757</v>
      </c>
      <c r="S2865" s="206"/>
      <c r="T2865" s="206"/>
      <c r="U2865" s="206"/>
      <c r="V2865" s="145"/>
      <c r="W2865" s="206" t="str">
        <f t="shared" si="134"/>
        <v>WOR20161128OUPO9È</v>
      </c>
      <c r="X2865" s="206">
        <f t="shared" si="135"/>
        <v>0</v>
      </c>
      <c r="Y2865" s="206" t="str">
        <f>VLOOKUP(P2865,NIVEAUXADMIN!A:B,2,FALSE)</f>
        <v>HT01</v>
      </c>
      <c r="Z2865" s="206" t="str">
        <f>VLOOKUP(Q2865,NIVEAUXADMIN!E:F,2,FALSE)</f>
        <v>HT01152</v>
      </c>
      <c r="AA2865" s="206" t="str">
        <f>VLOOKUP(R2865,NIVEAUXADMIN!I:J,2,FALSE)</f>
        <v>HT01152-04</v>
      </c>
      <c r="AB2865" s="206">
        <f>IF(SUMPRODUCT(($A$4:$A2865=A2865)*($Q$4:$Q2865=Q2865))&gt;1,0,1)</f>
        <v>0</v>
      </c>
      <c r="AC2865" s="207">
        <f>IF(SUMPRODUCT(($A$4:$A2865=A2865)*($F$4:$F2865=F2865)*($Q$4:$Q2865=Q2865))&gt;1,0,1)</f>
        <v>0</v>
      </c>
      <c r="AD2865"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66" spans="1:30" x14ac:dyDescent="0.25">
      <c r="A2866" s="206" t="s">
        <v>1080</v>
      </c>
      <c r="B2866" s="206"/>
      <c r="C2866" s="206" t="s">
        <v>1164</v>
      </c>
      <c r="D2866" s="206" t="s">
        <v>15</v>
      </c>
      <c r="E2866" s="132">
        <v>42702</v>
      </c>
      <c r="F2866" s="77" t="s">
        <v>2417</v>
      </c>
      <c r="G2866" s="145" t="s">
        <v>1051</v>
      </c>
      <c r="H2866" s="138" t="str">
        <f>IFERROR(VLOOKUP(G2866,REFERENCES!O:P,2,FALSE),"")</f>
        <v xml:space="preserve">Nombre </v>
      </c>
      <c r="I2866" s="207">
        <v>350</v>
      </c>
      <c r="J2866" s="207"/>
      <c r="K2866" s="207"/>
      <c r="L2866" s="207"/>
      <c r="M2866" s="147"/>
      <c r="N2866" s="207">
        <v>350</v>
      </c>
      <c r="O2866" s="149" t="s">
        <v>1038</v>
      </c>
      <c r="P2866" s="206" t="s">
        <v>172</v>
      </c>
      <c r="Q2866" s="206" t="s">
        <v>198</v>
      </c>
      <c r="R2866" s="176" t="s">
        <v>1596</v>
      </c>
      <c r="S2866" s="206"/>
      <c r="T2866" s="206"/>
      <c r="U2866" s="206"/>
      <c r="V2866" s="145"/>
      <c r="W2866" s="206" t="str">
        <f t="shared" si="134"/>
        <v>WOR20161128OUAN4È</v>
      </c>
      <c r="X2866" s="206">
        <f t="shared" si="135"/>
        <v>0</v>
      </c>
      <c r="Y2866" s="206" t="str">
        <f>VLOOKUP(P2866,NIVEAUXADMIN!A:B,2,FALSE)</f>
        <v>HT01</v>
      </c>
      <c r="Z2866" s="206" t="str">
        <f>VLOOKUP(Q2866,NIVEAUXADMIN!E:F,2,FALSE)</f>
        <v>HT01151</v>
      </c>
      <c r="AA2866" s="206" t="str">
        <f>VLOOKUP(R2866,NIVEAUXADMIN!I:J,2,FALSE)</f>
        <v>HT01151-04</v>
      </c>
      <c r="AB2866" s="206">
        <f>IF(SUMPRODUCT(($A$4:$A2866=A2866)*($Q$4:$Q2866=Q2866))&gt;1,0,1)</f>
        <v>0</v>
      </c>
      <c r="AC2866" s="207">
        <f>IF(SUMPRODUCT(($A$4:$A2866=A2866)*($F$4:$F2866=F2866)*($Q$4:$Q2866=Q2866))&gt;1,0,1)</f>
        <v>0</v>
      </c>
      <c r="AD2866" s="206" t="str">
        <f t="shared" si="136"/>
        <v xml:space="preserve">{"Organisation": "World Vision International", "Indicateur": "Distribution de biens non-alimentaire", "Statut": "Réalisé", "Date de l'activité (passé ou planifiée)
( jj-mm-aaaa)": "11/28/2016", "Département": "Ouest", "Commune": "Anse A Galet", "Section Communale": "4ème Grand Lagon"}, </v>
      </c>
    </row>
    <row r="2867" spans="1:30" x14ac:dyDescent="0.25">
      <c r="A2867" s="206" t="s">
        <v>1080</v>
      </c>
      <c r="B2867" s="206"/>
      <c r="C2867" s="206" t="s">
        <v>1164</v>
      </c>
      <c r="D2867" s="206" t="s">
        <v>15</v>
      </c>
      <c r="E2867" s="132">
        <v>42702</v>
      </c>
      <c r="F2867" s="77" t="s">
        <v>2417</v>
      </c>
      <c r="G2867" s="145" t="s">
        <v>1051</v>
      </c>
      <c r="H2867" s="138" t="str">
        <f>IFERROR(VLOOKUP(G2867,REFERENCES!O:P,2,FALSE),"")</f>
        <v xml:space="preserve">Nombre </v>
      </c>
      <c r="I2867" s="207">
        <v>400</v>
      </c>
      <c r="J2867" s="207"/>
      <c r="K2867" s="207"/>
      <c r="L2867" s="207"/>
      <c r="M2867" s="147"/>
      <c r="N2867" s="207">
        <v>400</v>
      </c>
      <c r="O2867" s="149" t="s">
        <v>1038</v>
      </c>
      <c r="P2867" s="206" t="s">
        <v>172</v>
      </c>
      <c r="Q2867" s="206" t="s">
        <v>492</v>
      </c>
      <c r="R2867" s="176" t="s">
        <v>1757</v>
      </c>
      <c r="S2867" s="206"/>
      <c r="T2867" s="206"/>
      <c r="U2867" s="206"/>
      <c r="V2867" s="145"/>
      <c r="W2867" s="206" t="str">
        <f t="shared" si="134"/>
        <v>WOR20161128OUPO9È</v>
      </c>
      <c r="X2867" s="206">
        <f t="shared" si="135"/>
        <v>0</v>
      </c>
      <c r="Y2867" s="206" t="str">
        <f>VLOOKUP(P2867,NIVEAUXADMIN!A:B,2,FALSE)</f>
        <v>HT01</v>
      </c>
      <c r="Z2867" s="206" t="str">
        <f>VLOOKUP(Q2867,NIVEAUXADMIN!E:F,2,FALSE)</f>
        <v>HT01152</v>
      </c>
      <c r="AA2867" s="206" t="str">
        <f>VLOOKUP(R2867,NIVEAUXADMIN!I:J,2,FALSE)</f>
        <v>HT01152-04</v>
      </c>
      <c r="AB2867" s="206">
        <f>IF(SUMPRODUCT(($A$4:$A2867=A2867)*($Q$4:$Q2867=Q2867))&gt;1,0,1)</f>
        <v>0</v>
      </c>
      <c r="AC2867" s="207">
        <f>IF(SUMPRODUCT(($A$4:$A2867=A2867)*($F$4:$F2867=F2867)*($Q$4:$Q2867=Q2867))&gt;1,0,1)</f>
        <v>0</v>
      </c>
      <c r="AD2867"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68" spans="1:30" x14ac:dyDescent="0.25">
      <c r="A2868" s="206" t="s">
        <v>1080</v>
      </c>
      <c r="B2868" s="206"/>
      <c r="C2868" s="206" t="s">
        <v>1164</v>
      </c>
      <c r="D2868" s="206" t="s">
        <v>15</v>
      </c>
      <c r="E2868" s="132">
        <v>42702</v>
      </c>
      <c r="F2868" s="77" t="s">
        <v>2417</v>
      </c>
      <c r="G2868" s="145" t="s">
        <v>1054</v>
      </c>
      <c r="H2868" s="138" t="str">
        <f>IFERROR(VLOOKUP(G2868,REFERENCES!O:P,2,FALSE),"")</f>
        <v xml:space="preserve">Nombre </v>
      </c>
      <c r="I2868" s="207">
        <v>350</v>
      </c>
      <c r="J2868" s="207"/>
      <c r="K2868" s="207"/>
      <c r="L2868" s="207"/>
      <c r="M2868" s="147"/>
      <c r="N2868" s="207">
        <v>350</v>
      </c>
      <c r="O2868" s="149" t="s">
        <v>1038</v>
      </c>
      <c r="P2868" s="206" t="s">
        <v>172</v>
      </c>
      <c r="Q2868" s="206" t="s">
        <v>198</v>
      </c>
      <c r="R2868" s="176" t="s">
        <v>1596</v>
      </c>
      <c r="S2868" s="206"/>
      <c r="T2868" s="206"/>
      <c r="U2868" s="206"/>
      <c r="V2868" s="145"/>
      <c r="W2868" s="206" t="str">
        <f t="shared" si="134"/>
        <v>WOR20161128OUAN4È</v>
      </c>
      <c r="X2868" s="206">
        <f t="shared" si="135"/>
        <v>0</v>
      </c>
      <c r="Y2868" s="206" t="str">
        <f>VLOOKUP(P2868,NIVEAUXADMIN!A:B,2,FALSE)</f>
        <v>HT01</v>
      </c>
      <c r="Z2868" s="206" t="str">
        <f>VLOOKUP(Q2868,NIVEAUXADMIN!E:F,2,FALSE)</f>
        <v>HT01151</v>
      </c>
      <c r="AA2868" s="206" t="str">
        <f>VLOOKUP(R2868,NIVEAUXADMIN!I:J,2,FALSE)</f>
        <v>HT01151-04</v>
      </c>
      <c r="AB2868" s="206">
        <f>IF(SUMPRODUCT(($A$4:$A2868=A2868)*($Q$4:$Q2868=Q2868))&gt;1,0,1)</f>
        <v>0</v>
      </c>
      <c r="AC2868" s="207">
        <f>IF(SUMPRODUCT(($A$4:$A2868=A2868)*($F$4:$F2868=F2868)*($Q$4:$Q2868=Q2868))&gt;1,0,1)</f>
        <v>0</v>
      </c>
      <c r="AD2868" s="206" t="str">
        <f t="shared" si="136"/>
        <v xml:space="preserve">{"Organisation": "World Vision International", "Indicateur": "Distribution de biens non-alimentaire", "Statut": "Réalisé", "Date de l'activité (passé ou planifiée)
( jj-mm-aaaa)": "11/28/2016", "Département": "Ouest", "Commune": "Anse A Galet", "Section Communale": "4ème Grand Lagon"}, </v>
      </c>
    </row>
    <row r="2869" spans="1:30" x14ac:dyDescent="0.25">
      <c r="A2869" s="206" t="s">
        <v>1080</v>
      </c>
      <c r="B2869" s="206"/>
      <c r="C2869" s="206" t="s">
        <v>1164</v>
      </c>
      <c r="D2869" s="206" t="s">
        <v>15</v>
      </c>
      <c r="E2869" s="132">
        <v>42702</v>
      </c>
      <c r="F2869" s="77" t="s">
        <v>2417</v>
      </c>
      <c r="G2869" s="145" t="s">
        <v>1054</v>
      </c>
      <c r="H2869" s="138" t="str">
        <f>IFERROR(VLOOKUP(G2869,REFERENCES!O:P,2,FALSE),"")</f>
        <v xml:space="preserve">Nombre </v>
      </c>
      <c r="I2869" s="207">
        <v>400</v>
      </c>
      <c r="J2869" s="207"/>
      <c r="K2869" s="207"/>
      <c r="L2869" s="207"/>
      <c r="M2869" s="147"/>
      <c r="N2869" s="207">
        <v>400</v>
      </c>
      <c r="O2869" s="149" t="s">
        <v>1038</v>
      </c>
      <c r="P2869" s="206" t="s">
        <v>172</v>
      </c>
      <c r="Q2869" s="206" t="s">
        <v>492</v>
      </c>
      <c r="R2869" s="176" t="s">
        <v>1757</v>
      </c>
      <c r="S2869" s="206"/>
      <c r="T2869" s="206"/>
      <c r="U2869" s="206"/>
      <c r="V2869" s="145"/>
      <c r="W2869" s="206" t="str">
        <f t="shared" si="134"/>
        <v>WOR20161128OUPO9È</v>
      </c>
      <c r="X2869" s="206">
        <f t="shared" si="135"/>
        <v>0</v>
      </c>
      <c r="Y2869" s="206" t="str">
        <f>VLOOKUP(P2869,NIVEAUXADMIN!A:B,2,FALSE)</f>
        <v>HT01</v>
      </c>
      <c r="Z2869" s="206" t="str">
        <f>VLOOKUP(Q2869,NIVEAUXADMIN!E:F,2,FALSE)</f>
        <v>HT01152</v>
      </c>
      <c r="AA2869" s="206" t="str">
        <f>VLOOKUP(R2869,NIVEAUXADMIN!I:J,2,FALSE)</f>
        <v>HT01152-04</v>
      </c>
      <c r="AB2869" s="206">
        <f>IF(SUMPRODUCT(($A$4:$A2869=A2869)*($Q$4:$Q2869=Q2869))&gt;1,0,1)</f>
        <v>0</v>
      </c>
      <c r="AC2869" s="207">
        <f>IF(SUMPRODUCT(($A$4:$A2869=A2869)*($F$4:$F2869=F2869)*($Q$4:$Q2869=Q2869))&gt;1,0,1)</f>
        <v>0</v>
      </c>
      <c r="AD2869"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0" spans="1:30" x14ac:dyDescent="0.25">
      <c r="A2870" s="206" t="s">
        <v>1080</v>
      </c>
      <c r="B2870" s="206"/>
      <c r="C2870" s="206" t="s">
        <v>1164</v>
      </c>
      <c r="D2870" s="206" t="s">
        <v>15</v>
      </c>
      <c r="E2870" s="132">
        <v>42702</v>
      </c>
      <c r="F2870" s="77" t="s">
        <v>2417</v>
      </c>
      <c r="G2870" s="145" t="s">
        <v>1055</v>
      </c>
      <c r="H2870" s="138" t="str">
        <f>IFERROR(VLOOKUP(G2870,REFERENCES!O:P,2,FALSE),"")</f>
        <v xml:space="preserve">Nombre </v>
      </c>
      <c r="I2870" s="207">
        <v>350</v>
      </c>
      <c r="J2870" s="207"/>
      <c r="K2870" s="207"/>
      <c r="L2870" s="207"/>
      <c r="M2870" s="147"/>
      <c r="N2870" s="207">
        <v>350</v>
      </c>
      <c r="O2870" s="149" t="s">
        <v>1038</v>
      </c>
      <c r="P2870" s="206" t="s">
        <v>172</v>
      </c>
      <c r="Q2870" s="206" t="s">
        <v>198</v>
      </c>
      <c r="R2870" s="176" t="s">
        <v>1596</v>
      </c>
      <c r="S2870" s="206"/>
      <c r="T2870" s="206"/>
      <c r="U2870" s="206"/>
      <c r="V2870" s="145"/>
      <c r="W2870" s="206" t="str">
        <f t="shared" si="134"/>
        <v>WOR20161128OUAN4È</v>
      </c>
      <c r="X2870" s="206">
        <f t="shared" si="135"/>
        <v>0</v>
      </c>
      <c r="Y2870" s="206" t="str">
        <f>VLOOKUP(P2870,NIVEAUXADMIN!A:B,2,FALSE)</f>
        <v>HT01</v>
      </c>
      <c r="Z2870" s="206" t="str">
        <f>VLOOKUP(Q2870,NIVEAUXADMIN!E:F,2,FALSE)</f>
        <v>HT01151</v>
      </c>
      <c r="AA2870" s="206" t="str">
        <f>VLOOKUP(R2870,NIVEAUXADMIN!I:J,2,FALSE)</f>
        <v>HT01151-04</v>
      </c>
      <c r="AB2870" s="206">
        <f>IF(SUMPRODUCT(($A$4:$A2870=A2870)*($Q$4:$Q2870=Q2870))&gt;1,0,1)</f>
        <v>0</v>
      </c>
      <c r="AC2870" s="207">
        <f>IF(SUMPRODUCT(($A$4:$A2870=A2870)*($F$4:$F2870=F2870)*($Q$4:$Q2870=Q2870))&gt;1,0,1)</f>
        <v>0</v>
      </c>
      <c r="AD2870" s="206" t="str">
        <f t="shared" si="136"/>
        <v xml:space="preserve">{"Organisation": "World Vision International", "Indicateur": "Distribution de biens non-alimentaire", "Statut": "Réalisé", "Date de l'activité (passé ou planifiée)
( jj-mm-aaaa)": "11/28/2016", "Département": "Ouest", "Commune": "Anse A Galet", "Section Communale": "4ème Grand Lagon"}, </v>
      </c>
    </row>
    <row r="2871" spans="1:30" x14ac:dyDescent="0.25">
      <c r="A2871" s="206" t="s">
        <v>1080</v>
      </c>
      <c r="B2871" s="206"/>
      <c r="C2871" s="206" t="s">
        <v>1164</v>
      </c>
      <c r="D2871" s="206" t="s">
        <v>15</v>
      </c>
      <c r="E2871" s="132">
        <v>42702</v>
      </c>
      <c r="F2871" s="77" t="s">
        <v>2417</v>
      </c>
      <c r="G2871" s="145" t="s">
        <v>1055</v>
      </c>
      <c r="H2871" s="138" t="str">
        <f>IFERROR(VLOOKUP(G2871,REFERENCES!O:P,2,FALSE),"")</f>
        <v xml:space="preserve">Nombre </v>
      </c>
      <c r="I2871" s="207">
        <v>400</v>
      </c>
      <c r="J2871" s="207"/>
      <c r="K2871" s="207"/>
      <c r="L2871" s="207"/>
      <c r="M2871" s="147"/>
      <c r="N2871" s="207">
        <v>400</v>
      </c>
      <c r="O2871" s="149" t="s">
        <v>1038</v>
      </c>
      <c r="P2871" s="206" t="s">
        <v>172</v>
      </c>
      <c r="Q2871" s="206" t="s">
        <v>492</v>
      </c>
      <c r="R2871" s="176" t="s">
        <v>1757</v>
      </c>
      <c r="S2871" s="206"/>
      <c r="T2871" s="206"/>
      <c r="U2871" s="206"/>
      <c r="V2871" s="145"/>
      <c r="W2871" s="206" t="str">
        <f t="shared" si="134"/>
        <v>WOR20161128OUPO9È</v>
      </c>
      <c r="X2871" s="206">
        <f t="shared" si="135"/>
        <v>0</v>
      </c>
      <c r="Y2871" s="206" t="str">
        <f>VLOOKUP(P2871,NIVEAUXADMIN!A:B,2,FALSE)</f>
        <v>HT01</v>
      </c>
      <c r="Z2871" s="206" t="str">
        <f>VLOOKUP(Q2871,NIVEAUXADMIN!E:F,2,FALSE)</f>
        <v>HT01152</v>
      </c>
      <c r="AA2871" s="206" t="str">
        <f>VLOOKUP(R2871,NIVEAUXADMIN!I:J,2,FALSE)</f>
        <v>HT01152-04</v>
      </c>
      <c r="AB2871" s="206">
        <f>IF(SUMPRODUCT(($A$4:$A2871=A2871)*($Q$4:$Q2871=Q2871))&gt;1,0,1)</f>
        <v>0</v>
      </c>
      <c r="AC2871" s="207">
        <f>IF(SUMPRODUCT(($A$4:$A2871=A2871)*($F$4:$F2871=F2871)*($Q$4:$Q2871=Q2871))&gt;1,0,1)</f>
        <v>0</v>
      </c>
      <c r="AD2871"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2" spans="1:30" x14ac:dyDescent="0.25">
      <c r="A2872" s="206" t="s">
        <v>1080</v>
      </c>
      <c r="B2872" s="206"/>
      <c r="C2872" s="206" t="s">
        <v>1164</v>
      </c>
      <c r="D2872" s="206" t="s">
        <v>15</v>
      </c>
      <c r="E2872" s="132">
        <v>42702</v>
      </c>
      <c r="F2872" s="77" t="s">
        <v>2417</v>
      </c>
      <c r="G2872" s="145" t="s">
        <v>1050</v>
      </c>
      <c r="H2872" s="138" t="str">
        <f>IFERROR(VLOOKUP(G2872,REFERENCES!O:P,2,FALSE),"")</f>
        <v xml:space="preserve">Nombre </v>
      </c>
      <c r="I2872" s="207">
        <v>350</v>
      </c>
      <c r="J2872" s="207"/>
      <c r="K2872" s="207"/>
      <c r="L2872" s="207"/>
      <c r="M2872" s="147"/>
      <c r="N2872" s="207">
        <v>350</v>
      </c>
      <c r="O2872" s="149" t="s">
        <v>1038</v>
      </c>
      <c r="P2872" s="206" t="s">
        <v>172</v>
      </c>
      <c r="Q2872" s="206" t="s">
        <v>198</v>
      </c>
      <c r="R2872" s="176" t="s">
        <v>1596</v>
      </c>
      <c r="S2872" s="206"/>
      <c r="T2872" s="206"/>
      <c r="U2872" s="206"/>
      <c r="V2872" s="145"/>
      <c r="W2872" s="206" t="str">
        <f t="shared" si="134"/>
        <v>WOR20161128OUAN4È</v>
      </c>
      <c r="X2872" s="206">
        <f t="shared" si="135"/>
        <v>0</v>
      </c>
      <c r="Y2872" s="206" t="str">
        <f>VLOOKUP(P2872,NIVEAUXADMIN!A:B,2,FALSE)</f>
        <v>HT01</v>
      </c>
      <c r="Z2872" s="206" t="str">
        <f>VLOOKUP(Q2872,NIVEAUXADMIN!E:F,2,FALSE)</f>
        <v>HT01151</v>
      </c>
      <c r="AA2872" s="206" t="str">
        <f>VLOOKUP(R2872,NIVEAUXADMIN!I:J,2,FALSE)</f>
        <v>HT01151-04</v>
      </c>
      <c r="AB2872" s="206">
        <f>IF(SUMPRODUCT(($A$4:$A2872=A2872)*($Q$4:$Q2872=Q2872))&gt;1,0,1)</f>
        <v>0</v>
      </c>
      <c r="AC2872" s="207">
        <f>IF(SUMPRODUCT(($A$4:$A2872=A2872)*($F$4:$F2872=F2872)*($Q$4:$Q2872=Q2872))&gt;1,0,1)</f>
        <v>0</v>
      </c>
      <c r="AD2872" s="206" t="str">
        <f t="shared" si="136"/>
        <v xml:space="preserve">{"Organisation": "World Vision International", "Indicateur": "Distribution de biens non-alimentaire", "Statut": "Réalisé", "Date de l'activité (passé ou planifiée)
( jj-mm-aaaa)": "11/28/2016", "Département": "Ouest", "Commune": "Anse A Galet", "Section Communale": "4ème Grand Lagon"}, </v>
      </c>
    </row>
    <row r="2873" spans="1:30" x14ac:dyDescent="0.25">
      <c r="A2873" s="206" t="s">
        <v>1080</v>
      </c>
      <c r="B2873" s="206"/>
      <c r="C2873" s="206" t="s">
        <v>1164</v>
      </c>
      <c r="D2873" s="206" t="s">
        <v>15</v>
      </c>
      <c r="E2873" s="132">
        <v>42702</v>
      </c>
      <c r="F2873" s="77" t="s">
        <v>2417</v>
      </c>
      <c r="G2873" s="145" t="s">
        <v>1050</v>
      </c>
      <c r="H2873" s="138" t="str">
        <f>IFERROR(VLOOKUP(G2873,REFERENCES!O:P,2,FALSE),"")</f>
        <v xml:space="preserve">Nombre </v>
      </c>
      <c r="I2873" s="207">
        <v>400</v>
      </c>
      <c r="J2873" s="207"/>
      <c r="K2873" s="207"/>
      <c r="L2873" s="207"/>
      <c r="M2873" s="147"/>
      <c r="N2873" s="207">
        <v>400</v>
      </c>
      <c r="O2873" s="149" t="s">
        <v>1038</v>
      </c>
      <c r="P2873" s="206" t="s">
        <v>172</v>
      </c>
      <c r="Q2873" s="206" t="s">
        <v>492</v>
      </c>
      <c r="R2873" s="176" t="s">
        <v>1757</v>
      </c>
      <c r="S2873" s="206"/>
      <c r="T2873" s="206"/>
      <c r="U2873" s="206"/>
      <c r="V2873" s="145"/>
      <c r="W2873" s="206" t="str">
        <f t="shared" si="134"/>
        <v>WOR20161128OUPO9È</v>
      </c>
      <c r="X2873" s="206">
        <f t="shared" si="135"/>
        <v>0</v>
      </c>
      <c r="Y2873" s="206" t="str">
        <f>VLOOKUP(P2873,NIVEAUXADMIN!A:B,2,FALSE)</f>
        <v>HT01</v>
      </c>
      <c r="Z2873" s="206" t="str">
        <f>VLOOKUP(Q2873,NIVEAUXADMIN!E:F,2,FALSE)</f>
        <v>HT01152</v>
      </c>
      <c r="AA2873" s="206" t="str">
        <f>VLOOKUP(R2873,NIVEAUXADMIN!I:J,2,FALSE)</f>
        <v>HT01152-04</v>
      </c>
      <c r="AB2873" s="206">
        <f>IF(SUMPRODUCT(($A$4:$A2873=A2873)*($Q$4:$Q2873=Q2873))&gt;1,0,1)</f>
        <v>0</v>
      </c>
      <c r="AC2873" s="207">
        <f>IF(SUMPRODUCT(($A$4:$A2873=A2873)*($F$4:$F2873=F2873)*($Q$4:$Q2873=Q2873))&gt;1,0,1)</f>
        <v>0</v>
      </c>
      <c r="AD2873"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4" spans="1:30" x14ac:dyDescent="0.25">
      <c r="A2874" s="206" t="s">
        <v>1080</v>
      </c>
      <c r="B2874" s="206"/>
      <c r="C2874" s="206" t="s">
        <v>1164</v>
      </c>
      <c r="D2874" s="206" t="s">
        <v>15</v>
      </c>
      <c r="E2874" s="132">
        <v>42702</v>
      </c>
      <c r="F2874" s="77" t="s">
        <v>2416</v>
      </c>
      <c r="G2874" s="217" t="s">
        <v>1027</v>
      </c>
      <c r="H2874" s="138" t="str">
        <f>IFERROR(VLOOKUP(G2874,REFERENCES!O:P,2,FALSE),"")</f>
        <v/>
      </c>
      <c r="I2874" s="182">
        <v>350</v>
      </c>
      <c r="J2874" s="182"/>
      <c r="K2874" s="182"/>
      <c r="L2874" s="182"/>
      <c r="M2874" s="147"/>
      <c r="N2874" s="207">
        <v>350</v>
      </c>
      <c r="O2874" s="149" t="s">
        <v>1038</v>
      </c>
      <c r="P2874" s="206" t="s">
        <v>172</v>
      </c>
      <c r="Q2874" s="206" t="s">
        <v>198</v>
      </c>
      <c r="R2874" s="176" t="s">
        <v>1596</v>
      </c>
      <c r="S2874" s="206" t="s">
        <v>1188</v>
      </c>
      <c r="T2874" s="186"/>
      <c r="U2874" s="180"/>
      <c r="V2874" s="145"/>
      <c r="W2874" s="206" t="str">
        <f t="shared" si="134"/>
        <v>WOR20161128OUAN4È</v>
      </c>
      <c r="X2874" s="206">
        <f t="shared" si="135"/>
        <v>0</v>
      </c>
      <c r="Y2874" s="206" t="str">
        <f>VLOOKUP(P2874,NIVEAUXADMIN!A:B,2,FALSE)</f>
        <v>HT01</v>
      </c>
      <c r="Z2874" s="206" t="str">
        <f>VLOOKUP(Q2874,NIVEAUXADMIN!E:F,2,FALSE)</f>
        <v>HT01151</v>
      </c>
      <c r="AA2874" s="206" t="str">
        <f>VLOOKUP(R2874,NIVEAUXADMIN!I:J,2,FALSE)</f>
        <v>HT01151-04</v>
      </c>
      <c r="AB2874" s="206">
        <f>IF(SUMPRODUCT(($A$4:$A2874=A2874)*($Q$4:$Q2874=Q2874))&gt;1,0,1)</f>
        <v>0</v>
      </c>
      <c r="AC2874" s="207">
        <f>IF(SUMPRODUCT(($A$4:$A2874=A2874)*($F$4:$F2874=F2874)*($Q$4:$Q2874=Q2874))&gt;1,0,1)</f>
        <v>0</v>
      </c>
      <c r="AD2874" s="206" t="str">
        <f t="shared" si="136"/>
        <v xml:space="preserve">{"Organisation": "World Vision International", "Indicateur": "Formation technique", "Statut": "Réalisé", "Date de l'activité (passé ou planifiée)
( jj-mm-aaaa)": "11/28/2016", "Département": "Ouest", "Commune": "Anse A Galet", "Section Communale": "4ème Grand Lagon"}, </v>
      </c>
    </row>
    <row r="2875" spans="1:30" x14ac:dyDescent="0.25">
      <c r="A2875" s="206" t="s">
        <v>1080</v>
      </c>
      <c r="B2875" s="206"/>
      <c r="C2875" s="206"/>
      <c r="D2875" s="206" t="s">
        <v>15</v>
      </c>
      <c r="E2875" s="132">
        <v>42702</v>
      </c>
      <c r="F2875" s="77" t="s">
        <v>2416</v>
      </c>
      <c r="G2875" s="217" t="s">
        <v>1027</v>
      </c>
      <c r="H2875" s="138" t="str">
        <f>IFERROR(VLOOKUP(G2875,REFERENCES!O:P,2,FALSE),"")</f>
        <v/>
      </c>
      <c r="I2875" s="182">
        <v>400</v>
      </c>
      <c r="J2875" s="182"/>
      <c r="K2875" s="182"/>
      <c r="L2875" s="182"/>
      <c r="M2875" s="147"/>
      <c r="N2875" s="207">
        <v>400</v>
      </c>
      <c r="O2875" s="149" t="s">
        <v>1038</v>
      </c>
      <c r="P2875" s="206" t="s">
        <v>172</v>
      </c>
      <c r="Q2875" s="206" t="s">
        <v>492</v>
      </c>
      <c r="R2875" s="176" t="s">
        <v>1757</v>
      </c>
      <c r="S2875" s="206" t="s">
        <v>1189</v>
      </c>
      <c r="T2875" s="186"/>
      <c r="U2875" s="180"/>
      <c r="V2875" s="145"/>
      <c r="W2875" s="206" t="str">
        <f t="shared" si="134"/>
        <v>WOR20161128OUPO9È</v>
      </c>
      <c r="X2875" s="206">
        <f t="shared" si="135"/>
        <v>0</v>
      </c>
      <c r="Y2875" s="206" t="str">
        <f>VLOOKUP(P2875,NIVEAUXADMIN!A:B,2,FALSE)</f>
        <v>HT01</v>
      </c>
      <c r="Z2875" s="206" t="str">
        <f>VLOOKUP(Q2875,NIVEAUXADMIN!E:F,2,FALSE)</f>
        <v>HT01152</v>
      </c>
      <c r="AA2875" s="206" t="str">
        <f>VLOOKUP(R2875,NIVEAUXADMIN!I:J,2,FALSE)</f>
        <v>HT01152-04</v>
      </c>
      <c r="AB2875" s="206">
        <f>IF(SUMPRODUCT(($A$4:$A2875=A2875)*($Q$4:$Q2875=Q2875))&gt;1,0,1)</f>
        <v>0</v>
      </c>
      <c r="AC2875" s="207">
        <f>IF(SUMPRODUCT(($A$4:$A2875=A2875)*($F$4:$F2875=F2875)*($Q$4:$Q2875=Q2875))&gt;1,0,1)</f>
        <v>0</v>
      </c>
      <c r="AD2875" s="206" t="str">
        <f t="shared" si="136"/>
        <v xml:space="preserve">{"Organisation": "World Vision International", "Indicateur": "Formation technique", "Statut": "Réalisé", "Date de l'activité (passé ou planifiée)
( jj-mm-aaaa)": "11/28/2016", "Département": "Ouest", "Commune": "Pointe A Raquette", "Section Communale": "9ème Pointe à Raquette"}, </v>
      </c>
    </row>
    <row r="2876" spans="1:30" x14ac:dyDescent="0.25">
      <c r="A2876" s="206" t="s">
        <v>1080</v>
      </c>
      <c r="B2876" s="206"/>
      <c r="C2876" s="206" t="s">
        <v>1164</v>
      </c>
      <c r="D2876" s="206" t="s">
        <v>15</v>
      </c>
      <c r="E2876" s="132">
        <v>42702</v>
      </c>
      <c r="F2876" s="77" t="s">
        <v>2417</v>
      </c>
      <c r="G2876" s="145" t="s">
        <v>1055</v>
      </c>
      <c r="H2876" s="138" t="str">
        <f>IFERROR(VLOOKUP(G2876,REFERENCES!O:P,2,FALSE),"")</f>
        <v xml:space="preserve">Nombre </v>
      </c>
      <c r="I2876" s="182">
        <v>35</v>
      </c>
      <c r="J2876" s="182"/>
      <c r="K2876" s="182"/>
      <c r="L2876" s="182"/>
      <c r="M2876" s="147"/>
      <c r="N2876" s="207">
        <v>35</v>
      </c>
      <c r="O2876" s="149" t="s">
        <v>1038</v>
      </c>
      <c r="P2876" s="206" t="s">
        <v>172</v>
      </c>
      <c r="Q2876" s="206" t="s">
        <v>492</v>
      </c>
      <c r="R2876" s="176" t="s">
        <v>1757</v>
      </c>
      <c r="S2876" s="206" t="s">
        <v>1192</v>
      </c>
      <c r="T2876" s="186"/>
      <c r="U2876" s="180"/>
      <c r="V2876" s="145"/>
      <c r="W2876" s="206" t="str">
        <f t="shared" si="134"/>
        <v>WOR20161128OUPO9È</v>
      </c>
      <c r="X2876" s="206">
        <f t="shared" si="135"/>
        <v>0</v>
      </c>
      <c r="Y2876" s="206" t="str">
        <f>VLOOKUP(P2876,NIVEAUXADMIN!A:B,2,FALSE)</f>
        <v>HT01</v>
      </c>
      <c r="Z2876" s="206" t="str">
        <f>VLOOKUP(Q2876,NIVEAUXADMIN!E:F,2,FALSE)</f>
        <v>HT01152</v>
      </c>
      <c r="AA2876" s="206" t="str">
        <f>VLOOKUP(R2876,NIVEAUXADMIN!I:J,2,FALSE)</f>
        <v>HT01152-04</v>
      </c>
      <c r="AB2876" s="206">
        <f>IF(SUMPRODUCT(($A$4:$A2876=A2876)*($Q$4:$Q2876=Q2876))&gt;1,0,1)</f>
        <v>0</v>
      </c>
      <c r="AC2876" s="207">
        <f>IF(SUMPRODUCT(($A$4:$A2876=A2876)*($F$4:$F2876=F2876)*($Q$4:$Q2876=Q2876))&gt;1,0,1)</f>
        <v>0</v>
      </c>
      <c r="AD2876"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7" spans="1:30" x14ac:dyDescent="0.25">
      <c r="A2877" s="206" t="s">
        <v>1080</v>
      </c>
      <c r="B2877" s="206"/>
      <c r="C2877" s="206" t="s">
        <v>1164</v>
      </c>
      <c r="D2877" s="206" t="s">
        <v>15</v>
      </c>
      <c r="E2877" s="132">
        <v>42702</v>
      </c>
      <c r="F2877" s="77" t="s">
        <v>2417</v>
      </c>
      <c r="G2877" s="145" t="s">
        <v>1050</v>
      </c>
      <c r="H2877" s="138" t="str">
        <f>IFERROR(VLOOKUP(G2877,REFERENCES!O:P,2,FALSE),"")</f>
        <v xml:space="preserve">Nombre </v>
      </c>
      <c r="I2877" s="182">
        <v>35</v>
      </c>
      <c r="J2877" s="182"/>
      <c r="K2877" s="182"/>
      <c r="L2877" s="182"/>
      <c r="M2877" s="147"/>
      <c r="N2877" s="207">
        <v>35</v>
      </c>
      <c r="O2877" s="149" t="s">
        <v>1038</v>
      </c>
      <c r="P2877" s="206" t="s">
        <v>172</v>
      </c>
      <c r="Q2877" s="206" t="s">
        <v>492</v>
      </c>
      <c r="R2877" s="176" t="s">
        <v>1757</v>
      </c>
      <c r="S2877" s="206" t="s">
        <v>1192</v>
      </c>
      <c r="T2877" s="186"/>
      <c r="U2877" s="180"/>
      <c r="V2877" s="145"/>
      <c r="W2877" s="206" t="str">
        <f t="shared" si="134"/>
        <v>WOR20161128OUPO9È</v>
      </c>
      <c r="X2877" s="206">
        <f t="shared" si="135"/>
        <v>0</v>
      </c>
      <c r="Y2877" s="206" t="str">
        <f>VLOOKUP(P2877,NIVEAUXADMIN!A:B,2,FALSE)</f>
        <v>HT01</v>
      </c>
      <c r="Z2877" s="206" t="str">
        <f>VLOOKUP(Q2877,NIVEAUXADMIN!E:F,2,FALSE)</f>
        <v>HT01152</v>
      </c>
      <c r="AA2877" s="206" t="str">
        <f>VLOOKUP(R2877,NIVEAUXADMIN!I:J,2,FALSE)</f>
        <v>HT01152-04</v>
      </c>
      <c r="AB2877" s="206">
        <f>IF(SUMPRODUCT(($A$4:$A2877=A2877)*($Q$4:$Q2877=Q2877))&gt;1,0,1)</f>
        <v>0</v>
      </c>
      <c r="AC2877" s="207">
        <f>IF(SUMPRODUCT(($A$4:$A2877=A2877)*($F$4:$F2877=F2877)*($Q$4:$Q2877=Q2877))&gt;1,0,1)</f>
        <v>0</v>
      </c>
      <c r="AD2877"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8" spans="1:30" x14ac:dyDescent="0.25">
      <c r="A2878" s="206" t="s">
        <v>1080</v>
      </c>
      <c r="B2878" s="206"/>
      <c r="C2878" s="206"/>
      <c r="D2878" s="206" t="s">
        <v>15</v>
      </c>
      <c r="E2878" s="132">
        <v>42702</v>
      </c>
      <c r="F2878" s="77" t="s">
        <v>2417</v>
      </c>
      <c r="G2878" s="145" t="s">
        <v>1052</v>
      </c>
      <c r="H2878" s="138" t="str">
        <f>IFERROR(VLOOKUP(G2878,REFERENCES!O:P,2,FALSE),"")</f>
        <v xml:space="preserve">Nombre </v>
      </c>
      <c r="I2878" s="182">
        <v>3720</v>
      </c>
      <c r="J2878" s="182"/>
      <c r="K2878" s="182"/>
      <c r="L2878" s="182"/>
      <c r="M2878" s="147"/>
      <c r="N2878" s="207">
        <v>62</v>
      </c>
      <c r="O2878" s="149" t="s">
        <v>1038</v>
      </c>
      <c r="P2878" s="206" t="s">
        <v>172</v>
      </c>
      <c r="Q2878" s="206" t="s">
        <v>492</v>
      </c>
      <c r="R2878" s="176" t="s">
        <v>1757</v>
      </c>
      <c r="S2878" s="206" t="s">
        <v>1192</v>
      </c>
      <c r="T2878" s="186"/>
      <c r="U2878" s="180"/>
      <c r="V2878" s="145"/>
      <c r="W2878" s="206" t="str">
        <f t="shared" si="134"/>
        <v>WOR20161128OUPO9È</v>
      </c>
      <c r="X2878" s="206">
        <f t="shared" si="135"/>
        <v>0</v>
      </c>
      <c r="Y2878" s="206" t="str">
        <f>VLOOKUP(P2878,NIVEAUXADMIN!A:B,2,FALSE)</f>
        <v>HT01</v>
      </c>
      <c r="Z2878" s="206" t="str">
        <f>VLOOKUP(Q2878,NIVEAUXADMIN!E:F,2,FALSE)</f>
        <v>HT01152</v>
      </c>
      <c r="AA2878" s="206" t="str">
        <f>VLOOKUP(R2878,NIVEAUXADMIN!I:J,2,FALSE)</f>
        <v>HT01152-04</v>
      </c>
      <c r="AB2878" s="206">
        <f>IF(SUMPRODUCT(($A$4:$A2878=A2878)*($Q$4:$Q2878=Q2878))&gt;1,0,1)</f>
        <v>0</v>
      </c>
      <c r="AC2878" s="207">
        <f>IF(SUMPRODUCT(($A$4:$A2878=A2878)*($F$4:$F2878=F2878)*($Q$4:$Q2878=Q2878))&gt;1,0,1)</f>
        <v>0</v>
      </c>
      <c r="AD2878" s="206" t="str">
        <f t="shared" si="136"/>
        <v xml:space="preserve">{"Organisation": "World Vision International", "Indicateur": "Distribution de biens non-alimentaire", "Statut": "Réalisé", "Date de l'activité (passé ou planifiée)
( jj-mm-aaaa)": "11/28/2016", "Département": "Ouest", "Commune": "Pointe A Raquette", "Section Communale": "9ème Pointe à Raquette"}, </v>
      </c>
    </row>
    <row r="2879" spans="1:30" x14ac:dyDescent="0.25">
      <c r="A2879" s="206" t="s">
        <v>1080</v>
      </c>
      <c r="B2879" s="206"/>
      <c r="C2879" s="206"/>
      <c r="D2879" s="206" t="s">
        <v>15</v>
      </c>
      <c r="E2879" s="132">
        <v>42702</v>
      </c>
      <c r="F2879" s="77" t="s">
        <v>2416</v>
      </c>
      <c r="G2879" s="217" t="s">
        <v>1027</v>
      </c>
      <c r="H2879" s="138" t="str">
        <f>IFERROR(VLOOKUP(G2879,REFERENCES!O:P,2,FALSE),"")</f>
        <v/>
      </c>
      <c r="I2879" s="182">
        <v>62</v>
      </c>
      <c r="J2879" s="182"/>
      <c r="K2879" s="182"/>
      <c r="L2879" s="182"/>
      <c r="M2879" s="147"/>
      <c r="N2879" s="207">
        <v>62</v>
      </c>
      <c r="O2879" s="149" t="s">
        <v>1038</v>
      </c>
      <c r="P2879" s="206" t="s">
        <v>172</v>
      </c>
      <c r="Q2879" s="206" t="s">
        <v>492</v>
      </c>
      <c r="R2879" s="176" t="s">
        <v>1757</v>
      </c>
      <c r="S2879" s="206" t="s">
        <v>1192</v>
      </c>
      <c r="T2879" s="186"/>
      <c r="U2879" s="180"/>
      <c r="V2879" s="145"/>
      <c r="W2879" s="206" t="str">
        <f t="shared" si="134"/>
        <v>WOR20161128OUPO9È</v>
      </c>
      <c r="X2879" s="206">
        <f t="shared" si="135"/>
        <v>0</v>
      </c>
      <c r="Y2879" s="206" t="str">
        <f>VLOOKUP(P2879,NIVEAUXADMIN!A:B,2,FALSE)</f>
        <v>HT01</v>
      </c>
      <c r="Z2879" s="206" t="str">
        <f>VLOOKUP(Q2879,NIVEAUXADMIN!E:F,2,FALSE)</f>
        <v>HT01152</v>
      </c>
      <c r="AA2879" s="206" t="str">
        <f>VLOOKUP(R2879,NIVEAUXADMIN!I:J,2,FALSE)</f>
        <v>HT01152-04</v>
      </c>
      <c r="AB2879" s="206">
        <f>IF(SUMPRODUCT(($A$4:$A2879=A2879)*($Q$4:$Q2879=Q2879))&gt;1,0,1)</f>
        <v>0</v>
      </c>
      <c r="AC2879" s="207">
        <f>IF(SUMPRODUCT(($A$4:$A2879=A2879)*($F$4:$F2879=F2879)*($Q$4:$Q2879=Q2879))&gt;1,0,1)</f>
        <v>0</v>
      </c>
      <c r="AD2879" s="206" t="str">
        <f t="shared" si="136"/>
        <v xml:space="preserve">{"Organisation": "World Vision International", "Indicateur": "Formation technique", "Statut": "Réalisé", "Date de l'activité (passé ou planifiée)
( jj-mm-aaaa)": "11/28/2016", "Département": "Ouest", "Commune": "Pointe A Raquette", "Section Communale": "9ème Pointe à Raquette"}, </v>
      </c>
    </row>
    <row r="2880" spans="1:30" x14ac:dyDescent="0.25">
      <c r="A2880" s="206" t="s">
        <v>1080</v>
      </c>
      <c r="B2880" s="206"/>
      <c r="C2880" s="206" t="s">
        <v>1164</v>
      </c>
      <c r="D2880" s="206" t="s">
        <v>15</v>
      </c>
      <c r="E2880" s="132">
        <v>42703</v>
      </c>
      <c r="F2880" s="77" t="s">
        <v>2417</v>
      </c>
      <c r="G2880" s="145" t="s">
        <v>1051</v>
      </c>
      <c r="H2880" s="138" t="str">
        <f>IFERROR(VLOOKUP(G2880,REFERENCES!O:P,2,FALSE),"")</f>
        <v xml:space="preserve">Nombre </v>
      </c>
      <c r="I2880" s="207">
        <v>203</v>
      </c>
      <c r="J2880" s="207"/>
      <c r="K2880" s="207"/>
      <c r="L2880" s="207"/>
      <c r="M2880" s="147"/>
      <c r="N2880" s="207">
        <v>203</v>
      </c>
      <c r="O2880" s="149" t="s">
        <v>1038</v>
      </c>
      <c r="P2880" s="206" t="s">
        <v>172</v>
      </c>
      <c r="Q2880" s="206" t="s">
        <v>198</v>
      </c>
      <c r="R2880" s="176" t="s">
        <v>1596</v>
      </c>
      <c r="S2880" s="206"/>
      <c r="T2880" s="206"/>
      <c r="U2880" s="206"/>
      <c r="V2880" s="145"/>
      <c r="W2880" s="206" t="str">
        <f t="shared" si="134"/>
        <v>WOR20161129OUAN4È</v>
      </c>
      <c r="X2880" s="206">
        <f t="shared" si="135"/>
        <v>0</v>
      </c>
      <c r="Y2880" s="206" t="str">
        <f>VLOOKUP(P2880,NIVEAUXADMIN!A:B,2,FALSE)</f>
        <v>HT01</v>
      </c>
      <c r="Z2880" s="206" t="str">
        <f>VLOOKUP(Q2880,NIVEAUXADMIN!E:F,2,FALSE)</f>
        <v>HT01151</v>
      </c>
      <c r="AA2880" s="206" t="str">
        <f>VLOOKUP(R2880,NIVEAUXADMIN!I:J,2,FALSE)</f>
        <v>HT01151-04</v>
      </c>
      <c r="AB2880" s="206">
        <f>IF(SUMPRODUCT(($A$4:$A2880=A2880)*($Q$4:$Q2880=Q2880))&gt;1,0,1)</f>
        <v>0</v>
      </c>
      <c r="AC2880" s="207">
        <f>IF(SUMPRODUCT(($A$4:$A2880=A2880)*($F$4:$F2880=F2880)*($Q$4:$Q2880=Q2880))&gt;1,0,1)</f>
        <v>0</v>
      </c>
      <c r="AD2880" s="206" t="str">
        <f t="shared" si="136"/>
        <v xml:space="preserve">{"Organisation": "World Vision International", "Indicateur": "Distribution de biens non-alimentaire", "Statut": "Réalisé", "Date de l'activité (passé ou planifiée)
( jj-mm-aaaa)": "11/29/2016", "Département": "Ouest", "Commune": "Anse A Galet", "Section Communale": "4ème Grand Lagon"}, </v>
      </c>
    </row>
    <row r="2881" spans="1:30" x14ac:dyDescent="0.25">
      <c r="A2881" s="206" t="s">
        <v>1080</v>
      </c>
      <c r="B2881" s="206"/>
      <c r="C2881" s="206" t="s">
        <v>1164</v>
      </c>
      <c r="D2881" s="206" t="s">
        <v>15</v>
      </c>
      <c r="E2881" s="132">
        <v>42703</v>
      </c>
      <c r="F2881" s="77" t="s">
        <v>2417</v>
      </c>
      <c r="G2881" s="145" t="s">
        <v>1054</v>
      </c>
      <c r="H2881" s="138" t="str">
        <f>IFERROR(VLOOKUP(G2881,REFERENCES!O:P,2,FALSE),"")</f>
        <v xml:space="preserve">Nombre </v>
      </c>
      <c r="I2881" s="207">
        <v>203</v>
      </c>
      <c r="J2881" s="207"/>
      <c r="K2881" s="207"/>
      <c r="L2881" s="207"/>
      <c r="M2881" s="147"/>
      <c r="N2881" s="207">
        <v>203</v>
      </c>
      <c r="O2881" s="149" t="s">
        <v>1038</v>
      </c>
      <c r="P2881" s="206" t="s">
        <v>172</v>
      </c>
      <c r="Q2881" s="206" t="s">
        <v>198</v>
      </c>
      <c r="R2881" s="176" t="s">
        <v>1596</v>
      </c>
      <c r="S2881" s="206"/>
      <c r="T2881" s="206"/>
      <c r="U2881" s="206"/>
      <c r="V2881" s="145"/>
      <c r="W2881" s="206" t="str">
        <f t="shared" si="134"/>
        <v>WOR20161129OUAN4È</v>
      </c>
      <c r="X2881" s="206">
        <f t="shared" si="135"/>
        <v>0</v>
      </c>
      <c r="Y2881" s="206" t="str">
        <f>VLOOKUP(P2881,NIVEAUXADMIN!A:B,2,FALSE)</f>
        <v>HT01</v>
      </c>
      <c r="Z2881" s="206" t="str">
        <f>VLOOKUP(Q2881,NIVEAUXADMIN!E:F,2,FALSE)</f>
        <v>HT01151</v>
      </c>
      <c r="AA2881" s="206" t="str">
        <f>VLOOKUP(R2881,NIVEAUXADMIN!I:J,2,FALSE)</f>
        <v>HT01151-04</v>
      </c>
      <c r="AB2881" s="206">
        <f>IF(SUMPRODUCT(($A$4:$A2881=A2881)*($Q$4:$Q2881=Q2881))&gt;1,0,1)</f>
        <v>0</v>
      </c>
      <c r="AC2881" s="207">
        <f>IF(SUMPRODUCT(($A$4:$A2881=A2881)*($F$4:$F2881=F2881)*($Q$4:$Q2881=Q2881))&gt;1,0,1)</f>
        <v>0</v>
      </c>
      <c r="AD2881" s="206" t="str">
        <f t="shared" si="136"/>
        <v xml:space="preserve">{"Organisation": "World Vision International", "Indicateur": "Distribution de biens non-alimentaire", "Statut": "Réalisé", "Date de l'activité (passé ou planifiée)
( jj-mm-aaaa)": "11/29/2016", "Département": "Ouest", "Commune": "Anse A Galet", "Section Communale": "4ème Grand Lagon"}, </v>
      </c>
    </row>
    <row r="2882" spans="1:30" x14ac:dyDescent="0.25">
      <c r="A2882" s="206" t="s">
        <v>1080</v>
      </c>
      <c r="B2882" s="206"/>
      <c r="C2882" s="206" t="s">
        <v>1164</v>
      </c>
      <c r="D2882" s="206" t="s">
        <v>15</v>
      </c>
      <c r="E2882" s="132">
        <v>42703</v>
      </c>
      <c r="F2882" s="77" t="s">
        <v>2417</v>
      </c>
      <c r="G2882" s="145" t="s">
        <v>1055</v>
      </c>
      <c r="H2882" s="138" t="str">
        <f>IFERROR(VLOOKUP(G2882,REFERENCES!O:P,2,FALSE),"")</f>
        <v xml:space="preserve">Nombre </v>
      </c>
      <c r="I2882" s="207">
        <v>203</v>
      </c>
      <c r="J2882" s="207"/>
      <c r="K2882" s="207"/>
      <c r="L2882" s="207"/>
      <c r="M2882" s="147"/>
      <c r="N2882" s="207">
        <v>203</v>
      </c>
      <c r="O2882" s="149" t="s">
        <v>1038</v>
      </c>
      <c r="P2882" s="206" t="s">
        <v>172</v>
      </c>
      <c r="Q2882" s="206" t="s">
        <v>198</v>
      </c>
      <c r="R2882" s="176" t="s">
        <v>1596</v>
      </c>
      <c r="S2882" s="206"/>
      <c r="T2882" s="206"/>
      <c r="U2882" s="206"/>
      <c r="V2882" s="145"/>
      <c r="W2882" s="206" t="str">
        <f t="shared" si="134"/>
        <v>WOR20161129OUAN4È</v>
      </c>
      <c r="X2882" s="206">
        <f t="shared" si="135"/>
        <v>0</v>
      </c>
      <c r="Y2882" s="206" t="str">
        <f>VLOOKUP(P2882,NIVEAUXADMIN!A:B,2,FALSE)</f>
        <v>HT01</v>
      </c>
      <c r="Z2882" s="206" t="str">
        <f>VLOOKUP(Q2882,NIVEAUXADMIN!E:F,2,FALSE)</f>
        <v>HT01151</v>
      </c>
      <c r="AA2882" s="206" t="str">
        <f>VLOOKUP(R2882,NIVEAUXADMIN!I:J,2,FALSE)</f>
        <v>HT01151-04</v>
      </c>
      <c r="AB2882" s="206">
        <f>IF(SUMPRODUCT(($A$4:$A2882=A2882)*($Q$4:$Q2882=Q2882))&gt;1,0,1)</f>
        <v>0</v>
      </c>
      <c r="AC2882" s="207">
        <f>IF(SUMPRODUCT(($A$4:$A2882=A2882)*($F$4:$F2882=F2882)*($Q$4:$Q2882=Q2882))&gt;1,0,1)</f>
        <v>0</v>
      </c>
      <c r="AD2882" s="206" t="str">
        <f t="shared" si="136"/>
        <v xml:space="preserve">{"Organisation": "World Vision International", "Indicateur": "Distribution de biens non-alimentaire", "Statut": "Réalisé", "Date de l'activité (passé ou planifiée)
( jj-mm-aaaa)": "11/29/2016", "Département": "Ouest", "Commune": "Anse A Galet", "Section Communale": "4ème Grand Lagon"}, </v>
      </c>
    </row>
    <row r="2883" spans="1:30" x14ac:dyDescent="0.25">
      <c r="A2883" s="206" t="s">
        <v>1080</v>
      </c>
      <c r="B2883" s="206"/>
      <c r="C2883" s="206" t="s">
        <v>1164</v>
      </c>
      <c r="D2883" s="206" t="s">
        <v>15</v>
      </c>
      <c r="E2883" s="132">
        <v>42703</v>
      </c>
      <c r="F2883" s="77" t="s">
        <v>2417</v>
      </c>
      <c r="G2883" s="145" t="s">
        <v>1050</v>
      </c>
      <c r="H2883" s="138" t="str">
        <f>IFERROR(VLOOKUP(G2883,REFERENCES!O:P,2,FALSE),"")</f>
        <v xml:space="preserve">Nombre </v>
      </c>
      <c r="I2883" s="207">
        <v>203</v>
      </c>
      <c r="J2883" s="207"/>
      <c r="K2883" s="207"/>
      <c r="L2883" s="207"/>
      <c r="M2883" s="147"/>
      <c r="N2883" s="207">
        <v>203</v>
      </c>
      <c r="O2883" s="149" t="s">
        <v>1038</v>
      </c>
      <c r="P2883" s="206" t="s">
        <v>172</v>
      </c>
      <c r="Q2883" s="206" t="s">
        <v>198</v>
      </c>
      <c r="R2883" s="176" t="s">
        <v>1596</v>
      </c>
      <c r="S2883" s="206"/>
      <c r="T2883" s="206"/>
      <c r="U2883" s="206"/>
      <c r="V2883" s="145"/>
      <c r="W2883" s="206" t="str">
        <f t="shared" si="134"/>
        <v>WOR20161129OUAN4È</v>
      </c>
      <c r="X2883" s="206">
        <f t="shared" si="135"/>
        <v>0</v>
      </c>
      <c r="Y2883" s="206" t="str">
        <f>VLOOKUP(P2883,NIVEAUXADMIN!A:B,2,FALSE)</f>
        <v>HT01</v>
      </c>
      <c r="Z2883" s="206" t="str">
        <f>VLOOKUP(Q2883,NIVEAUXADMIN!E:F,2,FALSE)</f>
        <v>HT01151</v>
      </c>
      <c r="AA2883" s="206" t="str">
        <f>VLOOKUP(R2883,NIVEAUXADMIN!I:J,2,FALSE)</f>
        <v>HT01151-04</v>
      </c>
      <c r="AB2883" s="206">
        <f>IF(SUMPRODUCT(($A$4:$A2883=A2883)*($Q$4:$Q2883=Q2883))&gt;1,0,1)</f>
        <v>0</v>
      </c>
      <c r="AC2883" s="207">
        <f>IF(SUMPRODUCT(($A$4:$A2883=A2883)*($F$4:$F2883=F2883)*($Q$4:$Q2883=Q2883))&gt;1,0,1)</f>
        <v>0</v>
      </c>
      <c r="AD2883" s="206" t="str">
        <f t="shared" si="136"/>
        <v xml:space="preserve">{"Organisation": "World Vision International", "Indicateur": "Distribution de biens non-alimentaire", "Statut": "Réalisé", "Date de l'activité (passé ou planifiée)
( jj-mm-aaaa)": "11/29/2016", "Département": "Ouest", "Commune": "Anse A Galet", "Section Communale": "4ème Grand Lagon"}, </v>
      </c>
    </row>
    <row r="2884" spans="1:30" s="71" customFormat="1" x14ac:dyDescent="0.25">
      <c r="A2884" s="206" t="s">
        <v>1080</v>
      </c>
      <c r="B2884" s="206"/>
      <c r="C2884" s="206"/>
      <c r="D2884" s="206" t="s">
        <v>15</v>
      </c>
      <c r="E2884" s="132">
        <v>42703</v>
      </c>
      <c r="F2884" s="77" t="s">
        <v>2416</v>
      </c>
      <c r="G2884" s="217" t="s">
        <v>1027</v>
      </c>
      <c r="H2884" s="138" t="str">
        <f>IFERROR(VLOOKUP(G2884,REFERENCES!O:P,2,FALSE),"")</f>
        <v/>
      </c>
      <c r="I2884" s="207">
        <v>203</v>
      </c>
      <c r="J2884" s="207"/>
      <c r="K2884" s="207"/>
      <c r="L2884" s="207"/>
      <c r="M2884" s="147"/>
      <c r="N2884" s="207">
        <v>203</v>
      </c>
      <c r="O2884" s="149" t="s">
        <v>1038</v>
      </c>
      <c r="P2884" s="206" t="s">
        <v>172</v>
      </c>
      <c r="Q2884" s="206" t="s">
        <v>198</v>
      </c>
      <c r="R2884" s="176" t="s">
        <v>1596</v>
      </c>
      <c r="S2884" s="206"/>
      <c r="T2884" s="206"/>
      <c r="U2884" s="206"/>
      <c r="V2884" s="145"/>
      <c r="W2884" s="206" t="str">
        <f t="shared" si="134"/>
        <v>WOR20161129OUAN4È</v>
      </c>
      <c r="X2884" s="206">
        <f t="shared" si="135"/>
        <v>0</v>
      </c>
      <c r="Y2884" s="206" t="str">
        <f>VLOOKUP(P2884,NIVEAUXADMIN!A:B,2,FALSE)</f>
        <v>HT01</v>
      </c>
      <c r="Z2884" s="206" t="str">
        <f>VLOOKUP(Q2884,NIVEAUXADMIN!E:F,2,FALSE)</f>
        <v>HT01151</v>
      </c>
      <c r="AA2884" s="206" t="str">
        <f>VLOOKUP(R2884,NIVEAUXADMIN!I:J,2,FALSE)</f>
        <v>HT01151-04</v>
      </c>
      <c r="AB2884" s="206">
        <f>IF(SUMPRODUCT(($A$4:$A2884=A2884)*($Q$4:$Q2884=Q2884))&gt;1,0,1)</f>
        <v>0</v>
      </c>
      <c r="AC2884" s="207">
        <f>IF(SUMPRODUCT(($A$4:$A2884=A2884)*($F$4:$F2884=F2884)*($Q$4:$Q2884=Q2884))&gt;1,0,1)</f>
        <v>0</v>
      </c>
      <c r="AD2884" s="206" t="str">
        <f t="shared" si="136"/>
        <v xml:space="preserve">{"Organisation": "World Vision International", "Indicateur": "Formation technique", "Statut": "Réalisé", "Date de l'activité (passé ou planifiée)
( jj-mm-aaaa)": "11/29/2016", "Département": "Ouest", "Commune": "Anse A Galet", "Section Communale": "4ème Grand Lagon"}, </v>
      </c>
    </row>
    <row r="2885" spans="1:30" s="71" customFormat="1" x14ac:dyDescent="0.25">
      <c r="A2885" s="206" t="s">
        <v>1080</v>
      </c>
      <c r="B2885" s="206"/>
      <c r="C2885" s="206" t="s">
        <v>1164</v>
      </c>
      <c r="D2885" s="206" t="s">
        <v>15</v>
      </c>
      <c r="E2885" s="132">
        <v>42704</v>
      </c>
      <c r="F2885" s="77" t="s">
        <v>2420</v>
      </c>
      <c r="G2885" s="145" t="s">
        <v>2409</v>
      </c>
      <c r="H2885" s="138" t="str">
        <f>IFERROR(VLOOKUP(G2885,REFERENCES!O:P,2,FALSE),"")</f>
        <v xml:space="preserve">Nombre </v>
      </c>
      <c r="I2885" s="207">
        <v>300</v>
      </c>
      <c r="J2885" s="207"/>
      <c r="K2885" s="207"/>
      <c r="L2885" s="207"/>
      <c r="M2885" s="147"/>
      <c r="N2885" s="207">
        <v>300</v>
      </c>
      <c r="O2885" s="149" t="s">
        <v>1038</v>
      </c>
      <c r="P2885" s="206" t="s">
        <v>151</v>
      </c>
      <c r="Q2885" s="206" t="s">
        <v>288</v>
      </c>
      <c r="R2885" s="150" t="s">
        <v>1297</v>
      </c>
      <c r="S2885" s="206"/>
      <c r="T2885" s="206"/>
      <c r="U2885" s="206"/>
      <c r="V2885" s="145"/>
      <c r="W2885" s="206" t="str">
        <f t="shared" ref="W2885:W2948" si="137">UPPER(LEFT(A2885,3)&amp;YEAR(E2885)&amp;MONTH(E2885)&amp;DAY((E2885))&amp;LEFT(P2885,2)&amp;LEFT(Q2885,2)&amp;LEFT(R2885,2))</f>
        <v>WOR20161130NIGR1È</v>
      </c>
      <c r="X2885" s="206">
        <f t="shared" ref="X2885:X2948" si="138">COUNTIF($W$4:$W$128,W2885)</f>
        <v>0</v>
      </c>
      <c r="Y2885" s="206" t="str">
        <f>VLOOKUP(P2885,NIVEAUXADMIN!A:B,2,FALSE)</f>
        <v>HT10</v>
      </c>
      <c r="Z2885" s="206" t="str">
        <f>VLOOKUP(Q2885,NIVEAUXADMIN!E:F,2,FALSE)</f>
        <v>HT101032</v>
      </c>
      <c r="AA2885" s="206" t="str">
        <f>VLOOKUP(R2885,NIVEAUXADMIN!I:J,2,FALSE)</f>
        <v>HT101032-01</v>
      </c>
      <c r="AB2885" s="206">
        <f>IF(SUMPRODUCT(($A$4:$A2885=A2885)*($Q$4:$Q2885=Q2885))&gt;1,0,1)</f>
        <v>1</v>
      </c>
      <c r="AC2885" s="207">
        <f>IF(SUMPRODUCT(($A$4:$A2885=A2885)*($F$4:$F2885=F2885)*($Q$4:$Q2885=Q2885))&gt;1,0,1)</f>
        <v>1</v>
      </c>
      <c r="AD2885" s="206" t="str">
        <f t="shared" ref="AD2885:AD2948" si="139">"{"""&amp;$A$3 &amp;""": """ &amp; TRIM(A2885)  &amp; """, """&amp; $F$3 &amp; """: """ &amp;  IFERROR(MID(F2885,5,LEN(F2885)-2),"")&amp; """, """ &amp;$D$3 &amp;""": """ &amp; D2885 &amp; """, """&amp;$E$3 &amp;""": """ &amp; IFERROR(TEXT(E2885,"m/d/yyyy"),"") &amp; """, """&amp; $P$3&amp; """: """ &amp; P2885&amp; """, """&amp; $Q$3&amp; """: """ &amp; Q2885&amp; """, """&amp; $R$3&amp; """: """ &amp; R2885&amp; """}, "</f>
        <v xml:space="preserve">{"Organisation": "World Vision International", "Indicateur": "Distribution de materiel d'abris d'urgence", "Statut": "Réalisé", "Date de l'activité (passé ou planifiée)
( jj-mm-aaaa)": "11/30/2016", "Département": "Nippes", "Commune": "Grand Boucan", "Section Communale": "1ère Grand Boucan"}, </v>
      </c>
    </row>
    <row r="2886" spans="1:30" s="71" customFormat="1" x14ac:dyDescent="0.25">
      <c r="A2886" s="206" t="s">
        <v>1080</v>
      </c>
      <c r="B2886" s="206"/>
      <c r="C2886" s="206" t="s">
        <v>1164</v>
      </c>
      <c r="D2886" s="206" t="s">
        <v>15</v>
      </c>
      <c r="E2886" s="132">
        <v>42704</v>
      </c>
      <c r="F2886" s="77" t="s">
        <v>2420</v>
      </c>
      <c r="G2886" s="145" t="s">
        <v>2409</v>
      </c>
      <c r="H2886" s="138" t="str">
        <f>IFERROR(VLOOKUP(G2886,REFERENCES!O:P,2,FALSE),"")</f>
        <v xml:space="preserve">Nombre </v>
      </c>
      <c r="I2886" s="207">
        <v>465</v>
      </c>
      <c r="J2886" s="207"/>
      <c r="K2886" s="207"/>
      <c r="L2886" s="207"/>
      <c r="M2886" s="147"/>
      <c r="N2886" s="207">
        <v>465</v>
      </c>
      <c r="O2886" s="149" t="s">
        <v>1038</v>
      </c>
      <c r="P2886" s="206" t="s">
        <v>151</v>
      </c>
      <c r="Q2886" s="206" t="s">
        <v>288</v>
      </c>
      <c r="R2886" s="150" t="s">
        <v>1297</v>
      </c>
      <c r="S2886" s="206"/>
      <c r="T2886" s="206"/>
      <c r="U2886" s="206"/>
      <c r="V2886" s="145"/>
      <c r="W2886" s="206" t="str">
        <f t="shared" si="137"/>
        <v>WOR20161130NIGR1È</v>
      </c>
      <c r="X2886" s="206">
        <f t="shared" si="138"/>
        <v>0</v>
      </c>
      <c r="Y2886" s="206" t="str">
        <f>VLOOKUP(P2886,NIVEAUXADMIN!A:B,2,FALSE)</f>
        <v>HT10</v>
      </c>
      <c r="Z2886" s="206" t="str">
        <f>VLOOKUP(Q2886,NIVEAUXADMIN!E:F,2,FALSE)</f>
        <v>HT101032</v>
      </c>
      <c r="AA2886" s="206" t="str">
        <f>VLOOKUP(R2886,NIVEAUXADMIN!I:J,2,FALSE)</f>
        <v>HT101032-01</v>
      </c>
      <c r="AB2886" s="206">
        <f>IF(SUMPRODUCT(($A$4:$A2886=A2886)*($Q$4:$Q2886=Q2886))&gt;1,0,1)</f>
        <v>0</v>
      </c>
      <c r="AC2886" s="207">
        <f>IF(SUMPRODUCT(($A$4:$A2886=A2886)*($F$4:$F2886=F2886)*($Q$4:$Q2886=Q2886))&gt;1,0,1)</f>
        <v>0</v>
      </c>
      <c r="AD2886" s="206" t="str">
        <f t="shared" si="139"/>
        <v xml:space="preserve">{"Organisation": "World Vision International", "Indicateur": "Distribution de materiel d'abris d'urgence", "Statut": "Réalisé", "Date de l'activité (passé ou planifiée)
( jj-mm-aaaa)": "11/30/2016", "Département": "Nippes", "Commune": "Grand Boucan", "Section Communale": "1ère Grand Boucan"}, </v>
      </c>
    </row>
    <row r="2887" spans="1:30" s="71" customFormat="1" x14ac:dyDescent="0.25">
      <c r="A2887" s="206" t="s">
        <v>1080</v>
      </c>
      <c r="B2887" s="206"/>
      <c r="C2887" s="206" t="s">
        <v>1164</v>
      </c>
      <c r="D2887" s="206" t="s">
        <v>15</v>
      </c>
      <c r="E2887" s="132">
        <v>42704</v>
      </c>
      <c r="F2887" s="77" t="s">
        <v>2417</v>
      </c>
      <c r="G2887" s="145" t="s">
        <v>1047</v>
      </c>
      <c r="H2887" s="138" t="str">
        <f>IFERROR(VLOOKUP(G2887,REFERENCES!O:P,2,FALSE),"")</f>
        <v xml:space="preserve">Nombre </v>
      </c>
      <c r="I2887" s="207">
        <v>600</v>
      </c>
      <c r="J2887" s="207"/>
      <c r="K2887" s="207"/>
      <c r="L2887" s="207"/>
      <c r="M2887" s="147"/>
      <c r="N2887" s="207">
        <v>300</v>
      </c>
      <c r="O2887" s="149" t="s">
        <v>1038</v>
      </c>
      <c r="P2887" s="206" t="s">
        <v>151</v>
      </c>
      <c r="Q2887" s="206" t="s">
        <v>288</v>
      </c>
      <c r="R2887" s="150" t="s">
        <v>1297</v>
      </c>
      <c r="S2887" s="206"/>
      <c r="T2887" s="206"/>
      <c r="U2887" s="206"/>
      <c r="V2887" s="145"/>
      <c r="W2887" s="206" t="str">
        <f t="shared" si="137"/>
        <v>WOR20161130NIGR1È</v>
      </c>
      <c r="X2887" s="206">
        <f t="shared" si="138"/>
        <v>0</v>
      </c>
      <c r="Y2887" s="206" t="str">
        <f>VLOOKUP(P2887,NIVEAUXADMIN!A:B,2,FALSE)</f>
        <v>HT10</v>
      </c>
      <c r="Z2887" s="206" t="str">
        <f>VLOOKUP(Q2887,NIVEAUXADMIN!E:F,2,FALSE)</f>
        <v>HT101032</v>
      </c>
      <c r="AA2887" s="206" t="str">
        <f>VLOOKUP(R2887,NIVEAUXADMIN!I:J,2,FALSE)</f>
        <v>HT101032-01</v>
      </c>
      <c r="AB2887" s="206">
        <f>IF(SUMPRODUCT(($A$4:$A2887=A2887)*($Q$4:$Q2887=Q2887))&gt;1,0,1)</f>
        <v>0</v>
      </c>
      <c r="AC2887" s="207">
        <f>IF(SUMPRODUCT(($A$4:$A2887=A2887)*($F$4:$F2887=F2887)*($Q$4:$Q2887=Q2887))&gt;1,0,1)</f>
        <v>1</v>
      </c>
      <c r="AD2887"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88" spans="1:30" s="71" customFormat="1" x14ac:dyDescent="0.25">
      <c r="A2888" s="206" t="s">
        <v>1080</v>
      </c>
      <c r="B2888" s="206"/>
      <c r="C2888" s="206" t="s">
        <v>1164</v>
      </c>
      <c r="D2888" s="206" t="s">
        <v>15</v>
      </c>
      <c r="E2888" s="132">
        <v>42704</v>
      </c>
      <c r="F2888" s="77" t="s">
        <v>2417</v>
      </c>
      <c r="G2888" s="145" t="s">
        <v>1047</v>
      </c>
      <c r="H2888" s="138" t="str">
        <f>IFERROR(VLOOKUP(G2888,REFERENCES!O:P,2,FALSE),"")</f>
        <v xml:space="preserve">Nombre </v>
      </c>
      <c r="I2888" s="207">
        <v>240</v>
      </c>
      <c r="J2888" s="207"/>
      <c r="K2888" s="207"/>
      <c r="L2888" s="207"/>
      <c r="M2888" s="147"/>
      <c r="N2888" s="207">
        <v>465</v>
      </c>
      <c r="O2888" s="149" t="s">
        <v>1038</v>
      </c>
      <c r="P2888" s="206" t="s">
        <v>151</v>
      </c>
      <c r="Q2888" s="206" t="s">
        <v>288</v>
      </c>
      <c r="R2888" s="150" t="s">
        <v>1297</v>
      </c>
      <c r="S2888" s="206"/>
      <c r="T2888" s="206"/>
      <c r="U2888" s="206"/>
      <c r="V2888" s="145"/>
      <c r="W2888" s="206" t="str">
        <f t="shared" si="137"/>
        <v>WOR20161130NIGR1È</v>
      </c>
      <c r="X2888" s="206">
        <f t="shared" si="138"/>
        <v>0</v>
      </c>
      <c r="Y2888" s="206" t="str">
        <f>VLOOKUP(P2888,NIVEAUXADMIN!A:B,2,FALSE)</f>
        <v>HT10</v>
      </c>
      <c r="Z2888" s="206" t="str">
        <f>VLOOKUP(Q2888,NIVEAUXADMIN!E:F,2,FALSE)</f>
        <v>HT101032</v>
      </c>
      <c r="AA2888" s="206" t="str">
        <f>VLOOKUP(R2888,NIVEAUXADMIN!I:J,2,FALSE)</f>
        <v>HT101032-01</v>
      </c>
      <c r="AB2888" s="206">
        <f>IF(SUMPRODUCT(($A$4:$A2888=A2888)*($Q$4:$Q2888=Q2888))&gt;1,0,1)</f>
        <v>0</v>
      </c>
      <c r="AC2888" s="207">
        <f>IF(SUMPRODUCT(($A$4:$A2888=A2888)*($F$4:$F2888=F2888)*($Q$4:$Q2888=Q2888))&gt;1,0,1)</f>
        <v>0</v>
      </c>
      <c r="AD2888"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89" spans="1:30" s="71" customFormat="1" x14ac:dyDescent="0.25">
      <c r="A2889" s="206" t="s">
        <v>1080</v>
      </c>
      <c r="B2889" s="206"/>
      <c r="C2889" s="206" t="s">
        <v>1164</v>
      </c>
      <c r="D2889" s="206" t="s">
        <v>15</v>
      </c>
      <c r="E2889" s="132">
        <v>42704</v>
      </c>
      <c r="F2889" s="77" t="s">
        <v>2417</v>
      </c>
      <c r="G2889" s="145" t="s">
        <v>1058</v>
      </c>
      <c r="H2889" s="138" t="str">
        <f>IFERROR(VLOOKUP(G2889,REFERENCES!O:P,2,FALSE),"")</f>
        <v xml:space="preserve">Nombre </v>
      </c>
      <c r="I2889" s="207">
        <v>400</v>
      </c>
      <c r="J2889" s="207"/>
      <c r="K2889" s="207"/>
      <c r="L2889" s="207"/>
      <c r="M2889" s="147"/>
      <c r="N2889" s="207">
        <v>400</v>
      </c>
      <c r="O2889" s="149" t="s">
        <v>1038</v>
      </c>
      <c r="P2889" s="206" t="s">
        <v>172</v>
      </c>
      <c r="Q2889" s="206" t="s">
        <v>198</v>
      </c>
      <c r="R2889" s="176" t="s">
        <v>1454</v>
      </c>
      <c r="S2889" s="206"/>
      <c r="T2889" s="206"/>
      <c r="U2889" s="206"/>
      <c r="V2889" s="206" t="s">
        <v>1049</v>
      </c>
      <c r="W2889" s="206" t="str">
        <f t="shared" si="137"/>
        <v>WOR20161130OUAN2È</v>
      </c>
      <c r="X2889" s="206">
        <f t="shared" si="138"/>
        <v>0</v>
      </c>
      <c r="Y2889" s="206" t="str">
        <f>VLOOKUP(P2889,NIVEAUXADMIN!A:B,2,FALSE)</f>
        <v>HT01</v>
      </c>
      <c r="Z2889" s="206" t="str">
        <f>VLOOKUP(Q2889,NIVEAUXADMIN!E:F,2,FALSE)</f>
        <v>HT01151</v>
      </c>
      <c r="AA2889" s="206" t="str">
        <f>VLOOKUP(R2889,NIVEAUXADMIN!I:J,2,FALSE)</f>
        <v>HT01151-02</v>
      </c>
      <c r="AB2889" s="206">
        <f>IF(SUMPRODUCT(($A$4:$A2889=A2889)*($Q$4:$Q2889=Q2889))&gt;1,0,1)</f>
        <v>0</v>
      </c>
      <c r="AC2889" s="207">
        <f>IF(SUMPRODUCT(($A$4:$A2889=A2889)*($F$4:$F2889=F2889)*($Q$4:$Q2889=Q2889))&gt;1,0,1)</f>
        <v>0</v>
      </c>
      <c r="AD2889" s="206" t="str">
        <f t="shared" si="139"/>
        <v xml:space="preserve">{"Organisation": "World Vision International", "Indicateur": "Distribution de biens non-alimentaire", "Statut": "Réalisé", "Date de l'activité (passé ou planifiée)
( jj-mm-aaaa)": "11/30/2016", "Département": "Ouest", "Commune": "Anse A Galet", "Section Communale": "2ème Petite Source"}, </v>
      </c>
    </row>
    <row r="2890" spans="1:30" s="71" customFormat="1" x14ac:dyDescent="0.25">
      <c r="A2890" s="206" t="s">
        <v>1080</v>
      </c>
      <c r="B2890" s="206"/>
      <c r="C2890" s="206" t="s">
        <v>1164</v>
      </c>
      <c r="D2890" s="206" t="s">
        <v>15</v>
      </c>
      <c r="E2890" s="132">
        <v>42704</v>
      </c>
      <c r="F2890" s="77" t="s">
        <v>2417</v>
      </c>
      <c r="G2890" s="145" t="s">
        <v>1051</v>
      </c>
      <c r="H2890" s="138" t="str">
        <f>IFERROR(VLOOKUP(G2890,REFERENCES!O:P,2,FALSE),"")</f>
        <v xml:space="preserve">Nombre </v>
      </c>
      <c r="I2890" s="207">
        <v>600</v>
      </c>
      <c r="J2890" s="207"/>
      <c r="K2890" s="207"/>
      <c r="L2890" s="207"/>
      <c r="M2890" s="147"/>
      <c r="N2890" s="207">
        <v>300</v>
      </c>
      <c r="O2890" s="149" t="s">
        <v>1038</v>
      </c>
      <c r="P2890" s="206" t="s">
        <v>151</v>
      </c>
      <c r="Q2890" s="206" t="s">
        <v>288</v>
      </c>
      <c r="R2890" s="150" t="s">
        <v>1297</v>
      </c>
      <c r="S2890" s="206"/>
      <c r="T2890" s="206"/>
      <c r="U2890" s="206"/>
      <c r="V2890" s="145"/>
      <c r="W2890" s="206" t="str">
        <f t="shared" si="137"/>
        <v>WOR20161130NIGR1È</v>
      </c>
      <c r="X2890" s="206">
        <f t="shared" si="138"/>
        <v>0</v>
      </c>
      <c r="Y2890" s="206" t="str">
        <f>VLOOKUP(P2890,NIVEAUXADMIN!A:B,2,FALSE)</f>
        <v>HT10</v>
      </c>
      <c r="Z2890" s="206" t="str">
        <f>VLOOKUP(Q2890,NIVEAUXADMIN!E:F,2,FALSE)</f>
        <v>HT101032</v>
      </c>
      <c r="AA2890" s="206" t="str">
        <f>VLOOKUP(R2890,NIVEAUXADMIN!I:J,2,FALSE)</f>
        <v>HT101032-01</v>
      </c>
      <c r="AB2890" s="206">
        <f>IF(SUMPRODUCT(($A$4:$A2890=A2890)*($Q$4:$Q2890=Q2890))&gt;1,0,1)</f>
        <v>0</v>
      </c>
      <c r="AC2890" s="207">
        <f>IF(SUMPRODUCT(($A$4:$A2890=A2890)*($F$4:$F2890=F2890)*($Q$4:$Q2890=Q2890))&gt;1,0,1)</f>
        <v>0</v>
      </c>
      <c r="AD2890"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91" spans="1:30" s="71" customFormat="1" x14ac:dyDescent="0.25">
      <c r="A2891" s="206" t="s">
        <v>1080</v>
      </c>
      <c r="B2891" s="206"/>
      <c r="C2891" s="206" t="s">
        <v>1164</v>
      </c>
      <c r="D2891" s="206" t="s">
        <v>15</v>
      </c>
      <c r="E2891" s="132">
        <v>42704</v>
      </c>
      <c r="F2891" s="77" t="s">
        <v>2417</v>
      </c>
      <c r="G2891" s="145" t="s">
        <v>1051</v>
      </c>
      <c r="H2891" s="138" t="str">
        <f>IFERROR(VLOOKUP(G2891,REFERENCES!O:P,2,FALSE),"")</f>
        <v xml:space="preserve">Nombre </v>
      </c>
      <c r="I2891" s="207">
        <v>764</v>
      </c>
      <c r="J2891" s="207"/>
      <c r="K2891" s="207"/>
      <c r="L2891" s="207"/>
      <c r="M2891" s="147"/>
      <c r="N2891" s="207">
        <v>465</v>
      </c>
      <c r="O2891" s="149" t="s">
        <v>1038</v>
      </c>
      <c r="P2891" s="206" t="s">
        <v>151</v>
      </c>
      <c r="Q2891" s="206" t="s">
        <v>288</v>
      </c>
      <c r="R2891" s="150" t="s">
        <v>1297</v>
      </c>
      <c r="S2891" s="206"/>
      <c r="T2891" s="206"/>
      <c r="U2891" s="206"/>
      <c r="V2891" s="145"/>
      <c r="W2891" s="206" t="str">
        <f t="shared" si="137"/>
        <v>WOR20161130NIGR1È</v>
      </c>
      <c r="X2891" s="206">
        <f t="shared" si="138"/>
        <v>0</v>
      </c>
      <c r="Y2891" s="206" t="str">
        <f>VLOOKUP(P2891,NIVEAUXADMIN!A:B,2,FALSE)</f>
        <v>HT10</v>
      </c>
      <c r="Z2891" s="206" t="str">
        <f>VLOOKUP(Q2891,NIVEAUXADMIN!E:F,2,FALSE)</f>
        <v>HT101032</v>
      </c>
      <c r="AA2891" s="206" t="str">
        <f>VLOOKUP(R2891,NIVEAUXADMIN!I:J,2,FALSE)</f>
        <v>HT101032-01</v>
      </c>
      <c r="AB2891" s="206">
        <f>IF(SUMPRODUCT(($A$4:$A2891=A2891)*($Q$4:$Q2891=Q2891))&gt;1,0,1)</f>
        <v>0</v>
      </c>
      <c r="AC2891" s="207">
        <f>IF(SUMPRODUCT(($A$4:$A2891=A2891)*($F$4:$F2891=F2891)*($Q$4:$Q2891=Q2891))&gt;1,0,1)</f>
        <v>0</v>
      </c>
      <c r="AD2891"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92" spans="1:30" s="143" customFormat="1" x14ac:dyDescent="0.25">
      <c r="A2892" s="206" t="s">
        <v>1080</v>
      </c>
      <c r="B2892" s="206"/>
      <c r="C2892" s="206" t="s">
        <v>1164</v>
      </c>
      <c r="D2892" s="206" t="s">
        <v>15</v>
      </c>
      <c r="E2892" s="132">
        <v>42704</v>
      </c>
      <c r="F2892" s="148" t="s">
        <v>2417</v>
      </c>
      <c r="G2892" s="145" t="s">
        <v>1051</v>
      </c>
      <c r="H2892" s="138" t="str">
        <f>IFERROR(VLOOKUP(G2892,REFERENCES!O:P,2,FALSE),"")</f>
        <v xml:space="preserve">Nombre </v>
      </c>
      <c r="I2892" s="207">
        <v>400</v>
      </c>
      <c r="J2892" s="207"/>
      <c r="K2892" s="207"/>
      <c r="L2892" s="207"/>
      <c r="M2892" s="147"/>
      <c r="N2892" s="207">
        <v>400</v>
      </c>
      <c r="O2892" s="149" t="s">
        <v>1038</v>
      </c>
      <c r="P2892" s="206" t="s">
        <v>172</v>
      </c>
      <c r="Q2892" s="206" t="s">
        <v>198</v>
      </c>
      <c r="R2892" s="176" t="s">
        <v>1454</v>
      </c>
      <c r="S2892" s="206"/>
      <c r="T2892" s="206"/>
      <c r="U2892" s="206"/>
      <c r="V2892" s="145"/>
      <c r="W2892" s="206" t="str">
        <f t="shared" si="137"/>
        <v>WOR20161130OUAN2È</v>
      </c>
      <c r="X2892" s="206">
        <f t="shared" si="138"/>
        <v>0</v>
      </c>
      <c r="Y2892" s="206" t="str">
        <f>VLOOKUP(P2892,NIVEAUXADMIN!A:B,2,FALSE)</f>
        <v>HT01</v>
      </c>
      <c r="Z2892" s="206" t="str">
        <f>VLOOKUP(Q2892,NIVEAUXADMIN!E:F,2,FALSE)</f>
        <v>HT01151</v>
      </c>
      <c r="AA2892" s="206" t="str">
        <f>VLOOKUP(R2892,NIVEAUXADMIN!I:J,2,FALSE)</f>
        <v>HT01151-02</v>
      </c>
      <c r="AB2892" s="206">
        <f>IF(SUMPRODUCT(($A$4:$A2892=A2892)*($Q$4:$Q2892=Q2892))&gt;1,0,1)</f>
        <v>0</v>
      </c>
      <c r="AC2892" s="207">
        <f>IF(SUMPRODUCT(($A$4:$A2892=A2892)*($F$4:$F2892=F2892)*($Q$4:$Q2892=Q2892))&gt;1,0,1)</f>
        <v>0</v>
      </c>
      <c r="AD2892" s="206" t="str">
        <f t="shared" si="139"/>
        <v xml:space="preserve">{"Organisation": "World Vision International", "Indicateur": "Distribution de biens non-alimentaire", "Statut": "Réalisé", "Date de l'activité (passé ou planifiée)
( jj-mm-aaaa)": "11/30/2016", "Département": "Ouest", "Commune": "Anse A Galet", "Section Communale": "2ème Petite Source"}, </v>
      </c>
    </row>
    <row r="2893" spans="1:30" s="143" customFormat="1" x14ac:dyDescent="0.25">
      <c r="A2893" s="206" t="s">
        <v>1080</v>
      </c>
      <c r="B2893" s="206"/>
      <c r="C2893" s="206" t="s">
        <v>1164</v>
      </c>
      <c r="D2893" s="206" t="s">
        <v>15</v>
      </c>
      <c r="E2893" s="132">
        <v>42704</v>
      </c>
      <c r="F2893" s="148" t="s">
        <v>2417</v>
      </c>
      <c r="G2893" s="145" t="s">
        <v>1051</v>
      </c>
      <c r="H2893" s="138" t="str">
        <f>IFERROR(VLOOKUP(G2893,REFERENCES!O:P,2,FALSE),"")</f>
        <v xml:space="preserve">Nombre </v>
      </c>
      <c r="I2893" s="207">
        <v>400</v>
      </c>
      <c r="J2893" s="207"/>
      <c r="K2893" s="207"/>
      <c r="L2893" s="207"/>
      <c r="M2893" s="147"/>
      <c r="N2893" s="207">
        <v>400</v>
      </c>
      <c r="O2893" s="149" t="s">
        <v>1038</v>
      </c>
      <c r="P2893" s="206" t="s">
        <v>172</v>
      </c>
      <c r="Q2893" s="206" t="s">
        <v>492</v>
      </c>
      <c r="R2893" s="176" t="s">
        <v>1757</v>
      </c>
      <c r="S2893" s="206"/>
      <c r="T2893" s="206"/>
      <c r="U2893" s="206"/>
      <c r="V2893" s="145"/>
      <c r="W2893" s="206" t="str">
        <f t="shared" si="137"/>
        <v>WOR20161130OUPO9È</v>
      </c>
      <c r="X2893" s="206">
        <f t="shared" si="138"/>
        <v>0</v>
      </c>
      <c r="Y2893" s="206" t="str">
        <f>VLOOKUP(P2893,NIVEAUXADMIN!A:B,2,FALSE)</f>
        <v>HT01</v>
      </c>
      <c r="Z2893" s="206" t="str">
        <f>VLOOKUP(Q2893,NIVEAUXADMIN!E:F,2,FALSE)</f>
        <v>HT01152</v>
      </c>
      <c r="AA2893" s="206" t="str">
        <f>VLOOKUP(R2893,NIVEAUXADMIN!I:J,2,FALSE)</f>
        <v>HT01152-04</v>
      </c>
      <c r="AB2893" s="206">
        <f>IF(SUMPRODUCT(($A$4:$A2893=A2893)*($Q$4:$Q2893=Q2893))&gt;1,0,1)</f>
        <v>0</v>
      </c>
      <c r="AC2893" s="207">
        <f>IF(SUMPRODUCT(($A$4:$A2893=A2893)*($F$4:$F2893=F2893)*($Q$4:$Q2893=Q2893))&gt;1,0,1)</f>
        <v>0</v>
      </c>
      <c r="AD2893" s="206" t="str">
        <f t="shared" si="139"/>
        <v xml:space="preserve">{"Organisation": "World Vision International", "Indicateur": "Distribution de biens non-alimentaire", "Statut": "Réalisé", "Date de l'activité (passé ou planifiée)
( jj-mm-aaaa)": "11/30/2016", "Département": "Ouest", "Commune": "Pointe A Raquette", "Section Communale": "9ème Pointe à Raquette"}, </v>
      </c>
    </row>
    <row r="2894" spans="1:30" s="143" customFormat="1" x14ac:dyDescent="0.25">
      <c r="A2894" s="206" t="s">
        <v>1080</v>
      </c>
      <c r="B2894" s="206"/>
      <c r="C2894" s="206" t="s">
        <v>1164</v>
      </c>
      <c r="D2894" s="206" t="s">
        <v>15</v>
      </c>
      <c r="E2894" s="132">
        <v>42704</v>
      </c>
      <c r="F2894" s="148" t="s">
        <v>2417</v>
      </c>
      <c r="G2894" s="145" t="s">
        <v>1054</v>
      </c>
      <c r="H2894" s="138" t="str">
        <f>IFERROR(VLOOKUP(G2894,REFERENCES!O:P,2,FALSE),"")</f>
        <v xml:space="preserve">Nombre </v>
      </c>
      <c r="I2894" s="207">
        <v>400</v>
      </c>
      <c r="J2894" s="207"/>
      <c r="K2894" s="207"/>
      <c r="L2894" s="207"/>
      <c r="M2894" s="147"/>
      <c r="N2894" s="207">
        <v>400</v>
      </c>
      <c r="O2894" s="149" t="s">
        <v>1038</v>
      </c>
      <c r="P2894" s="206" t="s">
        <v>172</v>
      </c>
      <c r="Q2894" s="206" t="s">
        <v>198</v>
      </c>
      <c r="R2894" s="176" t="s">
        <v>1454</v>
      </c>
      <c r="S2894" s="206"/>
      <c r="T2894" s="206"/>
      <c r="U2894" s="206"/>
      <c r="V2894" s="145"/>
      <c r="W2894" s="206" t="str">
        <f t="shared" si="137"/>
        <v>WOR20161130OUAN2È</v>
      </c>
      <c r="X2894" s="206">
        <f t="shared" si="138"/>
        <v>0</v>
      </c>
      <c r="Y2894" s="206" t="str">
        <f>VLOOKUP(P2894,NIVEAUXADMIN!A:B,2,FALSE)</f>
        <v>HT01</v>
      </c>
      <c r="Z2894" s="206" t="str">
        <f>VLOOKUP(Q2894,NIVEAUXADMIN!E:F,2,FALSE)</f>
        <v>HT01151</v>
      </c>
      <c r="AA2894" s="206" t="str">
        <f>VLOOKUP(R2894,NIVEAUXADMIN!I:J,2,FALSE)</f>
        <v>HT01151-02</v>
      </c>
      <c r="AB2894" s="206">
        <f>IF(SUMPRODUCT(($A$4:$A2894=A2894)*($Q$4:$Q2894=Q2894))&gt;1,0,1)</f>
        <v>0</v>
      </c>
      <c r="AC2894" s="207">
        <f>IF(SUMPRODUCT(($A$4:$A2894=A2894)*($F$4:$F2894=F2894)*($Q$4:$Q2894=Q2894))&gt;1,0,1)</f>
        <v>0</v>
      </c>
      <c r="AD2894" s="206" t="str">
        <f t="shared" si="139"/>
        <v xml:space="preserve">{"Organisation": "World Vision International", "Indicateur": "Distribution de biens non-alimentaire", "Statut": "Réalisé", "Date de l'activité (passé ou planifiée)
( jj-mm-aaaa)": "11/30/2016", "Département": "Ouest", "Commune": "Anse A Galet", "Section Communale": "2ème Petite Source"}, </v>
      </c>
    </row>
    <row r="2895" spans="1:30" s="143" customFormat="1" x14ac:dyDescent="0.25">
      <c r="A2895" s="206" t="s">
        <v>1080</v>
      </c>
      <c r="B2895" s="206"/>
      <c r="C2895" s="206" t="s">
        <v>1164</v>
      </c>
      <c r="D2895" s="206" t="s">
        <v>15</v>
      </c>
      <c r="E2895" s="132">
        <v>42704</v>
      </c>
      <c r="F2895" s="148" t="s">
        <v>2417</v>
      </c>
      <c r="G2895" s="145" t="s">
        <v>1054</v>
      </c>
      <c r="H2895" s="138" t="str">
        <f>IFERROR(VLOOKUP(G2895,REFERENCES!O:P,2,FALSE),"")</f>
        <v xml:space="preserve">Nombre </v>
      </c>
      <c r="I2895" s="207">
        <v>400</v>
      </c>
      <c r="J2895" s="207"/>
      <c r="K2895" s="207"/>
      <c r="L2895" s="207"/>
      <c r="M2895" s="147"/>
      <c r="N2895" s="207">
        <v>400</v>
      </c>
      <c r="O2895" s="149" t="s">
        <v>1038</v>
      </c>
      <c r="P2895" s="206" t="s">
        <v>172</v>
      </c>
      <c r="Q2895" s="206" t="s">
        <v>492</v>
      </c>
      <c r="R2895" s="176" t="s">
        <v>1757</v>
      </c>
      <c r="S2895" s="206"/>
      <c r="T2895" s="206"/>
      <c r="U2895" s="206"/>
      <c r="V2895" s="145"/>
      <c r="W2895" s="206" t="str">
        <f t="shared" si="137"/>
        <v>WOR20161130OUPO9È</v>
      </c>
      <c r="X2895" s="206">
        <f t="shared" si="138"/>
        <v>0</v>
      </c>
      <c r="Y2895" s="206" t="str">
        <f>VLOOKUP(P2895,NIVEAUXADMIN!A:B,2,FALSE)</f>
        <v>HT01</v>
      </c>
      <c r="Z2895" s="206" t="str">
        <f>VLOOKUP(Q2895,NIVEAUXADMIN!E:F,2,FALSE)</f>
        <v>HT01152</v>
      </c>
      <c r="AA2895" s="206" t="str">
        <f>VLOOKUP(R2895,NIVEAUXADMIN!I:J,2,FALSE)</f>
        <v>HT01152-04</v>
      </c>
      <c r="AB2895" s="206">
        <f>IF(SUMPRODUCT(($A$4:$A2895=A2895)*($Q$4:$Q2895=Q2895))&gt;1,0,1)</f>
        <v>0</v>
      </c>
      <c r="AC2895" s="207">
        <f>IF(SUMPRODUCT(($A$4:$A2895=A2895)*($F$4:$F2895=F2895)*($Q$4:$Q2895=Q2895))&gt;1,0,1)</f>
        <v>0</v>
      </c>
      <c r="AD2895" s="206" t="str">
        <f t="shared" si="139"/>
        <v xml:space="preserve">{"Organisation": "World Vision International", "Indicateur": "Distribution de biens non-alimentaire", "Statut": "Réalisé", "Date de l'activité (passé ou planifiée)
( jj-mm-aaaa)": "11/30/2016", "Département": "Ouest", "Commune": "Pointe A Raquette", "Section Communale": "9ème Pointe à Raquette"}, </v>
      </c>
    </row>
    <row r="2896" spans="1:30" s="143" customFormat="1" x14ac:dyDescent="0.25">
      <c r="A2896" s="206" t="s">
        <v>1080</v>
      </c>
      <c r="B2896" s="206"/>
      <c r="C2896" s="206" t="s">
        <v>1164</v>
      </c>
      <c r="D2896" s="206" t="s">
        <v>15</v>
      </c>
      <c r="E2896" s="132">
        <v>42704</v>
      </c>
      <c r="F2896" s="148" t="s">
        <v>2417</v>
      </c>
      <c r="G2896" s="145" t="s">
        <v>1055</v>
      </c>
      <c r="H2896" s="138" t="str">
        <f>IFERROR(VLOOKUP(G2896,REFERENCES!O:P,2,FALSE),"")</f>
        <v xml:space="preserve">Nombre </v>
      </c>
      <c r="I2896" s="207">
        <v>300</v>
      </c>
      <c r="J2896" s="207"/>
      <c r="K2896" s="207"/>
      <c r="L2896" s="207"/>
      <c r="M2896" s="147"/>
      <c r="N2896" s="207">
        <v>300</v>
      </c>
      <c r="O2896" s="149" t="s">
        <v>1038</v>
      </c>
      <c r="P2896" s="206" t="s">
        <v>151</v>
      </c>
      <c r="Q2896" s="206" t="s">
        <v>288</v>
      </c>
      <c r="R2896" s="150" t="s">
        <v>1297</v>
      </c>
      <c r="S2896" s="206"/>
      <c r="T2896" s="206"/>
      <c r="U2896" s="206"/>
      <c r="V2896" s="145"/>
      <c r="W2896" s="206" t="str">
        <f t="shared" si="137"/>
        <v>WOR20161130NIGR1È</v>
      </c>
      <c r="X2896" s="206">
        <f t="shared" si="138"/>
        <v>0</v>
      </c>
      <c r="Y2896" s="206" t="str">
        <f>VLOOKUP(P2896,NIVEAUXADMIN!A:B,2,FALSE)</f>
        <v>HT10</v>
      </c>
      <c r="Z2896" s="206" t="str">
        <f>VLOOKUP(Q2896,NIVEAUXADMIN!E:F,2,FALSE)</f>
        <v>HT101032</v>
      </c>
      <c r="AA2896" s="206" t="str">
        <f>VLOOKUP(R2896,NIVEAUXADMIN!I:J,2,FALSE)</f>
        <v>HT101032-01</v>
      </c>
      <c r="AB2896" s="206">
        <f>IF(SUMPRODUCT(($A$4:$A2896=A2896)*($Q$4:$Q2896=Q2896))&gt;1,0,1)</f>
        <v>0</v>
      </c>
      <c r="AC2896" s="207">
        <f>IF(SUMPRODUCT(($A$4:$A2896=A2896)*($F$4:$F2896=F2896)*($Q$4:$Q2896=Q2896))&gt;1,0,1)</f>
        <v>0</v>
      </c>
      <c r="AD2896"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97" spans="1:30" s="143" customFormat="1" x14ac:dyDescent="0.25">
      <c r="A2897" s="206" t="s">
        <v>1080</v>
      </c>
      <c r="B2897" s="206"/>
      <c r="C2897" s="206" t="s">
        <v>1164</v>
      </c>
      <c r="D2897" s="206" t="s">
        <v>15</v>
      </c>
      <c r="E2897" s="132">
        <v>42704</v>
      </c>
      <c r="F2897" s="148" t="s">
        <v>2417</v>
      </c>
      <c r="G2897" s="145" t="s">
        <v>1055</v>
      </c>
      <c r="H2897" s="138" t="str">
        <f>IFERROR(VLOOKUP(G2897,REFERENCES!O:P,2,FALSE),"")</f>
        <v xml:space="preserve">Nombre </v>
      </c>
      <c r="I2897" s="207">
        <v>382</v>
      </c>
      <c r="J2897" s="207"/>
      <c r="K2897" s="207"/>
      <c r="L2897" s="207"/>
      <c r="M2897" s="147"/>
      <c r="N2897" s="207">
        <v>465</v>
      </c>
      <c r="O2897" s="149" t="s">
        <v>1038</v>
      </c>
      <c r="P2897" s="206" t="s">
        <v>151</v>
      </c>
      <c r="Q2897" s="206" t="s">
        <v>288</v>
      </c>
      <c r="R2897" s="150" t="s">
        <v>1297</v>
      </c>
      <c r="S2897" s="206"/>
      <c r="T2897" s="206"/>
      <c r="U2897" s="206"/>
      <c r="V2897" s="145"/>
      <c r="W2897" s="206" t="str">
        <f t="shared" si="137"/>
        <v>WOR20161130NIGR1È</v>
      </c>
      <c r="X2897" s="206">
        <f t="shared" si="138"/>
        <v>0</v>
      </c>
      <c r="Y2897" s="206" t="str">
        <f>VLOOKUP(P2897,NIVEAUXADMIN!A:B,2,FALSE)</f>
        <v>HT10</v>
      </c>
      <c r="Z2897" s="206" t="str">
        <f>VLOOKUP(Q2897,NIVEAUXADMIN!E:F,2,FALSE)</f>
        <v>HT101032</v>
      </c>
      <c r="AA2897" s="206" t="str">
        <f>VLOOKUP(R2897,NIVEAUXADMIN!I:J,2,FALSE)</f>
        <v>HT101032-01</v>
      </c>
      <c r="AB2897" s="206">
        <f>IF(SUMPRODUCT(($A$4:$A2897=A2897)*($Q$4:$Q2897=Q2897))&gt;1,0,1)</f>
        <v>0</v>
      </c>
      <c r="AC2897" s="207">
        <f>IF(SUMPRODUCT(($A$4:$A2897=A2897)*($F$4:$F2897=F2897)*($Q$4:$Q2897=Q2897))&gt;1,0,1)</f>
        <v>0</v>
      </c>
      <c r="AD2897" s="206" t="str">
        <f t="shared" si="139"/>
        <v xml:space="preserve">{"Organisation": "World Vision International", "Indicateur": "Distribution de biens non-alimentaire", "Statut": "Réalisé", "Date de l'activité (passé ou planifiée)
( jj-mm-aaaa)": "11/30/2016", "Département": "Nippes", "Commune": "Grand Boucan", "Section Communale": "1ère Grand Boucan"}, </v>
      </c>
    </row>
    <row r="2898" spans="1:30" s="143" customFormat="1" x14ac:dyDescent="0.25">
      <c r="A2898" s="206" t="s">
        <v>1080</v>
      </c>
      <c r="B2898" s="206"/>
      <c r="C2898" s="206" t="s">
        <v>1164</v>
      </c>
      <c r="D2898" s="206" t="s">
        <v>15</v>
      </c>
      <c r="E2898" s="132">
        <v>42704</v>
      </c>
      <c r="F2898" s="148" t="s">
        <v>2417</v>
      </c>
      <c r="G2898" s="145" t="s">
        <v>1055</v>
      </c>
      <c r="H2898" s="138" t="str">
        <f>IFERROR(VLOOKUP(G2898,REFERENCES!O:P,2,FALSE),"")</f>
        <v xml:space="preserve">Nombre </v>
      </c>
      <c r="I2898" s="207">
        <v>400</v>
      </c>
      <c r="J2898" s="207"/>
      <c r="K2898" s="207"/>
      <c r="L2898" s="207"/>
      <c r="M2898" s="147"/>
      <c r="N2898" s="207">
        <v>400</v>
      </c>
      <c r="O2898" s="149" t="s">
        <v>1038</v>
      </c>
      <c r="P2898" s="206" t="s">
        <v>172</v>
      </c>
      <c r="Q2898" s="206" t="s">
        <v>492</v>
      </c>
      <c r="R2898" s="176" t="s">
        <v>1757</v>
      </c>
      <c r="S2898" s="206"/>
      <c r="T2898" s="206"/>
      <c r="U2898" s="206"/>
      <c r="V2898" s="145"/>
      <c r="W2898" s="206" t="str">
        <f t="shared" si="137"/>
        <v>WOR20161130OUPO9È</v>
      </c>
      <c r="X2898" s="206">
        <f t="shared" si="138"/>
        <v>0</v>
      </c>
      <c r="Y2898" s="206" t="str">
        <f>VLOOKUP(P2898,NIVEAUXADMIN!A:B,2,FALSE)</f>
        <v>HT01</v>
      </c>
      <c r="Z2898" s="206" t="str">
        <f>VLOOKUP(Q2898,NIVEAUXADMIN!E:F,2,FALSE)</f>
        <v>HT01152</v>
      </c>
      <c r="AA2898" s="206" t="str">
        <f>VLOOKUP(R2898,NIVEAUXADMIN!I:J,2,FALSE)</f>
        <v>HT01152-04</v>
      </c>
      <c r="AB2898" s="206">
        <f>IF(SUMPRODUCT(($A$4:$A2898=A2898)*($Q$4:$Q2898=Q2898))&gt;1,0,1)</f>
        <v>0</v>
      </c>
      <c r="AC2898" s="207">
        <f>IF(SUMPRODUCT(($A$4:$A2898=A2898)*($F$4:$F2898=F2898)*($Q$4:$Q2898=Q2898))&gt;1,0,1)</f>
        <v>0</v>
      </c>
      <c r="AD2898" s="206" t="str">
        <f t="shared" si="139"/>
        <v xml:space="preserve">{"Organisation": "World Vision International", "Indicateur": "Distribution de biens non-alimentaire", "Statut": "Réalisé", "Date de l'activité (passé ou planifiée)
( jj-mm-aaaa)": "11/30/2016", "Département": "Ouest", "Commune": "Pointe A Raquette", "Section Communale": "9ème Pointe à Raquette"}, </v>
      </c>
    </row>
    <row r="2899" spans="1:30" s="143" customFormat="1" x14ac:dyDescent="0.25">
      <c r="A2899" s="206" t="s">
        <v>1080</v>
      </c>
      <c r="B2899" s="206"/>
      <c r="C2899" s="206" t="s">
        <v>1164</v>
      </c>
      <c r="D2899" s="206" t="s">
        <v>15</v>
      </c>
      <c r="E2899" s="132">
        <v>42704</v>
      </c>
      <c r="F2899" s="148" t="s">
        <v>2417</v>
      </c>
      <c r="G2899" s="145" t="s">
        <v>1050</v>
      </c>
      <c r="H2899" s="138" t="str">
        <f>IFERROR(VLOOKUP(G2899,REFERENCES!O:P,2,FALSE),"")</f>
        <v xml:space="preserve">Nombre </v>
      </c>
      <c r="I2899" s="207">
        <v>400</v>
      </c>
      <c r="J2899" s="207"/>
      <c r="K2899" s="207"/>
      <c r="L2899" s="207"/>
      <c r="M2899" s="147"/>
      <c r="N2899" s="207">
        <v>400</v>
      </c>
      <c r="O2899" s="149" t="s">
        <v>1038</v>
      </c>
      <c r="P2899" s="206" t="s">
        <v>172</v>
      </c>
      <c r="Q2899" s="206" t="s">
        <v>198</v>
      </c>
      <c r="R2899" s="176" t="s">
        <v>1454</v>
      </c>
      <c r="S2899" s="206"/>
      <c r="T2899" s="206"/>
      <c r="U2899" s="206"/>
      <c r="V2899" s="145"/>
      <c r="W2899" s="206" t="str">
        <f t="shared" si="137"/>
        <v>WOR20161130OUAN2È</v>
      </c>
      <c r="X2899" s="206">
        <f t="shared" si="138"/>
        <v>0</v>
      </c>
      <c r="Y2899" s="206" t="str">
        <f>VLOOKUP(P2899,NIVEAUXADMIN!A:B,2,FALSE)</f>
        <v>HT01</v>
      </c>
      <c r="Z2899" s="206" t="str">
        <f>VLOOKUP(Q2899,NIVEAUXADMIN!E:F,2,FALSE)</f>
        <v>HT01151</v>
      </c>
      <c r="AA2899" s="206" t="str">
        <f>VLOOKUP(R2899,NIVEAUXADMIN!I:J,2,FALSE)</f>
        <v>HT01151-02</v>
      </c>
      <c r="AB2899" s="206">
        <f>IF(SUMPRODUCT(($A$4:$A2899=A2899)*($Q$4:$Q2899=Q2899))&gt;1,0,1)</f>
        <v>0</v>
      </c>
      <c r="AC2899" s="207">
        <f>IF(SUMPRODUCT(($A$4:$A2899=A2899)*($F$4:$F2899=F2899)*($Q$4:$Q2899=Q2899))&gt;1,0,1)</f>
        <v>0</v>
      </c>
      <c r="AD2899" s="206" t="str">
        <f t="shared" si="139"/>
        <v xml:space="preserve">{"Organisation": "World Vision International", "Indicateur": "Distribution de biens non-alimentaire", "Statut": "Réalisé", "Date de l'activité (passé ou planifiée)
( jj-mm-aaaa)": "11/30/2016", "Département": "Ouest", "Commune": "Anse A Galet", "Section Communale": "2ème Petite Source"}, </v>
      </c>
    </row>
    <row r="2900" spans="1:30" s="143" customFormat="1" x14ac:dyDescent="0.25">
      <c r="A2900" s="206" t="s">
        <v>1080</v>
      </c>
      <c r="B2900" s="206"/>
      <c r="C2900" s="206" t="s">
        <v>1164</v>
      </c>
      <c r="D2900" s="206" t="s">
        <v>15</v>
      </c>
      <c r="E2900" s="132">
        <v>42704</v>
      </c>
      <c r="F2900" s="148" t="s">
        <v>2417</v>
      </c>
      <c r="G2900" s="145" t="s">
        <v>1050</v>
      </c>
      <c r="H2900" s="138" t="str">
        <f>IFERROR(VLOOKUP(G2900,REFERENCES!O:P,2,FALSE),"")</f>
        <v xml:space="preserve">Nombre </v>
      </c>
      <c r="I2900" s="207">
        <v>400</v>
      </c>
      <c r="J2900" s="207"/>
      <c r="K2900" s="207"/>
      <c r="L2900" s="207"/>
      <c r="M2900" s="147"/>
      <c r="N2900" s="207">
        <v>400</v>
      </c>
      <c r="O2900" s="149" t="s">
        <v>1038</v>
      </c>
      <c r="P2900" s="206" t="s">
        <v>172</v>
      </c>
      <c r="Q2900" s="206" t="s">
        <v>492</v>
      </c>
      <c r="R2900" s="176" t="s">
        <v>1757</v>
      </c>
      <c r="S2900" s="206"/>
      <c r="T2900" s="206"/>
      <c r="U2900" s="206"/>
      <c r="V2900" s="145"/>
      <c r="W2900" s="206" t="str">
        <f t="shared" si="137"/>
        <v>WOR20161130OUPO9È</v>
      </c>
      <c r="X2900" s="206">
        <f t="shared" si="138"/>
        <v>0</v>
      </c>
      <c r="Y2900" s="206" t="str">
        <f>VLOOKUP(P2900,NIVEAUXADMIN!A:B,2,FALSE)</f>
        <v>HT01</v>
      </c>
      <c r="Z2900" s="206" t="str">
        <f>VLOOKUP(Q2900,NIVEAUXADMIN!E:F,2,FALSE)</f>
        <v>HT01152</v>
      </c>
      <c r="AA2900" s="206" t="str">
        <f>VLOOKUP(R2900,NIVEAUXADMIN!I:J,2,FALSE)</f>
        <v>HT01152-04</v>
      </c>
      <c r="AB2900" s="206">
        <f>IF(SUMPRODUCT(($A$4:$A2900=A2900)*($Q$4:$Q2900=Q2900))&gt;1,0,1)</f>
        <v>0</v>
      </c>
      <c r="AC2900" s="207">
        <f>IF(SUMPRODUCT(($A$4:$A2900=A2900)*($F$4:$F2900=F2900)*($Q$4:$Q2900=Q2900))&gt;1,0,1)</f>
        <v>0</v>
      </c>
      <c r="AD2900" s="206" t="str">
        <f t="shared" si="139"/>
        <v xml:space="preserve">{"Organisation": "World Vision International", "Indicateur": "Distribution de biens non-alimentaire", "Statut": "Réalisé", "Date de l'activité (passé ou planifiée)
( jj-mm-aaaa)": "11/30/2016", "Département": "Ouest", "Commune": "Pointe A Raquette", "Section Communale": "9ème Pointe à Raquette"}, </v>
      </c>
    </row>
    <row r="2901" spans="1:30" s="143" customFormat="1" x14ac:dyDescent="0.25">
      <c r="A2901" s="206" t="s">
        <v>1080</v>
      </c>
      <c r="B2901" s="206"/>
      <c r="C2901" s="206"/>
      <c r="D2901" s="206" t="s">
        <v>15</v>
      </c>
      <c r="E2901" s="132">
        <v>42704</v>
      </c>
      <c r="F2901" s="148" t="s">
        <v>2416</v>
      </c>
      <c r="G2901" s="217" t="s">
        <v>1027</v>
      </c>
      <c r="H2901" s="138" t="str">
        <f>IFERROR(VLOOKUP(G2901,REFERENCES!O:P,2,FALSE),"")</f>
        <v/>
      </c>
      <c r="I2901" s="207">
        <v>400</v>
      </c>
      <c r="J2901" s="207"/>
      <c r="K2901" s="207"/>
      <c r="L2901" s="207"/>
      <c r="M2901" s="147"/>
      <c r="N2901" s="207">
        <v>400</v>
      </c>
      <c r="O2901" s="149" t="s">
        <v>1038</v>
      </c>
      <c r="P2901" s="206" t="s">
        <v>172</v>
      </c>
      <c r="Q2901" s="206" t="s">
        <v>198</v>
      </c>
      <c r="R2901" s="176" t="s">
        <v>1454</v>
      </c>
      <c r="S2901" s="206"/>
      <c r="T2901" s="206"/>
      <c r="U2901" s="206"/>
      <c r="V2901" s="145"/>
      <c r="W2901" s="206" t="str">
        <f t="shared" si="137"/>
        <v>WOR20161130OUAN2È</v>
      </c>
      <c r="X2901" s="206">
        <f t="shared" si="138"/>
        <v>0</v>
      </c>
      <c r="Y2901" s="206" t="str">
        <f>VLOOKUP(P2901,NIVEAUXADMIN!A:B,2,FALSE)</f>
        <v>HT01</v>
      </c>
      <c r="Z2901" s="206" t="str">
        <f>VLOOKUP(Q2901,NIVEAUXADMIN!E:F,2,FALSE)</f>
        <v>HT01151</v>
      </c>
      <c r="AA2901" s="206" t="str">
        <f>VLOOKUP(R2901,NIVEAUXADMIN!I:J,2,FALSE)</f>
        <v>HT01151-02</v>
      </c>
      <c r="AB2901" s="206">
        <f>IF(SUMPRODUCT(($A$4:$A2901=A2901)*($Q$4:$Q2901=Q2901))&gt;1,0,1)</f>
        <v>0</v>
      </c>
      <c r="AC2901" s="207">
        <f>IF(SUMPRODUCT(($A$4:$A2901=A2901)*($F$4:$F2901=F2901)*($Q$4:$Q2901=Q2901))&gt;1,0,1)</f>
        <v>0</v>
      </c>
      <c r="AD2901" s="206" t="str">
        <f t="shared" si="139"/>
        <v xml:space="preserve">{"Organisation": "World Vision International", "Indicateur": "Formation technique", "Statut": "Réalisé", "Date de l'activité (passé ou planifiée)
( jj-mm-aaaa)": "11/30/2016", "Département": "Ouest", "Commune": "Anse A Galet", "Section Communale": "2ème Petite Source"}, </v>
      </c>
    </row>
    <row r="2902" spans="1:30" s="143" customFormat="1" x14ac:dyDescent="0.25">
      <c r="A2902" s="206" t="s">
        <v>1080</v>
      </c>
      <c r="B2902" s="206"/>
      <c r="C2902" s="206"/>
      <c r="D2902" s="206" t="s">
        <v>15</v>
      </c>
      <c r="E2902" s="132">
        <v>42704</v>
      </c>
      <c r="F2902" s="148" t="s">
        <v>2416</v>
      </c>
      <c r="G2902" s="217" t="s">
        <v>1027</v>
      </c>
      <c r="H2902" s="138" t="str">
        <f>IFERROR(VLOOKUP(G2902,REFERENCES!O:P,2,FALSE),"")</f>
        <v/>
      </c>
      <c r="I2902" s="207">
        <v>400</v>
      </c>
      <c r="J2902" s="207"/>
      <c r="K2902" s="207"/>
      <c r="L2902" s="207"/>
      <c r="M2902" s="147"/>
      <c r="N2902" s="207">
        <v>400</v>
      </c>
      <c r="O2902" s="149" t="s">
        <v>1038</v>
      </c>
      <c r="P2902" s="206" t="s">
        <v>172</v>
      </c>
      <c r="Q2902" s="206" t="s">
        <v>492</v>
      </c>
      <c r="R2902" s="176" t="s">
        <v>1757</v>
      </c>
      <c r="S2902" s="206"/>
      <c r="T2902" s="206"/>
      <c r="U2902" s="206"/>
      <c r="V2902" s="145"/>
      <c r="W2902" s="206" t="str">
        <f t="shared" si="137"/>
        <v>WOR20161130OUPO9È</v>
      </c>
      <c r="X2902" s="206">
        <f t="shared" si="138"/>
        <v>0</v>
      </c>
      <c r="Y2902" s="206" t="str">
        <f>VLOOKUP(P2902,NIVEAUXADMIN!A:B,2,FALSE)</f>
        <v>HT01</v>
      </c>
      <c r="Z2902" s="206" t="str">
        <f>VLOOKUP(Q2902,NIVEAUXADMIN!E:F,2,FALSE)</f>
        <v>HT01152</v>
      </c>
      <c r="AA2902" s="206" t="str">
        <f>VLOOKUP(R2902,NIVEAUXADMIN!I:J,2,FALSE)</f>
        <v>HT01152-04</v>
      </c>
      <c r="AB2902" s="206">
        <f>IF(SUMPRODUCT(($A$4:$A2902=A2902)*($Q$4:$Q2902=Q2902))&gt;1,0,1)</f>
        <v>0</v>
      </c>
      <c r="AC2902" s="207">
        <f>IF(SUMPRODUCT(($A$4:$A2902=A2902)*($F$4:$F2902=F2902)*($Q$4:$Q2902=Q2902))&gt;1,0,1)</f>
        <v>0</v>
      </c>
      <c r="AD2902" s="206" t="str">
        <f t="shared" si="139"/>
        <v xml:space="preserve">{"Organisation": "World Vision International", "Indicateur": "Formation technique", "Statut": "Réalisé", "Date de l'activité (passé ou planifiée)
( jj-mm-aaaa)": "11/30/2016", "Département": "Ouest", "Commune": "Pointe A Raquette", "Section Communale": "9ème Pointe à Raquette"}, </v>
      </c>
    </row>
    <row r="2903" spans="1:30" s="143" customFormat="1" x14ac:dyDescent="0.25">
      <c r="A2903" s="206" t="s">
        <v>1080</v>
      </c>
      <c r="B2903" s="206"/>
      <c r="C2903" s="206" t="s">
        <v>1164</v>
      </c>
      <c r="D2903" s="206" t="s">
        <v>15</v>
      </c>
      <c r="E2903" s="132">
        <v>42704</v>
      </c>
      <c r="F2903" s="148" t="s">
        <v>2418</v>
      </c>
      <c r="G2903" s="217" t="s">
        <v>1075</v>
      </c>
      <c r="H2903" s="138" t="str">
        <f>IFERROR(VLOOKUP(G2903,REFERENCES!O:P,2,FALSE),"")</f>
        <v/>
      </c>
      <c r="I2903" s="207">
        <v>25</v>
      </c>
      <c r="J2903" s="207"/>
      <c r="K2903" s="207"/>
      <c r="L2903" s="207"/>
      <c r="M2903" s="147"/>
      <c r="N2903" s="207">
        <v>501</v>
      </c>
      <c r="O2903" s="206"/>
      <c r="P2903" s="206" t="s">
        <v>172</v>
      </c>
      <c r="Q2903" s="206" t="s">
        <v>198</v>
      </c>
      <c r="R2903" s="176" t="s">
        <v>1323</v>
      </c>
      <c r="S2903" s="206"/>
      <c r="T2903" s="206"/>
      <c r="U2903" s="206"/>
      <c r="V2903" s="145"/>
      <c r="W2903" s="206" t="str">
        <f t="shared" si="137"/>
        <v>WOR20161130OUAN1È</v>
      </c>
      <c r="X2903" s="206">
        <f t="shared" si="138"/>
        <v>0</v>
      </c>
      <c r="Y2903" s="206" t="str">
        <f>VLOOKUP(P2903,NIVEAUXADMIN!A:B,2,FALSE)</f>
        <v>HT01</v>
      </c>
      <c r="Z2903" s="206" t="str">
        <f>VLOOKUP(Q2903,NIVEAUXADMIN!E:F,2,FALSE)</f>
        <v>HT01151</v>
      </c>
      <c r="AA2903" s="206" t="str">
        <f>VLOOKUP(R2903,NIVEAUXADMIN!I:J,2,FALSE)</f>
        <v>HT01151-01</v>
      </c>
      <c r="AB2903" s="206">
        <f>IF(SUMPRODUCT(($A$4:$A2903=A2903)*($Q$4:$Q2903=Q2903))&gt;1,0,1)</f>
        <v>0</v>
      </c>
      <c r="AC2903" s="207">
        <f>IF(SUMPRODUCT(($A$4:$A2903=A2903)*($F$4:$F2903=F2903)*($Q$4:$Q2903=Q2903))&gt;1,0,1)</f>
        <v>0</v>
      </c>
      <c r="AD2903"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"1ère Palma"}, </v>
      </c>
    </row>
    <row r="2904" spans="1:30" s="143" customFormat="1" x14ac:dyDescent="0.25">
      <c r="A2904" s="206" t="s">
        <v>1080</v>
      </c>
      <c r="B2904" s="206"/>
      <c r="C2904" s="206" t="s">
        <v>1164</v>
      </c>
      <c r="D2904" s="206" t="s">
        <v>15</v>
      </c>
      <c r="E2904" s="132">
        <v>42704</v>
      </c>
      <c r="F2904" s="148" t="s">
        <v>2418</v>
      </c>
      <c r="G2904" s="217" t="s">
        <v>1075</v>
      </c>
      <c r="H2904" s="138" t="str">
        <f>IFERROR(VLOOKUP(G2904,REFERENCES!O:P,2,FALSE),"")</f>
        <v/>
      </c>
      <c r="I2904" s="207">
        <v>25</v>
      </c>
      <c r="J2904" s="207"/>
      <c r="K2904" s="207"/>
      <c r="L2904" s="207"/>
      <c r="M2904" s="147"/>
      <c r="N2904" s="207">
        <v>116</v>
      </c>
      <c r="O2904" s="206"/>
      <c r="P2904" s="206" t="s">
        <v>172</v>
      </c>
      <c r="Q2904" s="206" t="s">
        <v>198</v>
      </c>
      <c r="R2904" s="176" t="s">
        <v>1454</v>
      </c>
      <c r="S2904" s="206"/>
      <c r="T2904" s="206"/>
      <c r="U2904" s="206"/>
      <c r="V2904" s="145"/>
      <c r="W2904" s="206" t="str">
        <f t="shared" si="137"/>
        <v>WOR20161130OUAN2È</v>
      </c>
      <c r="X2904" s="206">
        <f t="shared" si="138"/>
        <v>0</v>
      </c>
      <c r="Y2904" s="206" t="str">
        <f>VLOOKUP(P2904,NIVEAUXADMIN!A:B,2,FALSE)</f>
        <v>HT01</v>
      </c>
      <c r="Z2904" s="206" t="str">
        <f>VLOOKUP(Q2904,NIVEAUXADMIN!E:F,2,FALSE)</f>
        <v>HT01151</v>
      </c>
      <c r="AA2904" s="206" t="str">
        <f>VLOOKUP(R2904,NIVEAUXADMIN!I:J,2,FALSE)</f>
        <v>HT01151-02</v>
      </c>
      <c r="AB2904" s="206">
        <f>IF(SUMPRODUCT(($A$4:$A2904=A2904)*($Q$4:$Q2904=Q2904))&gt;1,0,1)</f>
        <v>0</v>
      </c>
      <c r="AC2904" s="207">
        <f>IF(SUMPRODUCT(($A$4:$A2904=A2904)*($F$4:$F2904=F2904)*($Q$4:$Q2904=Q2904))&gt;1,0,1)</f>
        <v>0</v>
      </c>
      <c r="AD2904"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"2ème Petite Source"}, </v>
      </c>
    </row>
    <row r="2905" spans="1:30" s="143" customFormat="1" x14ac:dyDescent="0.25">
      <c r="A2905" s="206" t="s">
        <v>1080</v>
      </c>
      <c r="B2905" s="206"/>
      <c r="C2905" s="206" t="s">
        <v>1164</v>
      </c>
      <c r="D2905" s="206" t="s">
        <v>15</v>
      </c>
      <c r="E2905" s="132">
        <v>42704</v>
      </c>
      <c r="F2905" s="148" t="s">
        <v>2418</v>
      </c>
      <c r="G2905" s="217" t="s">
        <v>1075</v>
      </c>
      <c r="H2905" s="138" t="str">
        <f>IFERROR(VLOOKUP(G2905,REFERENCES!O:P,2,FALSE),"")</f>
        <v/>
      </c>
      <c r="I2905" s="207">
        <v>25</v>
      </c>
      <c r="J2905" s="207"/>
      <c r="K2905" s="207"/>
      <c r="L2905" s="207"/>
      <c r="M2905" s="147"/>
      <c r="N2905" s="207">
        <v>165</v>
      </c>
      <c r="O2905" s="206"/>
      <c r="P2905" s="206" t="s">
        <v>172</v>
      </c>
      <c r="Q2905" s="206" t="s">
        <v>198</v>
      </c>
      <c r="R2905" s="176" t="s">
        <v>1519</v>
      </c>
      <c r="S2905" s="206"/>
      <c r="T2905" s="206"/>
      <c r="U2905" s="206"/>
      <c r="V2905" s="145"/>
      <c r="W2905" s="206" t="str">
        <f t="shared" si="137"/>
        <v>WOR20161130OUAN3È</v>
      </c>
      <c r="X2905" s="206">
        <f t="shared" si="138"/>
        <v>0</v>
      </c>
      <c r="Y2905" s="206" t="str">
        <f>VLOOKUP(P2905,NIVEAUXADMIN!A:B,2,FALSE)</f>
        <v>HT01</v>
      </c>
      <c r="Z2905" s="206" t="str">
        <f>VLOOKUP(Q2905,NIVEAUXADMIN!E:F,2,FALSE)</f>
        <v>HT01151</v>
      </c>
      <c r="AA2905" s="206" t="str">
        <f>VLOOKUP(R2905,NIVEAUXADMIN!I:J,2,FALSE)</f>
        <v>HT01151-03</v>
      </c>
      <c r="AB2905" s="206">
        <f>IF(SUMPRODUCT(($A$4:$A2905=A2905)*($Q$4:$Q2905=Q2905))&gt;1,0,1)</f>
        <v>0</v>
      </c>
      <c r="AC2905" s="207">
        <f>IF(SUMPRODUCT(($A$4:$A2905=A2905)*($F$4:$F2905=F2905)*($Q$4:$Q2905=Q2905))&gt;1,0,1)</f>
        <v>0</v>
      </c>
      <c r="AD2905"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"3ème Grande Source"}, </v>
      </c>
    </row>
    <row r="2906" spans="1:30" s="143" customFormat="1" x14ac:dyDescent="0.25">
      <c r="A2906" s="206" t="s">
        <v>1080</v>
      </c>
      <c r="B2906" s="206"/>
      <c r="C2906" s="206" t="s">
        <v>1164</v>
      </c>
      <c r="D2906" s="206" t="s">
        <v>15</v>
      </c>
      <c r="E2906" s="132">
        <v>42704</v>
      </c>
      <c r="F2906" s="148" t="s">
        <v>2418</v>
      </c>
      <c r="G2906" s="217" t="s">
        <v>1075</v>
      </c>
      <c r="H2906" s="138" t="str">
        <f>IFERROR(VLOOKUP(G2906,REFERENCES!O:P,2,FALSE),"")</f>
        <v/>
      </c>
      <c r="I2906" s="207">
        <v>25</v>
      </c>
      <c r="J2906" s="207"/>
      <c r="K2906" s="207"/>
      <c r="L2906" s="207"/>
      <c r="M2906" s="147"/>
      <c r="N2906" s="207">
        <v>109</v>
      </c>
      <c r="O2906" s="206"/>
      <c r="P2906" s="206" t="s">
        <v>172</v>
      </c>
      <c r="Q2906" s="206" t="s">
        <v>198</v>
      </c>
      <c r="R2906" s="176" t="s">
        <v>1596</v>
      </c>
      <c r="S2906" s="206"/>
      <c r="T2906" s="206"/>
      <c r="U2906" s="206"/>
      <c r="V2906" s="145"/>
      <c r="W2906" s="206" t="str">
        <f t="shared" si="137"/>
        <v>WOR20161130OUAN4È</v>
      </c>
      <c r="X2906" s="206">
        <f t="shared" si="138"/>
        <v>0</v>
      </c>
      <c r="Y2906" s="206" t="str">
        <f>VLOOKUP(P2906,NIVEAUXADMIN!A:B,2,FALSE)</f>
        <v>HT01</v>
      </c>
      <c r="Z2906" s="206" t="str">
        <f>VLOOKUP(Q2906,NIVEAUXADMIN!E:F,2,FALSE)</f>
        <v>HT01151</v>
      </c>
      <c r="AA2906" s="206" t="str">
        <f>VLOOKUP(R2906,NIVEAUXADMIN!I:J,2,FALSE)</f>
        <v>HT01151-04</v>
      </c>
      <c r="AB2906" s="206">
        <f>IF(SUMPRODUCT(($A$4:$A2906=A2906)*($Q$4:$Q2906=Q2906))&gt;1,0,1)</f>
        <v>0</v>
      </c>
      <c r="AC2906" s="207">
        <f>IF(SUMPRODUCT(($A$4:$A2906=A2906)*($F$4:$F2906=F2906)*($Q$4:$Q2906=Q2906))&gt;1,0,1)</f>
        <v>0</v>
      </c>
      <c r="AD2906"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"4ème Grand Lagon"}, </v>
      </c>
    </row>
    <row r="2907" spans="1:30" s="143" customFormat="1" x14ac:dyDescent="0.25">
      <c r="A2907" s="206" t="s">
        <v>1080</v>
      </c>
      <c r="B2907" s="206"/>
      <c r="C2907" s="206" t="s">
        <v>1164</v>
      </c>
      <c r="D2907" s="206" t="s">
        <v>15</v>
      </c>
      <c r="E2907" s="132">
        <v>42704</v>
      </c>
      <c r="F2907" s="148" t="s">
        <v>2418</v>
      </c>
      <c r="G2907" s="217" t="s">
        <v>1075</v>
      </c>
      <c r="H2907" s="138" t="str">
        <f>IFERROR(VLOOKUP(G2907,REFERENCES!O:P,2,FALSE),"")</f>
        <v/>
      </c>
      <c r="I2907" s="207">
        <v>25</v>
      </c>
      <c r="J2907" s="207"/>
      <c r="K2907" s="207"/>
      <c r="L2907" s="207"/>
      <c r="M2907" s="147"/>
      <c r="N2907" s="207">
        <v>44</v>
      </c>
      <c r="O2907" s="206"/>
      <c r="P2907" s="206" t="s">
        <v>172</v>
      </c>
      <c r="Q2907" s="206" t="s">
        <v>198</v>
      </c>
      <c r="R2907" s="176" t="s">
        <v>1209</v>
      </c>
      <c r="S2907" s="206"/>
      <c r="T2907" s="206"/>
      <c r="U2907" s="206"/>
      <c r="V2907" s="145"/>
      <c r="W2907" s="206" t="str">
        <f t="shared" si="137"/>
        <v>WOR20161130OUAN10</v>
      </c>
      <c r="X2907" s="206">
        <f t="shared" si="138"/>
        <v>0</v>
      </c>
      <c r="Y2907" s="206" t="str">
        <f>VLOOKUP(P2907,NIVEAUXADMIN!A:B,2,FALSE)</f>
        <v>HT01</v>
      </c>
      <c r="Z2907" s="206" t="str">
        <f>VLOOKUP(Q2907,NIVEAUXADMIN!E:F,2,FALSE)</f>
        <v>HT01151</v>
      </c>
      <c r="AA2907" s="206" t="str">
        <f>VLOOKUP(R2907,NIVEAUXADMIN!I:J,2,FALSE)</f>
        <v>HT01151-05</v>
      </c>
      <c r="AB2907" s="206">
        <f>IF(SUMPRODUCT(($A$4:$A2907=A2907)*($Q$4:$Q2907=Q2907))&gt;1,0,1)</f>
        <v>0</v>
      </c>
      <c r="AC2907" s="207">
        <f>IF(SUMPRODUCT(($A$4:$A2907=A2907)*($F$4:$F2907=F2907)*($Q$4:$Q2907=Q2907))&gt;1,0,1)</f>
        <v>0</v>
      </c>
      <c r="AD2907"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"10ème Pickmy"}, </v>
      </c>
    </row>
    <row r="2908" spans="1:30" s="143" customFormat="1" x14ac:dyDescent="0.25">
      <c r="A2908" s="206" t="s">
        <v>1080</v>
      </c>
      <c r="B2908" s="206"/>
      <c r="C2908" s="206" t="s">
        <v>1164</v>
      </c>
      <c r="D2908" s="206" t="s">
        <v>15</v>
      </c>
      <c r="E2908" s="132">
        <v>42704</v>
      </c>
      <c r="F2908" s="148" t="s">
        <v>2418</v>
      </c>
      <c r="G2908" s="217" t="s">
        <v>1075</v>
      </c>
      <c r="H2908" s="138" t="str">
        <f>IFERROR(VLOOKUP(G2908,REFERENCES!O:P,2,FALSE),"")</f>
        <v/>
      </c>
      <c r="I2908" s="207">
        <v>25</v>
      </c>
      <c r="J2908" s="207"/>
      <c r="K2908" s="207"/>
      <c r="L2908" s="207"/>
      <c r="M2908" s="147"/>
      <c r="N2908" s="207">
        <v>74</v>
      </c>
      <c r="O2908" s="206"/>
      <c r="P2908" s="206" t="s">
        <v>172</v>
      </c>
      <c r="Q2908" s="206" t="s">
        <v>198</v>
      </c>
      <c r="R2908" s="176" t="s">
        <v>1216</v>
      </c>
      <c r="S2908" s="206"/>
      <c r="T2908" s="206"/>
      <c r="U2908" s="206"/>
      <c r="V2908" s="145"/>
      <c r="W2908" s="206" t="str">
        <f t="shared" si="137"/>
        <v>WOR20161130OUAN11</v>
      </c>
      <c r="X2908" s="206">
        <f t="shared" si="138"/>
        <v>0</v>
      </c>
      <c r="Y2908" s="206" t="str">
        <f>VLOOKUP(P2908,NIVEAUXADMIN!A:B,2,FALSE)</f>
        <v>HT01</v>
      </c>
      <c r="Z2908" s="206" t="str">
        <f>VLOOKUP(Q2908,NIVEAUXADMIN!E:F,2,FALSE)</f>
        <v>HT01151</v>
      </c>
      <c r="AA2908" s="206" t="str">
        <f>VLOOKUP(R2908,NIVEAUXADMIN!I:J,2,FALSE)</f>
        <v>HT01151-06</v>
      </c>
      <c r="AB2908" s="206">
        <f>IF(SUMPRODUCT(($A$4:$A2908=A2908)*($Q$4:$Q2908=Q2908))&gt;1,0,1)</f>
        <v>0</v>
      </c>
      <c r="AC2908" s="207">
        <f>IF(SUMPRODUCT(($A$4:$A2908=A2908)*($F$4:$F2908=F2908)*($Q$4:$Q2908=Q2908))&gt;1,0,1)</f>
        <v>0</v>
      </c>
      <c r="AD2908"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"11ème Petite Anse"}, </v>
      </c>
    </row>
    <row r="2909" spans="1:30" s="143" customFormat="1" x14ac:dyDescent="0.25">
      <c r="A2909" s="206" t="s">
        <v>1080</v>
      </c>
      <c r="B2909" s="206"/>
      <c r="C2909" s="206" t="s">
        <v>1164</v>
      </c>
      <c r="D2909" s="206" t="s">
        <v>15</v>
      </c>
      <c r="E2909" s="132">
        <v>42704</v>
      </c>
      <c r="F2909" s="148" t="s">
        <v>2418</v>
      </c>
      <c r="G2909" s="217" t="s">
        <v>1075</v>
      </c>
      <c r="H2909" s="138" t="str">
        <f>IFERROR(VLOOKUP(G2909,REFERENCES!O:P,2,FALSE),"")</f>
        <v/>
      </c>
      <c r="I2909" s="207">
        <v>25</v>
      </c>
      <c r="J2909" s="207"/>
      <c r="K2909" s="207"/>
      <c r="L2909" s="207"/>
      <c r="M2909" s="147"/>
      <c r="N2909" s="207">
        <v>82</v>
      </c>
      <c r="O2909" s="206"/>
      <c r="P2909" s="206" t="s">
        <v>172</v>
      </c>
      <c r="Q2909" s="206" t="s">
        <v>492</v>
      </c>
      <c r="R2909" s="176" t="s">
        <v>1683</v>
      </c>
      <c r="S2909" s="206"/>
      <c r="T2909" s="206"/>
      <c r="U2909" s="206"/>
      <c r="V2909" s="145"/>
      <c r="W2909" s="206" t="str">
        <f t="shared" si="137"/>
        <v>WOR20161130OUPO6È</v>
      </c>
      <c r="X2909" s="206">
        <f t="shared" si="138"/>
        <v>0</v>
      </c>
      <c r="Y2909" s="206" t="str">
        <f>VLOOKUP(P2909,NIVEAUXADMIN!A:B,2,FALSE)</f>
        <v>HT01</v>
      </c>
      <c r="Z2909" s="206" t="str">
        <f>VLOOKUP(Q2909,NIVEAUXADMIN!E:F,2,FALSE)</f>
        <v>HT01152</v>
      </c>
      <c r="AA2909" s="206" t="str">
        <f>VLOOKUP(R2909,NIVEAUXADMIN!I:J,2,FALSE)</f>
        <v>HT01152-01</v>
      </c>
      <c r="AB2909" s="206">
        <f>IF(SUMPRODUCT(($A$4:$A2909=A2909)*($Q$4:$Q2909=Q2909))&gt;1,0,1)</f>
        <v>0</v>
      </c>
      <c r="AC2909" s="207">
        <f>IF(SUMPRODUCT(($A$4:$A2909=A2909)*($F$4:$F2909=F2909)*($Q$4:$Q2909=Q2909))&gt;1,0,1)</f>
        <v>0</v>
      </c>
      <c r="AD2909"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"6ème La Source"}, </v>
      </c>
    </row>
    <row r="2910" spans="1:30" s="143" customFormat="1" x14ac:dyDescent="0.25">
      <c r="A2910" s="206" t="s">
        <v>1080</v>
      </c>
      <c r="B2910" s="206"/>
      <c r="C2910" s="206" t="s">
        <v>1164</v>
      </c>
      <c r="D2910" s="206" t="s">
        <v>15</v>
      </c>
      <c r="E2910" s="132">
        <v>42704</v>
      </c>
      <c r="F2910" s="148" t="s">
        <v>2418</v>
      </c>
      <c r="G2910" s="217" t="s">
        <v>1075</v>
      </c>
      <c r="H2910" s="138" t="str">
        <f>IFERROR(VLOOKUP(G2910,REFERENCES!O:P,2,FALSE),"")</f>
        <v/>
      </c>
      <c r="I2910" s="207">
        <v>25</v>
      </c>
      <c r="J2910" s="207"/>
      <c r="K2910" s="207"/>
      <c r="L2910" s="207"/>
      <c r="M2910" s="147"/>
      <c r="N2910" s="207">
        <v>112</v>
      </c>
      <c r="O2910" s="206"/>
      <c r="P2910" s="206" t="s">
        <v>172</v>
      </c>
      <c r="Q2910" s="206" t="s">
        <v>492</v>
      </c>
      <c r="R2910" s="176" t="s">
        <v>1718</v>
      </c>
      <c r="S2910" s="206"/>
      <c r="T2910" s="206"/>
      <c r="U2910" s="206"/>
      <c r="V2910" s="145"/>
      <c r="W2910" s="206" t="str">
        <f t="shared" si="137"/>
        <v>WOR20161130OUPO7È</v>
      </c>
      <c r="X2910" s="206">
        <f t="shared" si="138"/>
        <v>0</v>
      </c>
      <c r="Y2910" s="206" t="str">
        <f>VLOOKUP(P2910,NIVEAUXADMIN!A:B,2,FALSE)</f>
        <v>HT01</v>
      </c>
      <c r="Z2910" s="206" t="str">
        <f>VLOOKUP(Q2910,NIVEAUXADMIN!E:F,2,FALSE)</f>
        <v>HT01152</v>
      </c>
      <c r="AA2910" s="206" t="str">
        <f>VLOOKUP(R2910,NIVEAUXADMIN!I:J,2,FALSE)</f>
        <v>HT01152-02</v>
      </c>
      <c r="AB2910" s="206">
        <f>IF(SUMPRODUCT(($A$4:$A2910=A2910)*($Q$4:$Q2910=Q2910))&gt;1,0,1)</f>
        <v>0</v>
      </c>
      <c r="AC2910" s="207">
        <f>IF(SUMPRODUCT(($A$4:$A2910=A2910)*($F$4:$F2910=F2910)*($Q$4:$Q2910=Q2910))&gt;1,0,1)</f>
        <v>0</v>
      </c>
      <c r="AD2910"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"7ème Grand Vide"}, </v>
      </c>
    </row>
    <row r="2911" spans="1:30" s="143" customFormat="1" x14ac:dyDescent="0.25">
      <c r="A2911" s="206" t="s">
        <v>1080</v>
      </c>
      <c r="B2911" s="206"/>
      <c r="C2911" s="206" t="s">
        <v>1164</v>
      </c>
      <c r="D2911" s="206" t="s">
        <v>15</v>
      </c>
      <c r="E2911" s="132">
        <v>42704</v>
      </c>
      <c r="F2911" s="148" t="s">
        <v>2418</v>
      </c>
      <c r="G2911" s="217" t="s">
        <v>1075</v>
      </c>
      <c r="H2911" s="138" t="str">
        <f>IFERROR(VLOOKUP(G2911,REFERENCES!O:P,2,FALSE),"")</f>
        <v/>
      </c>
      <c r="I2911" s="207">
        <v>25</v>
      </c>
      <c r="J2911" s="207"/>
      <c r="K2911" s="207"/>
      <c r="L2911" s="207"/>
      <c r="M2911" s="147"/>
      <c r="N2911" s="207">
        <v>181</v>
      </c>
      <c r="O2911" s="206"/>
      <c r="P2911" s="206" t="s">
        <v>172</v>
      </c>
      <c r="Q2911" s="206" t="s">
        <v>492</v>
      </c>
      <c r="R2911" s="176" t="s">
        <v>1747</v>
      </c>
      <c r="S2911" s="206"/>
      <c r="T2911" s="206"/>
      <c r="U2911" s="206"/>
      <c r="V2911" s="145"/>
      <c r="W2911" s="206" t="str">
        <f t="shared" si="137"/>
        <v>WOR20161130OUPO8È</v>
      </c>
      <c r="X2911" s="206">
        <f t="shared" si="138"/>
        <v>0</v>
      </c>
      <c r="Y2911" s="206" t="str">
        <f>VLOOKUP(P2911,NIVEAUXADMIN!A:B,2,FALSE)</f>
        <v>HT01</v>
      </c>
      <c r="Z2911" s="206" t="str">
        <f>VLOOKUP(Q2911,NIVEAUXADMIN!E:F,2,FALSE)</f>
        <v>HT01152</v>
      </c>
      <c r="AA2911" s="206" t="str">
        <f>VLOOKUP(R2911,NIVEAUXADMIN!I:J,2,FALSE)</f>
        <v>HT01152-03</v>
      </c>
      <c r="AB2911" s="206">
        <f>IF(SUMPRODUCT(($A$4:$A2911=A2911)*($Q$4:$Q2911=Q2911))&gt;1,0,1)</f>
        <v>0</v>
      </c>
      <c r="AC2911" s="207">
        <f>IF(SUMPRODUCT(($A$4:$A2911=A2911)*($F$4:$F2911=F2911)*($Q$4:$Q2911=Q2911))&gt;1,0,1)</f>
        <v>0</v>
      </c>
      <c r="AD2911"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"8ème Trou Louis"}, </v>
      </c>
    </row>
    <row r="2912" spans="1:30" s="143" customFormat="1" x14ac:dyDescent="0.25">
      <c r="A2912" s="206" t="s">
        <v>1080</v>
      </c>
      <c r="B2912" s="206"/>
      <c r="C2912" s="206" t="s">
        <v>1164</v>
      </c>
      <c r="D2912" s="206" t="s">
        <v>15</v>
      </c>
      <c r="E2912" s="132">
        <v>42704</v>
      </c>
      <c r="F2912" s="148" t="s">
        <v>2418</v>
      </c>
      <c r="G2912" s="217" t="s">
        <v>1075</v>
      </c>
      <c r="H2912" s="138" t="str">
        <f>IFERROR(VLOOKUP(G2912,REFERENCES!O:P,2,FALSE),"")</f>
        <v/>
      </c>
      <c r="I2912" s="207">
        <v>25</v>
      </c>
      <c r="J2912" s="207"/>
      <c r="K2912" s="207"/>
      <c r="L2912" s="207"/>
      <c r="M2912" s="147"/>
      <c r="N2912" s="207">
        <v>198</v>
      </c>
      <c r="O2912" s="206"/>
      <c r="P2912" s="206" t="s">
        <v>172</v>
      </c>
      <c r="Q2912" s="206" t="s">
        <v>492</v>
      </c>
      <c r="R2912" s="176" t="s">
        <v>1757</v>
      </c>
      <c r="S2912" s="206"/>
      <c r="T2912" s="206"/>
      <c r="U2912" s="206"/>
      <c r="V2912" s="145"/>
      <c r="W2912" s="206" t="str">
        <f t="shared" si="137"/>
        <v>WOR20161130OUPO9È</v>
      </c>
      <c r="X2912" s="206">
        <f t="shared" si="138"/>
        <v>0</v>
      </c>
      <c r="Y2912" s="206" t="str">
        <f>VLOOKUP(P2912,NIVEAUXADMIN!A:B,2,FALSE)</f>
        <v>HT01</v>
      </c>
      <c r="Z2912" s="206" t="str">
        <f>VLOOKUP(Q2912,NIVEAUXADMIN!E:F,2,FALSE)</f>
        <v>HT01152</v>
      </c>
      <c r="AA2912" s="206" t="str">
        <f>VLOOKUP(R2912,NIVEAUXADMIN!I:J,2,FALSE)</f>
        <v>HT01152-04</v>
      </c>
      <c r="AB2912" s="206">
        <f>IF(SUMPRODUCT(($A$4:$A2912=A2912)*($Q$4:$Q2912=Q2912))&gt;1,0,1)</f>
        <v>0</v>
      </c>
      <c r="AC2912" s="207">
        <f>IF(SUMPRODUCT(($A$4:$A2912=A2912)*($F$4:$F2912=F2912)*($Q$4:$Q2912=Q2912))&gt;1,0,1)</f>
        <v>0</v>
      </c>
      <c r="AD2912"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"9ème Pointe à Raquette"}, </v>
      </c>
    </row>
    <row r="2913" spans="1:30" s="143" customFormat="1" x14ac:dyDescent="0.25">
      <c r="A2913" s="206" t="s">
        <v>1080</v>
      </c>
      <c r="B2913" s="206"/>
      <c r="C2913" s="206" t="s">
        <v>1164</v>
      </c>
      <c r="D2913" s="206" t="s">
        <v>15</v>
      </c>
      <c r="E2913" s="132">
        <v>42704</v>
      </c>
      <c r="F2913" s="148" t="s">
        <v>2418</v>
      </c>
      <c r="G2913" s="217" t="s">
        <v>1075</v>
      </c>
      <c r="H2913" s="138" t="str">
        <f>IFERROR(VLOOKUP(G2913,REFERENCES!O:P,2,FALSE),"")</f>
        <v/>
      </c>
      <c r="I2913" s="207">
        <v>25</v>
      </c>
      <c r="J2913" s="207"/>
      <c r="K2913" s="207"/>
      <c r="L2913" s="207"/>
      <c r="M2913" s="147"/>
      <c r="N2913" s="207">
        <v>67</v>
      </c>
      <c r="O2913" s="206"/>
      <c r="P2913" s="206" t="s">
        <v>172</v>
      </c>
      <c r="Q2913" s="206" t="s">
        <v>492</v>
      </c>
      <c r="R2913" s="176" t="s">
        <v>1649</v>
      </c>
      <c r="S2913" s="206"/>
      <c r="T2913" s="206"/>
      <c r="U2913" s="206"/>
      <c r="V2913" s="145"/>
      <c r="W2913" s="206" t="str">
        <f t="shared" si="137"/>
        <v>WOR20161130OUPO5È</v>
      </c>
      <c r="X2913" s="206">
        <f t="shared" si="138"/>
        <v>0</v>
      </c>
      <c r="Y2913" s="206" t="str">
        <f>VLOOKUP(P2913,NIVEAUXADMIN!A:B,2,FALSE)</f>
        <v>HT01</v>
      </c>
      <c r="Z2913" s="206" t="str">
        <f>VLOOKUP(Q2913,NIVEAUXADMIN!E:F,2,FALSE)</f>
        <v>HT01152</v>
      </c>
      <c r="AA2913" s="206" t="str">
        <f>VLOOKUP(R2913,NIVEAUXADMIN!I:J,2,FALSE)</f>
        <v>HT01152-05</v>
      </c>
      <c r="AB2913" s="206">
        <f>IF(SUMPRODUCT(($A$4:$A2913=A2913)*($Q$4:$Q2913=Q2913))&gt;1,0,1)</f>
        <v>0</v>
      </c>
      <c r="AC2913" s="207">
        <f>IF(SUMPRODUCT(($A$4:$A2913=A2913)*($F$4:$F2913=F2913)*($Q$4:$Q2913=Q2913))&gt;1,0,1)</f>
        <v>0</v>
      </c>
      <c r="AD2913"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"5ème Gros Mangle"}, </v>
      </c>
    </row>
    <row r="2914" spans="1:30" s="143" customFormat="1" x14ac:dyDescent="0.25">
      <c r="A2914" s="206" t="s">
        <v>1080</v>
      </c>
      <c r="B2914" s="206"/>
      <c r="C2914" s="206"/>
      <c r="D2914" s="206" t="s">
        <v>15</v>
      </c>
      <c r="E2914" s="132">
        <v>42704</v>
      </c>
      <c r="F2914" s="148" t="s">
        <v>2418</v>
      </c>
      <c r="G2914" s="217" t="s">
        <v>1075</v>
      </c>
      <c r="H2914" s="138" t="str">
        <f>IFERROR(VLOOKUP(G2914,REFERENCES!O:P,2,FALSE),"")</f>
        <v/>
      </c>
      <c r="I2914" s="207">
        <v>50</v>
      </c>
      <c r="J2914" s="207"/>
      <c r="K2914" s="207"/>
      <c r="L2914" s="207"/>
      <c r="M2914" s="147"/>
      <c r="N2914" s="207">
        <v>1152</v>
      </c>
      <c r="O2914" s="206"/>
      <c r="P2914" s="206" t="s">
        <v>172</v>
      </c>
      <c r="Q2914" s="206" t="s">
        <v>198</v>
      </c>
      <c r="R2914" s="176" t="s">
        <v>1323</v>
      </c>
      <c r="S2914" s="206"/>
      <c r="T2914" s="206"/>
      <c r="U2914" s="206"/>
      <c r="V2914" s="145"/>
      <c r="W2914" s="206" t="str">
        <f t="shared" si="137"/>
        <v>WOR20161130OUAN1È</v>
      </c>
      <c r="X2914" s="206">
        <f t="shared" si="138"/>
        <v>0</v>
      </c>
      <c r="Y2914" s="206" t="str">
        <f>VLOOKUP(P2914,NIVEAUXADMIN!A:B,2,FALSE)</f>
        <v>HT01</v>
      </c>
      <c r="Z2914" s="206" t="str">
        <f>VLOOKUP(Q2914,NIVEAUXADMIN!E:F,2,FALSE)</f>
        <v>HT01151</v>
      </c>
      <c r="AA2914" s="206" t="str">
        <f>VLOOKUP(R2914,NIVEAUXADMIN!I:J,2,FALSE)</f>
        <v>HT01151-01</v>
      </c>
      <c r="AB2914" s="206">
        <f>IF(SUMPRODUCT(($A$4:$A2914=A2914)*($Q$4:$Q2914=Q2914))&gt;1,0,1)</f>
        <v>0</v>
      </c>
      <c r="AC2914" s="207">
        <f>IF(SUMPRODUCT(($A$4:$A2914=A2914)*($F$4:$F2914=F2914)*($Q$4:$Q2914=Q2914))&gt;1,0,1)</f>
        <v>0</v>
      </c>
      <c r="AD2914"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"1ère Palma"}, </v>
      </c>
    </row>
    <row r="2915" spans="1:30" s="143" customFormat="1" x14ac:dyDescent="0.25">
      <c r="A2915" s="206" t="s">
        <v>1080</v>
      </c>
      <c r="B2915" s="206"/>
      <c r="C2915" s="206"/>
      <c r="D2915" s="206" t="s">
        <v>15</v>
      </c>
      <c r="E2915" s="132">
        <v>42704</v>
      </c>
      <c r="F2915" s="208" t="s">
        <v>2418</v>
      </c>
      <c r="G2915" s="217" t="s">
        <v>1075</v>
      </c>
      <c r="H2915" s="138" t="str">
        <f>IFERROR(VLOOKUP(G2915,REFERENCES!O:P,2,FALSE),"")</f>
        <v/>
      </c>
      <c r="I2915" s="207">
        <v>50</v>
      </c>
      <c r="J2915" s="207"/>
      <c r="K2915" s="207"/>
      <c r="L2915" s="207"/>
      <c r="M2915" s="147"/>
      <c r="N2915" s="207">
        <v>907</v>
      </c>
      <c r="O2915" s="206"/>
      <c r="P2915" s="206" t="s">
        <v>172</v>
      </c>
      <c r="Q2915" s="206" t="s">
        <v>198</v>
      </c>
      <c r="R2915" s="176" t="s">
        <v>1454</v>
      </c>
      <c r="S2915" s="206"/>
      <c r="T2915" s="206"/>
      <c r="U2915" s="206"/>
      <c r="V2915" s="145"/>
      <c r="W2915" s="206" t="str">
        <f t="shared" si="137"/>
        <v>WOR20161130OUAN2È</v>
      </c>
      <c r="X2915" s="206">
        <f t="shared" si="138"/>
        <v>0</v>
      </c>
      <c r="Y2915" s="206" t="str">
        <f>VLOOKUP(P2915,NIVEAUXADMIN!A:B,2,FALSE)</f>
        <v>HT01</v>
      </c>
      <c r="Z2915" s="206" t="str">
        <f>VLOOKUP(Q2915,NIVEAUXADMIN!E:F,2,FALSE)</f>
        <v>HT01151</v>
      </c>
      <c r="AA2915" s="206" t="str">
        <f>VLOOKUP(R2915,NIVEAUXADMIN!I:J,2,FALSE)</f>
        <v>HT01151-02</v>
      </c>
      <c r="AB2915" s="206">
        <f>IF(SUMPRODUCT(($A$4:$A2915=A2915)*($Q$4:$Q2915=Q2915))&gt;1,0,1)</f>
        <v>0</v>
      </c>
      <c r="AC2915" s="207">
        <f>IF(SUMPRODUCT(($A$4:$A2915=A2915)*($F$4:$F2915=F2915)*($Q$4:$Q2915=Q2915))&gt;1,0,1)</f>
        <v>0</v>
      </c>
      <c r="AD2915"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"2ème Petite Source"}, </v>
      </c>
    </row>
    <row r="2916" spans="1:30" s="143" customFormat="1" x14ac:dyDescent="0.25">
      <c r="A2916" s="206" t="s">
        <v>1080</v>
      </c>
      <c r="B2916" s="206"/>
      <c r="C2916" s="206"/>
      <c r="D2916" s="206" t="s">
        <v>15</v>
      </c>
      <c r="E2916" s="132">
        <v>42704</v>
      </c>
      <c r="F2916" s="208" t="s">
        <v>2418</v>
      </c>
      <c r="G2916" s="217" t="s">
        <v>1075</v>
      </c>
      <c r="H2916" s="138" t="str">
        <f>IFERROR(VLOOKUP(G2916,REFERENCES!O:P,2,FALSE),"")</f>
        <v/>
      </c>
      <c r="I2916" s="207">
        <v>50</v>
      </c>
      <c r="J2916" s="207"/>
      <c r="K2916" s="207"/>
      <c r="L2916" s="207"/>
      <c r="M2916" s="147"/>
      <c r="N2916" s="207">
        <v>378</v>
      </c>
      <c r="O2916" s="206"/>
      <c r="P2916" s="206" t="s">
        <v>172</v>
      </c>
      <c r="Q2916" s="206" t="s">
        <v>198</v>
      </c>
      <c r="R2916" s="176" t="s">
        <v>1519</v>
      </c>
      <c r="S2916" s="206"/>
      <c r="T2916" s="206"/>
      <c r="U2916" s="206"/>
      <c r="V2916" s="145"/>
      <c r="W2916" s="206" t="str">
        <f t="shared" si="137"/>
        <v>WOR20161130OUAN3È</v>
      </c>
      <c r="X2916" s="206">
        <f t="shared" si="138"/>
        <v>0</v>
      </c>
      <c r="Y2916" s="206" t="str">
        <f>VLOOKUP(P2916,NIVEAUXADMIN!A:B,2,FALSE)</f>
        <v>HT01</v>
      </c>
      <c r="Z2916" s="206" t="str">
        <f>VLOOKUP(Q2916,NIVEAUXADMIN!E:F,2,FALSE)</f>
        <v>HT01151</v>
      </c>
      <c r="AA2916" s="206" t="str">
        <f>VLOOKUP(R2916,NIVEAUXADMIN!I:J,2,FALSE)</f>
        <v>HT01151-03</v>
      </c>
      <c r="AB2916" s="206">
        <f>IF(SUMPRODUCT(($A$4:$A2916=A2916)*($Q$4:$Q2916=Q2916))&gt;1,0,1)</f>
        <v>0</v>
      </c>
      <c r="AC2916" s="207">
        <f>IF(SUMPRODUCT(($A$4:$A2916=A2916)*($F$4:$F2916=F2916)*($Q$4:$Q2916=Q2916))&gt;1,0,1)</f>
        <v>0</v>
      </c>
      <c r="AD2916"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"3ème Grande Source"}, </v>
      </c>
    </row>
    <row r="2917" spans="1:30" s="143" customFormat="1" x14ac:dyDescent="0.25">
      <c r="A2917" s="206" t="s">
        <v>1080</v>
      </c>
      <c r="B2917" s="206"/>
      <c r="C2917" s="206"/>
      <c r="D2917" s="206" t="s">
        <v>15</v>
      </c>
      <c r="E2917" s="132">
        <v>42704</v>
      </c>
      <c r="F2917" s="208" t="s">
        <v>2418</v>
      </c>
      <c r="G2917" s="217" t="s">
        <v>1075</v>
      </c>
      <c r="H2917" s="138" t="str">
        <f>IFERROR(VLOOKUP(G2917,REFERENCES!O:P,2,FALSE),"")</f>
        <v/>
      </c>
      <c r="I2917" s="207">
        <v>50</v>
      </c>
      <c r="J2917" s="207"/>
      <c r="K2917" s="207"/>
      <c r="L2917" s="207"/>
      <c r="M2917" s="147"/>
      <c r="N2917" s="207">
        <v>400</v>
      </c>
      <c r="O2917" s="206"/>
      <c r="P2917" s="206" t="s">
        <v>172</v>
      </c>
      <c r="Q2917" s="206" t="s">
        <v>198</v>
      </c>
      <c r="R2917" s="176" t="s">
        <v>1596</v>
      </c>
      <c r="S2917" s="206"/>
      <c r="T2917" s="206"/>
      <c r="U2917" s="206"/>
      <c r="V2917" s="145"/>
      <c r="W2917" s="206" t="str">
        <f t="shared" si="137"/>
        <v>WOR20161130OUAN4È</v>
      </c>
      <c r="X2917" s="206">
        <f t="shared" si="138"/>
        <v>0</v>
      </c>
      <c r="Y2917" s="206" t="str">
        <f>VLOOKUP(P2917,NIVEAUXADMIN!A:B,2,FALSE)</f>
        <v>HT01</v>
      </c>
      <c r="Z2917" s="206" t="str">
        <f>VLOOKUP(Q2917,NIVEAUXADMIN!E:F,2,FALSE)</f>
        <v>HT01151</v>
      </c>
      <c r="AA2917" s="206" t="str">
        <f>VLOOKUP(R2917,NIVEAUXADMIN!I:J,2,FALSE)</f>
        <v>HT01151-04</v>
      </c>
      <c r="AB2917" s="206">
        <f>IF(SUMPRODUCT(($A$4:$A2917=A2917)*($Q$4:$Q2917=Q2917))&gt;1,0,1)</f>
        <v>0</v>
      </c>
      <c r="AC2917" s="207">
        <f>IF(SUMPRODUCT(($A$4:$A2917=A2917)*($F$4:$F2917=F2917)*($Q$4:$Q2917=Q2917))&gt;1,0,1)</f>
        <v>0</v>
      </c>
      <c r="AD2917"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"4ème Grand Lagon"}, </v>
      </c>
    </row>
    <row r="2918" spans="1:30" s="143" customFormat="1" x14ac:dyDescent="0.25">
      <c r="A2918" s="206" t="s">
        <v>1080</v>
      </c>
      <c r="B2918" s="206"/>
      <c r="C2918" s="206"/>
      <c r="D2918" s="206" t="s">
        <v>15</v>
      </c>
      <c r="E2918" s="132">
        <v>42704</v>
      </c>
      <c r="F2918" s="208" t="s">
        <v>2418</v>
      </c>
      <c r="G2918" s="217" t="s">
        <v>1075</v>
      </c>
      <c r="H2918" s="138" t="str">
        <f>IFERROR(VLOOKUP(G2918,REFERENCES!O:P,2,FALSE),"")</f>
        <v/>
      </c>
      <c r="I2918" s="207">
        <v>50</v>
      </c>
      <c r="J2918" s="207"/>
      <c r="K2918" s="207"/>
      <c r="L2918" s="207"/>
      <c r="M2918" s="147"/>
      <c r="N2918" s="207">
        <v>172</v>
      </c>
      <c r="O2918" s="206"/>
      <c r="P2918" s="206" t="s">
        <v>172</v>
      </c>
      <c r="Q2918" s="206" t="s">
        <v>198</v>
      </c>
      <c r="R2918" s="176" t="s">
        <v>1209</v>
      </c>
      <c r="S2918" s="206"/>
      <c r="T2918" s="206"/>
      <c r="U2918" s="206"/>
      <c r="V2918" s="145"/>
      <c r="W2918" s="206" t="str">
        <f t="shared" si="137"/>
        <v>WOR20161130OUAN10</v>
      </c>
      <c r="X2918" s="206">
        <f t="shared" si="138"/>
        <v>0</v>
      </c>
      <c r="Y2918" s="206" t="str">
        <f>VLOOKUP(P2918,NIVEAUXADMIN!A:B,2,FALSE)</f>
        <v>HT01</v>
      </c>
      <c r="Z2918" s="206" t="str">
        <f>VLOOKUP(Q2918,NIVEAUXADMIN!E:F,2,FALSE)</f>
        <v>HT01151</v>
      </c>
      <c r="AA2918" s="206" t="str">
        <f>VLOOKUP(R2918,NIVEAUXADMIN!I:J,2,FALSE)</f>
        <v>HT01151-05</v>
      </c>
      <c r="AB2918" s="206">
        <f>IF(SUMPRODUCT(($A$4:$A2918=A2918)*($Q$4:$Q2918=Q2918))&gt;1,0,1)</f>
        <v>0</v>
      </c>
      <c r="AC2918" s="207">
        <f>IF(SUMPRODUCT(($A$4:$A2918=A2918)*($F$4:$F2918=F2918)*($Q$4:$Q2918=Q2918))&gt;1,0,1)</f>
        <v>0</v>
      </c>
      <c r="AD2918"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"10ème Pickmy"}, </v>
      </c>
    </row>
    <row r="2919" spans="1:30" s="143" customFormat="1" x14ac:dyDescent="0.25">
      <c r="A2919" s="206" t="s">
        <v>1080</v>
      </c>
      <c r="B2919" s="206"/>
      <c r="C2919" s="206"/>
      <c r="D2919" s="206" t="s">
        <v>15</v>
      </c>
      <c r="E2919" s="132">
        <v>42704</v>
      </c>
      <c r="F2919" s="148" t="s">
        <v>2418</v>
      </c>
      <c r="G2919" s="217" t="s">
        <v>1075</v>
      </c>
      <c r="H2919" s="138" t="str">
        <f>IFERROR(VLOOKUP(G2919,REFERENCES!O:P,2,FALSE),"")</f>
        <v/>
      </c>
      <c r="I2919" s="207">
        <v>50</v>
      </c>
      <c r="J2919" s="207"/>
      <c r="K2919" s="207"/>
      <c r="L2919" s="207"/>
      <c r="M2919" s="147"/>
      <c r="N2919" s="207">
        <v>111</v>
      </c>
      <c r="O2919" s="206"/>
      <c r="P2919" s="206" t="s">
        <v>172</v>
      </c>
      <c r="Q2919" s="206" t="s">
        <v>198</v>
      </c>
      <c r="R2919" s="176" t="s">
        <v>1216</v>
      </c>
      <c r="S2919" s="206"/>
      <c r="T2919" s="206"/>
      <c r="U2919" s="206"/>
      <c r="V2919" s="145"/>
      <c r="W2919" s="206" t="str">
        <f t="shared" si="137"/>
        <v>WOR20161130OUAN11</v>
      </c>
      <c r="X2919" s="206">
        <f t="shared" si="138"/>
        <v>0</v>
      </c>
      <c r="Y2919" s="206" t="str">
        <f>VLOOKUP(P2919,NIVEAUXADMIN!A:B,2,FALSE)</f>
        <v>HT01</v>
      </c>
      <c r="Z2919" s="206" t="str">
        <f>VLOOKUP(Q2919,NIVEAUXADMIN!E:F,2,FALSE)</f>
        <v>HT01151</v>
      </c>
      <c r="AA2919" s="206" t="str">
        <f>VLOOKUP(R2919,NIVEAUXADMIN!I:J,2,FALSE)</f>
        <v>HT01151-06</v>
      </c>
      <c r="AB2919" s="206">
        <f>IF(SUMPRODUCT(($A$4:$A2919=A2919)*($Q$4:$Q2919=Q2919))&gt;1,0,1)</f>
        <v>0</v>
      </c>
      <c r="AC2919" s="207">
        <f>IF(SUMPRODUCT(($A$4:$A2919=A2919)*($F$4:$F2919=F2919)*($Q$4:$Q2919=Q2919))&gt;1,0,1)</f>
        <v>0</v>
      </c>
      <c r="AD2919" s="206" t="str">
        <f t="shared" si="139"/>
        <v xml:space="preserve">{"Organisation": "World Vision International", "Indicateur": "Support à l'auto-recouvrement pour la réparation et reconstruction", "Statut": "Réalisé", "Date de l'activité (passé ou planifiée)
( jj-mm-aaaa)": "11/30/2016", "Département": "Ouest", "Commune": "Anse A Galet", "Section Communale": "11ème Petite Anse"}, </v>
      </c>
    </row>
    <row r="2920" spans="1:30" s="143" customFormat="1" x14ac:dyDescent="0.25">
      <c r="A2920" s="206" t="s">
        <v>1080</v>
      </c>
      <c r="B2920" s="206"/>
      <c r="C2920" s="206"/>
      <c r="D2920" s="206" t="s">
        <v>15</v>
      </c>
      <c r="E2920" s="132">
        <v>42704</v>
      </c>
      <c r="F2920" s="148" t="s">
        <v>2418</v>
      </c>
      <c r="G2920" s="217" t="s">
        <v>1075</v>
      </c>
      <c r="H2920" s="138" t="str">
        <f>IFERROR(VLOOKUP(G2920,REFERENCES!O:P,2,FALSE),"")</f>
        <v/>
      </c>
      <c r="I2920" s="207">
        <v>50</v>
      </c>
      <c r="J2920" s="207"/>
      <c r="K2920" s="207"/>
      <c r="L2920" s="207"/>
      <c r="M2920" s="147"/>
      <c r="N2920" s="207">
        <v>227</v>
      </c>
      <c r="O2920" s="206"/>
      <c r="P2920" s="206" t="s">
        <v>172</v>
      </c>
      <c r="Q2920" s="206" t="s">
        <v>492</v>
      </c>
      <c r="R2920" s="176" t="s">
        <v>1683</v>
      </c>
      <c r="S2920" s="206"/>
      <c r="T2920" s="206"/>
      <c r="U2920" s="206"/>
      <c r="V2920" s="145"/>
      <c r="W2920" s="206" t="str">
        <f t="shared" si="137"/>
        <v>WOR20161130OUPO6È</v>
      </c>
      <c r="X2920" s="206">
        <f t="shared" si="138"/>
        <v>0</v>
      </c>
      <c r="Y2920" s="206" t="str">
        <f>VLOOKUP(P2920,NIVEAUXADMIN!A:B,2,FALSE)</f>
        <v>HT01</v>
      </c>
      <c r="Z2920" s="206" t="str">
        <f>VLOOKUP(Q2920,NIVEAUXADMIN!E:F,2,FALSE)</f>
        <v>HT01152</v>
      </c>
      <c r="AA2920" s="206" t="str">
        <f>VLOOKUP(R2920,NIVEAUXADMIN!I:J,2,FALSE)</f>
        <v>HT01152-01</v>
      </c>
      <c r="AB2920" s="206">
        <f>IF(SUMPRODUCT(($A$4:$A2920=A2920)*($Q$4:$Q2920=Q2920))&gt;1,0,1)</f>
        <v>0</v>
      </c>
      <c r="AC2920" s="207">
        <f>IF(SUMPRODUCT(($A$4:$A2920=A2920)*($F$4:$F2920=F2920)*($Q$4:$Q2920=Q2920))&gt;1,0,1)</f>
        <v>0</v>
      </c>
      <c r="AD2920"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"6ème La Source"}, </v>
      </c>
    </row>
    <row r="2921" spans="1:30" s="143" customFormat="1" x14ac:dyDescent="0.25">
      <c r="A2921" s="206" t="s">
        <v>1080</v>
      </c>
      <c r="B2921" s="206"/>
      <c r="C2921" s="206"/>
      <c r="D2921" s="206" t="s">
        <v>15</v>
      </c>
      <c r="E2921" s="132">
        <v>42704</v>
      </c>
      <c r="F2921" s="148" t="s">
        <v>2418</v>
      </c>
      <c r="G2921" s="217" t="s">
        <v>1075</v>
      </c>
      <c r="H2921" s="138" t="str">
        <f>IFERROR(VLOOKUP(G2921,REFERENCES!O:P,2,FALSE),"")</f>
        <v/>
      </c>
      <c r="I2921" s="207">
        <v>50</v>
      </c>
      <c r="J2921" s="207"/>
      <c r="K2921" s="207"/>
      <c r="L2921" s="207"/>
      <c r="M2921" s="147"/>
      <c r="N2921" s="207">
        <v>405</v>
      </c>
      <c r="O2921" s="206"/>
      <c r="P2921" s="206" t="s">
        <v>172</v>
      </c>
      <c r="Q2921" s="206" t="s">
        <v>492</v>
      </c>
      <c r="R2921" s="176" t="s">
        <v>1718</v>
      </c>
      <c r="S2921" s="206"/>
      <c r="T2921" s="206"/>
      <c r="U2921" s="206"/>
      <c r="V2921" s="145"/>
      <c r="W2921" s="206" t="str">
        <f t="shared" si="137"/>
        <v>WOR20161130OUPO7È</v>
      </c>
      <c r="X2921" s="206">
        <f t="shared" si="138"/>
        <v>0</v>
      </c>
      <c r="Y2921" s="206" t="str">
        <f>VLOOKUP(P2921,NIVEAUXADMIN!A:B,2,FALSE)</f>
        <v>HT01</v>
      </c>
      <c r="Z2921" s="206" t="str">
        <f>VLOOKUP(Q2921,NIVEAUXADMIN!E:F,2,FALSE)</f>
        <v>HT01152</v>
      </c>
      <c r="AA2921" s="206" t="str">
        <f>VLOOKUP(R2921,NIVEAUXADMIN!I:J,2,FALSE)</f>
        <v>HT01152-02</v>
      </c>
      <c r="AB2921" s="206">
        <f>IF(SUMPRODUCT(($A$4:$A2921=A2921)*($Q$4:$Q2921=Q2921))&gt;1,0,1)</f>
        <v>0</v>
      </c>
      <c r="AC2921" s="207">
        <f>IF(SUMPRODUCT(($A$4:$A2921=A2921)*($F$4:$F2921=F2921)*($Q$4:$Q2921=Q2921))&gt;1,0,1)</f>
        <v>0</v>
      </c>
      <c r="AD2921"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"7ème Grand Vide"}, </v>
      </c>
    </row>
    <row r="2922" spans="1:30" s="143" customFormat="1" x14ac:dyDescent="0.25">
      <c r="A2922" s="206" t="s">
        <v>1080</v>
      </c>
      <c r="C2922" s="206"/>
      <c r="D2922" s="206" t="s">
        <v>15</v>
      </c>
      <c r="E2922" s="132">
        <v>42704</v>
      </c>
      <c r="F2922" s="148" t="s">
        <v>2418</v>
      </c>
      <c r="G2922" s="217" t="s">
        <v>1075</v>
      </c>
      <c r="H2922" s="138" t="str">
        <f>IFERROR(VLOOKUP(G2922,REFERENCES!O:P,2,FALSE),"")</f>
        <v/>
      </c>
      <c r="I2922" s="207">
        <v>50</v>
      </c>
      <c r="J2922" s="207"/>
      <c r="K2922" s="207"/>
      <c r="L2922" s="207"/>
      <c r="M2922" s="147"/>
      <c r="N2922" s="207">
        <v>654</v>
      </c>
      <c r="O2922" s="206"/>
      <c r="P2922" s="206" t="s">
        <v>172</v>
      </c>
      <c r="Q2922" s="143" t="s">
        <v>492</v>
      </c>
      <c r="R2922" s="176" t="s">
        <v>1747</v>
      </c>
      <c r="S2922" s="206"/>
      <c r="U2922" s="206"/>
      <c r="V2922" s="145"/>
      <c r="W2922" s="206" t="str">
        <f t="shared" si="137"/>
        <v>WOR20161130OUPO8È</v>
      </c>
      <c r="X2922" s="206">
        <f t="shared" si="138"/>
        <v>0</v>
      </c>
      <c r="Y2922" s="206" t="str">
        <f>VLOOKUP(P2922,NIVEAUXADMIN!A:B,2,FALSE)</f>
        <v>HT01</v>
      </c>
      <c r="Z2922" s="206" t="str">
        <f>VLOOKUP(Q2922,NIVEAUXADMIN!E:F,2,FALSE)</f>
        <v>HT01152</v>
      </c>
      <c r="AA2922" s="206" t="str">
        <f>VLOOKUP(R2922,NIVEAUXADMIN!I:J,2,FALSE)</f>
        <v>HT01152-03</v>
      </c>
      <c r="AB2922" s="206">
        <f>IF(SUMPRODUCT(($A$4:$A2922=A2922)*($Q$4:$Q2922=Q2922))&gt;1,0,1)</f>
        <v>0</v>
      </c>
      <c r="AC2922" s="207">
        <f>IF(SUMPRODUCT(($A$4:$A2922=A2922)*($F$4:$F2922=F2922)*($Q$4:$Q2922=Q2922))&gt;1,0,1)</f>
        <v>0</v>
      </c>
      <c r="AD2922"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"8ème Trou Louis"}, </v>
      </c>
    </row>
    <row r="2923" spans="1:30" s="143" customFormat="1" x14ac:dyDescent="0.25">
      <c r="A2923" s="206" t="s">
        <v>1080</v>
      </c>
      <c r="C2923" s="206"/>
      <c r="D2923" s="206" t="s">
        <v>15</v>
      </c>
      <c r="E2923" s="132">
        <v>42704</v>
      </c>
      <c r="F2923" s="148" t="s">
        <v>2418</v>
      </c>
      <c r="G2923" s="217" t="s">
        <v>1075</v>
      </c>
      <c r="H2923" s="138" t="str">
        <f>IFERROR(VLOOKUP(G2923,REFERENCES!O:P,2,FALSE),"")</f>
        <v/>
      </c>
      <c r="I2923" s="207">
        <v>50</v>
      </c>
      <c r="J2923" s="207"/>
      <c r="K2923" s="207"/>
      <c r="L2923" s="207"/>
      <c r="M2923" s="147"/>
      <c r="N2923" s="207">
        <v>859</v>
      </c>
      <c r="O2923" s="206"/>
      <c r="P2923" s="206" t="s">
        <v>172</v>
      </c>
      <c r="Q2923" s="143" t="s">
        <v>492</v>
      </c>
      <c r="R2923" s="176" t="s">
        <v>1757</v>
      </c>
      <c r="S2923" s="206"/>
      <c r="U2923" s="206"/>
      <c r="V2923" s="145"/>
      <c r="W2923" s="206" t="str">
        <f t="shared" si="137"/>
        <v>WOR20161130OUPO9È</v>
      </c>
      <c r="X2923" s="206">
        <f t="shared" si="138"/>
        <v>0</v>
      </c>
      <c r="Y2923" s="206" t="str">
        <f>VLOOKUP(P2923,NIVEAUXADMIN!A:B,2,FALSE)</f>
        <v>HT01</v>
      </c>
      <c r="Z2923" s="206" t="str">
        <f>VLOOKUP(Q2923,NIVEAUXADMIN!E:F,2,FALSE)</f>
        <v>HT01152</v>
      </c>
      <c r="AA2923" s="206" t="str">
        <f>VLOOKUP(R2923,NIVEAUXADMIN!I:J,2,FALSE)</f>
        <v>HT01152-04</v>
      </c>
      <c r="AB2923" s="206">
        <f>IF(SUMPRODUCT(($A$4:$A2923=A2923)*($Q$4:$Q2923=Q2923))&gt;1,0,1)</f>
        <v>0</v>
      </c>
      <c r="AC2923" s="207">
        <f>IF(SUMPRODUCT(($A$4:$A2923=A2923)*($F$4:$F2923=F2923)*($Q$4:$Q2923=Q2923))&gt;1,0,1)</f>
        <v>0</v>
      </c>
      <c r="AD2923"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"9ème Pointe à Raquette"}, </v>
      </c>
    </row>
    <row r="2924" spans="1:30" s="143" customFormat="1" x14ac:dyDescent="0.25">
      <c r="A2924" s="143" t="s">
        <v>1080</v>
      </c>
      <c r="D2924" s="143" t="s">
        <v>15</v>
      </c>
      <c r="E2924" s="132">
        <v>42704</v>
      </c>
      <c r="F2924" s="148" t="s">
        <v>2418</v>
      </c>
      <c r="G2924" s="217" t="s">
        <v>1075</v>
      </c>
      <c r="H2924" s="138" t="str">
        <f>IFERROR(VLOOKUP(G2924,REFERENCES!O:P,2,FALSE),"")</f>
        <v/>
      </c>
      <c r="I2924" s="207">
        <v>50</v>
      </c>
      <c r="J2924" s="146"/>
      <c r="K2924" s="146"/>
      <c r="L2924" s="146"/>
      <c r="M2924" s="147"/>
      <c r="N2924" s="146">
        <v>129</v>
      </c>
      <c r="O2924" s="206"/>
      <c r="P2924" s="143" t="s">
        <v>172</v>
      </c>
      <c r="Q2924" s="143" t="s">
        <v>492</v>
      </c>
      <c r="R2924" s="176" t="s">
        <v>1649</v>
      </c>
      <c r="S2924" s="206"/>
      <c r="U2924" s="206"/>
      <c r="V2924" s="145"/>
      <c r="W2924" s="206" t="str">
        <f t="shared" si="137"/>
        <v>WOR20161130OUPO5È</v>
      </c>
      <c r="X2924" s="206">
        <f t="shared" si="138"/>
        <v>0</v>
      </c>
      <c r="Y2924" s="206" t="str">
        <f>VLOOKUP(P2924,NIVEAUXADMIN!A:B,2,FALSE)</f>
        <v>HT01</v>
      </c>
      <c r="Z2924" s="206" t="str">
        <f>VLOOKUP(Q2924,NIVEAUXADMIN!E:F,2,FALSE)</f>
        <v>HT01152</v>
      </c>
      <c r="AA2924" s="206" t="str">
        <f>VLOOKUP(R2924,NIVEAUXADMIN!I:J,2,FALSE)</f>
        <v>HT01152-05</v>
      </c>
      <c r="AB2924" s="206">
        <f>IF(SUMPRODUCT(($A$4:$A2924=A2924)*($Q$4:$Q2924=Q2924))&gt;1,0,1)</f>
        <v>0</v>
      </c>
      <c r="AC2924" s="207">
        <f>IF(SUMPRODUCT(($A$4:$A2924=A2924)*($F$4:$F2924=F2924)*($Q$4:$Q2924=Q2924))&gt;1,0,1)</f>
        <v>0</v>
      </c>
      <c r="AD2924" s="206" t="str">
        <f t="shared" si="139"/>
        <v xml:space="preserve">{"Organisation": "World Vision International", "Indicateur": "Support à l'auto-recouvrement pour la réparation et reconstruction", "Statut": "Réalisé", "Date de l'activité (passé ou planifiée)
( jj-mm-aaaa)": "11/30/2016", "Département": "Ouest", "Commune": "Pointe A Raquette", "Section Communale": "5ème Gros Mangle"}, </v>
      </c>
    </row>
    <row r="2925" spans="1:30" s="143" customFormat="1" x14ac:dyDescent="0.25">
      <c r="A2925" s="143" t="s">
        <v>1080</v>
      </c>
      <c r="D2925" s="143" t="s">
        <v>15</v>
      </c>
      <c r="E2925" s="132">
        <v>42706</v>
      </c>
      <c r="F2925" s="148" t="s">
        <v>2417</v>
      </c>
      <c r="G2925" s="145" t="s">
        <v>1052</v>
      </c>
      <c r="H2925" s="138" t="str">
        <f>IFERROR(VLOOKUP(G2925,REFERENCES!O:P,2,FALSE),"")</f>
        <v xml:space="preserve">Nombre </v>
      </c>
      <c r="I2925" s="207">
        <v>12960</v>
      </c>
      <c r="J2925" s="146"/>
      <c r="K2925" s="146"/>
      <c r="L2925" s="146"/>
      <c r="M2925" s="147"/>
      <c r="N2925" s="207">
        <v>216</v>
      </c>
      <c r="O2925" s="149" t="s">
        <v>1038</v>
      </c>
      <c r="P2925" s="143" t="s">
        <v>172</v>
      </c>
      <c r="Q2925" s="143" t="s">
        <v>492</v>
      </c>
      <c r="R2925" s="176" t="s">
        <v>1757</v>
      </c>
      <c r="S2925" s="206"/>
      <c r="U2925" s="206"/>
      <c r="V2925" s="145"/>
      <c r="W2925" s="206" t="str">
        <f t="shared" si="137"/>
        <v>WOR2016122OUPO9È</v>
      </c>
      <c r="X2925" s="206">
        <f t="shared" si="138"/>
        <v>0</v>
      </c>
      <c r="Y2925" s="206" t="str">
        <f>VLOOKUP(P2925,NIVEAUXADMIN!A:B,2,FALSE)</f>
        <v>HT01</v>
      </c>
      <c r="Z2925" s="206" t="str">
        <f>VLOOKUP(Q2925,NIVEAUXADMIN!E:F,2,FALSE)</f>
        <v>HT01152</v>
      </c>
      <c r="AA2925" s="206" t="str">
        <f>VLOOKUP(R2925,NIVEAUXADMIN!I:J,2,FALSE)</f>
        <v>HT01152-04</v>
      </c>
      <c r="AB2925" s="206">
        <f>IF(SUMPRODUCT(($A$4:$A2925=A2925)*($Q$4:$Q2925=Q2925))&gt;1,0,1)</f>
        <v>0</v>
      </c>
      <c r="AC2925" s="207">
        <f>IF(SUMPRODUCT(($A$4:$A2925=A2925)*($F$4:$F2925=F2925)*($Q$4:$Q2925=Q2925))&gt;1,0,1)</f>
        <v>0</v>
      </c>
      <c r="AD2925" s="206" t="str">
        <f t="shared" si="139"/>
        <v xml:space="preserve">{"Organisation": "World Vision International", "Indicateur": "Distribution de biens non-alimentaire", "Statut": "Réalisé", "Date de l'activité (passé ou planifiée)
( jj-mm-aaaa)": "12/2/2016", "Département": "Ouest", "Commune": "Pointe A Raquette", "Section Communale": "9ème Pointe à Raquette"}, </v>
      </c>
    </row>
    <row r="2926" spans="1:30" s="143" customFormat="1" x14ac:dyDescent="0.25">
      <c r="A2926" s="206" t="s">
        <v>1080</v>
      </c>
      <c r="C2926" s="206"/>
      <c r="D2926" s="206" t="s">
        <v>15</v>
      </c>
      <c r="E2926" s="132">
        <v>42706</v>
      </c>
      <c r="F2926" s="148" t="s">
        <v>2417</v>
      </c>
      <c r="G2926" s="145" t="s">
        <v>1055</v>
      </c>
      <c r="H2926" s="138" t="str">
        <f>IFERROR(VLOOKUP(G2926,REFERENCES!O:P,2,FALSE),"")</f>
        <v xml:space="preserve">Nombre </v>
      </c>
      <c r="I2926" s="207">
        <v>6</v>
      </c>
      <c r="J2926" s="207"/>
      <c r="K2926" s="207"/>
      <c r="L2926" s="207"/>
      <c r="M2926" s="147"/>
      <c r="N2926" s="207">
        <v>6</v>
      </c>
      <c r="O2926" s="149" t="s">
        <v>1038</v>
      </c>
      <c r="P2926" s="143" t="s">
        <v>172</v>
      </c>
      <c r="Q2926" s="206" t="s">
        <v>492</v>
      </c>
      <c r="R2926" s="176" t="s">
        <v>1757</v>
      </c>
      <c r="S2926" s="206"/>
      <c r="T2926" s="206"/>
      <c r="U2926" s="206"/>
      <c r="V2926" s="145"/>
      <c r="W2926" s="206" t="str">
        <f t="shared" si="137"/>
        <v>WOR2016122OUPO9È</v>
      </c>
      <c r="X2926" s="206">
        <f t="shared" si="138"/>
        <v>0</v>
      </c>
      <c r="Y2926" s="206" t="str">
        <f>VLOOKUP(P2926,NIVEAUXADMIN!A:B,2,FALSE)</f>
        <v>HT01</v>
      </c>
      <c r="Z2926" s="206" t="str">
        <f>VLOOKUP(Q2926,NIVEAUXADMIN!E:F,2,FALSE)</f>
        <v>HT01152</v>
      </c>
      <c r="AA2926" s="206" t="str">
        <f>VLOOKUP(R2926,NIVEAUXADMIN!I:J,2,FALSE)</f>
        <v>HT01152-04</v>
      </c>
      <c r="AB2926" s="206">
        <f>IF(SUMPRODUCT(($A$4:$A2926=A2926)*($Q$4:$Q2926=Q2926))&gt;1,0,1)</f>
        <v>0</v>
      </c>
      <c r="AC2926" s="207">
        <f>IF(SUMPRODUCT(($A$4:$A2926=A2926)*($F$4:$F2926=F2926)*($Q$4:$Q2926=Q2926))&gt;1,0,1)</f>
        <v>0</v>
      </c>
      <c r="AD2926" s="206" t="str">
        <f t="shared" si="139"/>
        <v xml:space="preserve">{"Organisation": "World Vision International", "Indicateur": "Distribution de biens non-alimentaire", "Statut": "Réalisé", "Date de l'activité (passé ou planifiée)
( jj-mm-aaaa)": "12/2/2016", "Département": "Ouest", "Commune": "Pointe A Raquette", "Section Communale": "9ème Pointe à Raquette"}, </v>
      </c>
    </row>
    <row r="2927" spans="1:30" s="143" customFormat="1" x14ac:dyDescent="0.25">
      <c r="A2927" s="206" t="s">
        <v>1080</v>
      </c>
      <c r="C2927" s="206"/>
      <c r="D2927" s="206" t="s">
        <v>15</v>
      </c>
      <c r="E2927" s="132">
        <v>42706</v>
      </c>
      <c r="F2927" s="148" t="s">
        <v>2417</v>
      </c>
      <c r="G2927" s="145" t="s">
        <v>1050</v>
      </c>
      <c r="H2927" s="138" t="str">
        <f>IFERROR(VLOOKUP(G2927,REFERENCES!O:P,2,FALSE),"")</f>
        <v xml:space="preserve">Nombre </v>
      </c>
      <c r="I2927" s="207">
        <v>6</v>
      </c>
      <c r="J2927" s="207"/>
      <c r="K2927" s="207"/>
      <c r="L2927" s="207"/>
      <c r="M2927" s="147"/>
      <c r="N2927" s="207">
        <v>6</v>
      </c>
      <c r="O2927" s="149" t="s">
        <v>1038</v>
      </c>
      <c r="P2927" s="143" t="s">
        <v>172</v>
      </c>
      <c r="Q2927" s="206" t="s">
        <v>492</v>
      </c>
      <c r="R2927" s="176" t="s">
        <v>1757</v>
      </c>
      <c r="S2927" s="206"/>
      <c r="T2927" s="206"/>
      <c r="U2927" s="206"/>
      <c r="V2927" s="145"/>
      <c r="W2927" s="206" t="str">
        <f t="shared" si="137"/>
        <v>WOR2016122OUPO9È</v>
      </c>
      <c r="X2927" s="206">
        <f t="shared" si="138"/>
        <v>0</v>
      </c>
      <c r="Y2927" s="206" t="str">
        <f>VLOOKUP(P2927,NIVEAUXADMIN!A:B,2,FALSE)</f>
        <v>HT01</v>
      </c>
      <c r="Z2927" s="206" t="str">
        <f>VLOOKUP(Q2927,NIVEAUXADMIN!E:F,2,FALSE)</f>
        <v>HT01152</v>
      </c>
      <c r="AA2927" s="206" t="str">
        <f>VLOOKUP(R2927,NIVEAUXADMIN!I:J,2,FALSE)</f>
        <v>HT01152-04</v>
      </c>
      <c r="AB2927" s="206">
        <f>IF(SUMPRODUCT(($A$4:$A2927=A2927)*($Q$4:$Q2927=Q2927))&gt;1,0,1)</f>
        <v>0</v>
      </c>
      <c r="AC2927" s="207">
        <f>IF(SUMPRODUCT(($A$4:$A2927=A2927)*($F$4:$F2927=F2927)*($Q$4:$Q2927=Q2927))&gt;1,0,1)</f>
        <v>0</v>
      </c>
      <c r="AD2927" s="206" t="str">
        <f t="shared" si="139"/>
        <v xml:space="preserve">{"Organisation": "World Vision International", "Indicateur": "Distribution de biens non-alimentaire", "Statut": "Réalisé", "Date de l'activité (passé ou planifiée)
( jj-mm-aaaa)": "12/2/2016", "Département": "Ouest", "Commune": "Pointe A Raquette", "Section Communale": "9ème Pointe à Raquette"}, </v>
      </c>
    </row>
    <row r="2928" spans="1:30" s="143" customFormat="1" x14ac:dyDescent="0.25">
      <c r="A2928" s="206" t="s">
        <v>1080</v>
      </c>
      <c r="C2928" s="206"/>
      <c r="D2928" s="206" t="s">
        <v>15</v>
      </c>
      <c r="E2928" s="132">
        <v>42706</v>
      </c>
      <c r="F2928" s="148" t="s">
        <v>2416</v>
      </c>
      <c r="G2928" s="217" t="s">
        <v>1027</v>
      </c>
      <c r="H2928" s="138" t="str">
        <f>IFERROR(VLOOKUP(G2928,REFERENCES!O:P,2,FALSE),"")</f>
        <v/>
      </c>
      <c r="I2928" s="207">
        <v>216</v>
      </c>
      <c r="J2928" s="207"/>
      <c r="K2928" s="207"/>
      <c r="L2928" s="207"/>
      <c r="M2928" s="147"/>
      <c r="N2928" s="207">
        <v>216</v>
      </c>
      <c r="O2928" s="149" t="s">
        <v>1038</v>
      </c>
      <c r="P2928" s="143" t="s">
        <v>172</v>
      </c>
      <c r="Q2928" s="206" t="s">
        <v>492</v>
      </c>
      <c r="R2928" s="176" t="s">
        <v>1757</v>
      </c>
      <c r="T2928" s="206"/>
      <c r="U2928" s="206"/>
      <c r="V2928" s="145"/>
      <c r="W2928" s="206" t="str">
        <f t="shared" si="137"/>
        <v>WOR2016122OUPO9È</v>
      </c>
      <c r="X2928" s="206">
        <f t="shared" si="138"/>
        <v>0</v>
      </c>
      <c r="Y2928" s="206" t="str">
        <f>VLOOKUP(P2928,NIVEAUXADMIN!A:B,2,FALSE)</f>
        <v>HT01</v>
      </c>
      <c r="Z2928" s="206" t="str">
        <f>VLOOKUP(Q2928,NIVEAUXADMIN!E:F,2,FALSE)</f>
        <v>HT01152</v>
      </c>
      <c r="AA2928" s="206" t="str">
        <f>VLOOKUP(R2928,NIVEAUXADMIN!I:J,2,FALSE)</f>
        <v>HT01152-04</v>
      </c>
      <c r="AB2928" s="206">
        <f>IF(SUMPRODUCT(($A$4:$A2928=A2928)*($Q$4:$Q2928=Q2928))&gt;1,0,1)</f>
        <v>0</v>
      </c>
      <c r="AC2928" s="207">
        <f>IF(SUMPRODUCT(($A$4:$A2928=A2928)*($F$4:$F2928=F2928)*($Q$4:$Q2928=Q2928))&gt;1,0,1)</f>
        <v>0</v>
      </c>
      <c r="AD2928" s="206" t="str">
        <f t="shared" si="139"/>
        <v xml:space="preserve">{"Organisation": "World Vision International", "Indicateur": "Formation technique", "Statut": "Réalisé", "Date de l'activité (passé ou planifiée)
( jj-mm-aaaa)": "12/2/2016", "Département": "Ouest", "Commune": "Pointe A Raquette", "Section Communale": "9ème Pointe à Raquette"}, </v>
      </c>
    </row>
    <row r="2929" spans="1:30" s="143" customFormat="1" x14ac:dyDescent="0.25">
      <c r="A2929" s="206" t="s">
        <v>1080</v>
      </c>
      <c r="C2929" s="206"/>
      <c r="D2929" s="206" t="s">
        <v>15</v>
      </c>
      <c r="E2929" s="132">
        <v>42706</v>
      </c>
      <c r="F2929" s="148" t="s">
        <v>2417</v>
      </c>
      <c r="G2929" s="145" t="s">
        <v>1052</v>
      </c>
      <c r="H2929" s="138" t="str">
        <f>IFERROR(VLOOKUP(G2929,REFERENCES!O:P,2,FALSE),"")</f>
        <v xml:space="preserve">Nombre </v>
      </c>
      <c r="I2929" s="207"/>
      <c r="J2929" s="207"/>
      <c r="K2929" s="207"/>
      <c r="L2929" s="207"/>
      <c r="M2929" s="147"/>
      <c r="N2929" s="197"/>
      <c r="O2929" s="206"/>
      <c r="Q2929" s="206"/>
      <c r="R2929" s="209"/>
      <c r="T2929" s="206"/>
      <c r="U2929" s="206"/>
      <c r="V2929" s="145"/>
      <c r="W2929" s="206" t="str">
        <f t="shared" si="137"/>
        <v>WOR2016122</v>
      </c>
      <c r="X2929" s="206">
        <f t="shared" si="138"/>
        <v>0</v>
      </c>
      <c r="Y2929" s="206" t="e">
        <f>VLOOKUP(P2929,NIVEAUXADMIN!A:B,2,FALSE)</f>
        <v>#N/A</v>
      </c>
      <c r="Z2929" s="206" t="e">
        <f>VLOOKUP(Q2929,NIVEAUXADMIN!E:F,2,FALSE)</f>
        <v>#N/A</v>
      </c>
      <c r="AA2929" s="206" t="e">
        <f>VLOOKUP(R2929,NIVEAUXADMIN!I:J,2,FALSE)</f>
        <v>#N/A</v>
      </c>
      <c r="AB2929" s="206">
        <f>IF(SUMPRODUCT(($A$4:$A2929=A2929)*($Q$4:$Q2929=Q2929))&gt;1,0,1)</f>
        <v>1</v>
      </c>
      <c r="AC2929" s="207">
        <f>IF(SUMPRODUCT(($A$4:$A2929=A2929)*($F$4:$F2929=F2929)*($Q$4:$Q2929=Q2929))&gt;1,0,1)</f>
        <v>1</v>
      </c>
      <c r="AD2929" s="206" t="str">
        <f t="shared" si="139"/>
        <v xml:space="preserve">{"Organisation": "World Vision International", "Indicateur": "Distribution de biens non-alimentaire", "Statut": "Réalisé", "Date de l'activité (passé ou planifiée)
( jj-mm-aaaa)": "12/2/2016", "Département": "", "Commune": "", "Section Communale": ""}, </v>
      </c>
    </row>
    <row r="2930" spans="1:30" s="143" customFormat="1" x14ac:dyDescent="0.25">
      <c r="A2930" s="143" t="s">
        <v>1080</v>
      </c>
      <c r="D2930" s="143" t="s">
        <v>15</v>
      </c>
      <c r="E2930" s="132">
        <v>42710</v>
      </c>
      <c r="F2930" s="148" t="s">
        <v>2417</v>
      </c>
      <c r="G2930" s="145" t="s">
        <v>1058</v>
      </c>
      <c r="H2930" s="138" t="str">
        <f>IFERROR(VLOOKUP(G2930,REFERENCES!O:P,2,FALSE),"")</f>
        <v xml:space="preserve">Nombre </v>
      </c>
      <c r="I2930" s="207">
        <v>250</v>
      </c>
      <c r="J2930" s="146"/>
      <c r="K2930" s="146"/>
      <c r="L2930" s="146"/>
      <c r="M2930" s="147"/>
      <c r="N2930" s="146">
        <v>250</v>
      </c>
      <c r="O2930" s="149" t="s">
        <v>1038</v>
      </c>
      <c r="P2930" s="143" t="s">
        <v>151</v>
      </c>
      <c r="Q2930" s="143" t="s">
        <v>300</v>
      </c>
      <c r="R2930" s="150" t="s">
        <v>1337</v>
      </c>
      <c r="S2930" s="143" t="s">
        <v>1190</v>
      </c>
      <c r="V2930" s="206" t="s">
        <v>1049</v>
      </c>
      <c r="W2930" s="206" t="str">
        <f t="shared" si="137"/>
        <v>WOR2016126NIPE1È</v>
      </c>
      <c r="X2930" s="206">
        <f t="shared" si="138"/>
        <v>0</v>
      </c>
      <c r="Y2930" s="206" t="str">
        <f>VLOOKUP(P2930,NIVEAUXADMIN!A:B,2,FALSE)</f>
        <v>HT10</v>
      </c>
      <c r="Z2930" s="206" t="str">
        <f>VLOOKUP(Q2930,NIVEAUXADMIN!E:F,2,FALSE)</f>
        <v>HT101022</v>
      </c>
      <c r="AA2930" s="206" t="str">
        <f>VLOOKUP(R2930,NIVEAUXADMIN!I:J,2,FALSE)</f>
        <v>HT101022-01</v>
      </c>
      <c r="AB2930" s="206">
        <f>IF(SUMPRODUCT(($A$4:$A2930=A2930)*($Q$4:$Q2930=Q2930))&gt;1,0,1)</f>
        <v>0</v>
      </c>
      <c r="AC2930" s="207">
        <f>IF(SUMPRODUCT(($A$4:$A2930=A2930)*($F$4:$F2930=F2930)*($Q$4:$Q2930=Q2930))&gt;1,0,1)</f>
        <v>0</v>
      </c>
      <c r="AD2930"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1" spans="1:30" s="143" customFormat="1" x14ac:dyDescent="0.25">
      <c r="A2931" s="143" t="s">
        <v>1080</v>
      </c>
      <c r="D2931" s="143" t="s">
        <v>15</v>
      </c>
      <c r="E2931" s="132">
        <v>42710</v>
      </c>
      <c r="F2931" s="148" t="s">
        <v>2417</v>
      </c>
      <c r="G2931" s="145" t="s">
        <v>1047</v>
      </c>
      <c r="H2931" s="138" t="str">
        <f>IFERROR(VLOOKUP(G2931,REFERENCES!O:P,2,FALSE),"")</f>
        <v xml:space="preserve">Nombre </v>
      </c>
      <c r="I2931" s="207">
        <v>500</v>
      </c>
      <c r="J2931" s="146"/>
      <c r="K2931" s="146"/>
      <c r="L2931" s="146"/>
      <c r="M2931" s="147"/>
      <c r="N2931" s="146">
        <v>250</v>
      </c>
      <c r="O2931" s="149" t="s">
        <v>1038</v>
      </c>
      <c r="P2931" s="143" t="s">
        <v>151</v>
      </c>
      <c r="Q2931" s="143" t="s">
        <v>300</v>
      </c>
      <c r="R2931" s="150" t="s">
        <v>1337</v>
      </c>
      <c r="S2931" s="143" t="s">
        <v>1190</v>
      </c>
      <c r="V2931" s="145"/>
      <c r="W2931" s="206" t="str">
        <f t="shared" si="137"/>
        <v>WOR2016126NIPE1È</v>
      </c>
      <c r="X2931" s="206">
        <f t="shared" si="138"/>
        <v>0</v>
      </c>
      <c r="Y2931" s="206" t="str">
        <f>VLOOKUP(P2931,NIVEAUXADMIN!A:B,2,FALSE)</f>
        <v>HT10</v>
      </c>
      <c r="Z2931" s="206" t="str">
        <f>VLOOKUP(Q2931,NIVEAUXADMIN!E:F,2,FALSE)</f>
        <v>HT101022</v>
      </c>
      <c r="AA2931" s="206" t="str">
        <f>VLOOKUP(R2931,NIVEAUXADMIN!I:J,2,FALSE)</f>
        <v>HT101022-01</v>
      </c>
      <c r="AB2931" s="206">
        <f>IF(SUMPRODUCT(($A$4:$A2931=A2931)*($Q$4:$Q2931=Q2931))&gt;1,0,1)</f>
        <v>0</v>
      </c>
      <c r="AC2931" s="207">
        <f>IF(SUMPRODUCT(($A$4:$A2931=A2931)*($F$4:$F2931=F2931)*($Q$4:$Q2931=Q2931))&gt;1,0,1)</f>
        <v>0</v>
      </c>
      <c r="AD2931"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2" spans="1:30" s="143" customFormat="1" x14ac:dyDescent="0.25">
      <c r="A2932" s="143" t="s">
        <v>1080</v>
      </c>
      <c r="D2932" s="143" t="s">
        <v>15</v>
      </c>
      <c r="E2932" s="132">
        <v>42710</v>
      </c>
      <c r="F2932" s="148" t="s">
        <v>2417</v>
      </c>
      <c r="G2932" s="145" t="s">
        <v>1056</v>
      </c>
      <c r="H2932" s="138" t="str">
        <f>IFERROR(VLOOKUP(G2932,REFERENCES!O:P,2,FALSE),"")</f>
        <v xml:space="preserve">Nombre </v>
      </c>
      <c r="I2932" s="207">
        <v>250</v>
      </c>
      <c r="J2932" s="146"/>
      <c r="K2932" s="146"/>
      <c r="L2932" s="146"/>
      <c r="M2932" s="147"/>
      <c r="N2932" s="146">
        <v>250</v>
      </c>
      <c r="O2932" s="149" t="s">
        <v>1038</v>
      </c>
      <c r="P2932" s="143" t="s">
        <v>151</v>
      </c>
      <c r="Q2932" s="143" t="s">
        <v>300</v>
      </c>
      <c r="R2932" s="150" t="s">
        <v>1337</v>
      </c>
      <c r="S2932" s="143" t="s">
        <v>1190</v>
      </c>
      <c r="V2932" s="145"/>
      <c r="W2932" s="206" t="str">
        <f t="shared" si="137"/>
        <v>WOR2016126NIPE1È</v>
      </c>
      <c r="X2932" s="206">
        <f t="shared" si="138"/>
        <v>0</v>
      </c>
      <c r="Y2932" s="206" t="str">
        <f>VLOOKUP(P2932,NIVEAUXADMIN!A:B,2,FALSE)</f>
        <v>HT10</v>
      </c>
      <c r="Z2932" s="206" t="str">
        <f>VLOOKUP(Q2932,NIVEAUXADMIN!E:F,2,FALSE)</f>
        <v>HT101022</v>
      </c>
      <c r="AA2932" s="206" t="str">
        <f>VLOOKUP(R2932,NIVEAUXADMIN!I:J,2,FALSE)</f>
        <v>HT101022-01</v>
      </c>
      <c r="AB2932" s="206">
        <f>IF(SUMPRODUCT(($A$4:$A2932=A2932)*($Q$4:$Q2932=Q2932))&gt;1,0,1)</f>
        <v>0</v>
      </c>
      <c r="AC2932" s="207">
        <f>IF(SUMPRODUCT(($A$4:$A2932=A2932)*($F$4:$F2932=F2932)*($Q$4:$Q2932=Q2932))&gt;1,0,1)</f>
        <v>0</v>
      </c>
      <c r="AD2932"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3" spans="1:30" s="143" customFormat="1" x14ac:dyDescent="0.25">
      <c r="A2933" s="143" t="s">
        <v>1080</v>
      </c>
      <c r="D2933" s="143" t="s">
        <v>15</v>
      </c>
      <c r="E2933" s="132">
        <v>42710</v>
      </c>
      <c r="F2933" s="148" t="s">
        <v>2417</v>
      </c>
      <c r="G2933" s="145" t="s">
        <v>1058</v>
      </c>
      <c r="H2933" s="138" t="str">
        <f>IFERROR(VLOOKUP(G2933,REFERENCES!O:P,2,FALSE),"")</f>
        <v xml:space="preserve">Nombre </v>
      </c>
      <c r="I2933" s="207">
        <v>250</v>
      </c>
      <c r="J2933" s="146"/>
      <c r="K2933" s="146"/>
      <c r="L2933" s="146"/>
      <c r="M2933" s="147"/>
      <c r="N2933" s="146">
        <v>250</v>
      </c>
      <c r="O2933" s="149" t="s">
        <v>1038</v>
      </c>
      <c r="P2933" s="143" t="s">
        <v>151</v>
      </c>
      <c r="Q2933" s="143" t="s">
        <v>300</v>
      </c>
      <c r="R2933" s="150" t="s">
        <v>1337</v>
      </c>
      <c r="S2933" s="143" t="s">
        <v>1191</v>
      </c>
      <c r="V2933" s="206" t="s">
        <v>1049</v>
      </c>
      <c r="W2933" s="206" t="str">
        <f t="shared" si="137"/>
        <v>WOR2016126NIPE1È</v>
      </c>
      <c r="X2933" s="206">
        <f t="shared" si="138"/>
        <v>0</v>
      </c>
      <c r="Y2933" s="206" t="str">
        <f>VLOOKUP(P2933,NIVEAUXADMIN!A:B,2,FALSE)</f>
        <v>HT10</v>
      </c>
      <c r="Z2933" s="206" t="str">
        <f>VLOOKUP(Q2933,NIVEAUXADMIN!E:F,2,FALSE)</f>
        <v>HT101022</v>
      </c>
      <c r="AA2933" s="206" t="str">
        <f>VLOOKUP(R2933,NIVEAUXADMIN!I:J,2,FALSE)</f>
        <v>HT101022-01</v>
      </c>
      <c r="AB2933" s="206">
        <f>IF(SUMPRODUCT(($A$4:$A2933=A2933)*($Q$4:$Q2933=Q2933))&gt;1,0,1)</f>
        <v>0</v>
      </c>
      <c r="AC2933" s="207">
        <f>IF(SUMPRODUCT(($A$4:$A2933=A2933)*($F$4:$F2933=F2933)*($Q$4:$Q2933=Q2933))&gt;1,0,1)</f>
        <v>0</v>
      </c>
      <c r="AD2933"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4" spans="1:30" s="143" customFormat="1" x14ac:dyDescent="0.25">
      <c r="A2934" s="143" t="s">
        <v>1080</v>
      </c>
      <c r="D2934" s="143" t="s">
        <v>15</v>
      </c>
      <c r="E2934" s="132">
        <v>42710</v>
      </c>
      <c r="F2934" s="148" t="s">
        <v>2417</v>
      </c>
      <c r="G2934" s="145" t="s">
        <v>1047</v>
      </c>
      <c r="H2934" s="138" t="str">
        <f>IFERROR(VLOOKUP(G2934,REFERENCES!O:P,2,FALSE),"")</f>
        <v xml:space="preserve">Nombre </v>
      </c>
      <c r="I2934" s="207">
        <v>500</v>
      </c>
      <c r="J2934" s="146"/>
      <c r="K2934" s="146"/>
      <c r="L2934" s="146"/>
      <c r="M2934" s="147"/>
      <c r="N2934" s="146">
        <v>250</v>
      </c>
      <c r="O2934" s="149" t="s">
        <v>1038</v>
      </c>
      <c r="P2934" s="143" t="s">
        <v>151</v>
      </c>
      <c r="Q2934" s="143" t="s">
        <v>300</v>
      </c>
      <c r="R2934" s="150" t="s">
        <v>1337</v>
      </c>
      <c r="S2934" s="143" t="s">
        <v>1191</v>
      </c>
      <c r="V2934" s="145"/>
      <c r="W2934" s="206" t="str">
        <f t="shared" si="137"/>
        <v>WOR2016126NIPE1È</v>
      </c>
      <c r="X2934" s="206">
        <f t="shared" si="138"/>
        <v>0</v>
      </c>
      <c r="Y2934" s="206" t="str">
        <f>VLOOKUP(P2934,NIVEAUXADMIN!A:B,2,FALSE)</f>
        <v>HT10</v>
      </c>
      <c r="Z2934" s="206" t="str">
        <f>VLOOKUP(Q2934,NIVEAUXADMIN!E:F,2,FALSE)</f>
        <v>HT101022</v>
      </c>
      <c r="AA2934" s="206" t="str">
        <f>VLOOKUP(R2934,NIVEAUXADMIN!I:J,2,FALSE)</f>
        <v>HT101022-01</v>
      </c>
      <c r="AB2934" s="206">
        <f>IF(SUMPRODUCT(($A$4:$A2934=A2934)*($Q$4:$Q2934=Q2934))&gt;1,0,1)</f>
        <v>0</v>
      </c>
      <c r="AC2934" s="207">
        <f>IF(SUMPRODUCT(($A$4:$A2934=A2934)*($F$4:$F2934=F2934)*($Q$4:$Q2934=Q2934))&gt;1,0,1)</f>
        <v>0</v>
      </c>
      <c r="AD2934"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5" spans="1:30" s="143" customFormat="1" x14ac:dyDescent="0.25">
      <c r="A2935" s="143" t="s">
        <v>1080</v>
      </c>
      <c r="D2935" s="143" t="s">
        <v>15</v>
      </c>
      <c r="E2935" s="132">
        <v>42710</v>
      </c>
      <c r="F2935" s="148" t="s">
        <v>2417</v>
      </c>
      <c r="G2935" s="145" t="s">
        <v>1056</v>
      </c>
      <c r="H2935" s="138" t="str">
        <f>IFERROR(VLOOKUP(G2935,REFERENCES!O:P,2,FALSE),"")</f>
        <v xml:space="preserve">Nombre </v>
      </c>
      <c r="I2935" s="207">
        <v>250</v>
      </c>
      <c r="J2935" s="146"/>
      <c r="K2935" s="146"/>
      <c r="L2935" s="146"/>
      <c r="M2935" s="147"/>
      <c r="N2935" s="146">
        <v>250</v>
      </c>
      <c r="O2935" s="149" t="s">
        <v>1038</v>
      </c>
      <c r="P2935" s="143" t="s">
        <v>151</v>
      </c>
      <c r="Q2935" s="143" t="s">
        <v>300</v>
      </c>
      <c r="R2935" s="150" t="s">
        <v>1337</v>
      </c>
      <c r="S2935" s="143" t="s">
        <v>1191</v>
      </c>
      <c r="V2935" s="145"/>
      <c r="W2935" s="206" t="str">
        <f t="shared" si="137"/>
        <v>WOR2016126NIPE1È</v>
      </c>
      <c r="X2935" s="206">
        <f t="shared" si="138"/>
        <v>0</v>
      </c>
      <c r="Y2935" s="206" t="str">
        <f>VLOOKUP(P2935,NIVEAUXADMIN!A:B,2,FALSE)</f>
        <v>HT10</v>
      </c>
      <c r="Z2935" s="206" t="str">
        <f>VLOOKUP(Q2935,NIVEAUXADMIN!E:F,2,FALSE)</f>
        <v>HT101022</v>
      </c>
      <c r="AA2935" s="206" t="str">
        <f>VLOOKUP(R2935,NIVEAUXADMIN!I:J,2,FALSE)</f>
        <v>HT101022-01</v>
      </c>
      <c r="AB2935" s="206">
        <f>IF(SUMPRODUCT(($A$4:$A2935=A2935)*($Q$4:$Q2935=Q2935))&gt;1,0,1)</f>
        <v>0</v>
      </c>
      <c r="AC2935" s="207">
        <f>IF(SUMPRODUCT(($A$4:$A2935=A2935)*($F$4:$F2935=F2935)*($Q$4:$Q2935=Q2935))&gt;1,0,1)</f>
        <v>0</v>
      </c>
      <c r="AD2935" s="206" t="str">
        <f t="shared" si="139"/>
        <v xml:space="preserve">{"Organisation": "World Vision International", "Indicateur": "Distribution de biens non-alimentaire", "Statut": "Réalisé", "Date de l'activité (passé ou planifiée)
( jj-mm-aaaa)": "12/6/2016", "Département": "Nippes", "Commune": "Petit Trou De Nippes", "Section Communale": "1ère Raymond"}, </v>
      </c>
    </row>
    <row r="2936" spans="1:30" s="143" customFormat="1" x14ac:dyDescent="0.25">
      <c r="A2936" s="143" t="s">
        <v>1080</v>
      </c>
      <c r="D2936" s="143" t="s">
        <v>15</v>
      </c>
      <c r="E2936" s="132">
        <v>42711</v>
      </c>
      <c r="F2936" s="148" t="s">
        <v>2417</v>
      </c>
      <c r="G2936" s="145" t="s">
        <v>1047</v>
      </c>
      <c r="H2936" s="138" t="str">
        <f>IFERROR(VLOOKUP(G2936,REFERENCES!O:P,2,FALSE),"")</f>
        <v xml:space="preserve">Nombre </v>
      </c>
      <c r="I2936" s="207">
        <v>800</v>
      </c>
      <c r="J2936" s="146"/>
      <c r="K2936" s="146"/>
      <c r="L2936" s="146"/>
      <c r="M2936" s="147"/>
      <c r="N2936" s="207">
        <v>400</v>
      </c>
      <c r="O2936" s="149" t="s">
        <v>1038</v>
      </c>
      <c r="P2936" s="143" t="s">
        <v>156</v>
      </c>
      <c r="Q2936" s="143" t="s">
        <v>337</v>
      </c>
      <c r="R2936" s="150" t="s">
        <v>1387</v>
      </c>
      <c r="V2936" s="145"/>
      <c r="W2936" s="206" t="str">
        <f t="shared" si="137"/>
        <v>WOR2016127NOLI2È</v>
      </c>
      <c r="X2936" s="206">
        <f t="shared" si="138"/>
        <v>0</v>
      </c>
      <c r="Y2936" s="206" t="str">
        <f>VLOOKUP(P2936,NIVEAUXADMIN!A:B,2,FALSE)</f>
        <v>HT03</v>
      </c>
      <c r="Z2936" s="206" t="str">
        <f>VLOOKUP(Q2936,NIVEAUXADMIN!E:F,2,FALSE)</f>
        <v>HT03313</v>
      </c>
      <c r="AA2936" s="206" t="str">
        <f>VLOOKUP(R2936,NIVEAUXADMIN!I:J,2,FALSE)</f>
        <v>HT03313-02</v>
      </c>
      <c r="AB2936" s="206">
        <f>IF(SUMPRODUCT(($A$4:$A2936=A2936)*($Q$4:$Q2936=Q2936))&gt;1,0,1)</f>
        <v>0</v>
      </c>
      <c r="AC2936" s="207">
        <f>IF(SUMPRODUCT(($A$4:$A2936=A2936)*($F$4:$F2936=F2936)*($Q$4:$Q2936=Q2936))&gt;1,0,1)</f>
        <v>0</v>
      </c>
      <c r="AD2936" s="206" t="str">
        <f t="shared" si="139"/>
        <v xml:space="preserve">{"Organisation": "World Vision International", "Indicateur": "Distribution de biens non-alimentaire", "Statut": "Réalisé", "Date de l'activité (passé ou planifiée)
( jj-mm-aaaa)": "12/7/2016", "Département": "Nord", "Commune": "Limonade", "Section Communale": "2ème Bois de Lance"}, </v>
      </c>
    </row>
    <row r="2937" spans="1:30" s="143" customFormat="1" x14ac:dyDescent="0.25">
      <c r="A2937" s="143" t="s">
        <v>1080</v>
      </c>
      <c r="D2937" s="143" t="s">
        <v>15</v>
      </c>
      <c r="E2937" s="132">
        <v>42711</v>
      </c>
      <c r="F2937" s="148" t="s">
        <v>2420</v>
      </c>
      <c r="G2937" s="145" t="s">
        <v>2409</v>
      </c>
      <c r="H2937" s="138" t="str">
        <f>IFERROR(VLOOKUP(G2937,REFERENCES!O:P,2,FALSE),"")</f>
        <v xml:space="preserve">Nombre </v>
      </c>
      <c r="I2937" s="207">
        <v>400</v>
      </c>
      <c r="J2937" s="146"/>
      <c r="K2937" s="146"/>
      <c r="L2937" s="146"/>
      <c r="M2937" s="147"/>
      <c r="N2937" s="207">
        <v>400</v>
      </c>
      <c r="O2937" s="149" t="s">
        <v>1038</v>
      </c>
      <c r="P2937" s="143" t="s">
        <v>156</v>
      </c>
      <c r="Q2937" s="143" t="s">
        <v>337</v>
      </c>
      <c r="R2937" s="150" t="s">
        <v>1387</v>
      </c>
      <c r="V2937" s="145"/>
      <c r="W2937" s="206" t="str">
        <f t="shared" si="137"/>
        <v>WOR2016127NOLI2È</v>
      </c>
      <c r="X2937" s="206">
        <f t="shared" si="138"/>
        <v>0</v>
      </c>
      <c r="Y2937" s="206" t="str">
        <f>VLOOKUP(P2937,NIVEAUXADMIN!A:B,2,FALSE)</f>
        <v>HT03</v>
      </c>
      <c r="Z2937" s="206" t="str">
        <f>VLOOKUP(Q2937,NIVEAUXADMIN!E:F,2,FALSE)</f>
        <v>HT03313</v>
      </c>
      <c r="AA2937" s="206" t="str">
        <f>VLOOKUP(R2937,NIVEAUXADMIN!I:J,2,FALSE)</f>
        <v>HT03313-02</v>
      </c>
      <c r="AB2937" s="206">
        <f>IF(SUMPRODUCT(($A$4:$A2937=A2937)*($Q$4:$Q2937=Q2937))&gt;1,0,1)</f>
        <v>0</v>
      </c>
      <c r="AC2937" s="207">
        <f>IF(SUMPRODUCT(($A$4:$A2937=A2937)*($F$4:$F2937=F2937)*($Q$4:$Q2937=Q2937))&gt;1,0,1)</f>
        <v>0</v>
      </c>
      <c r="AD2937" s="206" t="str">
        <f t="shared" si="139"/>
        <v xml:space="preserve">{"Organisation": "World Vision International", "Indicateur": "Distribution de materiel d'abris d'urgence", "Statut": "Réalisé", "Date de l'activité (passé ou planifiée)
( jj-mm-aaaa)": "12/7/2016", "Département": "Nord", "Commune": "Limonade", "Section Communale": "2ème Bois de Lance"}, </v>
      </c>
    </row>
    <row r="2938" spans="1:30" s="143" customFormat="1" x14ac:dyDescent="0.25">
      <c r="A2938" s="143" t="s">
        <v>1080</v>
      </c>
      <c r="D2938" s="143" t="s">
        <v>15</v>
      </c>
      <c r="E2938" s="132">
        <v>42711</v>
      </c>
      <c r="F2938" s="148" t="s">
        <v>2417</v>
      </c>
      <c r="G2938" s="145" t="s">
        <v>1055</v>
      </c>
      <c r="H2938" s="138" t="str">
        <f>IFERROR(VLOOKUP(G2938,REFERENCES!O:P,2,FALSE),"")</f>
        <v xml:space="preserve">Nombre </v>
      </c>
      <c r="I2938" s="207">
        <v>400</v>
      </c>
      <c r="J2938" s="146"/>
      <c r="K2938" s="146"/>
      <c r="L2938" s="146"/>
      <c r="M2938" s="147"/>
      <c r="N2938" s="207">
        <v>400</v>
      </c>
      <c r="O2938" s="149" t="s">
        <v>1038</v>
      </c>
      <c r="P2938" s="143" t="s">
        <v>156</v>
      </c>
      <c r="Q2938" s="143" t="s">
        <v>337</v>
      </c>
      <c r="R2938" s="150" t="s">
        <v>1387</v>
      </c>
      <c r="V2938" s="145"/>
      <c r="W2938" s="206" t="str">
        <f t="shared" si="137"/>
        <v>WOR2016127NOLI2È</v>
      </c>
      <c r="X2938" s="206">
        <f t="shared" si="138"/>
        <v>0</v>
      </c>
      <c r="Y2938" s="206" t="str">
        <f>VLOOKUP(P2938,NIVEAUXADMIN!A:B,2,FALSE)</f>
        <v>HT03</v>
      </c>
      <c r="Z2938" s="206" t="str">
        <f>VLOOKUP(Q2938,NIVEAUXADMIN!E:F,2,FALSE)</f>
        <v>HT03313</v>
      </c>
      <c r="AA2938" s="206" t="str">
        <f>VLOOKUP(R2938,NIVEAUXADMIN!I:J,2,FALSE)</f>
        <v>HT03313-02</v>
      </c>
      <c r="AB2938" s="206">
        <f>IF(SUMPRODUCT(($A$4:$A2938=A2938)*($Q$4:$Q2938=Q2938))&gt;1,0,1)</f>
        <v>0</v>
      </c>
      <c r="AC2938" s="207">
        <f>IF(SUMPRODUCT(($A$4:$A2938=A2938)*($F$4:$F2938=F2938)*($Q$4:$Q2938=Q2938))&gt;1,0,1)</f>
        <v>0</v>
      </c>
      <c r="AD2938" s="206" t="str">
        <f t="shared" si="139"/>
        <v xml:space="preserve">{"Organisation": "World Vision International", "Indicateur": "Distribution de biens non-alimentaire", "Statut": "Réalisé", "Date de l'activité (passé ou planifiée)
( jj-mm-aaaa)": "12/7/2016", "Département": "Nord", "Commune": "Limonade", "Section Communale": "2ème Bois de Lance"}, </v>
      </c>
    </row>
    <row r="2939" spans="1:30" s="143" customFormat="1" x14ac:dyDescent="0.25">
      <c r="A2939" s="143" t="s">
        <v>1080</v>
      </c>
      <c r="D2939" s="143" t="s">
        <v>15</v>
      </c>
      <c r="E2939" s="132">
        <v>42711</v>
      </c>
      <c r="F2939" s="148" t="s">
        <v>2417</v>
      </c>
      <c r="G2939" s="145" t="s">
        <v>1051</v>
      </c>
      <c r="H2939" s="138" t="str">
        <f>IFERROR(VLOOKUP(G2939,REFERENCES!O:P,2,FALSE),"")</f>
        <v xml:space="preserve">Nombre </v>
      </c>
      <c r="I2939" s="207">
        <v>800</v>
      </c>
      <c r="J2939" s="146"/>
      <c r="K2939" s="146"/>
      <c r="L2939" s="146"/>
      <c r="M2939" s="147"/>
      <c r="N2939" s="207">
        <v>400</v>
      </c>
      <c r="O2939" s="149" t="s">
        <v>1038</v>
      </c>
      <c r="P2939" s="143" t="s">
        <v>156</v>
      </c>
      <c r="Q2939" s="143" t="s">
        <v>337</v>
      </c>
      <c r="R2939" s="150" t="s">
        <v>1387</v>
      </c>
      <c r="V2939" s="145"/>
      <c r="W2939" s="206" t="str">
        <f t="shared" si="137"/>
        <v>WOR2016127NOLI2È</v>
      </c>
      <c r="X2939" s="206">
        <f t="shared" si="138"/>
        <v>0</v>
      </c>
      <c r="Y2939" s="206" t="str">
        <f>VLOOKUP(P2939,NIVEAUXADMIN!A:B,2,FALSE)</f>
        <v>HT03</v>
      </c>
      <c r="Z2939" s="206" t="str">
        <f>VLOOKUP(Q2939,NIVEAUXADMIN!E:F,2,FALSE)</f>
        <v>HT03313</v>
      </c>
      <c r="AA2939" s="206" t="str">
        <f>VLOOKUP(R2939,NIVEAUXADMIN!I:J,2,FALSE)</f>
        <v>HT03313-02</v>
      </c>
      <c r="AB2939" s="206">
        <f>IF(SUMPRODUCT(($A$4:$A2939=A2939)*($Q$4:$Q2939=Q2939))&gt;1,0,1)</f>
        <v>0</v>
      </c>
      <c r="AC2939" s="207">
        <f>IF(SUMPRODUCT(($A$4:$A2939=A2939)*($F$4:$F2939=F2939)*($Q$4:$Q2939=Q2939))&gt;1,0,1)</f>
        <v>0</v>
      </c>
      <c r="AD2939" s="206" t="str">
        <f t="shared" si="139"/>
        <v xml:space="preserve">{"Organisation": "World Vision International", "Indicateur": "Distribution de biens non-alimentaire", "Statut": "Réalisé", "Date de l'activité (passé ou planifiée)
( jj-mm-aaaa)": "12/7/2016", "Département": "Nord", "Commune": "Limonade", "Section Communale": "2ème Bois de Lance"}, </v>
      </c>
    </row>
    <row r="2940" spans="1:30" s="143" customFormat="1" x14ac:dyDescent="0.25">
      <c r="A2940" s="143" t="s">
        <v>1080</v>
      </c>
      <c r="D2940" s="143" t="s">
        <v>15</v>
      </c>
      <c r="E2940" s="132">
        <v>42711</v>
      </c>
      <c r="F2940" s="148" t="s">
        <v>2417</v>
      </c>
      <c r="G2940" s="145" t="s">
        <v>1052</v>
      </c>
      <c r="H2940" s="138" t="str">
        <f>IFERROR(VLOOKUP(G2940,REFERENCES!O:P,2,FALSE),"")</f>
        <v xml:space="preserve">Nombre </v>
      </c>
      <c r="I2940" s="207">
        <v>2520</v>
      </c>
      <c r="J2940" s="146"/>
      <c r="K2940" s="146"/>
      <c r="L2940" s="146"/>
      <c r="M2940" s="147"/>
      <c r="N2940" s="207">
        <v>42</v>
      </c>
      <c r="O2940" s="149" t="s">
        <v>1038</v>
      </c>
      <c r="P2940" s="143" t="s">
        <v>172</v>
      </c>
      <c r="Q2940" s="143" t="s">
        <v>492</v>
      </c>
      <c r="R2940" s="176" t="s">
        <v>1757</v>
      </c>
      <c r="S2940" s="143" t="s">
        <v>1192</v>
      </c>
      <c r="V2940" s="145"/>
      <c r="W2940" s="206" t="str">
        <f t="shared" si="137"/>
        <v>WOR2016127OUPO9È</v>
      </c>
      <c r="X2940" s="206">
        <f t="shared" si="138"/>
        <v>0</v>
      </c>
      <c r="Y2940" s="206" t="str">
        <f>VLOOKUP(P2940,NIVEAUXADMIN!A:B,2,FALSE)</f>
        <v>HT01</v>
      </c>
      <c r="Z2940" s="206" t="str">
        <f>VLOOKUP(Q2940,NIVEAUXADMIN!E:F,2,FALSE)</f>
        <v>HT01152</v>
      </c>
      <c r="AA2940" s="206" t="str">
        <f>VLOOKUP(R2940,NIVEAUXADMIN!I:J,2,FALSE)</f>
        <v>HT01152-04</v>
      </c>
      <c r="AB2940" s="206">
        <f>IF(SUMPRODUCT(($A$4:$A2940=A2940)*($Q$4:$Q2940=Q2940))&gt;1,0,1)</f>
        <v>0</v>
      </c>
      <c r="AC2940" s="207">
        <f>IF(SUMPRODUCT(($A$4:$A2940=A2940)*($F$4:$F2940=F2940)*($Q$4:$Q2940=Q2940))&gt;1,0,1)</f>
        <v>0</v>
      </c>
      <c r="AD2940" s="206" t="str">
        <f t="shared" si="139"/>
        <v xml:space="preserve">{"Organisation": "World Vision International", "Indicateur": "Distribution de biens non-alimentaire", "Statut": "Réalisé", "Date de l'activité (passé ou planifiée)
( jj-mm-aaaa)": "12/7/2016", "Département": "Ouest", "Commune": "Pointe A Raquette", "Section Communale": "9ème Pointe à Raquette"}, </v>
      </c>
    </row>
    <row r="2941" spans="1:30" s="143" customFormat="1" x14ac:dyDescent="0.25">
      <c r="A2941" s="143" t="s">
        <v>1080</v>
      </c>
      <c r="D2941" s="143" t="s">
        <v>15</v>
      </c>
      <c r="E2941" s="132">
        <v>42713</v>
      </c>
      <c r="F2941" s="148" t="s">
        <v>2417</v>
      </c>
      <c r="G2941" s="145" t="s">
        <v>1050</v>
      </c>
      <c r="H2941" s="138" t="str">
        <f>IFERROR(VLOOKUP(G2941,REFERENCES!O:P,2,FALSE),"")</f>
        <v xml:space="preserve">Nombre </v>
      </c>
      <c r="I2941" s="207">
        <v>200</v>
      </c>
      <c r="J2941" s="146"/>
      <c r="K2941" s="146"/>
      <c r="L2941" s="146"/>
      <c r="M2941" s="147"/>
      <c r="N2941" s="207">
        <v>200</v>
      </c>
      <c r="O2941" s="149" t="s">
        <v>1038</v>
      </c>
      <c r="P2941" s="143" t="s">
        <v>172</v>
      </c>
      <c r="Q2941" s="143" t="s">
        <v>492</v>
      </c>
      <c r="R2941" s="176" t="s">
        <v>1757</v>
      </c>
      <c r="S2941" s="143" t="s">
        <v>1814</v>
      </c>
      <c r="V2941" s="145"/>
      <c r="W2941" s="206" t="str">
        <f t="shared" si="137"/>
        <v>WOR2016129OUPO9È</v>
      </c>
      <c r="X2941" s="206">
        <f t="shared" si="138"/>
        <v>0</v>
      </c>
      <c r="Y2941" s="206" t="str">
        <f>VLOOKUP(P2941,NIVEAUXADMIN!A:B,2,FALSE)</f>
        <v>HT01</v>
      </c>
      <c r="Z2941" s="206" t="str">
        <f>VLOOKUP(Q2941,NIVEAUXADMIN!E:F,2,FALSE)</f>
        <v>HT01152</v>
      </c>
      <c r="AA2941" s="206" t="str">
        <f>VLOOKUP(R2941,NIVEAUXADMIN!I:J,2,FALSE)</f>
        <v>HT01152-04</v>
      </c>
      <c r="AB2941" s="206">
        <f>IF(SUMPRODUCT(($A$4:$A2941=A2941)*($Q$4:$Q2941=Q2941))&gt;1,0,1)</f>
        <v>0</v>
      </c>
      <c r="AC2941" s="207">
        <f>IF(SUMPRODUCT(($A$4:$A2941=A2941)*($F$4:$F2941=F2941)*($Q$4:$Q2941=Q2941))&gt;1,0,1)</f>
        <v>0</v>
      </c>
      <c r="AD2941" s="206" t="str">
        <f t="shared" si="139"/>
        <v xml:space="preserve">{"Organisation": "World Vision International", "Indicateur": "Distribution de biens non-alimentaire", "Statut": "Réalisé", "Date de l'activité (passé ou planifiée)
( jj-mm-aaaa)": "12/9/2016", "Département": "Ouest", "Commune": "Pointe A Raquette", "Section Communale": "9ème Pointe à Raquette"}, </v>
      </c>
    </row>
    <row r="2942" spans="1:30" s="143" customFormat="1" x14ac:dyDescent="0.25">
      <c r="A2942" s="143" t="s">
        <v>1080</v>
      </c>
      <c r="D2942" s="143" t="s">
        <v>15</v>
      </c>
      <c r="E2942" s="132">
        <v>42713</v>
      </c>
      <c r="F2942" s="148" t="s">
        <v>2417</v>
      </c>
      <c r="G2942" s="145" t="s">
        <v>1058</v>
      </c>
      <c r="H2942" s="138" t="str">
        <f>IFERROR(VLOOKUP(G2942,REFERENCES!O:P,2,FALSE),"")</f>
        <v xml:space="preserve">Nombre </v>
      </c>
      <c r="I2942" s="207">
        <v>200</v>
      </c>
      <c r="J2942" s="146"/>
      <c r="K2942" s="146"/>
      <c r="L2942" s="146"/>
      <c r="M2942" s="147"/>
      <c r="N2942" s="146">
        <v>200</v>
      </c>
      <c r="O2942" s="149" t="s">
        <v>1038</v>
      </c>
      <c r="P2942" s="143" t="s">
        <v>172</v>
      </c>
      <c r="Q2942" s="143" t="s">
        <v>492</v>
      </c>
      <c r="R2942" s="176" t="s">
        <v>1757</v>
      </c>
      <c r="S2942" s="143" t="s">
        <v>1814</v>
      </c>
      <c r="V2942" s="206" t="s">
        <v>1049</v>
      </c>
      <c r="W2942" s="206" t="str">
        <f t="shared" si="137"/>
        <v>WOR2016129OUPO9È</v>
      </c>
      <c r="X2942" s="206">
        <f t="shared" si="138"/>
        <v>0</v>
      </c>
      <c r="Y2942" s="206" t="str">
        <f>VLOOKUP(P2942,NIVEAUXADMIN!A:B,2,FALSE)</f>
        <v>HT01</v>
      </c>
      <c r="Z2942" s="206" t="str">
        <f>VLOOKUP(Q2942,NIVEAUXADMIN!E:F,2,FALSE)</f>
        <v>HT01152</v>
      </c>
      <c r="AA2942" s="206" t="str">
        <f>VLOOKUP(R2942,NIVEAUXADMIN!I:J,2,FALSE)</f>
        <v>HT01152-04</v>
      </c>
      <c r="AB2942" s="206">
        <f>IF(SUMPRODUCT(($A$4:$A2942=A2942)*($Q$4:$Q2942=Q2942))&gt;1,0,1)</f>
        <v>0</v>
      </c>
      <c r="AC2942" s="207">
        <f>IF(SUMPRODUCT(($A$4:$A2942=A2942)*($F$4:$F2942=F2942)*($Q$4:$Q2942=Q2942))&gt;1,0,1)</f>
        <v>0</v>
      </c>
      <c r="AD2942" s="206" t="str">
        <f t="shared" si="139"/>
        <v xml:space="preserve">{"Organisation": "World Vision International", "Indicateur": "Distribution de biens non-alimentaire", "Statut": "Réalisé", "Date de l'activité (passé ou planifiée)
( jj-mm-aaaa)": "12/9/2016", "Département": "Ouest", "Commune": "Pointe A Raquette", "Section Communale": "9ème Pointe à Raquette"}, </v>
      </c>
    </row>
    <row r="2943" spans="1:30" s="143" customFormat="1" x14ac:dyDescent="0.25">
      <c r="A2943" s="143" t="s">
        <v>1080</v>
      </c>
      <c r="D2943" s="143" t="s">
        <v>15</v>
      </c>
      <c r="E2943" s="132">
        <v>42713</v>
      </c>
      <c r="F2943" s="148" t="s">
        <v>2417</v>
      </c>
      <c r="G2943" s="145" t="s">
        <v>1054</v>
      </c>
      <c r="H2943" s="138" t="str">
        <f>IFERROR(VLOOKUP(G2943,REFERENCES!O:P,2,FALSE),"")</f>
        <v xml:space="preserve">Nombre </v>
      </c>
      <c r="I2943" s="207">
        <v>200</v>
      </c>
      <c r="J2943" s="146"/>
      <c r="K2943" s="146"/>
      <c r="L2943" s="146"/>
      <c r="M2943" s="147"/>
      <c r="N2943" s="146">
        <v>200</v>
      </c>
      <c r="O2943" s="149" t="s">
        <v>1038</v>
      </c>
      <c r="P2943" s="143" t="s">
        <v>172</v>
      </c>
      <c r="Q2943" s="143" t="s">
        <v>492</v>
      </c>
      <c r="R2943" s="176" t="s">
        <v>1757</v>
      </c>
      <c r="S2943" s="143" t="s">
        <v>1814</v>
      </c>
      <c r="V2943" s="145"/>
      <c r="W2943" s="206" t="str">
        <f t="shared" si="137"/>
        <v>WOR2016129OUPO9È</v>
      </c>
      <c r="X2943" s="206">
        <f t="shared" si="138"/>
        <v>0</v>
      </c>
      <c r="Y2943" s="206" t="str">
        <f>VLOOKUP(P2943,NIVEAUXADMIN!A:B,2,FALSE)</f>
        <v>HT01</v>
      </c>
      <c r="Z2943" s="206" t="str">
        <f>VLOOKUP(Q2943,NIVEAUXADMIN!E:F,2,FALSE)</f>
        <v>HT01152</v>
      </c>
      <c r="AA2943" s="206" t="str">
        <f>VLOOKUP(R2943,NIVEAUXADMIN!I:J,2,FALSE)</f>
        <v>HT01152-04</v>
      </c>
      <c r="AB2943" s="206">
        <f>IF(SUMPRODUCT(($A$4:$A2943=A2943)*($Q$4:$Q2943=Q2943))&gt;1,0,1)</f>
        <v>0</v>
      </c>
      <c r="AC2943" s="207">
        <f>IF(SUMPRODUCT(($A$4:$A2943=A2943)*($F$4:$F2943=F2943)*($Q$4:$Q2943=Q2943))&gt;1,0,1)</f>
        <v>0</v>
      </c>
      <c r="AD2943" s="206" t="str">
        <f t="shared" si="139"/>
        <v xml:space="preserve">{"Organisation": "World Vision International", "Indicateur": "Distribution de biens non-alimentaire", "Statut": "Réalisé", "Date de l'activité (passé ou planifiée)
( jj-mm-aaaa)": "12/9/2016", "Département": "Ouest", "Commune": "Pointe A Raquette", "Section Communale": "9ème Pointe à Raquette"}, </v>
      </c>
    </row>
    <row r="2944" spans="1:30" s="143" customFormat="1" x14ac:dyDescent="0.25">
      <c r="A2944" s="143" t="s">
        <v>1080</v>
      </c>
      <c r="D2944" s="143" t="s">
        <v>15</v>
      </c>
      <c r="E2944" s="132">
        <v>42713</v>
      </c>
      <c r="F2944" s="148" t="s">
        <v>2417</v>
      </c>
      <c r="G2944" s="145" t="s">
        <v>1051</v>
      </c>
      <c r="H2944" s="138" t="str">
        <f>IFERROR(VLOOKUP(G2944,REFERENCES!O:P,2,FALSE),"")</f>
        <v xml:space="preserve">Nombre </v>
      </c>
      <c r="I2944" s="207">
        <v>200</v>
      </c>
      <c r="J2944" s="146"/>
      <c r="K2944" s="146"/>
      <c r="L2944" s="146"/>
      <c r="M2944" s="147"/>
      <c r="N2944" s="146">
        <v>200</v>
      </c>
      <c r="O2944" s="149" t="s">
        <v>1038</v>
      </c>
      <c r="P2944" s="143" t="s">
        <v>172</v>
      </c>
      <c r="Q2944" s="143" t="s">
        <v>492</v>
      </c>
      <c r="R2944" s="176" t="s">
        <v>1757</v>
      </c>
      <c r="S2944" s="143" t="s">
        <v>1814</v>
      </c>
      <c r="V2944" s="145"/>
      <c r="W2944" s="206" t="str">
        <f t="shared" si="137"/>
        <v>WOR2016129OUPO9È</v>
      </c>
      <c r="X2944" s="206">
        <f t="shared" si="138"/>
        <v>0</v>
      </c>
      <c r="Y2944" s="206" t="str">
        <f>VLOOKUP(P2944,NIVEAUXADMIN!A:B,2,FALSE)</f>
        <v>HT01</v>
      </c>
      <c r="Z2944" s="206" t="str">
        <f>VLOOKUP(Q2944,NIVEAUXADMIN!E:F,2,FALSE)</f>
        <v>HT01152</v>
      </c>
      <c r="AA2944" s="206" t="str">
        <f>VLOOKUP(R2944,NIVEAUXADMIN!I:J,2,FALSE)</f>
        <v>HT01152-04</v>
      </c>
      <c r="AB2944" s="206">
        <f>IF(SUMPRODUCT(($A$4:$A2944=A2944)*($Q$4:$Q2944=Q2944))&gt;1,0,1)</f>
        <v>0</v>
      </c>
      <c r="AC2944" s="207">
        <f>IF(SUMPRODUCT(($A$4:$A2944=A2944)*($F$4:$F2944=F2944)*($Q$4:$Q2944=Q2944))&gt;1,0,1)</f>
        <v>0</v>
      </c>
      <c r="AD2944" s="206" t="str">
        <f t="shared" si="139"/>
        <v xml:space="preserve">{"Organisation": "World Vision International", "Indicateur": "Distribution de biens non-alimentaire", "Statut": "Réalisé", "Date de l'activité (passé ou planifiée)
( jj-mm-aaaa)": "12/9/2016", "Département": "Ouest", "Commune": "Pointe A Raquette", "Section Communale": "9ème Pointe à Raquette"}, </v>
      </c>
    </row>
    <row r="2945" spans="1:30" s="143" customFormat="1" x14ac:dyDescent="0.25">
      <c r="A2945" s="143" t="s">
        <v>1080</v>
      </c>
      <c r="D2945" s="143" t="s">
        <v>15</v>
      </c>
      <c r="E2945" s="132">
        <v>42713</v>
      </c>
      <c r="F2945" s="148" t="s">
        <v>2416</v>
      </c>
      <c r="G2945" s="217" t="s">
        <v>1027</v>
      </c>
      <c r="H2945" s="138" t="str">
        <f>IFERROR(VLOOKUP(G2945,REFERENCES!O:P,2,FALSE),"")</f>
        <v/>
      </c>
      <c r="I2945" s="207">
        <v>200</v>
      </c>
      <c r="J2945" s="207"/>
      <c r="K2945" s="207"/>
      <c r="L2945" s="207"/>
      <c r="M2945" s="147"/>
      <c r="N2945" s="146">
        <v>200</v>
      </c>
      <c r="O2945" s="149" t="s">
        <v>1038</v>
      </c>
      <c r="P2945" s="143" t="s">
        <v>172</v>
      </c>
      <c r="Q2945" s="143" t="s">
        <v>492</v>
      </c>
      <c r="R2945" s="176" t="s">
        <v>1757</v>
      </c>
      <c r="S2945" s="206" t="s">
        <v>1189</v>
      </c>
      <c r="V2945" s="145"/>
      <c r="W2945" s="206" t="str">
        <f t="shared" si="137"/>
        <v>WOR2016129OUPO9È</v>
      </c>
      <c r="X2945" s="206">
        <f t="shared" si="138"/>
        <v>0</v>
      </c>
      <c r="Y2945" s="206" t="str">
        <f>VLOOKUP(P2945,NIVEAUXADMIN!A:B,2,FALSE)</f>
        <v>HT01</v>
      </c>
      <c r="Z2945" s="206" t="str">
        <f>VLOOKUP(Q2945,NIVEAUXADMIN!E:F,2,FALSE)</f>
        <v>HT01152</v>
      </c>
      <c r="AA2945" s="206" t="str">
        <f>VLOOKUP(R2945,NIVEAUXADMIN!I:J,2,FALSE)</f>
        <v>HT01152-04</v>
      </c>
      <c r="AB2945" s="206">
        <f>IF(SUMPRODUCT(($A$4:$A2945=A2945)*($Q$4:$Q2945=Q2945))&gt;1,0,1)</f>
        <v>0</v>
      </c>
      <c r="AC2945" s="207">
        <f>IF(SUMPRODUCT(($A$4:$A2945=A2945)*($F$4:$F2945=F2945)*($Q$4:$Q2945=Q2945))&gt;1,0,1)</f>
        <v>0</v>
      </c>
      <c r="AD2945" s="206" t="str">
        <f t="shared" si="139"/>
        <v xml:space="preserve">{"Organisation": "World Vision International", "Indicateur": "Formation technique", "Statut": "Réalisé", "Date de l'activité (passé ou planifiée)
( jj-mm-aaaa)": "12/9/2016", "Département": "Ouest", "Commune": "Pointe A Raquette", "Section Communale": "9ème Pointe à Raquette"}, </v>
      </c>
    </row>
    <row r="2946" spans="1:30" s="143" customFormat="1" x14ac:dyDescent="0.25">
      <c r="A2946" s="143" t="s">
        <v>1080</v>
      </c>
      <c r="D2946" s="143" t="s">
        <v>15</v>
      </c>
      <c r="E2946" s="132">
        <v>42717</v>
      </c>
      <c r="F2946" s="148" t="s">
        <v>2417</v>
      </c>
      <c r="G2946" s="145" t="s">
        <v>1058</v>
      </c>
      <c r="H2946" s="138" t="str">
        <f>IFERROR(VLOOKUP(G2946,REFERENCES!O:P,2,FALSE),"")</f>
        <v xml:space="preserve">Nombre </v>
      </c>
      <c r="I2946" s="207">
        <v>400</v>
      </c>
      <c r="J2946" s="207"/>
      <c r="K2946" s="207"/>
      <c r="L2946" s="207"/>
      <c r="M2946" s="147"/>
      <c r="N2946" s="146">
        <v>400</v>
      </c>
      <c r="O2946" s="149" t="s">
        <v>1038</v>
      </c>
      <c r="P2946" s="143" t="s">
        <v>172</v>
      </c>
      <c r="Q2946" s="143" t="s">
        <v>492</v>
      </c>
      <c r="R2946" s="176" t="s">
        <v>1747</v>
      </c>
      <c r="S2946" s="206" t="s">
        <v>1815</v>
      </c>
      <c r="V2946" s="206" t="s">
        <v>1049</v>
      </c>
      <c r="W2946" s="206" t="str">
        <f t="shared" si="137"/>
        <v>WOR20161213OUPO8È</v>
      </c>
      <c r="X2946" s="206">
        <f t="shared" si="138"/>
        <v>0</v>
      </c>
      <c r="Y2946" s="206" t="str">
        <f>VLOOKUP(P2946,NIVEAUXADMIN!A:B,2,FALSE)</f>
        <v>HT01</v>
      </c>
      <c r="Z2946" s="206" t="str">
        <f>VLOOKUP(Q2946,NIVEAUXADMIN!E:F,2,FALSE)</f>
        <v>HT01152</v>
      </c>
      <c r="AA2946" s="206" t="str">
        <f>VLOOKUP(R2946,NIVEAUXADMIN!I:J,2,FALSE)</f>
        <v>HT01152-03</v>
      </c>
      <c r="AB2946" s="206">
        <f>IF(SUMPRODUCT(($A$4:$A2946=A2946)*($Q$4:$Q2946=Q2946))&gt;1,0,1)</f>
        <v>0</v>
      </c>
      <c r="AC2946" s="207">
        <f>IF(SUMPRODUCT(($A$4:$A2946=A2946)*($F$4:$F2946=F2946)*($Q$4:$Q2946=Q2946))&gt;1,0,1)</f>
        <v>0</v>
      </c>
      <c r="AD2946" s="206" t="str">
        <f t="shared" si="139"/>
        <v xml:space="preserve">{"Organisation": "World Vision International", "Indicateur": "Distribution de biens non-alimentaire", "Statut": "Réalisé", "Date de l'activité (passé ou planifiée)
( jj-mm-aaaa)": "12/13/2016", "Département": "Ouest", "Commune": "Pointe A Raquette", "Section Communale": "8ème Trou Louis"}, </v>
      </c>
    </row>
    <row r="2947" spans="1:30" s="143" customFormat="1" x14ac:dyDescent="0.25">
      <c r="A2947" s="143" t="s">
        <v>1080</v>
      </c>
      <c r="D2947" s="143" t="s">
        <v>15</v>
      </c>
      <c r="E2947" s="132">
        <v>42717</v>
      </c>
      <c r="F2947" s="148" t="s">
        <v>2417</v>
      </c>
      <c r="G2947" s="145" t="s">
        <v>1054</v>
      </c>
      <c r="H2947" s="138" t="str">
        <f>IFERROR(VLOOKUP(G2947,REFERENCES!O:P,2,FALSE),"")</f>
        <v xml:space="preserve">Nombre </v>
      </c>
      <c r="I2947" s="207">
        <v>400</v>
      </c>
      <c r="J2947" s="146"/>
      <c r="K2947" s="146"/>
      <c r="L2947" s="146"/>
      <c r="M2947" s="147"/>
      <c r="N2947" s="146">
        <v>400</v>
      </c>
      <c r="O2947" s="149" t="s">
        <v>1038</v>
      </c>
      <c r="P2947" s="143" t="s">
        <v>172</v>
      </c>
      <c r="Q2947" s="143" t="s">
        <v>492</v>
      </c>
      <c r="R2947" s="176" t="s">
        <v>1747</v>
      </c>
      <c r="S2947" s="143" t="s">
        <v>1815</v>
      </c>
      <c r="V2947" s="145"/>
      <c r="W2947" s="206" t="str">
        <f t="shared" si="137"/>
        <v>WOR20161213OUPO8È</v>
      </c>
      <c r="X2947" s="206">
        <f t="shared" si="138"/>
        <v>0</v>
      </c>
      <c r="Y2947" s="206" t="str">
        <f>VLOOKUP(P2947,NIVEAUXADMIN!A:B,2,FALSE)</f>
        <v>HT01</v>
      </c>
      <c r="Z2947" s="206" t="str">
        <f>VLOOKUP(Q2947,NIVEAUXADMIN!E:F,2,FALSE)</f>
        <v>HT01152</v>
      </c>
      <c r="AA2947" s="206" t="str">
        <f>VLOOKUP(R2947,NIVEAUXADMIN!I:J,2,FALSE)</f>
        <v>HT01152-03</v>
      </c>
      <c r="AB2947" s="206">
        <f>IF(SUMPRODUCT(($A$4:$A2947=A2947)*($Q$4:$Q2947=Q2947))&gt;1,0,1)</f>
        <v>0</v>
      </c>
      <c r="AC2947" s="207">
        <f>IF(SUMPRODUCT(($A$4:$A2947=A2947)*($F$4:$F2947=F2947)*($Q$4:$Q2947=Q2947))&gt;1,0,1)</f>
        <v>0</v>
      </c>
      <c r="AD2947" s="206" t="str">
        <f t="shared" si="139"/>
        <v xml:space="preserve">{"Organisation": "World Vision International", "Indicateur": "Distribution de biens non-alimentaire", "Statut": "Réalisé", "Date de l'activité (passé ou planifiée)
( jj-mm-aaaa)": "12/13/2016", "Département": "Ouest", "Commune": "Pointe A Raquette", "Section Communale": "8ème Trou Louis"}, </v>
      </c>
    </row>
    <row r="2948" spans="1:30" s="143" customFormat="1" x14ac:dyDescent="0.25">
      <c r="A2948" s="143" t="s">
        <v>1080</v>
      </c>
      <c r="D2948" s="143" t="s">
        <v>15</v>
      </c>
      <c r="E2948" s="132">
        <v>42717</v>
      </c>
      <c r="F2948" s="148" t="s">
        <v>2417</v>
      </c>
      <c r="G2948" s="145" t="s">
        <v>1051</v>
      </c>
      <c r="H2948" s="138" t="str">
        <f>IFERROR(VLOOKUP(G2948,REFERENCES!O:P,2,FALSE),"")</f>
        <v xml:space="preserve">Nombre </v>
      </c>
      <c r="I2948" s="207">
        <v>400</v>
      </c>
      <c r="J2948" s="146"/>
      <c r="K2948" s="146"/>
      <c r="L2948" s="146"/>
      <c r="M2948" s="147"/>
      <c r="N2948" s="146">
        <v>400</v>
      </c>
      <c r="O2948" s="149" t="s">
        <v>1038</v>
      </c>
      <c r="P2948" s="143" t="s">
        <v>172</v>
      </c>
      <c r="Q2948" s="143" t="s">
        <v>492</v>
      </c>
      <c r="R2948" s="176" t="s">
        <v>1747</v>
      </c>
      <c r="S2948" s="143" t="s">
        <v>1815</v>
      </c>
      <c r="V2948" s="145"/>
      <c r="W2948" s="206" t="str">
        <f t="shared" si="137"/>
        <v>WOR20161213OUPO8È</v>
      </c>
      <c r="X2948" s="206">
        <f t="shared" si="138"/>
        <v>0</v>
      </c>
      <c r="Y2948" s="206" t="str">
        <f>VLOOKUP(P2948,NIVEAUXADMIN!A:B,2,FALSE)</f>
        <v>HT01</v>
      </c>
      <c r="Z2948" s="206" t="str">
        <f>VLOOKUP(Q2948,NIVEAUXADMIN!E:F,2,FALSE)</f>
        <v>HT01152</v>
      </c>
      <c r="AA2948" s="206" t="str">
        <f>VLOOKUP(R2948,NIVEAUXADMIN!I:J,2,FALSE)</f>
        <v>HT01152-03</v>
      </c>
      <c r="AB2948" s="206">
        <f>IF(SUMPRODUCT(($A$4:$A2948=A2948)*($Q$4:$Q2948=Q2948))&gt;1,0,1)</f>
        <v>0</v>
      </c>
      <c r="AC2948" s="207">
        <f>IF(SUMPRODUCT(($A$4:$A2948=A2948)*($F$4:$F2948=F2948)*($Q$4:$Q2948=Q2948))&gt;1,0,1)</f>
        <v>0</v>
      </c>
      <c r="AD2948" s="206" t="str">
        <f t="shared" si="139"/>
        <v xml:space="preserve">{"Organisation": "World Vision International", "Indicateur": "Distribution de biens non-alimentaire", "Statut": "Réalisé", "Date de l'activité (passé ou planifiée)
( jj-mm-aaaa)": "12/13/2016", "Département": "Ouest", "Commune": "Pointe A Raquette", "Section Communale": "8ème Trou Louis"}, </v>
      </c>
    </row>
    <row r="2949" spans="1:30" s="143" customFormat="1" x14ac:dyDescent="0.25">
      <c r="A2949" s="143" t="s">
        <v>1080</v>
      </c>
      <c r="D2949" s="143" t="s">
        <v>15</v>
      </c>
      <c r="E2949" s="132">
        <v>42717</v>
      </c>
      <c r="F2949" s="148" t="s">
        <v>2417</v>
      </c>
      <c r="G2949" s="145" t="s">
        <v>1050</v>
      </c>
      <c r="H2949" s="138" t="str">
        <f>IFERROR(VLOOKUP(G2949,REFERENCES!O:P,2,FALSE),"")</f>
        <v xml:space="preserve">Nombre </v>
      </c>
      <c r="I2949" s="207">
        <v>400</v>
      </c>
      <c r="J2949" s="146"/>
      <c r="K2949" s="146"/>
      <c r="L2949" s="146"/>
      <c r="M2949" s="147"/>
      <c r="N2949" s="146">
        <v>400</v>
      </c>
      <c r="O2949" s="149" t="s">
        <v>1038</v>
      </c>
      <c r="P2949" s="143" t="s">
        <v>172</v>
      </c>
      <c r="Q2949" s="143" t="s">
        <v>492</v>
      </c>
      <c r="R2949" s="176" t="s">
        <v>1747</v>
      </c>
      <c r="S2949" s="143" t="s">
        <v>1815</v>
      </c>
      <c r="V2949" s="145"/>
      <c r="W2949" s="206" t="str">
        <f t="shared" ref="W2949:W3012" si="140">UPPER(LEFT(A2949,3)&amp;YEAR(E2949)&amp;MONTH(E2949)&amp;DAY((E2949))&amp;LEFT(P2949,2)&amp;LEFT(Q2949,2)&amp;LEFT(R2949,2))</f>
        <v>WOR20161213OUPO8È</v>
      </c>
      <c r="X2949" s="206">
        <f t="shared" ref="X2949:X3012" si="141">COUNTIF($W$4:$W$128,W2949)</f>
        <v>0</v>
      </c>
      <c r="Y2949" s="206" t="str">
        <f>VLOOKUP(P2949,NIVEAUXADMIN!A:B,2,FALSE)</f>
        <v>HT01</v>
      </c>
      <c r="Z2949" s="206" t="str">
        <f>VLOOKUP(Q2949,NIVEAUXADMIN!E:F,2,FALSE)</f>
        <v>HT01152</v>
      </c>
      <c r="AA2949" s="206" t="str">
        <f>VLOOKUP(R2949,NIVEAUXADMIN!I:J,2,FALSE)</f>
        <v>HT01152-03</v>
      </c>
      <c r="AB2949" s="206">
        <f>IF(SUMPRODUCT(($A$4:$A2949=A2949)*($Q$4:$Q2949=Q2949))&gt;1,0,1)</f>
        <v>0</v>
      </c>
      <c r="AC2949" s="207">
        <f>IF(SUMPRODUCT(($A$4:$A2949=A2949)*($F$4:$F2949=F2949)*($Q$4:$Q2949=Q2949))&gt;1,0,1)</f>
        <v>0</v>
      </c>
      <c r="AD2949" s="206" t="str">
        <f t="shared" ref="AD2949:AD3012" si="142">"{"""&amp;$A$3 &amp;""": """ &amp; TRIM(A2949)  &amp; """, """&amp; $F$3 &amp; """: """ &amp;  IFERROR(MID(F2949,5,LEN(F2949)-2),"")&amp; """, """ &amp;$D$3 &amp;""": """ &amp; D2949 &amp; """, """&amp;$E$3 &amp;""": """ &amp; IFERROR(TEXT(E2949,"m/d/yyyy"),"") &amp; """, """&amp; $P$3&amp; """: """ &amp; P2949&amp; """, """&amp; $Q$3&amp; """: """ &amp; Q2949&amp; """, """&amp; $R$3&amp; """: """ &amp; R2949&amp; """}, "</f>
        <v xml:space="preserve">{"Organisation": "World Vision International", "Indicateur": "Distribution de biens non-alimentaire", "Statut": "Réalisé", "Date de l'activité (passé ou planifiée)
( jj-mm-aaaa)": "12/13/2016", "Département": "Ouest", "Commune": "Pointe A Raquette", "Section Communale": "8ème Trou Louis"}, </v>
      </c>
    </row>
    <row r="2950" spans="1:30" s="143" customFormat="1" x14ac:dyDescent="0.25">
      <c r="A2950" s="143" t="s">
        <v>1080</v>
      </c>
      <c r="D2950" s="143" t="s">
        <v>15</v>
      </c>
      <c r="E2950" s="132">
        <v>42717</v>
      </c>
      <c r="F2950" s="148" t="s">
        <v>2416</v>
      </c>
      <c r="G2950" s="217" t="s">
        <v>1027</v>
      </c>
      <c r="H2950" s="138" t="str">
        <f>IFERROR(VLOOKUP(G2950,REFERENCES!O:P,2,FALSE),"")</f>
        <v/>
      </c>
      <c r="I2950" s="207">
        <v>400</v>
      </c>
      <c r="J2950" s="146"/>
      <c r="K2950" s="146"/>
      <c r="L2950" s="146"/>
      <c r="M2950" s="147"/>
      <c r="N2950" s="146">
        <v>400</v>
      </c>
      <c r="O2950" s="149" t="s">
        <v>1038</v>
      </c>
      <c r="P2950" s="143" t="s">
        <v>172</v>
      </c>
      <c r="Q2950" s="143" t="s">
        <v>492</v>
      </c>
      <c r="R2950" s="176" t="s">
        <v>1747</v>
      </c>
      <c r="S2950" s="143" t="s">
        <v>1815</v>
      </c>
      <c r="V2950" s="145"/>
      <c r="W2950" s="206" t="str">
        <f t="shared" si="140"/>
        <v>WOR20161213OUPO8È</v>
      </c>
      <c r="X2950" s="206">
        <f t="shared" si="141"/>
        <v>0</v>
      </c>
      <c r="Y2950" s="206" t="str">
        <f>VLOOKUP(P2950,NIVEAUXADMIN!A:B,2,FALSE)</f>
        <v>HT01</v>
      </c>
      <c r="Z2950" s="206" t="str">
        <f>VLOOKUP(Q2950,NIVEAUXADMIN!E:F,2,FALSE)</f>
        <v>HT01152</v>
      </c>
      <c r="AA2950" s="206" t="str">
        <f>VLOOKUP(R2950,NIVEAUXADMIN!I:J,2,FALSE)</f>
        <v>HT01152-03</v>
      </c>
      <c r="AB2950" s="206">
        <f>IF(SUMPRODUCT(($A$4:$A2950=A2950)*($Q$4:$Q2950=Q2950))&gt;1,0,1)</f>
        <v>0</v>
      </c>
      <c r="AC2950" s="207">
        <f>IF(SUMPRODUCT(($A$4:$A2950=A2950)*($F$4:$F2950=F2950)*($Q$4:$Q2950=Q2950))&gt;1,0,1)</f>
        <v>0</v>
      </c>
      <c r="AD2950" s="206" t="str">
        <f t="shared" si="142"/>
        <v xml:space="preserve">{"Organisation": "World Vision International", "Indicateur": "Formation technique", "Statut": "Réalisé", "Date de l'activité (passé ou planifiée)
( jj-mm-aaaa)": "12/13/2016", "Département": "Ouest", "Commune": "Pointe A Raquette", "Section Communale": "8ème Trou Louis"}, </v>
      </c>
    </row>
    <row r="2951" spans="1:30" s="143" customFormat="1" x14ac:dyDescent="0.25">
      <c r="A2951" s="143" t="s">
        <v>1080</v>
      </c>
      <c r="D2951" s="143" t="s">
        <v>15</v>
      </c>
      <c r="E2951" s="132">
        <v>42719</v>
      </c>
      <c r="F2951" s="148" t="s">
        <v>2417</v>
      </c>
      <c r="G2951" s="145" t="s">
        <v>1056</v>
      </c>
      <c r="H2951" s="138" t="str">
        <f>IFERROR(VLOOKUP(G2951,REFERENCES!O:P,2,FALSE),"")</f>
        <v xml:space="preserve">Nombre </v>
      </c>
      <c r="I2951" s="207">
        <v>250</v>
      </c>
      <c r="J2951" s="146"/>
      <c r="K2951" s="146"/>
      <c r="L2951" s="146"/>
      <c r="M2951" s="147"/>
      <c r="N2951" s="146">
        <v>250</v>
      </c>
      <c r="O2951" s="149" t="s">
        <v>1038</v>
      </c>
      <c r="P2951" s="143" t="s">
        <v>151</v>
      </c>
      <c r="Q2951" s="143" t="s">
        <v>300</v>
      </c>
      <c r="R2951" s="176" t="s">
        <v>1468</v>
      </c>
      <c r="S2951" s="143" t="s">
        <v>1827</v>
      </c>
      <c r="V2951" s="145"/>
      <c r="W2951" s="206" t="str">
        <f t="shared" si="140"/>
        <v>WOR20161215NIPE2È</v>
      </c>
      <c r="X2951" s="206">
        <f t="shared" si="141"/>
        <v>0</v>
      </c>
      <c r="Y2951" s="206" t="str">
        <f>VLOOKUP(P2951,NIVEAUXADMIN!A:B,2,FALSE)</f>
        <v>HT10</v>
      </c>
      <c r="Z2951" s="206" t="str">
        <f>VLOOKUP(Q2951,NIVEAUXADMIN!E:F,2,FALSE)</f>
        <v>HT101022</v>
      </c>
      <c r="AA2951" s="206" t="str">
        <f>VLOOKUP(R2951,NIVEAUXADMIN!I:J,2,FALSE)</f>
        <v>HT101022-02</v>
      </c>
      <c r="AB2951" s="206">
        <f>IF(SUMPRODUCT(($A$4:$A2951=A2951)*($Q$4:$Q2951=Q2951))&gt;1,0,1)</f>
        <v>0</v>
      </c>
      <c r="AC2951" s="207">
        <f>IF(SUMPRODUCT(($A$4:$A2951=A2951)*($F$4:$F2951=F2951)*($Q$4:$Q2951=Q2951))&gt;1,0,1)</f>
        <v>0</v>
      </c>
      <c r="AD2951" s="206" t="str">
        <f t="shared" si="142"/>
        <v xml:space="preserve">{"Organisation": "World Vision International", "Indicateur": "Distribution de biens non-alimentaire", "Statut": "Réalisé", "Date de l'activité (passé ou planifiée)
( jj-mm-aaaa)": "12/15/2016", "Département": "Nippes", "Commune": "Petit Trou De Nippes", "Section Communale": "2ème Tiby"}, </v>
      </c>
    </row>
    <row r="2952" spans="1:30" s="143" customFormat="1" x14ac:dyDescent="0.25">
      <c r="A2952" s="143" t="s">
        <v>1080</v>
      </c>
      <c r="D2952" s="143" t="s">
        <v>15</v>
      </c>
      <c r="E2952" s="132">
        <v>42719</v>
      </c>
      <c r="F2952" s="148" t="s">
        <v>2417</v>
      </c>
      <c r="G2952" s="145" t="s">
        <v>1058</v>
      </c>
      <c r="H2952" s="138" t="str">
        <f>IFERROR(VLOOKUP(G2952,REFERENCES!O:P,2,FALSE),"")</f>
        <v xml:space="preserve">Nombre </v>
      </c>
      <c r="I2952" s="207">
        <v>250</v>
      </c>
      <c r="J2952" s="146"/>
      <c r="K2952" s="146"/>
      <c r="L2952" s="146"/>
      <c r="M2952" s="147"/>
      <c r="N2952" s="146">
        <v>250</v>
      </c>
      <c r="O2952" s="149" t="s">
        <v>1038</v>
      </c>
      <c r="P2952" s="143" t="s">
        <v>151</v>
      </c>
      <c r="Q2952" s="143" t="s">
        <v>300</v>
      </c>
      <c r="R2952" s="176" t="s">
        <v>1468</v>
      </c>
      <c r="S2952" s="143" t="s">
        <v>1827</v>
      </c>
      <c r="V2952" s="206" t="s">
        <v>1049</v>
      </c>
      <c r="W2952" s="206" t="str">
        <f t="shared" si="140"/>
        <v>WOR20161215NIPE2È</v>
      </c>
      <c r="X2952" s="206">
        <f t="shared" si="141"/>
        <v>0</v>
      </c>
      <c r="Y2952" s="206" t="str">
        <f>VLOOKUP(P2952,NIVEAUXADMIN!A:B,2,FALSE)</f>
        <v>HT10</v>
      </c>
      <c r="Z2952" s="206" t="str">
        <f>VLOOKUP(Q2952,NIVEAUXADMIN!E:F,2,FALSE)</f>
        <v>HT101022</v>
      </c>
      <c r="AA2952" s="206" t="str">
        <f>VLOOKUP(R2952,NIVEAUXADMIN!I:J,2,FALSE)</f>
        <v>HT101022-02</v>
      </c>
      <c r="AB2952" s="206">
        <f>IF(SUMPRODUCT(($A$4:$A2952=A2952)*($Q$4:$Q2952=Q2952))&gt;1,0,1)</f>
        <v>0</v>
      </c>
      <c r="AC2952" s="207">
        <f>IF(SUMPRODUCT(($A$4:$A2952=A2952)*($F$4:$F2952=F2952)*($Q$4:$Q2952=Q2952))&gt;1,0,1)</f>
        <v>0</v>
      </c>
      <c r="AD2952" s="206" t="str">
        <f t="shared" si="142"/>
        <v xml:space="preserve">{"Organisation": "World Vision International", "Indicateur": "Distribution de biens non-alimentaire", "Statut": "Réalisé", "Date de l'activité (passé ou planifiée)
( jj-mm-aaaa)": "12/15/2016", "Département": "Nippes", "Commune": "Petit Trou De Nippes", "Section Communale": "2ème Tiby"}, </v>
      </c>
    </row>
    <row r="2953" spans="1:30" s="143" customFormat="1" x14ac:dyDescent="0.25">
      <c r="A2953" s="143" t="s">
        <v>1080</v>
      </c>
      <c r="D2953" s="143" t="s">
        <v>15</v>
      </c>
      <c r="E2953" s="132">
        <v>42719</v>
      </c>
      <c r="F2953" s="148" t="s">
        <v>2417</v>
      </c>
      <c r="G2953" s="145" t="s">
        <v>1047</v>
      </c>
      <c r="H2953" s="138" t="str">
        <f>IFERROR(VLOOKUP(G2953,REFERENCES!O:P,2,FALSE),"")</f>
        <v xml:space="preserve">Nombre </v>
      </c>
      <c r="I2953" s="207">
        <v>500</v>
      </c>
      <c r="J2953" s="146"/>
      <c r="K2953" s="146"/>
      <c r="L2953" s="146"/>
      <c r="M2953" s="147"/>
      <c r="N2953" s="146">
        <v>250</v>
      </c>
      <c r="O2953" s="149" t="s">
        <v>1038</v>
      </c>
      <c r="P2953" s="143" t="s">
        <v>151</v>
      </c>
      <c r="Q2953" s="143" t="s">
        <v>300</v>
      </c>
      <c r="R2953" s="176" t="s">
        <v>1468</v>
      </c>
      <c r="S2953" s="143" t="s">
        <v>1827</v>
      </c>
      <c r="V2953" s="145"/>
      <c r="W2953" s="206" t="str">
        <f t="shared" si="140"/>
        <v>WOR20161215NIPE2È</v>
      </c>
      <c r="X2953" s="206">
        <f t="shared" si="141"/>
        <v>0</v>
      </c>
      <c r="Y2953" s="206" t="str">
        <f>VLOOKUP(P2953,NIVEAUXADMIN!A:B,2,FALSE)</f>
        <v>HT10</v>
      </c>
      <c r="Z2953" s="206" t="str">
        <f>VLOOKUP(Q2953,NIVEAUXADMIN!E:F,2,FALSE)</f>
        <v>HT101022</v>
      </c>
      <c r="AA2953" s="206" t="str">
        <f>VLOOKUP(R2953,NIVEAUXADMIN!I:J,2,FALSE)</f>
        <v>HT101022-02</v>
      </c>
      <c r="AB2953" s="206">
        <f>IF(SUMPRODUCT(($A$4:$A2953=A2953)*($Q$4:$Q2953=Q2953))&gt;1,0,1)</f>
        <v>0</v>
      </c>
      <c r="AC2953" s="207">
        <f>IF(SUMPRODUCT(($A$4:$A2953=A2953)*($F$4:$F2953=F2953)*($Q$4:$Q2953=Q2953))&gt;1,0,1)</f>
        <v>0</v>
      </c>
      <c r="AD2953" s="206" t="str">
        <f t="shared" si="142"/>
        <v xml:space="preserve">{"Organisation": "World Vision International", "Indicateur": "Distribution de biens non-alimentaire", "Statut": "Réalisé", "Date de l'activité (passé ou planifiée)
( jj-mm-aaaa)": "12/15/2016", "Département": "Nippes", "Commune": "Petit Trou De Nippes", "Section Communale": "2ème Tiby"}, </v>
      </c>
    </row>
    <row r="2954" spans="1:30" s="143" customFormat="1" x14ac:dyDescent="0.25">
      <c r="A2954" s="143" t="s">
        <v>1080</v>
      </c>
      <c r="D2954" s="143" t="s">
        <v>15</v>
      </c>
      <c r="E2954" s="132">
        <v>42719</v>
      </c>
      <c r="F2954" s="148" t="s">
        <v>2417</v>
      </c>
      <c r="G2954" s="145" t="s">
        <v>1055</v>
      </c>
      <c r="H2954" s="138" t="str">
        <f>IFERROR(VLOOKUP(G2954,REFERENCES!O:P,2,FALSE),"")</f>
        <v xml:space="preserve">Nombre </v>
      </c>
      <c r="I2954" s="207">
        <v>200</v>
      </c>
      <c r="J2954" s="146"/>
      <c r="K2954" s="146"/>
      <c r="L2954" s="146"/>
      <c r="M2954" s="147"/>
      <c r="N2954" s="146">
        <v>200</v>
      </c>
      <c r="O2954" s="149" t="s">
        <v>1038</v>
      </c>
      <c r="P2954" s="143" t="s">
        <v>172</v>
      </c>
      <c r="Q2954" s="143" t="s">
        <v>198</v>
      </c>
      <c r="R2954" s="176" t="s">
        <v>1519</v>
      </c>
      <c r="S2954" s="143" t="s">
        <v>1828</v>
      </c>
      <c r="V2954" s="145"/>
      <c r="W2954" s="206" t="str">
        <f t="shared" si="140"/>
        <v>WOR20161215OUAN3È</v>
      </c>
      <c r="X2954" s="206">
        <f t="shared" si="141"/>
        <v>0</v>
      </c>
      <c r="Y2954" s="206" t="str">
        <f>VLOOKUP(P2954,NIVEAUXADMIN!A:B,2,FALSE)</f>
        <v>HT01</v>
      </c>
      <c r="Z2954" s="206" t="str">
        <f>VLOOKUP(Q2954,NIVEAUXADMIN!E:F,2,FALSE)</f>
        <v>HT01151</v>
      </c>
      <c r="AA2954" s="206" t="str">
        <f>VLOOKUP(R2954,NIVEAUXADMIN!I:J,2,FALSE)</f>
        <v>HT01151-03</v>
      </c>
      <c r="AB2954" s="206">
        <f>IF(SUMPRODUCT(($A$4:$A2954=A2954)*($Q$4:$Q2954=Q2954))&gt;1,0,1)</f>
        <v>0</v>
      </c>
      <c r="AC2954" s="207">
        <f>IF(SUMPRODUCT(($A$4:$A2954=A2954)*($F$4:$F2954=F2954)*($Q$4:$Q2954=Q2954))&gt;1,0,1)</f>
        <v>0</v>
      </c>
      <c r="AD2954" s="206" t="str">
        <f t="shared" si="142"/>
        <v xml:space="preserve">{"Organisation": "World Vision International", "Indicateur": "Distribution de biens non-alimentaire", "Statut": "Réalisé", "Date de l'activité (passé ou planifiée)
( jj-mm-aaaa)": "12/15/2016", "Département": "Ouest", "Commune": "Anse A Galet", "Section Communale": "3ème Grande Source"}, </v>
      </c>
    </row>
    <row r="2955" spans="1:30" s="143" customFormat="1" x14ac:dyDescent="0.25">
      <c r="A2955" s="143" t="s">
        <v>1080</v>
      </c>
      <c r="D2955" s="143" t="s">
        <v>15</v>
      </c>
      <c r="E2955" s="132">
        <v>42719</v>
      </c>
      <c r="F2955" s="148" t="s">
        <v>2417</v>
      </c>
      <c r="G2955" s="145" t="s">
        <v>1051</v>
      </c>
      <c r="H2955" s="138" t="str">
        <f>IFERROR(VLOOKUP(G2955,REFERENCES!O:P,2,FALSE),"")</f>
        <v xml:space="preserve">Nombre </v>
      </c>
      <c r="I2955" s="207">
        <v>200</v>
      </c>
      <c r="J2955" s="146"/>
      <c r="K2955" s="146"/>
      <c r="L2955" s="146"/>
      <c r="M2955" s="147"/>
      <c r="N2955" s="146">
        <v>200</v>
      </c>
      <c r="O2955" s="149" t="s">
        <v>1038</v>
      </c>
      <c r="P2955" s="143" t="s">
        <v>172</v>
      </c>
      <c r="Q2955" s="143" t="s">
        <v>198</v>
      </c>
      <c r="R2955" s="176" t="s">
        <v>1519</v>
      </c>
      <c r="S2955" s="143" t="s">
        <v>1828</v>
      </c>
      <c r="V2955" s="145"/>
      <c r="W2955" s="206" t="str">
        <f t="shared" si="140"/>
        <v>WOR20161215OUAN3È</v>
      </c>
      <c r="X2955" s="206">
        <f t="shared" si="141"/>
        <v>0</v>
      </c>
      <c r="Y2955" s="206" t="str">
        <f>VLOOKUP(P2955,NIVEAUXADMIN!A:B,2,FALSE)</f>
        <v>HT01</v>
      </c>
      <c r="Z2955" s="206" t="str">
        <f>VLOOKUP(Q2955,NIVEAUXADMIN!E:F,2,FALSE)</f>
        <v>HT01151</v>
      </c>
      <c r="AA2955" s="206" t="str">
        <f>VLOOKUP(R2955,NIVEAUXADMIN!I:J,2,FALSE)</f>
        <v>HT01151-03</v>
      </c>
      <c r="AB2955" s="206">
        <f>IF(SUMPRODUCT(($A$4:$A2955=A2955)*($Q$4:$Q2955=Q2955))&gt;1,0,1)</f>
        <v>0</v>
      </c>
      <c r="AC2955" s="207">
        <f>IF(SUMPRODUCT(($A$4:$A2955=A2955)*($F$4:$F2955=F2955)*($Q$4:$Q2955=Q2955))&gt;1,0,1)</f>
        <v>0</v>
      </c>
      <c r="AD2955" s="206" t="str">
        <f t="shared" si="142"/>
        <v xml:space="preserve">{"Organisation": "World Vision International", "Indicateur": "Distribution de biens non-alimentaire", "Statut": "Réalisé", "Date de l'activité (passé ou planifiée)
( jj-mm-aaaa)": "12/15/2016", "Département": "Ouest", "Commune": "Anse A Galet", "Section Communale": "3ème Grande Source"}, </v>
      </c>
    </row>
    <row r="2956" spans="1:30" s="143" customFormat="1" x14ac:dyDescent="0.25">
      <c r="A2956" s="143" t="s">
        <v>1080</v>
      </c>
      <c r="D2956" s="143" t="s">
        <v>15</v>
      </c>
      <c r="E2956" s="132">
        <v>42719</v>
      </c>
      <c r="F2956" s="148" t="s">
        <v>2417</v>
      </c>
      <c r="G2956" s="145" t="s">
        <v>1054</v>
      </c>
      <c r="H2956" s="138" t="str">
        <f>IFERROR(VLOOKUP(G2956,REFERENCES!O:P,2,FALSE),"")</f>
        <v xml:space="preserve">Nombre </v>
      </c>
      <c r="I2956" s="207">
        <v>200</v>
      </c>
      <c r="J2956" s="146"/>
      <c r="K2956" s="146"/>
      <c r="L2956" s="146"/>
      <c r="M2956" s="147"/>
      <c r="N2956" s="146">
        <v>200</v>
      </c>
      <c r="O2956" s="149" t="s">
        <v>1038</v>
      </c>
      <c r="P2956" s="143" t="s">
        <v>172</v>
      </c>
      <c r="Q2956" s="143" t="s">
        <v>198</v>
      </c>
      <c r="R2956" s="176" t="s">
        <v>1519</v>
      </c>
      <c r="S2956" s="143" t="s">
        <v>1828</v>
      </c>
      <c r="V2956" s="145"/>
      <c r="W2956" s="206" t="str">
        <f t="shared" si="140"/>
        <v>WOR20161215OUAN3È</v>
      </c>
      <c r="X2956" s="206">
        <f t="shared" si="141"/>
        <v>0</v>
      </c>
      <c r="Y2956" s="206" t="str">
        <f>VLOOKUP(P2956,NIVEAUXADMIN!A:B,2,FALSE)</f>
        <v>HT01</v>
      </c>
      <c r="Z2956" s="206" t="str">
        <f>VLOOKUP(Q2956,NIVEAUXADMIN!E:F,2,FALSE)</f>
        <v>HT01151</v>
      </c>
      <c r="AA2956" s="206" t="str">
        <f>VLOOKUP(R2956,NIVEAUXADMIN!I:J,2,FALSE)</f>
        <v>HT01151-03</v>
      </c>
      <c r="AB2956" s="206">
        <f>IF(SUMPRODUCT(($A$4:$A2956=A2956)*($Q$4:$Q2956=Q2956))&gt;1,0,1)</f>
        <v>0</v>
      </c>
      <c r="AC2956" s="207">
        <f>IF(SUMPRODUCT(($A$4:$A2956=A2956)*($F$4:$F2956=F2956)*($Q$4:$Q2956=Q2956))&gt;1,0,1)</f>
        <v>0</v>
      </c>
      <c r="AD2956" s="206" t="str">
        <f t="shared" si="142"/>
        <v xml:space="preserve">{"Organisation": "World Vision International", "Indicateur": "Distribution de biens non-alimentaire", "Statut": "Réalisé", "Date de l'activité (passé ou planifiée)
( jj-mm-aaaa)": "12/15/2016", "Département": "Ouest", "Commune": "Anse A Galet", "Section Communale": "3ème Grande Source"}, </v>
      </c>
    </row>
    <row r="2957" spans="1:30" s="143" customFormat="1" x14ac:dyDescent="0.25">
      <c r="A2957" s="143" t="s">
        <v>1080</v>
      </c>
      <c r="D2957" s="143" t="s">
        <v>15</v>
      </c>
      <c r="E2957" s="132">
        <v>42719</v>
      </c>
      <c r="F2957" s="148" t="s">
        <v>2417</v>
      </c>
      <c r="G2957" s="145" t="s">
        <v>1050</v>
      </c>
      <c r="H2957" s="138" t="str">
        <f>IFERROR(VLOOKUP(G2957,REFERENCES!O:P,2,FALSE),"")</f>
        <v xml:space="preserve">Nombre </v>
      </c>
      <c r="I2957" s="207">
        <v>200</v>
      </c>
      <c r="J2957" s="146"/>
      <c r="K2957" s="146"/>
      <c r="L2957" s="146"/>
      <c r="M2957" s="147"/>
      <c r="N2957" s="146">
        <v>200</v>
      </c>
      <c r="O2957" s="149" t="s">
        <v>1038</v>
      </c>
      <c r="P2957" s="143" t="s">
        <v>172</v>
      </c>
      <c r="Q2957" s="143" t="s">
        <v>198</v>
      </c>
      <c r="R2957" s="176" t="s">
        <v>1519</v>
      </c>
      <c r="S2957" s="143" t="s">
        <v>1828</v>
      </c>
      <c r="V2957" s="145"/>
      <c r="W2957" s="206" t="str">
        <f t="shared" si="140"/>
        <v>WOR20161215OUAN3È</v>
      </c>
      <c r="X2957" s="206">
        <f t="shared" si="141"/>
        <v>0</v>
      </c>
      <c r="Y2957" s="206" t="str">
        <f>VLOOKUP(P2957,NIVEAUXADMIN!A:B,2,FALSE)</f>
        <v>HT01</v>
      </c>
      <c r="Z2957" s="206" t="str">
        <f>VLOOKUP(Q2957,NIVEAUXADMIN!E:F,2,FALSE)</f>
        <v>HT01151</v>
      </c>
      <c r="AA2957" s="206" t="str">
        <f>VLOOKUP(R2957,NIVEAUXADMIN!I:J,2,FALSE)</f>
        <v>HT01151-03</v>
      </c>
      <c r="AB2957" s="206">
        <f>IF(SUMPRODUCT(($A$4:$A2957=A2957)*($Q$4:$Q2957=Q2957))&gt;1,0,1)</f>
        <v>0</v>
      </c>
      <c r="AC2957" s="207">
        <f>IF(SUMPRODUCT(($A$4:$A2957=A2957)*($F$4:$F2957=F2957)*($Q$4:$Q2957=Q2957))&gt;1,0,1)</f>
        <v>0</v>
      </c>
      <c r="AD2957" s="206" t="str">
        <f t="shared" si="142"/>
        <v xml:space="preserve">{"Organisation": "World Vision International", "Indicateur": "Distribution de biens non-alimentaire", "Statut": "Réalisé", "Date de l'activité (passé ou planifiée)
( jj-mm-aaaa)": "12/15/2016", "Département": "Ouest", "Commune": "Anse A Galet", "Section Communale": "3ème Grande Source"}, </v>
      </c>
    </row>
    <row r="2958" spans="1:30" s="143" customFormat="1" x14ac:dyDescent="0.25">
      <c r="A2958" s="143" t="s">
        <v>1080</v>
      </c>
      <c r="D2958" s="143" t="s">
        <v>15</v>
      </c>
      <c r="E2958" s="132">
        <v>42719</v>
      </c>
      <c r="F2958" s="208" t="s">
        <v>2416</v>
      </c>
      <c r="G2958" s="217" t="s">
        <v>1027</v>
      </c>
      <c r="H2958" s="138" t="str">
        <f>IFERROR(VLOOKUP(G2958,REFERENCES!O:P,2,FALSE),"")</f>
        <v/>
      </c>
      <c r="I2958" s="207">
        <v>200</v>
      </c>
      <c r="J2958" s="146"/>
      <c r="K2958" s="146"/>
      <c r="L2958" s="146"/>
      <c r="M2958" s="147"/>
      <c r="N2958" s="146">
        <v>200</v>
      </c>
      <c r="O2958" s="149" t="s">
        <v>1038</v>
      </c>
      <c r="P2958" s="143" t="s">
        <v>172</v>
      </c>
      <c r="Q2958" s="143" t="s">
        <v>198</v>
      </c>
      <c r="R2958" s="176" t="s">
        <v>1519</v>
      </c>
      <c r="S2958" s="143" t="s">
        <v>1828</v>
      </c>
      <c r="V2958" s="145"/>
      <c r="W2958" s="206" t="str">
        <f t="shared" si="140"/>
        <v>WOR20161215OUAN3È</v>
      </c>
      <c r="X2958" s="206">
        <f t="shared" si="141"/>
        <v>0</v>
      </c>
      <c r="Y2958" s="206" t="str">
        <f>VLOOKUP(P2958,NIVEAUXADMIN!A:B,2,FALSE)</f>
        <v>HT01</v>
      </c>
      <c r="Z2958" s="206" t="str">
        <f>VLOOKUP(Q2958,NIVEAUXADMIN!E:F,2,FALSE)</f>
        <v>HT01151</v>
      </c>
      <c r="AA2958" s="206" t="str">
        <f>VLOOKUP(R2958,NIVEAUXADMIN!I:J,2,FALSE)</f>
        <v>HT01151-03</v>
      </c>
      <c r="AB2958" s="206">
        <f>IF(SUMPRODUCT(($A$4:$A2958=A2958)*($Q$4:$Q2958=Q2958))&gt;1,0,1)</f>
        <v>0</v>
      </c>
      <c r="AC2958" s="207">
        <f>IF(SUMPRODUCT(($A$4:$A2958=A2958)*($F$4:$F2958=F2958)*($Q$4:$Q2958=Q2958))&gt;1,0,1)</f>
        <v>0</v>
      </c>
      <c r="AD2958" s="206" t="str">
        <f t="shared" si="142"/>
        <v xml:space="preserve">{"Organisation": "World Vision International", "Indicateur": "Formation technique", "Statut": "Réalisé", "Date de l'activité (passé ou planifiée)
( jj-mm-aaaa)": "12/15/2016", "Département": "Ouest", "Commune": "Anse A Galet", "Section Communale": "3ème Grande Source"}, </v>
      </c>
    </row>
    <row r="2959" spans="1:30" s="143" customFormat="1" x14ac:dyDescent="0.25">
      <c r="A2959" s="143" t="s">
        <v>1080</v>
      </c>
      <c r="D2959" s="143" t="s">
        <v>15</v>
      </c>
      <c r="E2959" s="132">
        <v>42720</v>
      </c>
      <c r="F2959" s="208" t="s">
        <v>2417</v>
      </c>
      <c r="G2959" s="145" t="s">
        <v>1058</v>
      </c>
      <c r="H2959" s="138" t="str">
        <f>IFERROR(VLOOKUP(G2959,REFERENCES!O:P,2,FALSE),"")</f>
        <v xml:space="preserve">Nombre </v>
      </c>
      <c r="I2959" s="207">
        <v>250</v>
      </c>
      <c r="J2959" s="146"/>
      <c r="K2959" s="146"/>
      <c r="L2959" s="146"/>
      <c r="M2959" s="147"/>
      <c r="N2959" s="146">
        <v>250</v>
      </c>
      <c r="O2959" s="149" t="s">
        <v>1038</v>
      </c>
      <c r="P2959" s="143" t="s">
        <v>151</v>
      </c>
      <c r="Q2959" s="143" t="s">
        <v>300</v>
      </c>
      <c r="R2959" s="176" t="s">
        <v>1533</v>
      </c>
      <c r="S2959" s="143" t="s">
        <v>1829</v>
      </c>
      <c r="V2959" s="206" t="s">
        <v>1049</v>
      </c>
      <c r="W2959" s="206" t="str">
        <f t="shared" si="140"/>
        <v>WOR20161216NIPE3È</v>
      </c>
      <c r="X2959" s="206">
        <f t="shared" si="141"/>
        <v>0</v>
      </c>
      <c r="Y2959" s="206" t="str">
        <f>VLOOKUP(P2959,NIVEAUXADMIN!A:B,2,FALSE)</f>
        <v>HT10</v>
      </c>
      <c r="Z2959" s="206" t="str">
        <f>VLOOKUP(Q2959,NIVEAUXADMIN!E:F,2,FALSE)</f>
        <v>HT101022</v>
      </c>
      <c r="AA2959" s="206" t="str">
        <f>VLOOKUP(R2959,NIVEAUXADMIN!I:J,2,FALSE)</f>
        <v>HT101022-03</v>
      </c>
      <c r="AB2959" s="206">
        <f>IF(SUMPRODUCT(($A$4:$A2959=A2959)*($Q$4:$Q2959=Q2959))&gt;1,0,1)</f>
        <v>0</v>
      </c>
      <c r="AC2959" s="207">
        <f>IF(SUMPRODUCT(($A$4:$A2959=A2959)*($F$4:$F2959=F2959)*($Q$4:$Q2959=Q2959))&gt;1,0,1)</f>
        <v>0</v>
      </c>
      <c r="AD2959" s="206" t="str">
        <f t="shared" si="142"/>
        <v xml:space="preserve">{"Organisation": "World Vision International", "Indicateur": "Distribution de biens non-alimentaire", "Statut": "Réalisé", "Date de l'activité (passé ou planifiée)
( jj-mm-aaaa)": "12/16/2016", "Département": "Nippes", "Commune": "Petit Trou De Nippes", "Section Communale": "3ème Liève"}, </v>
      </c>
    </row>
    <row r="2960" spans="1:30" s="143" customFormat="1" x14ac:dyDescent="0.25">
      <c r="A2960" s="143" t="s">
        <v>1080</v>
      </c>
      <c r="D2960" s="143" t="s">
        <v>15</v>
      </c>
      <c r="E2960" s="132">
        <v>42720</v>
      </c>
      <c r="F2960" s="208" t="s">
        <v>2417</v>
      </c>
      <c r="G2960" s="145" t="s">
        <v>1056</v>
      </c>
      <c r="H2960" s="138" t="str">
        <f>IFERROR(VLOOKUP(G2960,REFERENCES!O:P,2,FALSE),"")</f>
        <v xml:space="preserve">Nombre </v>
      </c>
      <c r="I2960" s="207">
        <v>250</v>
      </c>
      <c r="J2960" s="146"/>
      <c r="K2960" s="146"/>
      <c r="L2960" s="146"/>
      <c r="M2960" s="147"/>
      <c r="N2960" s="146">
        <v>250</v>
      </c>
      <c r="O2960" s="149" t="s">
        <v>1038</v>
      </c>
      <c r="P2960" s="143" t="s">
        <v>151</v>
      </c>
      <c r="Q2960" s="143" t="s">
        <v>300</v>
      </c>
      <c r="R2960" s="176" t="s">
        <v>1533</v>
      </c>
      <c r="S2960" s="143" t="s">
        <v>1829</v>
      </c>
      <c r="V2960" s="145"/>
      <c r="W2960" s="206" t="str">
        <f t="shared" si="140"/>
        <v>WOR20161216NIPE3È</v>
      </c>
      <c r="X2960" s="206">
        <f t="shared" si="141"/>
        <v>0</v>
      </c>
      <c r="Y2960" s="206" t="str">
        <f>VLOOKUP(P2960,NIVEAUXADMIN!A:B,2,FALSE)</f>
        <v>HT10</v>
      </c>
      <c r="Z2960" s="206" t="str">
        <f>VLOOKUP(Q2960,NIVEAUXADMIN!E:F,2,FALSE)</f>
        <v>HT101022</v>
      </c>
      <c r="AA2960" s="206" t="str">
        <f>VLOOKUP(R2960,NIVEAUXADMIN!I:J,2,FALSE)</f>
        <v>HT101022-03</v>
      </c>
      <c r="AB2960" s="206">
        <f>IF(SUMPRODUCT(($A$4:$A2960=A2960)*($Q$4:$Q2960=Q2960))&gt;1,0,1)</f>
        <v>0</v>
      </c>
      <c r="AC2960" s="207">
        <f>IF(SUMPRODUCT(($A$4:$A2960=A2960)*($F$4:$F2960=F2960)*($Q$4:$Q2960=Q2960))&gt;1,0,1)</f>
        <v>0</v>
      </c>
      <c r="AD2960" s="206" t="str">
        <f t="shared" si="142"/>
        <v xml:space="preserve">{"Organisation": "World Vision International", "Indicateur": "Distribution de biens non-alimentaire", "Statut": "Réalisé", "Date de l'activité (passé ou planifiée)
( jj-mm-aaaa)": "12/16/2016", "Département": "Nippes", "Commune": "Petit Trou De Nippes", "Section Communale": "3ème Liève"}, </v>
      </c>
    </row>
    <row r="2961" spans="1:30" s="143" customFormat="1" x14ac:dyDescent="0.25">
      <c r="A2961" s="143" t="s">
        <v>1080</v>
      </c>
      <c r="D2961" s="143" t="s">
        <v>15</v>
      </c>
      <c r="E2961" s="132">
        <v>42720</v>
      </c>
      <c r="F2961" s="208" t="s">
        <v>2417</v>
      </c>
      <c r="G2961" s="145" t="s">
        <v>1047</v>
      </c>
      <c r="H2961" s="138" t="str">
        <f>IFERROR(VLOOKUP(G2961,REFERENCES!O:P,2,FALSE),"")</f>
        <v xml:space="preserve">Nombre </v>
      </c>
      <c r="I2961" s="207">
        <v>500</v>
      </c>
      <c r="J2961" s="207"/>
      <c r="K2961" s="207"/>
      <c r="L2961" s="207"/>
      <c r="M2961" s="147"/>
      <c r="N2961" s="146">
        <v>250</v>
      </c>
      <c r="O2961" s="149" t="s">
        <v>1038</v>
      </c>
      <c r="P2961" s="143" t="s">
        <v>151</v>
      </c>
      <c r="Q2961" s="143" t="s">
        <v>300</v>
      </c>
      <c r="R2961" s="176" t="s">
        <v>1533</v>
      </c>
      <c r="S2961" s="206" t="s">
        <v>1829</v>
      </c>
      <c r="V2961" s="145"/>
      <c r="W2961" s="206" t="str">
        <f t="shared" si="140"/>
        <v>WOR20161216NIPE3È</v>
      </c>
      <c r="X2961" s="206">
        <f t="shared" si="141"/>
        <v>0</v>
      </c>
      <c r="Y2961" s="206" t="str">
        <f>VLOOKUP(P2961,NIVEAUXADMIN!A:B,2,FALSE)</f>
        <v>HT10</v>
      </c>
      <c r="Z2961" s="206" t="str">
        <f>VLOOKUP(Q2961,NIVEAUXADMIN!E:F,2,FALSE)</f>
        <v>HT101022</v>
      </c>
      <c r="AA2961" s="206" t="str">
        <f>VLOOKUP(R2961,NIVEAUXADMIN!I:J,2,FALSE)</f>
        <v>HT101022-03</v>
      </c>
      <c r="AB2961" s="206">
        <f>IF(SUMPRODUCT(($A$4:$A2961=A2961)*($Q$4:$Q2961=Q2961))&gt;1,0,1)</f>
        <v>0</v>
      </c>
      <c r="AC2961" s="207">
        <f>IF(SUMPRODUCT(($A$4:$A2961=A2961)*($F$4:$F2961=F2961)*($Q$4:$Q2961=Q2961))&gt;1,0,1)</f>
        <v>0</v>
      </c>
      <c r="AD2961" s="206" t="str">
        <f t="shared" si="142"/>
        <v xml:space="preserve">{"Organisation": "World Vision International", "Indicateur": "Distribution de biens non-alimentaire", "Statut": "Réalisé", "Date de l'activité (passé ou planifiée)
( jj-mm-aaaa)": "12/16/2016", "Département": "Nippes", "Commune": "Petit Trou De Nippes", "Section Communale": "3ème Liève"}, </v>
      </c>
    </row>
    <row r="2962" spans="1:30" s="143" customFormat="1" x14ac:dyDescent="0.25">
      <c r="A2962" s="143" t="s">
        <v>1080</v>
      </c>
      <c r="D2962" s="143" t="s">
        <v>15</v>
      </c>
      <c r="E2962" s="132">
        <v>42721</v>
      </c>
      <c r="F2962" s="148" t="s">
        <v>2417</v>
      </c>
      <c r="G2962" s="145" t="s">
        <v>1052</v>
      </c>
      <c r="H2962" s="138" t="str">
        <f>IFERROR(VLOOKUP(G2962,REFERENCES!O:P,2,FALSE),"")</f>
        <v xml:space="preserve">Nombre </v>
      </c>
      <c r="I2962" s="207">
        <v>2940</v>
      </c>
      <c r="J2962" s="207"/>
      <c r="K2962" s="207"/>
      <c r="L2962" s="207"/>
      <c r="M2962" s="147"/>
      <c r="N2962" s="146">
        <v>49</v>
      </c>
      <c r="O2962" s="149" t="s">
        <v>1038</v>
      </c>
      <c r="P2962" s="143" t="s">
        <v>172</v>
      </c>
      <c r="Q2962" s="143" t="s">
        <v>198</v>
      </c>
      <c r="R2962" s="176" t="s">
        <v>1454</v>
      </c>
      <c r="S2962" s="206"/>
      <c r="V2962" s="145"/>
      <c r="W2962" s="206" t="str">
        <f t="shared" si="140"/>
        <v>WOR20161217OUAN2È</v>
      </c>
      <c r="X2962" s="206">
        <f t="shared" si="141"/>
        <v>0</v>
      </c>
      <c r="Y2962" s="206" t="str">
        <f>VLOOKUP(P2962,NIVEAUXADMIN!A:B,2,FALSE)</f>
        <v>HT01</v>
      </c>
      <c r="Z2962" s="206" t="str">
        <f>VLOOKUP(Q2962,NIVEAUXADMIN!E:F,2,FALSE)</f>
        <v>HT01151</v>
      </c>
      <c r="AA2962" s="206" t="str">
        <f>VLOOKUP(R2962,NIVEAUXADMIN!I:J,2,FALSE)</f>
        <v>HT01151-02</v>
      </c>
      <c r="AB2962" s="206">
        <f>IF(SUMPRODUCT(($A$4:$A2962=A2962)*($Q$4:$Q2962=Q2962))&gt;1,0,1)</f>
        <v>0</v>
      </c>
      <c r="AC2962" s="207">
        <f>IF(SUMPRODUCT(($A$4:$A2962=A2962)*($F$4:$F2962=F2962)*($Q$4:$Q2962=Q2962))&gt;1,0,1)</f>
        <v>0</v>
      </c>
      <c r="AD2962" s="206" t="str">
        <f t="shared" si="142"/>
        <v xml:space="preserve">{"Organisation": "World Vision International", "Indicateur": "Distribution de biens non-alimentaire", "Statut": "Réalisé", "Date de l'activité (passé ou planifiée)
( jj-mm-aaaa)": "12/17/2016", "Département": "Ouest", "Commune": "Anse A Galet", "Section Communale": "2ème Petite Source"}, </v>
      </c>
    </row>
    <row r="2963" spans="1:30" s="143" customFormat="1" x14ac:dyDescent="0.25">
      <c r="A2963" s="143" t="s">
        <v>1080</v>
      </c>
      <c r="D2963" s="143" t="s">
        <v>15</v>
      </c>
      <c r="E2963" s="132">
        <v>42721</v>
      </c>
      <c r="F2963" s="148" t="s">
        <v>2416</v>
      </c>
      <c r="G2963" s="217" t="s">
        <v>1027</v>
      </c>
      <c r="H2963" s="138" t="str">
        <f>IFERROR(VLOOKUP(G2963,REFERENCES!O:P,2,FALSE),"")</f>
        <v/>
      </c>
      <c r="I2963" s="207">
        <v>49</v>
      </c>
      <c r="J2963" s="146"/>
      <c r="K2963" s="146"/>
      <c r="L2963" s="146"/>
      <c r="M2963" s="147"/>
      <c r="N2963" s="146">
        <v>49</v>
      </c>
      <c r="O2963" s="149" t="s">
        <v>1038</v>
      </c>
      <c r="P2963" s="143" t="s">
        <v>172</v>
      </c>
      <c r="Q2963" s="143" t="s">
        <v>198</v>
      </c>
      <c r="R2963" s="176" t="s">
        <v>1454</v>
      </c>
      <c r="V2963" s="145"/>
      <c r="W2963" s="206" t="str">
        <f t="shared" si="140"/>
        <v>WOR20161217OUAN2È</v>
      </c>
      <c r="X2963" s="206">
        <f t="shared" si="141"/>
        <v>0</v>
      </c>
      <c r="Y2963" s="206" t="str">
        <f>VLOOKUP(P2963,NIVEAUXADMIN!A:B,2,FALSE)</f>
        <v>HT01</v>
      </c>
      <c r="Z2963" s="206" t="str">
        <f>VLOOKUP(Q2963,NIVEAUXADMIN!E:F,2,FALSE)</f>
        <v>HT01151</v>
      </c>
      <c r="AA2963" s="206" t="str">
        <f>VLOOKUP(R2963,NIVEAUXADMIN!I:J,2,FALSE)</f>
        <v>HT01151-02</v>
      </c>
      <c r="AB2963" s="206">
        <f>IF(SUMPRODUCT(($A$4:$A2963=A2963)*($Q$4:$Q2963=Q2963))&gt;1,0,1)</f>
        <v>0</v>
      </c>
      <c r="AC2963" s="207">
        <f>IF(SUMPRODUCT(($A$4:$A2963=A2963)*($F$4:$F2963=F2963)*($Q$4:$Q2963=Q2963))&gt;1,0,1)</f>
        <v>0</v>
      </c>
      <c r="AD2963" s="206" t="str">
        <f t="shared" si="142"/>
        <v xml:space="preserve">{"Organisation": "World Vision International", "Indicateur": "Formation technique", "Statut": "Réalisé", "Date de l'activité (passé ou planifiée)
( jj-mm-aaaa)": "12/17/2016", "Département": "Ouest", "Commune": "Anse A Galet", "Section Communale": "2ème Petite Source"}, </v>
      </c>
    </row>
    <row r="2964" spans="1:30" s="143" customFormat="1" x14ac:dyDescent="0.25">
      <c r="A2964" s="143" t="s">
        <v>1080</v>
      </c>
      <c r="D2964" s="143" t="s">
        <v>15</v>
      </c>
      <c r="E2964" s="132">
        <v>42721</v>
      </c>
      <c r="F2964" s="148" t="s">
        <v>2417</v>
      </c>
      <c r="G2964" s="145" t="s">
        <v>1050</v>
      </c>
      <c r="H2964" s="138" t="str">
        <f>IFERROR(VLOOKUP(G2964,REFERENCES!O:P,2,FALSE),"")</f>
        <v xml:space="preserve">Nombre </v>
      </c>
      <c r="I2964" s="207">
        <v>220</v>
      </c>
      <c r="J2964" s="146"/>
      <c r="K2964" s="146"/>
      <c r="L2964" s="146"/>
      <c r="M2964" s="147"/>
      <c r="N2964" s="207">
        <v>220</v>
      </c>
      <c r="O2964" s="149" t="s">
        <v>1038</v>
      </c>
      <c r="P2964" s="143" t="s">
        <v>151</v>
      </c>
      <c r="Q2964" s="143" t="s">
        <v>303</v>
      </c>
      <c r="R2964" s="176" t="s">
        <v>1554</v>
      </c>
      <c r="S2964" s="143" t="s">
        <v>1953</v>
      </c>
      <c r="V2964" s="145"/>
      <c r="W2964" s="206" t="str">
        <f t="shared" si="140"/>
        <v>WOR20161217NIPE3È</v>
      </c>
      <c r="X2964" s="206">
        <f t="shared" si="141"/>
        <v>0</v>
      </c>
      <c r="Y2964" s="206" t="str">
        <f>VLOOKUP(P2964,NIVEAUXADMIN!A:B,2,FALSE)</f>
        <v>HT10</v>
      </c>
      <c r="Z2964" s="206" t="str">
        <f>VLOOKUP(Q2964,NIVEAUXADMIN!E:F,2,FALSE)</f>
        <v>HT101012</v>
      </c>
      <c r="AA2964" s="206" t="str">
        <f>VLOOKUP(R2964,NIVEAUXADMIN!I:J,2,FALSE)</f>
        <v>HT101012-03</v>
      </c>
      <c r="AB2964" s="206">
        <f>IF(SUMPRODUCT(($A$4:$A2964=A2964)*($Q$4:$Q2964=Q2964))&gt;1,0,1)</f>
        <v>0</v>
      </c>
      <c r="AC2964" s="207">
        <f>IF(SUMPRODUCT(($A$4:$A2964=A2964)*($F$4:$F2964=F2964)*($Q$4:$Q2964=Q2964))&gt;1,0,1)</f>
        <v>0</v>
      </c>
      <c r="AD2964" s="206" t="str">
        <f t="shared" si="142"/>
        <v xml:space="preserve">{"Organisation": "World Vision International", "Indicateur": "Distribution de biens non-alimentaire", "Statut": "Réalisé", "Date de l'activité (passé ou planifiée)
( jj-mm-aaaa)": "12/17/2016", "Département": "Nippes", "Commune": "Petite Riviere de Nippes", "Section Communale": "3ème Silegue"}, </v>
      </c>
    </row>
    <row r="2965" spans="1:30" s="143" customFormat="1" x14ac:dyDescent="0.25">
      <c r="A2965" s="143" t="s">
        <v>1080</v>
      </c>
      <c r="D2965" s="143" t="s">
        <v>15</v>
      </c>
      <c r="E2965" s="132">
        <v>42721</v>
      </c>
      <c r="F2965" s="148" t="s">
        <v>2416</v>
      </c>
      <c r="G2965" s="217" t="s">
        <v>1027</v>
      </c>
      <c r="H2965" s="138" t="str">
        <f>IFERROR(VLOOKUP(G2965,REFERENCES!O:P,2,FALSE),"")</f>
        <v/>
      </c>
      <c r="I2965" s="207">
        <v>220</v>
      </c>
      <c r="J2965" s="146"/>
      <c r="K2965" s="146"/>
      <c r="L2965" s="146"/>
      <c r="M2965" s="147"/>
      <c r="N2965" s="146">
        <v>220</v>
      </c>
      <c r="O2965" s="149" t="s">
        <v>1038</v>
      </c>
      <c r="P2965" s="143" t="s">
        <v>151</v>
      </c>
      <c r="Q2965" s="143" t="s">
        <v>303</v>
      </c>
      <c r="R2965" s="176" t="s">
        <v>1554</v>
      </c>
      <c r="S2965" s="143" t="s">
        <v>1953</v>
      </c>
      <c r="V2965" s="145"/>
      <c r="W2965" s="206" t="str">
        <f t="shared" si="140"/>
        <v>WOR20161217NIPE3È</v>
      </c>
      <c r="X2965" s="206">
        <f t="shared" si="141"/>
        <v>0</v>
      </c>
      <c r="Y2965" s="206" t="str">
        <f>VLOOKUP(P2965,NIVEAUXADMIN!A:B,2,FALSE)</f>
        <v>HT10</v>
      </c>
      <c r="Z2965" s="206" t="str">
        <f>VLOOKUP(Q2965,NIVEAUXADMIN!E:F,2,FALSE)</f>
        <v>HT101012</v>
      </c>
      <c r="AA2965" s="206" t="str">
        <f>VLOOKUP(R2965,NIVEAUXADMIN!I:J,2,FALSE)</f>
        <v>HT101012-03</v>
      </c>
      <c r="AB2965" s="206">
        <f>IF(SUMPRODUCT(($A$4:$A2965=A2965)*($Q$4:$Q2965=Q2965))&gt;1,0,1)</f>
        <v>0</v>
      </c>
      <c r="AC2965" s="207">
        <f>IF(SUMPRODUCT(($A$4:$A2965=A2965)*($F$4:$F2965=F2965)*($Q$4:$Q2965=Q2965))&gt;1,0,1)</f>
        <v>0</v>
      </c>
      <c r="AD2965" s="206" t="str">
        <f t="shared" si="142"/>
        <v xml:space="preserve">{"Organisation": "World Vision International", "Indicateur": "Formation technique", "Statut": "Réalisé", "Date de l'activité (passé ou planifiée)
( jj-mm-aaaa)": "12/17/2016", "Département": "Nippes", "Commune": "Petite Riviere de Nippes", "Section Communale": "3ème Silegue"}, </v>
      </c>
    </row>
    <row r="2966" spans="1:30" s="143" customFormat="1" x14ac:dyDescent="0.25">
      <c r="A2966" s="143" t="s">
        <v>1080</v>
      </c>
      <c r="D2966" s="143" t="s">
        <v>15</v>
      </c>
      <c r="E2966" s="132">
        <v>42723</v>
      </c>
      <c r="F2966" s="148" t="s">
        <v>2417</v>
      </c>
      <c r="G2966" s="145" t="s">
        <v>1055</v>
      </c>
      <c r="H2966" s="138" t="str">
        <f>IFERROR(VLOOKUP(G2966,REFERENCES!O:P,2,FALSE),"")</f>
        <v xml:space="preserve">Nombre </v>
      </c>
      <c r="I2966" s="207">
        <v>845</v>
      </c>
      <c r="J2966" s="146"/>
      <c r="K2966" s="146"/>
      <c r="L2966" s="146"/>
      <c r="M2966" s="147"/>
      <c r="N2966" s="146">
        <v>845</v>
      </c>
      <c r="O2966" s="149" t="s">
        <v>1038</v>
      </c>
      <c r="P2966" s="143" t="s">
        <v>19</v>
      </c>
      <c r="Q2966" s="143" t="s">
        <v>546</v>
      </c>
      <c r="R2966" s="150" t="s">
        <v>1711</v>
      </c>
      <c r="V2966" s="145"/>
      <c r="W2966" s="206" t="str">
        <f t="shared" si="140"/>
        <v>WOR20161219SUST7È</v>
      </c>
      <c r="X2966" s="206">
        <f t="shared" si="141"/>
        <v>0</v>
      </c>
      <c r="Y2966" s="206" t="str">
        <f>VLOOKUP(P2966,NIVEAUXADMIN!A:B,2,FALSE)</f>
        <v>HT07</v>
      </c>
      <c r="Z2966" s="206" t="str">
        <f>VLOOKUP(Q2966,NIVEAUXADMIN!E:F,2,FALSE)</f>
        <v>HT07732</v>
      </c>
      <c r="AA2966" s="206" t="str">
        <f>VLOOKUP(R2966,NIVEAUXADMIN!I:J,2,FALSE)</f>
        <v>HT07732-07</v>
      </c>
      <c r="AB2966" s="206">
        <f>IF(SUMPRODUCT(($A$4:$A2966=A2966)*($Q$4:$Q2966=Q2966))&gt;1,0,1)</f>
        <v>0</v>
      </c>
      <c r="AC2966" s="207">
        <f>IF(SUMPRODUCT(($A$4:$A2966=A2966)*($F$4:$F2966=F2966)*($Q$4:$Q2966=Q2966))&gt;1,0,1)</f>
        <v>0</v>
      </c>
      <c r="AD2966"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67" spans="1:30" s="143" customFormat="1" x14ac:dyDescent="0.25">
      <c r="A2967" s="143" t="s">
        <v>1080</v>
      </c>
      <c r="D2967" s="143" t="s">
        <v>15</v>
      </c>
      <c r="E2967" s="132">
        <v>42723</v>
      </c>
      <c r="F2967" s="148" t="s">
        <v>2417</v>
      </c>
      <c r="G2967" s="145" t="s">
        <v>1058</v>
      </c>
      <c r="H2967" s="138" t="str">
        <f>IFERROR(VLOOKUP(G2967,REFERENCES!O:P,2,FALSE),"")</f>
        <v xml:space="preserve">Nombre </v>
      </c>
      <c r="I2967" s="207">
        <v>1690</v>
      </c>
      <c r="J2967" s="146"/>
      <c r="K2967" s="146"/>
      <c r="L2967" s="146"/>
      <c r="M2967" s="147"/>
      <c r="N2967" s="146">
        <v>845</v>
      </c>
      <c r="O2967" s="149" t="s">
        <v>1038</v>
      </c>
      <c r="P2967" s="143" t="s">
        <v>19</v>
      </c>
      <c r="Q2967" s="143" t="s">
        <v>546</v>
      </c>
      <c r="R2967" s="150" t="s">
        <v>1711</v>
      </c>
      <c r="V2967" s="206" t="s">
        <v>1049</v>
      </c>
      <c r="W2967" s="206" t="str">
        <f t="shared" si="140"/>
        <v>WOR20161219SUST7È</v>
      </c>
      <c r="X2967" s="206">
        <f t="shared" si="141"/>
        <v>0</v>
      </c>
      <c r="Y2967" s="206" t="str">
        <f>VLOOKUP(P2967,NIVEAUXADMIN!A:B,2,FALSE)</f>
        <v>HT07</v>
      </c>
      <c r="Z2967" s="206" t="str">
        <f>VLOOKUP(Q2967,NIVEAUXADMIN!E:F,2,FALSE)</f>
        <v>HT07732</v>
      </c>
      <c r="AA2967" s="206" t="str">
        <f>VLOOKUP(R2967,NIVEAUXADMIN!I:J,2,FALSE)</f>
        <v>HT07732-07</v>
      </c>
      <c r="AB2967" s="206">
        <f>IF(SUMPRODUCT(($A$4:$A2967=A2967)*($Q$4:$Q2967=Q2967))&gt;1,0,1)</f>
        <v>0</v>
      </c>
      <c r="AC2967" s="207">
        <f>IF(SUMPRODUCT(($A$4:$A2967=A2967)*($F$4:$F2967=F2967)*($Q$4:$Q2967=Q2967))&gt;1,0,1)</f>
        <v>0</v>
      </c>
      <c r="AD2967"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68" spans="1:30" s="143" customFormat="1" x14ac:dyDescent="0.25">
      <c r="A2968" s="143" t="s">
        <v>1080</v>
      </c>
      <c r="D2968" s="143" t="s">
        <v>15</v>
      </c>
      <c r="E2968" s="132">
        <v>42723</v>
      </c>
      <c r="F2968" s="148" t="s">
        <v>2417</v>
      </c>
      <c r="G2968" s="145" t="s">
        <v>1050</v>
      </c>
      <c r="H2968" s="138" t="str">
        <f>IFERROR(VLOOKUP(G2968,REFERENCES!O:P,2,FALSE),"")</f>
        <v xml:space="preserve">Nombre </v>
      </c>
      <c r="I2968" s="207">
        <v>845</v>
      </c>
      <c r="J2968" s="146"/>
      <c r="K2968" s="146"/>
      <c r="L2968" s="146"/>
      <c r="M2968" s="147"/>
      <c r="N2968" s="146">
        <v>845</v>
      </c>
      <c r="O2968" s="149" t="s">
        <v>1038</v>
      </c>
      <c r="P2968" s="143" t="s">
        <v>19</v>
      </c>
      <c r="Q2968" s="143" t="s">
        <v>546</v>
      </c>
      <c r="R2968" s="150" t="s">
        <v>1711</v>
      </c>
      <c r="V2968" s="145"/>
      <c r="W2968" s="206" t="str">
        <f t="shared" si="140"/>
        <v>WOR20161219SUST7È</v>
      </c>
      <c r="X2968" s="206">
        <f t="shared" si="141"/>
        <v>0</v>
      </c>
      <c r="Y2968" s="206" t="str">
        <f>VLOOKUP(P2968,NIVEAUXADMIN!A:B,2,FALSE)</f>
        <v>HT07</v>
      </c>
      <c r="Z2968" s="206" t="str">
        <f>VLOOKUP(Q2968,NIVEAUXADMIN!E:F,2,FALSE)</f>
        <v>HT07732</v>
      </c>
      <c r="AA2968" s="206" t="str">
        <f>VLOOKUP(R2968,NIVEAUXADMIN!I:J,2,FALSE)</f>
        <v>HT07732-07</v>
      </c>
      <c r="AB2968" s="206">
        <f>IF(SUMPRODUCT(($A$4:$A2968=A2968)*($Q$4:$Q2968=Q2968))&gt;1,0,1)</f>
        <v>0</v>
      </c>
      <c r="AC2968" s="207">
        <f>IF(SUMPRODUCT(($A$4:$A2968=A2968)*($F$4:$F2968=F2968)*($Q$4:$Q2968=Q2968))&gt;1,0,1)</f>
        <v>0</v>
      </c>
      <c r="AD2968"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69" spans="1:30" s="143" customFormat="1" x14ac:dyDescent="0.25">
      <c r="A2969" s="206" t="s">
        <v>1080</v>
      </c>
      <c r="C2969" s="206"/>
      <c r="D2969" s="206" t="s">
        <v>15</v>
      </c>
      <c r="E2969" s="132">
        <v>42723</v>
      </c>
      <c r="F2969" s="148" t="s">
        <v>2417</v>
      </c>
      <c r="G2969" s="145" t="s">
        <v>1047</v>
      </c>
      <c r="H2969" s="138" t="str">
        <f>IFERROR(VLOOKUP(G2969,REFERENCES!O:P,2,FALSE),"")</f>
        <v xml:space="preserve">Nombre </v>
      </c>
      <c r="I2969" s="207">
        <v>845</v>
      </c>
      <c r="J2969" s="207"/>
      <c r="K2969" s="207"/>
      <c r="L2969" s="207"/>
      <c r="M2969" s="147"/>
      <c r="N2969" s="207">
        <v>845</v>
      </c>
      <c r="O2969" s="149" t="s">
        <v>1038</v>
      </c>
      <c r="P2969" s="143" t="s">
        <v>19</v>
      </c>
      <c r="Q2969" s="206" t="s">
        <v>546</v>
      </c>
      <c r="R2969" s="150" t="s">
        <v>1711</v>
      </c>
      <c r="T2969" s="206"/>
      <c r="U2969" s="206"/>
      <c r="V2969" s="145"/>
      <c r="W2969" s="206" t="str">
        <f t="shared" si="140"/>
        <v>WOR20161219SUST7È</v>
      </c>
      <c r="X2969" s="206">
        <f t="shared" si="141"/>
        <v>0</v>
      </c>
      <c r="Y2969" s="206" t="str">
        <f>VLOOKUP(P2969,NIVEAUXADMIN!A:B,2,FALSE)</f>
        <v>HT07</v>
      </c>
      <c r="Z2969" s="206" t="str">
        <f>VLOOKUP(Q2969,NIVEAUXADMIN!E:F,2,FALSE)</f>
        <v>HT07732</v>
      </c>
      <c r="AA2969" s="206" t="str">
        <f>VLOOKUP(R2969,NIVEAUXADMIN!I:J,2,FALSE)</f>
        <v>HT07732-07</v>
      </c>
      <c r="AB2969" s="206">
        <f>IF(SUMPRODUCT(($A$4:$A2969=A2969)*($Q$4:$Q2969=Q2969))&gt;1,0,1)</f>
        <v>0</v>
      </c>
      <c r="AC2969" s="207">
        <f>IF(SUMPRODUCT(($A$4:$A2969=A2969)*($F$4:$F2969=F2969)*($Q$4:$Q2969=Q2969))&gt;1,0,1)</f>
        <v>0</v>
      </c>
      <c r="AD2969"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70" spans="1:30" s="143" customFormat="1" x14ac:dyDescent="0.25">
      <c r="A2970" s="206" t="s">
        <v>1080</v>
      </c>
      <c r="C2970" s="206"/>
      <c r="D2970" s="206" t="s">
        <v>15</v>
      </c>
      <c r="E2970" s="132">
        <v>42723</v>
      </c>
      <c r="F2970" s="148" t="s">
        <v>2417</v>
      </c>
      <c r="G2970" s="145" t="s">
        <v>1056</v>
      </c>
      <c r="H2970" s="138" t="str">
        <f>IFERROR(VLOOKUP(G2970,REFERENCES!O:P,2,FALSE),"")</f>
        <v xml:space="preserve">Nombre </v>
      </c>
      <c r="I2970" s="207">
        <v>845</v>
      </c>
      <c r="J2970" s="207"/>
      <c r="K2970" s="207"/>
      <c r="L2970" s="207"/>
      <c r="M2970" s="147"/>
      <c r="N2970" s="207">
        <v>845</v>
      </c>
      <c r="O2970" s="149" t="s">
        <v>1038</v>
      </c>
      <c r="P2970" s="143" t="s">
        <v>19</v>
      </c>
      <c r="Q2970" s="206" t="s">
        <v>546</v>
      </c>
      <c r="R2970" s="150" t="s">
        <v>1711</v>
      </c>
      <c r="T2970" s="206"/>
      <c r="U2970" s="206"/>
      <c r="V2970" s="145"/>
      <c r="W2970" s="206" t="str">
        <f t="shared" si="140"/>
        <v>WOR20161219SUST7È</v>
      </c>
      <c r="X2970" s="206">
        <f t="shared" si="141"/>
        <v>0</v>
      </c>
      <c r="Y2970" s="206" t="str">
        <f>VLOOKUP(P2970,NIVEAUXADMIN!A:B,2,FALSE)</f>
        <v>HT07</v>
      </c>
      <c r="Z2970" s="206" t="str">
        <f>VLOOKUP(Q2970,NIVEAUXADMIN!E:F,2,FALSE)</f>
        <v>HT07732</v>
      </c>
      <c r="AA2970" s="206" t="str">
        <f>VLOOKUP(R2970,NIVEAUXADMIN!I:J,2,FALSE)</f>
        <v>HT07732-07</v>
      </c>
      <c r="AB2970" s="206">
        <f>IF(SUMPRODUCT(($A$4:$A2970=A2970)*($Q$4:$Q2970=Q2970))&gt;1,0,1)</f>
        <v>0</v>
      </c>
      <c r="AC2970" s="207">
        <f>IF(SUMPRODUCT(($A$4:$A2970=A2970)*($F$4:$F2970=F2970)*($Q$4:$Q2970=Q2970))&gt;1,0,1)</f>
        <v>0</v>
      </c>
      <c r="AD2970"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71" spans="1:30" s="143" customFormat="1" x14ac:dyDescent="0.25">
      <c r="A2971" s="206" t="s">
        <v>1080</v>
      </c>
      <c r="C2971" s="206"/>
      <c r="D2971" s="206" t="s">
        <v>15</v>
      </c>
      <c r="E2971" s="132">
        <v>42723</v>
      </c>
      <c r="F2971" s="148" t="s">
        <v>2417</v>
      </c>
      <c r="G2971" s="145" t="s">
        <v>1054</v>
      </c>
      <c r="H2971" s="138" t="str">
        <f>IFERROR(VLOOKUP(G2971,REFERENCES!O:P,2,FALSE),"")</f>
        <v xml:space="preserve">Nombre </v>
      </c>
      <c r="I2971" s="207">
        <v>845</v>
      </c>
      <c r="J2971" s="207"/>
      <c r="K2971" s="207"/>
      <c r="L2971" s="207"/>
      <c r="M2971" s="147"/>
      <c r="N2971" s="207">
        <v>845</v>
      </c>
      <c r="O2971" s="149" t="s">
        <v>1038</v>
      </c>
      <c r="P2971" s="143" t="s">
        <v>19</v>
      </c>
      <c r="Q2971" s="206" t="s">
        <v>546</v>
      </c>
      <c r="R2971" s="150" t="s">
        <v>1711</v>
      </c>
      <c r="T2971" s="206"/>
      <c r="U2971" s="206"/>
      <c r="V2971" s="145"/>
      <c r="W2971" s="206" t="str">
        <f t="shared" si="140"/>
        <v>WOR20161219SUST7È</v>
      </c>
      <c r="X2971" s="206">
        <f t="shared" si="141"/>
        <v>0</v>
      </c>
      <c r="Y2971" s="206" t="str">
        <f>VLOOKUP(P2971,NIVEAUXADMIN!A:B,2,FALSE)</f>
        <v>HT07</v>
      </c>
      <c r="Z2971" s="206" t="str">
        <f>VLOOKUP(Q2971,NIVEAUXADMIN!E:F,2,FALSE)</f>
        <v>HT07732</v>
      </c>
      <c r="AA2971" s="206" t="str">
        <f>VLOOKUP(R2971,NIVEAUXADMIN!I:J,2,FALSE)</f>
        <v>HT07732-07</v>
      </c>
      <c r="AB2971" s="206">
        <f>IF(SUMPRODUCT(($A$4:$A2971=A2971)*($Q$4:$Q2971=Q2971))&gt;1,0,1)</f>
        <v>0</v>
      </c>
      <c r="AC2971" s="207">
        <f>IF(SUMPRODUCT(($A$4:$A2971=A2971)*($F$4:$F2971=F2971)*($Q$4:$Q2971=Q2971))&gt;1,0,1)</f>
        <v>0</v>
      </c>
      <c r="AD2971" s="206" t="str">
        <f t="shared" si="142"/>
        <v xml:space="preserve">{"Organisation": "World Vision International", "Indicateur": "Distribution de biens non-alimentaire", "Statut": "Réalisé", "Date de l'activité (passé ou planifiée)
( jj-mm-aaaa)": "12/19/2016", "Département": "Sud", "Commune": "St. Louis du Sud", "Section Communale": "7ème Cherette"}, </v>
      </c>
    </row>
    <row r="2972" spans="1:30" s="143" customFormat="1" x14ac:dyDescent="0.25">
      <c r="A2972" s="206" t="s">
        <v>1080</v>
      </c>
      <c r="C2972" s="206"/>
      <c r="D2972" s="206" t="s">
        <v>15</v>
      </c>
      <c r="E2972" s="132">
        <v>42723</v>
      </c>
      <c r="F2972" s="148" t="s">
        <v>2416</v>
      </c>
      <c r="G2972" s="217" t="s">
        <v>1027</v>
      </c>
      <c r="H2972" s="138" t="str">
        <f>IFERROR(VLOOKUP(G2972,REFERENCES!O:P,2,FALSE),"")</f>
        <v/>
      </c>
      <c r="I2972" s="207">
        <v>845</v>
      </c>
      <c r="J2972" s="207"/>
      <c r="K2972" s="207"/>
      <c r="L2972" s="207"/>
      <c r="M2972" s="147"/>
      <c r="N2972" s="207">
        <v>845</v>
      </c>
      <c r="O2972" s="149" t="s">
        <v>1038</v>
      </c>
      <c r="P2972" s="143" t="s">
        <v>19</v>
      </c>
      <c r="Q2972" s="206" t="s">
        <v>546</v>
      </c>
      <c r="R2972" s="150" t="s">
        <v>1711</v>
      </c>
      <c r="T2972" s="206"/>
      <c r="U2972" s="206"/>
      <c r="V2972" s="145"/>
      <c r="W2972" s="206" t="str">
        <f t="shared" si="140"/>
        <v>WOR20161219SUST7È</v>
      </c>
      <c r="X2972" s="206">
        <f t="shared" si="141"/>
        <v>0</v>
      </c>
      <c r="Y2972" s="206" t="str">
        <f>VLOOKUP(P2972,NIVEAUXADMIN!A:B,2,FALSE)</f>
        <v>HT07</v>
      </c>
      <c r="Z2972" s="206" t="str">
        <f>VLOOKUP(Q2972,NIVEAUXADMIN!E:F,2,FALSE)</f>
        <v>HT07732</v>
      </c>
      <c r="AA2972" s="206" t="str">
        <f>VLOOKUP(R2972,NIVEAUXADMIN!I:J,2,FALSE)</f>
        <v>HT07732-07</v>
      </c>
      <c r="AB2972" s="206">
        <f>IF(SUMPRODUCT(($A$4:$A2972=A2972)*($Q$4:$Q2972=Q2972))&gt;1,0,1)</f>
        <v>0</v>
      </c>
      <c r="AC2972" s="207">
        <f>IF(SUMPRODUCT(($A$4:$A2972=A2972)*($F$4:$F2972=F2972)*($Q$4:$Q2972=Q2972))&gt;1,0,1)</f>
        <v>1</v>
      </c>
      <c r="AD2972" s="206" t="str">
        <f t="shared" si="142"/>
        <v xml:space="preserve">{"Organisation": "World Vision International", "Indicateur": "Formation technique", "Statut": "Réalisé", "Date de l'activité (passé ou planifiée)
( jj-mm-aaaa)": "12/19/2016", "Département": "Sud", "Commune": "St. Louis du Sud", "Section Communale": "7ème Cherette"}, </v>
      </c>
    </row>
    <row r="2973" spans="1:30" s="143" customFormat="1" x14ac:dyDescent="0.25">
      <c r="A2973" s="143" t="s">
        <v>1080</v>
      </c>
      <c r="D2973" s="143" t="s">
        <v>15</v>
      </c>
      <c r="E2973" s="132">
        <v>42724</v>
      </c>
      <c r="F2973" s="148" t="s">
        <v>2417</v>
      </c>
      <c r="G2973" s="145" t="s">
        <v>1055</v>
      </c>
      <c r="H2973" s="138" t="str">
        <f>IFERROR(VLOOKUP(G2973,REFERENCES!O:P,2,FALSE),"")</f>
        <v xml:space="preserve">Nombre </v>
      </c>
      <c r="I2973" s="207">
        <v>418</v>
      </c>
      <c r="J2973" s="146"/>
      <c r="K2973" s="146"/>
      <c r="L2973" s="146"/>
      <c r="M2973" s="147"/>
      <c r="N2973" s="146">
        <v>418</v>
      </c>
      <c r="O2973" s="149" t="s">
        <v>1038</v>
      </c>
      <c r="P2973" s="143" t="s">
        <v>19</v>
      </c>
      <c r="Q2973" s="143" t="s">
        <v>546</v>
      </c>
      <c r="R2973" s="150" t="s">
        <v>1736</v>
      </c>
      <c r="V2973" s="145"/>
      <c r="W2973" s="206" t="str">
        <f t="shared" si="140"/>
        <v>WOR20161220SUST8È</v>
      </c>
      <c r="X2973" s="206">
        <f t="shared" si="141"/>
        <v>0</v>
      </c>
      <c r="Y2973" s="206" t="str">
        <f>VLOOKUP(P2973,NIVEAUXADMIN!A:B,2,FALSE)</f>
        <v>HT07</v>
      </c>
      <c r="Z2973" s="206" t="str">
        <f>VLOOKUP(Q2973,NIVEAUXADMIN!E:F,2,FALSE)</f>
        <v>HT07732</v>
      </c>
      <c r="AA2973" s="206" t="str">
        <f>VLOOKUP(R2973,NIVEAUXADMIN!I:J,2,FALSE)</f>
        <v>HT07732-08</v>
      </c>
      <c r="AB2973" s="206">
        <f>IF(SUMPRODUCT(($A$4:$A2973=A2973)*($Q$4:$Q2973=Q2973))&gt;1,0,1)</f>
        <v>0</v>
      </c>
      <c r="AC2973" s="207">
        <f>IF(SUMPRODUCT(($A$4:$A2973=A2973)*($F$4:$F2973=F2973)*($Q$4:$Q2973=Q2973))&gt;1,0,1)</f>
        <v>0</v>
      </c>
      <c r="AD2973"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4" spans="1:30" s="143" customFormat="1" x14ac:dyDescent="0.25">
      <c r="A2974" s="143" t="s">
        <v>1080</v>
      </c>
      <c r="D2974" s="143" t="s">
        <v>15</v>
      </c>
      <c r="E2974" s="132">
        <v>42724</v>
      </c>
      <c r="F2974" s="208" t="s">
        <v>2417</v>
      </c>
      <c r="G2974" s="145" t="s">
        <v>1058</v>
      </c>
      <c r="H2974" s="138" t="str">
        <f>IFERROR(VLOOKUP(G2974,REFERENCES!O:P,2,FALSE),"")</f>
        <v xml:space="preserve">Nombre </v>
      </c>
      <c r="I2974" s="207">
        <v>836</v>
      </c>
      <c r="J2974" s="146"/>
      <c r="K2974" s="146"/>
      <c r="L2974" s="146"/>
      <c r="M2974" s="147"/>
      <c r="N2974" s="146">
        <v>418</v>
      </c>
      <c r="O2974" s="149" t="s">
        <v>1038</v>
      </c>
      <c r="P2974" s="143" t="s">
        <v>19</v>
      </c>
      <c r="Q2974" s="143" t="s">
        <v>546</v>
      </c>
      <c r="R2974" s="150" t="s">
        <v>1736</v>
      </c>
      <c r="V2974" s="206" t="s">
        <v>1049</v>
      </c>
      <c r="W2974" s="206" t="str">
        <f t="shared" si="140"/>
        <v>WOR20161220SUST8È</v>
      </c>
      <c r="X2974" s="206">
        <f t="shared" si="141"/>
        <v>0</v>
      </c>
      <c r="Y2974" s="206" t="str">
        <f>VLOOKUP(P2974,NIVEAUXADMIN!A:B,2,FALSE)</f>
        <v>HT07</v>
      </c>
      <c r="Z2974" s="206" t="str">
        <f>VLOOKUP(Q2974,NIVEAUXADMIN!E:F,2,FALSE)</f>
        <v>HT07732</v>
      </c>
      <c r="AA2974" s="206" t="str">
        <f>VLOOKUP(R2974,NIVEAUXADMIN!I:J,2,FALSE)</f>
        <v>HT07732-08</v>
      </c>
      <c r="AB2974" s="206">
        <f>IF(SUMPRODUCT(($A$4:$A2974=A2974)*($Q$4:$Q2974=Q2974))&gt;1,0,1)</f>
        <v>0</v>
      </c>
      <c r="AC2974" s="207">
        <f>IF(SUMPRODUCT(($A$4:$A2974=A2974)*($F$4:$F2974=F2974)*($Q$4:$Q2974=Q2974))&gt;1,0,1)</f>
        <v>0</v>
      </c>
      <c r="AD2974"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5" spans="1:30" s="143" customFormat="1" x14ac:dyDescent="0.25">
      <c r="A2975" s="143" t="s">
        <v>1080</v>
      </c>
      <c r="D2975" s="143" t="s">
        <v>15</v>
      </c>
      <c r="E2975" s="132">
        <v>42724</v>
      </c>
      <c r="F2975" s="208" t="s">
        <v>2417</v>
      </c>
      <c r="G2975" s="145" t="s">
        <v>1050</v>
      </c>
      <c r="H2975" s="138" t="str">
        <f>IFERROR(VLOOKUP(G2975,REFERENCES!O:P,2,FALSE),"")</f>
        <v xml:space="preserve">Nombre </v>
      </c>
      <c r="I2975" s="207">
        <v>418</v>
      </c>
      <c r="J2975" s="146"/>
      <c r="K2975" s="146"/>
      <c r="L2975" s="146"/>
      <c r="M2975" s="147"/>
      <c r="N2975" s="146">
        <v>418</v>
      </c>
      <c r="O2975" s="149" t="s">
        <v>1038</v>
      </c>
      <c r="P2975" s="143" t="s">
        <v>19</v>
      </c>
      <c r="Q2975" s="143" t="s">
        <v>546</v>
      </c>
      <c r="R2975" s="150" t="s">
        <v>1736</v>
      </c>
      <c r="V2975" s="145"/>
      <c r="W2975" s="206" t="str">
        <f t="shared" si="140"/>
        <v>WOR20161220SUST8È</v>
      </c>
      <c r="X2975" s="206">
        <f t="shared" si="141"/>
        <v>0</v>
      </c>
      <c r="Y2975" s="206" t="str">
        <f>VLOOKUP(P2975,NIVEAUXADMIN!A:B,2,FALSE)</f>
        <v>HT07</v>
      </c>
      <c r="Z2975" s="206" t="str">
        <f>VLOOKUP(Q2975,NIVEAUXADMIN!E:F,2,FALSE)</f>
        <v>HT07732</v>
      </c>
      <c r="AA2975" s="206" t="str">
        <f>VLOOKUP(R2975,NIVEAUXADMIN!I:J,2,FALSE)</f>
        <v>HT07732-08</v>
      </c>
      <c r="AB2975" s="206">
        <f>IF(SUMPRODUCT(($A$4:$A2975=A2975)*($Q$4:$Q2975=Q2975))&gt;1,0,1)</f>
        <v>0</v>
      </c>
      <c r="AC2975" s="207">
        <f>IF(SUMPRODUCT(($A$4:$A2975=A2975)*($F$4:$F2975=F2975)*($Q$4:$Q2975=Q2975))&gt;1,0,1)</f>
        <v>0</v>
      </c>
      <c r="AD2975"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6" spans="1:30" s="143" customFormat="1" x14ac:dyDescent="0.25">
      <c r="A2976" s="143" t="s">
        <v>1080</v>
      </c>
      <c r="D2976" s="143" t="s">
        <v>15</v>
      </c>
      <c r="E2976" s="132">
        <v>42724</v>
      </c>
      <c r="F2976" s="208" t="s">
        <v>2417</v>
      </c>
      <c r="G2976" s="145" t="s">
        <v>1047</v>
      </c>
      <c r="H2976" s="138" t="str">
        <f>IFERROR(VLOOKUP(G2976,REFERENCES!O:P,2,FALSE),"")</f>
        <v xml:space="preserve">Nombre </v>
      </c>
      <c r="I2976" s="207">
        <v>418</v>
      </c>
      <c r="J2976" s="146"/>
      <c r="K2976" s="146"/>
      <c r="L2976" s="146"/>
      <c r="M2976" s="147"/>
      <c r="N2976" s="146">
        <v>418</v>
      </c>
      <c r="O2976" s="149" t="s">
        <v>1038</v>
      </c>
      <c r="P2976" s="143" t="s">
        <v>19</v>
      </c>
      <c r="Q2976" s="143" t="s">
        <v>546</v>
      </c>
      <c r="R2976" s="150" t="s">
        <v>1736</v>
      </c>
      <c r="V2976" s="145"/>
      <c r="W2976" s="206" t="str">
        <f t="shared" si="140"/>
        <v>WOR20161220SUST8È</v>
      </c>
      <c r="X2976" s="206">
        <f t="shared" si="141"/>
        <v>0</v>
      </c>
      <c r="Y2976" s="206" t="str">
        <f>VLOOKUP(P2976,NIVEAUXADMIN!A:B,2,FALSE)</f>
        <v>HT07</v>
      </c>
      <c r="Z2976" s="206" t="str">
        <f>VLOOKUP(Q2976,NIVEAUXADMIN!E:F,2,FALSE)</f>
        <v>HT07732</v>
      </c>
      <c r="AA2976" s="206" t="str">
        <f>VLOOKUP(R2976,NIVEAUXADMIN!I:J,2,FALSE)</f>
        <v>HT07732-08</v>
      </c>
      <c r="AB2976" s="206">
        <f>IF(SUMPRODUCT(($A$4:$A2976=A2976)*($Q$4:$Q2976=Q2976))&gt;1,0,1)</f>
        <v>0</v>
      </c>
      <c r="AC2976" s="207">
        <f>IF(SUMPRODUCT(($A$4:$A2976=A2976)*($F$4:$F2976=F2976)*($Q$4:$Q2976=Q2976))&gt;1,0,1)</f>
        <v>0</v>
      </c>
      <c r="AD2976"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7" spans="1:30" s="143" customFormat="1" x14ac:dyDescent="0.25">
      <c r="A2977" s="143" t="s">
        <v>1080</v>
      </c>
      <c r="D2977" s="143" t="s">
        <v>15</v>
      </c>
      <c r="E2977" s="132">
        <v>42724</v>
      </c>
      <c r="F2977" s="208" t="s">
        <v>2417</v>
      </c>
      <c r="G2977" s="145" t="s">
        <v>1056</v>
      </c>
      <c r="H2977" s="138" t="str">
        <f>IFERROR(VLOOKUP(G2977,REFERENCES!O:P,2,FALSE),"")</f>
        <v xml:space="preserve">Nombre </v>
      </c>
      <c r="I2977" s="207">
        <v>418</v>
      </c>
      <c r="J2977" s="207"/>
      <c r="K2977" s="207"/>
      <c r="L2977" s="207"/>
      <c r="M2977" s="147"/>
      <c r="N2977" s="146">
        <v>418</v>
      </c>
      <c r="O2977" s="149" t="s">
        <v>1038</v>
      </c>
      <c r="P2977" s="143" t="s">
        <v>19</v>
      </c>
      <c r="Q2977" s="143" t="s">
        <v>546</v>
      </c>
      <c r="R2977" s="150" t="s">
        <v>1736</v>
      </c>
      <c r="S2977" s="206"/>
      <c r="V2977" s="145"/>
      <c r="W2977" s="206" t="str">
        <f t="shared" si="140"/>
        <v>WOR20161220SUST8È</v>
      </c>
      <c r="X2977" s="206">
        <f t="shared" si="141"/>
        <v>0</v>
      </c>
      <c r="Y2977" s="206" t="str">
        <f>VLOOKUP(P2977,NIVEAUXADMIN!A:B,2,FALSE)</f>
        <v>HT07</v>
      </c>
      <c r="Z2977" s="206" t="str">
        <f>VLOOKUP(Q2977,NIVEAUXADMIN!E:F,2,FALSE)</f>
        <v>HT07732</v>
      </c>
      <c r="AA2977" s="206" t="str">
        <f>VLOOKUP(R2977,NIVEAUXADMIN!I:J,2,FALSE)</f>
        <v>HT07732-08</v>
      </c>
      <c r="AB2977" s="206">
        <f>IF(SUMPRODUCT(($A$4:$A2977=A2977)*($Q$4:$Q2977=Q2977))&gt;1,0,1)</f>
        <v>0</v>
      </c>
      <c r="AC2977" s="207">
        <f>IF(SUMPRODUCT(($A$4:$A2977=A2977)*($F$4:$F2977=F2977)*($Q$4:$Q2977=Q2977))&gt;1,0,1)</f>
        <v>0</v>
      </c>
      <c r="AD2977"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8" spans="1:30" s="143" customFormat="1" x14ac:dyDescent="0.25">
      <c r="A2978" s="143" t="s">
        <v>1080</v>
      </c>
      <c r="D2978" s="143" t="s">
        <v>15</v>
      </c>
      <c r="E2978" s="132">
        <v>42724</v>
      </c>
      <c r="F2978" s="148" t="s">
        <v>2417</v>
      </c>
      <c r="G2978" s="145" t="s">
        <v>1054</v>
      </c>
      <c r="H2978" s="138" t="str">
        <f>IFERROR(VLOOKUP(G2978,REFERENCES!O:P,2,FALSE),"")</f>
        <v xml:space="preserve">Nombre </v>
      </c>
      <c r="I2978" s="207">
        <v>418</v>
      </c>
      <c r="J2978" s="207"/>
      <c r="K2978" s="207"/>
      <c r="L2978" s="207"/>
      <c r="M2978" s="147"/>
      <c r="N2978" s="146">
        <v>418</v>
      </c>
      <c r="O2978" s="149" t="s">
        <v>1038</v>
      </c>
      <c r="P2978" s="143" t="s">
        <v>19</v>
      </c>
      <c r="Q2978" s="143" t="s">
        <v>546</v>
      </c>
      <c r="R2978" s="150" t="s">
        <v>1736</v>
      </c>
      <c r="S2978" s="206"/>
      <c r="V2978" s="145"/>
      <c r="W2978" s="206" t="str">
        <f t="shared" si="140"/>
        <v>WOR20161220SUST8È</v>
      </c>
      <c r="X2978" s="206">
        <f t="shared" si="141"/>
        <v>0</v>
      </c>
      <c r="Y2978" s="206" t="str">
        <f>VLOOKUP(P2978,NIVEAUXADMIN!A:B,2,FALSE)</f>
        <v>HT07</v>
      </c>
      <c r="Z2978" s="206" t="str">
        <f>VLOOKUP(Q2978,NIVEAUXADMIN!E:F,2,FALSE)</f>
        <v>HT07732</v>
      </c>
      <c r="AA2978" s="206" t="str">
        <f>VLOOKUP(R2978,NIVEAUXADMIN!I:J,2,FALSE)</f>
        <v>HT07732-08</v>
      </c>
      <c r="AB2978" s="206">
        <f>IF(SUMPRODUCT(($A$4:$A2978=A2978)*($Q$4:$Q2978=Q2978))&gt;1,0,1)</f>
        <v>0</v>
      </c>
      <c r="AC2978" s="207">
        <f>IF(SUMPRODUCT(($A$4:$A2978=A2978)*($F$4:$F2978=F2978)*($Q$4:$Q2978=Q2978))&gt;1,0,1)</f>
        <v>0</v>
      </c>
      <c r="AD2978" s="206" t="str">
        <f t="shared" si="142"/>
        <v xml:space="preserve">{"Organisation": "World Vision International", "Indicateur": "Distribution de biens non-alimentaire", "Statut": "Réalisé", "Date de l'activité (passé ou planifiée)
( jj-mm-aaaa)": "12/20/2016", "Département": "Sud", "Commune": "St. Louis du Sud", "Section Communale": "8ème Corail-Henry"}, </v>
      </c>
    </row>
    <row r="2979" spans="1:30" s="143" customFormat="1" x14ac:dyDescent="0.25">
      <c r="A2979" s="143" t="s">
        <v>1080</v>
      </c>
      <c r="D2979" s="143" t="s">
        <v>15</v>
      </c>
      <c r="E2979" s="132">
        <v>42724</v>
      </c>
      <c r="F2979" s="148" t="s">
        <v>2416</v>
      </c>
      <c r="G2979" s="217" t="s">
        <v>1027</v>
      </c>
      <c r="H2979" s="138" t="str">
        <f>IFERROR(VLOOKUP(G2979,REFERENCES!O:P,2,FALSE),"")</f>
        <v/>
      </c>
      <c r="I2979" s="207">
        <v>418</v>
      </c>
      <c r="J2979" s="146"/>
      <c r="K2979" s="146"/>
      <c r="L2979" s="146"/>
      <c r="M2979" s="147"/>
      <c r="N2979" s="207">
        <v>418</v>
      </c>
      <c r="O2979" s="149" t="s">
        <v>1038</v>
      </c>
      <c r="P2979" s="143" t="s">
        <v>19</v>
      </c>
      <c r="Q2979" s="143" t="s">
        <v>546</v>
      </c>
      <c r="R2979" s="150" t="s">
        <v>1736</v>
      </c>
      <c r="V2979" s="145"/>
      <c r="W2979" s="206" t="str">
        <f t="shared" si="140"/>
        <v>WOR20161220SUST8È</v>
      </c>
      <c r="X2979" s="206">
        <f t="shared" si="141"/>
        <v>0</v>
      </c>
      <c r="Y2979" s="206" t="str">
        <f>VLOOKUP(P2979,NIVEAUXADMIN!A:B,2,FALSE)</f>
        <v>HT07</v>
      </c>
      <c r="Z2979" s="206" t="str">
        <f>VLOOKUP(Q2979,NIVEAUXADMIN!E:F,2,FALSE)</f>
        <v>HT07732</v>
      </c>
      <c r="AA2979" s="206" t="str">
        <f>VLOOKUP(R2979,NIVEAUXADMIN!I:J,2,FALSE)</f>
        <v>HT07732-08</v>
      </c>
      <c r="AB2979" s="206">
        <f>IF(SUMPRODUCT(($A$4:$A2979=A2979)*($Q$4:$Q2979=Q2979))&gt;1,0,1)</f>
        <v>0</v>
      </c>
      <c r="AC2979" s="207">
        <f>IF(SUMPRODUCT(($A$4:$A2979=A2979)*($F$4:$F2979=F2979)*($Q$4:$Q2979=Q2979))&gt;1,0,1)</f>
        <v>0</v>
      </c>
      <c r="AD2979" s="206" t="str">
        <f t="shared" si="142"/>
        <v xml:space="preserve">{"Organisation": "World Vision International", "Indicateur": "Formation technique", "Statut": "Réalisé", "Date de l'activité (passé ou planifiée)
( jj-mm-aaaa)": "12/20/2016", "Département": "Sud", "Commune": "St. Louis du Sud", "Section Communale": "8ème Corail-Henry"}, </v>
      </c>
    </row>
    <row r="2980" spans="1:30" s="143" customFormat="1" x14ac:dyDescent="0.25">
      <c r="A2980" s="143" t="s">
        <v>1080</v>
      </c>
      <c r="D2980" s="143" t="s">
        <v>15</v>
      </c>
      <c r="E2980" s="132">
        <v>42725</v>
      </c>
      <c r="F2980" s="148" t="s">
        <v>2417</v>
      </c>
      <c r="G2980" s="145" t="s">
        <v>1055</v>
      </c>
      <c r="H2980" s="138" t="str">
        <f>IFERROR(VLOOKUP(G2980,REFERENCES!O:P,2,FALSE),"")</f>
        <v xml:space="preserve">Nombre </v>
      </c>
      <c r="I2980" s="207">
        <v>1044</v>
      </c>
      <c r="J2980" s="146"/>
      <c r="K2980" s="146"/>
      <c r="L2980" s="146"/>
      <c r="M2980" s="147"/>
      <c r="N2980" s="207">
        <v>1044</v>
      </c>
      <c r="O2980" s="149" t="s">
        <v>1038</v>
      </c>
      <c r="P2980" s="143" t="s">
        <v>19</v>
      </c>
      <c r="Q2980" s="143" t="s">
        <v>546</v>
      </c>
      <c r="R2980" s="150" t="s">
        <v>1520</v>
      </c>
      <c r="V2980" s="145"/>
      <c r="W2980" s="206" t="str">
        <f t="shared" si="140"/>
        <v>WOR20161221SUST3È</v>
      </c>
      <c r="X2980" s="206">
        <f t="shared" si="141"/>
        <v>0</v>
      </c>
      <c r="Y2980" s="206" t="str">
        <f>VLOOKUP(P2980,NIVEAUXADMIN!A:B,2,FALSE)</f>
        <v>HT07</v>
      </c>
      <c r="Z2980" s="206" t="str">
        <f>VLOOKUP(Q2980,NIVEAUXADMIN!E:F,2,FALSE)</f>
        <v>HT07732</v>
      </c>
      <c r="AA2980" s="206" t="str">
        <f>VLOOKUP(R2980,NIVEAUXADMIN!I:J,2,FALSE)</f>
        <v>HT07732-03</v>
      </c>
      <c r="AB2980" s="206">
        <f>IF(SUMPRODUCT(($A$4:$A2980=A2980)*($Q$4:$Q2980=Q2980))&gt;1,0,1)</f>
        <v>0</v>
      </c>
      <c r="AC2980" s="207">
        <f>IF(SUMPRODUCT(($A$4:$A2980=A2980)*($F$4:$F2980=F2980)*($Q$4:$Q2980=Q2980))&gt;1,0,1)</f>
        <v>0</v>
      </c>
      <c r="AD2980"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1" spans="1:30" s="143" customFormat="1" x14ac:dyDescent="0.25">
      <c r="A2981" s="143" t="s">
        <v>1080</v>
      </c>
      <c r="D2981" s="143" t="s">
        <v>15</v>
      </c>
      <c r="E2981" s="132">
        <v>42725</v>
      </c>
      <c r="F2981" s="148" t="s">
        <v>2417</v>
      </c>
      <c r="G2981" s="145" t="s">
        <v>1058</v>
      </c>
      <c r="H2981" s="138" t="str">
        <f>IFERROR(VLOOKUP(G2981,REFERENCES!O:P,2,FALSE),"")</f>
        <v xml:space="preserve">Nombre </v>
      </c>
      <c r="I2981" s="207">
        <v>2088</v>
      </c>
      <c r="J2981" s="146"/>
      <c r="K2981" s="146"/>
      <c r="L2981" s="146"/>
      <c r="M2981" s="147"/>
      <c r="N2981" s="207">
        <v>1044</v>
      </c>
      <c r="O2981" s="149" t="s">
        <v>1038</v>
      </c>
      <c r="P2981" s="143" t="s">
        <v>19</v>
      </c>
      <c r="Q2981" s="143" t="s">
        <v>546</v>
      </c>
      <c r="R2981" s="150" t="s">
        <v>1520</v>
      </c>
      <c r="V2981" s="206" t="s">
        <v>1049</v>
      </c>
      <c r="W2981" s="206" t="str">
        <f t="shared" si="140"/>
        <v>WOR20161221SUST3È</v>
      </c>
      <c r="X2981" s="206">
        <f t="shared" si="141"/>
        <v>0</v>
      </c>
      <c r="Y2981" s="206" t="str">
        <f>VLOOKUP(P2981,NIVEAUXADMIN!A:B,2,FALSE)</f>
        <v>HT07</v>
      </c>
      <c r="Z2981" s="206" t="str">
        <f>VLOOKUP(Q2981,NIVEAUXADMIN!E:F,2,FALSE)</f>
        <v>HT07732</v>
      </c>
      <c r="AA2981" s="206" t="str">
        <f>VLOOKUP(R2981,NIVEAUXADMIN!I:J,2,FALSE)</f>
        <v>HT07732-03</v>
      </c>
      <c r="AB2981" s="206">
        <f>IF(SUMPRODUCT(($A$4:$A2981=A2981)*($Q$4:$Q2981=Q2981))&gt;1,0,1)</f>
        <v>0</v>
      </c>
      <c r="AC2981" s="207">
        <f>IF(SUMPRODUCT(($A$4:$A2981=A2981)*($F$4:$F2981=F2981)*($Q$4:$Q2981=Q2981))&gt;1,0,1)</f>
        <v>0</v>
      </c>
      <c r="AD2981"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2" spans="1:30" s="143" customFormat="1" x14ac:dyDescent="0.25">
      <c r="A2982" s="143" t="s">
        <v>1080</v>
      </c>
      <c r="D2982" s="143" t="s">
        <v>15</v>
      </c>
      <c r="E2982" s="132">
        <v>42725</v>
      </c>
      <c r="F2982" s="148" t="s">
        <v>2417</v>
      </c>
      <c r="G2982" s="145" t="s">
        <v>1050</v>
      </c>
      <c r="H2982" s="138" t="str">
        <f>IFERROR(VLOOKUP(G2982,REFERENCES!O:P,2,FALSE),"")</f>
        <v xml:space="preserve">Nombre </v>
      </c>
      <c r="I2982" s="207">
        <v>1044</v>
      </c>
      <c r="J2982" s="146"/>
      <c r="K2982" s="146"/>
      <c r="L2982" s="146"/>
      <c r="M2982" s="147"/>
      <c r="N2982" s="207">
        <v>1044</v>
      </c>
      <c r="O2982" s="149" t="s">
        <v>1038</v>
      </c>
      <c r="P2982" s="143" t="s">
        <v>19</v>
      </c>
      <c r="Q2982" s="143" t="s">
        <v>546</v>
      </c>
      <c r="R2982" s="150" t="s">
        <v>1520</v>
      </c>
      <c r="V2982" s="145"/>
      <c r="W2982" s="206" t="str">
        <f t="shared" si="140"/>
        <v>WOR20161221SUST3È</v>
      </c>
      <c r="X2982" s="206">
        <f t="shared" si="141"/>
        <v>0</v>
      </c>
      <c r="Y2982" s="206" t="str">
        <f>VLOOKUP(P2982,NIVEAUXADMIN!A:B,2,FALSE)</f>
        <v>HT07</v>
      </c>
      <c r="Z2982" s="206" t="str">
        <f>VLOOKUP(Q2982,NIVEAUXADMIN!E:F,2,FALSE)</f>
        <v>HT07732</v>
      </c>
      <c r="AA2982" s="206" t="str">
        <f>VLOOKUP(R2982,NIVEAUXADMIN!I:J,2,FALSE)</f>
        <v>HT07732-03</v>
      </c>
      <c r="AB2982" s="206">
        <f>IF(SUMPRODUCT(($A$4:$A2982=A2982)*($Q$4:$Q2982=Q2982))&gt;1,0,1)</f>
        <v>0</v>
      </c>
      <c r="AC2982" s="207">
        <f>IF(SUMPRODUCT(($A$4:$A2982=A2982)*($F$4:$F2982=F2982)*($Q$4:$Q2982=Q2982))&gt;1,0,1)</f>
        <v>0</v>
      </c>
      <c r="AD2982"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3" spans="1:30" s="143" customFormat="1" x14ac:dyDescent="0.25">
      <c r="A2983" s="143" t="s">
        <v>1080</v>
      </c>
      <c r="D2983" s="143" t="s">
        <v>15</v>
      </c>
      <c r="E2983" s="132">
        <v>42725</v>
      </c>
      <c r="F2983" s="148" t="s">
        <v>2417</v>
      </c>
      <c r="G2983" s="145" t="s">
        <v>1047</v>
      </c>
      <c r="H2983" s="138" t="str">
        <f>IFERROR(VLOOKUP(G2983,REFERENCES!O:P,2,FALSE),"")</f>
        <v xml:space="preserve">Nombre </v>
      </c>
      <c r="I2983" s="207">
        <v>1044</v>
      </c>
      <c r="J2983" s="207"/>
      <c r="K2983" s="207"/>
      <c r="L2983" s="207"/>
      <c r="M2983" s="147"/>
      <c r="N2983" s="207">
        <v>1044</v>
      </c>
      <c r="O2983" s="149" t="s">
        <v>1038</v>
      </c>
      <c r="P2983" s="143" t="s">
        <v>19</v>
      </c>
      <c r="Q2983" s="143" t="s">
        <v>546</v>
      </c>
      <c r="R2983" s="150" t="s">
        <v>1520</v>
      </c>
      <c r="S2983" s="206"/>
      <c r="V2983" s="145"/>
      <c r="W2983" s="206" t="str">
        <f t="shared" si="140"/>
        <v>WOR20161221SUST3È</v>
      </c>
      <c r="X2983" s="206">
        <f t="shared" si="141"/>
        <v>0</v>
      </c>
      <c r="Y2983" s="206" t="str">
        <f>VLOOKUP(P2983,NIVEAUXADMIN!A:B,2,FALSE)</f>
        <v>HT07</v>
      </c>
      <c r="Z2983" s="206" t="str">
        <f>VLOOKUP(Q2983,NIVEAUXADMIN!E:F,2,FALSE)</f>
        <v>HT07732</v>
      </c>
      <c r="AA2983" s="206" t="str">
        <f>VLOOKUP(R2983,NIVEAUXADMIN!I:J,2,FALSE)</f>
        <v>HT07732-03</v>
      </c>
      <c r="AB2983" s="206">
        <f>IF(SUMPRODUCT(($A$4:$A2983=A2983)*($Q$4:$Q2983=Q2983))&gt;1,0,1)</f>
        <v>0</v>
      </c>
      <c r="AC2983" s="207">
        <f>IF(SUMPRODUCT(($A$4:$A2983=A2983)*($F$4:$F2983=F2983)*($Q$4:$Q2983=Q2983))&gt;1,0,1)</f>
        <v>0</v>
      </c>
      <c r="AD2983"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4" spans="1:30" s="143" customFormat="1" x14ac:dyDescent="0.25">
      <c r="A2984" s="143" t="s">
        <v>1080</v>
      </c>
      <c r="D2984" s="143" t="s">
        <v>15</v>
      </c>
      <c r="E2984" s="132">
        <v>42725</v>
      </c>
      <c r="F2984" s="148" t="s">
        <v>2417</v>
      </c>
      <c r="G2984" s="145" t="s">
        <v>1056</v>
      </c>
      <c r="H2984" s="138" t="str">
        <f>IFERROR(VLOOKUP(G2984,REFERENCES!O:P,2,FALSE),"")</f>
        <v xml:space="preserve">Nombre </v>
      </c>
      <c r="I2984" s="207">
        <v>1044</v>
      </c>
      <c r="J2984" s="207"/>
      <c r="K2984" s="207"/>
      <c r="L2984" s="207"/>
      <c r="M2984" s="147"/>
      <c r="N2984" s="207">
        <v>1044</v>
      </c>
      <c r="O2984" s="149" t="s">
        <v>1038</v>
      </c>
      <c r="P2984" s="143" t="s">
        <v>19</v>
      </c>
      <c r="Q2984" s="143" t="s">
        <v>546</v>
      </c>
      <c r="R2984" s="150" t="s">
        <v>1520</v>
      </c>
      <c r="S2984" s="206"/>
      <c r="V2984" s="145"/>
      <c r="W2984" s="206" t="str">
        <f t="shared" si="140"/>
        <v>WOR20161221SUST3È</v>
      </c>
      <c r="X2984" s="206">
        <f t="shared" si="141"/>
        <v>0</v>
      </c>
      <c r="Y2984" s="206" t="str">
        <f>VLOOKUP(P2984,NIVEAUXADMIN!A:B,2,FALSE)</f>
        <v>HT07</v>
      </c>
      <c r="Z2984" s="206" t="str">
        <f>VLOOKUP(Q2984,NIVEAUXADMIN!E:F,2,FALSE)</f>
        <v>HT07732</v>
      </c>
      <c r="AA2984" s="206" t="str">
        <f>VLOOKUP(R2984,NIVEAUXADMIN!I:J,2,FALSE)</f>
        <v>HT07732-03</v>
      </c>
      <c r="AB2984" s="206">
        <f>IF(SUMPRODUCT(($A$4:$A2984=A2984)*($Q$4:$Q2984=Q2984))&gt;1,0,1)</f>
        <v>0</v>
      </c>
      <c r="AC2984" s="207">
        <f>IF(SUMPRODUCT(($A$4:$A2984=A2984)*($F$4:$F2984=F2984)*($Q$4:$Q2984=Q2984))&gt;1,0,1)</f>
        <v>0</v>
      </c>
      <c r="AD2984"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5" spans="1:30" s="143" customFormat="1" x14ac:dyDescent="0.25">
      <c r="A2985" s="206" t="s">
        <v>1080</v>
      </c>
      <c r="C2985" s="206"/>
      <c r="D2985" s="206" t="s">
        <v>15</v>
      </c>
      <c r="E2985" s="132">
        <v>42725</v>
      </c>
      <c r="F2985" s="148" t="s">
        <v>2417</v>
      </c>
      <c r="G2985" s="145" t="s">
        <v>1054</v>
      </c>
      <c r="H2985" s="138" t="str">
        <f>IFERROR(VLOOKUP(G2985,REFERENCES!O:P,2,FALSE),"")</f>
        <v xml:space="preserve">Nombre </v>
      </c>
      <c r="I2985" s="207">
        <v>1044</v>
      </c>
      <c r="J2985" s="207"/>
      <c r="K2985" s="207"/>
      <c r="L2985" s="207"/>
      <c r="M2985" s="147"/>
      <c r="N2985" s="207">
        <v>1044</v>
      </c>
      <c r="O2985" s="149" t="s">
        <v>1038</v>
      </c>
      <c r="P2985" s="143" t="s">
        <v>19</v>
      </c>
      <c r="Q2985" s="206" t="s">
        <v>546</v>
      </c>
      <c r="R2985" s="150" t="s">
        <v>1520</v>
      </c>
      <c r="T2985" s="206"/>
      <c r="U2985" s="206"/>
      <c r="V2985" s="145"/>
      <c r="W2985" s="206" t="str">
        <f t="shared" si="140"/>
        <v>WOR20161221SUST3È</v>
      </c>
      <c r="X2985" s="206">
        <f t="shared" si="141"/>
        <v>0</v>
      </c>
      <c r="Y2985" s="206" t="str">
        <f>VLOOKUP(P2985,NIVEAUXADMIN!A:B,2,FALSE)</f>
        <v>HT07</v>
      </c>
      <c r="Z2985" s="206" t="str">
        <f>VLOOKUP(Q2985,NIVEAUXADMIN!E:F,2,FALSE)</f>
        <v>HT07732</v>
      </c>
      <c r="AA2985" s="206" t="str">
        <f>VLOOKUP(R2985,NIVEAUXADMIN!I:J,2,FALSE)</f>
        <v>HT07732-03</v>
      </c>
      <c r="AB2985" s="206">
        <f>IF(SUMPRODUCT(($A$4:$A2985=A2985)*($Q$4:$Q2985=Q2985))&gt;1,0,1)</f>
        <v>0</v>
      </c>
      <c r="AC2985" s="207">
        <f>IF(SUMPRODUCT(($A$4:$A2985=A2985)*($F$4:$F2985=F2985)*($Q$4:$Q2985=Q2985))&gt;1,0,1)</f>
        <v>0</v>
      </c>
      <c r="AD2985" s="206" t="str">
        <f t="shared" si="142"/>
        <v xml:space="preserve">{"Organisation": "World Vision International", "Indicateur": "Distribution de biens non-alimentaire", "Statut": "Réalisé", "Date de l'activité (passé ou planifiée)
( jj-mm-aaaa)": "12/21/2016", "Département": "Sud", "Commune": "St. Louis du Sud", "Section Communale": "3ème Grenodière"}, </v>
      </c>
    </row>
    <row r="2986" spans="1:30" s="143" customFormat="1" x14ac:dyDescent="0.25">
      <c r="A2986" s="206" t="s">
        <v>1080</v>
      </c>
      <c r="C2986" s="206"/>
      <c r="D2986" s="206" t="s">
        <v>15</v>
      </c>
      <c r="E2986" s="132">
        <v>42725</v>
      </c>
      <c r="F2986" s="148" t="s">
        <v>2416</v>
      </c>
      <c r="G2986" s="217" t="s">
        <v>1027</v>
      </c>
      <c r="H2986" s="138" t="str">
        <f>IFERROR(VLOOKUP(G2986,REFERENCES!O:P,2,FALSE),"")</f>
        <v/>
      </c>
      <c r="I2986" s="207">
        <v>1044</v>
      </c>
      <c r="J2986" s="207"/>
      <c r="K2986" s="207"/>
      <c r="L2986" s="207"/>
      <c r="M2986" s="147"/>
      <c r="N2986" s="207">
        <v>1044</v>
      </c>
      <c r="O2986" s="149" t="s">
        <v>1038</v>
      </c>
      <c r="P2986" s="143" t="s">
        <v>19</v>
      </c>
      <c r="Q2986" s="206" t="s">
        <v>546</v>
      </c>
      <c r="R2986" s="150" t="s">
        <v>1520</v>
      </c>
      <c r="T2986" s="206"/>
      <c r="U2986" s="206"/>
      <c r="V2986" s="145"/>
      <c r="W2986" s="206" t="str">
        <f t="shared" si="140"/>
        <v>WOR20161221SUST3È</v>
      </c>
      <c r="X2986" s="206">
        <f t="shared" si="141"/>
        <v>0</v>
      </c>
      <c r="Y2986" s="206" t="str">
        <f>VLOOKUP(P2986,NIVEAUXADMIN!A:B,2,FALSE)</f>
        <v>HT07</v>
      </c>
      <c r="Z2986" s="206" t="str">
        <f>VLOOKUP(Q2986,NIVEAUXADMIN!E:F,2,FALSE)</f>
        <v>HT07732</v>
      </c>
      <c r="AA2986" s="206" t="str">
        <f>VLOOKUP(R2986,NIVEAUXADMIN!I:J,2,FALSE)</f>
        <v>HT07732-03</v>
      </c>
      <c r="AB2986" s="206">
        <f>IF(SUMPRODUCT(($A$4:$A2986=A2986)*($Q$4:$Q2986=Q2986))&gt;1,0,1)</f>
        <v>0</v>
      </c>
      <c r="AC2986" s="207">
        <f>IF(SUMPRODUCT(($A$4:$A2986=A2986)*($F$4:$F2986=F2986)*($Q$4:$Q2986=Q2986))&gt;1,0,1)</f>
        <v>0</v>
      </c>
      <c r="AD2986" s="206" t="str">
        <f t="shared" si="142"/>
        <v xml:space="preserve">{"Organisation": "World Vision International", "Indicateur": "Formation technique", "Statut": "Réalisé", "Date de l'activité (passé ou planifiée)
( jj-mm-aaaa)": "12/21/2016", "Département": "Sud", "Commune": "St. Louis du Sud", "Section Communale": "3ème Grenodière"}, </v>
      </c>
    </row>
    <row r="2987" spans="1:30" x14ac:dyDescent="0.25">
      <c r="A2987" s="206" t="s">
        <v>1080</v>
      </c>
      <c r="B2987" s="71"/>
      <c r="C2987" s="206"/>
      <c r="D2987" s="206" t="s">
        <v>15</v>
      </c>
      <c r="E2987" s="132">
        <v>42726</v>
      </c>
      <c r="F2987" s="77" t="s">
        <v>2417</v>
      </c>
      <c r="G2987" s="145" t="s">
        <v>1055</v>
      </c>
      <c r="H2987" s="138" t="str">
        <f>IFERROR(VLOOKUP(G2987,REFERENCES!O:P,2,FALSE),"")</f>
        <v xml:space="preserve">Nombre </v>
      </c>
      <c r="I2987" s="207">
        <v>797</v>
      </c>
      <c r="J2987" s="207"/>
      <c r="K2987" s="207"/>
      <c r="L2987" s="207"/>
      <c r="M2987" s="147"/>
      <c r="N2987" s="207">
        <v>797</v>
      </c>
      <c r="O2987" s="149" t="s">
        <v>1038</v>
      </c>
      <c r="P2987" s="143" t="s">
        <v>19</v>
      </c>
      <c r="Q2987" s="206" t="s">
        <v>546</v>
      </c>
      <c r="R2987" s="150" t="s">
        <v>1623</v>
      </c>
      <c r="S2987" s="206"/>
      <c r="T2987" s="206"/>
      <c r="U2987" s="206"/>
      <c r="V2987" s="145"/>
      <c r="W2987" s="206" t="str">
        <f t="shared" si="140"/>
        <v>WOR20161222SUST4È</v>
      </c>
      <c r="X2987" s="206">
        <f t="shared" si="141"/>
        <v>0</v>
      </c>
      <c r="Y2987" s="206" t="str">
        <f>VLOOKUP(P2987,NIVEAUXADMIN!A:B,2,FALSE)</f>
        <v>HT07</v>
      </c>
      <c r="Z2987" s="206" t="str">
        <f>VLOOKUP(Q2987,NIVEAUXADMIN!E:F,2,FALSE)</f>
        <v>HT07732</v>
      </c>
      <c r="AA2987" s="206" t="str">
        <f>VLOOKUP(R2987,NIVEAUXADMIN!I:J,2,FALSE)</f>
        <v>HT07732-04</v>
      </c>
      <c r="AB2987" s="206">
        <f>IF(SUMPRODUCT(($A$4:$A2987=A2987)*($Q$4:$Q2987=Q2987))&gt;1,0,1)</f>
        <v>0</v>
      </c>
      <c r="AC2987" s="207">
        <f>IF(SUMPRODUCT(($A$4:$A2987=A2987)*($F$4:$F2987=F2987)*($Q$4:$Q2987=Q2987))&gt;1,0,1)</f>
        <v>0</v>
      </c>
      <c r="AD2987"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88" spans="1:30" x14ac:dyDescent="0.25">
      <c r="A2988" s="206" t="s">
        <v>1080</v>
      </c>
      <c r="B2988" s="71"/>
      <c r="C2988" s="206"/>
      <c r="D2988" s="206" t="s">
        <v>15</v>
      </c>
      <c r="E2988" s="132">
        <v>42726</v>
      </c>
      <c r="F2988" s="77" t="s">
        <v>2417</v>
      </c>
      <c r="G2988" s="145" t="s">
        <v>1058</v>
      </c>
      <c r="H2988" s="138" t="str">
        <f>IFERROR(VLOOKUP(G2988,REFERENCES!O:P,2,FALSE),"")</f>
        <v xml:space="preserve">Nombre </v>
      </c>
      <c r="I2988" s="207">
        <v>1594</v>
      </c>
      <c r="J2988" s="207"/>
      <c r="K2988" s="207"/>
      <c r="L2988" s="207"/>
      <c r="M2988" s="147"/>
      <c r="N2988" s="207">
        <v>797</v>
      </c>
      <c r="O2988" s="149" t="s">
        <v>1038</v>
      </c>
      <c r="P2988" s="143" t="s">
        <v>19</v>
      </c>
      <c r="Q2988" s="206" t="s">
        <v>546</v>
      </c>
      <c r="R2988" s="150" t="s">
        <v>1623</v>
      </c>
      <c r="S2988" s="206"/>
      <c r="T2988" s="206"/>
      <c r="U2988" s="206"/>
      <c r="V2988" s="206" t="s">
        <v>1049</v>
      </c>
      <c r="W2988" s="206" t="str">
        <f t="shared" si="140"/>
        <v>WOR20161222SUST4È</v>
      </c>
      <c r="X2988" s="206">
        <f t="shared" si="141"/>
        <v>0</v>
      </c>
      <c r="Y2988" s="206" t="str">
        <f>VLOOKUP(P2988,NIVEAUXADMIN!A:B,2,FALSE)</f>
        <v>HT07</v>
      </c>
      <c r="Z2988" s="206" t="str">
        <f>VLOOKUP(Q2988,NIVEAUXADMIN!E:F,2,FALSE)</f>
        <v>HT07732</v>
      </c>
      <c r="AA2988" s="206" t="str">
        <f>VLOOKUP(R2988,NIVEAUXADMIN!I:J,2,FALSE)</f>
        <v>HT07732-04</v>
      </c>
      <c r="AB2988" s="206">
        <f>IF(SUMPRODUCT(($A$4:$A2988=A2988)*($Q$4:$Q2988=Q2988))&gt;1,0,1)</f>
        <v>0</v>
      </c>
      <c r="AC2988" s="207">
        <f>IF(SUMPRODUCT(($A$4:$A2988=A2988)*($F$4:$F2988=F2988)*($Q$4:$Q2988=Q2988))&gt;1,0,1)</f>
        <v>0</v>
      </c>
      <c r="AD2988"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89" spans="1:30" x14ac:dyDescent="0.25">
      <c r="A2989" s="71" t="s">
        <v>1080</v>
      </c>
      <c r="B2989" s="71"/>
      <c r="C2989" s="143"/>
      <c r="D2989" s="143" t="s">
        <v>15</v>
      </c>
      <c r="E2989" s="132">
        <v>42726</v>
      </c>
      <c r="F2989" s="77" t="s">
        <v>2417</v>
      </c>
      <c r="G2989" s="145" t="s">
        <v>1050</v>
      </c>
      <c r="H2989" s="138" t="str">
        <f>IFERROR(VLOOKUP(G2989,REFERENCES!O:P,2,FALSE),"")</f>
        <v xml:space="preserve">Nombre </v>
      </c>
      <c r="I2989" s="207">
        <v>797</v>
      </c>
      <c r="J2989" s="146"/>
      <c r="K2989" s="146"/>
      <c r="L2989" s="146"/>
      <c r="M2989" s="147"/>
      <c r="N2989" s="146">
        <v>797</v>
      </c>
      <c r="O2989" s="149" t="s">
        <v>1038</v>
      </c>
      <c r="P2989" s="143" t="s">
        <v>19</v>
      </c>
      <c r="Q2989" s="143" t="s">
        <v>546</v>
      </c>
      <c r="R2989" s="150" t="s">
        <v>1623</v>
      </c>
      <c r="S2989" s="143"/>
      <c r="T2989" s="143"/>
      <c r="U2989" s="143"/>
      <c r="V2989" s="145"/>
      <c r="W2989" s="206" t="str">
        <f t="shared" si="140"/>
        <v>WOR20161222SUST4È</v>
      </c>
      <c r="X2989" s="206">
        <f t="shared" si="141"/>
        <v>0</v>
      </c>
      <c r="Y2989" s="206" t="str">
        <f>VLOOKUP(P2989,NIVEAUXADMIN!A:B,2,FALSE)</f>
        <v>HT07</v>
      </c>
      <c r="Z2989" s="206" t="str">
        <f>VLOOKUP(Q2989,NIVEAUXADMIN!E:F,2,FALSE)</f>
        <v>HT07732</v>
      </c>
      <c r="AA2989" s="206" t="str">
        <f>VLOOKUP(R2989,NIVEAUXADMIN!I:J,2,FALSE)</f>
        <v>HT07732-04</v>
      </c>
      <c r="AB2989" s="206">
        <f>IF(SUMPRODUCT(($A$4:$A2989=A2989)*($Q$4:$Q2989=Q2989))&gt;1,0,1)</f>
        <v>0</v>
      </c>
      <c r="AC2989" s="207">
        <f>IF(SUMPRODUCT(($A$4:$A2989=A2989)*($F$4:$F2989=F2989)*($Q$4:$Q2989=Q2989))&gt;1,0,1)</f>
        <v>0</v>
      </c>
      <c r="AD2989"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90" spans="1:30" x14ac:dyDescent="0.25">
      <c r="A2990" s="71" t="s">
        <v>1080</v>
      </c>
      <c r="B2990" s="71"/>
      <c r="C2990" s="143"/>
      <c r="D2990" s="143" t="s">
        <v>15</v>
      </c>
      <c r="E2990" s="132">
        <v>42726</v>
      </c>
      <c r="F2990" s="208" t="s">
        <v>2417</v>
      </c>
      <c r="G2990" s="145" t="s">
        <v>1047</v>
      </c>
      <c r="H2990" s="138" t="str">
        <f>IFERROR(VLOOKUP(G2990,REFERENCES!O:P,2,FALSE),"")</f>
        <v xml:space="preserve">Nombre </v>
      </c>
      <c r="I2990" s="207">
        <v>797</v>
      </c>
      <c r="J2990" s="146"/>
      <c r="K2990" s="146"/>
      <c r="L2990" s="146"/>
      <c r="M2990" s="147"/>
      <c r="N2990" s="146">
        <v>797</v>
      </c>
      <c r="O2990" s="149" t="s">
        <v>1038</v>
      </c>
      <c r="P2990" s="143" t="s">
        <v>19</v>
      </c>
      <c r="Q2990" s="143" t="s">
        <v>546</v>
      </c>
      <c r="R2990" s="150" t="s">
        <v>1623</v>
      </c>
      <c r="S2990" s="143"/>
      <c r="T2990" s="143"/>
      <c r="U2990" s="143"/>
      <c r="V2990" s="145"/>
      <c r="W2990" s="206" t="str">
        <f t="shared" si="140"/>
        <v>WOR20161222SUST4È</v>
      </c>
      <c r="X2990" s="206">
        <f t="shared" si="141"/>
        <v>0</v>
      </c>
      <c r="Y2990" s="206" t="str">
        <f>VLOOKUP(P2990,NIVEAUXADMIN!A:B,2,FALSE)</f>
        <v>HT07</v>
      </c>
      <c r="Z2990" s="206" t="str">
        <f>VLOOKUP(Q2990,NIVEAUXADMIN!E:F,2,FALSE)</f>
        <v>HT07732</v>
      </c>
      <c r="AA2990" s="206" t="str">
        <f>VLOOKUP(R2990,NIVEAUXADMIN!I:J,2,FALSE)</f>
        <v>HT07732-04</v>
      </c>
      <c r="AB2990" s="206">
        <f>IF(SUMPRODUCT(($A$4:$A2990=A2990)*($Q$4:$Q2990=Q2990))&gt;1,0,1)</f>
        <v>0</v>
      </c>
      <c r="AC2990" s="207">
        <f>IF(SUMPRODUCT(($A$4:$A2990=A2990)*($F$4:$F2990=F2990)*($Q$4:$Q2990=Q2990))&gt;1,0,1)</f>
        <v>0</v>
      </c>
      <c r="AD2990"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91" spans="1:30" x14ac:dyDescent="0.25">
      <c r="A2991" s="71" t="s">
        <v>1080</v>
      </c>
      <c r="B2991" s="71"/>
      <c r="C2991" s="143"/>
      <c r="D2991" s="143" t="s">
        <v>15</v>
      </c>
      <c r="E2991" s="132">
        <v>42726</v>
      </c>
      <c r="F2991" s="208" t="s">
        <v>2417</v>
      </c>
      <c r="G2991" s="145" t="s">
        <v>1056</v>
      </c>
      <c r="H2991" s="138" t="str">
        <f>IFERROR(VLOOKUP(G2991,REFERENCES!O:P,2,FALSE),"")</f>
        <v xml:space="preserve">Nombre </v>
      </c>
      <c r="I2991" s="207">
        <v>797</v>
      </c>
      <c r="J2991" s="146"/>
      <c r="K2991" s="146"/>
      <c r="L2991" s="146"/>
      <c r="M2991" s="147"/>
      <c r="N2991" s="146">
        <v>797</v>
      </c>
      <c r="O2991" s="149" t="s">
        <v>1038</v>
      </c>
      <c r="P2991" s="143" t="s">
        <v>19</v>
      </c>
      <c r="Q2991" s="143" t="s">
        <v>546</v>
      </c>
      <c r="R2991" s="150" t="s">
        <v>1623</v>
      </c>
      <c r="S2991" s="143"/>
      <c r="T2991" s="143"/>
      <c r="U2991" s="143"/>
      <c r="V2991" s="145"/>
      <c r="W2991" s="206" t="str">
        <f t="shared" si="140"/>
        <v>WOR20161222SUST4È</v>
      </c>
      <c r="X2991" s="206">
        <f t="shared" si="141"/>
        <v>0</v>
      </c>
      <c r="Y2991" s="206" t="str">
        <f>VLOOKUP(P2991,NIVEAUXADMIN!A:B,2,FALSE)</f>
        <v>HT07</v>
      </c>
      <c r="Z2991" s="206" t="str">
        <f>VLOOKUP(Q2991,NIVEAUXADMIN!E:F,2,FALSE)</f>
        <v>HT07732</v>
      </c>
      <c r="AA2991" s="206" t="str">
        <f>VLOOKUP(R2991,NIVEAUXADMIN!I:J,2,FALSE)</f>
        <v>HT07732-04</v>
      </c>
      <c r="AB2991" s="206">
        <f>IF(SUMPRODUCT(($A$4:$A2991=A2991)*($Q$4:$Q2991=Q2991))&gt;1,0,1)</f>
        <v>0</v>
      </c>
      <c r="AC2991" s="207">
        <f>IF(SUMPRODUCT(($A$4:$A2991=A2991)*($F$4:$F2991=F2991)*($Q$4:$Q2991=Q2991))&gt;1,0,1)</f>
        <v>0</v>
      </c>
      <c r="AD2991"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92" spans="1:30" x14ac:dyDescent="0.25">
      <c r="A2992" s="71" t="s">
        <v>1080</v>
      </c>
      <c r="B2992" s="71"/>
      <c r="C2992" s="143"/>
      <c r="D2992" s="143" t="s">
        <v>15</v>
      </c>
      <c r="E2992" s="132">
        <v>42726</v>
      </c>
      <c r="F2992" s="208" t="s">
        <v>2417</v>
      </c>
      <c r="G2992" s="145" t="s">
        <v>1054</v>
      </c>
      <c r="H2992" s="138" t="str">
        <f>IFERROR(VLOOKUP(G2992,REFERENCES!O:P,2,FALSE),"")</f>
        <v xml:space="preserve">Nombre </v>
      </c>
      <c r="I2992" s="207">
        <v>797</v>
      </c>
      <c r="J2992" s="146"/>
      <c r="K2992" s="146"/>
      <c r="L2992" s="146"/>
      <c r="M2992" s="147"/>
      <c r="N2992" s="146">
        <v>797</v>
      </c>
      <c r="O2992" s="149" t="s">
        <v>1038</v>
      </c>
      <c r="P2992" s="143" t="s">
        <v>19</v>
      </c>
      <c r="Q2992" s="143" t="s">
        <v>546</v>
      </c>
      <c r="R2992" s="150" t="s">
        <v>1623</v>
      </c>
      <c r="S2992" s="143"/>
      <c r="T2992" s="143"/>
      <c r="U2992" s="143"/>
      <c r="V2992" s="145"/>
      <c r="W2992" s="206" t="str">
        <f t="shared" si="140"/>
        <v>WOR20161222SUST4È</v>
      </c>
      <c r="X2992" s="206">
        <f t="shared" si="141"/>
        <v>0</v>
      </c>
      <c r="Y2992" s="206" t="str">
        <f>VLOOKUP(P2992,NIVEAUXADMIN!A:B,2,FALSE)</f>
        <v>HT07</v>
      </c>
      <c r="Z2992" s="206" t="str">
        <f>VLOOKUP(Q2992,NIVEAUXADMIN!E:F,2,FALSE)</f>
        <v>HT07732</v>
      </c>
      <c r="AA2992" s="206" t="str">
        <f>VLOOKUP(R2992,NIVEAUXADMIN!I:J,2,FALSE)</f>
        <v>HT07732-04</v>
      </c>
      <c r="AB2992" s="206">
        <f>IF(SUMPRODUCT(($A$4:$A2992=A2992)*($Q$4:$Q2992=Q2992))&gt;1,0,1)</f>
        <v>0</v>
      </c>
      <c r="AC2992" s="207">
        <f>IF(SUMPRODUCT(($A$4:$A2992=A2992)*($F$4:$F2992=F2992)*($Q$4:$Q2992=Q2992))&gt;1,0,1)</f>
        <v>0</v>
      </c>
      <c r="AD2992" s="206" t="str">
        <f t="shared" si="142"/>
        <v xml:space="preserve">{"Organisation": "World Vision International", "Indicateur": "Distribution de biens non-alimentaire", "Statut": "Réalisé", "Date de l'activité (passé ou planifiée)
( jj-mm-aaaa)": "12/22/2016", "Département": "Sud", "Commune": "St. Louis du Sud", "Section Communale": "4ème Zanglais"}, </v>
      </c>
    </row>
    <row r="2993" spans="1:30" x14ac:dyDescent="0.25">
      <c r="A2993" s="71" t="s">
        <v>1080</v>
      </c>
      <c r="B2993" s="71"/>
      <c r="C2993" s="143"/>
      <c r="D2993" s="143" t="s">
        <v>15</v>
      </c>
      <c r="E2993" s="132">
        <v>42726</v>
      </c>
      <c r="F2993" s="208" t="s">
        <v>2416</v>
      </c>
      <c r="G2993" s="217" t="s">
        <v>1027</v>
      </c>
      <c r="H2993" s="138" t="str">
        <f>IFERROR(VLOOKUP(G2993,REFERENCES!O:P,2,FALSE),"")</f>
        <v/>
      </c>
      <c r="I2993" s="207">
        <v>797</v>
      </c>
      <c r="J2993" s="146"/>
      <c r="K2993" s="146"/>
      <c r="L2993" s="146"/>
      <c r="M2993" s="147"/>
      <c r="N2993" s="146">
        <v>797</v>
      </c>
      <c r="O2993" s="149" t="s">
        <v>1038</v>
      </c>
      <c r="P2993" s="143" t="s">
        <v>19</v>
      </c>
      <c r="Q2993" s="143" t="s">
        <v>546</v>
      </c>
      <c r="R2993" s="150" t="s">
        <v>1623</v>
      </c>
      <c r="S2993" s="143"/>
      <c r="T2993" s="143"/>
      <c r="U2993" s="143"/>
      <c r="V2993" s="145"/>
      <c r="W2993" s="206" t="str">
        <f t="shared" si="140"/>
        <v>WOR20161222SUST4È</v>
      </c>
      <c r="X2993" s="206">
        <f t="shared" si="141"/>
        <v>0</v>
      </c>
      <c r="Y2993" s="206" t="str">
        <f>VLOOKUP(P2993,NIVEAUXADMIN!A:B,2,FALSE)</f>
        <v>HT07</v>
      </c>
      <c r="Z2993" s="206" t="str">
        <f>VLOOKUP(Q2993,NIVEAUXADMIN!E:F,2,FALSE)</f>
        <v>HT07732</v>
      </c>
      <c r="AA2993" s="206" t="str">
        <f>VLOOKUP(R2993,NIVEAUXADMIN!I:J,2,FALSE)</f>
        <v>HT07732-04</v>
      </c>
      <c r="AB2993" s="206">
        <f>IF(SUMPRODUCT(($A$4:$A2993=A2993)*($Q$4:$Q2993=Q2993))&gt;1,0,1)</f>
        <v>0</v>
      </c>
      <c r="AC2993" s="207">
        <f>IF(SUMPRODUCT(($A$4:$A2993=A2993)*($F$4:$F2993=F2993)*($Q$4:$Q2993=Q2993))&gt;1,0,1)</f>
        <v>0</v>
      </c>
      <c r="AD2993" s="206" t="str">
        <f t="shared" si="142"/>
        <v xml:space="preserve">{"Organisation": "World Vision International", "Indicateur": "Formation technique", "Statut": "Réalisé", "Date de l'activité (passé ou planifiée)
( jj-mm-aaaa)": "12/22/2016", "Département": "Sud", "Commune": "St. Louis du Sud", "Section Communale": "4ème Zanglais"}, </v>
      </c>
    </row>
    <row r="2994" spans="1:30" x14ac:dyDescent="0.25">
      <c r="A2994" s="71" t="s">
        <v>1080</v>
      </c>
      <c r="B2994" s="71"/>
      <c r="C2994" s="143"/>
      <c r="D2994" s="143" t="s">
        <v>15</v>
      </c>
      <c r="E2994" s="132">
        <v>42726</v>
      </c>
      <c r="F2994" s="77" t="s">
        <v>2417</v>
      </c>
      <c r="G2994" s="145" t="s">
        <v>1055</v>
      </c>
      <c r="H2994" s="138" t="str">
        <f>IFERROR(VLOOKUP(G2994,REFERENCES!O:P,2,FALSE),"")</f>
        <v xml:space="preserve">Nombre </v>
      </c>
      <c r="I2994" s="207">
        <v>353</v>
      </c>
      <c r="J2994" s="146"/>
      <c r="K2994" s="146"/>
      <c r="L2994" s="146"/>
      <c r="M2994" s="147"/>
      <c r="N2994" s="146">
        <v>353</v>
      </c>
      <c r="O2994" s="149" t="s">
        <v>1038</v>
      </c>
      <c r="P2994" s="143" t="s">
        <v>19</v>
      </c>
      <c r="Q2994" s="143" t="s">
        <v>546</v>
      </c>
      <c r="R2994" s="150" t="s">
        <v>1663</v>
      </c>
      <c r="S2994" s="143"/>
      <c r="T2994" s="143"/>
      <c r="U2994" s="143"/>
      <c r="V2994" s="145"/>
      <c r="W2994" s="206" t="str">
        <f t="shared" si="140"/>
        <v>WOR20161222SUST5È</v>
      </c>
      <c r="X2994" s="206">
        <f t="shared" si="141"/>
        <v>0</v>
      </c>
      <c r="Y2994" s="206" t="str">
        <f>VLOOKUP(P2994,NIVEAUXADMIN!A:B,2,FALSE)</f>
        <v>HT07</v>
      </c>
      <c r="Z2994" s="206" t="str">
        <f>VLOOKUP(Q2994,NIVEAUXADMIN!E:F,2,FALSE)</f>
        <v>HT07732</v>
      </c>
      <c r="AA2994" s="206" t="str">
        <f>VLOOKUP(R2994,NIVEAUXADMIN!I:J,2,FALSE)</f>
        <v>HT07732-05</v>
      </c>
      <c r="AB2994" s="206">
        <f>IF(SUMPRODUCT(($A$4:$A2994=A2994)*($Q$4:$Q2994=Q2994))&gt;1,0,1)</f>
        <v>0</v>
      </c>
      <c r="AC2994" s="207">
        <f>IF(SUMPRODUCT(($A$4:$A2994=A2994)*($F$4:$F2994=F2994)*($Q$4:$Q2994=Q2994))&gt;1,0,1)</f>
        <v>0</v>
      </c>
      <c r="AD2994"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2995" spans="1:30" x14ac:dyDescent="0.25">
      <c r="A2995" s="71" t="s">
        <v>1080</v>
      </c>
      <c r="B2995" s="71"/>
      <c r="C2995" s="143"/>
      <c r="D2995" s="143" t="s">
        <v>15</v>
      </c>
      <c r="E2995" s="132">
        <v>42726</v>
      </c>
      <c r="F2995" s="77" t="s">
        <v>2417</v>
      </c>
      <c r="G2995" s="145" t="s">
        <v>1058</v>
      </c>
      <c r="H2995" s="138" t="str">
        <f>IFERROR(VLOOKUP(G2995,REFERENCES!O:P,2,FALSE),"")</f>
        <v xml:space="preserve">Nombre </v>
      </c>
      <c r="I2995" s="207">
        <v>706</v>
      </c>
      <c r="J2995" s="146"/>
      <c r="K2995" s="146"/>
      <c r="L2995" s="146"/>
      <c r="M2995" s="147"/>
      <c r="N2995" s="207">
        <v>353</v>
      </c>
      <c r="O2995" s="149" t="s">
        <v>1038</v>
      </c>
      <c r="P2995" s="143" t="s">
        <v>19</v>
      </c>
      <c r="Q2995" s="143" t="s">
        <v>546</v>
      </c>
      <c r="R2995" s="150" t="s">
        <v>1663</v>
      </c>
      <c r="S2995" s="143"/>
      <c r="T2995" s="143"/>
      <c r="U2995" s="143"/>
      <c r="V2995" s="206" t="s">
        <v>1049</v>
      </c>
      <c r="W2995" s="206" t="str">
        <f t="shared" si="140"/>
        <v>WOR20161222SUST5È</v>
      </c>
      <c r="X2995" s="206">
        <f t="shared" si="141"/>
        <v>0</v>
      </c>
      <c r="Y2995" s="206" t="str">
        <f>VLOOKUP(P2995,NIVEAUXADMIN!A:B,2,FALSE)</f>
        <v>HT07</v>
      </c>
      <c r="Z2995" s="206" t="str">
        <f>VLOOKUP(Q2995,NIVEAUXADMIN!E:F,2,FALSE)</f>
        <v>HT07732</v>
      </c>
      <c r="AA2995" s="206" t="str">
        <f>VLOOKUP(R2995,NIVEAUXADMIN!I:J,2,FALSE)</f>
        <v>HT07732-05</v>
      </c>
      <c r="AB2995" s="206">
        <f>IF(SUMPRODUCT(($A$4:$A2995=A2995)*($Q$4:$Q2995=Q2995))&gt;1,0,1)</f>
        <v>0</v>
      </c>
      <c r="AC2995" s="207">
        <f>IF(SUMPRODUCT(($A$4:$A2995=A2995)*($F$4:$F2995=F2995)*($Q$4:$Q2995=Q2995))&gt;1,0,1)</f>
        <v>0</v>
      </c>
      <c r="AD2995"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2996" spans="1:30" x14ac:dyDescent="0.25">
      <c r="A2996" s="71" t="s">
        <v>1080</v>
      </c>
      <c r="B2996" s="71"/>
      <c r="C2996" s="143"/>
      <c r="D2996" s="143" t="s">
        <v>15</v>
      </c>
      <c r="E2996" s="132">
        <v>42726</v>
      </c>
      <c r="F2996" s="208" t="s">
        <v>2417</v>
      </c>
      <c r="G2996" s="145" t="s">
        <v>1050</v>
      </c>
      <c r="H2996" s="138" t="str">
        <f>IFERROR(VLOOKUP(G2996,REFERENCES!O:P,2,FALSE),"")</f>
        <v xml:space="preserve">Nombre </v>
      </c>
      <c r="I2996" s="207">
        <v>353</v>
      </c>
      <c r="J2996" s="146"/>
      <c r="K2996" s="146"/>
      <c r="L2996" s="146"/>
      <c r="M2996" s="147"/>
      <c r="N2996" s="207">
        <v>353</v>
      </c>
      <c r="O2996" s="149" t="s">
        <v>1038</v>
      </c>
      <c r="P2996" s="143" t="s">
        <v>19</v>
      </c>
      <c r="Q2996" s="143" t="s">
        <v>546</v>
      </c>
      <c r="R2996" s="150" t="s">
        <v>1663</v>
      </c>
      <c r="S2996" s="143"/>
      <c r="T2996" s="143"/>
      <c r="U2996" s="143"/>
      <c r="V2996" s="145"/>
      <c r="W2996" s="206" t="str">
        <f t="shared" si="140"/>
        <v>WOR20161222SUST5È</v>
      </c>
      <c r="X2996" s="206">
        <f t="shared" si="141"/>
        <v>0</v>
      </c>
      <c r="Y2996" s="206" t="str">
        <f>VLOOKUP(P2996,NIVEAUXADMIN!A:B,2,FALSE)</f>
        <v>HT07</v>
      </c>
      <c r="Z2996" s="206" t="str">
        <f>VLOOKUP(Q2996,NIVEAUXADMIN!E:F,2,FALSE)</f>
        <v>HT07732</v>
      </c>
      <c r="AA2996" s="206" t="str">
        <f>VLOOKUP(R2996,NIVEAUXADMIN!I:J,2,FALSE)</f>
        <v>HT07732-05</v>
      </c>
      <c r="AB2996" s="206">
        <f>IF(SUMPRODUCT(($A$4:$A2996=A2996)*($Q$4:$Q2996=Q2996))&gt;1,0,1)</f>
        <v>0</v>
      </c>
      <c r="AC2996" s="207">
        <f>IF(SUMPRODUCT(($A$4:$A2996=A2996)*($F$4:$F2996=F2996)*($Q$4:$Q2996=Q2996))&gt;1,0,1)</f>
        <v>0</v>
      </c>
      <c r="AD2996"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2997" spans="1:30" x14ac:dyDescent="0.25">
      <c r="A2997" s="71" t="s">
        <v>1080</v>
      </c>
      <c r="B2997" s="71"/>
      <c r="C2997" s="143"/>
      <c r="D2997" s="143" t="s">
        <v>15</v>
      </c>
      <c r="E2997" s="132">
        <v>42726</v>
      </c>
      <c r="F2997" s="208" t="s">
        <v>2417</v>
      </c>
      <c r="G2997" s="145" t="s">
        <v>1047</v>
      </c>
      <c r="H2997" s="138" t="str">
        <f>IFERROR(VLOOKUP(G2997,REFERENCES!O:P,2,FALSE),"")</f>
        <v xml:space="preserve">Nombre </v>
      </c>
      <c r="I2997" s="207">
        <v>353</v>
      </c>
      <c r="J2997" s="146"/>
      <c r="K2997" s="146"/>
      <c r="L2997" s="146"/>
      <c r="M2997" s="147"/>
      <c r="N2997" s="207">
        <v>353</v>
      </c>
      <c r="O2997" s="149" t="s">
        <v>1038</v>
      </c>
      <c r="P2997" s="143" t="s">
        <v>19</v>
      </c>
      <c r="Q2997" s="143" t="s">
        <v>546</v>
      </c>
      <c r="R2997" s="150" t="s">
        <v>1663</v>
      </c>
      <c r="S2997" s="143"/>
      <c r="T2997" s="143"/>
      <c r="U2997" s="143"/>
      <c r="V2997" s="145"/>
      <c r="W2997" s="206" t="str">
        <f t="shared" si="140"/>
        <v>WOR20161222SUST5È</v>
      </c>
      <c r="X2997" s="206">
        <f t="shared" si="141"/>
        <v>0</v>
      </c>
      <c r="Y2997" s="206" t="str">
        <f>VLOOKUP(P2997,NIVEAUXADMIN!A:B,2,FALSE)</f>
        <v>HT07</v>
      </c>
      <c r="Z2997" s="206" t="str">
        <f>VLOOKUP(Q2997,NIVEAUXADMIN!E:F,2,FALSE)</f>
        <v>HT07732</v>
      </c>
      <c r="AA2997" s="206" t="str">
        <f>VLOOKUP(R2997,NIVEAUXADMIN!I:J,2,FALSE)</f>
        <v>HT07732-05</v>
      </c>
      <c r="AB2997" s="206">
        <f>IF(SUMPRODUCT(($A$4:$A2997=A2997)*($Q$4:$Q2997=Q2997))&gt;1,0,1)</f>
        <v>0</v>
      </c>
      <c r="AC2997" s="207">
        <f>IF(SUMPRODUCT(($A$4:$A2997=A2997)*($F$4:$F2997=F2997)*($Q$4:$Q2997=Q2997))&gt;1,0,1)</f>
        <v>0</v>
      </c>
      <c r="AD2997"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2998" spans="1:30" x14ac:dyDescent="0.25">
      <c r="A2998" s="71" t="s">
        <v>1080</v>
      </c>
      <c r="B2998" s="71"/>
      <c r="C2998" s="143"/>
      <c r="D2998" s="143" t="s">
        <v>15</v>
      </c>
      <c r="E2998" s="132">
        <v>42726</v>
      </c>
      <c r="F2998" s="208" t="s">
        <v>2417</v>
      </c>
      <c r="G2998" s="145" t="s">
        <v>1056</v>
      </c>
      <c r="H2998" s="138" t="str">
        <f>IFERROR(VLOOKUP(G2998,REFERENCES!O:P,2,FALSE),"")</f>
        <v xml:space="preserve">Nombre </v>
      </c>
      <c r="I2998" s="207">
        <v>353</v>
      </c>
      <c r="J2998" s="146"/>
      <c r="K2998" s="146"/>
      <c r="L2998" s="146"/>
      <c r="M2998" s="147"/>
      <c r="N2998" s="207">
        <v>353</v>
      </c>
      <c r="O2998" s="149" t="s">
        <v>1038</v>
      </c>
      <c r="P2998" s="143" t="s">
        <v>19</v>
      </c>
      <c r="Q2998" s="143" t="s">
        <v>546</v>
      </c>
      <c r="R2998" s="150" t="s">
        <v>1663</v>
      </c>
      <c r="S2998" s="143"/>
      <c r="T2998" s="143"/>
      <c r="U2998" s="143"/>
      <c r="V2998" s="145"/>
      <c r="W2998" s="206" t="str">
        <f t="shared" si="140"/>
        <v>WOR20161222SUST5È</v>
      </c>
      <c r="X2998" s="206">
        <f t="shared" si="141"/>
        <v>0</v>
      </c>
      <c r="Y2998" s="206" t="str">
        <f>VLOOKUP(P2998,NIVEAUXADMIN!A:B,2,FALSE)</f>
        <v>HT07</v>
      </c>
      <c r="Z2998" s="206" t="str">
        <f>VLOOKUP(Q2998,NIVEAUXADMIN!E:F,2,FALSE)</f>
        <v>HT07732</v>
      </c>
      <c r="AA2998" s="206" t="str">
        <f>VLOOKUP(R2998,NIVEAUXADMIN!I:J,2,FALSE)</f>
        <v>HT07732-05</v>
      </c>
      <c r="AB2998" s="206">
        <f>IF(SUMPRODUCT(($A$4:$A2998=A2998)*($Q$4:$Q2998=Q2998))&gt;1,0,1)</f>
        <v>0</v>
      </c>
      <c r="AC2998" s="207">
        <f>IF(SUMPRODUCT(($A$4:$A2998=A2998)*($F$4:$F2998=F2998)*($Q$4:$Q2998=Q2998))&gt;1,0,1)</f>
        <v>0</v>
      </c>
      <c r="AD2998"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2999" spans="1:30" x14ac:dyDescent="0.25">
      <c r="A2999" s="71" t="s">
        <v>1080</v>
      </c>
      <c r="B2999" s="71"/>
      <c r="C2999" s="143"/>
      <c r="D2999" s="143" t="s">
        <v>15</v>
      </c>
      <c r="E2999" s="132">
        <v>42726</v>
      </c>
      <c r="F2999" s="208" t="s">
        <v>2417</v>
      </c>
      <c r="G2999" s="145" t="s">
        <v>1054</v>
      </c>
      <c r="H2999" s="138" t="str">
        <f>IFERROR(VLOOKUP(G2999,REFERENCES!O:P,2,FALSE),"")</f>
        <v xml:space="preserve">Nombre </v>
      </c>
      <c r="I2999" s="207">
        <v>353</v>
      </c>
      <c r="J2999" s="146"/>
      <c r="K2999" s="146"/>
      <c r="L2999" s="146"/>
      <c r="M2999" s="147"/>
      <c r="N2999" s="207">
        <v>353</v>
      </c>
      <c r="O2999" s="149" t="s">
        <v>1038</v>
      </c>
      <c r="P2999" s="143" t="s">
        <v>19</v>
      </c>
      <c r="Q2999" s="143" t="s">
        <v>546</v>
      </c>
      <c r="R2999" s="150" t="s">
        <v>1663</v>
      </c>
      <c r="S2999" s="143"/>
      <c r="T2999" s="143"/>
      <c r="U2999" s="143"/>
      <c r="V2999" s="145"/>
      <c r="W2999" s="206" t="str">
        <f t="shared" si="140"/>
        <v>WOR20161222SUST5È</v>
      </c>
      <c r="X2999" s="206">
        <f t="shared" si="141"/>
        <v>0</v>
      </c>
      <c r="Y2999" s="206" t="str">
        <f>VLOOKUP(P2999,NIVEAUXADMIN!A:B,2,FALSE)</f>
        <v>HT07</v>
      </c>
      <c r="Z2999" s="206" t="str">
        <f>VLOOKUP(Q2999,NIVEAUXADMIN!E:F,2,FALSE)</f>
        <v>HT07732</v>
      </c>
      <c r="AA2999" s="206" t="str">
        <f>VLOOKUP(R2999,NIVEAUXADMIN!I:J,2,FALSE)</f>
        <v>HT07732-05</v>
      </c>
      <c r="AB2999" s="206">
        <f>IF(SUMPRODUCT(($A$4:$A2999=A2999)*($Q$4:$Q2999=Q2999))&gt;1,0,1)</f>
        <v>0</v>
      </c>
      <c r="AC2999" s="207">
        <f>IF(SUMPRODUCT(($A$4:$A2999=A2999)*($F$4:$F2999=F2999)*($Q$4:$Q2999=Q2999))&gt;1,0,1)</f>
        <v>0</v>
      </c>
      <c r="AD2999" s="206" t="str">
        <f t="shared" si="142"/>
        <v xml:space="preserve">{"Organisation": "World Vision International", "Indicateur": "Distribution de biens non-alimentaire", "Statut": "Réalisé", "Date de l'activité (passé ou planifiée)
( jj-mm-aaaa)": "12/22/2016", "Département": "Sud", "Commune": "St. Louis du Sud", "Section Communale": "5ème Sucrerie-Henry"}, </v>
      </c>
    </row>
    <row r="3000" spans="1:30" x14ac:dyDescent="0.25">
      <c r="A3000" s="71" t="s">
        <v>1080</v>
      </c>
      <c r="B3000" s="71"/>
      <c r="C3000" s="143"/>
      <c r="D3000" s="143" t="s">
        <v>15</v>
      </c>
      <c r="E3000" s="132">
        <v>42726</v>
      </c>
      <c r="F3000" s="208" t="s">
        <v>2416</v>
      </c>
      <c r="G3000" s="217" t="s">
        <v>1027</v>
      </c>
      <c r="H3000" s="138" t="str">
        <f>IFERROR(VLOOKUP(G3000,REFERENCES!O:P,2,FALSE),"")</f>
        <v/>
      </c>
      <c r="I3000" s="207">
        <v>353</v>
      </c>
      <c r="J3000" s="146"/>
      <c r="K3000" s="146"/>
      <c r="L3000" s="146"/>
      <c r="M3000" s="147"/>
      <c r="N3000" s="207">
        <v>353</v>
      </c>
      <c r="O3000" s="149" t="s">
        <v>1038</v>
      </c>
      <c r="P3000" s="143" t="s">
        <v>19</v>
      </c>
      <c r="Q3000" s="143" t="s">
        <v>546</v>
      </c>
      <c r="R3000" s="150" t="s">
        <v>1663</v>
      </c>
      <c r="S3000" s="143"/>
      <c r="T3000" s="143"/>
      <c r="U3000" s="143"/>
      <c r="V3000" s="145"/>
      <c r="W3000" s="206" t="str">
        <f t="shared" si="140"/>
        <v>WOR20161222SUST5È</v>
      </c>
      <c r="X3000" s="206">
        <f t="shared" si="141"/>
        <v>0</v>
      </c>
      <c r="Y3000" s="206" t="str">
        <f>VLOOKUP(P3000,NIVEAUXADMIN!A:B,2,FALSE)</f>
        <v>HT07</v>
      </c>
      <c r="Z3000" s="206" t="str">
        <f>VLOOKUP(Q3000,NIVEAUXADMIN!E:F,2,FALSE)</f>
        <v>HT07732</v>
      </c>
      <c r="AA3000" s="206" t="str">
        <f>VLOOKUP(R3000,NIVEAUXADMIN!I:J,2,FALSE)</f>
        <v>HT07732-05</v>
      </c>
      <c r="AB3000" s="206">
        <f>IF(SUMPRODUCT(($A$4:$A3000=A3000)*($Q$4:$Q3000=Q3000))&gt;1,0,1)</f>
        <v>0</v>
      </c>
      <c r="AC3000" s="207">
        <f>IF(SUMPRODUCT(($A$4:$A3000=A3000)*($F$4:$F3000=F3000)*($Q$4:$Q3000=Q3000))&gt;1,0,1)</f>
        <v>0</v>
      </c>
      <c r="AD3000" s="206" t="str">
        <f t="shared" si="142"/>
        <v xml:space="preserve">{"Organisation": "World Vision International", "Indicateur": "Formation technique", "Statut": "Réalisé", "Date de l'activité (passé ou planifiée)
( jj-mm-aaaa)": "12/22/2016", "Département": "Sud", "Commune": "St. Louis du Sud", "Section Communale": "5ème Sucrerie-Henry"}, </v>
      </c>
    </row>
    <row r="3001" spans="1:30" x14ac:dyDescent="0.25">
      <c r="A3001" s="206" t="s">
        <v>1080</v>
      </c>
      <c r="B3001" s="71"/>
      <c r="C3001" s="206" t="s">
        <v>1164</v>
      </c>
      <c r="D3001" s="206" t="s">
        <v>15</v>
      </c>
      <c r="E3001" s="132">
        <v>42726</v>
      </c>
      <c r="F3001" s="208" t="s">
        <v>2418</v>
      </c>
      <c r="G3001" s="217" t="s">
        <v>1075</v>
      </c>
      <c r="H3001" s="138" t="str">
        <f>IFERROR(VLOOKUP(G3001,REFERENCES!O:P,2,FALSE),"")</f>
        <v/>
      </c>
      <c r="I3001" s="207">
        <v>25</v>
      </c>
      <c r="J3001" s="207"/>
      <c r="K3001" s="207"/>
      <c r="L3001" s="207"/>
      <c r="M3001" s="147"/>
      <c r="N3001" s="207">
        <v>501</v>
      </c>
      <c r="O3001" s="206"/>
      <c r="P3001" s="143" t="s">
        <v>172</v>
      </c>
      <c r="Q3001" s="206" t="s">
        <v>198</v>
      </c>
      <c r="R3001" s="176" t="s">
        <v>1323</v>
      </c>
      <c r="S3001" s="143"/>
      <c r="T3001" s="206"/>
      <c r="U3001" s="206"/>
      <c r="V3001" s="145"/>
      <c r="W3001" s="206" t="str">
        <f t="shared" si="140"/>
        <v>WOR20161222OUAN1È</v>
      </c>
      <c r="X3001" s="206">
        <f t="shared" si="141"/>
        <v>0</v>
      </c>
      <c r="Y3001" s="206" t="str">
        <f>VLOOKUP(P3001,NIVEAUXADMIN!A:B,2,FALSE)</f>
        <v>HT01</v>
      </c>
      <c r="Z3001" s="206" t="str">
        <f>VLOOKUP(Q3001,NIVEAUXADMIN!E:F,2,FALSE)</f>
        <v>HT01151</v>
      </c>
      <c r="AA3001" s="206" t="str">
        <f>VLOOKUP(R3001,NIVEAUXADMIN!I:J,2,FALSE)</f>
        <v>HT01151-01</v>
      </c>
      <c r="AB3001" s="206">
        <f>IF(SUMPRODUCT(($A$4:$A3001=A3001)*($Q$4:$Q3001=Q3001))&gt;1,0,1)</f>
        <v>0</v>
      </c>
      <c r="AC3001" s="207">
        <f>IF(SUMPRODUCT(($A$4:$A3001=A3001)*($F$4:$F3001=F3001)*($Q$4:$Q3001=Q3001))&gt;1,0,1)</f>
        <v>0</v>
      </c>
      <c r="AD3001"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"1ère Palma"}, </v>
      </c>
    </row>
    <row r="3002" spans="1:30" x14ac:dyDescent="0.25">
      <c r="A3002" s="206" t="s">
        <v>1080</v>
      </c>
      <c r="B3002" s="71"/>
      <c r="C3002" s="206" t="s">
        <v>1164</v>
      </c>
      <c r="D3002" s="206" t="s">
        <v>15</v>
      </c>
      <c r="E3002" s="132">
        <v>42726</v>
      </c>
      <c r="F3002" s="208" t="s">
        <v>2418</v>
      </c>
      <c r="G3002" s="217" t="s">
        <v>1075</v>
      </c>
      <c r="H3002" s="138" t="str">
        <f>IFERROR(VLOOKUP(G3002,REFERENCES!O:P,2,FALSE),"")</f>
        <v/>
      </c>
      <c r="I3002" s="207">
        <v>25</v>
      </c>
      <c r="J3002" s="207"/>
      <c r="K3002" s="207"/>
      <c r="L3002" s="207"/>
      <c r="M3002" s="147"/>
      <c r="N3002" s="207">
        <v>116</v>
      </c>
      <c r="O3002" s="206"/>
      <c r="P3002" s="143" t="s">
        <v>172</v>
      </c>
      <c r="Q3002" s="206" t="s">
        <v>198</v>
      </c>
      <c r="R3002" s="176" t="s">
        <v>1454</v>
      </c>
      <c r="S3002" s="143"/>
      <c r="T3002" s="206"/>
      <c r="U3002" s="206"/>
      <c r="V3002" s="145"/>
      <c r="W3002" s="206" t="str">
        <f t="shared" si="140"/>
        <v>WOR20161222OUAN2È</v>
      </c>
      <c r="X3002" s="206">
        <f t="shared" si="141"/>
        <v>0</v>
      </c>
      <c r="Y3002" s="206" t="str">
        <f>VLOOKUP(P3002,NIVEAUXADMIN!A:B,2,FALSE)</f>
        <v>HT01</v>
      </c>
      <c r="Z3002" s="206" t="str">
        <f>VLOOKUP(Q3002,NIVEAUXADMIN!E:F,2,FALSE)</f>
        <v>HT01151</v>
      </c>
      <c r="AA3002" s="206" t="str">
        <f>VLOOKUP(R3002,NIVEAUXADMIN!I:J,2,FALSE)</f>
        <v>HT01151-02</v>
      </c>
      <c r="AB3002" s="206">
        <f>IF(SUMPRODUCT(($A$4:$A3002=A3002)*($Q$4:$Q3002=Q3002))&gt;1,0,1)</f>
        <v>0</v>
      </c>
      <c r="AC3002" s="207">
        <f>IF(SUMPRODUCT(($A$4:$A3002=A3002)*($F$4:$F3002=F3002)*($Q$4:$Q3002=Q3002))&gt;1,0,1)</f>
        <v>0</v>
      </c>
      <c r="AD3002"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"2ème Petite Source"}, </v>
      </c>
    </row>
    <row r="3003" spans="1:30" x14ac:dyDescent="0.25">
      <c r="A3003" s="206" t="s">
        <v>1080</v>
      </c>
      <c r="B3003" s="71"/>
      <c r="C3003" s="206" t="s">
        <v>1164</v>
      </c>
      <c r="D3003" s="206" t="s">
        <v>15</v>
      </c>
      <c r="E3003" s="132">
        <v>42726</v>
      </c>
      <c r="F3003" s="208" t="s">
        <v>2418</v>
      </c>
      <c r="G3003" s="217" t="s">
        <v>1075</v>
      </c>
      <c r="H3003" s="138" t="str">
        <f>IFERROR(VLOOKUP(G3003,REFERENCES!O:P,2,FALSE),"")</f>
        <v/>
      </c>
      <c r="I3003" s="207">
        <v>25</v>
      </c>
      <c r="J3003" s="207"/>
      <c r="K3003" s="207"/>
      <c r="L3003" s="207"/>
      <c r="M3003" s="147"/>
      <c r="N3003" s="207">
        <v>165</v>
      </c>
      <c r="O3003" s="206"/>
      <c r="P3003" s="143" t="s">
        <v>172</v>
      </c>
      <c r="Q3003" s="206" t="s">
        <v>198</v>
      </c>
      <c r="R3003" s="176" t="s">
        <v>1519</v>
      </c>
      <c r="S3003" s="143"/>
      <c r="T3003" s="206"/>
      <c r="U3003" s="206"/>
      <c r="V3003" s="145"/>
      <c r="W3003" s="206" t="str">
        <f t="shared" si="140"/>
        <v>WOR20161222OUAN3È</v>
      </c>
      <c r="X3003" s="206">
        <f t="shared" si="141"/>
        <v>0</v>
      </c>
      <c r="Y3003" s="206" t="str">
        <f>VLOOKUP(P3003,NIVEAUXADMIN!A:B,2,FALSE)</f>
        <v>HT01</v>
      </c>
      <c r="Z3003" s="206" t="str">
        <f>VLOOKUP(Q3003,NIVEAUXADMIN!E:F,2,FALSE)</f>
        <v>HT01151</v>
      </c>
      <c r="AA3003" s="206" t="str">
        <f>VLOOKUP(R3003,NIVEAUXADMIN!I:J,2,FALSE)</f>
        <v>HT01151-03</v>
      </c>
      <c r="AB3003" s="206">
        <f>IF(SUMPRODUCT(($A$4:$A3003=A3003)*($Q$4:$Q3003=Q3003))&gt;1,0,1)</f>
        <v>0</v>
      </c>
      <c r="AC3003" s="207">
        <f>IF(SUMPRODUCT(($A$4:$A3003=A3003)*($F$4:$F3003=F3003)*($Q$4:$Q3003=Q3003))&gt;1,0,1)</f>
        <v>0</v>
      </c>
      <c r="AD3003"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"3ème Grande Source"}, </v>
      </c>
    </row>
    <row r="3004" spans="1:30" x14ac:dyDescent="0.25">
      <c r="A3004" s="206" t="s">
        <v>1080</v>
      </c>
      <c r="B3004" s="71"/>
      <c r="C3004" s="206" t="s">
        <v>1164</v>
      </c>
      <c r="D3004" s="206" t="s">
        <v>15</v>
      </c>
      <c r="E3004" s="132">
        <v>42726</v>
      </c>
      <c r="F3004" s="77" t="s">
        <v>2418</v>
      </c>
      <c r="G3004" s="217" t="s">
        <v>1075</v>
      </c>
      <c r="H3004" s="138" t="str">
        <f>IFERROR(VLOOKUP(G3004,REFERENCES!O:P,2,FALSE),"")</f>
        <v/>
      </c>
      <c r="I3004" s="207">
        <v>25</v>
      </c>
      <c r="J3004" s="207"/>
      <c r="K3004" s="207"/>
      <c r="L3004" s="207"/>
      <c r="M3004" s="147"/>
      <c r="N3004" s="207">
        <v>109</v>
      </c>
      <c r="O3004" s="206"/>
      <c r="P3004" s="143" t="s">
        <v>172</v>
      </c>
      <c r="Q3004" s="206" t="s">
        <v>198</v>
      </c>
      <c r="R3004" s="176" t="s">
        <v>1596</v>
      </c>
      <c r="S3004" s="143"/>
      <c r="T3004" s="206"/>
      <c r="U3004" s="206"/>
      <c r="V3004" s="145"/>
      <c r="W3004" s="206" t="str">
        <f t="shared" si="140"/>
        <v>WOR20161222OUAN4È</v>
      </c>
      <c r="X3004" s="206">
        <f t="shared" si="141"/>
        <v>0</v>
      </c>
      <c r="Y3004" s="206" t="str">
        <f>VLOOKUP(P3004,NIVEAUXADMIN!A:B,2,FALSE)</f>
        <v>HT01</v>
      </c>
      <c r="Z3004" s="206" t="str">
        <f>VLOOKUP(Q3004,NIVEAUXADMIN!E:F,2,FALSE)</f>
        <v>HT01151</v>
      </c>
      <c r="AA3004" s="206" t="str">
        <f>VLOOKUP(R3004,NIVEAUXADMIN!I:J,2,FALSE)</f>
        <v>HT01151-04</v>
      </c>
      <c r="AB3004" s="206">
        <f>IF(SUMPRODUCT(($A$4:$A3004=A3004)*($Q$4:$Q3004=Q3004))&gt;1,0,1)</f>
        <v>0</v>
      </c>
      <c r="AC3004" s="207">
        <f>IF(SUMPRODUCT(($A$4:$A3004=A3004)*($F$4:$F3004=F3004)*($Q$4:$Q3004=Q3004))&gt;1,0,1)</f>
        <v>0</v>
      </c>
      <c r="AD3004"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"4ème Grand Lagon"}, </v>
      </c>
    </row>
    <row r="3005" spans="1:30" x14ac:dyDescent="0.25">
      <c r="A3005" s="143" t="s">
        <v>1080</v>
      </c>
      <c r="B3005" s="71"/>
      <c r="C3005" s="143" t="s">
        <v>1164</v>
      </c>
      <c r="D3005" s="143" t="s">
        <v>15</v>
      </c>
      <c r="E3005" s="132">
        <v>42726</v>
      </c>
      <c r="F3005" s="77" t="s">
        <v>2418</v>
      </c>
      <c r="G3005" s="217" t="s">
        <v>1075</v>
      </c>
      <c r="H3005" s="138" t="str">
        <f>IFERROR(VLOOKUP(G3005,REFERENCES!O:P,2,FALSE),"")</f>
        <v/>
      </c>
      <c r="I3005" s="207">
        <v>25</v>
      </c>
      <c r="J3005" s="146"/>
      <c r="K3005" s="146"/>
      <c r="L3005" s="146"/>
      <c r="M3005" s="147"/>
      <c r="N3005" s="146">
        <v>44</v>
      </c>
      <c r="O3005" s="206"/>
      <c r="P3005" s="143" t="s">
        <v>172</v>
      </c>
      <c r="Q3005" s="143" t="s">
        <v>198</v>
      </c>
      <c r="R3005" s="176" t="s">
        <v>1209</v>
      </c>
      <c r="S3005" s="143"/>
      <c r="T3005" s="143"/>
      <c r="U3005" s="143"/>
      <c r="V3005" s="145"/>
      <c r="W3005" s="206" t="str">
        <f t="shared" si="140"/>
        <v>WOR20161222OUAN10</v>
      </c>
      <c r="X3005" s="206">
        <f t="shared" si="141"/>
        <v>0</v>
      </c>
      <c r="Y3005" s="206" t="str">
        <f>VLOOKUP(P3005,NIVEAUXADMIN!A:B,2,FALSE)</f>
        <v>HT01</v>
      </c>
      <c r="Z3005" s="206" t="str">
        <f>VLOOKUP(Q3005,NIVEAUXADMIN!E:F,2,FALSE)</f>
        <v>HT01151</v>
      </c>
      <c r="AA3005" s="206" t="str">
        <f>VLOOKUP(R3005,NIVEAUXADMIN!I:J,2,FALSE)</f>
        <v>HT01151-05</v>
      </c>
      <c r="AB3005" s="206">
        <f>IF(SUMPRODUCT(($A$4:$A3005=A3005)*($Q$4:$Q3005=Q3005))&gt;1,0,1)</f>
        <v>0</v>
      </c>
      <c r="AC3005" s="207">
        <f>IF(SUMPRODUCT(($A$4:$A3005=A3005)*($F$4:$F3005=F3005)*($Q$4:$Q3005=Q3005))&gt;1,0,1)</f>
        <v>0</v>
      </c>
      <c r="AD3005"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"10ème Pickmy"}, </v>
      </c>
    </row>
    <row r="3006" spans="1:30" x14ac:dyDescent="0.25">
      <c r="A3006" s="143" t="s">
        <v>1080</v>
      </c>
      <c r="B3006" s="71"/>
      <c r="C3006" s="143" t="s">
        <v>1164</v>
      </c>
      <c r="D3006" s="143" t="s">
        <v>15</v>
      </c>
      <c r="E3006" s="132">
        <v>42726</v>
      </c>
      <c r="F3006" s="77" t="s">
        <v>2418</v>
      </c>
      <c r="G3006" s="217" t="s">
        <v>1075</v>
      </c>
      <c r="H3006" s="138" t="str">
        <f>IFERROR(VLOOKUP(G3006,REFERENCES!O:P,2,FALSE),"")</f>
        <v/>
      </c>
      <c r="I3006" s="207">
        <v>25</v>
      </c>
      <c r="J3006" s="146"/>
      <c r="K3006" s="146"/>
      <c r="L3006" s="146"/>
      <c r="M3006" s="147"/>
      <c r="N3006" s="207">
        <v>74</v>
      </c>
      <c r="O3006" s="206"/>
      <c r="P3006" s="143" t="s">
        <v>172</v>
      </c>
      <c r="Q3006" s="143" t="s">
        <v>198</v>
      </c>
      <c r="R3006" s="176" t="s">
        <v>1216</v>
      </c>
      <c r="S3006" s="143"/>
      <c r="T3006" s="143"/>
      <c r="U3006" s="143"/>
      <c r="V3006" s="145"/>
      <c r="W3006" s="206" t="str">
        <f t="shared" si="140"/>
        <v>WOR20161222OUAN11</v>
      </c>
      <c r="X3006" s="206">
        <f t="shared" si="141"/>
        <v>0</v>
      </c>
      <c r="Y3006" s="206" t="str">
        <f>VLOOKUP(P3006,NIVEAUXADMIN!A:B,2,FALSE)</f>
        <v>HT01</v>
      </c>
      <c r="Z3006" s="206" t="str">
        <f>VLOOKUP(Q3006,NIVEAUXADMIN!E:F,2,FALSE)</f>
        <v>HT01151</v>
      </c>
      <c r="AA3006" s="206" t="str">
        <f>VLOOKUP(R3006,NIVEAUXADMIN!I:J,2,FALSE)</f>
        <v>HT01151-06</v>
      </c>
      <c r="AB3006" s="206">
        <f>IF(SUMPRODUCT(($A$4:$A3006=A3006)*($Q$4:$Q3006=Q3006))&gt;1,0,1)</f>
        <v>0</v>
      </c>
      <c r="AC3006" s="207">
        <f>IF(SUMPRODUCT(($A$4:$A3006=A3006)*($F$4:$F3006=F3006)*($Q$4:$Q3006=Q3006))&gt;1,0,1)</f>
        <v>0</v>
      </c>
      <c r="AD3006" s="206" t="str">
        <f t="shared" si="142"/>
        <v xml:space="preserve">{"Organisation": "World Vision International", "Indicateur": "Support à l'auto-recouvrement pour la réparation et reconstruction", "Statut": "Réalisé", "Date de l'activité (passé ou planifiée)
( jj-mm-aaaa)": "12/22/2016", "Département": "Ouest", "Commune": "Anse A Galet", "Section Communale": "11ème Petite Anse"}, </v>
      </c>
    </row>
    <row r="3007" spans="1:30" x14ac:dyDescent="0.25">
      <c r="A3007" s="206" t="s">
        <v>1080</v>
      </c>
      <c r="B3007" s="71"/>
      <c r="C3007" s="206" t="s">
        <v>1164</v>
      </c>
      <c r="D3007" s="206" t="s">
        <v>15</v>
      </c>
      <c r="E3007" s="132">
        <v>42726</v>
      </c>
      <c r="F3007" s="77" t="s">
        <v>2418</v>
      </c>
      <c r="G3007" s="217" t="s">
        <v>1075</v>
      </c>
      <c r="H3007" s="138" t="str">
        <f>IFERROR(VLOOKUP(G3007,REFERENCES!O:P,2,FALSE),"")</f>
        <v/>
      </c>
      <c r="I3007" s="207">
        <v>25</v>
      </c>
      <c r="J3007" s="207"/>
      <c r="K3007" s="207"/>
      <c r="L3007" s="207"/>
      <c r="M3007" s="147"/>
      <c r="N3007" s="207">
        <v>82</v>
      </c>
      <c r="O3007" s="206"/>
      <c r="P3007" s="143" t="s">
        <v>172</v>
      </c>
      <c r="Q3007" s="206" t="s">
        <v>492</v>
      </c>
      <c r="R3007" s="176" t="s">
        <v>1683</v>
      </c>
      <c r="S3007" s="143"/>
      <c r="T3007" s="206"/>
      <c r="U3007" s="206"/>
      <c r="V3007" s="145"/>
      <c r="W3007" s="206" t="str">
        <f t="shared" si="140"/>
        <v>WOR20161222OUPO6È</v>
      </c>
      <c r="X3007" s="206">
        <f t="shared" si="141"/>
        <v>0</v>
      </c>
      <c r="Y3007" s="206" t="str">
        <f>VLOOKUP(P3007,NIVEAUXADMIN!A:B,2,FALSE)</f>
        <v>HT01</v>
      </c>
      <c r="Z3007" s="206" t="str">
        <f>VLOOKUP(Q3007,NIVEAUXADMIN!E:F,2,FALSE)</f>
        <v>HT01152</v>
      </c>
      <c r="AA3007" s="206" t="str">
        <f>VLOOKUP(R3007,NIVEAUXADMIN!I:J,2,FALSE)</f>
        <v>HT01152-01</v>
      </c>
      <c r="AB3007" s="206">
        <f>IF(SUMPRODUCT(($A$4:$A3007=A3007)*($Q$4:$Q3007=Q3007))&gt;1,0,1)</f>
        <v>0</v>
      </c>
      <c r="AC3007" s="207">
        <f>IF(SUMPRODUCT(($A$4:$A3007=A3007)*($F$4:$F3007=F3007)*($Q$4:$Q3007=Q3007))&gt;1,0,1)</f>
        <v>0</v>
      </c>
      <c r="AD3007" s="206" t="str">
        <f t="shared" si="142"/>
        <v xml:space="preserve">{"Organisation": "World Vision International", "Indicateur": "Support à l'auto-recouvrement pour la réparation et reconstruction", "Statut": "Réalisé", "Date de l'activité (passé ou planifiée)
( jj-mm-aaaa)": "12/22/2016", "Département": "Ouest", "Commune": "Pointe A Raquette", "Section Communale": "6ème La Source"}, </v>
      </c>
    </row>
    <row r="3008" spans="1:30" x14ac:dyDescent="0.25">
      <c r="A3008" s="206" t="s">
        <v>1080</v>
      </c>
      <c r="B3008" s="71"/>
      <c r="C3008" s="206" t="s">
        <v>1164</v>
      </c>
      <c r="D3008" s="206" t="s">
        <v>15</v>
      </c>
      <c r="E3008" s="132">
        <v>42726</v>
      </c>
      <c r="F3008" s="77" t="s">
        <v>2418</v>
      </c>
      <c r="G3008" s="217" t="s">
        <v>1075</v>
      </c>
      <c r="H3008" s="138" t="str">
        <f>IFERROR(VLOOKUP(G3008,REFERENCES!O:P,2,FALSE),"")</f>
        <v/>
      </c>
      <c r="I3008" s="207">
        <v>25</v>
      </c>
      <c r="J3008" s="207"/>
      <c r="K3008" s="207"/>
      <c r="L3008" s="207"/>
      <c r="M3008" s="147"/>
      <c r="N3008" s="207">
        <v>112</v>
      </c>
      <c r="O3008" s="206"/>
      <c r="P3008" s="143" t="s">
        <v>172</v>
      </c>
      <c r="Q3008" s="206" t="s">
        <v>492</v>
      </c>
      <c r="R3008" s="176" t="s">
        <v>1718</v>
      </c>
      <c r="S3008" s="143"/>
      <c r="T3008" s="206"/>
      <c r="U3008" s="206"/>
      <c r="V3008" s="145"/>
      <c r="W3008" s="206" t="str">
        <f t="shared" si="140"/>
        <v>WOR20161222OUPO7È</v>
      </c>
      <c r="X3008" s="206">
        <f t="shared" si="141"/>
        <v>0</v>
      </c>
      <c r="Y3008" s="206" t="str">
        <f>VLOOKUP(P3008,NIVEAUXADMIN!A:B,2,FALSE)</f>
        <v>HT01</v>
      </c>
      <c r="Z3008" s="206" t="str">
        <f>VLOOKUP(Q3008,NIVEAUXADMIN!E:F,2,FALSE)</f>
        <v>HT01152</v>
      </c>
      <c r="AA3008" s="206" t="str">
        <f>VLOOKUP(R3008,NIVEAUXADMIN!I:J,2,FALSE)</f>
        <v>HT01152-02</v>
      </c>
      <c r="AB3008" s="206">
        <f>IF(SUMPRODUCT(($A$4:$A3008=A3008)*($Q$4:$Q3008=Q3008))&gt;1,0,1)</f>
        <v>0</v>
      </c>
      <c r="AC3008" s="207">
        <f>IF(SUMPRODUCT(($A$4:$A3008=A3008)*($F$4:$F3008=F3008)*($Q$4:$Q3008=Q3008))&gt;1,0,1)</f>
        <v>0</v>
      </c>
      <c r="AD3008" s="206" t="str">
        <f t="shared" si="142"/>
        <v xml:space="preserve">{"Organisation": "World Vision International", "Indicateur": "Support à l'auto-recouvrement pour la réparation et reconstruction", "Statut": "Réalisé", "Date de l'activité (passé ou planifiée)
( jj-mm-aaaa)": "12/22/2016", "Département": "Ouest", "Commune": "Pointe A Raquette", "Section Communale": "7ème Grand Vide"}, </v>
      </c>
    </row>
    <row r="3009" spans="1:30" x14ac:dyDescent="0.25">
      <c r="A3009" s="206" t="s">
        <v>1080</v>
      </c>
      <c r="B3009" s="71"/>
      <c r="C3009" s="206" t="s">
        <v>1164</v>
      </c>
      <c r="D3009" s="206" t="s">
        <v>15</v>
      </c>
      <c r="E3009" s="132">
        <v>42726</v>
      </c>
      <c r="F3009" s="77" t="s">
        <v>2418</v>
      </c>
      <c r="G3009" s="217" t="s">
        <v>1075</v>
      </c>
      <c r="H3009" s="138" t="str">
        <f>IFERROR(VLOOKUP(G3009,REFERENCES!O:P,2,FALSE),"")</f>
        <v/>
      </c>
      <c r="I3009" s="207">
        <v>25</v>
      </c>
      <c r="J3009" s="207"/>
      <c r="K3009" s="207"/>
      <c r="L3009" s="207"/>
      <c r="M3009" s="147"/>
      <c r="N3009" s="207">
        <v>181</v>
      </c>
      <c r="O3009" s="206"/>
      <c r="P3009" s="143" t="s">
        <v>172</v>
      </c>
      <c r="Q3009" s="206" t="s">
        <v>492</v>
      </c>
      <c r="R3009" s="176" t="s">
        <v>1747</v>
      </c>
      <c r="S3009" s="143"/>
      <c r="T3009" s="206"/>
      <c r="U3009" s="206"/>
      <c r="V3009" s="145"/>
      <c r="W3009" s="206" t="str">
        <f t="shared" si="140"/>
        <v>WOR20161222OUPO8È</v>
      </c>
      <c r="X3009" s="206">
        <f t="shared" si="141"/>
        <v>0</v>
      </c>
      <c r="Y3009" s="206" t="str">
        <f>VLOOKUP(P3009,NIVEAUXADMIN!A:B,2,FALSE)</f>
        <v>HT01</v>
      </c>
      <c r="Z3009" s="206" t="str">
        <f>VLOOKUP(Q3009,NIVEAUXADMIN!E:F,2,FALSE)</f>
        <v>HT01152</v>
      </c>
      <c r="AA3009" s="206" t="str">
        <f>VLOOKUP(R3009,NIVEAUXADMIN!I:J,2,FALSE)</f>
        <v>HT01152-03</v>
      </c>
      <c r="AB3009" s="206">
        <f>IF(SUMPRODUCT(($A$4:$A3009=A3009)*($Q$4:$Q3009=Q3009))&gt;1,0,1)</f>
        <v>0</v>
      </c>
      <c r="AC3009" s="207">
        <f>IF(SUMPRODUCT(($A$4:$A3009=A3009)*($F$4:$F3009=F3009)*($Q$4:$Q3009=Q3009))&gt;1,0,1)</f>
        <v>0</v>
      </c>
      <c r="AD3009" s="206" t="str">
        <f t="shared" si="142"/>
        <v xml:space="preserve">{"Organisation": "World Vision International", "Indicateur": "Support à l'auto-recouvrement pour la réparation et reconstruction", "Statut": "Réalisé", "Date de l'activité (passé ou planifiée)
( jj-mm-aaaa)": "12/22/2016", "Département": "Ouest", "Commune": "Pointe A Raquette", "Section Communale": "8ème Trou Louis"}, </v>
      </c>
    </row>
    <row r="3010" spans="1:30" x14ac:dyDescent="0.25">
      <c r="A3010" s="206" t="s">
        <v>1080</v>
      </c>
      <c r="B3010" s="143"/>
      <c r="C3010" s="206" t="s">
        <v>1164</v>
      </c>
      <c r="D3010" s="206" t="s">
        <v>15</v>
      </c>
      <c r="E3010" s="132">
        <v>42726</v>
      </c>
      <c r="F3010" s="148" t="s">
        <v>2418</v>
      </c>
      <c r="G3010" s="217" t="s">
        <v>1075</v>
      </c>
      <c r="H3010" s="138" t="str">
        <f>IFERROR(VLOOKUP(G3010,REFERENCES!O:P,2,FALSE),"")</f>
        <v/>
      </c>
      <c r="I3010" s="207">
        <v>25</v>
      </c>
      <c r="J3010" s="207"/>
      <c r="K3010" s="207"/>
      <c r="L3010" s="207"/>
      <c r="M3010" s="147"/>
      <c r="N3010" s="207">
        <v>198</v>
      </c>
      <c r="O3010" s="206"/>
      <c r="P3010" s="143" t="s">
        <v>172</v>
      </c>
      <c r="Q3010" s="206" t="s">
        <v>492</v>
      </c>
      <c r="R3010" s="176" t="s">
        <v>1757</v>
      </c>
      <c r="S3010" s="143"/>
      <c r="T3010" s="206"/>
      <c r="U3010" s="206"/>
      <c r="V3010" s="145"/>
      <c r="W3010" s="206" t="str">
        <f t="shared" si="140"/>
        <v>WOR20161222OUPO9È</v>
      </c>
      <c r="X3010" s="206">
        <f t="shared" si="141"/>
        <v>0</v>
      </c>
      <c r="Y3010" s="206" t="str">
        <f>VLOOKUP(P3010,NIVEAUXADMIN!A:B,2,FALSE)</f>
        <v>HT01</v>
      </c>
      <c r="Z3010" s="206" t="str">
        <f>VLOOKUP(Q3010,NIVEAUXADMIN!E:F,2,FALSE)</f>
        <v>HT01152</v>
      </c>
      <c r="AA3010" s="206" t="str">
        <f>VLOOKUP(R3010,NIVEAUXADMIN!I:J,2,FALSE)</f>
        <v>HT01152-04</v>
      </c>
      <c r="AB3010" s="206">
        <f>IF(SUMPRODUCT(($A$4:$A3010=A3010)*($Q$4:$Q3010=Q3010))&gt;1,0,1)</f>
        <v>0</v>
      </c>
      <c r="AC3010" s="207">
        <f>IF(SUMPRODUCT(($A$4:$A3010=A3010)*($F$4:$F3010=F3010)*($Q$4:$Q3010=Q3010))&gt;1,0,1)</f>
        <v>0</v>
      </c>
      <c r="AD3010" s="206" t="str">
        <f t="shared" si="142"/>
        <v xml:space="preserve">{"Organisation": "World Vision International", "Indicateur": "Support à l'auto-recouvrement pour la réparation et reconstruction", "Statut": "Réalisé", "Date de l'activité (passé ou planifiée)
( jj-mm-aaaa)": "12/22/2016", "Département": "Ouest", "Commune": "Pointe A Raquette", "Section Communale": "9ème Pointe à Raquette"}, </v>
      </c>
    </row>
    <row r="3011" spans="1:30" x14ac:dyDescent="0.25">
      <c r="A3011" s="206" t="s">
        <v>1080</v>
      </c>
      <c r="B3011" s="143"/>
      <c r="C3011" s="206" t="s">
        <v>1164</v>
      </c>
      <c r="D3011" s="206" t="s">
        <v>15</v>
      </c>
      <c r="E3011" s="132">
        <v>42726</v>
      </c>
      <c r="F3011" s="148" t="s">
        <v>2418</v>
      </c>
      <c r="G3011" s="217" t="s">
        <v>1075</v>
      </c>
      <c r="H3011" s="138" t="str">
        <f>IFERROR(VLOOKUP(G3011,REFERENCES!O:P,2,FALSE),"")</f>
        <v/>
      </c>
      <c r="I3011" s="207">
        <v>25</v>
      </c>
      <c r="J3011" s="207"/>
      <c r="K3011" s="207"/>
      <c r="L3011" s="207"/>
      <c r="M3011" s="147"/>
      <c r="N3011" s="207">
        <v>67</v>
      </c>
      <c r="O3011" s="206"/>
      <c r="P3011" s="143" t="s">
        <v>172</v>
      </c>
      <c r="Q3011" s="206" t="s">
        <v>492</v>
      </c>
      <c r="R3011" s="176" t="s">
        <v>1649</v>
      </c>
      <c r="S3011" s="143"/>
      <c r="T3011" s="206"/>
      <c r="U3011" s="206"/>
      <c r="V3011" s="145"/>
      <c r="W3011" s="206" t="str">
        <f t="shared" si="140"/>
        <v>WOR20161222OUPO5È</v>
      </c>
      <c r="X3011" s="206">
        <f t="shared" si="141"/>
        <v>0</v>
      </c>
      <c r="Y3011" s="206" t="str">
        <f>VLOOKUP(P3011,NIVEAUXADMIN!A:B,2,FALSE)</f>
        <v>HT01</v>
      </c>
      <c r="Z3011" s="206" t="str">
        <f>VLOOKUP(Q3011,NIVEAUXADMIN!E:F,2,FALSE)</f>
        <v>HT01152</v>
      </c>
      <c r="AA3011" s="206" t="str">
        <f>VLOOKUP(R3011,NIVEAUXADMIN!I:J,2,FALSE)</f>
        <v>HT01152-05</v>
      </c>
      <c r="AB3011" s="206">
        <f>IF(SUMPRODUCT(($A$4:$A3011=A3011)*($Q$4:$Q3011=Q3011))&gt;1,0,1)</f>
        <v>0</v>
      </c>
      <c r="AC3011" s="207">
        <f>IF(SUMPRODUCT(($A$4:$A3011=A3011)*($F$4:$F3011=F3011)*($Q$4:$Q3011=Q3011))&gt;1,0,1)</f>
        <v>0</v>
      </c>
      <c r="AD3011" s="206" t="str">
        <f t="shared" si="142"/>
        <v xml:space="preserve">{"Organisation": "World Vision International", "Indicateur": "Support à l'auto-recouvrement pour la réparation et reconstruction", "Statut": "Réalisé", "Date de l'activité (passé ou planifiée)
( jj-mm-aaaa)": "12/22/2016", "Département": "Ouest", "Commune": "Pointe A Raquette", "Section Communale": "5ème Gros Mangle"}, </v>
      </c>
    </row>
    <row r="3012" spans="1:30" x14ac:dyDescent="0.25">
      <c r="A3012" s="206" t="s">
        <v>1080</v>
      </c>
      <c r="B3012" s="143"/>
      <c r="C3012" s="206"/>
      <c r="D3012" s="206" t="s">
        <v>15</v>
      </c>
      <c r="E3012" s="132">
        <v>42744</v>
      </c>
      <c r="F3012" s="148" t="s">
        <v>2417</v>
      </c>
      <c r="G3012" s="145" t="s">
        <v>1052</v>
      </c>
      <c r="H3012" s="138" t="str">
        <f>IFERROR(VLOOKUP(G3012,REFERENCES!O:P,2,FALSE),"")</f>
        <v xml:space="preserve">Nombre </v>
      </c>
      <c r="I3012" s="207">
        <v>19380</v>
      </c>
      <c r="J3012" s="207"/>
      <c r="K3012" s="207"/>
      <c r="L3012" s="207"/>
      <c r="M3012" s="147"/>
      <c r="N3012" s="207">
        <v>323</v>
      </c>
      <c r="O3012" s="149" t="s">
        <v>1038</v>
      </c>
      <c r="P3012" s="143" t="s">
        <v>172</v>
      </c>
      <c r="Q3012" s="206" t="s">
        <v>492</v>
      </c>
      <c r="R3012" s="176" t="s">
        <v>1649</v>
      </c>
      <c r="S3012" s="143"/>
      <c r="T3012" s="206"/>
      <c r="U3012" s="206"/>
      <c r="V3012" s="145"/>
      <c r="W3012" s="206" t="str">
        <f t="shared" si="140"/>
        <v>WOR201719OUPO5È</v>
      </c>
      <c r="X3012" s="206">
        <f t="shared" si="141"/>
        <v>0</v>
      </c>
      <c r="Y3012" s="206" t="str">
        <f>VLOOKUP(P3012,NIVEAUXADMIN!A:B,2,FALSE)</f>
        <v>HT01</v>
      </c>
      <c r="Z3012" s="206" t="str">
        <f>VLOOKUP(Q3012,NIVEAUXADMIN!E:F,2,FALSE)</f>
        <v>HT01152</v>
      </c>
      <c r="AA3012" s="206" t="str">
        <f>VLOOKUP(R3012,NIVEAUXADMIN!I:J,2,FALSE)</f>
        <v>HT01152-05</v>
      </c>
      <c r="AB3012" s="206">
        <f>IF(SUMPRODUCT(($A$4:$A3012=A3012)*($Q$4:$Q3012=Q3012))&gt;1,0,1)</f>
        <v>0</v>
      </c>
      <c r="AC3012" s="207">
        <f>IF(SUMPRODUCT(($A$4:$A3012=A3012)*($F$4:$F3012=F3012)*($Q$4:$Q3012=Q3012))&gt;1,0,1)</f>
        <v>0</v>
      </c>
      <c r="AD3012" s="206" t="str">
        <f t="shared" si="142"/>
        <v xml:space="preserve">{"Organisation": "World Vision International", "Indicateur": "Distribution de biens non-alimentaire", "Statut": "Réalisé", "Date de l'activité (passé ou planifiée)
( jj-mm-aaaa)": "1/9/2017", "Département": "Ouest", "Commune": "Pointe A Raquette", "Section Communale": "5ème Gros Mangle"}, </v>
      </c>
    </row>
    <row r="3013" spans="1:30" x14ac:dyDescent="0.25">
      <c r="A3013" s="206" t="s">
        <v>1080</v>
      </c>
      <c r="B3013" s="143"/>
      <c r="C3013" s="206"/>
      <c r="D3013" s="206" t="s">
        <v>15</v>
      </c>
      <c r="E3013" s="132">
        <v>42744</v>
      </c>
      <c r="F3013" s="148" t="s">
        <v>2416</v>
      </c>
      <c r="G3013" s="217" t="s">
        <v>1027</v>
      </c>
      <c r="H3013" s="138" t="str">
        <f>IFERROR(VLOOKUP(G3013,REFERENCES!O:P,2,FALSE),"")</f>
        <v/>
      </c>
      <c r="I3013" s="207">
        <v>323</v>
      </c>
      <c r="J3013" s="207"/>
      <c r="K3013" s="207"/>
      <c r="L3013" s="207"/>
      <c r="M3013" s="147"/>
      <c r="N3013" s="207">
        <v>323</v>
      </c>
      <c r="O3013" s="149" t="s">
        <v>1038</v>
      </c>
      <c r="P3013" s="143" t="s">
        <v>172</v>
      </c>
      <c r="Q3013" s="206" t="s">
        <v>492</v>
      </c>
      <c r="R3013" s="176" t="s">
        <v>1649</v>
      </c>
      <c r="S3013" s="143"/>
      <c r="T3013" s="206"/>
      <c r="U3013" s="206"/>
      <c r="V3013" s="145"/>
      <c r="W3013" s="206" t="str">
        <f t="shared" ref="W3013:W3076" si="143">UPPER(LEFT(A3013,3)&amp;YEAR(E3013)&amp;MONTH(E3013)&amp;DAY((E3013))&amp;LEFT(P3013,2)&amp;LEFT(Q3013,2)&amp;LEFT(R3013,2))</f>
        <v>WOR201719OUPO5È</v>
      </c>
      <c r="X3013" s="206">
        <f t="shared" ref="X3013:X3076" si="144">COUNTIF($W$4:$W$128,W3013)</f>
        <v>0</v>
      </c>
      <c r="Y3013" s="206" t="str">
        <f>VLOOKUP(P3013,NIVEAUXADMIN!A:B,2,FALSE)</f>
        <v>HT01</v>
      </c>
      <c r="Z3013" s="206" t="str">
        <f>VLOOKUP(Q3013,NIVEAUXADMIN!E:F,2,FALSE)</f>
        <v>HT01152</v>
      </c>
      <c r="AA3013" s="206" t="str">
        <f>VLOOKUP(R3013,NIVEAUXADMIN!I:J,2,FALSE)</f>
        <v>HT01152-05</v>
      </c>
      <c r="AB3013" s="206">
        <f>IF(SUMPRODUCT(($A$4:$A3013=A3013)*($Q$4:$Q3013=Q3013))&gt;1,0,1)</f>
        <v>0</v>
      </c>
      <c r="AC3013" s="207">
        <f>IF(SUMPRODUCT(($A$4:$A3013=A3013)*($F$4:$F3013=F3013)*($Q$4:$Q3013=Q3013))&gt;1,0,1)</f>
        <v>0</v>
      </c>
      <c r="AD3013" s="206" t="str">
        <f t="shared" ref="AD3013:AD3076" si="145">"{"""&amp;$A$3 &amp;""": """ &amp; TRIM(A3013)  &amp; """, """&amp; $F$3 &amp; """: """ &amp;  IFERROR(MID(F3013,5,LEN(F3013)-2),"")&amp; """, """ &amp;$D$3 &amp;""": """ &amp; D3013 &amp; """, """&amp;$E$3 &amp;""": """ &amp; IFERROR(TEXT(E3013,"m/d/yyyy"),"") &amp; """, """&amp; $P$3&amp; """: """ &amp; P3013&amp; """, """&amp; $Q$3&amp; """: """ &amp; Q3013&amp; """, """&amp; $R$3&amp; """: """ &amp; R3013&amp; """}, "</f>
        <v xml:space="preserve">{"Organisation": "World Vision International", "Indicateur": "Formation technique", "Statut": "Réalisé", "Date de l'activité (passé ou planifiée)
( jj-mm-aaaa)": "1/9/2017", "Département": "Ouest", "Commune": "Pointe A Raquette", "Section Communale": "5ème Gros Mangle"}, </v>
      </c>
    </row>
    <row r="3014" spans="1:30" x14ac:dyDescent="0.25">
      <c r="A3014" s="206" t="s">
        <v>1080</v>
      </c>
      <c r="B3014" s="143"/>
      <c r="C3014" s="206"/>
      <c r="D3014" s="206" t="s">
        <v>15</v>
      </c>
      <c r="E3014" s="132">
        <v>42745</v>
      </c>
      <c r="F3014" s="148" t="s">
        <v>2417</v>
      </c>
      <c r="G3014" s="145" t="s">
        <v>1052</v>
      </c>
      <c r="H3014" s="138" t="str">
        <f>IFERROR(VLOOKUP(G3014,REFERENCES!O:P,2,FALSE),"")</f>
        <v xml:space="preserve">Nombre </v>
      </c>
      <c r="I3014" s="207">
        <v>4260</v>
      </c>
      <c r="J3014" s="207"/>
      <c r="K3014" s="207"/>
      <c r="L3014" s="207"/>
      <c r="M3014" s="147"/>
      <c r="N3014" s="207">
        <v>71</v>
      </c>
      <c r="O3014" s="149" t="s">
        <v>1038</v>
      </c>
      <c r="P3014" s="143" t="s">
        <v>172</v>
      </c>
      <c r="Q3014" s="206" t="s">
        <v>492</v>
      </c>
      <c r="R3014" s="176" t="s">
        <v>1649</v>
      </c>
      <c r="S3014" s="143" t="s">
        <v>1929</v>
      </c>
      <c r="T3014" s="206"/>
      <c r="U3014" s="206"/>
      <c r="V3014" s="145"/>
      <c r="W3014" s="206" t="str">
        <f t="shared" si="143"/>
        <v>WOR2017110OUPO5È</v>
      </c>
      <c r="X3014" s="206">
        <f t="shared" si="144"/>
        <v>0</v>
      </c>
      <c r="Y3014" s="206" t="str">
        <f>VLOOKUP(P3014,NIVEAUXADMIN!A:B,2,FALSE)</f>
        <v>HT01</v>
      </c>
      <c r="Z3014" s="206" t="str">
        <f>VLOOKUP(Q3014,NIVEAUXADMIN!E:F,2,FALSE)</f>
        <v>HT01152</v>
      </c>
      <c r="AA3014" s="206" t="str">
        <f>VLOOKUP(R3014,NIVEAUXADMIN!I:J,2,FALSE)</f>
        <v>HT01152-05</v>
      </c>
      <c r="AB3014" s="206">
        <f>IF(SUMPRODUCT(($A$4:$A3014=A3014)*($Q$4:$Q3014=Q3014))&gt;1,0,1)</f>
        <v>0</v>
      </c>
      <c r="AC3014" s="207">
        <f>IF(SUMPRODUCT(($A$4:$A3014=A3014)*($F$4:$F3014=F3014)*($Q$4:$Q3014=Q3014))&gt;1,0,1)</f>
        <v>0</v>
      </c>
      <c r="AD3014" s="206" t="str">
        <f t="shared" si="145"/>
        <v xml:space="preserve">{"Organisation": "World Vision International", "Indicateur": "Distribution de biens non-alimentaire", "Statut": "Réalisé", "Date de l'activité (passé ou planifiée)
( jj-mm-aaaa)": "1/10/2017", "Département": "Ouest", "Commune": "Pointe A Raquette", "Section Communale": "5ème Gros Mangle"}, </v>
      </c>
    </row>
    <row r="3015" spans="1:30" x14ac:dyDescent="0.25">
      <c r="A3015" s="143" t="s">
        <v>1080</v>
      </c>
      <c r="B3015" s="143"/>
      <c r="C3015" s="143"/>
      <c r="D3015" s="143" t="s">
        <v>15</v>
      </c>
      <c r="E3015" s="132">
        <v>42745</v>
      </c>
      <c r="F3015" s="148" t="s">
        <v>2416</v>
      </c>
      <c r="G3015" s="217" t="s">
        <v>1027</v>
      </c>
      <c r="H3015" s="138" t="str">
        <f>IFERROR(VLOOKUP(G3015,REFERENCES!O:P,2,FALSE),"")</f>
        <v/>
      </c>
      <c r="I3015" s="207">
        <v>71</v>
      </c>
      <c r="J3015" s="146"/>
      <c r="K3015" s="146"/>
      <c r="L3015" s="146"/>
      <c r="M3015" s="147"/>
      <c r="N3015" s="207">
        <v>71</v>
      </c>
      <c r="O3015" s="149" t="s">
        <v>1038</v>
      </c>
      <c r="P3015" s="143" t="s">
        <v>172</v>
      </c>
      <c r="Q3015" s="143" t="s">
        <v>492</v>
      </c>
      <c r="R3015" s="176" t="s">
        <v>1649</v>
      </c>
      <c r="S3015" s="143" t="s">
        <v>1929</v>
      </c>
      <c r="T3015" s="143"/>
      <c r="U3015" s="143"/>
      <c r="V3015" s="145"/>
      <c r="W3015" s="206" t="str">
        <f t="shared" si="143"/>
        <v>WOR2017110OUPO5È</v>
      </c>
      <c r="X3015" s="206">
        <f t="shared" si="144"/>
        <v>0</v>
      </c>
      <c r="Y3015" s="206" t="str">
        <f>VLOOKUP(P3015,NIVEAUXADMIN!A:B,2,FALSE)</f>
        <v>HT01</v>
      </c>
      <c r="Z3015" s="206" t="str">
        <f>VLOOKUP(Q3015,NIVEAUXADMIN!E:F,2,FALSE)</f>
        <v>HT01152</v>
      </c>
      <c r="AA3015" s="206" t="str">
        <f>VLOOKUP(R3015,NIVEAUXADMIN!I:J,2,FALSE)</f>
        <v>HT01152-05</v>
      </c>
      <c r="AB3015" s="206">
        <f>IF(SUMPRODUCT(($A$4:$A3015=A3015)*($Q$4:$Q3015=Q3015))&gt;1,0,1)</f>
        <v>0</v>
      </c>
      <c r="AC3015" s="207">
        <f>IF(SUMPRODUCT(($A$4:$A3015=A3015)*($F$4:$F3015=F3015)*($Q$4:$Q3015=Q3015))&gt;1,0,1)</f>
        <v>0</v>
      </c>
      <c r="AD3015" s="206" t="str">
        <f t="shared" si="145"/>
        <v xml:space="preserve">{"Organisation": "World Vision International", "Indicateur": "Formation technique", "Statut": "Réalisé", "Date de l'activité (passé ou planifiée)
( jj-mm-aaaa)": "1/10/2017", "Département": "Ouest", "Commune": "Pointe A Raquette", "Section Communale": "5ème Gros Mangle"}, </v>
      </c>
    </row>
    <row r="3016" spans="1:30" x14ac:dyDescent="0.25">
      <c r="A3016" s="143" t="s">
        <v>1080</v>
      </c>
      <c r="B3016" s="143"/>
      <c r="C3016" s="143"/>
      <c r="D3016" s="143" t="s">
        <v>15</v>
      </c>
      <c r="E3016" s="132">
        <v>42747</v>
      </c>
      <c r="F3016" s="148" t="s">
        <v>2417</v>
      </c>
      <c r="G3016" s="145" t="s">
        <v>1052</v>
      </c>
      <c r="H3016" s="138" t="str">
        <f>IFERROR(VLOOKUP(G3016,REFERENCES!O:P,2,FALSE),"")</f>
        <v xml:space="preserve">Nombre </v>
      </c>
      <c r="I3016" s="207">
        <v>10700</v>
      </c>
      <c r="J3016" s="146"/>
      <c r="K3016" s="146"/>
      <c r="L3016" s="146"/>
      <c r="M3016" s="147"/>
      <c r="N3016" s="207">
        <v>107</v>
      </c>
      <c r="O3016" s="149" t="s">
        <v>1038</v>
      </c>
      <c r="P3016" s="143" t="s">
        <v>172</v>
      </c>
      <c r="Q3016" s="143" t="s">
        <v>492</v>
      </c>
      <c r="R3016" s="176" t="s">
        <v>1683</v>
      </c>
      <c r="S3016" s="143" t="s">
        <v>1930</v>
      </c>
      <c r="T3016" s="143"/>
      <c r="U3016" s="143"/>
      <c r="V3016" s="145"/>
      <c r="W3016" s="206" t="str">
        <f t="shared" si="143"/>
        <v>WOR2017112OUPO6È</v>
      </c>
      <c r="X3016" s="206">
        <f t="shared" si="144"/>
        <v>0</v>
      </c>
      <c r="Y3016" s="206" t="str">
        <f>VLOOKUP(P3016,NIVEAUXADMIN!A:B,2,FALSE)</f>
        <v>HT01</v>
      </c>
      <c r="Z3016" s="206" t="str">
        <f>VLOOKUP(Q3016,NIVEAUXADMIN!E:F,2,FALSE)</f>
        <v>HT01152</v>
      </c>
      <c r="AA3016" s="206" t="str">
        <f>VLOOKUP(R3016,NIVEAUXADMIN!I:J,2,FALSE)</f>
        <v>HT01152-01</v>
      </c>
      <c r="AB3016" s="206">
        <f>IF(SUMPRODUCT(($A$4:$A3016=A3016)*($Q$4:$Q3016=Q3016))&gt;1,0,1)</f>
        <v>0</v>
      </c>
      <c r="AC3016" s="207">
        <f>IF(SUMPRODUCT(($A$4:$A3016=A3016)*($F$4:$F3016=F3016)*($Q$4:$Q3016=Q3016))&gt;1,0,1)</f>
        <v>0</v>
      </c>
      <c r="AD3016" s="206" t="str">
        <f t="shared" si="145"/>
        <v xml:space="preserve">{"Organisation": "World Vision International", "Indicateur": "Distribution de biens non-alimentaire", "Statut": "Réalisé", "Date de l'activité (passé ou planifiée)
( jj-mm-aaaa)": "1/12/2017", "Département": "Ouest", "Commune": "Pointe A Raquette", "Section Communale": "6ème La Source"}, </v>
      </c>
    </row>
    <row r="3017" spans="1:30" x14ac:dyDescent="0.25">
      <c r="A3017" s="143" t="s">
        <v>1080</v>
      </c>
      <c r="B3017" s="143"/>
      <c r="C3017" s="143"/>
      <c r="D3017" s="143" t="s">
        <v>15</v>
      </c>
      <c r="E3017" s="132">
        <v>42747</v>
      </c>
      <c r="F3017" s="148" t="s">
        <v>2416</v>
      </c>
      <c r="G3017" s="217" t="s">
        <v>1027</v>
      </c>
      <c r="H3017" s="138" t="str">
        <f>IFERROR(VLOOKUP(G3017,REFERENCES!O:P,2,FALSE),"")</f>
        <v/>
      </c>
      <c r="I3017" s="207">
        <v>107</v>
      </c>
      <c r="J3017" s="146"/>
      <c r="K3017" s="146"/>
      <c r="L3017" s="146"/>
      <c r="M3017" s="147"/>
      <c r="N3017" s="207">
        <v>107</v>
      </c>
      <c r="O3017" s="149" t="s">
        <v>1038</v>
      </c>
      <c r="P3017" s="143" t="s">
        <v>172</v>
      </c>
      <c r="Q3017" s="143" t="s">
        <v>492</v>
      </c>
      <c r="R3017" s="176" t="s">
        <v>1683</v>
      </c>
      <c r="S3017" s="143" t="s">
        <v>1930</v>
      </c>
      <c r="T3017" s="143"/>
      <c r="U3017" s="143"/>
      <c r="V3017" s="145"/>
      <c r="W3017" s="206" t="str">
        <f t="shared" si="143"/>
        <v>WOR2017112OUPO6È</v>
      </c>
      <c r="X3017" s="206">
        <f t="shared" si="144"/>
        <v>0</v>
      </c>
      <c r="Y3017" s="206" t="str">
        <f>VLOOKUP(P3017,NIVEAUXADMIN!A:B,2,FALSE)</f>
        <v>HT01</v>
      </c>
      <c r="Z3017" s="206" t="str">
        <f>VLOOKUP(Q3017,NIVEAUXADMIN!E:F,2,FALSE)</f>
        <v>HT01152</v>
      </c>
      <c r="AA3017" s="206" t="str">
        <f>VLOOKUP(R3017,NIVEAUXADMIN!I:J,2,FALSE)</f>
        <v>HT01152-01</v>
      </c>
      <c r="AB3017" s="206">
        <f>IF(SUMPRODUCT(($A$4:$A3017=A3017)*($Q$4:$Q3017=Q3017))&gt;1,0,1)</f>
        <v>0</v>
      </c>
      <c r="AC3017" s="207">
        <f>IF(SUMPRODUCT(($A$4:$A3017=A3017)*($F$4:$F3017=F3017)*($Q$4:$Q3017=Q3017))&gt;1,0,1)</f>
        <v>0</v>
      </c>
      <c r="AD3017" s="206" t="str">
        <f t="shared" si="145"/>
        <v xml:space="preserve">{"Organisation": "World Vision International", "Indicateur": "Formation technique", "Statut": "Réalisé", "Date de l'activité (passé ou planifiée)
( jj-mm-aaaa)": "1/12/2017", "Département": "Ouest", "Commune": "Pointe A Raquette", "Section Communale": "6ème La Source"}, </v>
      </c>
    </row>
    <row r="3018" spans="1:30" x14ac:dyDescent="0.25">
      <c r="A3018" s="143" t="s">
        <v>1080</v>
      </c>
      <c r="B3018" s="143"/>
      <c r="C3018" s="206"/>
      <c r="D3018" s="206" t="s">
        <v>15</v>
      </c>
      <c r="E3018" s="132">
        <v>42747</v>
      </c>
      <c r="F3018" s="148" t="s">
        <v>2417</v>
      </c>
      <c r="G3018" s="145" t="s">
        <v>1052</v>
      </c>
      <c r="H3018" s="138" t="str">
        <f>IFERROR(VLOOKUP(G3018,REFERENCES!O:P,2,FALSE),"")</f>
        <v xml:space="preserve">Nombre </v>
      </c>
      <c r="I3018" s="207">
        <v>4200</v>
      </c>
      <c r="J3018" s="207"/>
      <c r="K3018" s="207"/>
      <c r="L3018" s="207"/>
      <c r="M3018" s="147"/>
      <c r="N3018" s="207">
        <v>84</v>
      </c>
      <c r="O3018" s="149" t="s">
        <v>1038</v>
      </c>
      <c r="P3018" s="206" t="s">
        <v>172</v>
      </c>
      <c r="Q3018" s="206" t="s">
        <v>492</v>
      </c>
      <c r="R3018" s="176" t="s">
        <v>1683</v>
      </c>
      <c r="S3018" s="206" t="s">
        <v>1931</v>
      </c>
      <c r="T3018" s="206"/>
      <c r="U3018" s="206"/>
      <c r="V3018" s="145"/>
      <c r="W3018" s="206" t="str">
        <f t="shared" si="143"/>
        <v>WOR2017112OUPO6È</v>
      </c>
      <c r="X3018" s="206">
        <f t="shared" si="144"/>
        <v>0</v>
      </c>
      <c r="Y3018" s="206" t="str">
        <f>VLOOKUP(P3018,NIVEAUXADMIN!A:B,2,FALSE)</f>
        <v>HT01</v>
      </c>
      <c r="Z3018" s="206" t="str">
        <f>VLOOKUP(Q3018,NIVEAUXADMIN!E:F,2,FALSE)</f>
        <v>HT01152</v>
      </c>
      <c r="AA3018" s="206" t="str">
        <f>VLOOKUP(R3018,NIVEAUXADMIN!I:J,2,FALSE)</f>
        <v>HT01152-01</v>
      </c>
      <c r="AB3018" s="206">
        <f>IF(SUMPRODUCT(($A$4:$A3018=A3018)*($Q$4:$Q3018=Q3018))&gt;1,0,1)</f>
        <v>0</v>
      </c>
      <c r="AC3018" s="207">
        <f>IF(SUMPRODUCT(($A$4:$A3018=A3018)*($F$4:$F3018=F3018)*($Q$4:$Q3018=Q3018))&gt;1,0,1)</f>
        <v>0</v>
      </c>
      <c r="AD3018" s="206" t="str">
        <f t="shared" si="145"/>
        <v xml:space="preserve">{"Organisation": "World Vision International", "Indicateur": "Distribution de biens non-alimentaire", "Statut": "Réalisé", "Date de l'activité (passé ou planifiée)
( jj-mm-aaaa)": "1/12/2017", "Département": "Ouest", "Commune": "Pointe A Raquette", "Section Communale": "6ème La Source"}, </v>
      </c>
    </row>
    <row r="3019" spans="1:30" x14ac:dyDescent="0.25">
      <c r="A3019" s="143" t="s">
        <v>1080</v>
      </c>
      <c r="B3019" s="143"/>
      <c r="C3019" s="206"/>
      <c r="D3019" s="206" t="s">
        <v>15</v>
      </c>
      <c r="E3019" s="132">
        <v>42747</v>
      </c>
      <c r="F3019" s="148" t="s">
        <v>2416</v>
      </c>
      <c r="G3019" s="217" t="s">
        <v>1027</v>
      </c>
      <c r="H3019" s="138" t="str">
        <f>IFERROR(VLOOKUP(G3019,REFERENCES!O:P,2,FALSE),"")</f>
        <v/>
      </c>
      <c r="I3019" s="207">
        <v>84</v>
      </c>
      <c r="J3019" s="207"/>
      <c r="K3019" s="207"/>
      <c r="L3019" s="207"/>
      <c r="M3019" s="147"/>
      <c r="N3019" s="207">
        <v>84</v>
      </c>
      <c r="O3019" s="149" t="s">
        <v>1038</v>
      </c>
      <c r="P3019" s="206" t="s">
        <v>172</v>
      </c>
      <c r="Q3019" s="206" t="s">
        <v>492</v>
      </c>
      <c r="R3019" s="176" t="s">
        <v>1683</v>
      </c>
      <c r="S3019" s="206" t="s">
        <v>1931</v>
      </c>
      <c r="T3019" s="206"/>
      <c r="U3019" s="206"/>
      <c r="V3019" s="145"/>
      <c r="W3019" s="206" t="str">
        <f t="shared" si="143"/>
        <v>WOR2017112OUPO6È</v>
      </c>
      <c r="X3019" s="206">
        <f t="shared" si="144"/>
        <v>0</v>
      </c>
      <c r="Y3019" s="206" t="str">
        <f>VLOOKUP(P3019,NIVEAUXADMIN!A:B,2,FALSE)</f>
        <v>HT01</v>
      </c>
      <c r="Z3019" s="206" t="str">
        <f>VLOOKUP(Q3019,NIVEAUXADMIN!E:F,2,FALSE)</f>
        <v>HT01152</v>
      </c>
      <c r="AA3019" s="206" t="str">
        <f>VLOOKUP(R3019,NIVEAUXADMIN!I:J,2,FALSE)</f>
        <v>HT01152-01</v>
      </c>
      <c r="AB3019" s="206">
        <f>IF(SUMPRODUCT(($A$4:$A3019=A3019)*($Q$4:$Q3019=Q3019))&gt;1,0,1)</f>
        <v>0</v>
      </c>
      <c r="AC3019" s="207">
        <f>IF(SUMPRODUCT(($A$4:$A3019=A3019)*($F$4:$F3019=F3019)*($Q$4:$Q3019=Q3019))&gt;1,0,1)</f>
        <v>0</v>
      </c>
      <c r="AD3019" s="206" t="str">
        <f t="shared" si="145"/>
        <v xml:space="preserve">{"Organisation": "World Vision International", "Indicateur": "Formation technique", "Statut": "Réalisé", "Date de l'activité (passé ou planifiée)
( jj-mm-aaaa)": "1/12/2017", "Département": "Ouest", "Commune": "Pointe A Raquette", "Section Communale": "6ème La Source"}, </v>
      </c>
    </row>
    <row r="3020" spans="1:30" x14ac:dyDescent="0.25">
      <c r="A3020" s="206" t="s">
        <v>1080</v>
      </c>
      <c r="B3020" s="143"/>
      <c r="C3020" s="206"/>
      <c r="D3020" s="143" t="s">
        <v>15</v>
      </c>
      <c r="E3020" s="132">
        <v>42748</v>
      </c>
      <c r="F3020" s="148" t="s">
        <v>2417</v>
      </c>
      <c r="G3020" s="145" t="s">
        <v>1052</v>
      </c>
      <c r="H3020" s="138" t="str">
        <f>IFERROR(VLOOKUP(G3020,REFERENCES!O:P,2,FALSE),"")</f>
        <v xml:space="preserve">Nombre </v>
      </c>
      <c r="I3020" s="207">
        <v>14900</v>
      </c>
      <c r="J3020" s="207"/>
      <c r="K3020" s="207"/>
      <c r="L3020" s="207"/>
      <c r="M3020" s="147"/>
      <c r="N3020" s="207">
        <v>149</v>
      </c>
      <c r="O3020" s="149" t="s">
        <v>1038</v>
      </c>
      <c r="P3020" s="206" t="s">
        <v>172</v>
      </c>
      <c r="Q3020" s="206" t="s">
        <v>198</v>
      </c>
      <c r="R3020" s="176" t="s">
        <v>1209</v>
      </c>
      <c r="S3020" s="206" t="s">
        <v>1932</v>
      </c>
      <c r="T3020" s="206"/>
      <c r="U3020" s="206"/>
      <c r="V3020" s="145"/>
      <c r="W3020" s="206" t="str">
        <f t="shared" si="143"/>
        <v>WOR2017113OUAN10</v>
      </c>
      <c r="X3020" s="206">
        <f t="shared" si="144"/>
        <v>0</v>
      </c>
      <c r="Y3020" s="206" t="str">
        <f>VLOOKUP(P3020,NIVEAUXADMIN!A:B,2,FALSE)</f>
        <v>HT01</v>
      </c>
      <c r="Z3020" s="206" t="str">
        <f>VLOOKUP(Q3020,NIVEAUXADMIN!E:F,2,FALSE)</f>
        <v>HT01151</v>
      </c>
      <c r="AA3020" s="206" t="str">
        <f>VLOOKUP(R3020,NIVEAUXADMIN!I:J,2,FALSE)</f>
        <v>HT01151-05</v>
      </c>
      <c r="AB3020" s="206">
        <f>IF(SUMPRODUCT(($A$4:$A3020=A3020)*($Q$4:$Q3020=Q3020))&gt;1,0,1)</f>
        <v>0</v>
      </c>
      <c r="AC3020" s="207">
        <f>IF(SUMPRODUCT(($A$4:$A3020=A3020)*($F$4:$F3020=F3020)*($Q$4:$Q3020=Q3020))&gt;1,0,1)</f>
        <v>0</v>
      </c>
      <c r="AD3020" s="206" t="str">
        <f t="shared" si="145"/>
        <v xml:space="preserve">{"Organisation": "World Vision International", "Indicateur": "Distribution de biens non-alimentaire", "Statut": "Réalisé", "Date de l'activité (passé ou planifiée)
( jj-mm-aaaa)": "1/13/2017", "Département": "Ouest", "Commune": "Anse A Galet", "Section Communale": "10ème Pickmy"}, </v>
      </c>
    </row>
    <row r="3021" spans="1:30" x14ac:dyDescent="0.25">
      <c r="A3021" s="206" t="s">
        <v>1080</v>
      </c>
      <c r="B3021" s="143"/>
      <c r="C3021" s="206"/>
      <c r="D3021" s="143" t="s">
        <v>15</v>
      </c>
      <c r="E3021" s="132">
        <v>42748</v>
      </c>
      <c r="F3021" s="148" t="s">
        <v>2416</v>
      </c>
      <c r="G3021" s="217" t="s">
        <v>1027</v>
      </c>
      <c r="H3021" s="138" t="str">
        <f>IFERROR(VLOOKUP(G3021,REFERENCES!O:P,2,FALSE),"")</f>
        <v/>
      </c>
      <c r="I3021" s="207">
        <v>149</v>
      </c>
      <c r="J3021" s="207"/>
      <c r="K3021" s="207"/>
      <c r="L3021" s="207"/>
      <c r="M3021" s="147"/>
      <c r="N3021" s="207">
        <v>149</v>
      </c>
      <c r="O3021" s="149" t="s">
        <v>1038</v>
      </c>
      <c r="P3021" s="206" t="s">
        <v>172</v>
      </c>
      <c r="Q3021" s="206" t="s">
        <v>198</v>
      </c>
      <c r="R3021" s="176" t="s">
        <v>1209</v>
      </c>
      <c r="S3021" s="206" t="s">
        <v>1932</v>
      </c>
      <c r="T3021" s="206"/>
      <c r="U3021" s="206"/>
      <c r="V3021" s="145"/>
      <c r="W3021" s="206" t="str">
        <f t="shared" si="143"/>
        <v>WOR2017113OUAN10</v>
      </c>
      <c r="X3021" s="206">
        <f t="shared" si="144"/>
        <v>0</v>
      </c>
      <c r="Y3021" s="206" t="str">
        <f>VLOOKUP(P3021,NIVEAUXADMIN!A:B,2,FALSE)</f>
        <v>HT01</v>
      </c>
      <c r="Z3021" s="206" t="str">
        <f>VLOOKUP(Q3021,NIVEAUXADMIN!E:F,2,FALSE)</f>
        <v>HT01151</v>
      </c>
      <c r="AA3021" s="206" t="str">
        <f>VLOOKUP(R3021,NIVEAUXADMIN!I:J,2,FALSE)</f>
        <v>HT01151-05</v>
      </c>
      <c r="AB3021" s="206">
        <f>IF(SUMPRODUCT(($A$4:$A3021=A3021)*($Q$4:$Q3021=Q3021))&gt;1,0,1)</f>
        <v>0</v>
      </c>
      <c r="AC3021" s="207">
        <f>IF(SUMPRODUCT(($A$4:$A3021=A3021)*($F$4:$F3021=F3021)*($Q$4:$Q3021=Q3021))&gt;1,0,1)</f>
        <v>0</v>
      </c>
      <c r="AD3021" s="206" t="str">
        <f t="shared" si="145"/>
        <v xml:space="preserve">{"Organisation": "World Vision International", "Indicateur": "Formation technique", "Statut": "Réalisé", "Date de l'activité (passé ou planifiée)
( jj-mm-aaaa)": "1/13/2017", "Département": "Ouest", "Commune": "Anse A Galet", "Section Communale": "10ème Pickmy"}, </v>
      </c>
    </row>
    <row r="3022" spans="1:30" x14ac:dyDescent="0.25">
      <c r="A3022" s="206" t="s">
        <v>1080</v>
      </c>
      <c r="B3022" s="143"/>
      <c r="C3022" s="206"/>
      <c r="D3022" s="206" t="s">
        <v>15</v>
      </c>
      <c r="E3022" s="132">
        <v>42752</v>
      </c>
      <c r="F3022" s="148" t="s">
        <v>2417</v>
      </c>
      <c r="G3022" s="145" t="s">
        <v>1052</v>
      </c>
      <c r="H3022" s="138" t="str">
        <f>IFERROR(VLOOKUP(G3022,REFERENCES!O:P,2,FALSE),"")</f>
        <v xml:space="preserve">Nombre </v>
      </c>
      <c r="I3022" s="207">
        <v>12300</v>
      </c>
      <c r="J3022" s="207"/>
      <c r="K3022" s="207"/>
      <c r="L3022" s="207"/>
      <c r="M3022" s="147"/>
      <c r="N3022" s="207">
        <v>123</v>
      </c>
      <c r="O3022" s="149" t="s">
        <v>1038</v>
      </c>
      <c r="P3022" s="206" t="s">
        <v>172</v>
      </c>
      <c r="Q3022" s="206" t="s">
        <v>198</v>
      </c>
      <c r="R3022" s="176" t="s">
        <v>1323</v>
      </c>
      <c r="S3022" s="206" t="s">
        <v>1933</v>
      </c>
      <c r="T3022" s="206"/>
      <c r="U3022" s="206"/>
      <c r="V3022" s="145"/>
      <c r="W3022" s="206" t="str">
        <f t="shared" si="143"/>
        <v>WOR2017117OUAN1È</v>
      </c>
      <c r="X3022" s="206">
        <f t="shared" si="144"/>
        <v>0</v>
      </c>
      <c r="Y3022" s="206" t="str">
        <f>VLOOKUP(P3022,NIVEAUXADMIN!A:B,2,FALSE)</f>
        <v>HT01</v>
      </c>
      <c r="Z3022" s="206" t="str">
        <f>VLOOKUP(Q3022,NIVEAUXADMIN!E:F,2,FALSE)</f>
        <v>HT01151</v>
      </c>
      <c r="AA3022" s="206" t="str">
        <f>VLOOKUP(R3022,NIVEAUXADMIN!I:J,2,FALSE)</f>
        <v>HT01151-01</v>
      </c>
      <c r="AB3022" s="206">
        <f>IF(SUMPRODUCT(($A$4:$A3022=A3022)*($Q$4:$Q3022=Q3022))&gt;1,0,1)</f>
        <v>0</v>
      </c>
      <c r="AC3022" s="207">
        <f>IF(SUMPRODUCT(($A$4:$A3022=A3022)*($F$4:$F3022=F3022)*($Q$4:$Q3022=Q3022))&gt;1,0,1)</f>
        <v>0</v>
      </c>
      <c r="AD3022" s="206" t="str">
        <f t="shared" si="145"/>
        <v xml:space="preserve">{"Organisation": "World Vision International", "Indicateur": "Distribution de biens non-alimentaire", "Statut": "Réalisé", "Date de l'activité (passé ou planifiée)
( jj-mm-aaaa)": "1/17/2017", "Département": "Ouest", "Commune": "Anse A Galet", "Section Communale": "1ère Palma"}, </v>
      </c>
    </row>
    <row r="3023" spans="1:30" x14ac:dyDescent="0.25">
      <c r="A3023" s="206" t="s">
        <v>1080</v>
      </c>
      <c r="B3023" s="143"/>
      <c r="C3023" s="206"/>
      <c r="D3023" s="206" t="s">
        <v>15</v>
      </c>
      <c r="E3023" s="132">
        <v>42752</v>
      </c>
      <c r="F3023" s="148" t="s">
        <v>2416</v>
      </c>
      <c r="G3023" s="217" t="s">
        <v>1027</v>
      </c>
      <c r="H3023" s="138" t="str">
        <f>IFERROR(VLOOKUP(G3023,REFERENCES!O:P,2,FALSE),"")</f>
        <v/>
      </c>
      <c r="I3023" s="207">
        <v>123</v>
      </c>
      <c r="J3023" s="207"/>
      <c r="K3023" s="207"/>
      <c r="L3023" s="207"/>
      <c r="M3023" s="147"/>
      <c r="N3023" s="207">
        <v>123</v>
      </c>
      <c r="O3023" s="149" t="s">
        <v>1038</v>
      </c>
      <c r="P3023" s="206" t="s">
        <v>172</v>
      </c>
      <c r="Q3023" s="206" t="s">
        <v>198</v>
      </c>
      <c r="R3023" s="176" t="s">
        <v>1323</v>
      </c>
      <c r="S3023" s="206" t="s">
        <v>1933</v>
      </c>
      <c r="T3023" s="206"/>
      <c r="U3023" s="206"/>
      <c r="V3023" s="145"/>
      <c r="W3023" s="206" t="str">
        <f t="shared" si="143"/>
        <v>WOR2017117OUAN1È</v>
      </c>
      <c r="X3023" s="206">
        <f t="shared" si="144"/>
        <v>0</v>
      </c>
      <c r="Y3023" s="206" t="str">
        <f>VLOOKUP(P3023,NIVEAUXADMIN!A:B,2,FALSE)</f>
        <v>HT01</v>
      </c>
      <c r="Z3023" s="206" t="str">
        <f>VLOOKUP(Q3023,NIVEAUXADMIN!E:F,2,FALSE)</f>
        <v>HT01151</v>
      </c>
      <c r="AA3023" s="206" t="str">
        <f>VLOOKUP(R3023,NIVEAUXADMIN!I:J,2,FALSE)</f>
        <v>HT01151-01</v>
      </c>
      <c r="AB3023" s="206">
        <f>IF(SUMPRODUCT(($A$4:$A3023=A3023)*($Q$4:$Q3023=Q3023))&gt;1,0,1)</f>
        <v>0</v>
      </c>
      <c r="AC3023" s="207">
        <f>IF(SUMPRODUCT(($A$4:$A3023=A3023)*($F$4:$F3023=F3023)*($Q$4:$Q3023=Q3023))&gt;1,0,1)</f>
        <v>0</v>
      </c>
      <c r="AD3023" s="206" t="str">
        <f t="shared" si="145"/>
        <v xml:space="preserve">{"Organisation": "World Vision International", "Indicateur": "Formation technique", "Statut": "Réalisé", "Date de l'activité (passé ou planifiée)
( jj-mm-aaaa)": "1/17/2017", "Département": "Ouest", "Commune": "Anse A Galet", "Section Communale": "1ère Palma"}, </v>
      </c>
    </row>
    <row r="3024" spans="1:30" x14ac:dyDescent="0.25">
      <c r="A3024" s="206" t="s">
        <v>1080</v>
      </c>
      <c r="B3024" s="143"/>
      <c r="C3024" s="206"/>
      <c r="D3024" s="143" t="s">
        <v>15</v>
      </c>
      <c r="E3024" s="132">
        <v>42752</v>
      </c>
      <c r="F3024" s="148" t="s">
        <v>2417</v>
      </c>
      <c r="G3024" s="145" t="s">
        <v>1052</v>
      </c>
      <c r="H3024" s="138" t="str">
        <f>IFERROR(VLOOKUP(G3024,REFERENCES!O:P,2,FALSE),"")</f>
        <v xml:space="preserve">Nombre </v>
      </c>
      <c r="I3024" s="207">
        <v>9400</v>
      </c>
      <c r="J3024" s="207"/>
      <c r="K3024" s="207"/>
      <c r="L3024" s="207"/>
      <c r="M3024" s="147"/>
      <c r="N3024" s="207">
        <v>94</v>
      </c>
      <c r="O3024" s="149" t="s">
        <v>1038</v>
      </c>
      <c r="P3024" s="206" t="s">
        <v>172</v>
      </c>
      <c r="Q3024" s="206" t="s">
        <v>198</v>
      </c>
      <c r="R3024" s="176" t="s">
        <v>1323</v>
      </c>
      <c r="S3024" s="206" t="s">
        <v>1934</v>
      </c>
      <c r="T3024" s="206"/>
      <c r="U3024" s="206"/>
      <c r="V3024" s="145"/>
      <c r="W3024" s="206" t="str">
        <f t="shared" si="143"/>
        <v>WOR2017117OUAN1È</v>
      </c>
      <c r="X3024" s="206">
        <f t="shared" si="144"/>
        <v>0</v>
      </c>
      <c r="Y3024" s="206" t="str">
        <f>VLOOKUP(P3024,NIVEAUXADMIN!A:B,2,FALSE)</f>
        <v>HT01</v>
      </c>
      <c r="Z3024" s="206" t="str">
        <f>VLOOKUP(Q3024,NIVEAUXADMIN!E:F,2,FALSE)</f>
        <v>HT01151</v>
      </c>
      <c r="AA3024" s="206" t="str">
        <f>VLOOKUP(R3024,NIVEAUXADMIN!I:J,2,FALSE)</f>
        <v>HT01151-01</v>
      </c>
      <c r="AB3024" s="206">
        <f>IF(SUMPRODUCT(($A$4:$A3024=A3024)*($Q$4:$Q3024=Q3024))&gt;1,0,1)</f>
        <v>0</v>
      </c>
      <c r="AC3024" s="207">
        <f>IF(SUMPRODUCT(($A$4:$A3024=A3024)*($F$4:$F3024=F3024)*($Q$4:$Q3024=Q3024))&gt;1,0,1)</f>
        <v>0</v>
      </c>
      <c r="AD3024" s="206" t="str">
        <f t="shared" si="145"/>
        <v xml:space="preserve">{"Organisation": "World Vision International", "Indicateur": "Distribution de biens non-alimentaire", "Statut": "Réalisé", "Date de l'activité (passé ou planifiée)
( jj-mm-aaaa)": "1/17/2017", "Département": "Ouest", "Commune": "Anse A Galet", "Section Communale": "1ère Palma"}, </v>
      </c>
    </row>
    <row r="3025" spans="1:30" x14ac:dyDescent="0.25">
      <c r="A3025" s="206" t="s">
        <v>1080</v>
      </c>
      <c r="B3025" s="143"/>
      <c r="C3025" s="206"/>
      <c r="D3025" s="143" t="s">
        <v>15</v>
      </c>
      <c r="E3025" s="132">
        <v>42752</v>
      </c>
      <c r="F3025" s="148" t="s">
        <v>2416</v>
      </c>
      <c r="G3025" s="217" t="s">
        <v>1027</v>
      </c>
      <c r="H3025" s="138" t="str">
        <f>IFERROR(VLOOKUP(G3025,REFERENCES!O:P,2,FALSE),"")</f>
        <v/>
      </c>
      <c r="I3025" s="207">
        <v>94</v>
      </c>
      <c r="J3025" s="207"/>
      <c r="K3025" s="207"/>
      <c r="L3025" s="207"/>
      <c r="M3025" s="147"/>
      <c r="N3025" s="207">
        <v>94</v>
      </c>
      <c r="O3025" s="149" t="s">
        <v>1038</v>
      </c>
      <c r="P3025" s="206" t="s">
        <v>172</v>
      </c>
      <c r="Q3025" s="206" t="s">
        <v>198</v>
      </c>
      <c r="R3025" s="176" t="s">
        <v>1323</v>
      </c>
      <c r="S3025" s="206" t="s">
        <v>1934</v>
      </c>
      <c r="T3025" s="206"/>
      <c r="U3025" s="206"/>
      <c r="V3025" s="145"/>
      <c r="W3025" s="206" t="str">
        <f t="shared" si="143"/>
        <v>WOR2017117OUAN1È</v>
      </c>
      <c r="X3025" s="206">
        <f t="shared" si="144"/>
        <v>0</v>
      </c>
      <c r="Y3025" s="206" t="str">
        <f>VLOOKUP(P3025,NIVEAUXADMIN!A:B,2,FALSE)</f>
        <v>HT01</v>
      </c>
      <c r="Z3025" s="206" t="str">
        <f>VLOOKUP(Q3025,NIVEAUXADMIN!E:F,2,FALSE)</f>
        <v>HT01151</v>
      </c>
      <c r="AA3025" s="206" t="str">
        <f>VLOOKUP(R3025,NIVEAUXADMIN!I:J,2,FALSE)</f>
        <v>HT01151-01</v>
      </c>
      <c r="AB3025" s="206">
        <f>IF(SUMPRODUCT(($A$4:$A3025=A3025)*($Q$4:$Q3025=Q3025))&gt;1,0,1)</f>
        <v>0</v>
      </c>
      <c r="AC3025" s="207">
        <f>IF(SUMPRODUCT(($A$4:$A3025=A3025)*($F$4:$F3025=F3025)*($Q$4:$Q3025=Q3025))&gt;1,0,1)</f>
        <v>0</v>
      </c>
      <c r="AD3025" s="206" t="str">
        <f t="shared" si="145"/>
        <v xml:space="preserve">{"Organisation": "World Vision International", "Indicateur": "Formation technique", "Statut": "Réalisé", "Date de l'activité (passé ou planifiée)
( jj-mm-aaaa)": "1/17/2017", "Département": "Ouest", "Commune": "Anse A Galet", "Section Communale": "1ère Palma"}, </v>
      </c>
    </row>
    <row r="3026" spans="1:30" x14ac:dyDescent="0.25">
      <c r="A3026" s="206" t="s">
        <v>1080</v>
      </c>
      <c r="B3026" s="143"/>
      <c r="C3026" s="206"/>
      <c r="D3026" s="143" t="s">
        <v>15</v>
      </c>
      <c r="E3026" s="132">
        <v>42752</v>
      </c>
      <c r="F3026" s="148" t="s">
        <v>2417</v>
      </c>
      <c r="G3026" s="145" t="s">
        <v>1052</v>
      </c>
      <c r="H3026" s="138" t="str">
        <f>IFERROR(VLOOKUP(G3026,REFERENCES!O:P,2,FALSE),"")</f>
        <v xml:space="preserve">Nombre </v>
      </c>
      <c r="I3026" s="207">
        <v>10800</v>
      </c>
      <c r="J3026" s="207"/>
      <c r="K3026" s="207"/>
      <c r="L3026" s="207"/>
      <c r="M3026" s="147"/>
      <c r="N3026" s="207">
        <v>108</v>
      </c>
      <c r="O3026" s="149" t="s">
        <v>1038</v>
      </c>
      <c r="P3026" s="206" t="s">
        <v>172</v>
      </c>
      <c r="Q3026" s="206" t="s">
        <v>198</v>
      </c>
      <c r="R3026" s="176" t="s">
        <v>1323</v>
      </c>
      <c r="S3026" s="206" t="s">
        <v>1935</v>
      </c>
      <c r="T3026" s="206"/>
      <c r="U3026" s="206"/>
      <c r="V3026" s="145"/>
      <c r="W3026" s="206" t="str">
        <f t="shared" si="143"/>
        <v>WOR2017117OUAN1È</v>
      </c>
      <c r="X3026" s="206">
        <f t="shared" si="144"/>
        <v>0</v>
      </c>
      <c r="Y3026" s="206" t="str">
        <f>VLOOKUP(P3026,NIVEAUXADMIN!A:B,2,FALSE)</f>
        <v>HT01</v>
      </c>
      <c r="Z3026" s="206" t="str">
        <f>VLOOKUP(Q3026,NIVEAUXADMIN!E:F,2,FALSE)</f>
        <v>HT01151</v>
      </c>
      <c r="AA3026" s="206" t="str">
        <f>VLOOKUP(R3026,NIVEAUXADMIN!I:J,2,FALSE)</f>
        <v>HT01151-01</v>
      </c>
      <c r="AB3026" s="206">
        <f>IF(SUMPRODUCT(($A$4:$A3026=A3026)*($Q$4:$Q3026=Q3026))&gt;1,0,1)</f>
        <v>0</v>
      </c>
      <c r="AC3026" s="207">
        <f>IF(SUMPRODUCT(($A$4:$A3026=A3026)*($F$4:$F3026=F3026)*($Q$4:$Q3026=Q3026))&gt;1,0,1)</f>
        <v>0</v>
      </c>
      <c r="AD3026" s="206" t="str">
        <f t="shared" si="145"/>
        <v xml:space="preserve">{"Organisation": "World Vision International", "Indicateur": "Distribution de biens non-alimentaire", "Statut": "Réalisé", "Date de l'activité (passé ou planifiée)
( jj-mm-aaaa)": "1/17/2017", "Département": "Ouest", "Commune": "Anse A Galet", "Section Communale": "1ère Palma"}, </v>
      </c>
    </row>
    <row r="3027" spans="1:30" x14ac:dyDescent="0.25">
      <c r="A3027" s="206" t="s">
        <v>1080</v>
      </c>
      <c r="B3027" s="143"/>
      <c r="C3027" s="206"/>
      <c r="D3027" s="206" t="s">
        <v>15</v>
      </c>
      <c r="E3027" s="132">
        <v>42752</v>
      </c>
      <c r="F3027" s="148" t="s">
        <v>2416</v>
      </c>
      <c r="G3027" s="217" t="s">
        <v>1027</v>
      </c>
      <c r="H3027" s="138" t="str">
        <f>IFERROR(VLOOKUP(G3027,REFERENCES!O:P,2,FALSE),"")</f>
        <v/>
      </c>
      <c r="I3027" s="207">
        <v>108</v>
      </c>
      <c r="J3027" s="207"/>
      <c r="K3027" s="207"/>
      <c r="L3027" s="207"/>
      <c r="M3027" s="147"/>
      <c r="N3027" s="207">
        <v>108</v>
      </c>
      <c r="O3027" s="149" t="s">
        <v>1038</v>
      </c>
      <c r="P3027" s="206" t="s">
        <v>172</v>
      </c>
      <c r="Q3027" s="206" t="s">
        <v>198</v>
      </c>
      <c r="R3027" s="176" t="s">
        <v>1323</v>
      </c>
      <c r="S3027" s="206" t="s">
        <v>1935</v>
      </c>
      <c r="T3027" s="206"/>
      <c r="U3027" s="206"/>
      <c r="V3027" s="145"/>
      <c r="W3027" s="206" t="str">
        <f t="shared" si="143"/>
        <v>WOR2017117OUAN1È</v>
      </c>
      <c r="X3027" s="206">
        <f t="shared" si="144"/>
        <v>0</v>
      </c>
      <c r="Y3027" s="206" t="str">
        <f>VLOOKUP(P3027,NIVEAUXADMIN!A:B,2,FALSE)</f>
        <v>HT01</v>
      </c>
      <c r="Z3027" s="206" t="str">
        <f>VLOOKUP(Q3027,NIVEAUXADMIN!E:F,2,FALSE)</f>
        <v>HT01151</v>
      </c>
      <c r="AA3027" s="206" t="str">
        <f>VLOOKUP(R3027,NIVEAUXADMIN!I:J,2,FALSE)</f>
        <v>HT01151-01</v>
      </c>
      <c r="AB3027" s="206">
        <f>IF(SUMPRODUCT(($A$4:$A3027=A3027)*($Q$4:$Q3027=Q3027))&gt;1,0,1)</f>
        <v>0</v>
      </c>
      <c r="AC3027" s="207">
        <f>IF(SUMPRODUCT(($A$4:$A3027=A3027)*($F$4:$F3027=F3027)*($Q$4:$Q3027=Q3027))&gt;1,0,1)</f>
        <v>0</v>
      </c>
      <c r="AD3027" s="206" t="str">
        <f t="shared" si="145"/>
        <v xml:space="preserve">{"Organisation": "World Vision International", "Indicateur": "Formation technique", "Statut": "Réalisé", "Date de l'activité (passé ou planifiée)
( jj-mm-aaaa)": "1/17/2017", "Département": "Ouest", "Commune": "Anse A Galet", "Section Communale": "1ère Palma"}, </v>
      </c>
    </row>
    <row r="3028" spans="1:30" s="206" customFormat="1" x14ac:dyDescent="0.25">
      <c r="A3028" s="206" t="s">
        <v>1080</v>
      </c>
      <c r="D3028" s="206" t="s">
        <v>15</v>
      </c>
      <c r="E3028" s="132">
        <v>42752</v>
      </c>
      <c r="F3028" s="208" t="s">
        <v>2416</v>
      </c>
      <c r="G3028" s="217" t="s">
        <v>1027</v>
      </c>
      <c r="H3028" s="210" t="str">
        <f>IFERROR(VLOOKUP(G3028,REFERENCES!O:P,2,FALSE),"")</f>
        <v/>
      </c>
      <c r="I3028" s="207">
        <v>104</v>
      </c>
      <c r="J3028" s="207"/>
      <c r="K3028" s="207"/>
      <c r="L3028" s="207"/>
      <c r="M3028" s="147"/>
      <c r="N3028" s="207">
        <v>104</v>
      </c>
      <c r="O3028" s="149" t="s">
        <v>1038</v>
      </c>
      <c r="P3028" s="206" t="s">
        <v>172</v>
      </c>
      <c r="Q3028" s="206" t="s">
        <v>198</v>
      </c>
      <c r="R3028" s="176" t="s">
        <v>1596</v>
      </c>
      <c r="S3028" s="206" t="s">
        <v>1936</v>
      </c>
      <c r="V3028" s="145"/>
      <c r="W3028" s="206" t="str">
        <f t="shared" si="143"/>
        <v>WOR2017117OUAN4È</v>
      </c>
      <c r="X3028" s="206">
        <f t="shared" si="144"/>
        <v>0</v>
      </c>
      <c r="Y3028" s="206" t="str">
        <f>VLOOKUP(P3028,NIVEAUXADMIN!A:B,2,FALSE)</f>
        <v>HT01</v>
      </c>
      <c r="Z3028" s="206" t="str">
        <f>VLOOKUP(Q3028,NIVEAUXADMIN!E:F,2,FALSE)</f>
        <v>HT01151</v>
      </c>
      <c r="AA3028" s="206" t="str">
        <f>VLOOKUP(R3028,NIVEAUXADMIN!I:J,2,FALSE)</f>
        <v>HT01151-04</v>
      </c>
      <c r="AB3028" s="206">
        <f>IF(SUMPRODUCT(($A$4:$A3028=A3028)*($Q$4:$Q3028=Q3028))&gt;1,0,1)</f>
        <v>0</v>
      </c>
      <c r="AC3028" s="207">
        <f>IF(SUMPRODUCT(($A$4:$A3028=A3028)*($F$4:$F3028=F3028)*($Q$4:$Q3028=Q3028))&gt;1,0,1)</f>
        <v>0</v>
      </c>
      <c r="AD3028" s="206" t="str">
        <f t="shared" si="145"/>
        <v xml:space="preserve">{"Organisation": "World Vision International", "Indicateur": "Formation technique", "Statut": "Réalisé", "Date de l'activité (passé ou planifiée)
( jj-mm-aaaa)": "1/17/2017", "Département": "Ouest", "Commune": "Anse A Galet", "Section Communale": "4ème Grand Lagon"}, </v>
      </c>
    </row>
    <row r="3029" spans="1:30" s="206" customFormat="1" x14ac:dyDescent="0.25">
      <c r="A3029" s="206" t="s">
        <v>1080</v>
      </c>
      <c r="D3029" s="206" t="s">
        <v>15</v>
      </c>
      <c r="E3029" s="132">
        <v>42754</v>
      </c>
      <c r="F3029" s="208" t="s">
        <v>2417</v>
      </c>
      <c r="G3029" s="145" t="s">
        <v>1052</v>
      </c>
      <c r="H3029" s="210" t="str">
        <f>IFERROR(VLOOKUP(G3029,REFERENCES!O:P,2,FALSE),"")</f>
        <v xml:space="preserve">Nombre </v>
      </c>
      <c r="I3029" s="207">
        <v>18100</v>
      </c>
      <c r="J3029" s="207"/>
      <c r="K3029" s="207"/>
      <c r="L3029" s="207"/>
      <c r="M3029" s="147"/>
      <c r="N3029" s="207">
        <v>181</v>
      </c>
      <c r="O3029" s="149" t="s">
        <v>1038</v>
      </c>
      <c r="P3029" s="206" t="s">
        <v>172</v>
      </c>
      <c r="Q3029" s="206" t="s">
        <v>198</v>
      </c>
      <c r="R3029" s="176" t="s">
        <v>1216</v>
      </c>
      <c r="S3029" s="206" t="s">
        <v>1950</v>
      </c>
      <c r="V3029" s="145"/>
      <c r="W3029" s="206" t="str">
        <f t="shared" si="143"/>
        <v>WOR2017119OUAN11</v>
      </c>
      <c r="X3029" s="206">
        <f t="shared" si="144"/>
        <v>0</v>
      </c>
      <c r="Y3029" s="206" t="str">
        <f>VLOOKUP(P3029,NIVEAUXADMIN!A:B,2,FALSE)</f>
        <v>HT01</v>
      </c>
      <c r="Z3029" s="206" t="str">
        <f>VLOOKUP(Q3029,NIVEAUXADMIN!E:F,2,FALSE)</f>
        <v>HT01151</v>
      </c>
      <c r="AA3029" s="206" t="str">
        <f>VLOOKUP(R3029,NIVEAUXADMIN!I:J,2,FALSE)</f>
        <v>HT01151-06</v>
      </c>
      <c r="AB3029" s="206">
        <f>IF(SUMPRODUCT(($A$4:$A3029=A3029)*($Q$4:$Q3029=Q3029))&gt;1,0,1)</f>
        <v>0</v>
      </c>
      <c r="AC3029" s="207">
        <f>IF(SUMPRODUCT(($A$4:$A3029=A3029)*($F$4:$F3029=F3029)*($Q$4:$Q3029=Q3029))&gt;1,0,1)</f>
        <v>0</v>
      </c>
      <c r="AD3029" s="206" t="str">
        <f t="shared" si="145"/>
        <v xml:space="preserve">{"Organisation": "World Vision International", "Indicateur": "Distribution de biens non-alimentaire", "Statut": "Réalisé", "Date de l'activité (passé ou planifiée)
( jj-mm-aaaa)": "1/19/2017", "Département": "Ouest", "Commune": "Anse A Galet", "Section Communale": "11ème Petite Anse"}, </v>
      </c>
    </row>
    <row r="3030" spans="1:30" s="206" customFormat="1" x14ac:dyDescent="0.25">
      <c r="A3030" s="206" t="s">
        <v>1080</v>
      </c>
      <c r="D3030" s="206" t="s">
        <v>15</v>
      </c>
      <c r="E3030" s="132">
        <v>42754</v>
      </c>
      <c r="F3030" s="208" t="s">
        <v>2416</v>
      </c>
      <c r="G3030" s="217" t="s">
        <v>1027</v>
      </c>
      <c r="H3030" s="210" t="str">
        <f>IFERROR(VLOOKUP(G3030,REFERENCES!O:P,2,FALSE),"")</f>
        <v/>
      </c>
      <c r="I3030" s="207">
        <v>181</v>
      </c>
      <c r="J3030" s="207"/>
      <c r="K3030" s="207"/>
      <c r="L3030" s="207"/>
      <c r="M3030" s="147"/>
      <c r="N3030" s="207">
        <v>181</v>
      </c>
      <c r="O3030" s="149" t="s">
        <v>1038</v>
      </c>
      <c r="P3030" s="206" t="s">
        <v>172</v>
      </c>
      <c r="Q3030" s="206" t="s">
        <v>198</v>
      </c>
      <c r="R3030" s="176" t="s">
        <v>1216</v>
      </c>
      <c r="S3030" s="206" t="s">
        <v>1950</v>
      </c>
      <c r="V3030" s="145"/>
      <c r="W3030" s="206" t="str">
        <f t="shared" si="143"/>
        <v>WOR2017119OUAN11</v>
      </c>
      <c r="X3030" s="206">
        <f t="shared" si="144"/>
        <v>0</v>
      </c>
      <c r="Y3030" s="206" t="str">
        <f>VLOOKUP(P3030,NIVEAUXADMIN!A:B,2,FALSE)</f>
        <v>HT01</v>
      </c>
      <c r="Z3030" s="206" t="str">
        <f>VLOOKUP(Q3030,NIVEAUXADMIN!E:F,2,FALSE)</f>
        <v>HT01151</v>
      </c>
      <c r="AA3030" s="206" t="str">
        <f>VLOOKUP(R3030,NIVEAUXADMIN!I:J,2,FALSE)</f>
        <v>HT01151-06</v>
      </c>
      <c r="AB3030" s="206">
        <f>IF(SUMPRODUCT(($A$4:$A3030=A3030)*($Q$4:$Q3030=Q3030))&gt;1,0,1)</f>
        <v>0</v>
      </c>
      <c r="AC3030" s="207">
        <f>IF(SUMPRODUCT(($A$4:$A3030=A3030)*($F$4:$F3030=F3030)*($Q$4:$Q3030=Q3030))&gt;1,0,1)</f>
        <v>0</v>
      </c>
      <c r="AD3030" s="206" t="str">
        <f t="shared" si="145"/>
        <v xml:space="preserve">{"Organisation": "World Vision International", "Indicateur": "Formation technique", "Statut": "Réalisé", "Date de l'activité (passé ou planifiée)
( jj-mm-aaaa)": "1/19/2017", "Département": "Ouest", "Commune": "Anse A Galet", "Section Communale": "11ème Petite Anse"}, </v>
      </c>
    </row>
    <row r="3031" spans="1:30" s="206" customFormat="1" x14ac:dyDescent="0.25">
      <c r="A3031" s="206" t="s">
        <v>1080</v>
      </c>
      <c r="D3031" s="206" t="s">
        <v>15</v>
      </c>
      <c r="E3031" s="132">
        <v>42754</v>
      </c>
      <c r="F3031" s="208" t="s">
        <v>2417</v>
      </c>
      <c r="G3031" s="145" t="s">
        <v>1052</v>
      </c>
      <c r="H3031" s="210" t="str">
        <f>IFERROR(VLOOKUP(G3031,REFERENCES!O:P,2,FALSE),"")</f>
        <v xml:space="preserve">Nombre </v>
      </c>
      <c r="I3031" s="207">
        <v>17600</v>
      </c>
      <c r="J3031" s="207"/>
      <c r="K3031" s="207"/>
      <c r="L3031" s="207"/>
      <c r="M3031" s="147"/>
      <c r="N3031" s="207">
        <v>176</v>
      </c>
      <c r="O3031" s="149" t="s">
        <v>1038</v>
      </c>
      <c r="P3031" s="206" t="s">
        <v>172</v>
      </c>
      <c r="Q3031" s="206" t="s">
        <v>198</v>
      </c>
      <c r="R3031" s="176" t="s">
        <v>1216</v>
      </c>
      <c r="S3031" s="206" t="s">
        <v>1954</v>
      </c>
      <c r="V3031" s="145"/>
      <c r="W3031" s="206" t="str">
        <f t="shared" si="143"/>
        <v>WOR2017119OUAN11</v>
      </c>
      <c r="X3031" s="206">
        <f t="shared" si="144"/>
        <v>0</v>
      </c>
      <c r="Y3031" s="206" t="str">
        <f>VLOOKUP(P3031,NIVEAUXADMIN!A:B,2,FALSE)</f>
        <v>HT01</v>
      </c>
      <c r="Z3031" s="206" t="str">
        <f>VLOOKUP(Q3031,NIVEAUXADMIN!E:F,2,FALSE)</f>
        <v>HT01151</v>
      </c>
      <c r="AA3031" s="206" t="str">
        <f>VLOOKUP(R3031,NIVEAUXADMIN!I:J,2,FALSE)</f>
        <v>HT01151-06</v>
      </c>
      <c r="AB3031" s="206">
        <f>IF(SUMPRODUCT(($A$4:$A3031=A3031)*($Q$4:$Q3031=Q3031))&gt;1,0,1)</f>
        <v>0</v>
      </c>
      <c r="AC3031" s="207">
        <f>IF(SUMPRODUCT(($A$4:$A3031=A3031)*($F$4:$F3031=F3031)*($Q$4:$Q3031=Q3031))&gt;1,0,1)</f>
        <v>0</v>
      </c>
      <c r="AD3031" s="206" t="str">
        <f t="shared" si="145"/>
        <v xml:space="preserve">{"Organisation": "World Vision International", "Indicateur": "Distribution de biens non-alimentaire", "Statut": "Réalisé", "Date de l'activité (passé ou planifiée)
( jj-mm-aaaa)": "1/19/2017", "Département": "Ouest", "Commune": "Anse A Galet", "Section Communale": "11ème Petite Anse"}, </v>
      </c>
    </row>
    <row r="3032" spans="1:30" s="142" customFormat="1" x14ac:dyDescent="0.25">
      <c r="A3032" s="206" t="s">
        <v>1080</v>
      </c>
      <c r="B3032" s="206"/>
      <c r="C3032" s="206"/>
      <c r="D3032" s="206" t="s">
        <v>15</v>
      </c>
      <c r="E3032" s="132">
        <v>42754</v>
      </c>
      <c r="F3032" s="208" t="s">
        <v>2416</v>
      </c>
      <c r="G3032" s="217" t="s">
        <v>1027</v>
      </c>
      <c r="H3032" s="210" t="str">
        <f>IFERROR(VLOOKUP(G3032,REFERENCES!O:P,2,FALSE),"")</f>
        <v/>
      </c>
      <c r="I3032" s="207">
        <v>176</v>
      </c>
      <c r="J3032" s="207"/>
      <c r="K3032" s="207"/>
      <c r="L3032" s="207"/>
      <c r="M3032" s="147"/>
      <c r="N3032" s="207">
        <v>176</v>
      </c>
      <c r="O3032" s="149" t="s">
        <v>1038</v>
      </c>
      <c r="P3032" s="206" t="s">
        <v>172</v>
      </c>
      <c r="Q3032" s="206" t="s">
        <v>198</v>
      </c>
      <c r="R3032" s="176" t="s">
        <v>1216</v>
      </c>
      <c r="S3032" s="206" t="s">
        <v>1954</v>
      </c>
      <c r="T3032" s="206"/>
      <c r="U3032" s="206"/>
      <c r="V3032" s="145"/>
      <c r="W3032" s="206" t="str">
        <f t="shared" si="143"/>
        <v>WOR2017119OUAN11</v>
      </c>
      <c r="X3032" s="206">
        <f t="shared" si="144"/>
        <v>0</v>
      </c>
      <c r="Y3032" s="206" t="str">
        <f>VLOOKUP(P3032,NIVEAUXADMIN!A:B,2,FALSE)</f>
        <v>HT01</v>
      </c>
      <c r="Z3032" s="206" t="str">
        <f>VLOOKUP(Q3032,NIVEAUXADMIN!E:F,2,FALSE)</f>
        <v>HT01151</v>
      </c>
      <c r="AA3032" s="206" t="str">
        <f>VLOOKUP(R3032,NIVEAUXADMIN!I:J,2,FALSE)</f>
        <v>HT01151-06</v>
      </c>
      <c r="AB3032" s="206">
        <f>IF(SUMPRODUCT(($A$4:$A3032=A3032)*($Q$4:$Q3032=Q3032))&gt;1,0,1)</f>
        <v>0</v>
      </c>
      <c r="AC3032" s="207">
        <f>IF(SUMPRODUCT(($A$4:$A3032=A3032)*($F$4:$F3032=F3032)*($Q$4:$Q3032=Q3032))&gt;1,0,1)</f>
        <v>0</v>
      </c>
      <c r="AD3032" s="206" t="str">
        <f t="shared" si="145"/>
        <v xml:space="preserve">{"Organisation": "World Vision International", "Indicateur": "Formation technique", "Statut": "Réalisé", "Date de l'activité (passé ou planifiée)
( jj-mm-aaaa)": "1/19/2017", "Département": "Ouest", "Commune": "Anse A Galet", "Section Communale": "11ème Petite Anse"}, </v>
      </c>
    </row>
    <row r="3033" spans="1:30" s="142" customFormat="1" x14ac:dyDescent="0.25">
      <c r="A3033" s="206" t="s">
        <v>1080</v>
      </c>
      <c r="B3033" s="206"/>
      <c r="C3033" s="206"/>
      <c r="D3033" s="206" t="s">
        <v>15</v>
      </c>
      <c r="E3033" s="132">
        <v>42761</v>
      </c>
      <c r="F3033" s="208" t="s">
        <v>2417</v>
      </c>
      <c r="G3033" s="145" t="s">
        <v>1052</v>
      </c>
      <c r="H3033" s="210" t="str">
        <f>IFERROR(VLOOKUP(G3033,REFERENCES!O:P,2,FALSE),"")</f>
        <v xml:space="preserve">Nombre </v>
      </c>
      <c r="I3033" s="207">
        <v>13800</v>
      </c>
      <c r="J3033" s="207"/>
      <c r="K3033" s="207"/>
      <c r="L3033" s="207"/>
      <c r="M3033" s="147"/>
      <c r="N3033" s="207">
        <v>138</v>
      </c>
      <c r="O3033" s="149" t="s">
        <v>1038</v>
      </c>
      <c r="P3033" s="206" t="s">
        <v>172</v>
      </c>
      <c r="Q3033" s="206" t="s">
        <v>198</v>
      </c>
      <c r="R3033" s="176" t="s">
        <v>1323</v>
      </c>
      <c r="S3033" s="206" t="s">
        <v>2001</v>
      </c>
      <c r="T3033" s="206"/>
      <c r="U3033" s="206"/>
      <c r="V3033" s="145"/>
      <c r="W3033" s="206" t="str">
        <f t="shared" si="143"/>
        <v>WOR2017126OUAN1È</v>
      </c>
      <c r="X3033" s="206">
        <f t="shared" si="144"/>
        <v>0</v>
      </c>
      <c r="Y3033" s="206" t="str">
        <f>VLOOKUP(P3033,NIVEAUXADMIN!A:B,2,FALSE)</f>
        <v>HT01</v>
      </c>
      <c r="Z3033" s="206" t="str">
        <f>VLOOKUP(Q3033,NIVEAUXADMIN!E:F,2,FALSE)</f>
        <v>HT01151</v>
      </c>
      <c r="AA3033" s="206" t="str">
        <f>VLOOKUP(R3033,NIVEAUXADMIN!I:J,2,FALSE)</f>
        <v>HT01151-01</v>
      </c>
      <c r="AB3033" s="206">
        <f>IF(SUMPRODUCT(($A$4:$A3033=A3033)*($Q$4:$Q3033=Q3033))&gt;1,0,1)</f>
        <v>0</v>
      </c>
      <c r="AC3033" s="207">
        <f>IF(SUMPRODUCT(($A$4:$A3033=A3033)*($F$4:$F3033=F3033)*($Q$4:$Q3033=Q3033))&gt;1,0,1)</f>
        <v>0</v>
      </c>
      <c r="AD3033" s="206" t="str">
        <f t="shared" si="145"/>
        <v xml:space="preserve">{"Organisation": "World Vision International", "Indicateur": "Distribution de biens non-alimentaire", "Statut": "Réalisé", "Date de l'activité (passé ou planifiée)
( jj-mm-aaaa)": "1/26/2017", "Département": "Ouest", "Commune": "Anse A Galet", "Section Communale": "1ère Palma"}, </v>
      </c>
    </row>
    <row r="3034" spans="1:30" s="142" customFormat="1" x14ac:dyDescent="0.25">
      <c r="A3034" s="206" t="s">
        <v>1080</v>
      </c>
      <c r="B3034" s="206"/>
      <c r="C3034" s="206"/>
      <c r="D3034" s="206" t="s">
        <v>15</v>
      </c>
      <c r="E3034" s="132">
        <v>42761</v>
      </c>
      <c r="F3034" s="208" t="s">
        <v>2416</v>
      </c>
      <c r="G3034" s="217" t="s">
        <v>1027</v>
      </c>
      <c r="H3034" s="210" t="str">
        <f>IFERROR(VLOOKUP(G3034,REFERENCES!O:P,2,FALSE),"")</f>
        <v/>
      </c>
      <c r="I3034" s="207">
        <v>138</v>
      </c>
      <c r="J3034" s="207"/>
      <c r="K3034" s="207"/>
      <c r="L3034" s="207"/>
      <c r="M3034" s="147"/>
      <c r="N3034" s="207">
        <v>138</v>
      </c>
      <c r="O3034" s="149" t="s">
        <v>1038</v>
      </c>
      <c r="P3034" s="206" t="s">
        <v>172</v>
      </c>
      <c r="Q3034" s="206" t="s">
        <v>198</v>
      </c>
      <c r="R3034" s="176" t="s">
        <v>1323</v>
      </c>
      <c r="S3034" s="206" t="s">
        <v>2001</v>
      </c>
      <c r="T3034" s="206"/>
      <c r="U3034" s="206"/>
      <c r="V3034" s="145"/>
      <c r="W3034" s="206" t="str">
        <f t="shared" si="143"/>
        <v>WOR2017126OUAN1È</v>
      </c>
      <c r="X3034" s="206">
        <f t="shared" si="144"/>
        <v>0</v>
      </c>
      <c r="Y3034" s="206" t="str">
        <f>VLOOKUP(P3034,NIVEAUXADMIN!A:B,2,FALSE)</f>
        <v>HT01</v>
      </c>
      <c r="Z3034" s="206" t="str">
        <f>VLOOKUP(Q3034,NIVEAUXADMIN!E:F,2,FALSE)</f>
        <v>HT01151</v>
      </c>
      <c r="AA3034" s="206" t="str">
        <f>VLOOKUP(R3034,NIVEAUXADMIN!I:J,2,FALSE)</f>
        <v>HT01151-01</v>
      </c>
      <c r="AB3034" s="206">
        <f>IF(SUMPRODUCT(($A$4:$A3034=A3034)*($Q$4:$Q3034=Q3034))&gt;1,0,1)</f>
        <v>0</v>
      </c>
      <c r="AC3034" s="207">
        <f>IF(SUMPRODUCT(($A$4:$A3034=A3034)*($F$4:$F3034=F3034)*($Q$4:$Q3034=Q3034))&gt;1,0,1)</f>
        <v>0</v>
      </c>
      <c r="AD3034" s="206" t="str">
        <f t="shared" si="145"/>
        <v xml:space="preserve">{"Organisation": "World Vision International", "Indicateur": "Formation technique", "Statut": "Réalisé", "Date de l'activité (passé ou planifiée)
( jj-mm-aaaa)": "1/26/2017", "Département": "Ouest", "Commune": "Anse A Galet", "Section Communale": "1ère Palma"}, </v>
      </c>
    </row>
    <row r="3035" spans="1:30" s="142" customFormat="1" x14ac:dyDescent="0.25">
      <c r="A3035" s="206" t="s">
        <v>1080</v>
      </c>
      <c r="B3035" s="206"/>
      <c r="C3035" s="206"/>
      <c r="D3035" s="206" t="s">
        <v>15</v>
      </c>
      <c r="E3035" s="132">
        <v>42761</v>
      </c>
      <c r="F3035" s="208" t="s">
        <v>2417</v>
      </c>
      <c r="G3035" s="145" t="s">
        <v>1052</v>
      </c>
      <c r="H3035" s="210" t="str">
        <f>IFERROR(VLOOKUP(G3035,REFERENCES!O:P,2,FALSE),"")</f>
        <v xml:space="preserve">Nombre </v>
      </c>
      <c r="I3035" s="207">
        <v>6700</v>
      </c>
      <c r="J3035" s="207"/>
      <c r="K3035" s="207"/>
      <c r="L3035" s="207"/>
      <c r="M3035" s="147"/>
      <c r="N3035" s="207">
        <v>67</v>
      </c>
      <c r="O3035" s="149" t="s">
        <v>1038</v>
      </c>
      <c r="P3035" s="206" t="s">
        <v>172</v>
      </c>
      <c r="Q3035" s="206" t="s">
        <v>198</v>
      </c>
      <c r="R3035" s="176" t="s">
        <v>1323</v>
      </c>
      <c r="S3035" s="206" t="s">
        <v>2002</v>
      </c>
      <c r="T3035" s="206"/>
      <c r="U3035" s="206"/>
      <c r="V3035" s="145"/>
      <c r="W3035" s="206" t="str">
        <f t="shared" si="143"/>
        <v>WOR2017126OUAN1È</v>
      </c>
      <c r="X3035" s="206">
        <f t="shared" si="144"/>
        <v>0</v>
      </c>
      <c r="Y3035" s="206" t="str">
        <f>VLOOKUP(P3035,NIVEAUXADMIN!A:B,2,FALSE)</f>
        <v>HT01</v>
      </c>
      <c r="Z3035" s="206" t="str">
        <f>VLOOKUP(Q3035,NIVEAUXADMIN!E:F,2,FALSE)</f>
        <v>HT01151</v>
      </c>
      <c r="AA3035" s="206" t="str">
        <f>VLOOKUP(R3035,NIVEAUXADMIN!I:J,2,FALSE)</f>
        <v>HT01151-01</v>
      </c>
      <c r="AB3035" s="206">
        <f>IF(SUMPRODUCT(($A$4:$A3035=A3035)*($Q$4:$Q3035=Q3035))&gt;1,0,1)</f>
        <v>0</v>
      </c>
      <c r="AC3035" s="207">
        <f>IF(SUMPRODUCT(($A$4:$A3035=A3035)*($F$4:$F3035=F3035)*($Q$4:$Q3035=Q3035))&gt;1,0,1)</f>
        <v>0</v>
      </c>
      <c r="AD3035" s="206" t="str">
        <f t="shared" si="145"/>
        <v xml:space="preserve">{"Organisation": "World Vision International", "Indicateur": "Distribution de biens non-alimentaire", "Statut": "Réalisé", "Date de l'activité (passé ou planifiée)
( jj-mm-aaaa)": "1/26/2017", "Département": "Ouest", "Commune": "Anse A Galet", "Section Communale": "1ère Palma"}, </v>
      </c>
    </row>
    <row r="3036" spans="1:30" s="142" customFormat="1" x14ac:dyDescent="0.25">
      <c r="A3036" s="206" t="s">
        <v>1080</v>
      </c>
      <c r="B3036" s="206"/>
      <c r="C3036" s="206"/>
      <c r="D3036" s="206" t="s">
        <v>15</v>
      </c>
      <c r="E3036" s="132">
        <v>42761</v>
      </c>
      <c r="F3036" s="208" t="s">
        <v>2416</v>
      </c>
      <c r="G3036" s="217" t="s">
        <v>1027</v>
      </c>
      <c r="H3036" s="210" t="str">
        <f>IFERROR(VLOOKUP(G3036,REFERENCES!O:P,2,FALSE),"")</f>
        <v/>
      </c>
      <c r="I3036" s="207">
        <v>67</v>
      </c>
      <c r="J3036" s="207"/>
      <c r="K3036" s="207"/>
      <c r="L3036" s="207"/>
      <c r="M3036" s="147"/>
      <c r="N3036" s="207">
        <v>67</v>
      </c>
      <c r="O3036" s="149" t="s">
        <v>1038</v>
      </c>
      <c r="P3036" s="206" t="s">
        <v>172</v>
      </c>
      <c r="Q3036" s="206" t="s">
        <v>198</v>
      </c>
      <c r="R3036" s="176" t="s">
        <v>1323</v>
      </c>
      <c r="S3036" s="206" t="s">
        <v>2002</v>
      </c>
      <c r="T3036" s="206"/>
      <c r="U3036" s="206"/>
      <c r="V3036" s="145"/>
      <c r="W3036" s="206" t="str">
        <f t="shared" si="143"/>
        <v>WOR2017126OUAN1È</v>
      </c>
      <c r="X3036" s="206">
        <f t="shared" si="144"/>
        <v>0</v>
      </c>
      <c r="Y3036" s="206" t="str">
        <f>VLOOKUP(P3036,NIVEAUXADMIN!A:B,2,FALSE)</f>
        <v>HT01</v>
      </c>
      <c r="Z3036" s="206" t="str">
        <f>VLOOKUP(Q3036,NIVEAUXADMIN!E:F,2,FALSE)</f>
        <v>HT01151</v>
      </c>
      <c r="AA3036" s="206" t="str">
        <f>VLOOKUP(R3036,NIVEAUXADMIN!I:J,2,FALSE)</f>
        <v>HT01151-01</v>
      </c>
      <c r="AB3036" s="206">
        <f>IF(SUMPRODUCT(($A$4:$A3036=A3036)*($Q$4:$Q3036=Q3036))&gt;1,0,1)</f>
        <v>0</v>
      </c>
      <c r="AC3036" s="207">
        <f>IF(SUMPRODUCT(($A$4:$A3036=A3036)*($F$4:$F3036=F3036)*($Q$4:$Q3036=Q3036))&gt;1,0,1)</f>
        <v>0</v>
      </c>
      <c r="AD3036" s="206" t="str">
        <f t="shared" si="145"/>
        <v xml:space="preserve">{"Organisation": "World Vision International", "Indicateur": "Formation technique", "Statut": "Réalisé", "Date de l'activité (passé ou planifiée)
( jj-mm-aaaa)": "1/26/2017", "Département": "Ouest", "Commune": "Anse A Galet", "Section Communale": "1ère Palma"}, </v>
      </c>
    </row>
    <row r="3037" spans="1:30" s="142" customFormat="1" x14ac:dyDescent="0.25">
      <c r="A3037" s="206" t="s">
        <v>1080</v>
      </c>
      <c r="B3037" s="206"/>
      <c r="C3037" s="206"/>
      <c r="D3037" s="206" t="s">
        <v>15</v>
      </c>
      <c r="E3037" s="132">
        <v>42761</v>
      </c>
      <c r="F3037" s="208" t="s">
        <v>2417</v>
      </c>
      <c r="G3037" s="145" t="s">
        <v>1052</v>
      </c>
      <c r="H3037" s="210" t="str">
        <f>IFERROR(VLOOKUP(G3037,REFERENCES!O:P,2,FALSE),"")</f>
        <v xml:space="preserve">Nombre </v>
      </c>
      <c r="I3037" s="207">
        <v>14600</v>
      </c>
      <c r="J3037" s="207"/>
      <c r="K3037" s="207"/>
      <c r="L3037" s="207"/>
      <c r="M3037" s="147"/>
      <c r="N3037" s="207">
        <v>146</v>
      </c>
      <c r="O3037" s="149" t="s">
        <v>1038</v>
      </c>
      <c r="P3037" s="206" t="s">
        <v>172</v>
      </c>
      <c r="Q3037" s="206" t="s">
        <v>198</v>
      </c>
      <c r="R3037" s="176" t="s">
        <v>1323</v>
      </c>
      <c r="S3037" s="206" t="s">
        <v>1999</v>
      </c>
      <c r="T3037" s="206"/>
      <c r="U3037" s="206"/>
      <c r="V3037" s="145"/>
      <c r="W3037" s="206" t="str">
        <f t="shared" si="143"/>
        <v>WOR2017126OUAN1È</v>
      </c>
      <c r="X3037" s="206">
        <f t="shared" si="144"/>
        <v>0</v>
      </c>
      <c r="Y3037" s="206" t="str">
        <f>VLOOKUP(P3037,NIVEAUXADMIN!A:B,2,FALSE)</f>
        <v>HT01</v>
      </c>
      <c r="Z3037" s="206" t="str">
        <f>VLOOKUP(Q3037,NIVEAUXADMIN!E:F,2,FALSE)</f>
        <v>HT01151</v>
      </c>
      <c r="AA3037" s="206" t="str">
        <f>VLOOKUP(R3037,NIVEAUXADMIN!I:J,2,FALSE)</f>
        <v>HT01151-01</v>
      </c>
      <c r="AB3037" s="206">
        <f>IF(SUMPRODUCT(($A$4:$A3037=A3037)*($Q$4:$Q3037=Q3037))&gt;1,0,1)</f>
        <v>0</v>
      </c>
      <c r="AC3037" s="207">
        <f>IF(SUMPRODUCT(($A$4:$A3037=A3037)*($F$4:$F3037=F3037)*($Q$4:$Q3037=Q3037))&gt;1,0,1)</f>
        <v>0</v>
      </c>
      <c r="AD3037" s="206" t="str">
        <f t="shared" si="145"/>
        <v xml:space="preserve">{"Organisation": "World Vision International", "Indicateur": "Distribution de biens non-alimentaire", "Statut": "Réalisé", "Date de l'activité (passé ou planifiée)
( jj-mm-aaaa)": "1/26/2017", "Département": "Ouest", "Commune": "Anse A Galet", "Section Communale": "1ère Palma"}, </v>
      </c>
    </row>
    <row r="3038" spans="1:30" s="142" customFormat="1" x14ac:dyDescent="0.25">
      <c r="A3038" s="206" t="s">
        <v>1080</v>
      </c>
      <c r="B3038" s="206"/>
      <c r="C3038" s="206"/>
      <c r="D3038" s="206" t="s">
        <v>15</v>
      </c>
      <c r="E3038" s="132">
        <v>42761</v>
      </c>
      <c r="F3038" s="208" t="s">
        <v>2416</v>
      </c>
      <c r="G3038" s="217" t="s">
        <v>1027</v>
      </c>
      <c r="H3038" s="210" t="str">
        <f>IFERROR(VLOOKUP(G3038,REFERENCES!O:P,2,FALSE),"")</f>
        <v/>
      </c>
      <c r="I3038" s="207">
        <v>146</v>
      </c>
      <c r="J3038" s="207"/>
      <c r="K3038" s="207"/>
      <c r="L3038" s="207"/>
      <c r="M3038" s="147"/>
      <c r="N3038" s="207">
        <v>146</v>
      </c>
      <c r="O3038" s="149" t="s">
        <v>1038</v>
      </c>
      <c r="P3038" s="206" t="s">
        <v>172</v>
      </c>
      <c r="Q3038" s="206" t="s">
        <v>198</v>
      </c>
      <c r="R3038" s="176" t="s">
        <v>1323</v>
      </c>
      <c r="S3038" s="206" t="s">
        <v>1999</v>
      </c>
      <c r="T3038" s="206"/>
      <c r="U3038" s="206"/>
      <c r="V3038" s="145"/>
      <c r="W3038" s="206" t="str">
        <f t="shared" si="143"/>
        <v>WOR2017126OUAN1È</v>
      </c>
      <c r="X3038" s="206">
        <f t="shared" si="144"/>
        <v>0</v>
      </c>
      <c r="Y3038" s="206" t="str">
        <f>VLOOKUP(P3038,NIVEAUXADMIN!A:B,2,FALSE)</f>
        <v>HT01</v>
      </c>
      <c r="Z3038" s="206" t="str">
        <f>VLOOKUP(Q3038,NIVEAUXADMIN!E:F,2,FALSE)</f>
        <v>HT01151</v>
      </c>
      <c r="AA3038" s="206" t="str">
        <f>VLOOKUP(R3038,NIVEAUXADMIN!I:J,2,FALSE)</f>
        <v>HT01151-01</v>
      </c>
      <c r="AB3038" s="206">
        <f>IF(SUMPRODUCT(($A$4:$A3038=A3038)*($Q$4:$Q3038=Q3038))&gt;1,0,1)</f>
        <v>0</v>
      </c>
      <c r="AC3038" s="207">
        <f>IF(SUMPRODUCT(($A$4:$A3038=A3038)*($F$4:$F3038=F3038)*($Q$4:$Q3038=Q3038))&gt;1,0,1)</f>
        <v>0</v>
      </c>
      <c r="AD3038" s="206" t="str">
        <f t="shared" si="145"/>
        <v xml:space="preserve">{"Organisation": "World Vision International", "Indicateur": "Formation technique", "Statut": "Réalisé", "Date de l'activité (passé ou planifiée)
( jj-mm-aaaa)": "1/26/2017", "Département": "Ouest", "Commune": "Anse A Galet", "Section Communale": "1ère Palma"}, </v>
      </c>
    </row>
    <row r="3039" spans="1:30" s="142" customFormat="1" x14ac:dyDescent="0.25">
      <c r="A3039" s="206" t="s">
        <v>1080</v>
      </c>
      <c r="B3039" s="206"/>
      <c r="C3039" s="206"/>
      <c r="D3039" s="206" t="s">
        <v>15</v>
      </c>
      <c r="E3039" s="132">
        <v>42761</v>
      </c>
      <c r="F3039" s="208" t="s">
        <v>2417</v>
      </c>
      <c r="G3039" s="145" t="s">
        <v>1058</v>
      </c>
      <c r="H3039" s="210" t="str">
        <f>IFERROR(VLOOKUP(G3039,REFERENCES!O:P,2,FALSE),"")</f>
        <v xml:space="preserve">Nombre </v>
      </c>
      <c r="I3039" s="207">
        <v>600</v>
      </c>
      <c r="J3039" s="207"/>
      <c r="K3039" s="207"/>
      <c r="L3039" s="207"/>
      <c r="M3039" s="147"/>
      <c r="N3039" s="207">
        <v>600</v>
      </c>
      <c r="O3039" s="149" t="s">
        <v>1038</v>
      </c>
      <c r="P3039" s="206" t="s">
        <v>151</v>
      </c>
      <c r="Q3039" s="206" t="s">
        <v>282</v>
      </c>
      <c r="R3039" s="150" t="s">
        <v>1295</v>
      </c>
      <c r="S3039" s="206"/>
      <c r="T3039" s="206"/>
      <c r="U3039" s="206"/>
      <c r="V3039" s="206" t="s">
        <v>1049</v>
      </c>
      <c r="W3039" s="206" t="str">
        <f t="shared" si="143"/>
        <v>WOR2017126NIBA1È</v>
      </c>
      <c r="X3039" s="206">
        <f t="shared" si="144"/>
        <v>0</v>
      </c>
      <c r="Y3039" s="206" t="str">
        <f>VLOOKUP(P3039,NIVEAUXADMIN!A:B,2,FALSE)</f>
        <v>HT10</v>
      </c>
      <c r="Z3039" s="206" t="str">
        <f>VLOOKUP(Q3039,NIVEAUXADMIN!E:F,2,FALSE)</f>
        <v>HT101031</v>
      </c>
      <c r="AA3039" s="206" t="str">
        <f>VLOOKUP(R3039,NIVEAUXADMIN!I:J,2,FALSE)</f>
        <v>HT101031-01</v>
      </c>
      <c r="AB3039" s="206">
        <f>IF(SUMPRODUCT(($A$4:$A3039=A3039)*($Q$4:$Q3039=Q3039))&gt;1,0,1)</f>
        <v>1</v>
      </c>
      <c r="AC3039" s="207">
        <f>IF(SUMPRODUCT(($A$4:$A3039=A3039)*($F$4:$F3039=F3039)*($Q$4:$Q3039=Q3039))&gt;1,0,1)</f>
        <v>1</v>
      </c>
      <c r="AD3039" s="206" t="str">
        <f t="shared" si="145"/>
        <v xml:space="preserve">{"Organisation": "World Vision International", "Indicateur": "Distribution de biens non-alimentaire", "Statut": "Réalisé", "Date de l'activité (passé ou planifiée)
( jj-mm-aaaa)": "1/26/2017", "Département": "Nippes", "Commune": "Baraderes", "Section Communale": "1ère Gérin"}, </v>
      </c>
    </row>
    <row r="3040" spans="1:30" s="142" customFormat="1" x14ac:dyDescent="0.25">
      <c r="A3040" s="206" t="s">
        <v>1080</v>
      </c>
      <c r="B3040" s="206"/>
      <c r="C3040" s="206"/>
      <c r="D3040" s="206" t="s">
        <v>15</v>
      </c>
      <c r="E3040" s="132">
        <v>42761</v>
      </c>
      <c r="F3040" s="208" t="s">
        <v>2417</v>
      </c>
      <c r="G3040" s="145" t="s">
        <v>1047</v>
      </c>
      <c r="H3040" s="210" t="str">
        <f>IFERROR(VLOOKUP(G3040,REFERENCES!O:P,2,FALSE),"")</f>
        <v xml:space="preserve">Nombre </v>
      </c>
      <c r="I3040" s="207">
        <v>1200</v>
      </c>
      <c r="J3040" s="207"/>
      <c r="K3040" s="207"/>
      <c r="L3040" s="207"/>
      <c r="M3040" s="147"/>
      <c r="N3040" s="207">
        <v>600</v>
      </c>
      <c r="O3040" s="149" t="s">
        <v>1038</v>
      </c>
      <c r="P3040" s="206" t="s">
        <v>151</v>
      </c>
      <c r="Q3040" s="206" t="s">
        <v>282</v>
      </c>
      <c r="R3040" s="150" t="s">
        <v>1295</v>
      </c>
      <c r="S3040" s="206"/>
      <c r="T3040" s="206"/>
      <c r="U3040" s="206"/>
      <c r="V3040" s="145"/>
      <c r="W3040" s="206" t="str">
        <f t="shared" si="143"/>
        <v>WOR2017126NIBA1È</v>
      </c>
      <c r="X3040" s="206">
        <f t="shared" si="144"/>
        <v>0</v>
      </c>
      <c r="Y3040" s="206" t="str">
        <f>VLOOKUP(P3040,NIVEAUXADMIN!A:B,2,FALSE)</f>
        <v>HT10</v>
      </c>
      <c r="Z3040" s="206" t="str">
        <f>VLOOKUP(Q3040,NIVEAUXADMIN!E:F,2,FALSE)</f>
        <v>HT101031</v>
      </c>
      <c r="AA3040" s="206" t="str">
        <f>VLOOKUP(R3040,NIVEAUXADMIN!I:J,2,FALSE)</f>
        <v>HT101031-01</v>
      </c>
      <c r="AB3040" s="206">
        <f>IF(SUMPRODUCT(($A$4:$A3040=A3040)*($Q$4:$Q3040=Q3040))&gt;1,0,1)</f>
        <v>0</v>
      </c>
      <c r="AC3040" s="207">
        <f>IF(SUMPRODUCT(($A$4:$A3040=A3040)*($F$4:$F3040=F3040)*($Q$4:$Q3040=Q3040))&gt;1,0,1)</f>
        <v>0</v>
      </c>
      <c r="AD3040" s="206" t="str">
        <f t="shared" si="145"/>
        <v xml:space="preserve">{"Organisation": "World Vision International", "Indicateur": "Distribution de biens non-alimentaire", "Statut": "Réalisé", "Date de l'activité (passé ou planifiée)
( jj-mm-aaaa)": "1/26/2017", "Département": "Nippes", "Commune": "Baraderes", "Section Communale": "1ère Gérin"}, </v>
      </c>
    </row>
    <row r="3041" spans="1:30" s="142" customFormat="1" x14ac:dyDescent="0.25">
      <c r="A3041" s="206" t="s">
        <v>1080</v>
      </c>
      <c r="B3041" s="206"/>
      <c r="C3041" s="206"/>
      <c r="D3041" s="206" t="s">
        <v>15</v>
      </c>
      <c r="E3041" s="132">
        <v>42761</v>
      </c>
      <c r="F3041" s="208" t="s">
        <v>2417</v>
      </c>
      <c r="G3041" s="145" t="s">
        <v>1058</v>
      </c>
      <c r="H3041" s="210" t="str">
        <f>IFERROR(VLOOKUP(G3041,REFERENCES!O:P,2,FALSE),"")</f>
        <v xml:space="preserve">Nombre </v>
      </c>
      <c r="I3041" s="207">
        <v>300</v>
      </c>
      <c r="J3041" s="207"/>
      <c r="K3041" s="207"/>
      <c r="L3041" s="207"/>
      <c r="M3041" s="147"/>
      <c r="N3041" s="207">
        <v>300</v>
      </c>
      <c r="O3041" s="149" t="s">
        <v>1038</v>
      </c>
      <c r="P3041" s="206" t="s">
        <v>151</v>
      </c>
      <c r="Q3041" s="206" t="s">
        <v>282</v>
      </c>
      <c r="R3041" s="150" t="s">
        <v>1661</v>
      </c>
      <c r="S3041" s="206"/>
      <c r="T3041" s="206"/>
      <c r="U3041" s="206"/>
      <c r="V3041" s="206" t="s">
        <v>1049</v>
      </c>
      <c r="W3041" s="206" t="str">
        <f t="shared" si="143"/>
        <v>WOR2017126NIBA5È</v>
      </c>
      <c r="X3041" s="206">
        <f t="shared" si="144"/>
        <v>0</v>
      </c>
      <c r="Y3041" s="206" t="str">
        <f>VLOOKUP(P3041,NIVEAUXADMIN!A:B,2,FALSE)</f>
        <v>HT10</v>
      </c>
      <c r="Z3041" s="206" t="str">
        <f>VLOOKUP(Q3041,NIVEAUXADMIN!E:F,2,FALSE)</f>
        <v>HT101031</v>
      </c>
      <c r="AA3041" s="206" t="str">
        <f>VLOOKUP(R3041,NIVEAUXADMIN!I:J,2,FALSE)</f>
        <v>HT101031-05</v>
      </c>
      <c r="AB3041" s="206">
        <f>IF(SUMPRODUCT(($A$4:$A3041=A3041)*($Q$4:$Q3041=Q3041))&gt;1,0,1)</f>
        <v>0</v>
      </c>
      <c r="AC3041" s="207">
        <f>IF(SUMPRODUCT(($A$4:$A3041=A3041)*($F$4:$F3041=F3041)*($Q$4:$Q3041=Q3041))&gt;1,0,1)</f>
        <v>0</v>
      </c>
      <c r="AD3041" s="206" t="str">
        <f t="shared" si="145"/>
        <v xml:space="preserve">{"Organisation": "World Vision International", "Indicateur": "Distribution de biens non-alimentaire", "Statut": "Réalisé", "Date de l'activité (passé ou planifiée)
( jj-mm-aaaa)": "1/26/2017", "Département": "Nippes", "Commune": "Baraderes", "Section Communale": "5ème Rivière Salée"}, </v>
      </c>
    </row>
    <row r="3042" spans="1:30" s="142" customFormat="1" x14ac:dyDescent="0.25">
      <c r="A3042" s="206" t="s">
        <v>1080</v>
      </c>
      <c r="B3042" s="206"/>
      <c r="C3042" s="206"/>
      <c r="D3042" s="206" t="s">
        <v>15</v>
      </c>
      <c r="E3042" s="132">
        <v>42761</v>
      </c>
      <c r="F3042" s="208" t="s">
        <v>2417</v>
      </c>
      <c r="G3042" s="145" t="s">
        <v>1047</v>
      </c>
      <c r="H3042" s="210" t="str">
        <f>IFERROR(VLOOKUP(G3042,REFERENCES!O:P,2,FALSE),"")</f>
        <v xml:space="preserve">Nombre </v>
      </c>
      <c r="I3042" s="207">
        <v>600</v>
      </c>
      <c r="J3042" s="207"/>
      <c r="K3042" s="207"/>
      <c r="L3042" s="207"/>
      <c r="M3042" s="147"/>
      <c r="N3042" s="207">
        <v>300</v>
      </c>
      <c r="O3042" s="149" t="s">
        <v>1038</v>
      </c>
      <c r="P3042" s="206" t="s">
        <v>151</v>
      </c>
      <c r="Q3042" s="206" t="s">
        <v>282</v>
      </c>
      <c r="R3042" s="150" t="s">
        <v>1661</v>
      </c>
      <c r="S3042" s="206"/>
      <c r="T3042" s="206"/>
      <c r="U3042" s="206"/>
      <c r="V3042" s="145"/>
      <c r="W3042" s="206" t="str">
        <f t="shared" si="143"/>
        <v>WOR2017126NIBA5È</v>
      </c>
      <c r="X3042" s="206">
        <f t="shared" si="144"/>
        <v>0</v>
      </c>
      <c r="Y3042" s="206" t="str">
        <f>VLOOKUP(P3042,NIVEAUXADMIN!A:B,2,FALSE)</f>
        <v>HT10</v>
      </c>
      <c r="Z3042" s="206" t="str">
        <f>VLOOKUP(Q3042,NIVEAUXADMIN!E:F,2,FALSE)</f>
        <v>HT101031</v>
      </c>
      <c r="AA3042" s="206" t="str">
        <f>VLOOKUP(R3042,NIVEAUXADMIN!I:J,2,FALSE)</f>
        <v>HT101031-05</v>
      </c>
      <c r="AB3042" s="206">
        <f>IF(SUMPRODUCT(($A$4:$A3042=A3042)*($Q$4:$Q3042=Q3042))&gt;1,0,1)</f>
        <v>0</v>
      </c>
      <c r="AC3042" s="207">
        <f>IF(SUMPRODUCT(($A$4:$A3042=A3042)*($F$4:$F3042=F3042)*($Q$4:$Q3042=Q3042))&gt;1,0,1)</f>
        <v>0</v>
      </c>
      <c r="AD3042" s="206" t="str">
        <f t="shared" si="145"/>
        <v xml:space="preserve">{"Organisation": "World Vision International", "Indicateur": "Distribution de biens non-alimentaire", "Statut": "Réalisé", "Date de l'activité (passé ou planifiée)
( jj-mm-aaaa)": "1/26/2017", "Département": "Nippes", "Commune": "Baraderes", "Section Communale": "5ème Rivière Salée"}, </v>
      </c>
    </row>
    <row r="3043" spans="1:30" s="142" customFormat="1" x14ac:dyDescent="0.25">
      <c r="A3043" s="206" t="s">
        <v>1080</v>
      </c>
      <c r="B3043" s="206"/>
      <c r="C3043" s="206"/>
      <c r="D3043" s="206" t="s">
        <v>15</v>
      </c>
      <c r="E3043" s="132">
        <v>42761</v>
      </c>
      <c r="F3043" s="208" t="s">
        <v>2417</v>
      </c>
      <c r="G3043" s="145" t="s">
        <v>1055</v>
      </c>
      <c r="H3043" s="210" t="str">
        <f>IFERROR(VLOOKUP(G3043,REFERENCES!O:P,2,FALSE),"")</f>
        <v xml:space="preserve">Nombre </v>
      </c>
      <c r="I3043" s="207">
        <v>235</v>
      </c>
      <c r="J3043" s="207"/>
      <c r="K3043" s="207"/>
      <c r="L3043" s="207"/>
      <c r="M3043" s="147"/>
      <c r="N3043" s="207">
        <v>235</v>
      </c>
      <c r="O3043" s="149" t="s">
        <v>1038</v>
      </c>
      <c r="P3043" s="206" t="s">
        <v>151</v>
      </c>
      <c r="Q3043" s="206" t="s">
        <v>303</v>
      </c>
      <c r="R3043" s="176" t="s">
        <v>1290</v>
      </c>
      <c r="S3043" s="206" t="s">
        <v>2003</v>
      </c>
      <c r="T3043" s="206"/>
      <c r="U3043" s="206"/>
      <c r="V3043" s="145"/>
      <c r="W3043" s="206" t="str">
        <f t="shared" si="143"/>
        <v>WOR2017126NIPE1È</v>
      </c>
      <c r="X3043" s="206">
        <f t="shared" si="144"/>
        <v>0</v>
      </c>
      <c r="Y3043" s="206" t="str">
        <f>VLOOKUP(P3043,NIVEAUXADMIN!A:B,2,FALSE)</f>
        <v>HT10</v>
      </c>
      <c r="Z3043" s="206" t="str">
        <f>VLOOKUP(Q3043,NIVEAUXADMIN!E:F,2,FALSE)</f>
        <v>HT101012</v>
      </c>
      <c r="AA3043" s="206" t="str">
        <f>VLOOKUP(R3043,NIVEAUXADMIN!I:J,2,FALSE)</f>
        <v>HT101012-01</v>
      </c>
      <c r="AB3043" s="206">
        <f>IF(SUMPRODUCT(($A$4:$A3043=A3043)*($Q$4:$Q3043=Q3043))&gt;1,0,1)</f>
        <v>0</v>
      </c>
      <c r="AC3043" s="207">
        <f>IF(SUMPRODUCT(($A$4:$A3043=A3043)*($F$4:$F3043=F3043)*($Q$4:$Q3043=Q3043))&gt;1,0,1)</f>
        <v>0</v>
      </c>
      <c r="AD3043" s="206" t="str">
        <f t="shared" si="145"/>
        <v xml:space="preserve">{"Organisation": "World Vision International", "Indicateur": "Distribution de biens non-alimentaire", "Statut": "Réalisé", "Date de l'activité (passé ou planifiée)
( jj-mm-aaaa)": "1/26/2017", "Département": "Nippes", "Commune": "Petite Riviere de Nippes", "Section Communale": "1ère Fonds de Lianes"}, </v>
      </c>
    </row>
    <row r="3044" spans="1:30" s="142" customFormat="1" x14ac:dyDescent="0.25">
      <c r="A3044" s="206" t="s">
        <v>1080</v>
      </c>
      <c r="B3044" s="206"/>
      <c r="C3044" s="206"/>
      <c r="D3044" s="206" t="s">
        <v>15</v>
      </c>
      <c r="E3044" s="132">
        <v>42761</v>
      </c>
      <c r="F3044" s="208" t="s">
        <v>2417</v>
      </c>
      <c r="G3044" s="145" t="s">
        <v>1050</v>
      </c>
      <c r="H3044" s="210" t="str">
        <f>IFERROR(VLOOKUP(G3044,REFERENCES!O:P,2,FALSE),"")</f>
        <v xml:space="preserve">Nombre </v>
      </c>
      <c r="I3044" s="207">
        <v>235</v>
      </c>
      <c r="J3044" s="207"/>
      <c r="K3044" s="207"/>
      <c r="L3044" s="207"/>
      <c r="M3044" s="147"/>
      <c r="N3044" s="207">
        <v>235</v>
      </c>
      <c r="O3044" s="149" t="s">
        <v>1038</v>
      </c>
      <c r="P3044" s="206" t="s">
        <v>151</v>
      </c>
      <c r="Q3044" s="206" t="s">
        <v>303</v>
      </c>
      <c r="R3044" s="176" t="s">
        <v>1290</v>
      </c>
      <c r="S3044" s="206" t="s">
        <v>2003</v>
      </c>
      <c r="T3044" s="206"/>
      <c r="U3044" s="206"/>
      <c r="V3044" s="145"/>
      <c r="W3044" s="206" t="str">
        <f t="shared" si="143"/>
        <v>WOR2017126NIPE1È</v>
      </c>
      <c r="X3044" s="206">
        <f t="shared" si="144"/>
        <v>0</v>
      </c>
      <c r="Y3044" s="206" t="str">
        <f>VLOOKUP(P3044,NIVEAUXADMIN!A:B,2,FALSE)</f>
        <v>HT10</v>
      </c>
      <c r="Z3044" s="206" t="str">
        <f>VLOOKUP(Q3044,NIVEAUXADMIN!E:F,2,FALSE)</f>
        <v>HT101012</v>
      </c>
      <c r="AA3044" s="206" t="str">
        <f>VLOOKUP(R3044,NIVEAUXADMIN!I:J,2,FALSE)</f>
        <v>HT101012-01</v>
      </c>
      <c r="AB3044" s="206">
        <f>IF(SUMPRODUCT(($A$4:$A3044=A3044)*($Q$4:$Q3044=Q3044))&gt;1,0,1)</f>
        <v>0</v>
      </c>
      <c r="AC3044" s="207">
        <f>IF(SUMPRODUCT(($A$4:$A3044=A3044)*($F$4:$F3044=F3044)*($Q$4:$Q3044=Q3044))&gt;1,0,1)</f>
        <v>0</v>
      </c>
      <c r="AD3044" s="206" t="str">
        <f t="shared" si="145"/>
        <v xml:space="preserve">{"Organisation": "World Vision International", "Indicateur": "Distribution de biens non-alimentaire", "Statut": "Réalisé", "Date de l'activité (passé ou planifiée)
( jj-mm-aaaa)": "1/26/2017", "Département": "Nippes", "Commune": "Petite Riviere de Nippes", "Section Communale": "1ère Fonds de Lianes"}, </v>
      </c>
    </row>
    <row r="3045" spans="1:30" s="142" customFormat="1" x14ac:dyDescent="0.25">
      <c r="A3045" s="206" t="s">
        <v>1080</v>
      </c>
      <c r="B3045" s="206"/>
      <c r="C3045" s="206"/>
      <c r="D3045" s="206" t="s">
        <v>15</v>
      </c>
      <c r="E3045" s="132">
        <v>42761</v>
      </c>
      <c r="F3045" s="208" t="s">
        <v>2416</v>
      </c>
      <c r="G3045" s="217" t="s">
        <v>1027</v>
      </c>
      <c r="H3045" s="210" t="str">
        <f>IFERROR(VLOOKUP(G3045,REFERENCES!O:P,2,FALSE),"")</f>
        <v/>
      </c>
      <c r="I3045" s="207">
        <v>91</v>
      </c>
      <c r="J3045" s="207"/>
      <c r="K3045" s="207"/>
      <c r="L3045" s="207"/>
      <c r="M3045" s="147"/>
      <c r="N3045" s="207">
        <v>91</v>
      </c>
      <c r="O3045" s="149" t="s">
        <v>1038</v>
      </c>
      <c r="P3045" s="206" t="s">
        <v>172</v>
      </c>
      <c r="Q3045" s="206" t="s">
        <v>492</v>
      </c>
      <c r="R3045" s="176" t="s">
        <v>1747</v>
      </c>
      <c r="S3045" s="206" t="s">
        <v>2004</v>
      </c>
      <c r="T3045" s="206"/>
      <c r="U3045" s="206"/>
      <c r="V3045" s="145"/>
      <c r="W3045" s="206" t="str">
        <f t="shared" si="143"/>
        <v>WOR2017126OUPO8È</v>
      </c>
      <c r="X3045" s="206">
        <f t="shared" si="144"/>
        <v>0</v>
      </c>
      <c r="Y3045" s="206" t="str">
        <f>VLOOKUP(P3045,NIVEAUXADMIN!A:B,2,FALSE)</f>
        <v>HT01</v>
      </c>
      <c r="Z3045" s="206" t="str">
        <f>VLOOKUP(Q3045,NIVEAUXADMIN!E:F,2,FALSE)</f>
        <v>HT01152</v>
      </c>
      <c r="AA3045" s="206" t="str">
        <f>VLOOKUP(R3045,NIVEAUXADMIN!I:J,2,FALSE)</f>
        <v>HT01152-03</v>
      </c>
      <c r="AB3045" s="206">
        <f>IF(SUMPRODUCT(($A$4:$A3045=A3045)*($Q$4:$Q3045=Q3045))&gt;1,0,1)</f>
        <v>0</v>
      </c>
      <c r="AC3045" s="207">
        <f>IF(SUMPRODUCT(($A$4:$A3045=A3045)*($F$4:$F3045=F3045)*($Q$4:$Q3045=Q3045))&gt;1,0,1)</f>
        <v>0</v>
      </c>
      <c r="AD3045" s="206" t="str">
        <f t="shared" si="145"/>
        <v xml:space="preserve">{"Organisation": "World Vision International", "Indicateur": "Formation technique", "Statut": "Réalisé", "Date de l'activité (passé ou planifiée)
( jj-mm-aaaa)": "1/26/2017", "Département": "Ouest", "Commune": "Pointe A Raquette", "Section Communale": "8ème Trou Louis"}, </v>
      </c>
    </row>
    <row r="3046" spans="1:30" s="142" customFormat="1" x14ac:dyDescent="0.25">
      <c r="A3046" s="206" t="s">
        <v>1080</v>
      </c>
      <c r="B3046" s="206"/>
      <c r="C3046" s="206" t="s">
        <v>1164</v>
      </c>
      <c r="D3046" s="206" t="s">
        <v>15</v>
      </c>
      <c r="E3046" s="132">
        <v>42766</v>
      </c>
      <c r="F3046" s="208" t="s">
        <v>2418</v>
      </c>
      <c r="G3046" s="217" t="s">
        <v>1075</v>
      </c>
      <c r="H3046" s="210" t="str">
        <f>IFERROR(VLOOKUP(G3046,REFERENCES!O:P,2,FALSE),"")</f>
        <v/>
      </c>
      <c r="I3046" s="207">
        <v>25</v>
      </c>
      <c r="J3046" s="207"/>
      <c r="K3046" s="207"/>
      <c r="L3046" s="207"/>
      <c r="M3046" s="147"/>
      <c r="N3046" s="207">
        <v>501</v>
      </c>
      <c r="O3046" s="206"/>
      <c r="P3046" s="206" t="s">
        <v>172</v>
      </c>
      <c r="Q3046" s="206" t="s">
        <v>198</v>
      </c>
      <c r="R3046" s="176" t="s">
        <v>1323</v>
      </c>
      <c r="S3046" s="206"/>
      <c r="T3046" s="206"/>
      <c r="U3046" s="206"/>
      <c r="V3046" s="145"/>
      <c r="W3046" s="206" t="str">
        <f t="shared" si="143"/>
        <v>WOR2017131OUAN1È</v>
      </c>
      <c r="X3046" s="206">
        <f t="shared" si="144"/>
        <v>0</v>
      </c>
      <c r="Y3046" s="206" t="str">
        <f>VLOOKUP(P3046,NIVEAUXADMIN!A:B,2,FALSE)</f>
        <v>HT01</v>
      </c>
      <c r="Z3046" s="206" t="str">
        <f>VLOOKUP(Q3046,NIVEAUXADMIN!E:F,2,FALSE)</f>
        <v>HT01151</v>
      </c>
      <c r="AA3046" s="206" t="str">
        <f>VLOOKUP(R3046,NIVEAUXADMIN!I:J,2,FALSE)</f>
        <v>HT01151-01</v>
      </c>
      <c r="AB3046" s="206">
        <f>IF(SUMPRODUCT(($A$4:$A3046=A3046)*($Q$4:$Q3046=Q3046))&gt;1,0,1)</f>
        <v>0</v>
      </c>
      <c r="AC3046" s="207">
        <f>IF(SUMPRODUCT(($A$4:$A3046=A3046)*($F$4:$F3046=F3046)*($Q$4:$Q3046=Q3046))&gt;1,0,1)</f>
        <v>0</v>
      </c>
      <c r="AD3046"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"1ère Palma"}, </v>
      </c>
    </row>
    <row r="3047" spans="1:30" s="142" customFormat="1" x14ac:dyDescent="0.25">
      <c r="A3047" s="206" t="s">
        <v>1080</v>
      </c>
      <c r="B3047" s="206"/>
      <c r="C3047" s="206" t="s">
        <v>1164</v>
      </c>
      <c r="D3047" s="206" t="s">
        <v>15</v>
      </c>
      <c r="E3047" s="132">
        <v>42766</v>
      </c>
      <c r="F3047" s="208" t="s">
        <v>2418</v>
      </c>
      <c r="G3047" s="217" t="s">
        <v>1075</v>
      </c>
      <c r="H3047" s="210" t="str">
        <f>IFERROR(VLOOKUP(G3047,REFERENCES!O:P,2,FALSE),"")</f>
        <v/>
      </c>
      <c r="I3047" s="207">
        <v>25</v>
      </c>
      <c r="J3047" s="207"/>
      <c r="K3047" s="207"/>
      <c r="L3047" s="207"/>
      <c r="M3047" s="147"/>
      <c r="N3047" s="207">
        <v>116</v>
      </c>
      <c r="O3047" s="206"/>
      <c r="P3047" s="206" t="s">
        <v>172</v>
      </c>
      <c r="Q3047" s="206" t="s">
        <v>198</v>
      </c>
      <c r="R3047" s="176" t="s">
        <v>1454</v>
      </c>
      <c r="S3047" s="206"/>
      <c r="T3047" s="206"/>
      <c r="U3047" s="206"/>
      <c r="V3047" s="145"/>
      <c r="W3047" s="206" t="str">
        <f t="shared" si="143"/>
        <v>WOR2017131OUAN2È</v>
      </c>
      <c r="X3047" s="206">
        <f t="shared" si="144"/>
        <v>0</v>
      </c>
      <c r="Y3047" s="206" t="str">
        <f>VLOOKUP(P3047,NIVEAUXADMIN!A:B,2,FALSE)</f>
        <v>HT01</v>
      </c>
      <c r="Z3047" s="206" t="str">
        <f>VLOOKUP(Q3047,NIVEAUXADMIN!E:F,2,FALSE)</f>
        <v>HT01151</v>
      </c>
      <c r="AA3047" s="206" t="str">
        <f>VLOOKUP(R3047,NIVEAUXADMIN!I:J,2,FALSE)</f>
        <v>HT01151-02</v>
      </c>
      <c r="AB3047" s="206">
        <f>IF(SUMPRODUCT(($A$4:$A3047=A3047)*($Q$4:$Q3047=Q3047))&gt;1,0,1)</f>
        <v>0</v>
      </c>
      <c r="AC3047" s="207">
        <f>IF(SUMPRODUCT(($A$4:$A3047=A3047)*($F$4:$F3047=F3047)*($Q$4:$Q3047=Q3047))&gt;1,0,1)</f>
        <v>0</v>
      </c>
      <c r="AD3047"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"2ème Petite Source"}, </v>
      </c>
    </row>
    <row r="3048" spans="1:30" s="142" customFormat="1" x14ac:dyDescent="0.25">
      <c r="A3048" s="206" t="s">
        <v>1080</v>
      </c>
      <c r="B3048" s="206"/>
      <c r="C3048" s="206" t="s">
        <v>1164</v>
      </c>
      <c r="D3048" s="206" t="s">
        <v>15</v>
      </c>
      <c r="E3048" s="132">
        <v>42766</v>
      </c>
      <c r="F3048" s="208" t="s">
        <v>2418</v>
      </c>
      <c r="G3048" s="217" t="s">
        <v>1075</v>
      </c>
      <c r="H3048" s="210" t="str">
        <f>IFERROR(VLOOKUP(G3048,REFERENCES!O:P,2,FALSE),"")</f>
        <v/>
      </c>
      <c r="I3048" s="207">
        <v>25</v>
      </c>
      <c r="J3048" s="207"/>
      <c r="K3048" s="207"/>
      <c r="L3048" s="207"/>
      <c r="M3048" s="147"/>
      <c r="N3048" s="207">
        <v>165</v>
      </c>
      <c r="O3048" s="206"/>
      <c r="P3048" s="206" t="s">
        <v>172</v>
      </c>
      <c r="Q3048" s="206" t="s">
        <v>198</v>
      </c>
      <c r="R3048" s="176" t="s">
        <v>1519</v>
      </c>
      <c r="S3048" s="206"/>
      <c r="T3048" s="206"/>
      <c r="U3048" s="206"/>
      <c r="V3048" s="145"/>
      <c r="W3048" s="206" t="str">
        <f t="shared" si="143"/>
        <v>WOR2017131OUAN3È</v>
      </c>
      <c r="X3048" s="206">
        <f t="shared" si="144"/>
        <v>0</v>
      </c>
      <c r="Y3048" s="206" t="str">
        <f>VLOOKUP(P3048,NIVEAUXADMIN!A:B,2,FALSE)</f>
        <v>HT01</v>
      </c>
      <c r="Z3048" s="206" t="str">
        <f>VLOOKUP(Q3048,NIVEAUXADMIN!E:F,2,FALSE)</f>
        <v>HT01151</v>
      </c>
      <c r="AA3048" s="206" t="str">
        <f>VLOOKUP(R3048,NIVEAUXADMIN!I:J,2,FALSE)</f>
        <v>HT01151-03</v>
      </c>
      <c r="AB3048" s="206">
        <f>IF(SUMPRODUCT(($A$4:$A3048=A3048)*($Q$4:$Q3048=Q3048))&gt;1,0,1)</f>
        <v>0</v>
      </c>
      <c r="AC3048" s="207">
        <f>IF(SUMPRODUCT(($A$4:$A3048=A3048)*($F$4:$F3048=F3048)*($Q$4:$Q3048=Q3048))&gt;1,0,1)</f>
        <v>0</v>
      </c>
      <c r="AD3048"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"3ème Grande Source"}, </v>
      </c>
    </row>
    <row r="3049" spans="1:30" s="142" customFormat="1" x14ac:dyDescent="0.25">
      <c r="A3049" s="206" t="s">
        <v>1080</v>
      </c>
      <c r="B3049" s="206"/>
      <c r="C3049" s="206" t="s">
        <v>1164</v>
      </c>
      <c r="D3049" s="206" t="s">
        <v>15</v>
      </c>
      <c r="E3049" s="132">
        <v>42766</v>
      </c>
      <c r="F3049" s="208" t="s">
        <v>2418</v>
      </c>
      <c r="G3049" s="217" t="s">
        <v>1075</v>
      </c>
      <c r="H3049" s="210" t="str">
        <f>IFERROR(VLOOKUP(G3049,REFERENCES!O:P,2,FALSE),"")</f>
        <v/>
      </c>
      <c r="I3049" s="207">
        <v>25</v>
      </c>
      <c r="J3049" s="207"/>
      <c r="K3049" s="207"/>
      <c r="L3049" s="207"/>
      <c r="M3049" s="147"/>
      <c r="N3049" s="207">
        <v>109</v>
      </c>
      <c r="O3049" s="206"/>
      <c r="P3049" s="206" t="s">
        <v>172</v>
      </c>
      <c r="Q3049" s="206" t="s">
        <v>198</v>
      </c>
      <c r="R3049" s="176" t="s">
        <v>1596</v>
      </c>
      <c r="S3049" s="206"/>
      <c r="T3049" s="206"/>
      <c r="U3049" s="206"/>
      <c r="V3049" s="145"/>
      <c r="W3049" s="206" t="str">
        <f t="shared" si="143"/>
        <v>WOR2017131OUAN4È</v>
      </c>
      <c r="X3049" s="206">
        <f t="shared" si="144"/>
        <v>0</v>
      </c>
      <c r="Y3049" s="206" t="str">
        <f>VLOOKUP(P3049,NIVEAUXADMIN!A:B,2,FALSE)</f>
        <v>HT01</v>
      </c>
      <c r="Z3049" s="206" t="str">
        <f>VLOOKUP(Q3049,NIVEAUXADMIN!E:F,2,FALSE)</f>
        <v>HT01151</v>
      </c>
      <c r="AA3049" s="206" t="str">
        <f>VLOOKUP(R3049,NIVEAUXADMIN!I:J,2,FALSE)</f>
        <v>HT01151-04</v>
      </c>
      <c r="AB3049" s="206">
        <f>IF(SUMPRODUCT(($A$4:$A3049=A3049)*($Q$4:$Q3049=Q3049))&gt;1,0,1)</f>
        <v>0</v>
      </c>
      <c r="AC3049" s="207">
        <f>IF(SUMPRODUCT(($A$4:$A3049=A3049)*($F$4:$F3049=F3049)*($Q$4:$Q3049=Q3049))&gt;1,0,1)</f>
        <v>0</v>
      </c>
      <c r="AD3049"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"4ème Grand Lagon"}, </v>
      </c>
    </row>
    <row r="3050" spans="1:30" s="142" customFormat="1" x14ac:dyDescent="0.25">
      <c r="A3050" s="206" t="s">
        <v>1080</v>
      </c>
      <c r="B3050" s="206"/>
      <c r="C3050" s="206" t="s">
        <v>1164</v>
      </c>
      <c r="D3050" s="206" t="s">
        <v>15</v>
      </c>
      <c r="E3050" s="132">
        <v>42766</v>
      </c>
      <c r="F3050" s="208" t="s">
        <v>2418</v>
      </c>
      <c r="G3050" s="217" t="s">
        <v>1075</v>
      </c>
      <c r="H3050" s="210" t="str">
        <f>IFERROR(VLOOKUP(G3050,REFERENCES!O:P,2,FALSE),"")</f>
        <v/>
      </c>
      <c r="I3050" s="207">
        <v>25</v>
      </c>
      <c r="J3050" s="207"/>
      <c r="K3050" s="207"/>
      <c r="L3050" s="207"/>
      <c r="M3050" s="147"/>
      <c r="N3050" s="207">
        <v>44</v>
      </c>
      <c r="O3050" s="206"/>
      <c r="P3050" s="206" t="s">
        <v>172</v>
      </c>
      <c r="Q3050" s="206" t="s">
        <v>198</v>
      </c>
      <c r="R3050" s="176" t="s">
        <v>1209</v>
      </c>
      <c r="S3050" s="206"/>
      <c r="T3050" s="206"/>
      <c r="U3050" s="206"/>
      <c r="V3050" s="145"/>
      <c r="W3050" s="206" t="str">
        <f t="shared" si="143"/>
        <v>WOR2017131OUAN10</v>
      </c>
      <c r="X3050" s="206">
        <f t="shared" si="144"/>
        <v>0</v>
      </c>
      <c r="Y3050" s="206" t="str">
        <f>VLOOKUP(P3050,NIVEAUXADMIN!A:B,2,FALSE)</f>
        <v>HT01</v>
      </c>
      <c r="Z3050" s="206" t="str">
        <f>VLOOKUP(Q3050,NIVEAUXADMIN!E:F,2,FALSE)</f>
        <v>HT01151</v>
      </c>
      <c r="AA3050" s="206" t="str">
        <f>VLOOKUP(R3050,NIVEAUXADMIN!I:J,2,FALSE)</f>
        <v>HT01151-05</v>
      </c>
      <c r="AB3050" s="206">
        <f>IF(SUMPRODUCT(($A$4:$A3050=A3050)*($Q$4:$Q3050=Q3050))&gt;1,0,1)</f>
        <v>0</v>
      </c>
      <c r="AC3050" s="207">
        <f>IF(SUMPRODUCT(($A$4:$A3050=A3050)*($F$4:$F3050=F3050)*($Q$4:$Q3050=Q3050))&gt;1,0,1)</f>
        <v>0</v>
      </c>
      <c r="AD3050"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"10ème Pickmy"}, </v>
      </c>
    </row>
    <row r="3051" spans="1:30" s="142" customFormat="1" x14ac:dyDescent="0.25">
      <c r="A3051" s="206" t="s">
        <v>1080</v>
      </c>
      <c r="B3051" s="206"/>
      <c r="C3051" s="206" t="s">
        <v>1164</v>
      </c>
      <c r="D3051" s="206" t="s">
        <v>15</v>
      </c>
      <c r="E3051" s="132">
        <v>42766</v>
      </c>
      <c r="F3051" s="208" t="s">
        <v>2418</v>
      </c>
      <c r="G3051" s="217" t="s">
        <v>1075</v>
      </c>
      <c r="H3051" s="210" t="str">
        <f>IFERROR(VLOOKUP(G3051,REFERENCES!O:P,2,FALSE),"")</f>
        <v/>
      </c>
      <c r="I3051" s="207">
        <v>25</v>
      </c>
      <c r="J3051" s="207"/>
      <c r="K3051" s="207"/>
      <c r="L3051" s="207"/>
      <c r="M3051" s="147"/>
      <c r="N3051" s="207">
        <v>74</v>
      </c>
      <c r="O3051" s="206"/>
      <c r="P3051" s="206" t="s">
        <v>172</v>
      </c>
      <c r="Q3051" s="206" t="s">
        <v>198</v>
      </c>
      <c r="R3051" s="176" t="s">
        <v>1216</v>
      </c>
      <c r="S3051" s="206"/>
      <c r="T3051" s="206"/>
      <c r="U3051" s="206"/>
      <c r="V3051" s="145"/>
      <c r="W3051" s="206" t="str">
        <f t="shared" si="143"/>
        <v>WOR2017131OUAN11</v>
      </c>
      <c r="X3051" s="206">
        <f t="shared" si="144"/>
        <v>0</v>
      </c>
      <c r="Y3051" s="206" t="str">
        <f>VLOOKUP(P3051,NIVEAUXADMIN!A:B,2,FALSE)</f>
        <v>HT01</v>
      </c>
      <c r="Z3051" s="206" t="str">
        <f>VLOOKUP(Q3051,NIVEAUXADMIN!E:F,2,FALSE)</f>
        <v>HT01151</v>
      </c>
      <c r="AA3051" s="206" t="str">
        <f>VLOOKUP(R3051,NIVEAUXADMIN!I:J,2,FALSE)</f>
        <v>HT01151-06</v>
      </c>
      <c r="AB3051" s="206">
        <f>IF(SUMPRODUCT(($A$4:$A3051=A3051)*($Q$4:$Q3051=Q3051))&gt;1,0,1)</f>
        <v>0</v>
      </c>
      <c r="AC3051" s="207">
        <f>IF(SUMPRODUCT(($A$4:$A3051=A3051)*($F$4:$F3051=F3051)*($Q$4:$Q3051=Q3051))&gt;1,0,1)</f>
        <v>0</v>
      </c>
      <c r="AD3051"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"11ème Petite Anse"}, </v>
      </c>
    </row>
    <row r="3052" spans="1:30" s="142" customFormat="1" x14ac:dyDescent="0.25">
      <c r="A3052" s="206" t="s">
        <v>1080</v>
      </c>
      <c r="B3052" s="206"/>
      <c r="C3052" s="206" t="s">
        <v>1164</v>
      </c>
      <c r="D3052" s="206" t="s">
        <v>15</v>
      </c>
      <c r="E3052" s="132">
        <v>42766</v>
      </c>
      <c r="F3052" s="208" t="s">
        <v>2418</v>
      </c>
      <c r="G3052" s="217" t="s">
        <v>1075</v>
      </c>
      <c r="H3052" s="210" t="str">
        <f>IFERROR(VLOOKUP(G3052,REFERENCES!O:P,2,FALSE),"")</f>
        <v/>
      </c>
      <c r="I3052" s="207">
        <v>25</v>
      </c>
      <c r="J3052" s="207"/>
      <c r="K3052" s="207"/>
      <c r="L3052" s="207"/>
      <c r="M3052" s="147"/>
      <c r="N3052" s="207">
        <v>82</v>
      </c>
      <c r="O3052" s="206"/>
      <c r="P3052" s="206" t="s">
        <v>172</v>
      </c>
      <c r="Q3052" s="206" t="s">
        <v>492</v>
      </c>
      <c r="R3052" s="176" t="s">
        <v>1683</v>
      </c>
      <c r="S3052" s="206"/>
      <c r="T3052" s="206"/>
      <c r="U3052" s="206"/>
      <c r="V3052" s="145"/>
      <c r="W3052" s="206" t="str">
        <f t="shared" si="143"/>
        <v>WOR2017131OUPO6È</v>
      </c>
      <c r="X3052" s="206">
        <f t="shared" si="144"/>
        <v>0</v>
      </c>
      <c r="Y3052" s="206" t="str">
        <f>VLOOKUP(P3052,NIVEAUXADMIN!A:B,2,FALSE)</f>
        <v>HT01</v>
      </c>
      <c r="Z3052" s="206" t="str">
        <f>VLOOKUP(Q3052,NIVEAUXADMIN!E:F,2,FALSE)</f>
        <v>HT01152</v>
      </c>
      <c r="AA3052" s="206" t="str">
        <f>VLOOKUP(R3052,NIVEAUXADMIN!I:J,2,FALSE)</f>
        <v>HT01152-01</v>
      </c>
      <c r="AB3052" s="206">
        <f>IF(SUMPRODUCT(($A$4:$A3052=A3052)*($Q$4:$Q3052=Q3052))&gt;1,0,1)</f>
        <v>0</v>
      </c>
      <c r="AC3052" s="207">
        <f>IF(SUMPRODUCT(($A$4:$A3052=A3052)*($F$4:$F3052=F3052)*($Q$4:$Q3052=Q3052))&gt;1,0,1)</f>
        <v>0</v>
      </c>
      <c r="AD3052"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"6ème La Source"}, </v>
      </c>
    </row>
    <row r="3053" spans="1:30" s="142" customFormat="1" x14ac:dyDescent="0.25">
      <c r="A3053" s="206" t="s">
        <v>1080</v>
      </c>
      <c r="B3053" s="206"/>
      <c r="C3053" s="206" t="s">
        <v>1164</v>
      </c>
      <c r="D3053" s="206" t="s">
        <v>15</v>
      </c>
      <c r="E3053" s="132">
        <v>42766</v>
      </c>
      <c r="F3053" s="208" t="s">
        <v>2418</v>
      </c>
      <c r="G3053" s="217" t="s">
        <v>1075</v>
      </c>
      <c r="H3053" s="210" t="str">
        <f>IFERROR(VLOOKUP(G3053,REFERENCES!O:P,2,FALSE),"")</f>
        <v/>
      </c>
      <c r="I3053" s="207">
        <v>25</v>
      </c>
      <c r="J3053" s="207"/>
      <c r="K3053" s="207"/>
      <c r="L3053" s="207"/>
      <c r="M3053" s="147"/>
      <c r="N3053" s="207">
        <v>112</v>
      </c>
      <c r="O3053" s="206"/>
      <c r="P3053" s="206" t="s">
        <v>172</v>
      </c>
      <c r="Q3053" s="206" t="s">
        <v>492</v>
      </c>
      <c r="R3053" s="176" t="s">
        <v>1718</v>
      </c>
      <c r="S3053" s="206"/>
      <c r="T3053" s="206"/>
      <c r="U3053" s="206"/>
      <c r="V3053" s="145"/>
      <c r="W3053" s="206" t="str">
        <f t="shared" si="143"/>
        <v>WOR2017131OUPO7È</v>
      </c>
      <c r="X3053" s="206">
        <f t="shared" si="144"/>
        <v>0</v>
      </c>
      <c r="Y3053" s="206" t="str">
        <f>VLOOKUP(P3053,NIVEAUXADMIN!A:B,2,FALSE)</f>
        <v>HT01</v>
      </c>
      <c r="Z3053" s="206" t="str">
        <f>VLOOKUP(Q3053,NIVEAUXADMIN!E:F,2,FALSE)</f>
        <v>HT01152</v>
      </c>
      <c r="AA3053" s="206" t="str">
        <f>VLOOKUP(R3053,NIVEAUXADMIN!I:J,2,FALSE)</f>
        <v>HT01152-02</v>
      </c>
      <c r="AB3053" s="206">
        <f>IF(SUMPRODUCT(($A$4:$A3053=A3053)*($Q$4:$Q3053=Q3053))&gt;1,0,1)</f>
        <v>0</v>
      </c>
      <c r="AC3053" s="207">
        <f>IF(SUMPRODUCT(($A$4:$A3053=A3053)*($F$4:$F3053=F3053)*($Q$4:$Q3053=Q3053))&gt;1,0,1)</f>
        <v>0</v>
      </c>
      <c r="AD3053"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"7ème Grand Vide"}, </v>
      </c>
    </row>
    <row r="3054" spans="1:30" s="142" customFormat="1" x14ac:dyDescent="0.25">
      <c r="A3054" s="206" t="s">
        <v>1080</v>
      </c>
      <c r="B3054" s="206"/>
      <c r="C3054" s="206" t="s">
        <v>1164</v>
      </c>
      <c r="D3054" s="206" t="s">
        <v>15</v>
      </c>
      <c r="E3054" s="132">
        <v>42766</v>
      </c>
      <c r="F3054" s="208" t="s">
        <v>2418</v>
      </c>
      <c r="G3054" s="217" t="s">
        <v>1075</v>
      </c>
      <c r="H3054" s="210" t="str">
        <f>IFERROR(VLOOKUP(G3054,REFERENCES!O:P,2,FALSE),"")</f>
        <v/>
      </c>
      <c r="I3054" s="207">
        <v>25</v>
      </c>
      <c r="J3054" s="207"/>
      <c r="K3054" s="207"/>
      <c r="L3054" s="207"/>
      <c r="M3054" s="147"/>
      <c r="N3054" s="207">
        <v>181</v>
      </c>
      <c r="O3054" s="206"/>
      <c r="P3054" s="206" t="s">
        <v>172</v>
      </c>
      <c r="Q3054" s="206" t="s">
        <v>492</v>
      </c>
      <c r="R3054" s="176" t="s">
        <v>1747</v>
      </c>
      <c r="S3054" s="206"/>
      <c r="T3054" s="206"/>
      <c r="U3054" s="206"/>
      <c r="V3054" s="145"/>
      <c r="W3054" s="206" t="str">
        <f t="shared" si="143"/>
        <v>WOR2017131OUPO8È</v>
      </c>
      <c r="X3054" s="206">
        <f t="shared" si="144"/>
        <v>0</v>
      </c>
      <c r="Y3054" s="206" t="str">
        <f>VLOOKUP(P3054,NIVEAUXADMIN!A:B,2,FALSE)</f>
        <v>HT01</v>
      </c>
      <c r="Z3054" s="206" t="str">
        <f>VLOOKUP(Q3054,NIVEAUXADMIN!E:F,2,FALSE)</f>
        <v>HT01152</v>
      </c>
      <c r="AA3054" s="206" t="str">
        <f>VLOOKUP(R3054,NIVEAUXADMIN!I:J,2,FALSE)</f>
        <v>HT01152-03</v>
      </c>
      <c r="AB3054" s="206">
        <f>IF(SUMPRODUCT(($A$4:$A3054=A3054)*($Q$4:$Q3054=Q3054))&gt;1,0,1)</f>
        <v>0</v>
      </c>
      <c r="AC3054" s="207">
        <f>IF(SUMPRODUCT(($A$4:$A3054=A3054)*($F$4:$F3054=F3054)*($Q$4:$Q3054=Q3054))&gt;1,0,1)</f>
        <v>0</v>
      </c>
      <c r="AD3054"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"8ème Trou Louis"}, </v>
      </c>
    </row>
    <row r="3055" spans="1:30" s="142" customFormat="1" x14ac:dyDescent="0.25">
      <c r="A3055" s="206" t="s">
        <v>1080</v>
      </c>
      <c r="B3055" s="206"/>
      <c r="C3055" s="206" t="s">
        <v>1164</v>
      </c>
      <c r="D3055" s="206" t="s">
        <v>15</v>
      </c>
      <c r="E3055" s="132">
        <v>42766</v>
      </c>
      <c r="F3055" s="208" t="s">
        <v>2418</v>
      </c>
      <c r="G3055" s="217" t="s">
        <v>1075</v>
      </c>
      <c r="H3055" s="210" t="str">
        <f>IFERROR(VLOOKUP(G3055,REFERENCES!O:P,2,FALSE),"")</f>
        <v/>
      </c>
      <c r="I3055" s="207">
        <v>25</v>
      </c>
      <c r="J3055" s="207"/>
      <c r="K3055" s="207"/>
      <c r="L3055" s="207"/>
      <c r="M3055" s="147"/>
      <c r="N3055" s="207">
        <v>198</v>
      </c>
      <c r="O3055" s="206"/>
      <c r="P3055" s="206" t="s">
        <v>172</v>
      </c>
      <c r="Q3055" s="206" t="s">
        <v>492</v>
      </c>
      <c r="R3055" s="176" t="s">
        <v>1757</v>
      </c>
      <c r="S3055" s="206"/>
      <c r="T3055" s="206"/>
      <c r="U3055" s="206"/>
      <c r="V3055" s="145"/>
      <c r="W3055" s="206" t="str">
        <f t="shared" si="143"/>
        <v>WOR2017131OUPO9È</v>
      </c>
      <c r="X3055" s="206">
        <f t="shared" si="144"/>
        <v>0</v>
      </c>
      <c r="Y3055" s="206" t="str">
        <f>VLOOKUP(P3055,NIVEAUXADMIN!A:B,2,FALSE)</f>
        <v>HT01</v>
      </c>
      <c r="Z3055" s="206" t="str">
        <f>VLOOKUP(Q3055,NIVEAUXADMIN!E:F,2,FALSE)</f>
        <v>HT01152</v>
      </c>
      <c r="AA3055" s="206" t="str">
        <f>VLOOKUP(R3055,NIVEAUXADMIN!I:J,2,FALSE)</f>
        <v>HT01152-04</v>
      </c>
      <c r="AB3055" s="206">
        <f>IF(SUMPRODUCT(($A$4:$A3055=A3055)*($Q$4:$Q3055=Q3055))&gt;1,0,1)</f>
        <v>0</v>
      </c>
      <c r="AC3055" s="207">
        <f>IF(SUMPRODUCT(($A$4:$A3055=A3055)*($F$4:$F3055=F3055)*($Q$4:$Q3055=Q3055))&gt;1,0,1)</f>
        <v>0</v>
      </c>
      <c r="AD3055"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"9ème Pointe à Raquette"}, </v>
      </c>
    </row>
    <row r="3056" spans="1:30" s="142" customFormat="1" x14ac:dyDescent="0.25">
      <c r="A3056" s="206" t="s">
        <v>1080</v>
      </c>
      <c r="B3056" s="206"/>
      <c r="C3056" s="206" t="s">
        <v>1164</v>
      </c>
      <c r="D3056" s="206" t="s">
        <v>15</v>
      </c>
      <c r="E3056" s="132">
        <v>42766</v>
      </c>
      <c r="F3056" s="208" t="s">
        <v>2418</v>
      </c>
      <c r="G3056" s="217" t="s">
        <v>1075</v>
      </c>
      <c r="H3056" s="210" t="str">
        <f>IFERROR(VLOOKUP(G3056,REFERENCES!O:P,2,FALSE),"")</f>
        <v/>
      </c>
      <c r="I3056" s="207">
        <v>25</v>
      </c>
      <c r="J3056" s="207"/>
      <c r="K3056" s="207"/>
      <c r="L3056" s="207"/>
      <c r="M3056" s="147"/>
      <c r="N3056" s="207">
        <v>66</v>
      </c>
      <c r="O3056" s="206"/>
      <c r="P3056" s="206" t="s">
        <v>172</v>
      </c>
      <c r="Q3056" s="206" t="s">
        <v>492</v>
      </c>
      <c r="R3056" s="176" t="s">
        <v>1649</v>
      </c>
      <c r="S3056" s="206"/>
      <c r="T3056" s="206"/>
      <c r="U3056" s="206"/>
      <c r="V3056" s="145"/>
      <c r="W3056" s="206" t="str">
        <f t="shared" si="143"/>
        <v>WOR2017131OUPO5È</v>
      </c>
      <c r="X3056" s="206">
        <f t="shared" si="144"/>
        <v>0</v>
      </c>
      <c r="Y3056" s="206" t="str">
        <f>VLOOKUP(P3056,NIVEAUXADMIN!A:B,2,FALSE)</f>
        <v>HT01</v>
      </c>
      <c r="Z3056" s="206" t="str">
        <f>VLOOKUP(Q3056,NIVEAUXADMIN!E:F,2,FALSE)</f>
        <v>HT01152</v>
      </c>
      <c r="AA3056" s="206" t="str">
        <f>VLOOKUP(R3056,NIVEAUXADMIN!I:J,2,FALSE)</f>
        <v>HT01152-05</v>
      </c>
      <c r="AB3056" s="206">
        <f>IF(SUMPRODUCT(($A$4:$A3056=A3056)*($Q$4:$Q3056=Q3056))&gt;1,0,1)</f>
        <v>0</v>
      </c>
      <c r="AC3056" s="207">
        <f>IF(SUMPRODUCT(($A$4:$A3056=A3056)*($F$4:$F3056=F3056)*($Q$4:$Q3056=Q3056))&gt;1,0,1)</f>
        <v>0</v>
      </c>
      <c r="AD3056"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"5ème Gros Mangle"}, </v>
      </c>
    </row>
    <row r="3057" spans="1:30" s="142" customFormat="1" x14ac:dyDescent="0.25">
      <c r="A3057" s="206" t="s">
        <v>1080</v>
      </c>
      <c r="B3057" s="206"/>
      <c r="C3057" s="206"/>
      <c r="D3057" s="206" t="s">
        <v>15</v>
      </c>
      <c r="E3057" s="132">
        <v>42766</v>
      </c>
      <c r="F3057" s="208" t="s">
        <v>2418</v>
      </c>
      <c r="G3057" s="217" t="s">
        <v>1075</v>
      </c>
      <c r="H3057" s="210" t="str">
        <f>IFERROR(VLOOKUP(G3057,REFERENCES!O:P,2,FALSE),"")</f>
        <v/>
      </c>
      <c r="I3057" s="207">
        <v>50</v>
      </c>
      <c r="J3057" s="207"/>
      <c r="K3057" s="207"/>
      <c r="L3057" s="207"/>
      <c r="M3057" s="147"/>
      <c r="N3057" s="207">
        <v>233</v>
      </c>
      <c r="O3057" s="206"/>
      <c r="P3057" s="206" t="s">
        <v>172</v>
      </c>
      <c r="Q3057" s="206" t="s">
        <v>198</v>
      </c>
      <c r="R3057" s="176" t="s">
        <v>1323</v>
      </c>
      <c r="S3057" s="206"/>
      <c r="T3057" s="206"/>
      <c r="U3057" s="206"/>
      <c r="V3057" s="145"/>
      <c r="W3057" s="206" t="str">
        <f t="shared" si="143"/>
        <v>WOR2017131OUAN1È</v>
      </c>
      <c r="X3057" s="206">
        <f t="shared" si="144"/>
        <v>0</v>
      </c>
      <c r="Y3057" s="206" t="str">
        <f>VLOOKUP(P3057,NIVEAUXADMIN!A:B,2,FALSE)</f>
        <v>HT01</v>
      </c>
      <c r="Z3057" s="206" t="str">
        <f>VLOOKUP(Q3057,NIVEAUXADMIN!E:F,2,FALSE)</f>
        <v>HT01151</v>
      </c>
      <c r="AA3057" s="206" t="str">
        <f>VLOOKUP(R3057,NIVEAUXADMIN!I:J,2,FALSE)</f>
        <v>HT01151-01</v>
      </c>
      <c r="AB3057" s="206">
        <f>IF(SUMPRODUCT(($A$4:$A3057=A3057)*($Q$4:$Q3057=Q3057))&gt;1,0,1)</f>
        <v>0</v>
      </c>
      <c r="AC3057" s="207">
        <f>IF(SUMPRODUCT(($A$4:$A3057=A3057)*($F$4:$F3057=F3057)*($Q$4:$Q3057=Q3057))&gt;1,0,1)</f>
        <v>0</v>
      </c>
      <c r="AD3057"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"1ère Palma"}, </v>
      </c>
    </row>
    <row r="3058" spans="1:30" s="142" customFormat="1" x14ac:dyDescent="0.25">
      <c r="A3058" s="206" t="s">
        <v>1080</v>
      </c>
      <c r="B3058" s="206"/>
      <c r="C3058" s="206"/>
      <c r="D3058" s="206" t="s">
        <v>15</v>
      </c>
      <c r="E3058" s="132">
        <v>42766</v>
      </c>
      <c r="F3058" s="208" t="s">
        <v>2418</v>
      </c>
      <c r="G3058" s="217" t="s">
        <v>1075</v>
      </c>
      <c r="H3058" s="210" t="str">
        <f>IFERROR(VLOOKUP(G3058,REFERENCES!O:P,2,FALSE),"")</f>
        <v/>
      </c>
      <c r="I3058" s="207">
        <v>50</v>
      </c>
      <c r="J3058" s="207"/>
      <c r="K3058" s="207"/>
      <c r="L3058" s="207"/>
      <c r="M3058" s="147"/>
      <c r="N3058" s="207">
        <v>151</v>
      </c>
      <c r="O3058" s="206"/>
      <c r="P3058" s="206" t="s">
        <v>172</v>
      </c>
      <c r="Q3058" s="206" t="s">
        <v>198</v>
      </c>
      <c r="R3058" s="176" t="s">
        <v>1454</v>
      </c>
      <c r="S3058" s="206"/>
      <c r="T3058" s="206"/>
      <c r="U3058" s="206"/>
      <c r="V3058" s="145"/>
      <c r="W3058" s="206" t="str">
        <f t="shared" si="143"/>
        <v>WOR2017131OUAN2È</v>
      </c>
      <c r="X3058" s="206">
        <f t="shared" si="144"/>
        <v>0</v>
      </c>
      <c r="Y3058" s="206" t="str">
        <f>VLOOKUP(P3058,NIVEAUXADMIN!A:B,2,FALSE)</f>
        <v>HT01</v>
      </c>
      <c r="Z3058" s="206" t="str">
        <f>VLOOKUP(Q3058,NIVEAUXADMIN!E:F,2,FALSE)</f>
        <v>HT01151</v>
      </c>
      <c r="AA3058" s="206" t="str">
        <f>VLOOKUP(R3058,NIVEAUXADMIN!I:J,2,FALSE)</f>
        <v>HT01151-02</v>
      </c>
      <c r="AB3058" s="206">
        <f>IF(SUMPRODUCT(($A$4:$A3058=A3058)*($Q$4:$Q3058=Q3058))&gt;1,0,1)</f>
        <v>0</v>
      </c>
      <c r="AC3058" s="207">
        <f>IF(SUMPRODUCT(($A$4:$A3058=A3058)*($F$4:$F3058=F3058)*($Q$4:$Q3058=Q3058))&gt;1,0,1)</f>
        <v>0</v>
      </c>
      <c r="AD3058"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"2ème Petite Source"}, </v>
      </c>
    </row>
    <row r="3059" spans="1:30" s="142" customFormat="1" x14ac:dyDescent="0.25">
      <c r="A3059" s="206" t="s">
        <v>1080</v>
      </c>
      <c r="B3059" s="206"/>
      <c r="C3059" s="206"/>
      <c r="D3059" s="206" t="s">
        <v>15</v>
      </c>
      <c r="E3059" s="132">
        <v>42766</v>
      </c>
      <c r="F3059" s="208" t="s">
        <v>2418</v>
      </c>
      <c r="G3059" s="217" t="s">
        <v>1075</v>
      </c>
      <c r="H3059" s="210" t="str">
        <f>IFERROR(VLOOKUP(G3059,REFERENCES!O:P,2,FALSE),"")</f>
        <v/>
      </c>
      <c r="I3059" s="207">
        <v>50</v>
      </c>
      <c r="J3059" s="207"/>
      <c r="K3059" s="207"/>
      <c r="L3059" s="207"/>
      <c r="M3059" s="147"/>
      <c r="N3059" s="207">
        <v>86</v>
      </c>
      <c r="O3059" s="206"/>
      <c r="P3059" s="206" t="s">
        <v>172</v>
      </c>
      <c r="Q3059" s="206" t="s">
        <v>198</v>
      </c>
      <c r="R3059" s="176" t="s">
        <v>1519</v>
      </c>
      <c r="S3059" s="206"/>
      <c r="T3059" s="206"/>
      <c r="U3059" s="206"/>
      <c r="V3059" s="145"/>
      <c r="W3059" s="206" t="str">
        <f t="shared" si="143"/>
        <v>WOR2017131OUAN3È</v>
      </c>
      <c r="X3059" s="206">
        <f t="shared" si="144"/>
        <v>0</v>
      </c>
      <c r="Y3059" s="206" t="str">
        <f>VLOOKUP(P3059,NIVEAUXADMIN!A:B,2,FALSE)</f>
        <v>HT01</v>
      </c>
      <c r="Z3059" s="206" t="str">
        <f>VLOOKUP(Q3059,NIVEAUXADMIN!E:F,2,FALSE)</f>
        <v>HT01151</v>
      </c>
      <c r="AA3059" s="206" t="str">
        <f>VLOOKUP(R3059,NIVEAUXADMIN!I:J,2,FALSE)</f>
        <v>HT01151-03</v>
      </c>
      <c r="AB3059" s="206">
        <f>IF(SUMPRODUCT(($A$4:$A3059=A3059)*($Q$4:$Q3059=Q3059))&gt;1,0,1)</f>
        <v>0</v>
      </c>
      <c r="AC3059" s="207">
        <f>IF(SUMPRODUCT(($A$4:$A3059=A3059)*($F$4:$F3059=F3059)*($Q$4:$Q3059=Q3059))&gt;1,0,1)</f>
        <v>0</v>
      </c>
      <c r="AD3059"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"3ème Grande Source"}, </v>
      </c>
    </row>
    <row r="3060" spans="1:30" s="142" customFormat="1" x14ac:dyDescent="0.25">
      <c r="A3060" s="206" t="s">
        <v>1080</v>
      </c>
      <c r="B3060" s="206"/>
      <c r="C3060" s="206"/>
      <c r="D3060" s="206" t="s">
        <v>15</v>
      </c>
      <c r="E3060" s="132">
        <v>42766</v>
      </c>
      <c r="F3060" s="208" t="s">
        <v>2418</v>
      </c>
      <c r="G3060" s="217" t="s">
        <v>1075</v>
      </c>
      <c r="H3060" s="210" t="str">
        <f>IFERROR(VLOOKUP(G3060,REFERENCES!O:P,2,FALSE),"")</f>
        <v/>
      </c>
      <c r="I3060" s="207">
        <v>50</v>
      </c>
      <c r="J3060" s="207"/>
      <c r="K3060" s="207"/>
      <c r="L3060" s="207"/>
      <c r="M3060" s="147"/>
      <c r="N3060" s="207">
        <v>293</v>
      </c>
      <c r="O3060" s="206"/>
      <c r="P3060" s="206" t="s">
        <v>172</v>
      </c>
      <c r="Q3060" s="206" t="s">
        <v>198</v>
      </c>
      <c r="R3060" s="176" t="s">
        <v>1596</v>
      </c>
      <c r="S3060" s="206"/>
      <c r="T3060" s="206"/>
      <c r="U3060" s="206"/>
      <c r="V3060" s="145"/>
      <c r="W3060" s="206" t="str">
        <f t="shared" si="143"/>
        <v>WOR2017131OUAN4È</v>
      </c>
      <c r="X3060" s="206">
        <f t="shared" si="144"/>
        <v>0</v>
      </c>
      <c r="Y3060" s="206" t="str">
        <f>VLOOKUP(P3060,NIVEAUXADMIN!A:B,2,FALSE)</f>
        <v>HT01</v>
      </c>
      <c r="Z3060" s="206" t="str">
        <f>VLOOKUP(Q3060,NIVEAUXADMIN!E:F,2,FALSE)</f>
        <v>HT01151</v>
      </c>
      <c r="AA3060" s="206" t="str">
        <f>VLOOKUP(R3060,NIVEAUXADMIN!I:J,2,FALSE)</f>
        <v>HT01151-04</v>
      </c>
      <c r="AB3060" s="206">
        <f>IF(SUMPRODUCT(($A$4:$A3060=A3060)*($Q$4:$Q3060=Q3060))&gt;1,0,1)</f>
        <v>0</v>
      </c>
      <c r="AC3060" s="207">
        <f>IF(SUMPRODUCT(($A$4:$A3060=A3060)*($F$4:$F3060=F3060)*($Q$4:$Q3060=Q3060))&gt;1,0,1)</f>
        <v>0</v>
      </c>
      <c r="AD3060"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"4ème Grand Lagon"}, </v>
      </c>
    </row>
    <row r="3061" spans="1:30" s="142" customFormat="1" x14ac:dyDescent="0.25">
      <c r="A3061" s="206" t="s">
        <v>1080</v>
      </c>
      <c r="B3061" s="206"/>
      <c r="C3061" s="206"/>
      <c r="D3061" s="206" t="s">
        <v>15</v>
      </c>
      <c r="E3061" s="132">
        <v>42766</v>
      </c>
      <c r="F3061" s="208" t="s">
        <v>2418</v>
      </c>
      <c r="G3061" s="217" t="s">
        <v>1075</v>
      </c>
      <c r="H3061" s="210" t="str">
        <f>IFERROR(VLOOKUP(G3061,REFERENCES!O:P,2,FALSE),"")</f>
        <v/>
      </c>
      <c r="I3061" s="207">
        <v>50</v>
      </c>
      <c r="J3061" s="207"/>
      <c r="K3061" s="207"/>
      <c r="L3061" s="207"/>
      <c r="M3061" s="147"/>
      <c r="N3061" s="207">
        <v>110</v>
      </c>
      <c r="O3061" s="206"/>
      <c r="P3061" s="206" t="s">
        <v>172</v>
      </c>
      <c r="Q3061" s="206" t="s">
        <v>198</v>
      </c>
      <c r="R3061" s="176" t="s">
        <v>1209</v>
      </c>
      <c r="S3061" s="206"/>
      <c r="T3061" s="206"/>
      <c r="U3061" s="206"/>
      <c r="V3061" s="145"/>
      <c r="W3061" s="206" t="str">
        <f t="shared" si="143"/>
        <v>WOR2017131OUAN10</v>
      </c>
      <c r="X3061" s="206">
        <f t="shared" si="144"/>
        <v>0</v>
      </c>
      <c r="Y3061" s="206" t="str">
        <f>VLOOKUP(P3061,NIVEAUXADMIN!A:B,2,FALSE)</f>
        <v>HT01</v>
      </c>
      <c r="Z3061" s="206" t="str">
        <f>VLOOKUP(Q3061,NIVEAUXADMIN!E:F,2,FALSE)</f>
        <v>HT01151</v>
      </c>
      <c r="AA3061" s="206" t="str">
        <f>VLOOKUP(R3061,NIVEAUXADMIN!I:J,2,FALSE)</f>
        <v>HT01151-05</v>
      </c>
      <c r="AB3061" s="206">
        <f>IF(SUMPRODUCT(($A$4:$A3061=A3061)*($Q$4:$Q3061=Q3061))&gt;1,0,1)</f>
        <v>0</v>
      </c>
      <c r="AC3061" s="207">
        <f>IF(SUMPRODUCT(($A$4:$A3061=A3061)*($F$4:$F3061=F3061)*($Q$4:$Q3061=Q3061))&gt;1,0,1)</f>
        <v>0</v>
      </c>
      <c r="AD3061"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"10ème Pickmy"}, </v>
      </c>
    </row>
    <row r="3062" spans="1:30" s="142" customFormat="1" x14ac:dyDescent="0.25">
      <c r="A3062" s="206" t="s">
        <v>1080</v>
      </c>
      <c r="B3062" s="206"/>
      <c r="C3062" s="206"/>
      <c r="D3062" s="206" t="s">
        <v>15</v>
      </c>
      <c r="E3062" s="132">
        <v>42766</v>
      </c>
      <c r="F3062" s="208" t="s">
        <v>2418</v>
      </c>
      <c r="G3062" s="217" t="s">
        <v>1075</v>
      </c>
      <c r="H3062" s="210" t="str">
        <f>IFERROR(VLOOKUP(G3062,REFERENCES!O:P,2,FALSE),"")</f>
        <v/>
      </c>
      <c r="I3062" s="207">
        <v>50</v>
      </c>
      <c r="J3062" s="207"/>
      <c r="K3062" s="207"/>
      <c r="L3062" s="207"/>
      <c r="M3062" s="147"/>
      <c r="N3062" s="207">
        <v>73</v>
      </c>
      <c r="O3062" s="206"/>
      <c r="P3062" s="206" t="s">
        <v>172</v>
      </c>
      <c r="Q3062" s="206" t="s">
        <v>198</v>
      </c>
      <c r="R3062" s="176" t="s">
        <v>1216</v>
      </c>
      <c r="S3062" s="206"/>
      <c r="T3062" s="206"/>
      <c r="U3062" s="206"/>
      <c r="V3062" s="145"/>
      <c r="W3062" s="206" t="str">
        <f t="shared" si="143"/>
        <v>WOR2017131OUAN11</v>
      </c>
      <c r="X3062" s="206">
        <f t="shared" si="144"/>
        <v>0</v>
      </c>
      <c r="Y3062" s="206" t="str">
        <f>VLOOKUP(P3062,NIVEAUXADMIN!A:B,2,FALSE)</f>
        <v>HT01</v>
      </c>
      <c r="Z3062" s="206" t="str">
        <f>VLOOKUP(Q3062,NIVEAUXADMIN!E:F,2,FALSE)</f>
        <v>HT01151</v>
      </c>
      <c r="AA3062" s="206" t="str">
        <f>VLOOKUP(R3062,NIVEAUXADMIN!I:J,2,FALSE)</f>
        <v>HT01151-06</v>
      </c>
      <c r="AB3062" s="206">
        <f>IF(SUMPRODUCT(($A$4:$A3062=A3062)*($Q$4:$Q3062=Q3062))&gt;1,0,1)</f>
        <v>0</v>
      </c>
      <c r="AC3062" s="207">
        <f>IF(SUMPRODUCT(($A$4:$A3062=A3062)*($F$4:$F3062=F3062)*($Q$4:$Q3062=Q3062))&gt;1,0,1)</f>
        <v>0</v>
      </c>
      <c r="AD3062" s="206" t="str">
        <f t="shared" si="145"/>
        <v xml:space="preserve">{"Organisation": "World Vision International", "Indicateur": "Support à l'auto-recouvrement pour la réparation et reconstruction", "Statut": "Réalisé", "Date de l'activité (passé ou planifiée)
( jj-mm-aaaa)": "1/31/2017", "Département": "Ouest", "Commune": "Anse A Galet", "Section Communale": "11ème Petite Anse"}, </v>
      </c>
    </row>
    <row r="3063" spans="1:30" s="142" customFormat="1" x14ac:dyDescent="0.25">
      <c r="A3063" s="206" t="s">
        <v>1080</v>
      </c>
      <c r="B3063" s="206"/>
      <c r="C3063" s="206"/>
      <c r="D3063" s="206" t="s">
        <v>15</v>
      </c>
      <c r="E3063" s="132">
        <v>42766</v>
      </c>
      <c r="F3063" s="208" t="s">
        <v>2418</v>
      </c>
      <c r="G3063" s="217" t="s">
        <v>1075</v>
      </c>
      <c r="H3063" s="210" t="str">
        <f>IFERROR(VLOOKUP(G3063,REFERENCES!O:P,2,FALSE),"")</f>
        <v/>
      </c>
      <c r="I3063" s="207">
        <v>50</v>
      </c>
      <c r="J3063" s="207"/>
      <c r="K3063" s="207"/>
      <c r="L3063" s="207"/>
      <c r="M3063" s="147"/>
      <c r="N3063" s="207">
        <v>134</v>
      </c>
      <c r="O3063" s="206"/>
      <c r="P3063" s="206" t="s">
        <v>172</v>
      </c>
      <c r="Q3063" s="206" t="s">
        <v>492</v>
      </c>
      <c r="R3063" s="176" t="s">
        <v>1683</v>
      </c>
      <c r="S3063" s="206"/>
      <c r="T3063" s="206"/>
      <c r="U3063" s="206"/>
      <c r="V3063" s="145"/>
      <c r="W3063" s="206" t="str">
        <f t="shared" si="143"/>
        <v>WOR2017131OUPO6È</v>
      </c>
      <c r="X3063" s="206">
        <f t="shared" si="144"/>
        <v>0</v>
      </c>
      <c r="Y3063" s="206" t="str">
        <f>VLOOKUP(P3063,NIVEAUXADMIN!A:B,2,FALSE)</f>
        <v>HT01</v>
      </c>
      <c r="Z3063" s="206" t="str">
        <f>VLOOKUP(Q3063,NIVEAUXADMIN!E:F,2,FALSE)</f>
        <v>HT01152</v>
      </c>
      <c r="AA3063" s="206" t="str">
        <f>VLOOKUP(R3063,NIVEAUXADMIN!I:J,2,FALSE)</f>
        <v>HT01152-01</v>
      </c>
      <c r="AB3063" s="206">
        <f>IF(SUMPRODUCT(($A$4:$A3063=A3063)*($Q$4:$Q3063=Q3063))&gt;1,0,1)</f>
        <v>0</v>
      </c>
      <c r="AC3063" s="207">
        <f>IF(SUMPRODUCT(($A$4:$A3063=A3063)*($F$4:$F3063=F3063)*($Q$4:$Q3063=Q3063))&gt;1,0,1)</f>
        <v>0</v>
      </c>
      <c r="AD3063"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"6ème La Source"}, </v>
      </c>
    </row>
    <row r="3064" spans="1:30" s="142" customFormat="1" x14ac:dyDescent="0.25">
      <c r="A3064" s="206" t="s">
        <v>1080</v>
      </c>
      <c r="B3064" s="206"/>
      <c r="C3064" s="206"/>
      <c r="D3064" s="206" t="s">
        <v>15</v>
      </c>
      <c r="E3064" s="132">
        <v>42766</v>
      </c>
      <c r="F3064" s="208" t="s">
        <v>2418</v>
      </c>
      <c r="G3064" s="217" t="s">
        <v>1075</v>
      </c>
      <c r="H3064" s="210" t="str">
        <f>IFERROR(VLOOKUP(G3064,REFERENCES!O:P,2,FALSE),"")</f>
        <v/>
      </c>
      <c r="I3064" s="207">
        <v>50</v>
      </c>
      <c r="J3064" s="207"/>
      <c r="K3064" s="207"/>
      <c r="L3064" s="207"/>
      <c r="M3064" s="147"/>
      <c r="N3064" s="207">
        <v>510</v>
      </c>
      <c r="O3064" s="206"/>
      <c r="P3064" s="206" t="s">
        <v>172</v>
      </c>
      <c r="Q3064" s="206" t="s">
        <v>492</v>
      </c>
      <c r="R3064" s="176" t="s">
        <v>1718</v>
      </c>
      <c r="S3064" s="206"/>
      <c r="T3064" s="206"/>
      <c r="U3064" s="206"/>
      <c r="V3064" s="145"/>
      <c r="W3064" s="206" t="str">
        <f t="shared" si="143"/>
        <v>WOR2017131OUPO7È</v>
      </c>
      <c r="X3064" s="206">
        <f t="shared" si="144"/>
        <v>0</v>
      </c>
      <c r="Y3064" s="206" t="str">
        <f>VLOOKUP(P3064,NIVEAUXADMIN!A:B,2,FALSE)</f>
        <v>HT01</v>
      </c>
      <c r="Z3064" s="206" t="str">
        <f>VLOOKUP(Q3064,NIVEAUXADMIN!E:F,2,FALSE)</f>
        <v>HT01152</v>
      </c>
      <c r="AA3064" s="206" t="str">
        <f>VLOOKUP(R3064,NIVEAUXADMIN!I:J,2,FALSE)</f>
        <v>HT01152-02</v>
      </c>
      <c r="AB3064" s="206">
        <f>IF(SUMPRODUCT(($A$4:$A3064=A3064)*($Q$4:$Q3064=Q3064))&gt;1,0,1)</f>
        <v>0</v>
      </c>
      <c r="AC3064" s="207">
        <f>IF(SUMPRODUCT(($A$4:$A3064=A3064)*($F$4:$F3064=F3064)*($Q$4:$Q3064=Q3064))&gt;1,0,1)</f>
        <v>0</v>
      </c>
      <c r="AD3064"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"7ème Grand Vide"}, </v>
      </c>
    </row>
    <row r="3065" spans="1:30" s="142" customFormat="1" x14ac:dyDescent="0.25">
      <c r="A3065" s="206" t="s">
        <v>1080</v>
      </c>
      <c r="B3065" s="206"/>
      <c r="C3065" s="206"/>
      <c r="D3065" s="206" t="s">
        <v>15</v>
      </c>
      <c r="E3065" s="132">
        <v>42766</v>
      </c>
      <c r="F3065" s="208" t="s">
        <v>2418</v>
      </c>
      <c r="G3065" s="217" t="s">
        <v>1075</v>
      </c>
      <c r="H3065" s="210" t="str">
        <f>IFERROR(VLOOKUP(G3065,REFERENCES!O:P,2,FALSE),"")</f>
        <v/>
      </c>
      <c r="I3065" s="207">
        <v>50</v>
      </c>
      <c r="J3065" s="207"/>
      <c r="K3065" s="207"/>
      <c r="L3065" s="207"/>
      <c r="M3065" s="147"/>
      <c r="N3065" s="207">
        <v>242</v>
      </c>
      <c r="O3065" s="206"/>
      <c r="P3065" s="206" t="s">
        <v>172</v>
      </c>
      <c r="Q3065" s="206" t="s">
        <v>492</v>
      </c>
      <c r="R3065" s="176" t="s">
        <v>1747</v>
      </c>
      <c r="S3065" s="206"/>
      <c r="T3065" s="206"/>
      <c r="U3065" s="206"/>
      <c r="V3065" s="145"/>
      <c r="W3065" s="206" t="str">
        <f t="shared" si="143"/>
        <v>WOR2017131OUPO8È</v>
      </c>
      <c r="X3065" s="206">
        <f t="shared" si="144"/>
        <v>0</v>
      </c>
      <c r="Y3065" s="206" t="str">
        <f>VLOOKUP(P3065,NIVEAUXADMIN!A:B,2,FALSE)</f>
        <v>HT01</v>
      </c>
      <c r="Z3065" s="206" t="str">
        <f>VLOOKUP(Q3065,NIVEAUXADMIN!E:F,2,FALSE)</f>
        <v>HT01152</v>
      </c>
      <c r="AA3065" s="206" t="str">
        <f>VLOOKUP(R3065,NIVEAUXADMIN!I:J,2,FALSE)</f>
        <v>HT01152-03</v>
      </c>
      <c r="AB3065" s="206">
        <f>IF(SUMPRODUCT(($A$4:$A3065=A3065)*($Q$4:$Q3065=Q3065))&gt;1,0,1)</f>
        <v>0</v>
      </c>
      <c r="AC3065" s="207">
        <f>IF(SUMPRODUCT(($A$4:$A3065=A3065)*($F$4:$F3065=F3065)*($Q$4:$Q3065=Q3065))&gt;1,0,1)</f>
        <v>0</v>
      </c>
      <c r="AD3065"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"8ème Trou Louis"}, </v>
      </c>
    </row>
    <row r="3066" spans="1:30" s="142" customFormat="1" x14ac:dyDescent="0.25">
      <c r="A3066" s="206" t="s">
        <v>1080</v>
      </c>
      <c r="B3066" s="206"/>
      <c r="C3066" s="206"/>
      <c r="D3066" s="206" t="s">
        <v>15</v>
      </c>
      <c r="E3066" s="132">
        <v>42766</v>
      </c>
      <c r="F3066" s="208" t="s">
        <v>2418</v>
      </c>
      <c r="G3066" s="217" t="s">
        <v>1075</v>
      </c>
      <c r="H3066" s="210" t="str">
        <f>IFERROR(VLOOKUP(G3066,REFERENCES!O:P,2,FALSE),"")</f>
        <v/>
      </c>
      <c r="I3066" s="207">
        <v>50</v>
      </c>
      <c r="J3066" s="207"/>
      <c r="K3066" s="207"/>
      <c r="L3066" s="207"/>
      <c r="M3066" s="147"/>
      <c r="N3066" s="207">
        <v>385</v>
      </c>
      <c r="O3066" s="206"/>
      <c r="P3066" s="206" t="s">
        <v>172</v>
      </c>
      <c r="Q3066" s="206" t="s">
        <v>492</v>
      </c>
      <c r="R3066" s="176" t="s">
        <v>1757</v>
      </c>
      <c r="S3066" s="206"/>
      <c r="T3066" s="206"/>
      <c r="U3066" s="206"/>
      <c r="V3066" s="145"/>
      <c r="W3066" s="206" t="str">
        <f t="shared" si="143"/>
        <v>WOR2017131OUPO9È</v>
      </c>
      <c r="X3066" s="206">
        <f t="shared" si="144"/>
        <v>0</v>
      </c>
      <c r="Y3066" s="206" t="str">
        <f>VLOOKUP(P3066,NIVEAUXADMIN!A:B,2,FALSE)</f>
        <v>HT01</v>
      </c>
      <c r="Z3066" s="206" t="str">
        <f>VLOOKUP(Q3066,NIVEAUXADMIN!E:F,2,FALSE)</f>
        <v>HT01152</v>
      </c>
      <c r="AA3066" s="206" t="str">
        <f>VLOOKUP(R3066,NIVEAUXADMIN!I:J,2,FALSE)</f>
        <v>HT01152-04</v>
      </c>
      <c r="AB3066" s="206">
        <f>IF(SUMPRODUCT(($A$4:$A3066=A3066)*($Q$4:$Q3066=Q3066))&gt;1,0,1)</f>
        <v>0</v>
      </c>
      <c r="AC3066" s="207">
        <f>IF(SUMPRODUCT(($A$4:$A3066=A3066)*($F$4:$F3066=F3066)*($Q$4:$Q3066=Q3066))&gt;1,0,1)</f>
        <v>0</v>
      </c>
      <c r="AD3066"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"9ème Pointe à Raquette"}, </v>
      </c>
    </row>
    <row r="3067" spans="1:30" s="142" customFormat="1" x14ac:dyDescent="0.25">
      <c r="A3067" s="206" t="s">
        <v>1080</v>
      </c>
      <c r="B3067" s="206"/>
      <c r="C3067" s="206"/>
      <c r="D3067" s="206" t="s">
        <v>15</v>
      </c>
      <c r="E3067" s="132">
        <v>42766</v>
      </c>
      <c r="F3067" s="208" t="s">
        <v>2418</v>
      </c>
      <c r="G3067" s="217" t="s">
        <v>1075</v>
      </c>
      <c r="H3067" s="210" t="str">
        <f>IFERROR(VLOOKUP(G3067,REFERENCES!O:P,2,FALSE),"")</f>
        <v/>
      </c>
      <c r="I3067" s="207">
        <v>50</v>
      </c>
      <c r="J3067" s="207"/>
      <c r="K3067" s="207"/>
      <c r="L3067" s="207"/>
      <c r="M3067" s="147"/>
      <c r="N3067" s="207">
        <v>83</v>
      </c>
      <c r="O3067" s="206"/>
      <c r="P3067" s="206" t="s">
        <v>172</v>
      </c>
      <c r="Q3067" s="206" t="s">
        <v>492</v>
      </c>
      <c r="R3067" s="176" t="s">
        <v>1649</v>
      </c>
      <c r="S3067" s="206"/>
      <c r="T3067" s="206"/>
      <c r="U3067" s="206"/>
      <c r="V3067" s="145"/>
      <c r="W3067" s="206" t="str">
        <f t="shared" si="143"/>
        <v>WOR2017131OUPO5È</v>
      </c>
      <c r="X3067" s="206">
        <f t="shared" si="144"/>
        <v>0</v>
      </c>
      <c r="Y3067" s="206" t="str">
        <f>VLOOKUP(P3067,NIVEAUXADMIN!A:B,2,FALSE)</f>
        <v>HT01</v>
      </c>
      <c r="Z3067" s="206" t="str">
        <f>VLOOKUP(Q3067,NIVEAUXADMIN!E:F,2,FALSE)</f>
        <v>HT01152</v>
      </c>
      <c r="AA3067" s="206" t="str">
        <f>VLOOKUP(R3067,NIVEAUXADMIN!I:J,2,FALSE)</f>
        <v>HT01152-05</v>
      </c>
      <c r="AB3067" s="206">
        <f>IF(SUMPRODUCT(($A$4:$A3067=A3067)*($Q$4:$Q3067=Q3067))&gt;1,0,1)</f>
        <v>0</v>
      </c>
      <c r="AC3067" s="207">
        <f>IF(SUMPRODUCT(($A$4:$A3067=A3067)*($F$4:$F3067=F3067)*($Q$4:$Q3067=Q3067))&gt;1,0,1)</f>
        <v>0</v>
      </c>
      <c r="AD3067" s="206" t="str">
        <f t="shared" si="145"/>
        <v xml:space="preserve">{"Organisation": "World Vision International", "Indicateur": "Support à l'auto-recouvrement pour la réparation et reconstruction", "Statut": "Réalisé", "Date de l'activité (passé ou planifiée)
( jj-mm-aaaa)": "1/31/2017", "Département": "Ouest", "Commune": "Pointe A Raquette", "Section Communale": "5ème Gros Mangle"}, </v>
      </c>
    </row>
    <row r="3068" spans="1:30" s="142" customFormat="1" x14ac:dyDescent="0.25">
      <c r="A3068" s="206" t="s">
        <v>1080</v>
      </c>
      <c r="B3068" s="206"/>
      <c r="C3068" s="206"/>
      <c r="D3068" s="206" t="s">
        <v>15</v>
      </c>
      <c r="E3068" s="132">
        <v>42770</v>
      </c>
      <c r="F3068" s="208" t="s">
        <v>2417</v>
      </c>
      <c r="G3068" s="145" t="s">
        <v>1047</v>
      </c>
      <c r="H3068" s="210" t="str">
        <f>IFERROR(VLOOKUP(G3068,REFERENCES!O:P,2,FALSE),"")</f>
        <v xml:space="preserve">Nombre </v>
      </c>
      <c r="I3068" s="207">
        <v>1500</v>
      </c>
      <c r="J3068" s="207"/>
      <c r="K3068" s="207"/>
      <c r="L3068" s="207"/>
      <c r="M3068" s="147"/>
      <c r="N3068" s="207">
        <v>1500</v>
      </c>
      <c r="O3068" s="149" t="s">
        <v>1038</v>
      </c>
      <c r="P3068" s="206" t="s">
        <v>19</v>
      </c>
      <c r="Q3068" s="206" t="s">
        <v>546</v>
      </c>
      <c r="R3068" s="176" t="s">
        <v>1369</v>
      </c>
      <c r="S3068" s="206"/>
      <c r="T3068" s="206"/>
      <c r="U3068" s="206"/>
      <c r="V3068" s="145"/>
      <c r="W3068" s="206" t="str">
        <f t="shared" si="143"/>
        <v>WOR201724SUST2È</v>
      </c>
      <c r="X3068" s="206">
        <f t="shared" si="144"/>
        <v>0</v>
      </c>
      <c r="Y3068" s="206" t="str">
        <f>VLOOKUP(P3068,NIVEAUXADMIN!A:B,2,FALSE)</f>
        <v>HT07</v>
      </c>
      <c r="Z3068" s="206" t="str">
        <f>VLOOKUP(Q3068,NIVEAUXADMIN!E:F,2,FALSE)</f>
        <v>HT07732</v>
      </c>
      <c r="AA3068" s="206" t="str">
        <f>VLOOKUP(R3068,NIVEAUXADMIN!I:J,2,FALSE)</f>
        <v>HT07732-02</v>
      </c>
      <c r="AB3068" s="206">
        <f>IF(SUMPRODUCT(($A$4:$A3068=A3068)*($Q$4:$Q3068=Q3068))&gt;1,0,1)</f>
        <v>0</v>
      </c>
      <c r="AC3068" s="207">
        <f>IF(SUMPRODUCT(($A$4:$A3068=A3068)*($F$4:$F3068=F3068)*($Q$4:$Q3068=Q3068))&gt;1,0,1)</f>
        <v>0</v>
      </c>
      <c r="AD3068" s="206" t="str">
        <f t="shared" si="145"/>
        <v xml:space="preserve">{"Organisation": "World Vision International", "Indicateur": "Distribution de biens non-alimentaire", "Statut": "Réalisé", "Date de l'activité (passé ou planifiée)
( jj-mm-aaaa)": "2/4/2017", "Département": "Sud", "Commune": "St. Louis du Sud", "Section Communale": "2ème Baie Dumesle"}, </v>
      </c>
    </row>
    <row r="3069" spans="1:30" s="142" customFormat="1" x14ac:dyDescent="0.25">
      <c r="A3069" s="206" t="s">
        <v>1080</v>
      </c>
      <c r="B3069" s="206"/>
      <c r="C3069" s="206"/>
      <c r="D3069" s="206" t="s">
        <v>15</v>
      </c>
      <c r="E3069" s="132">
        <v>42770</v>
      </c>
      <c r="F3069" s="208" t="s">
        <v>2417</v>
      </c>
      <c r="G3069" s="145" t="s">
        <v>1058</v>
      </c>
      <c r="H3069" s="210" t="str">
        <f>IFERROR(VLOOKUP(G3069,REFERENCES!O:P,2,FALSE),"")</f>
        <v xml:space="preserve">Nombre </v>
      </c>
      <c r="I3069" s="207">
        <v>1500</v>
      </c>
      <c r="J3069" s="207"/>
      <c r="K3069" s="207"/>
      <c r="L3069" s="207"/>
      <c r="M3069" s="147"/>
      <c r="N3069" s="207">
        <v>1500</v>
      </c>
      <c r="O3069" s="149" t="s">
        <v>1038</v>
      </c>
      <c r="P3069" s="206" t="s">
        <v>19</v>
      </c>
      <c r="Q3069" s="206" t="s">
        <v>546</v>
      </c>
      <c r="R3069" s="176" t="s">
        <v>1369</v>
      </c>
      <c r="S3069" s="206"/>
      <c r="T3069" s="206"/>
      <c r="U3069" s="206"/>
      <c r="V3069" s="206" t="s">
        <v>1049</v>
      </c>
      <c r="W3069" s="206" t="str">
        <f t="shared" si="143"/>
        <v>WOR201724SUST2È</v>
      </c>
      <c r="X3069" s="206">
        <f t="shared" si="144"/>
        <v>0</v>
      </c>
      <c r="Y3069" s="206" t="str">
        <f>VLOOKUP(P3069,NIVEAUXADMIN!A:B,2,FALSE)</f>
        <v>HT07</v>
      </c>
      <c r="Z3069" s="206" t="str">
        <f>VLOOKUP(Q3069,NIVEAUXADMIN!E:F,2,FALSE)</f>
        <v>HT07732</v>
      </c>
      <c r="AA3069" s="206" t="str">
        <f>VLOOKUP(R3069,NIVEAUXADMIN!I:J,2,FALSE)</f>
        <v>HT07732-02</v>
      </c>
      <c r="AB3069" s="206">
        <f>IF(SUMPRODUCT(($A$4:$A3069=A3069)*($Q$4:$Q3069=Q3069))&gt;1,0,1)</f>
        <v>0</v>
      </c>
      <c r="AC3069" s="207">
        <f>IF(SUMPRODUCT(($A$4:$A3069=A3069)*($F$4:$F3069=F3069)*($Q$4:$Q3069=Q3069))&gt;1,0,1)</f>
        <v>0</v>
      </c>
      <c r="AD3069" s="206" t="str">
        <f t="shared" si="145"/>
        <v xml:space="preserve">{"Organisation": "World Vision International", "Indicateur": "Distribution de biens non-alimentaire", "Statut": "Réalisé", "Date de l'activité (passé ou planifiée)
( jj-mm-aaaa)": "2/4/2017", "Département": "Sud", "Commune": "St. Louis du Sud", "Section Communale": "2ème Baie Dumesle"}, </v>
      </c>
    </row>
    <row r="3070" spans="1:30" s="142" customFormat="1" x14ac:dyDescent="0.25">
      <c r="A3070" s="206" t="s">
        <v>1080</v>
      </c>
      <c r="B3070" s="206"/>
      <c r="C3070" s="206"/>
      <c r="D3070" s="206" t="s">
        <v>15</v>
      </c>
      <c r="E3070" s="132">
        <v>42770</v>
      </c>
      <c r="F3070" s="208" t="s">
        <v>2417</v>
      </c>
      <c r="G3070" s="145" t="s">
        <v>1056</v>
      </c>
      <c r="H3070" s="210" t="str">
        <f>IFERROR(VLOOKUP(G3070,REFERENCES!O:P,2,FALSE),"")</f>
        <v xml:space="preserve">Nombre </v>
      </c>
      <c r="I3070" s="207">
        <v>1500</v>
      </c>
      <c r="J3070" s="207"/>
      <c r="K3070" s="207"/>
      <c r="L3070" s="207"/>
      <c r="M3070" s="147"/>
      <c r="N3070" s="207">
        <v>1500</v>
      </c>
      <c r="O3070" s="149" t="s">
        <v>1038</v>
      </c>
      <c r="P3070" s="206" t="s">
        <v>19</v>
      </c>
      <c r="Q3070" s="206" t="s">
        <v>546</v>
      </c>
      <c r="R3070" s="176" t="s">
        <v>1369</v>
      </c>
      <c r="S3070" s="206"/>
      <c r="T3070" s="206"/>
      <c r="U3070" s="206"/>
      <c r="V3070" s="145"/>
      <c r="W3070" s="206" t="str">
        <f t="shared" si="143"/>
        <v>WOR201724SUST2È</v>
      </c>
      <c r="X3070" s="206">
        <f t="shared" si="144"/>
        <v>0</v>
      </c>
      <c r="Y3070" s="206" t="str">
        <f>VLOOKUP(P3070,NIVEAUXADMIN!A:B,2,FALSE)</f>
        <v>HT07</v>
      </c>
      <c r="Z3070" s="206" t="str">
        <f>VLOOKUP(Q3070,NIVEAUXADMIN!E:F,2,FALSE)</f>
        <v>HT07732</v>
      </c>
      <c r="AA3070" s="206" t="str">
        <f>VLOOKUP(R3070,NIVEAUXADMIN!I:J,2,FALSE)</f>
        <v>HT07732-02</v>
      </c>
      <c r="AB3070" s="206">
        <f>IF(SUMPRODUCT(($A$4:$A3070=A3070)*($Q$4:$Q3070=Q3070))&gt;1,0,1)</f>
        <v>0</v>
      </c>
      <c r="AC3070" s="207">
        <f>IF(SUMPRODUCT(($A$4:$A3070=A3070)*($F$4:$F3070=F3070)*($Q$4:$Q3070=Q3070))&gt;1,0,1)</f>
        <v>0</v>
      </c>
      <c r="AD3070" s="206" t="str">
        <f t="shared" si="145"/>
        <v xml:space="preserve">{"Organisation": "World Vision International", "Indicateur": "Distribution de biens non-alimentaire", "Statut": "Réalisé", "Date de l'activité (passé ou planifiée)
( jj-mm-aaaa)": "2/4/2017", "Département": "Sud", "Commune": "St. Louis du Sud", "Section Communale": "2ème Baie Dumesle"}, </v>
      </c>
    </row>
    <row r="3071" spans="1:30" s="142" customFormat="1" x14ac:dyDescent="0.25">
      <c r="A3071" s="206" t="s">
        <v>1080</v>
      </c>
      <c r="B3071" s="206"/>
      <c r="C3071" s="206"/>
      <c r="D3071" s="206" t="s">
        <v>15</v>
      </c>
      <c r="E3071" s="132">
        <v>42776</v>
      </c>
      <c r="F3071" s="208" t="s">
        <v>2417</v>
      </c>
      <c r="G3071" s="145" t="s">
        <v>1055</v>
      </c>
      <c r="H3071" s="210" t="str">
        <f>IFERROR(VLOOKUP(G3071,REFERENCES!O:P,2,FALSE),"")</f>
        <v xml:space="preserve">Nombre </v>
      </c>
      <c r="I3071" s="207">
        <v>651</v>
      </c>
      <c r="J3071" s="207"/>
      <c r="K3071" s="207"/>
      <c r="L3071" s="207"/>
      <c r="M3071" s="147"/>
      <c r="N3071" s="207">
        <v>651</v>
      </c>
      <c r="O3071" s="149" t="s">
        <v>1038</v>
      </c>
      <c r="P3071" s="206" t="s">
        <v>151</v>
      </c>
      <c r="Q3071" s="206" t="s">
        <v>282</v>
      </c>
      <c r="R3071" s="150"/>
      <c r="S3071" s="206"/>
      <c r="T3071" s="206"/>
      <c r="U3071" s="206"/>
      <c r="V3071" s="145"/>
      <c r="W3071" s="206" t="str">
        <f t="shared" si="143"/>
        <v>WOR2017210NIBA</v>
      </c>
      <c r="X3071" s="206">
        <f t="shared" si="144"/>
        <v>0</v>
      </c>
      <c r="Y3071" s="206" t="str">
        <f>VLOOKUP(P3071,NIVEAUXADMIN!A:B,2,FALSE)</f>
        <v>HT10</v>
      </c>
      <c r="Z3071" s="206" t="str">
        <f>VLOOKUP(Q3071,NIVEAUXADMIN!E:F,2,FALSE)</f>
        <v>HT101031</v>
      </c>
      <c r="AA3071" s="206" t="e">
        <f>VLOOKUP(R3071,NIVEAUXADMIN!I:J,2,FALSE)</f>
        <v>#N/A</v>
      </c>
      <c r="AB3071" s="206">
        <f>IF(SUMPRODUCT(($A$4:$A3071=A3071)*($Q$4:$Q3071=Q3071))&gt;1,0,1)</f>
        <v>0</v>
      </c>
      <c r="AC3071" s="207">
        <f>IF(SUMPRODUCT(($A$4:$A3071=A3071)*($F$4:$F3071=F3071)*($Q$4:$Q3071=Q3071))&gt;1,0,1)</f>
        <v>0</v>
      </c>
      <c r="AD3071"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2" spans="1:30" s="142" customFormat="1" x14ac:dyDescent="0.25">
      <c r="A3072" s="206" t="s">
        <v>1080</v>
      </c>
      <c r="B3072" s="206"/>
      <c r="C3072" s="206"/>
      <c r="D3072" s="206" t="s">
        <v>15</v>
      </c>
      <c r="E3072" s="132">
        <v>42776</v>
      </c>
      <c r="F3072" s="208" t="s">
        <v>2417</v>
      </c>
      <c r="G3072" s="145" t="s">
        <v>1058</v>
      </c>
      <c r="H3072" s="210" t="str">
        <f>IFERROR(VLOOKUP(G3072,REFERENCES!O:P,2,FALSE),"")</f>
        <v xml:space="preserve">Nombre </v>
      </c>
      <c r="I3072" s="207">
        <v>651</v>
      </c>
      <c r="J3072" s="207"/>
      <c r="K3072" s="207"/>
      <c r="L3072" s="207"/>
      <c r="M3072" s="147"/>
      <c r="N3072" s="207">
        <v>651</v>
      </c>
      <c r="O3072" s="149" t="s">
        <v>1038</v>
      </c>
      <c r="P3072" s="206" t="s">
        <v>151</v>
      </c>
      <c r="Q3072" s="206" t="s">
        <v>282</v>
      </c>
      <c r="R3072" s="150"/>
      <c r="S3072" s="206"/>
      <c r="T3072" s="206"/>
      <c r="U3072" s="206"/>
      <c r="V3072" s="206" t="s">
        <v>1049</v>
      </c>
      <c r="W3072" s="206" t="str">
        <f t="shared" si="143"/>
        <v>WOR2017210NIBA</v>
      </c>
      <c r="X3072" s="206">
        <f t="shared" si="144"/>
        <v>0</v>
      </c>
      <c r="Y3072" s="206" t="str">
        <f>VLOOKUP(P3072,NIVEAUXADMIN!A:B,2,FALSE)</f>
        <v>HT10</v>
      </c>
      <c r="Z3072" s="206" t="str">
        <f>VLOOKUP(Q3072,NIVEAUXADMIN!E:F,2,FALSE)</f>
        <v>HT101031</v>
      </c>
      <c r="AA3072" s="206" t="e">
        <f>VLOOKUP(R3072,NIVEAUXADMIN!I:J,2,FALSE)</f>
        <v>#N/A</v>
      </c>
      <c r="AB3072" s="206">
        <f>IF(SUMPRODUCT(($A$4:$A3072=A3072)*($Q$4:$Q3072=Q3072))&gt;1,0,1)</f>
        <v>0</v>
      </c>
      <c r="AC3072" s="207">
        <f>IF(SUMPRODUCT(($A$4:$A3072=A3072)*($F$4:$F3072=F3072)*($Q$4:$Q3072=Q3072))&gt;1,0,1)</f>
        <v>0</v>
      </c>
      <c r="AD3072"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3" spans="1:30" s="142" customFormat="1" x14ac:dyDescent="0.25">
      <c r="A3073" s="206" t="s">
        <v>1080</v>
      </c>
      <c r="B3073" s="206"/>
      <c r="C3073" s="206"/>
      <c r="D3073" s="206" t="s">
        <v>15</v>
      </c>
      <c r="E3073" s="132">
        <v>42776</v>
      </c>
      <c r="F3073" s="208" t="s">
        <v>2417</v>
      </c>
      <c r="G3073" s="145" t="s">
        <v>1050</v>
      </c>
      <c r="H3073" s="210" t="str">
        <f>IFERROR(VLOOKUP(G3073,REFERENCES!O:P,2,FALSE),"")</f>
        <v xml:space="preserve">Nombre </v>
      </c>
      <c r="I3073" s="207">
        <v>651</v>
      </c>
      <c r="J3073" s="207"/>
      <c r="K3073" s="207"/>
      <c r="L3073" s="207"/>
      <c r="M3073" s="147"/>
      <c r="N3073" s="207">
        <v>651</v>
      </c>
      <c r="O3073" s="149" t="s">
        <v>1038</v>
      </c>
      <c r="P3073" s="206" t="s">
        <v>151</v>
      </c>
      <c r="Q3073" s="206" t="s">
        <v>282</v>
      </c>
      <c r="R3073" s="150"/>
      <c r="S3073" s="206"/>
      <c r="T3073" s="206"/>
      <c r="U3073" s="206"/>
      <c r="V3073" s="145"/>
      <c r="W3073" s="206" t="str">
        <f t="shared" si="143"/>
        <v>WOR2017210NIBA</v>
      </c>
      <c r="X3073" s="206">
        <f t="shared" si="144"/>
        <v>0</v>
      </c>
      <c r="Y3073" s="206" t="str">
        <f>VLOOKUP(P3073,NIVEAUXADMIN!A:B,2,FALSE)</f>
        <v>HT10</v>
      </c>
      <c r="Z3073" s="206" t="str">
        <f>VLOOKUP(Q3073,NIVEAUXADMIN!E:F,2,FALSE)</f>
        <v>HT101031</v>
      </c>
      <c r="AA3073" s="206" t="e">
        <f>VLOOKUP(R3073,NIVEAUXADMIN!I:J,2,FALSE)</f>
        <v>#N/A</v>
      </c>
      <c r="AB3073" s="206">
        <f>IF(SUMPRODUCT(($A$4:$A3073=A3073)*($Q$4:$Q3073=Q3073))&gt;1,0,1)</f>
        <v>0</v>
      </c>
      <c r="AC3073" s="207">
        <f>IF(SUMPRODUCT(($A$4:$A3073=A3073)*($F$4:$F3073=F3073)*($Q$4:$Q3073=Q3073))&gt;1,0,1)</f>
        <v>0</v>
      </c>
      <c r="AD3073"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4" spans="1:30" s="142" customFormat="1" x14ac:dyDescent="0.25">
      <c r="A3074" s="206" t="s">
        <v>1080</v>
      </c>
      <c r="B3074" s="206"/>
      <c r="C3074" s="206"/>
      <c r="D3074" s="206" t="s">
        <v>15</v>
      </c>
      <c r="E3074" s="132">
        <v>42776</v>
      </c>
      <c r="F3074" s="208" t="s">
        <v>2417</v>
      </c>
      <c r="G3074" s="145" t="s">
        <v>1047</v>
      </c>
      <c r="H3074" s="210" t="str">
        <f>IFERROR(VLOOKUP(G3074,REFERENCES!O:P,2,FALSE),"")</f>
        <v xml:space="preserve">Nombre </v>
      </c>
      <c r="I3074" s="207">
        <v>1302</v>
      </c>
      <c r="J3074" s="207"/>
      <c r="K3074" s="207"/>
      <c r="L3074" s="207"/>
      <c r="M3074" s="147"/>
      <c r="N3074" s="207">
        <v>651</v>
      </c>
      <c r="O3074" s="149" t="s">
        <v>1038</v>
      </c>
      <c r="P3074" s="206" t="s">
        <v>151</v>
      </c>
      <c r="Q3074" s="206" t="s">
        <v>282</v>
      </c>
      <c r="R3074" s="150"/>
      <c r="S3074" s="206"/>
      <c r="T3074" s="206"/>
      <c r="U3074" s="206"/>
      <c r="V3074" s="145"/>
      <c r="W3074" s="206" t="str">
        <f t="shared" si="143"/>
        <v>WOR2017210NIBA</v>
      </c>
      <c r="X3074" s="206">
        <f t="shared" si="144"/>
        <v>0</v>
      </c>
      <c r="Y3074" s="206" t="str">
        <f>VLOOKUP(P3074,NIVEAUXADMIN!A:B,2,FALSE)</f>
        <v>HT10</v>
      </c>
      <c r="Z3074" s="206" t="str">
        <f>VLOOKUP(Q3074,NIVEAUXADMIN!E:F,2,FALSE)</f>
        <v>HT101031</v>
      </c>
      <c r="AA3074" s="206" t="e">
        <f>VLOOKUP(R3074,NIVEAUXADMIN!I:J,2,FALSE)</f>
        <v>#N/A</v>
      </c>
      <c r="AB3074" s="206">
        <f>IF(SUMPRODUCT(($A$4:$A3074=A3074)*($Q$4:$Q3074=Q3074))&gt;1,0,1)</f>
        <v>0</v>
      </c>
      <c r="AC3074" s="207">
        <f>IF(SUMPRODUCT(($A$4:$A3074=A3074)*($F$4:$F3074=F3074)*($Q$4:$Q3074=Q3074))&gt;1,0,1)</f>
        <v>0</v>
      </c>
      <c r="AD3074"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5" spans="1:30" x14ac:dyDescent="0.25">
      <c r="A3075" s="206" t="s">
        <v>1080</v>
      </c>
      <c r="B3075" s="206"/>
      <c r="C3075" s="206"/>
      <c r="D3075" s="206" t="s">
        <v>15</v>
      </c>
      <c r="E3075" s="132">
        <v>42776</v>
      </c>
      <c r="F3075" s="208" t="s">
        <v>2417</v>
      </c>
      <c r="G3075" s="145" t="s">
        <v>1056</v>
      </c>
      <c r="H3075" s="210" t="str">
        <f>IFERROR(VLOOKUP(G3075,REFERENCES!O:P,2,FALSE),"")</f>
        <v xml:space="preserve">Nombre </v>
      </c>
      <c r="I3075" s="207">
        <v>651</v>
      </c>
      <c r="J3075" s="207"/>
      <c r="K3075" s="207"/>
      <c r="L3075" s="207"/>
      <c r="M3075" s="147"/>
      <c r="N3075" s="207">
        <v>651</v>
      </c>
      <c r="O3075" s="149" t="s">
        <v>1038</v>
      </c>
      <c r="P3075" s="206" t="s">
        <v>151</v>
      </c>
      <c r="Q3075" s="206" t="s">
        <v>282</v>
      </c>
      <c r="R3075" s="150"/>
      <c r="S3075" s="206"/>
      <c r="T3075" s="206"/>
      <c r="U3075" s="206"/>
      <c r="V3075" s="145"/>
      <c r="W3075" s="206" t="str">
        <f t="shared" si="143"/>
        <v>WOR2017210NIBA</v>
      </c>
      <c r="X3075" s="206">
        <f t="shared" si="144"/>
        <v>0</v>
      </c>
      <c r="Y3075" s="206" t="str">
        <f>VLOOKUP(P3075,NIVEAUXADMIN!A:B,2,FALSE)</f>
        <v>HT10</v>
      </c>
      <c r="Z3075" s="206" t="str">
        <f>VLOOKUP(Q3075,NIVEAUXADMIN!E:F,2,FALSE)</f>
        <v>HT101031</v>
      </c>
      <c r="AA3075" s="206" t="e">
        <f>VLOOKUP(R3075,NIVEAUXADMIN!I:J,2,FALSE)</f>
        <v>#N/A</v>
      </c>
      <c r="AB3075" s="206">
        <f>IF(SUMPRODUCT(($A$4:$A3075=A3075)*($Q$4:$Q3075=Q3075))&gt;1,0,1)</f>
        <v>0</v>
      </c>
      <c r="AC3075" s="207">
        <f>IF(SUMPRODUCT(($A$4:$A3075=A3075)*($F$4:$F3075=F3075)*($Q$4:$Q3075=Q3075))&gt;1,0,1)</f>
        <v>0</v>
      </c>
      <c r="AD3075"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6" spans="1:30" x14ac:dyDescent="0.25">
      <c r="A3076" s="206" t="s">
        <v>1080</v>
      </c>
      <c r="B3076" s="206"/>
      <c r="C3076" s="206"/>
      <c r="D3076" s="206" t="s">
        <v>15</v>
      </c>
      <c r="E3076" s="132">
        <v>42776</v>
      </c>
      <c r="F3076" s="208" t="s">
        <v>2417</v>
      </c>
      <c r="G3076" s="145" t="s">
        <v>1054</v>
      </c>
      <c r="H3076" s="210" t="str">
        <f>IFERROR(VLOOKUP(G3076,REFERENCES!O:P,2,FALSE),"")</f>
        <v xml:space="preserve">Nombre </v>
      </c>
      <c r="I3076" s="207">
        <v>651</v>
      </c>
      <c r="J3076" s="207"/>
      <c r="K3076" s="207"/>
      <c r="L3076" s="207"/>
      <c r="M3076" s="147"/>
      <c r="N3076" s="207">
        <v>651</v>
      </c>
      <c r="O3076" s="149" t="s">
        <v>1038</v>
      </c>
      <c r="P3076" s="206" t="s">
        <v>151</v>
      </c>
      <c r="Q3076" s="206" t="s">
        <v>282</v>
      </c>
      <c r="R3076" s="150"/>
      <c r="S3076" s="206"/>
      <c r="T3076" s="206"/>
      <c r="U3076" s="206"/>
      <c r="V3076" s="145"/>
      <c r="W3076" s="206" t="str">
        <f t="shared" si="143"/>
        <v>WOR2017210NIBA</v>
      </c>
      <c r="X3076" s="206">
        <f t="shared" si="144"/>
        <v>0</v>
      </c>
      <c r="Y3076" s="206" t="str">
        <f>VLOOKUP(P3076,NIVEAUXADMIN!A:B,2,FALSE)</f>
        <v>HT10</v>
      </c>
      <c r="Z3076" s="206" t="str">
        <f>VLOOKUP(Q3076,NIVEAUXADMIN!E:F,2,FALSE)</f>
        <v>HT101031</v>
      </c>
      <c r="AA3076" s="206" t="e">
        <f>VLOOKUP(R3076,NIVEAUXADMIN!I:J,2,FALSE)</f>
        <v>#N/A</v>
      </c>
      <c r="AB3076" s="206">
        <f>IF(SUMPRODUCT(($A$4:$A3076=A3076)*($Q$4:$Q3076=Q3076))&gt;1,0,1)</f>
        <v>0</v>
      </c>
      <c r="AC3076" s="207">
        <f>IF(SUMPRODUCT(($A$4:$A3076=A3076)*($F$4:$F3076=F3076)*($Q$4:$Q3076=Q3076))&gt;1,0,1)</f>
        <v>0</v>
      </c>
      <c r="AD3076" s="206" t="str">
        <f t="shared" si="145"/>
        <v xml:space="preserve">{"Organisation": "World Vision International", "Indicateur": "Distribution de biens non-alimentaire", "Statut": "Réalisé", "Date de l'activité (passé ou planifiée)
( jj-mm-aaaa)": "2/10/2017", "Département": "Nippes", "Commune": "Baraderes", "Section Communale": ""}, </v>
      </c>
    </row>
    <row r="3077" spans="1:30" x14ac:dyDescent="0.25">
      <c r="A3077" s="206" t="s">
        <v>1080</v>
      </c>
      <c r="B3077" s="206"/>
      <c r="C3077" s="206"/>
      <c r="D3077" s="206" t="s">
        <v>15</v>
      </c>
      <c r="E3077" s="132">
        <v>42778</v>
      </c>
      <c r="F3077" s="208" t="s">
        <v>2417</v>
      </c>
      <c r="G3077" s="145" t="s">
        <v>1055</v>
      </c>
      <c r="H3077" s="210" t="str">
        <f>IFERROR(VLOOKUP(G3077,REFERENCES!O:P,2,FALSE),"")</f>
        <v xml:space="preserve">Nombre </v>
      </c>
      <c r="I3077" s="207">
        <v>4</v>
      </c>
      <c r="J3077" s="207"/>
      <c r="K3077" s="207"/>
      <c r="L3077" s="207"/>
      <c r="M3077" s="147"/>
      <c r="N3077" s="207">
        <v>4</v>
      </c>
      <c r="O3077" s="149" t="s">
        <v>1038</v>
      </c>
      <c r="P3077" s="206" t="s">
        <v>19</v>
      </c>
      <c r="Q3077" s="206" t="s">
        <v>546</v>
      </c>
      <c r="R3077" s="150"/>
      <c r="S3077" s="206"/>
      <c r="T3077" s="206"/>
      <c r="U3077" s="206"/>
      <c r="V3077" s="145"/>
      <c r="W3077" s="206" t="str">
        <f t="shared" ref="W3077:W3112" si="146">UPPER(LEFT(A3077,3)&amp;YEAR(E3077)&amp;MONTH(E3077)&amp;DAY((E3077))&amp;LEFT(P3077,2)&amp;LEFT(Q3077,2)&amp;LEFT(R3077,2))</f>
        <v>WOR2017212SUST</v>
      </c>
      <c r="X3077" s="206">
        <f t="shared" ref="X3077:X3112" si="147">COUNTIF($W$4:$W$128,W3077)</f>
        <v>0</v>
      </c>
      <c r="Y3077" s="206" t="str">
        <f>VLOOKUP(P3077,NIVEAUXADMIN!A:B,2,FALSE)</f>
        <v>HT07</v>
      </c>
      <c r="Z3077" s="206" t="str">
        <f>VLOOKUP(Q3077,NIVEAUXADMIN!E:F,2,FALSE)</f>
        <v>HT07732</v>
      </c>
      <c r="AA3077" s="206" t="e">
        <f>VLOOKUP(R3077,NIVEAUXADMIN!I:J,2,FALSE)</f>
        <v>#N/A</v>
      </c>
      <c r="AB3077" s="206">
        <f>IF(SUMPRODUCT(($A$4:$A3077=A3077)*($Q$4:$Q3077=Q3077))&gt;1,0,1)</f>
        <v>0</v>
      </c>
      <c r="AC3077" s="207">
        <f>IF(SUMPRODUCT(($A$4:$A3077=A3077)*($F$4:$F3077=F3077)*($Q$4:$Q3077=Q3077))&gt;1,0,1)</f>
        <v>0</v>
      </c>
      <c r="AD3077" s="206" t="str">
        <f t="shared" ref="AD3077:AD3116" si="148">"{"""&amp;$A$3 &amp;""": """ &amp; TRIM(A3077)  &amp; """, """&amp; $F$3 &amp; """: """ &amp;  IFERROR(MID(F3077,5,LEN(F3077)-2),"")&amp; """, """ &amp;$D$3 &amp;""": """ &amp; D3077 &amp; """, """&amp;$E$3 &amp;""": """ &amp; IFERROR(TEXT(E3077,"m/d/yyyy"),"") &amp; """, """&amp; $P$3&amp; """: """ &amp; P3077&amp; """, """&amp; $Q$3&amp; """: """ &amp; Q3077&amp; """, """&amp; $R$3&amp; """: """ &amp; R3077&amp; """}, "</f>
        <v xml:space="preserve">{"Organisation": "World Vision International", "Indicateur": "Distribution de biens non-alimentaire", "Statut": "Réalisé", "Date de l'activité (passé ou planifiée)
( jj-mm-aaaa)": "2/12/2017", "Département": "Sud", "Commune": "St. Louis du Sud", "Section Communale": ""}, </v>
      </c>
    </row>
    <row r="3078" spans="1:30" x14ac:dyDescent="0.25">
      <c r="A3078" s="206" t="s">
        <v>1080</v>
      </c>
      <c r="B3078" s="206"/>
      <c r="C3078" s="206"/>
      <c r="D3078" s="206" t="s">
        <v>15</v>
      </c>
      <c r="E3078" s="132">
        <v>42778</v>
      </c>
      <c r="F3078" s="208" t="s">
        <v>2417</v>
      </c>
      <c r="G3078" s="145" t="s">
        <v>1058</v>
      </c>
      <c r="H3078" s="210" t="str">
        <f>IFERROR(VLOOKUP(G3078,REFERENCES!O:P,2,FALSE),"")</f>
        <v xml:space="preserve">Nombre </v>
      </c>
      <c r="I3078" s="207">
        <v>4</v>
      </c>
      <c r="J3078" s="207"/>
      <c r="K3078" s="207"/>
      <c r="L3078" s="207"/>
      <c r="M3078" s="147"/>
      <c r="N3078" s="207">
        <v>4</v>
      </c>
      <c r="O3078" s="149" t="s">
        <v>1038</v>
      </c>
      <c r="P3078" s="206" t="s">
        <v>19</v>
      </c>
      <c r="Q3078" s="206" t="s">
        <v>546</v>
      </c>
      <c r="R3078" s="150"/>
      <c r="S3078" s="206"/>
      <c r="T3078" s="206"/>
      <c r="U3078" s="206"/>
      <c r="V3078" s="206" t="s">
        <v>1049</v>
      </c>
      <c r="W3078" s="206" t="str">
        <f t="shared" si="146"/>
        <v>WOR2017212SUST</v>
      </c>
      <c r="X3078" s="206">
        <f t="shared" si="147"/>
        <v>0</v>
      </c>
      <c r="Y3078" s="206" t="str">
        <f>VLOOKUP(P3078,NIVEAUXADMIN!A:B,2,FALSE)</f>
        <v>HT07</v>
      </c>
      <c r="Z3078" s="206" t="str">
        <f>VLOOKUP(Q3078,NIVEAUXADMIN!E:F,2,FALSE)</f>
        <v>HT07732</v>
      </c>
      <c r="AA3078" s="206" t="e">
        <f>VLOOKUP(R3078,NIVEAUXADMIN!I:J,2,FALSE)</f>
        <v>#N/A</v>
      </c>
      <c r="AB3078" s="206">
        <f>IF(SUMPRODUCT(($A$4:$A3078=A3078)*($Q$4:$Q3078=Q3078))&gt;1,0,1)</f>
        <v>0</v>
      </c>
      <c r="AC3078" s="207">
        <f>IF(SUMPRODUCT(($A$4:$A3078=A3078)*($F$4:$F3078=F3078)*($Q$4:$Q3078=Q3078))&gt;1,0,1)</f>
        <v>0</v>
      </c>
      <c r="AD3078" s="206" t="str">
        <f t="shared" si="148"/>
        <v xml:space="preserve">{"Organisation": "World Vision International", "Indicateur": "Distribution de biens non-alimentaire", "Statut": "Réalisé", "Date de l'activité (passé ou planifiée)
( jj-mm-aaaa)": "2/12/2017", "Département": "Sud", "Commune": "St. Louis du Sud", "Section Communale": ""}, </v>
      </c>
    </row>
    <row r="3079" spans="1:30" x14ac:dyDescent="0.25">
      <c r="A3079" s="206" t="s">
        <v>1080</v>
      </c>
      <c r="B3079" s="206"/>
      <c r="C3079" s="206"/>
      <c r="D3079" s="206" t="s">
        <v>15</v>
      </c>
      <c r="E3079" s="132">
        <v>42778</v>
      </c>
      <c r="F3079" s="208" t="s">
        <v>2417</v>
      </c>
      <c r="G3079" s="145" t="s">
        <v>1047</v>
      </c>
      <c r="H3079" s="210" t="str">
        <f>IFERROR(VLOOKUP(G3079,REFERENCES!O:P,2,FALSE),"")</f>
        <v xml:space="preserve">Nombre </v>
      </c>
      <c r="I3079" s="207">
        <v>4</v>
      </c>
      <c r="J3079" s="207"/>
      <c r="K3079" s="207"/>
      <c r="L3079" s="207"/>
      <c r="M3079" s="147"/>
      <c r="N3079" s="207">
        <v>4</v>
      </c>
      <c r="O3079" s="149" t="s">
        <v>1038</v>
      </c>
      <c r="P3079" s="206" t="s">
        <v>19</v>
      </c>
      <c r="Q3079" s="206" t="s">
        <v>546</v>
      </c>
      <c r="R3079" s="150"/>
      <c r="S3079" s="206"/>
      <c r="T3079" s="206"/>
      <c r="U3079" s="206"/>
      <c r="V3079" s="145"/>
      <c r="W3079" s="206" t="str">
        <f t="shared" si="146"/>
        <v>WOR2017212SUST</v>
      </c>
      <c r="X3079" s="206">
        <f t="shared" si="147"/>
        <v>0</v>
      </c>
      <c r="Y3079" s="206" t="str">
        <f>VLOOKUP(P3079,NIVEAUXADMIN!A:B,2,FALSE)</f>
        <v>HT07</v>
      </c>
      <c r="Z3079" s="206" t="str">
        <f>VLOOKUP(Q3079,NIVEAUXADMIN!E:F,2,FALSE)</f>
        <v>HT07732</v>
      </c>
      <c r="AA3079" s="206" t="e">
        <f>VLOOKUP(R3079,NIVEAUXADMIN!I:J,2,FALSE)</f>
        <v>#N/A</v>
      </c>
      <c r="AB3079" s="206">
        <f>IF(SUMPRODUCT(($A$4:$A3079=A3079)*($Q$4:$Q3079=Q3079))&gt;1,0,1)</f>
        <v>0</v>
      </c>
      <c r="AC3079" s="207">
        <f>IF(SUMPRODUCT(($A$4:$A3079=A3079)*($F$4:$F3079=F3079)*($Q$4:$Q3079=Q3079))&gt;1,0,1)</f>
        <v>0</v>
      </c>
      <c r="AD3079" s="206" t="str">
        <f t="shared" si="148"/>
        <v xml:space="preserve">{"Organisation": "World Vision International", "Indicateur": "Distribution de biens non-alimentaire", "Statut": "Réalisé", "Date de l'activité (passé ou planifiée)
( jj-mm-aaaa)": "2/12/2017", "Département": "Sud", "Commune": "St. Louis du Sud", "Section Communale": ""}, </v>
      </c>
    </row>
    <row r="3080" spans="1:30" x14ac:dyDescent="0.25">
      <c r="A3080" s="206" t="s">
        <v>1080</v>
      </c>
      <c r="B3080" s="206"/>
      <c r="C3080" s="206"/>
      <c r="D3080" s="206" t="s">
        <v>15</v>
      </c>
      <c r="E3080" s="132">
        <v>42778</v>
      </c>
      <c r="F3080" s="208" t="s">
        <v>2417</v>
      </c>
      <c r="G3080" s="145" t="s">
        <v>1056</v>
      </c>
      <c r="H3080" s="210" t="str">
        <f>IFERROR(VLOOKUP(G3080,REFERENCES!O:P,2,FALSE),"")</f>
        <v xml:space="preserve">Nombre </v>
      </c>
      <c r="I3080" s="207">
        <v>4</v>
      </c>
      <c r="J3080" s="207"/>
      <c r="K3080" s="207"/>
      <c r="L3080" s="207"/>
      <c r="M3080" s="147"/>
      <c r="N3080" s="207">
        <v>4</v>
      </c>
      <c r="O3080" s="149" t="s">
        <v>1038</v>
      </c>
      <c r="P3080" s="206" t="s">
        <v>19</v>
      </c>
      <c r="Q3080" s="206" t="s">
        <v>546</v>
      </c>
      <c r="R3080" s="150"/>
      <c r="S3080" s="206"/>
      <c r="T3080" s="206"/>
      <c r="U3080" s="206"/>
      <c r="V3080" s="145"/>
      <c r="W3080" s="206" t="str">
        <f t="shared" si="146"/>
        <v>WOR2017212SUST</v>
      </c>
      <c r="X3080" s="206">
        <f t="shared" si="147"/>
        <v>0</v>
      </c>
      <c r="Y3080" s="206" t="str">
        <f>VLOOKUP(P3080,NIVEAUXADMIN!A:B,2,FALSE)</f>
        <v>HT07</v>
      </c>
      <c r="Z3080" s="206" t="str">
        <f>VLOOKUP(Q3080,NIVEAUXADMIN!E:F,2,FALSE)</f>
        <v>HT07732</v>
      </c>
      <c r="AA3080" s="206" t="e">
        <f>VLOOKUP(R3080,NIVEAUXADMIN!I:J,2,FALSE)</f>
        <v>#N/A</v>
      </c>
      <c r="AB3080" s="206">
        <f>IF(SUMPRODUCT(($A$4:$A3080=A3080)*($Q$4:$Q3080=Q3080))&gt;1,0,1)</f>
        <v>0</v>
      </c>
      <c r="AC3080" s="207">
        <f>IF(SUMPRODUCT(($A$4:$A3080=A3080)*($F$4:$F3080=F3080)*($Q$4:$Q3080=Q3080))&gt;1,0,1)</f>
        <v>0</v>
      </c>
      <c r="AD3080" s="206" t="str">
        <f t="shared" si="148"/>
        <v xml:space="preserve">{"Organisation": "World Vision International", "Indicateur": "Distribution de biens non-alimentaire", "Statut": "Réalisé", "Date de l'activité (passé ou planifiée)
( jj-mm-aaaa)": "2/12/2017", "Département": "Sud", "Commune": "St. Louis du Sud", "Section Communale": ""}, </v>
      </c>
    </row>
    <row r="3081" spans="1:30" x14ac:dyDescent="0.25">
      <c r="A3081" s="206" t="s">
        <v>1080</v>
      </c>
      <c r="B3081" s="206"/>
      <c r="C3081" s="206"/>
      <c r="D3081" s="206" t="s">
        <v>15</v>
      </c>
      <c r="E3081" s="132">
        <v>42782</v>
      </c>
      <c r="F3081" s="208" t="s">
        <v>2417</v>
      </c>
      <c r="G3081" s="145" t="s">
        <v>1055</v>
      </c>
      <c r="H3081" s="210" t="str">
        <f>IFERROR(VLOOKUP(G3081,REFERENCES!O:P,2,FALSE),"")</f>
        <v xml:space="preserve">Nombre </v>
      </c>
      <c r="I3081" s="207">
        <v>625</v>
      </c>
      <c r="J3081" s="207"/>
      <c r="K3081" s="207"/>
      <c r="L3081" s="207"/>
      <c r="M3081" s="147"/>
      <c r="N3081" s="207">
        <v>625</v>
      </c>
      <c r="O3081" s="149" t="s">
        <v>1038</v>
      </c>
      <c r="P3081" s="206" t="s">
        <v>151</v>
      </c>
      <c r="Q3081" s="206" t="s">
        <v>300</v>
      </c>
      <c r="R3081" s="150" t="s">
        <v>1337</v>
      </c>
      <c r="S3081" s="206"/>
      <c r="T3081" s="206"/>
      <c r="U3081" s="206"/>
      <c r="V3081" s="145"/>
      <c r="W3081" s="206" t="str">
        <f t="shared" si="146"/>
        <v>WOR2017216NIPE1È</v>
      </c>
      <c r="X3081" s="206">
        <f t="shared" si="147"/>
        <v>0</v>
      </c>
      <c r="Y3081" s="206" t="str">
        <f>VLOOKUP(P3081,NIVEAUXADMIN!A:B,2,FALSE)</f>
        <v>HT10</v>
      </c>
      <c r="Z3081" s="206" t="str">
        <f>VLOOKUP(Q3081,NIVEAUXADMIN!E:F,2,FALSE)</f>
        <v>HT101022</v>
      </c>
      <c r="AA3081" s="206" t="str">
        <f>VLOOKUP(R3081,NIVEAUXADMIN!I:J,2,FALSE)</f>
        <v>HT101022-01</v>
      </c>
      <c r="AB3081" s="206">
        <f>IF(SUMPRODUCT(($A$4:$A3081=A3081)*($Q$4:$Q3081=Q3081))&gt;1,0,1)</f>
        <v>0</v>
      </c>
      <c r="AC3081" s="207">
        <f>IF(SUMPRODUCT(($A$4:$A3081=A3081)*($F$4:$F3081=F3081)*($Q$4:$Q3081=Q3081))&gt;1,0,1)</f>
        <v>0</v>
      </c>
      <c r="AD3081" s="206" t="str">
        <f t="shared" si="148"/>
        <v xml:space="preserve">{"Organisation": "World Vision International", "Indicateur": "Distribution de biens non-alimentaire", "Statut": "Réalisé", "Date de l'activité (passé ou planifiée)
( jj-mm-aaaa)": "2/16/2017", "Département": "Nippes", "Commune": "Petit Trou De Nippes", "Section Communale": "1ère Raymond"}, </v>
      </c>
    </row>
    <row r="3082" spans="1:30" x14ac:dyDescent="0.25">
      <c r="A3082" s="206" t="s">
        <v>1080</v>
      </c>
      <c r="B3082" s="206"/>
      <c r="C3082" s="206"/>
      <c r="D3082" s="206" t="s">
        <v>15</v>
      </c>
      <c r="E3082" s="132">
        <v>42782</v>
      </c>
      <c r="F3082" s="208" t="s">
        <v>2417</v>
      </c>
      <c r="G3082" s="145" t="s">
        <v>1058</v>
      </c>
      <c r="H3082" s="210" t="str">
        <f>IFERROR(VLOOKUP(G3082,REFERENCES!O:P,2,FALSE),"")</f>
        <v xml:space="preserve">Nombre </v>
      </c>
      <c r="I3082" s="207">
        <v>625</v>
      </c>
      <c r="J3082" s="207"/>
      <c r="K3082" s="207"/>
      <c r="L3082" s="207"/>
      <c r="M3082" s="147"/>
      <c r="N3082" s="207">
        <v>625</v>
      </c>
      <c r="O3082" s="149" t="s">
        <v>1038</v>
      </c>
      <c r="P3082" s="206" t="s">
        <v>151</v>
      </c>
      <c r="Q3082" s="206" t="s">
        <v>300</v>
      </c>
      <c r="R3082" s="150" t="s">
        <v>1337</v>
      </c>
      <c r="S3082" s="206"/>
      <c r="T3082" s="206"/>
      <c r="U3082" s="206"/>
      <c r="V3082" s="206" t="s">
        <v>1049</v>
      </c>
      <c r="W3082" s="206" t="str">
        <f t="shared" si="146"/>
        <v>WOR2017216NIPE1È</v>
      </c>
      <c r="X3082" s="206">
        <f t="shared" si="147"/>
        <v>0</v>
      </c>
      <c r="Y3082" s="206" t="str">
        <f>VLOOKUP(P3082,NIVEAUXADMIN!A:B,2,FALSE)</f>
        <v>HT10</v>
      </c>
      <c r="Z3082" s="206" t="str">
        <f>VLOOKUP(Q3082,NIVEAUXADMIN!E:F,2,FALSE)</f>
        <v>HT101022</v>
      </c>
      <c r="AA3082" s="206" t="str">
        <f>VLOOKUP(R3082,NIVEAUXADMIN!I:J,2,FALSE)</f>
        <v>HT101022-01</v>
      </c>
      <c r="AB3082" s="206">
        <f>IF(SUMPRODUCT(($A$4:$A3082=A3082)*($Q$4:$Q3082=Q3082))&gt;1,0,1)</f>
        <v>0</v>
      </c>
      <c r="AC3082" s="207">
        <f>IF(SUMPRODUCT(($A$4:$A3082=A3082)*($F$4:$F3082=F3082)*($Q$4:$Q3082=Q3082))&gt;1,0,1)</f>
        <v>0</v>
      </c>
      <c r="AD3082" s="206" t="str">
        <f t="shared" si="148"/>
        <v xml:space="preserve">{"Organisation": "World Vision International", "Indicateur": "Distribution de biens non-alimentaire", "Statut": "Réalisé", "Date de l'activité (passé ou planifiée)
( jj-mm-aaaa)": "2/16/2017", "Département": "Nippes", "Commune": "Petit Trou De Nippes", "Section Communale": "1ère Raymond"}, </v>
      </c>
    </row>
    <row r="3083" spans="1:30" s="206" customFormat="1" x14ac:dyDescent="0.25">
      <c r="A3083" s="206" t="s">
        <v>1080</v>
      </c>
      <c r="D3083" s="206" t="s">
        <v>15</v>
      </c>
      <c r="E3083" s="132">
        <v>42782</v>
      </c>
      <c r="F3083" s="208" t="s">
        <v>2417</v>
      </c>
      <c r="G3083" s="145" t="s">
        <v>1050</v>
      </c>
      <c r="H3083" s="210" t="str">
        <f>IFERROR(VLOOKUP(G3083,REFERENCES!O:P,2,FALSE),"")</f>
        <v xml:space="preserve">Nombre </v>
      </c>
      <c r="I3083" s="207">
        <v>625</v>
      </c>
      <c r="J3083" s="207"/>
      <c r="K3083" s="207"/>
      <c r="L3083" s="207"/>
      <c r="M3083" s="147"/>
      <c r="N3083" s="207">
        <v>625</v>
      </c>
      <c r="O3083" s="149" t="s">
        <v>1038</v>
      </c>
      <c r="P3083" s="206" t="s">
        <v>151</v>
      </c>
      <c r="Q3083" s="206" t="s">
        <v>300</v>
      </c>
      <c r="R3083" s="150" t="s">
        <v>1337</v>
      </c>
      <c r="V3083" s="145"/>
      <c r="W3083" s="206" t="str">
        <f t="shared" si="146"/>
        <v>WOR2017216NIPE1È</v>
      </c>
      <c r="X3083" s="206">
        <f t="shared" si="147"/>
        <v>0</v>
      </c>
      <c r="Y3083" s="206" t="str">
        <f>VLOOKUP(P3083,NIVEAUXADMIN!A:B,2,FALSE)</f>
        <v>HT10</v>
      </c>
      <c r="Z3083" s="206" t="str">
        <f>VLOOKUP(Q3083,NIVEAUXADMIN!E:F,2,FALSE)</f>
        <v>HT101022</v>
      </c>
      <c r="AA3083" s="206" t="str">
        <f>VLOOKUP(R3083,NIVEAUXADMIN!I:J,2,FALSE)</f>
        <v>HT101022-01</v>
      </c>
      <c r="AB3083" s="206">
        <f>IF(SUMPRODUCT(($A$4:$A3083=A3083)*($Q$4:$Q3083=Q3083))&gt;1,0,1)</f>
        <v>0</v>
      </c>
      <c r="AC3083" s="207">
        <f>IF(SUMPRODUCT(($A$4:$A3083=A3083)*($F$4:$F3083=F3083)*($Q$4:$Q3083=Q3083))&gt;1,0,1)</f>
        <v>0</v>
      </c>
      <c r="AD3083" s="206" t="str">
        <f t="shared" si="148"/>
        <v xml:space="preserve">{"Organisation": "World Vision International", "Indicateur": "Distribution de biens non-alimentaire", "Statut": "Réalisé", "Date de l'activité (passé ou planifiée)
( jj-mm-aaaa)": "2/16/2017", "Département": "Nippes", "Commune": "Petit Trou De Nippes", "Section Communale": "1ère Raymond"}, </v>
      </c>
    </row>
    <row r="3084" spans="1:30" x14ac:dyDescent="0.25">
      <c r="A3084" s="206" t="s">
        <v>1080</v>
      </c>
      <c r="B3084" s="206"/>
      <c r="C3084" s="206"/>
      <c r="D3084" s="206" t="s">
        <v>15</v>
      </c>
      <c r="E3084" s="132">
        <v>42782</v>
      </c>
      <c r="F3084" s="224" t="s">
        <v>2417</v>
      </c>
      <c r="G3084" s="145" t="s">
        <v>1052</v>
      </c>
      <c r="H3084" s="210" t="str">
        <f>IFERROR(VLOOKUP(G3084,REFERENCES!O:P,2,FALSE),"")</f>
        <v xml:space="preserve">Nombre </v>
      </c>
      <c r="I3084" s="207">
        <v>168750</v>
      </c>
      <c r="J3084" s="207"/>
      <c r="K3084" s="207"/>
      <c r="L3084" s="207"/>
      <c r="M3084" s="147"/>
      <c r="N3084" s="207">
        <v>625</v>
      </c>
      <c r="O3084" s="149" t="s">
        <v>1038</v>
      </c>
      <c r="P3084" s="206" t="s">
        <v>151</v>
      </c>
      <c r="Q3084" s="206" t="s">
        <v>300</v>
      </c>
      <c r="R3084" s="150" t="s">
        <v>1337</v>
      </c>
      <c r="S3084" s="206"/>
      <c r="T3084" s="206"/>
      <c r="U3084" s="206"/>
      <c r="V3084" s="145"/>
      <c r="W3084" s="206" t="str">
        <f t="shared" si="146"/>
        <v>WOR2017216NIPE1È</v>
      </c>
      <c r="X3084" s="206">
        <f t="shared" si="147"/>
        <v>0</v>
      </c>
      <c r="Y3084" s="206" t="str">
        <f>VLOOKUP(P3084,NIVEAUXADMIN!A:B,2,FALSE)</f>
        <v>HT10</v>
      </c>
      <c r="Z3084" s="206" t="str">
        <f>VLOOKUP(Q3084,NIVEAUXADMIN!E:F,2,FALSE)</f>
        <v>HT101022</v>
      </c>
      <c r="AA3084" s="206" t="str">
        <f>VLOOKUP(R3084,NIVEAUXADMIN!I:J,2,FALSE)</f>
        <v>HT101022-01</v>
      </c>
      <c r="AB3084" s="206">
        <f>IF(SUMPRODUCT(($A$4:$A3084=A3084)*($Q$4:$Q3084=Q3084))&gt;1,0,1)</f>
        <v>0</v>
      </c>
      <c r="AC3084" s="207">
        <f>IF(SUMPRODUCT(($A$4:$A3084=A3084)*($F$4:$F3084=F3084)*($Q$4:$Q3084=Q3084))&gt;1,0,1)</f>
        <v>0</v>
      </c>
      <c r="AD3084" s="206" t="str">
        <f t="shared" si="148"/>
        <v xml:space="preserve">{"Organisation": "World Vision International", "Indicateur": "Distribution de biens non-alimentaire", "Statut": "Réalisé", "Date de l'activité (passé ou planifiée)
( jj-mm-aaaa)": "2/16/2017", "Département": "Nippes", "Commune": "Petit Trou De Nippes", "Section Communale": "1ère Raymond"}, </v>
      </c>
    </row>
    <row r="3085" spans="1:30" x14ac:dyDescent="0.25">
      <c r="A3085" s="206" t="s">
        <v>1080</v>
      </c>
      <c r="B3085" s="206"/>
      <c r="C3085" s="206"/>
      <c r="D3085" s="206" t="s">
        <v>15</v>
      </c>
      <c r="E3085" s="132">
        <v>42782</v>
      </c>
      <c r="F3085" s="208" t="s">
        <v>2417</v>
      </c>
      <c r="G3085" s="145" t="s">
        <v>1047</v>
      </c>
      <c r="H3085" s="210" t="str">
        <f>IFERROR(VLOOKUP(G3085,REFERENCES!O:P,2,FALSE),"")</f>
        <v xml:space="preserve">Nombre </v>
      </c>
      <c r="I3085" s="207">
        <v>625</v>
      </c>
      <c r="J3085" s="207"/>
      <c r="K3085" s="207"/>
      <c r="L3085" s="207"/>
      <c r="M3085" s="147"/>
      <c r="N3085" s="207">
        <v>625</v>
      </c>
      <c r="O3085" s="149" t="s">
        <v>1038</v>
      </c>
      <c r="P3085" s="206" t="s">
        <v>151</v>
      </c>
      <c r="Q3085" s="206" t="s">
        <v>300</v>
      </c>
      <c r="R3085" s="150" t="s">
        <v>1337</v>
      </c>
      <c r="S3085" s="206"/>
      <c r="T3085" s="206"/>
      <c r="U3085" s="206"/>
      <c r="V3085" s="145"/>
      <c r="W3085" s="206" t="str">
        <f t="shared" si="146"/>
        <v>WOR2017216NIPE1È</v>
      </c>
      <c r="X3085" s="206">
        <f t="shared" si="147"/>
        <v>0</v>
      </c>
      <c r="Y3085" s="206" t="str">
        <f>VLOOKUP(P3085,NIVEAUXADMIN!A:B,2,FALSE)</f>
        <v>HT10</v>
      </c>
      <c r="Z3085" s="206" t="str">
        <f>VLOOKUP(Q3085,NIVEAUXADMIN!E:F,2,FALSE)</f>
        <v>HT101022</v>
      </c>
      <c r="AA3085" s="206" t="str">
        <f>VLOOKUP(R3085,NIVEAUXADMIN!I:J,2,FALSE)</f>
        <v>HT101022-01</v>
      </c>
      <c r="AB3085" s="206">
        <f>IF(SUMPRODUCT(($A$4:$A3085=A3085)*($Q$4:$Q3085=Q3085))&gt;1,0,1)</f>
        <v>0</v>
      </c>
      <c r="AC3085" s="207">
        <f>IF(SUMPRODUCT(($A$4:$A3085=A3085)*($F$4:$F3085=F3085)*($Q$4:$Q3085=Q3085))&gt;1,0,1)</f>
        <v>0</v>
      </c>
      <c r="AD3085" s="206" t="str">
        <f t="shared" si="148"/>
        <v xml:space="preserve">{"Organisation": "World Vision International", "Indicateur": "Distribution de biens non-alimentaire", "Statut": "Réalisé", "Date de l'activité (passé ou planifiée)
( jj-mm-aaaa)": "2/16/2017", "Département": "Nippes", "Commune": "Petit Trou De Nippes", "Section Communale": "1ère Raymond"}, </v>
      </c>
    </row>
    <row r="3086" spans="1:30" x14ac:dyDescent="0.25">
      <c r="A3086" s="206" t="s">
        <v>1080</v>
      </c>
      <c r="B3086" s="206"/>
      <c r="C3086" s="206"/>
      <c r="D3086" s="206" t="s">
        <v>15</v>
      </c>
      <c r="E3086" s="132">
        <v>42783</v>
      </c>
      <c r="F3086" s="208" t="s">
        <v>2417</v>
      </c>
      <c r="G3086" s="145" t="s">
        <v>1055</v>
      </c>
      <c r="H3086" s="210" t="str">
        <f>IFERROR(VLOOKUP(G3086,REFERENCES!O:P,2,FALSE),"")</f>
        <v xml:space="preserve">Nombre </v>
      </c>
      <c r="I3086" s="207">
        <v>750</v>
      </c>
      <c r="J3086" s="207"/>
      <c r="K3086" s="207"/>
      <c r="L3086" s="207"/>
      <c r="M3086" s="147"/>
      <c r="N3086" s="207">
        <v>750</v>
      </c>
      <c r="O3086" s="149" t="s">
        <v>1038</v>
      </c>
      <c r="P3086" s="206" t="s">
        <v>151</v>
      </c>
      <c r="Q3086" s="206" t="s">
        <v>294</v>
      </c>
      <c r="R3086" s="150" t="s">
        <v>1383</v>
      </c>
      <c r="S3086" s="206"/>
      <c r="T3086" s="206"/>
      <c r="U3086" s="206"/>
      <c r="V3086" s="145"/>
      <c r="W3086" s="206" t="str">
        <f t="shared" si="146"/>
        <v>WOR2017217NIMI2È</v>
      </c>
      <c r="X3086" s="206">
        <f t="shared" si="147"/>
        <v>0</v>
      </c>
      <c r="Y3086" s="206" t="str">
        <f>VLOOKUP(P3086,NIVEAUXADMIN!A:B,2,FALSE)</f>
        <v>HT10</v>
      </c>
      <c r="Z3086" s="206" t="str">
        <f>VLOOKUP(Q3086,NIVEAUXADMIN!E:F,2,FALSE)</f>
        <v>HT101011</v>
      </c>
      <c r="AA3086" s="206" t="str">
        <f>VLOOKUP(R3086,NIVEAUXADMIN!I:J,2,FALSE)</f>
        <v>HT101011-02</v>
      </c>
      <c r="AB3086" s="206">
        <f>IF(SUMPRODUCT(($A$4:$A3086=A3086)*($Q$4:$Q3086=Q3086))&gt;1,0,1)</f>
        <v>0</v>
      </c>
      <c r="AC3086" s="207">
        <f>IF(SUMPRODUCT(($A$4:$A3086=A3086)*($F$4:$F3086=F3086)*($Q$4:$Q3086=Q3086))&gt;1,0,1)</f>
        <v>0</v>
      </c>
      <c r="AD3086" s="206" t="str">
        <f t="shared" si="148"/>
        <v xml:space="preserve">{"Organisation": "World Vision International", "Indicateur": "Distribution de biens non-alimentaire", "Statut": "Réalisé", "Date de l'activité (passé ou planifiée)
( jj-mm-aaaa)": "2/17/2017", "Département": "Nippes", "Commune": "Miragoane", "Section Communale": "2ème Belle Rivière"}, </v>
      </c>
    </row>
    <row r="3087" spans="1:30" x14ac:dyDescent="0.25">
      <c r="A3087" s="206" t="s">
        <v>1080</v>
      </c>
      <c r="B3087" s="206"/>
      <c r="C3087" s="206"/>
      <c r="D3087" s="206" t="s">
        <v>15</v>
      </c>
      <c r="E3087" s="132">
        <v>42783</v>
      </c>
      <c r="F3087" s="208" t="s">
        <v>2417</v>
      </c>
      <c r="G3087" s="145" t="s">
        <v>1058</v>
      </c>
      <c r="H3087" s="210" t="str">
        <f>IFERROR(VLOOKUP(G3087,REFERENCES!O:P,2,FALSE),"")</f>
        <v xml:space="preserve">Nombre </v>
      </c>
      <c r="I3087" s="207">
        <v>750</v>
      </c>
      <c r="J3087" s="207"/>
      <c r="K3087" s="207"/>
      <c r="L3087" s="207"/>
      <c r="M3087" s="147"/>
      <c r="N3087" s="207">
        <v>750</v>
      </c>
      <c r="O3087" s="149" t="s">
        <v>1038</v>
      </c>
      <c r="P3087" s="206" t="s">
        <v>151</v>
      </c>
      <c r="Q3087" s="206" t="s">
        <v>294</v>
      </c>
      <c r="R3087" s="150" t="s">
        <v>1383</v>
      </c>
      <c r="S3087" s="206"/>
      <c r="T3087" s="206"/>
      <c r="U3087" s="206"/>
      <c r="V3087" s="206" t="s">
        <v>1049</v>
      </c>
      <c r="W3087" s="206" t="str">
        <f t="shared" si="146"/>
        <v>WOR2017217NIMI2È</v>
      </c>
      <c r="X3087" s="206">
        <f t="shared" si="147"/>
        <v>0</v>
      </c>
      <c r="Y3087" s="206" t="str">
        <f>VLOOKUP(P3087,NIVEAUXADMIN!A:B,2,FALSE)</f>
        <v>HT10</v>
      </c>
      <c r="Z3087" s="206" t="str">
        <f>VLOOKUP(Q3087,NIVEAUXADMIN!E:F,2,FALSE)</f>
        <v>HT101011</v>
      </c>
      <c r="AA3087" s="206" t="str">
        <f>VLOOKUP(R3087,NIVEAUXADMIN!I:J,2,FALSE)</f>
        <v>HT101011-02</v>
      </c>
      <c r="AB3087" s="206">
        <f>IF(SUMPRODUCT(($A$4:$A3087=A3087)*($Q$4:$Q3087=Q3087))&gt;1,0,1)</f>
        <v>0</v>
      </c>
      <c r="AC3087" s="207">
        <f>IF(SUMPRODUCT(($A$4:$A3087=A3087)*($F$4:$F3087=F3087)*($Q$4:$Q3087=Q3087))&gt;1,0,1)</f>
        <v>0</v>
      </c>
      <c r="AD3087" s="206" t="str">
        <f t="shared" si="148"/>
        <v xml:space="preserve">{"Organisation": "World Vision International", "Indicateur": "Distribution de biens non-alimentaire", "Statut": "Réalisé", "Date de l'activité (passé ou planifiée)
( jj-mm-aaaa)": "2/17/2017", "Département": "Nippes", "Commune": "Miragoane", "Section Communale": "2ème Belle Rivière"}, </v>
      </c>
    </row>
    <row r="3088" spans="1:30" x14ac:dyDescent="0.25">
      <c r="A3088" s="206" t="s">
        <v>1080</v>
      </c>
      <c r="B3088" s="206"/>
      <c r="C3088" s="206"/>
      <c r="D3088" s="206" t="s">
        <v>15</v>
      </c>
      <c r="E3088" s="132">
        <v>42783</v>
      </c>
      <c r="F3088" s="208" t="s">
        <v>2417</v>
      </c>
      <c r="G3088" s="145" t="s">
        <v>1050</v>
      </c>
      <c r="H3088" s="210" t="str">
        <f>IFERROR(VLOOKUP(G3088,REFERENCES!O:P,2,FALSE),"")</f>
        <v xml:space="preserve">Nombre </v>
      </c>
      <c r="I3088" s="207">
        <v>750</v>
      </c>
      <c r="J3088" s="207"/>
      <c r="K3088" s="207"/>
      <c r="L3088" s="207"/>
      <c r="M3088" s="147"/>
      <c r="N3088" s="207">
        <v>750</v>
      </c>
      <c r="O3088" s="149" t="s">
        <v>1038</v>
      </c>
      <c r="P3088" s="206" t="s">
        <v>151</v>
      </c>
      <c r="Q3088" s="206" t="s">
        <v>294</v>
      </c>
      <c r="R3088" s="150" t="s">
        <v>1383</v>
      </c>
      <c r="S3088" s="206"/>
      <c r="T3088" s="206"/>
      <c r="U3088" s="206"/>
      <c r="V3088" s="145"/>
      <c r="W3088" s="206" t="str">
        <f t="shared" si="146"/>
        <v>WOR2017217NIMI2È</v>
      </c>
      <c r="X3088" s="206">
        <f t="shared" si="147"/>
        <v>0</v>
      </c>
      <c r="Y3088" s="206" t="str">
        <f>VLOOKUP(P3088,NIVEAUXADMIN!A:B,2,FALSE)</f>
        <v>HT10</v>
      </c>
      <c r="Z3088" s="206" t="str">
        <f>VLOOKUP(Q3088,NIVEAUXADMIN!E:F,2,FALSE)</f>
        <v>HT101011</v>
      </c>
      <c r="AA3088" s="206" t="str">
        <f>VLOOKUP(R3088,NIVEAUXADMIN!I:J,2,FALSE)</f>
        <v>HT101011-02</v>
      </c>
      <c r="AB3088" s="206">
        <f>IF(SUMPRODUCT(($A$4:$A3088=A3088)*($Q$4:$Q3088=Q3088))&gt;1,0,1)</f>
        <v>0</v>
      </c>
      <c r="AC3088" s="207">
        <f>IF(SUMPRODUCT(($A$4:$A3088=A3088)*($F$4:$F3088=F3088)*($Q$4:$Q3088=Q3088))&gt;1,0,1)</f>
        <v>0</v>
      </c>
      <c r="AD3088" s="206" t="str">
        <f t="shared" si="148"/>
        <v xml:space="preserve">{"Organisation": "World Vision International", "Indicateur": "Distribution de biens non-alimentaire", "Statut": "Réalisé", "Date de l'activité (passé ou planifiée)
( jj-mm-aaaa)": "2/17/2017", "Département": "Nippes", "Commune": "Miragoane", "Section Communale": "2ème Belle Rivière"}, </v>
      </c>
    </row>
    <row r="3089" spans="1:30" x14ac:dyDescent="0.25">
      <c r="A3089" s="206" t="s">
        <v>1080</v>
      </c>
      <c r="B3089" s="206"/>
      <c r="C3089" s="206"/>
      <c r="D3089" s="206" t="s">
        <v>15</v>
      </c>
      <c r="E3089" s="132">
        <v>42783</v>
      </c>
      <c r="F3089" s="208" t="s">
        <v>2417</v>
      </c>
      <c r="G3089" s="145" t="s">
        <v>1052</v>
      </c>
      <c r="H3089" s="210" t="str">
        <f>IFERROR(VLOOKUP(G3089,REFERENCES!O:P,2,FALSE),"")</f>
        <v xml:space="preserve">Nombre </v>
      </c>
      <c r="I3089" s="207">
        <v>202500</v>
      </c>
      <c r="J3089" s="207"/>
      <c r="K3089" s="207"/>
      <c r="L3089" s="207"/>
      <c r="M3089" s="147"/>
      <c r="N3089" s="207">
        <v>750</v>
      </c>
      <c r="O3089" s="149" t="s">
        <v>1038</v>
      </c>
      <c r="P3089" s="206" t="s">
        <v>151</v>
      </c>
      <c r="Q3089" s="206" t="s">
        <v>294</v>
      </c>
      <c r="R3089" s="150" t="s">
        <v>1383</v>
      </c>
      <c r="S3089" s="206"/>
      <c r="T3089" s="206"/>
      <c r="U3089" s="206"/>
      <c r="V3089" s="145"/>
      <c r="W3089" s="206" t="str">
        <f t="shared" si="146"/>
        <v>WOR2017217NIMI2È</v>
      </c>
      <c r="X3089" s="206">
        <f t="shared" si="147"/>
        <v>0</v>
      </c>
      <c r="Y3089" s="206" t="str">
        <f>VLOOKUP(P3089,NIVEAUXADMIN!A:B,2,FALSE)</f>
        <v>HT10</v>
      </c>
      <c r="Z3089" s="206" t="str">
        <f>VLOOKUP(Q3089,NIVEAUXADMIN!E:F,2,FALSE)</f>
        <v>HT101011</v>
      </c>
      <c r="AA3089" s="206" t="str">
        <f>VLOOKUP(R3089,NIVEAUXADMIN!I:J,2,FALSE)</f>
        <v>HT101011-02</v>
      </c>
      <c r="AB3089" s="206">
        <f>IF(SUMPRODUCT(($A$4:$A3089=A3089)*($Q$4:$Q3089=Q3089))&gt;1,0,1)</f>
        <v>0</v>
      </c>
      <c r="AC3089" s="207">
        <f>IF(SUMPRODUCT(($A$4:$A3089=A3089)*($F$4:$F3089=F3089)*($Q$4:$Q3089=Q3089))&gt;1,0,1)</f>
        <v>0</v>
      </c>
      <c r="AD3089" s="206" t="str">
        <f t="shared" si="148"/>
        <v xml:space="preserve">{"Organisation": "World Vision International", "Indicateur": "Distribution de biens non-alimentaire", "Statut": "Réalisé", "Date de l'activité (passé ou planifiée)
( jj-mm-aaaa)": "2/17/2017", "Département": "Nippes", "Commune": "Miragoane", "Section Communale": "2ème Belle Rivière"}, </v>
      </c>
    </row>
    <row r="3090" spans="1:30" x14ac:dyDescent="0.25">
      <c r="A3090" s="206" t="s">
        <v>1080</v>
      </c>
      <c r="B3090" s="206"/>
      <c r="C3090" s="206"/>
      <c r="D3090" s="206" t="s">
        <v>15</v>
      </c>
      <c r="E3090" s="132">
        <v>42783</v>
      </c>
      <c r="F3090" s="208" t="s">
        <v>2417</v>
      </c>
      <c r="G3090" s="145" t="s">
        <v>1047</v>
      </c>
      <c r="H3090" s="210" t="str">
        <f>IFERROR(VLOOKUP(G3090,REFERENCES!O:P,2,FALSE),"")</f>
        <v xml:space="preserve">Nombre </v>
      </c>
      <c r="I3090" s="207">
        <v>750</v>
      </c>
      <c r="J3090" s="207"/>
      <c r="K3090" s="207"/>
      <c r="L3090" s="207"/>
      <c r="M3090" s="147"/>
      <c r="N3090" s="207">
        <v>750</v>
      </c>
      <c r="O3090" s="149" t="s">
        <v>1038</v>
      </c>
      <c r="P3090" s="206" t="s">
        <v>151</v>
      </c>
      <c r="Q3090" s="206" t="s">
        <v>294</v>
      </c>
      <c r="R3090" s="150" t="s">
        <v>1383</v>
      </c>
      <c r="S3090" s="206"/>
      <c r="T3090" s="206"/>
      <c r="U3090" s="206"/>
      <c r="V3090" s="145"/>
      <c r="W3090" s="206" t="str">
        <f t="shared" si="146"/>
        <v>WOR2017217NIMI2È</v>
      </c>
      <c r="X3090" s="206">
        <f t="shared" si="147"/>
        <v>0</v>
      </c>
      <c r="Y3090" s="206" t="str">
        <f>VLOOKUP(P3090,NIVEAUXADMIN!A:B,2,FALSE)</f>
        <v>HT10</v>
      </c>
      <c r="Z3090" s="206" t="str">
        <f>VLOOKUP(Q3090,NIVEAUXADMIN!E:F,2,FALSE)</f>
        <v>HT101011</v>
      </c>
      <c r="AA3090" s="206" t="str">
        <f>VLOOKUP(R3090,NIVEAUXADMIN!I:J,2,FALSE)</f>
        <v>HT101011-02</v>
      </c>
      <c r="AB3090" s="206">
        <f>IF(SUMPRODUCT(($A$4:$A3090=A3090)*($Q$4:$Q3090=Q3090))&gt;1,0,1)</f>
        <v>0</v>
      </c>
      <c r="AC3090" s="207">
        <f>IF(SUMPRODUCT(($A$4:$A3090=A3090)*($F$4:$F3090=F3090)*($Q$4:$Q3090=Q3090))&gt;1,0,1)</f>
        <v>0</v>
      </c>
      <c r="AD3090" s="206" t="str">
        <f t="shared" si="148"/>
        <v xml:space="preserve">{"Organisation": "World Vision International", "Indicateur": "Distribution de biens non-alimentaire", "Statut": "Réalisé", "Date de l'activité (passé ou planifiée)
( jj-mm-aaaa)": "2/17/2017", "Département": "Nippes", "Commune": "Miragoane", "Section Communale": "2ème Belle Rivière"}, </v>
      </c>
    </row>
    <row r="3091" spans="1:30" s="206" customFormat="1" x14ac:dyDescent="0.25">
      <c r="A3091" s="206" t="s">
        <v>1080</v>
      </c>
      <c r="D3091" s="206" t="s">
        <v>15</v>
      </c>
      <c r="E3091" s="132">
        <v>42784</v>
      </c>
      <c r="F3091" s="208" t="s">
        <v>2417</v>
      </c>
      <c r="G3091" s="145" t="s">
        <v>1055</v>
      </c>
      <c r="H3091" s="210" t="str">
        <f>IFERROR(VLOOKUP(G3091,REFERENCES!O:P,2,FALSE),"")</f>
        <v xml:space="preserve">Nombre </v>
      </c>
      <c r="I3091" s="207">
        <v>519</v>
      </c>
      <c r="J3091" s="207"/>
      <c r="K3091" s="207"/>
      <c r="L3091" s="207"/>
      <c r="M3091" s="147"/>
      <c r="N3091" s="207">
        <v>519</v>
      </c>
      <c r="O3091" s="149" t="s">
        <v>1038</v>
      </c>
      <c r="P3091" s="206" t="s">
        <v>151</v>
      </c>
      <c r="Q3091" s="206" t="s">
        <v>294</v>
      </c>
      <c r="R3091" s="150"/>
      <c r="V3091" s="145"/>
      <c r="W3091" s="206" t="str">
        <f t="shared" si="146"/>
        <v>WOR2017218NIMI</v>
      </c>
      <c r="X3091" s="206">
        <f t="shared" si="147"/>
        <v>0</v>
      </c>
      <c r="Y3091" s="206" t="str">
        <f>VLOOKUP(P3091,NIVEAUXADMIN!A:B,2,FALSE)</f>
        <v>HT10</v>
      </c>
      <c r="Z3091" s="206" t="str">
        <f>VLOOKUP(Q3091,NIVEAUXADMIN!E:F,2,FALSE)</f>
        <v>HT101011</v>
      </c>
      <c r="AA3091" s="206" t="e">
        <f>VLOOKUP(R3091,NIVEAUXADMIN!I:J,2,FALSE)</f>
        <v>#N/A</v>
      </c>
      <c r="AB3091" s="206">
        <f>IF(SUMPRODUCT(($A$4:$A3091=A3091)*($Q$4:$Q3091=Q3091))&gt;1,0,1)</f>
        <v>0</v>
      </c>
      <c r="AC3091" s="207">
        <f>IF(SUMPRODUCT(($A$4:$A3091=A3091)*($F$4:$F3091=F3091)*($Q$4:$Q3091=Q3091))&gt;1,0,1)</f>
        <v>0</v>
      </c>
      <c r="AD3091" s="206" t="str">
        <f t="shared" si="148"/>
        <v xml:space="preserve">{"Organisation": "World Vision International", "Indicateur": "Distribution de biens non-alimentaire", "Statut": "Réalisé", "Date de l'activité (passé ou planifiée)
( jj-mm-aaaa)": "2/18/2017", "Département": "Nippes", "Commune": "Miragoane", "Section Communale": ""}, </v>
      </c>
    </row>
    <row r="3092" spans="1:30" s="206" customFormat="1" x14ac:dyDescent="0.25">
      <c r="A3092" s="206" t="s">
        <v>1080</v>
      </c>
      <c r="D3092" s="206" t="s">
        <v>15</v>
      </c>
      <c r="E3092" s="132">
        <v>42784</v>
      </c>
      <c r="F3092" s="208" t="s">
        <v>2417</v>
      </c>
      <c r="G3092" s="145" t="s">
        <v>1058</v>
      </c>
      <c r="H3092" s="210" t="str">
        <f>IFERROR(VLOOKUP(G3092,REFERENCES!O:P,2,FALSE),"")</f>
        <v xml:space="preserve">Nombre </v>
      </c>
      <c r="I3092" s="207">
        <v>519</v>
      </c>
      <c r="J3092" s="207"/>
      <c r="K3092" s="207"/>
      <c r="L3092" s="207"/>
      <c r="M3092" s="147"/>
      <c r="N3092" s="207">
        <v>519</v>
      </c>
      <c r="O3092" s="149" t="s">
        <v>1038</v>
      </c>
      <c r="P3092" s="206" t="s">
        <v>151</v>
      </c>
      <c r="Q3092" s="206" t="s">
        <v>294</v>
      </c>
      <c r="R3092" s="150"/>
      <c r="V3092" s="206" t="s">
        <v>1049</v>
      </c>
      <c r="W3092" s="206" t="str">
        <f t="shared" si="146"/>
        <v>WOR2017218NIMI</v>
      </c>
      <c r="X3092" s="206">
        <f t="shared" si="147"/>
        <v>0</v>
      </c>
      <c r="Y3092" s="206" t="str">
        <f>VLOOKUP(P3092,NIVEAUXADMIN!A:B,2,FALSE)</f>
        <v>HT10</v>
      </c>
      <c r="Z3092" s="206" t="str">
        <f>VLOOKUP(Q3092,NIVEAUXADMIN!E:F,2,FALSE)</f>
        <v>HT101011</v>
      </c>
      <c r="AA3092" s="206" t="e">
        <f>VLOOKUP(R3092,NIVEAUXADMIN!I:J,2,FALSE)</f>
        <v>#N/A</v>
      </c>
      <c r="AB3092" s="206">
        <f>IF(SUMPRODUCT(($A$4:$A3092=A3092)*($Q$4:$Q3092=Q3092))&gt;1,0,1)</f>
        <v>0</v>
      </c>
      <c r="AC3092" s="207">
        <f>IF(SUMPRODUCT(($A$4:$A3092=A3092)*($F$4:$F3092=F3092)*($Q$4:$Q3092=Q3092))&gt;1,0,1)</f>
        <v>0</v>
      </c>
      <c r="AD3092" s="206" t="str">
        <f t="shared" si="148"/>
        <v xml:space="preserve">{"Organisation": "World Vision International", "Indicateur": "Distribution de biens non-alimentaire", "Statut": "Réalisé", "Date de l'activité (passé ou planifiée)
( jj-mm-aaaa)": "2/18/2017", "Département": "Nippes", "Commune": "Miragoane", "Section Communale": ""}, </v>
      </c>
    </row>
    <row r="3093" spans="1:30" s="206" customFormat="1" x14ac:dyDescent="0.25">
      <c r="A3093" s="206" t="s">
        <v>1080</v>
      </c>
      <c r="D3093" s="206" t="s">
        <v>15</v>
      </c>
      <c r="E3093" s="132">
        <v>42784</v>
      </c>
      <c r="F3093" s="208" t="s">
        <v>2417</v>
      </c>
      <c r="G3093" s="145" t="s">
        <v>1050</v>
      </c>
      <c r="H3093" s="210" t="str">
        <f>IFERROR(VLOOKUP(G3093,REFERENCES!O:P,2,FALSE),"")</f>
        <v xml:space="preserve">Nombre </v>
      </c>
      <c r="I3093" s="207">
        <v>519</v>
      </c>
      <c r="J3093" s="207"/>
      <c r="K3093" s="207"/>
      <c r="L3093" s="207"/>
      <c r="M3093" s="147"/>
      <c r="N3093" s="207">
        <v>519</v>
      </c>
      <c r="O3093" s="149" t="s">
        <v>1038</v>
      </c>
      <c r="P3093" s="206" t="s">
        <v>151</v>
      </c>
      <c r="Q3093" s="206" t="s">
        <v>294</v>
      </c>
      <c r="R3093" s="150"/>
      <c r="V3093" s="145"/>
      <c r="W3093" s="206" t="str">
        <f t="shared" si="146"/>
        <v>WOR2017218NIMI</v>
      </c>
      <c r="X3093" s="206">
        <f t="shared" si="147"/>
        <v>0</v>
      </c>
      <c r="Y3093" s="206" t="str">
        <f>VLOOKUP(P3093,NIVEAUXADMIN!A:B,2,FALSE)</f>
        <v>HT10</v>
      </c>
      <c r="Z3093" s="206" t="str">
        <f>VLOOKUP(Q3093,NIVEAUXADMIN!E:F,2,FALSE)</f>
        <v>HT101011</v>
      </c>
      <c r="AA3093" s="206" t="e">
        <f>VLOOKUP(R3093,NIVEAUXADMIN!I:J,2,FALSE)</f>
        <v>#N/A</v>
      </c>
      <c r="AB3093" s="206">
        <f>IF(SUMPRODUCT(($A$4:$A3093=A3093)*($Q$4:$Q3093=Q3093))&gt;1,0,1)</f>
        <v>0</v>
      </c>
      <c r="AC3093" s="207">
        <f>IF(SUMPRODUCT(($A$4:$A3093=A3093)*($F$4:$F3093=F3093)*($Q$4:$Q3093=Q3093))&gt;1,0,1)</f>
        <v>0</v>
      </c>
      <c r="AD3093" s="206" t="str">
        <f t="shared" si="148"/>
        <v xml:space="preserve">{"Organisation": "World Vision International", "Indicateur": "Distribution de biens non-alimentaire", "Statut": "Réalisé", "Date de l'activité (passé ou planifiée)
( jj-mm-aaaa)": "2/18/2017", "Département": "Nippes", "Commune": "Miragoane", "Section Communale": ""}, </v>
      </c>
    </row>
    <row r="3094" spans="1:30" s="206" customFormat="1" x14ac:dyDescent="0.25">
      <c r="A3094" s="206" t="s">
        <v>1080</v>
      </c>
      <c r="D3094" s="206" t="s">
        <v>15</v>
      </c>
      <c r="E3094" s="132">
        <v>42784</v>
      </c>
      <c r="F3094" s="208" t="s">
        <v>2417</v>
      </c>
      <c r="G3094" s="145" t="s">
        <v>1052</v>
      </c>
      <c r="H3094" s="210" t="str">
        <f>IFERROR(VLOOKUP(G3094,REFERENCES!O:P,2,FALSE),"")</f>
        <v xml:space="preserve">Nombre </v>
      </c>
      <c r="I3094" s="207">
        <v>140130</v>
      </c>
      <c r="J3094" s="207"/>
      <c r="K3094" s="207"/>
      <c r="L3094" s="207"/>
      <c r="M3094" s="147"/>
      <c r="N3094" s="207">
        <v>519</v>
      </c>
      <c r="O3094" s="149" t="s">
        <v>1038</v>
      </c>
      <c r="P3094" s="206" t="s">
        <v>151</v>
      </c>
      <c r="Q3094" s="206" t="s">
        <v>294</v>
      </c>
      <c r="R3094" s="150"/>
      <c r="V3094" s="145"/>
      <c r="W3094" s="206" t="str">
        <f t="shared" si="146"/>
        <v>WOR2017218NIMI</v>
      </c>
      <c r="X3094" s="206">
        <f t="shared" si="147"/>
        <v>0</v>
      </c>
      <c r="Y3094" s="206" t="str">
        <f>VLOOKUP(P3094,NIVEAUXADMIN!A:B,2,FALSE)</f>
        <v>HT10</v>
      </c>
      <c r="Z3094" s="206" t="str">
        <f>VLOOKUP(Q3094,NIVEAUXADMIN!E:F,2,FALSE)</f>
        <v>HT101011</v>
      </c>
      <c r="AA3094" s="206" t="e">
        <f>VLOOKUP(R3094,NIVEAUXADMIN!I:J,2,FALSE)</f>
        <v>#N/A</v>
      </c>
      <c r="AB3094" s="206">
        <f>IF(SUMPRODUCT(($A$4:$A3094=A3094)*($Q$4:$Q3094=Q3094))&gt;1,0,1)</f>
        <v>0</v>
      </c>
      <c r="AC3094" s="207">
        <f>IF(SUMPRODUCT(($A$4:$A3094=A3094)*($F$4:$F3094=F3094)*($Q$4:$Q3094=Q3094))&gt;1,0,1)</f>
        <v>0</v>
      </c>
      <c r="AD3094" s="206" t="str">
        <f t="shared" si="148"/>
        <v xml:space="preserve">{"Organisation": "World Vision International", "Indicateur": "Distribution de biens non-alimentaire", "Statut": "Réalisé", "Date de l'activité (passé ou planifiée)
( jj-mm-aaaa)": "2/18/2017", "Département": "Nippes", "Commune": "Miragoane", "Section Communale": ""}, </v>
      </c>
    </row>
    <row r="3095" spans="1:30" s="206" customFormat="1" x14ac:dyDescent="0.25">
      <c r="A3095" s="206" t="s">
        <v>1080</v>
      </c>
      <c r="D3095" s="206" t="s">
        <v>15</v>
      </c>
      <c r="E3095" s="132">
        <v>42784</v>
      </c>
      <c r="F3095" s="208" t="s">
        <v>2417</v>
      </c>
      <c r="G3095" s="145" t="s">
        <v>1047</v>
      </c>
      <c r="H3095" s="210" t="str">
        <f>IFERROR(VLOOKUP(G3095,REFERENCES!O:P,2,FALSE),"")</f>
        <v xml:space="preserve">Nombre </v>
      </c>
      <c r="I3095" s="207">
        <v>519</v>
      </c>
      <c r="J3095" s="207"/>
      <c r="K3095" s="207"/>
      <c r="L3095" s="207"/>
      <c r="M3095" s="147"/>
      <c r="N3095" s="207">
        <v>519</v>
      </c>
      <c r="O3095" s="149" t="s">
        <v>1038</v>
      </c>
      <c r="P3095" s="206" t="s">
        <v>151</v>
      </c>
      <c r="Q3095" s="206" t="s">
        <v>294</v>
      </c>
      <c r="R3095" s="150"/>
      <c r="V3095" s="145"/>
      <c r="W3095" s="206" t="str">
        <f t="shared" si="146"/>
        <v>WOR2017218NIMI</v>
      </c>
      <c r="X3095" s="206">
        <f t="shared" si="147"/>
        <v>0</v>
      </c>
      <c r="Y3095" s="206" t="str">
        <f>VLOOKUP(P3095,NIVEAUXADMIN!A:B,2,FALSE)</f>
        <v>HT10</v>
      </c>
      <c r="Z3095" s="206" t="str">
        <f>VLOOKUP(Q3095,NIVEAUXADMIN!E:F,2,FALSE)</f>
        <v>HT101011</v>
      </c>
      <c r="AA3095" s="206" t="e">
        <f>VLOOKUP(R3095,NIVEAUXADMIN!I:J,2,FALSE)</f>
        <v>#N/A</v>
      </c>
      <c r="AB3095" s="206">
        <f>IF(SUMPRODUCT(($A$4:$A3095=A3095)*($Q$4:$Q3095=Q3095))&gt;1,0,1)</f>
        <v>0</v>
      </c>
      <c r="AC3095" s="207">
        <f>IF(SUMPRODUCT(($A$4:$A3095=A3095)*($F$4:$F3095=F3095)*($Q$4:$Q3095=Q3095))&gt;1,0,1)</f>
        <v>0</v>
      </c>
      <c r="AD3095" s="206" t="str">
        <f t="shared" si="148"/>
        <v xml:space="preserve">{"Organisation": "World Vision International", "Indicateur": "Distribution de biens non-alimentaire", "Statut": "Réalisé", "Date de l'activité (passé ou planifiée)
( jj-mm-aaaa)": "2/18/2017", "Département": "Nippes", "Commune": "Miragoane", "Section Communale": ""}, </v>
      </c>
    </row>
    <row r="3096" spans="1:30" s="206" customFormat="1" x14ac:dyDescent="0.25">
      <c r="A3096" s="206" t="s">
        <v>1080</v>
      </c>
      <c r="D3096" s="206" t="s">
        <v>15</v>
      </c>
      <c r="E3096" s="132">
        <v>42786</v>
      </c>
      <c r="F3096" s="208" t="s">
        <v>2417</v>
      </c>
      <c r="G3096" s="145" t="s">
        <v>1055</v>
      </c>
      <c r="H3096" s="210" t="str">
        <f>IFERROR(VLOOKUP(G3096,REFERENCES!O:P,2,FALSE),"")</f>
        <v xml:space="preserve">Nombre </v>
      </c>
      <c r="I3096" s="207">
        <v>562</v>
      </c>
      <c r="J3096" s="207"/>
      <c r="K3096" s="207"/>
      <c r="L3096" s="207"/>
      <c r="M3096" s="147"/>
      <c r="N3096" s="207">
        <v>562</v>
      </c>
      <c r="O3096" s="149" t="s">
        <v>1038</v>
      </c>
      <c r="P3096" s="206" t="s">
        <v>151</v>
      </c>
      <c r="Q3096" s="206" t="s">
        <v>294</v>
      </c>
      <c r="R3096" s="150" t="s">
        <v>1511</v>
      </c>
      <c r="V3096" s="145"/>
      <c r="W3096" s="206" t="str">
        <f t="shared" si="146"/>
        <v>WOR2017220NIMI3È</v>
      </c>
      <c r="X3096" s="206">
        <f t="shared" si="147"/>
        <v>0</v>
      </c>
      <c r="Y3096" s="206" t="str">
        <f>VLOOKUP(P3096,NIVEAUXADMIN!A:B,2,FALSE)</f>
        <v>HT10</v>
      </c>
      <c r="Z3096" s="206" t="str">
        <f>VLOOKUP(Q3096,NIVEAUXADMIN!E:F,2,FALSE)</f>
        <v>HT101011</v>
      </c>
      <c r="AA3096" s="206" t="str">
        <f>VLOOKUP(R3096,NIVEAUXADMIN!I:J,2,FALSE)</f>
        <v>HT101011-03</v>
      </c>
      <c r="AB3096" s="206">
        <f>IF(SUMPRODUCT(($A$4:$A3096=A3096)*($Q$4:$Q3096=Q3096))&gt;1,0,1)</f>
        <v>0</v>
      </c>
      <c r="AC3096" s="207">
        <f>IF(SUMPRODUCT(($A$4:$A3096=A3096)*($F$4:$F3096=F3096)*($Q$4:$Q3096=Q3096))&gt;1,0,1)</f>
        <v>0</v>
      </c>
      <c r="AD3096" s="206" t="str">
        <f t="shared" si="148"/>
        <v xml:space="preserve">{"Organisation": "World Vision International", "Indicateur": "Distribution de biens non-alimentaire", "Statut": "Réalisé", "Date de l'activité (passé ou planifiée)
( jj-mm-aaaa)": "2/20/2017", "Département": "Nippes", "Commune": "Miragoane", "Section Communale": "3ème Dessources"}, </v>
      </c>
    </row>
    <row r="3097" spans="1:30" s="206" customFormat="1" x14ac:dyDescent="0.25">
      <c r="A3097" s="206" t="s">
        <v>1080</v>
      </c>
      <c r="D3097" s="206" t="s">
        <v>15</v>
      </c>
      <c r="E3097" s="132">
        <v>42786</v>
      </c>
      <c r="F3097" s="208" t="s">
        <v>2417</v>
      </c>
      <c r="G3097" s="145" t="s">
        <v>1058</v>
      </c>
      <c r="H3097" s="210" t="str">
        <f>IFERROR(VLOOKUP(G3097,REFERENCES!O:P,2,FALSE),"")</f>
        <v xml:space="preserve">Nombre </v>
      </c>
      <c r="I3097" s="207">
        <v>562</v>
      </c>
      <c r="J3097" s="207"/>
      <c r="K3097" s="207"/>
      <c r="L3097" s="207"/>
      <c r="M3097" s="147"/>
      <c r="N3097" s="207">
        <v>562</v>
      </c>
      <c r="O3097" s="149" t="s">
        <v>1038</v>
      </c>
      <c r="P3097" s="206" t="s">
        <v>151</v>
      </c>
      <c r="Q3097" s="206" t="s">
        <v>294</v>
      </c>
      <c r="R3097" s="150" t="s">
        <v>1511</v>
      </c>
      <c r="V3097" s="206" t="s">
        <v>1049</v>
      </c>
      <c r="W3097" s="206" t="str">
        <f t="shared" si="146"/>
        <v>WOR2017220NIMI3È</v>
      </c>
      <c r="X3097" s="206">
        <f t="shared" si="147"/>
        <v>0</v>
      </c>
      <c r="Y3097" s="206" t="str">
        <f>VLOOKUP(P3097,NIVEAUXADMIN!A:B,2,FALSE)</f>
        <v>HT10</v>
      </c>
      <c r="Z3097" s="206" t="str">
        <f>VLOOKUP(Q3097,NIVEAUXADMIN!E:F,2,FALSE)</f>
        <v>HT101011</v>
      </c>
      <c r="AA3097" s="206" t="str">
        <f>VLOOKUP(R3097,NIVEAUXADMIN!I:J,2,FALSE)</f>
        <v>HT101011-03</v>
      </c>
      <c r="AB3097" s="206">
        <f>IF(SUMPRODUCT(($A$4:$A3097=A3097)*($Q$4:$Q3097=Q3097))&gt;1,0,1)</f>
        <v>0</v>
      </c>
      <c r="AC3097" s="207">
        <f>IF(SUMPRODUCT(($A$4:$A3097=A3097)*($F$4:$F3097=F3097)*($Q$4:$Q3097=Q3097))&gt;1,0,1)</f>
        <v>0</v>
      </c>
      <c r="AD3097" s="206" t="str">
        <f t="shared" si="148"/>
        <v xml:space="preserve">{"Organisation": "World Vision International", "Indicateur": "Distribution de biens non-alimentaire", "Statut": "Réalisé", "Date de l'activité (passé ou planifiée)
( jj-mm-aaaa)": "2/20/2017", "Département": "Nippes", "Commune": "Miragoane", "Section Communale": "3ème Dessources"}, </v>
      </c>
    </row>
    <row r="3098" spans="1:30" s="206" customFormat="1" x14ac:dyDescent="0.25">
      <c r="A3098" s="206" t="s">
        <v>1080</v>
      </c>
      <c r="D3098" s="206" t="s">
        <v>15</v>
      </c>
      <c r="E3098" s="132">
        <v>42786</v>
      </c>
      <c r="F3098" s="208" t="s">
        <v>2417</v>
      </c>
      <c r="G3098" s="145" t="s">
        <v>1050</v>
      </c>
      <c r="H3098" s="210" t="str">
        <f>IFERROR(VLOOKUP(G3098,REFERENCES!O:P,2,FALSE),"")</f>
        <v xml:space="preserve">Nombre </v>
      </c>
      <c r="I3098" s="207">
        <v>562</v>
      </c>
      <c r="J3098" s="207"/>
      <c r="K3098" s="207"/>
      <c r="L3098" s="207"/>
      <c r="M3098" s="147"/>
      <c r="N3098" s="207">
        <v>562</v>
      </c>
      <c r="O3098" s="149" t="s">
        <v>1038</v>
      </c>
      <c r="P3098" s="206" t="s">
        <v>151</v>
      </c>
      <c r="Q3098" s="206" t="s">
        <v>294</v>
      </c>
      <c r="R3098" s="150" t="s">
        <v>1511</v>
      </c>
      <c r="V3098" s="145"/>
      <c r="W3098" s="206" t="str">
        <f t="shared" si="146"/>
        <v>WOR2017220NIMI3È</v>
      </c>
      <c r="X3098" s="206">
        <f t="shared" si="147"/>
        <v>0</v>
      </c>
      <c r="Y3098" s="206" t="str">
        <f>VLOOKUP(P3098,NIVEAUXADMIN!A:B,2,FALSE)</f>
        <v>HT10</v>
      </c>
      <c r="Z3098" s="206" t="str">
        <f>VLOOKUP(Q3098,NIVEAUXADMIN!E:F,2,FALSE)</f>
        <v>HT101011</v>
      </c>
      <c r="AA3098" s="206" t="str">
        <f>VLOOKUP(R3098,NIVEAUXADMIN!I:J,2,FALSE)</f>
        <v>HT101011-03</v>
      </c>
      <c r="AB3098" s="206">
        <f>IF(SUMPRODUCT(($A$4:$A3098=A3098)*($Q$4:$Q3098=Q3098))&gt;1,0,1)</f>
        <v>0</v>
      </c>
      <c r="AC3098" s="207">
        <f>IF(SUMPRODUCT(($A$4:$A3098=A3098)*($F$4:$F3098=F3098)*($Q$4:$Q3098=Q3098))&gt;1,0,1)</f>
        <v>0</v>
      </c>
      <c r="AD3098" s="206" t="str">
        <f t="shared" si="148"/>
        <v xml:space="preserve">{"Organisation": "World Vision International", "Indicateur": "Distribution de biens non-alimentaire", "Statut": "Réalisé", "Date de l'activité (passé ou planifiée)
( jj-mm-aaaa)": "2/20/2017", "Département": "Nippes", "Commune": "Miragoane", "Section Communale": "3ème Dessources"}, </v>
      </c>
    </row>
    <row r="3099" spans="1:30" s="206" customFormat="1" x14ac:dyDescent="0.25">
      <c r="A3099" s="206" t="s">
        <v>1080</v>
      </c>
      <c r="D3099" s="206" t="s">
        <v>15</v>
      </c>
      <c r="E3099" s="132">
        <v>42786</v>
      </c>
      <c r="F3099" s="208" t="s">
        <v>2417</v>
      </c>
      <c r="G3099" s="145" t="s">
        <v>1052</v>
      </c>
      <c r="H3099" s="210" t="str">
        <f>IFERROR(VLOOKUP(G3099,REFERENCES!O:P,2,FALSE),"")</f>
        <v xml:space="preserve">Nombre </v>
      </c>
      <c r="I3099" s="207">
        <v>151740</v>
      </c>
      <c r="J3099" s="207"/>
      <c r="K3099" s="207"/>
      <c r="L3099" s="207"/>
      <c r="M3099" s="147"/>
      <c r="N3099" s="207">
        <v>562</v>
      </c>
      <c r="O3099" s="149" t="s">
        <v>1038</v>
      </c>
      <c r="P3099" s="206" t="s">
        <v>151</v>
      </c>
      <c r="Q3099" s="206" t="s">
        <v>294</v>
      </c>
      <c r="R3099" s="150" t="s">
        <v>1511</v>
      </c>
      <c r="V3099" s="145"/>
      <c r="W3099" s="206" t="str">
        <f t="shared" si="146"/>
        <v>WOR2017220NIMI3È</v>
      </c>
      <c r="X3099" s="206">
        <f t="shared" si="147"/>
        <v>0</v>
      </c>
      <c r="Y3099" s="206" t="str">
        <f>VLOOKUP(P3099,NIVEAUXADMIN!A:B,2,FALSE)</f>
        <v>HT10</v>
      </c>
      <c r="Z3099" s="206" t="str">
        <f>VLOOKUP(Q3099,NIVEAUXADMIN!E:F,2,FALSE)</f>
        <v>HT101011</v>
      </c>
      <c r="AA3099" s="206" t="str">
        <f>VLOOKUP(R3099,NIVEAUXADMIN!I:J,2,FALSE)</f>
        <v>HT101011-03</v>
      </c>
      <c r="AB3099" s="206">
        <f>IF(SUMPRODUCT(($A$4:$A3099=A3099)*($Q$4:$Q3099=Q3099))&gt;1,0,1)</f>
        <v>0</v>
      </c>
      <c r="AC3099" s="207">
        <f>IF(SUMPRODUCT(($A$4:$A3099=A3099)*($F$4:$F3099=F3099)*($Q$4:$Q3099=Q3099))&gt;1,0,1)</f>
        <v>0</v>
      </c>
      <c r="AD3099" s="206" t="str">
        <f t="shared" si="148"/>
        <v xml:space="preserve">{"Organisation": "World Vision International", "Indicateur": "Distribution de biens non-alimentaire", "Statut": "Réalisé", "Date de l'activité (passé ou planifiée)
( jj-mm-aaaa)": "2/20/2017", "Département": "Nippes", "Commune": "Miragoane", "Section Communale": "3ème Dessources"}, </v>
      </c>
    </row>
    <row r="3100" spans="1:30" s="206" customFormat="1" x14ac:dyDescent="0.25">
      <c r="A3100" s="206" t="s">
        <v>1080</v>
      </c>
      <c r="D3100" s="206" t="s">
        <v>15</v>
      </c>
      <c r="E3100" s="132">
        <v>42786</v>
      </c>
      <c r="F3100" s="208" t="s">
        <v>2417</v>
      </c>
      <c r="G3100" s="145" t="s">
        <v>1047</v>
      </c>
      <c r="H3100" s="210" t="str">
        <f>IFERROR(VLOOKUP(G3100,REFERENCES!O:P,2,FALSE),"")</f>
        <v xml:space="preserve">Nombre </v>
      </c>
      <c r="I3100" s="207">
        <v>562</v>
      </c>
      <c r="J3100" s="207"/>
      <c r="K3100" s="207"/>
      <c r="L3100" s="207"/>
      <c r="M3100" s="147"/>
      <c r="N3100" s="207">
        <v>562</v>
      </c>
      <c r="O3100" s="149" t="s">
        <v>1038</v>
      </c>
      <c r="P3100" s="206" t="s">
        <v>151</v>
      </c>
      <c r="Q3100" s="206" t="s">
        <v>294</v>
      </c>
      <c r="R3100" s="150" t="s">
        <v>1511</v>
      </c>
      <c r="V3100" s="145"/>
      <c r="W3100" s="206" t="str">
        <f t="shared" si="146"/>
        <v>WOR2017220NIMI3È</v>
      </c>
      <c r="X3100" s="206">
        <f t="shared" si="147"/>
        <v>0</v>
      </c>
      <c r="Y3100" s="206" t="str">
        <f>VLOOKUP(P3100,NIVEAUXADMIN!A:B,2,FALSE)</f>
        <v>HT10</v>
      </c>
      <c r="Z3100" s="206" t="str">
        <f>VLOOKUP(Q3100,NIVEAUXADMIN!E:F,2,FALSE)</f>
        <v>HT101011</v>
      </c>
      <c r="AA3100" s="206" t="str">
        <f>VLOOKUP(R3100,NIVEAUXADMIN!I:J,2,FALSE)</f>
        <v>HT101011-03</v>
      </c>
      <c r="AB3100" s="206">
        <f>IF(SUMPRODUCT(($A$4:$A3100=A3100)*($Q$4:$Q3100=Q3100))&gt;1,0,1)</f>
        <v>0</v>
      </c>
      <c r="AC3100" s="207">
        <f>IF(SUMPRODUCT(($A$4:$A3100=A3100)*($F$4:$F3100=F3100)*($Q$4:$Q3100=Q3100))&gt;1,0,1)</f>
        <v>0</v>
      </c>
      <c r="AD3100" s="206" t="str">
        <f t="shared" si="148"/>
        <v xml:space="preserve">{"Organisation": "World Vision International", "Indicateur": "Distribution de biens non-alimentaire", "Statut": "Réalisé", "Date de l'activité (passé ou planifiée)
( jj-mm-aaaa)": "2/20/2017", "Département": "Nippes", "Commune": "Miragoane", "Section Communale": "3ème Dessources"}, </v>
      </c>
    </row>
    <row r="3101" spans="1:30" s="206" customFormat="1" x14ac:dyDescent="0.25">
      <c r="A3101" s="206" t="s">
        <v>1080</v>
      </c>
      <c r="D3101" s="206" t="s">
        <v>15</v>
      </c>
      <c r="E3101" s="132">
        <v>42787</v>
      </c>
      <c r="F3101" s="208" t="s">
        <v>2417</v>
      </c>
      <c r="G3101" s="145" t="s">
        <v>1055</v>
      </c>
      <c r="H3101" s="210" t="str">
        <f>IFERROR(VLOOKUP(G3101,REFERENCES!O:P,2,FALSE),"")</f>
        <v xml:space="preserve">Nombre </v>
      </c>
      <c r="I3101" s="207">
        <v>614</v>
      </c>
      <c r="J3101" s="207"/>
      <c r="K3101" s="207"/>
      <c r="L3101" s="207"/>
      <c r="M3101" s="147"/>
      <c r="N3101" s="207">
        <v>614</v>
      </c>
      <c r="O3101" s="149" t="s">
        <v>1038</v>
      </c>
      <c r="P3101" s="206" t="s">
        <v>151</v>
      </c>
      <c r="Q3101" s="206" t="s">
        <v>300</v>
      </c>
      <c r="R3101" s="150" t="s">
        <v>1468</v>
      </c>
      <c r="V3101" s="145"/>
      <c r="W3101" s="206" t="str">
        <f t="shared" si="146"/>
        <v>WOR2017221NIPE2È</v>
      </c>
      <c r="X3101" s="206">
        <f t="shared" si="147"/>
        <v>0</v>
      </c>
      <c r="Y3101" s="206" t="str">
        <f>VLOOKUP(P3101,NIVEAUXADMIN!A:B,2,FALSE)</f>
        <v>HT10</v>
      </c>
      <c r="Z3101" s="206" t="str">
        <f>VLOOKUP(Q3101,NIVEAUXADMIN!E:F,2,FALSE)</f>
        <v>HT101022</v>
      </c>
      <c r="AA3101" s="206" t="str">
        <f>VLOOKUP(R3101,NIVEAUXADMIN!I:J,2,FALSE)</f>
        <v>HT101022-02</v>
      </c>
      <c r="AB3101" s="206">
        <f>IF(SUMPRODUCT(($A$4:$A3101=A3101)*($Q$4:$Q3101=Q3101))&gt;1,0,1)</f>
        <v>0</v>
      </c>
      <c r="AC3101" s="207">
        <f>IF(SUMPRODUCT(($A$4:$A3101=A3101)*($F$4:$F3101=F3101)*($Q$4:$Q3101=Q3101))&gt;1,0,1)</f>
        <v>0</v>
      </c>
      <c r="AD3101" s="206" t="str">
        <f t="shared" si="148"/>
        <v xml:space="preserve">{"Organisation": "World Vision International", "Indicateur": "Distribution de biens non-alimentaire", "Statut": "Réalisé", "Date de l'activité (passé ou planifiée)
( jj-mm-aaaa)": "2/21/2017", "Département": "Nippes", "Commune": "Petit Trou De Nippes", "Section Communale": "2ème Tiby"}, </v>
      </c>
    </row>
    <row r="3102" spans="1:30" s="206" customFormat="1" x14ac:dyDescent="0.25">
      <c r="A3102" s="206" t="s">
        <v>1080</v>
      </c>
      <c r="D3102" s="206" t="s">
        <v>15</v>
      </c>
      <c r="E3102" s="132">
        <v>42787</v>
      </c>
      <c r="F3102" s="208" t="s">
        <v>2417</v>
      </c>
      <c r="G3102" s="145" t="s">
        <v>1058</v>
      </c>
      <c r="H3102" s="210" t="str">
        <f>IFERROR(VLOOKUP(G3102,REFERENCES!O:P,2,FALSE),"")</f>
        <v xml:space="preserve">Nombre </v>
      </c>
      <c r="I3102" s="207">
        <v>614</v>
      </c>
      <c r="J3102" s="207"/>
      <c r="K3102" s="207"/>
      <c r="L3102" s="207"/>
      <c r="M3102" s="147"/>
      <c r="N3102" s="207">
        <v>614</v>
      </c>
      <c r="O3102" s="149" t="s">
        <v>1038</v>
      </c>
      <c r="P3102" s="206" t="s">
        <v>151</v>
      </c>
      <c r="Q3102" s="206" t="s">
        <v>300</v>
      </c>
      <c r="R3102" s="150" t="s">
        <v>1468</v>
      </c>
      <c r="V3102" s="206" t="s">
        <v>1049</v>
      </c>
      <c r="W3102" s="206" t="str">
        <f t="shared" si="146"/>
        <v>WOR2017221NIPE2È</v>
      </c>
      <c r="X3102" s="206">
        <f t="shared" si="147"/>
        <v>0</v>
      </c>
      <c r="Y3102" s="206" t="str">
        <f>VLOOKUP(P3102,NIVEAUXADMIN!A:B,2,FALSE)</f>
        <v>HT10</v>
      </c>
      <c r="Z3102" s="206" t="str">
        <f>VLOOKUP(Q3102,NIVEAUXADMIN!E:F,2,FALSE)</f>
        <v>HT101022</v>
      </c>
      <c r="AA3102" s="206" t="str">
        <f>VLOOKUP(R3102,NIVEAUXADMIN!I:J,2,FALSE)</f>
        <v>HT101022-02</v>
      </c>
      <c r="AB3102" s="206">
        <f>IF(SUMPRODUCT(($A$4:$A3102=A3102)*($Q$4:$Q3102=Q3102))&gt;1,0,1)</f>
        <v>0</v>
      </c>
      <c r="AC3102" s="207">
        <f>IF(SUMPRODUCT(($A$4:$A3102=A3102)*($F$4:$F3102=F3102)*($Q$4:$Q3102=Q3102))&gt;1,0,1)</f>
        <v>0</v>
      </c>
      <c r="AD3102" s="206" t="str">
        <f t="shared" si="148"/>
        <v xml:space="preserve">{"Organisation": "World Vision International", "Indicateur": "Distribution de biens non-alimentaire", "Statut": "Réalisé", "Date de l'activité (passé ou planifiée)
( jj-mm-aaaa)": "2/21/2017", "Département": "Nippes", "Commune": "Petit Trou De Nippes", "Section Communale": "2ème Tiby"}, </v>
      </c>
    </row>
    <row r="3103" spans="1:30" s="206" customFormat="1" x14ac:dyDescent="0.25">
      <c r="A3103" s="206" t="s">
        <v>1080</v>
      </c>
      <c r="D3103" s="206" t="s">
        <v>15</v>
      </c>
      <c r="E3103" s="132">
        <v>42787</v>
      </c>
      <c r="F3103" s="208" t="s">
        <v>2417</v>
      </c>
      <c r="G3103" s="217" t="s">
        <v>1045</v>
      </c>
      <c r="H3103" s="210" t="str">
        <f>IFERROR(VLOOKUP(G3103,REFERENCES!O:P,2,FALSE),"")</f>
        <v/>
      </c>
      <c r="I3103" s="207">
        <v>614</v>
      </c>
      <c r="J3103" s="207"/>
      <c r="K3103" s="207"/>
      <c r="L3103" s="207"/>
      <c r="M3103" s="147"/>
      <c r="N3103" s="207">
        <v>614</v>
      </c>
      <c r="O3103" s="149" t="s">
        <v>1038</v>
      </c>
      <c r="P3103" s="206" t="s">
        <v>151</v>
      </c>
      <c r="Q3103" s="206" t="s">
        <v>300</v>
      </c>
      <c r="R3103" s="150" t="s">
        <v>1468</v>
      </c>
      <c r="W3103" s="206" t="str">
        <f t="shared" si="146"/>
        <v>WOR2017221NIPE2È</v>
      </c>
      <c r="X3103" s="206">
        <f t="shared" si="147"/>
        <v>0</v>
      </c>
      <c r="Y3103" s="206" t="str">
        <f>VLOOKUP(P3103,NIVEAUXADMIN!A:B,2,FALSE)</f>
        <v>HT10</v>
      </c>
      <c r="Z3103" s="206" t="str">
        <f>VLOOKUP(Q3103,NIVEAUXADMIN!E:F,2,FALSE)</f>
        <v>HT101022</v>
      </c>
      <c r="AA3103" s="206" t="str">
        <f>VLOOKUP(R3103,NIVEAUXADMIN!I:J,2,FALSE)</f>
        <v>HT101022-02</v>
      </c>
      <c r="AB3103" s="206">
        <f>IF(SUMPRODUCT(($A$4:$A3103=A3103)*($Q$4:$Q3103=Q3103))&gt;1,0,1)</f>
        <v>0</v>
      </c>
      <c r="AC3103" s="207">
        <f>IF(SUMPRODUCT(($A$4:$A3103=A3103)*($F$4:$F3103=F3103)*($Q$4:$Q3103=Q3103))&gt;1,0,1)</f>
        <v>0</v>
      </c>
      <c r="AD3103" s="206" t="str">
        <f t="shared" si="148"/>
        <v xml:space="preserve">{"Organisation": "World Vision International", "Indicateur": "Distribution de biens non-alimentaire", "Statut": "Réalisé", "Date de l'activité (passé ou planifiée)
( jj-mm-aaaa)": "2/21/2017", "Département": "Nippes", "Commune": "Petit Trou De Nippes", "Section Communale": "2ème Tiby"}, </v>
      </c>
    </row>
    <row r="3104" spans="1:30" s="206" customFormat="1" x14ac:dyDescent="0.25">
      <c r="A3104" s="206" t="s">
        <v>1080</v>
      </c>
      <c r="D3104" s="206" t="s">
        <v>15</v>
      </c>
      <c r="E3104" s="132">
        <v>42787</v>
      </c>
      <c r="F3104" s="208" t="s">
        <v>2417</v>
      </c>
      <c r="G3104" s="145" t="s">
        <v>1052</v>
      </c>
      <c r="H3104" s="210" t="str">
        <f>IFERROR(VLOOKUP(G3104,REFERENCES!O:P,2,FALSE),"")</f>
        <v xml:space="preserve">Nombre </v>
      </c>
      <c r="I3104" s="207">
        <v>165780</v>
      </c>
      <c r="J3104" s="207"/>
      <c r="K3104" s="207"/>
      <c r="L3104" s="207"/>
      <c r="M3104" s="147"/>
      <c r="N3104" s="207">
        <v>614</v>
      </c>
      <c r="O3104" s="149" t="s">
        <v>1038</v>
      </c>
      <c r="P3104" s="206" t="s">
        <v>151</v>
      </c>
      <c r="Q3104" s="206" t="s">
        <v>300</v>
      </c>
      <c r="R3104" s="150" t="s">
        <v>1468</v>
      </c>
      <c r="W3104" s="206" t="str">
        <f t="shared" si="146"/>
        <v>WOR2017221NIPE2È</v>
      </c>
      <c r="X3104" s="206">
        <f t="shared" si="147"/>
        <v>0</v>
      </c>
      <c r="Y3104" s="206" t="str">
        <f>VLOOKUP(P3104,NIVEAUXADMIN!A:B,2,FALSE)</f>
        <v>HT10</v>
      </c>
      <c r="Z3104" s="206" t="str">
        <f>VLOOKUP(Q3104,NIVEAUXADMIN!E:F,2,FALSE)</f>
        <v>HT101022</v>
      </c>
      <c r="AA3104" s="206" t="str">
        <f>VLOOKUP(R3104,NIVEAUXADMIN!I:J,2,FALSE)</f>
        <v>HT101022-02</v>
      </c>
      <c r="AB3104" s="206">
        <f>IF(SUMPRODUCT(($A$4:$A3104=A3104)*($Q$4:$Q3104=Q3104))&gt;1,0,1)</f>
        <v>0</v>
      </c>
      <c r="AC3104" s="207">
        <f>IF(SUMPRODUCT(($A$4:$A3104=A3104)*($F$4:$F3104=F3104)*($Q$4:$Q3104=Q3104))&gt;1,0,1)</f>
        <v>0</v>
      </c>
      <c r="AD3104" s="206" t="str">
        <f t="shared" si="148"/>
        <v xml:space="preserve">{"Organisation": "World Vision International", "Indicateur": "Distribution de biens non-alimentaire", "Statut": "Réalisé", "Date de l'activité (passé ou planifiée)
( jj-mm-aaaa)": "2/21/2017", "Département": "Nippes", "Commune": "Petit Trou De Nippes", "Section Communale": "2ème Tiby"}, </v>
      </c>
    </row>
    <row r="3105" spans="1:16373" s="206" customFormat="1" x14ac:dyDescent="0.25">
      <c r="A3105" s="206" t="s">
        <v>1080</v>
      </c>
      <c r="D3105" s="206" t="s">
        <v>15</v>
      </c>
      <c r="E3105" s="132">
        <v>42787</v>
      </c>
      <c r="F3105" s="208" t="s">
        <v>2417</v>
      </c>
      <c r="G3105" s="145" t="s">
        <v>1047</v>
      </c>
      <c r="H3105" s="210" t="str">
        <f>IFERROR(VLOOKUP(G3105,REFERENCES!O:P,2,FALSE),"")</f>
        <v xml:space="preserve">Nombre </v>
      </c>
      <c r="I3105" s="207">
        <v>614</v>
      </c>
      <c r="J3105" s="207"/>
      <c r="K3105" s="207"/>
      <c r="L3105" s="207"/>
      <c r="M3105" s="147"/>
      <c r="N3105" s="207">
        <v>614</v>
      </c>
      <c r="O3105" s="149" t="s">
        <v>1038</v>
      </c>
      <c r="P3105" s="206" t="s">
        <v>151</v>
      </c>
      <c r="Q3105" s="206" t="s">
        <v>300</v>
      </c>
      <c r="R3105" s="150" t="s">
        <v>1468</v>
      </c>
      <c r="W3105" s="206" t="str">
        <f t="shared" si="146"/>
        <v>WOR2017221NIPE2È</v>
      </c>
      <c r="X3105" s="206">
        <f t="shared" si="147"/>
        <v>0</v>
      </c>
      <c r="Y3105" s="206" t="str">
        <f>VLOOKUP(P3105,NIVEAUXADMIN!A:B,2,FALSE)</f>
        <v>HT10</v>
      </c>
      <c r="Z3105" s="206" t="str">
        <f>VLOOKUP(Q3105,NIVEAUXADMIN!E:F,2,FALSE)</f>
        <v>HT101022</v>
      </c>
      <c r="AA3105" s="206" t="str">
        <f>VLOOKUP(R3105,NIVEAUXADMIN!I:J,2,FALSE)</f>
        <v>HT101022-02</v>
      </c>
      <c r="AB3105" s="206">
        <f>IF(SUMPRODUCT(($A$4:$A3105=A3105)*($Q$4:$Q3105=Q3105))&gt;1,0,1)</f>
        <v>0</v>
      </c>
      <c r="AC3105" s="207">
        <f>IF(SUMPRODUCT(($A$4:$A3105=A3105)*($F$4:$F3105=F3105)*($Q$4:$Q3105=Q3105))&gt;1,0,1)</f>
        <v>0</v>
      </c>
      <c r="AD3105" s="206" t="str">
        <f t="shared" si="148"/>
        <v xml:space="preserve">{"Organisation": "World Vision International", "Indicateur": "Distribution de biens non-alimentaire", "Statut": "Réalisé", "Date de l'activité (passé ou planifiée)
( jj-mm-aaaa)": "2/21/2017", "Département": "Nippes", "Commune": "Petit Trou De Nippes", "Section Communale": "2ème Tiby"}, </v>
      </c>
    </row>
    <row r="3106" spans="1:16373" s="206" customFormat="1" x14ac:dyDescent="0.25">
      <c r="A3106" s="206" t="s">
        <v>1080</v>
      </c>
      <c r="D3106" s="206" t="s">
        <v>15</v>
      </c>
      <c r="E3106" s="132">
        <v>42797</v>
      </c>
      <c r="F3106" s="208" t="s">
        <v>2416</v>
      </c>
      <c r="G3106" s="217" t="s">
        <v>1027</v>
      </c>
      <c r="H3106" s="210" t="str">
        <f>IFERROR(VLOOKUP(G3106,REFERENCES!O:P,2,FALSE),"")</f>
        <v/>
      </c>
      <c r="I3106" s="207">
        <v>385</v>
      </c>
      <c r="J3106" s="207"/>
      <c r="K3106" s="207"/>
      <c r="L3106" s="207"/>
      <c r="M3106" s="147"/>
      <c r="N3106" s="207">
        <v>385</v>
      </c>
      <c r="O3106" s="149" t="s">
        <v>1038</v>
      </c>
      <c r="P3106" s="206" t="s">
        <v>151</v>
      </c>
      <c r="Q3106" s="206" t="s">
        <v>300</v>
      </c>
      <c r="R3106" s="150" t="s">
        <v>1533</v>
      </c>
      <c r="W3106" s="206" t="str">
        <f t="shared" si="146"/>
        <v>WOR201733NIPE3È</v>
      </c>
      <c r="X3106" s="206">
        <f t="shared" si="147"/>
        <v>0</v>
      </c>
      <c r="Y3106" s="206" t="str">
        <f>VLOOKUP(P3106,NIVEAUXADMIN!A:B,2,FALSE)</f>
        <v>HT10</v>
      </c>
      <c r="Z3106" s="206" t="str">
        <f>VLOOKUP(Q3106,NIVEAUXADMIN!E:F,2,FALSE)</f>
        <v>HT101022</v>
      </c>
      <c r="AA3106" s="206" t="str">
        <f>VLOOKUP(R3106,NIVEAUXADMIN!I:J,2,FALSE)</f>
        <v>HT101022-03</v>
      </c>
      <c r="AB3106" s="206">
        <f>IF(SUMPRODUCT(($A$4:$A3106=A3106)*($Q$4:$Q3106=Q3106))&gt;1,0,1)</f>
        <v>0</v>
      </c>
      <c r="AC3106" s="207">
        <f>IF(SUMPRODUCT(($A$4:$A3106=A3106)*($F$4:$F3106=F3106)*($Q$4:$Q3106=Q3106))&gt;1,0,1)</f>
        <v>1</v>
      </c>
      <c r="AD3106" s="206" t="str">
        <f t="shared" si="148"/>
        <v xml:space="preserve">{"Organisation": "World Vision International", "Indicateur": "Formation technique", "Statut": "Réalisé", "Date de l'activité (passé ou planifiée)
( jj-mm-aaaa)": "3/3/2017", "Département": "Nippes", "Commune": "Petit Trou De Nippes", "Section Communale": "3ème Liève"}, </v>
      </c>
    </row>
    <row r="3107" spans="1:16373" x14ac:dyDescent="0.25">
      <c r="A3107" s="206" t="s">
        <v>1080</v>
      </c>
      <c r="B3107" s="206"/>
      <c r="C3107" s="142"/>
      <c r="D3107" s="142" t="s">
        <v>15</v>
      </c>
      <c r="E3107" s="132">
        <v>42810</v>
      </c>
      <c r="F3107" s="208" t="s">
        <v>2417</v>
      </c>
      <c r="G3107" s="145" t="s">
        <v>1054</v>
      </c>
      <c r="H3107" s="210" t="str">
        <f>IFERROR(VLOOKUP(G3107,REFERENCES!O:P,2,FALSE),"")</f>
        <v xml:space="preserve">Nombre </v>
      </c>
      <c r="I3107" s="141">
        <v>401</v>
      </c>
      <c r="J3107" s="141"/>
      <c r="K3107" s="141"/>
      <c r="L3107" s="141"/>
      <c r="M3107" s="147"/>
      <c r="N3107" s="175">
        <v>401</v>
      </c>
      <c r="O3107" s="149" t="s">
        <v>1038</v>
      </c>
      <c r="P3107" s="142" t="s">
        <v>19</v>
      </c>
      <c r="Q3107" s="142" t="s">
        <v>546</v>
      </c>
      <c r="R3107" s="179" t="s">
        <v>1520</v>
      </c>
      <c r="S3107" s="142"/>
      <c r="T3107" s="142"/>
      <c r="U3107" s="142"/>
      <c r="V3107" s="142"/>
      <c r="W3107" s="206" t="str">
        <f t="shared" si="146"/>
        <v>WOR2017316SUST3È</v>
      </c>
      <c r="X3107" s="206">
        <f t="shared" si="147"/>
        <v>0</v>
      </c>
      <c r="Y3107" s="206" t="str">
        <f>VLOOKUP(P3107,NIVEAUXADMIN!A:B,2,FALSE)</f>
        <v>HT07</v>
      </c>
      <c r="Z3107" s="206" t="str">
        <f>VLOOKUP(Q3107,NIVEAUXADMIN!E:F,2,FALSE)</f>
        <v>HT07732</v>
      </c>
      <c r="AA3107" s="206" t="str">
        <f>VLOOKUP(R3107,NIVEAUXADMIN!I:J,2,FALSE)</f>
        <v>HT07732-03</v>
      </c>
      <c r="AB3107" s="206">
        <f>IF(SUMPRODUCT(($A$4:$A3107=A3107)*($Q$4:$Q3107=Q3107))&gt;1,0,1)</f>
        <v>0</v>
      </c>
      <c r="AC3107" s="207">
        <f>IF(SUMPRODUCT(($A$4:$A3107=A3107)*($F$4:$F3107=F3107)*($Q$4:$Q3107=Q3107))&gt;1,0,1)</f>
        <v>0</v>
      </c>
      <c r="AD3107" s="206" t="str">
        <f t="shared" si="148"/>
        <v xml:space="preserve">{"Organisation": "World Vision International", "Indicateur": "Distribution de biens non-alimentaire", "Statut": "Réalisé", "Date de l'activité (passé ou planifiée)
( jj-mm-aaaa)": "3/16/2017", "Département": "Sud", "Commune": "St. Louis du Sud", "Section Communale": "3ème Grenodière"}, </v>
      </c>
    </row>
    <row r="3108" spans="1:16373" x14ac:dyDescent="0.25">
      <c r="A3108" s="206" t="s">
        <v>1080</v>
      </c>
      <c r="B3108" s="206"/>
      <c r="C3108" s="142"/>
      <c r="D3108" s="142" t="s">
        <v>15</v>
      </c>
      <c r="E3108" s="132">
        <v>42811</v>
      </c>
      <c r="F3108" s="208" t="s">
        <v>2417</v>
      </c>
      <c r="G3108" s="145" t="s">
        <v>1055</v>
      </c>
      <c r="H3108" s="210" t="str">
        <f>IFERROR(VLOOKUP(G3108,REFERENCES!O:P,2,FALSE),"")</f>
        <v xml:space="preserve">Nombre </v>
      </c>
      <c r="I3108" s="141">
        <v>823</v>
      </c>
      <c r="J3108" s="141"/>
      <c r="K3108" s="141"/>
      <c r="L3108" s="141"/>
      <c r="M3108" s="147"/>
      <c r="N3108" s="175">
        <v>823</v>
      </c>
      <c r="O3108" s="149" t="s">
        <v>1038</v>
      </c>
      <c r="P3108" s="142" t="s">
        <v>151</v>
      </c>
      <c r="Q3108" s="142" t="s">
        <v>303</v>
      </c>
      <c r="R3108" s="179" t="s">
        <v>1554</v>
      </c>
      <c r="S3108" s="142"/>
      <c r="T3108" s="142"/>
      <c r="U3108" s="142"/>
      <c r="V3108" s="142"/>
      <c r="W3108" s="206" t="str">
        <f t="shared" si="146"/>
        <v>WOR2017317NIPE3È</v>
      </c>
      <c r="X3108" s="206">
        <f t="shared" si="147"/>
        <v>0</v>
      </c>
      <c r="Y3108" s="206" t="str">
        <f>VLOOKUP(P3108,NIVEAUXADMIN!A:B,2,FALSE)</f>
        <v>HT10</v>
      </c>
      <c r="Z3108" s="206" t="str">
        <f>VLOOKUP(Q3108,NIVEAUXADMIN!E:F,2,FALSE)</f>
        <v>HT101012</v>
      </c>
      <c r="AA3108" s="206" t="str">
        <f>VLOOKUP(R3108,NIVEAUXADMIN!I:J,2,FALSE)</f>
        <v>HT101012-03</v>
      </c>
      <c r="AB3108" s="206">
        <f>IF(SUMPRODUCT(($A$4:$A3108=A3108)*($Q$4:$Q3108=Q3108))&gt;1,0,1)</f>
        <v>0</v>
      </c>
      <c r="AC3108" s="207">
        <f>IF(SUMPRODUCT(($A$4:$A3108=A3108)*($F$4:$F3108=F3108)*($Q$4:$Q3108=Q3108))&gt;1,0,1)</f>
        <v>0</v>
      </c>
      <c r="AD3108" s="206" t="str">
        <f t="shared" si="148"/>
        <v xml:space="preserve">{"Organisation": "World Vision International", "Indicateur": "Distribution de biens non-alimentaire", "Statut": "Réalisé", "Date de l'activité (passé ou planifiée)
( jj-mm-aaaa)": "3/17/2017", "Département": "Nippes", "Commune": "Petite Riviere de Nippes", "Section Communale": "3ème Silegue"}, </v>
      </c>
    </row>
    <row r="3109" spans="1:16373" x14ac:dyDescent="0.25">
      <c r="A3109" s="179" t="s">
        <v>1080</v>
      </c>
      <c r="B3109" s="206"/>
      <c r="C3109" s="142"/>
      <c r="D3109" s="206" t="s">
        <v>15</v>
      </c>
      <c r="E3109" s="132">
        <v>42818</v>
      </c>
      <c r="F3109" s="208" t="s">
        <v>2417</v>
      </c>
      <c r="G3109" s="145" t="s">
        <v>1055</v>
      </c>
      <c r="H3109" s="210" t="str">
        <f>IFERROR(VLOOKUP(G3109,REFERENCES!O:P,2,FALSE),"")</f>
        <v xml:space="preserve">Nombre </v>
      </c>
      <c r="I3109" s="207">
        <v>88</v>
      </c>
      <c r="J3109" s="141"/>
      <c r="K3109" s="141"/>
      <c r="L3109" s="141"/>
      <c r="M3109" s="147"/>
      <c r="N3109" s="182">
        <v>88</v>
      </c>
      <c r="O3109" s="149" t="s">
        <v>1038</v>
      </c>
      <c r="P3109" s="142" t="s">
        <v>151</v>
      </c>
      <c r="Q3109" s="142" t="s">
        <v>282</v>
      </c>
      <c r="R3109" s="179" t="s">
        <v>2434</v>
      </c>
      <c r="S3109" s="142"/>
      <c r="T3109" s="142"/>
      <c r="U3109" s="142"/>
      <c r="V3109" s="142" t="s">
        <v>1049</v>
      </c>
      <c r="W3109" s="206" t="str">
        <f t="shared" si="146"/>
        <v>WOR2017324NIBAGU</v>
      </c>
      <c r="X3109" s="206">
        <f t="shared" si="147"/>
        <v>0</v>
      </c>
      <c r="Y3109" s="206" t="str">
        <f>VLOOKUP(P3109,NIVEAUXADMIN!A:B,2,FALSE)</f>
        <v>HT10</v>
      </c>
      <c r="Z3109" s="206" t="str">
        <f>VLOOKUP(Q3109,NIVEAUXADMIN!E:F,2,FALSE)</f>
        <v>HT101031</v>
      </c>
      <c r="AA3109" s="206" t="e">
        <f>VLOOKUP(R3109,NIVEAUXADMIN!I:J,2,FALSE)</f>
        <v>#N/A</v>
      </c>
      <c r="AB3109" s="206">
        <f>IF(SUMPRODUCT(($A$4:$A3109=A3109)*($Q$4:$Q3109=Q3109))&gt;1,0,1)</f>
        <v>0</v>
      </c>
      <c r="AC3109" s="207">
        <f>IF(SUMPRODUCT(($A$4:$A3109=A3109)*($F$4:$F3109=F3109)*($Q$4:$Q3109=Q3109))&gt;1,0,1)</f>
        <v>0</v>
      </c>
      <c r="AD3109"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row>
    <row r="3110" spans="1:16373" s="206" customFormat="1" x14ac:dyDescent="0.25">
      <c r="A3110" s="179" t="s">
        <v>1080</v>
      </c>
      <c r="C3110" s="142"/>
      <c r="D3110" s="206" t="s">
        <v>15</v>
      </c>
      <c r="E3110" s="132">
        <v>42818</v>
      </c>
      <c r="F3110" s="208" t="s">
        <v>2417</v>
      </c>
      <c r="G3110" s="145" t="s">
        <v>1055</v>
      </c>
      <c r="H3110" s="210" t="str">
        <f>IFERROR(VLOOKUP(G3110,REFERENCES!O:P,2,FALSE),"")</f>
        <v xml:space="preserve">Nombre </v>
      </c>
      <c r="I3110" s="207">
        <v>176</v>
      </c>
      <c r="J3110" s="141"/>
      <c r="K3110" s="141"/>
      <c r="L3110" s="141"/>
      <c r="M3110" s="147"/>
      <c r="N3110" s="182">
        <v>88</v>
      </c>
      <c r="O3110" s="149" t="s">
        <v>1038</v>
      </c>
      <c r="P3110" s="142" t="s">
        <v>151</v>
      </c>
      <c r="Q3110" s="142" t="s">
        <v>282</v>
      </c>
      <c r="R3110" s="179" t="s">
        <v>2434</v>
      </c>
      <c r="S3110" s="142"/>
      <c r="T3110" s="142"/>
      <c r="U3110" s="142"/>
      <c r="V3110" s="142"/>
      <c r="W3110" s="206" t="str">
        <f t="shared" si="146"/>
        <v>WOR2017324NIBAGU</v>
      </c>
      <c r="X3110" s="206">
        <f t="shared" si="147"/>
        <v>0</v>
      </c>
      <c r="Y3110" s="206" t="str">
        <f>VLOOKUP(P3110,NIVEAUXADMIN!A:B,2,FALSE)</f>
        <v>HT10</v>
      </c>
      <c r="Z3110" s="206" t="str">
        <f>VLOOKUP(Q3110,NIVEAUXADMIN!E:F,2,FALSE)</f>
        <v>HT101031</v>
      </c>
      <c r="AA3110" s="206" t="e">
        <f>VLOOKUP(R3110,NIVEAUXADMIN!I:J,2,FALSE)</f>
        <v>#N/A</v>
      </c>
      <c r="AB3110" s="206">
        <f>IF(SUMPRODUCT(($A$4:$A3110=A3110)*($Q$4:$Q3110=Q3110))&gt;1,0,1)</f>
        <v>0</v>
      </c>
      <c r="AC3110" s="207">
        <f>IF(SUMPRODUCT(($A$4:$A3110=A3110)*($F$4:$F3110=F3110)*($Q$4:$Q3110=Q3110))&gt;1,0,1)</f>
        <v>0</v>
      </c>
      <c r="AD3110"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row>
    <row r="3111" spans="1:16373" s="206" customFormat="1" x14ac:dyDescent="0.25">
      <c r="A3111" s="179" t="s">
        <v>1080</v>
      </c>
      <c r="C3111" s="142"/>
      <c r="D3111" s="206" t="s">
        <v>15</v>
      </c>
      <c r="E3111" s="132">
        <v>42818</v>
      </c>
      <c r="F3111" s="208" t="s">
        <v>2417</v>
      </c>
      <c r="G3111" s="145" t="s">
        <v>1050</v>
      </c>
      <c r="H3111" s="210" t="str">
        <f>IFERROR(VLOOKUP(G3111,REFERENCES!O:P,2,FALSE),"")</f>
        <v xml:space="preserve">Nombre </v>
      </c>
      <c r="I3111" s="207">
        <v>88</v>
      </c>
      <c r="J3111" s="141"/>
      <c r="K3111" s="141"/>
      <c r="L3111" s="141"/>
      <c r="M3111" s="147"/>
      <c r="N3111" s="182">
        <v>88</v>
      </c>
      <c r="O3111" s="149" t="s">
        <v>1038</v>
      </c>
      <c r="P3111" s="142" t="s">
        <v>151</v>
      </c>
      <c r="Q3111" s="142" t="s">
        <v>282</v>
      </c>
      <c r="R3111" s="179" t="s">
        <v>2434</v>
      </c>
      <c r="S3111" s="142"/>
      <c r="T3111" s="142"/>
      <c r="U3111" s="142"/>
      <c r="V3111" s="142"/>
      <c r="W3111" s="206" t="str">
        <f t="shared" si="146"/>
        <v>WOR2017324NIBAGU</v>
      </c>
      <c r="X3111" s="206">
        <f t="shared" si="147"/>
        <v>0</v>
      </c>
      <c r="Y3111" s="206" t="str">
        <f>VLOOKUP(P3111,NIVEAUXADMIN!A:B,2,FALSE)</f>
        <v>HT10</v>
      </c>
      <c r="Z3111" s="206" t="str">
        <f>VLOOKUP(Q3111,NIVEAUXADMIN!E:F,2,FALSE)</f>
        <v>HT101031</v>
      </c>
      <c r="AA3111" s="206" t="e">
        <f>VLOOKUP(R3111,NIVEAUXADMIN!I:J,2,FALSE)</f>
        <v>#N/A</v>
      </c>
      <c r="AB3111" s="206">
        <f>IF(SUMPRODUCT(($A$4:$A3111=A3111)*($Q$4:$Q3111=Q3111))&gt;1,0,1)</f>
        <v>0</v>
      </c>
      <c r="AC3111" s="207">
        <f>IF(SUMPRODUCT(($A$4:$A3111=A3111)*($F$4:$F3111=F3111)*($Q$4:$Q3111=Q3111))&gt;1,0,1)</f>
        <v>0</v>
      </c>
      <c r="AD3111"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row>
    <row r="3112" spans="1:16373" s="206" customFormat="1" x14ac:dyDescent="0.25">
      <c r="A3112" s="179" t="s">
        <v>1080</v>
      </c>
      <c r="C3112" s="142"/>
      <c r="D3112" s="206" t="s">
        <v>15</v>
      </c>
      <c r="E3112" s="132">
        <v>42818</v>
      </c>
      <c r="F3112" s="208" t="s">
        <v>2417</v>
      </c>
      <c r="G3112" s="145" t="s">
        <v>1047</v>
      </c>
      <c r="H3112" s="210" t="str">
        <f>IFERROR(VLOOKUP(G3112,REFERENCES!O:P,2,FALSE),"")</f>
        <v xml:space="preserve">Nombre </v>
      </c>
      <c r="I3112" s="207">
        <v>176</v>
      </c>
      <c r="J3112" s="141"/>
      <c r="K3112" s="141"/>
      <c r="L3112" s="141"/>
      <c r="M3112" s="147"/>
      <c r="N3112" s="182">
        <v>88</v>
      </c>
      <c r="O3112" s="149" t="s">
        <v>1038</v>
      </c>
      <c r="P3112" s="142" t="s">
        <v>151</v>
      </c>
      <c r="Q3112" s="142" t="s">
        <v>282</v>
      </c>
      <c r="R3112" s="179" t="s">
        <v>2434</v>
      </c>
      <c r="S3112" s="142"/>
      <c r="T3112" s="142"/>
      <c r="U3112" s="142"/>
      <c r="V3112" s="142"/>
      <c r="W3112" s="206" t="str">
        <f t="shared" si="146"/>
        <v>WOR2017324NIBAGU</v>
      </c>
      <c r="X3112" s="206">
        <f t="shared" si="147"/>
        <v>0</v>
      </c>
      <c r="Y3112" s="206" t="str">
        <f>VLOOKUP(P3112,NIVEAUXADMIN!A:B,2,FALSE)</f>
        <v>HT10</v>
      </c>
      <c r="Z3112" s="206" t="str">
        <f>VLOOKUP(Q3112,NIVEAUXADMIN!E:F,2,FALSE)</f>
        <v>HT101031</v>
      </c>
      <c r="AA3112" s="206" t="e">
        <f>VLOOKUP(R3112,NIVEAUXADMIN!I:J,2,FALSE)</f>
        <v>#N/A</v>
      </c>
      <c r="AB3112" s="206">
        <f>IF(SUMPRODUCT(($A$4:$A3112=A3112)*($Q$4:$Q3112=Q3112))&gt;1,0,1)</f>
        <v>0</v>
      </c>
      <c r="AC3112" s="207">
        <f>IF(SUMPRODUCT(($A$4:$A3112=A3112)*($F$4:$F3112=F3112)*($Q$4:$Q3112=Q3112))&gt;1,0,1)</f>
        <v>0</v>
      </c>
      <c r="AD3112"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row>
    <row r="3113" spans="1:16373" x14ac:dyDescent="0.25">
      <c r="A3113" s="179" t="s">
        <v>1080</v>
      </c>
      <c r="B3113" s="206"/>
      <c r="C3113" s="142"/>
      <c r="D3113" s="206" t="s">
        <v>15</v>
      </c>
      <c r="E3113" s="132">
        <v>42818</v>
      </c>
      <c r="F3113" s="208" t="s">
        <v>2417</v>
      </c>
      <c r="G3113" s="145" t="s">
        <v>1055</v>
      </c>
      <c r="H3113" s="210" t="str">
        <f>IFERROR(VLOOKUP(G3113,REFERENCES!O:P,2,FALSE),"")</f>
        <v xml:space="preserve">Nombre </v>
      </c>
      <c r="I3113" s="207">
        <v>88</v>
      </c>
      <c r="J3113" s="141"/>
      <c r="K3113" s="141"/>
      <c r="L3113" s="141"/>
      <c r="M3113" s="147"/>
      <c r="N3113" s="182">
        <v>88</v>
      </c>
      <c r="O3113" s="149" t="s">
        <v>1038</v>
      </c>
      <c r="P3113" s="142" t="s">
        <v>151</v>
      </c>
      <c r="Q3113" s="142" t="s">
        <v>282</v>
      </c>
      <c r="R3113" s="179" t="s">
        <v>2434</v>
      </c>
      <c r="S3113" s="142"/>
      <c r="T3113" s="142"/>
      <c r="U3113" s="142"/>
      <c r="V3113" s="142"/>
      <c r="W3113" s="206" t="str">
        <f t="shared" ref="W3113:W3116" si="149">UPPER(LEFT(A3113,3)&amp;YEAR(E3113)&amp;MONTH(E3113)&amp;DAY((E3113))&amp;LEFT(P3113,2)&amp;LEFT(Q3113,2)&amp;LEFT(R3113,2))</f>
        <v>WOR2017324NIBAGU</v>
      </c>
      <c r="X3113" s="206">
        <f t="shared" ref="X3113:X3116" si="150">COUNTIF($W$4:$W$128,W3113)</f>
        <v>0</v>
      </c>
      <c r="Y3113" s="206" t="str">
        <f>VLOOKUP(P3113,NIVEAUXADMIN!A:B,2,FALSE)</f>
        <v>HT10</v>
      </c>
      <c r="Z3113" s="206" t="str">
        <f>VLOOKUP(Q3113,NIVEAUXADMIN!E:F,2,FALSE)</f>
        <v>HT101031</v>
      </c>
      <c r="AA3113" s="206" t="e">
        <f>VLOOKUP(R3113,NIVEAUXADMIN!I:J,2,FALSE)</f>
        <v>#N/A</v>
      </c>
      <c r="AB3113" s="206">
        <f>IF(SUMPRODUCT(($A$4:$A3113=A3113)*($Q$4:$Q3113=Q3113))&gt;1,0,1)</f>
        <v>0</v>
      </c>
      <c r="AC3113" s="207">
        <f>IF(SUMPRODUCT(($A$4:$A3113=A3113)*($F$4:$F3113=F3113)*($Q$4:$Q3113=Q3113))&gt;1,0,1)</f>
        <v>0</v>
      </c>
      <c r="AD3113"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c r="AE3113" s="206"/>
      <c r="AF3113" s="206"/>
      <c r="AG3113" s="206"/>
      <c r="AH3113" s="206"/>
      <c r="AI3113" s="206"/>
      <c r="AJ3113" s="206"/>
      <c r="AK3113" s="206"/>
      <c r="AL3113" s="206"/>
      <c r="AM3113" s="206"/>
      <c r="AN3113" s="206"/>
      <c r="AO3113" s="206"/>
      <c r="AP3113" s="206"/>
      <c r="AQ3113" s="206"/>
      <c r="AR3113" s="206"/>
      <c r="AS3113" s="206"/>
      <c r="AT3113" s="206"/>
      <c r="AU3113" s="206"/>
      <c r="AV3113" s="206"/>
      <c r="AW3113" s="206"/>
      <c r="AX3113" s="206"/>
      <c r="AY3113" s="206"/>
      <c r="AZ3113" s="206"/>
      <c r="BA3113" s="206"/>
      <c r="BB3113" s="206"/>
      <c r="BC3113" s="206"/>
      <c r="BD3113" s="206"/>
      <c r="BE3113" s="206"/>
      <c r="BF3113" s="206"/>
      <c r="BG3113" s="206"/>
      <c r="BH3113" s="206"/>
      <c r="BI3113" s="206"/>
      <c r="BJ3113" s="206"/>
      <c r="BK3113" s="206"/>
      <c r="BL3113" s="206"/>
      <c r="BM3113" s="206"/>
      <c r="BN3113" s="206"/>
      <c r="BO3113" s="206"/>
      <c r="BP3113" s="206"/>
      <c r="BQ3113" s="206"/>
      <c r="BR3113" s="206"/>
      <c r="BS3113" s="206"/>
      <c r="BT3113" s="206"/>
      <c r="BU3113" s="206"/>
      <c r="BV3113" s="206"/>
      <c r="BW3113" s="206"/>
      <c r="BX3113" s="206"/>
      <c r="BY3113" s="206"/>
      <c r="BZ3113" s="206"/>
      <c r="CA3113" s="206"/>
      <c r="CB3113" s="206"/>
      <c r="CC3113" s="206"/>
      <c r="CD3113" s="206"/>
      <c r="CE3113" s="206"/>
      <c r="CF3113" s="206"/>
      <c r="CG3113" s="206"/>
      <c r="CH3113" s="206"/>
      <c r="CI3113" s="206"/>
      <c r="CJ3113" s="206"/>
      <c r="CK3113" s="206"/>
      <c r="CL3113" s="206"/>
      <c r="CM3113" s="206"/>
      <c r="CN3113" s="206"/>
      <c r="CO3113" s="206"/>
      <c r="CP3113" s="206"/>
      <c r="CQ3113" s="206"/>
      <c r="CR3113" s="206"/>
      <c r="CS3113" s="206"/>
      <c r="CT3113" s="206"/>
      <c r="CU3113" s="206"/>
      <c r="CV3113" s="206"/>
      <c r="CW3113" s="206"/>
      <c r="CX3113" s="206"/>
      <c r="CY3113" s="206"/>
      <c r="CZ3113" s="206"/>
      <c r="DA3113" s="206"/>
      <c r="DB3113" s="206"/>
      <c r="DC3113" s="206"/>
      <c r="DD3113" s="206"/>
      <c r="DE3113" s="206"/>
      <c r="DF3113" s="206"/>
      <c r="DG3113" s="206"/>
      <c r="DH3113" s="206"/>
      <c r="DI3113" s="206"/>
      <c r="DJ3113" s="206"/>
      <c r="DK3113" s="206"/>
      <c r="DL3113" s="206"/>
      <c r="DM3113" s="206"/>
      <c r="DN3113" s="206"/>
      <c r="DO3113" s="206"/>
      <c r="DP3113" s="206"/>
      <c r="DQ3113" s="206"/>
      <c r="DR3113" s="206"/>
      <c r="DS3113" s="206"/>
      <c r="DT3113" s="206"/>
      <c r="DU3113" s="206"/>
      <c r="DV3113" s="206"/>
      <c r="DW3113" s="206"/>
      <c r="DX3113" s="206"/>
      <c r="DY3113" s="206"/>
      <c r="DZ3113" s="206"/>
      <c r="EA3113" s="206"/>
      <c r="EB3113" s="206"/>
      <c r="EC3113" s="206"/>
      <c r="ED3113" s="206"/>
      <c r="EE3113" s="206"/>
      <c r="EF3113" s="206"/>
      <c r="EG3113" s="206"/>
      <c r="EH3113" s="206"/>
      <c r="EI3113" s="206"/>
      <c r="EJ3113" s="206"/>
      <c r="EK3113" s="206"/>
      <c r="EL3113" s="206"/>
      <c r="EM3113" s="206"/>
      <c r="EN3113" s="206"/>
      <c r="EO3113" s="206"/>
      <c r="EP3113" s="206"/>
      <c r="EQ3113" s="206"/>
      <c r="ER3113" s="206"/>
      <c r="ES3113" s="206"/>
      <c r="ET3113" s="206"/>
      <c r="EU3113" s="206"/>
      <c r="EV3113" s="206"/>
      <c r="EW3113" s="206"/>
      <c r="EX3113" s="206"/>
      <c r="EY3113" s="206"/>
      <c r="EZ3113" s="206"/>
      <c r="FA3113" s="206"/>
      <c r="FB3113" s="206"/>
      <c r="FC3113" s="206"/>
      <c r="FD3113" s="206"/>
      <c r="FE3113" s="206"/>
      <c r="FF3113" s="206"/>
      <c r="FG3113" s="206"/>
      <c r="FH3113" s="206"/>
      <c r="FI3113" s="206"/>
      <c r="FJ3113" s="206"/>
      <c r="FK3113" s="206"/>
      <c r="FL3113" s="206"/>
      <c r="FM3113" s="206"/>
      <c r="FN3113" s="206"/>
      <c r="FO3113" s="206"/>
      <c r="FP3113" s="206"/>
      <c r="FQ3113" s="206"/>
      <c r="FR3113" s="206"/>
      <c r="FS3113" s="206"/>
      <c r="FT3113" s="206"/>
      <c r="FU3113" s="206"/>
      <c r="FV3113" s="206"/>
      <c r="FW3113" s="206"/>
      <c r="FX3113" s="206"/>
      <c r="FY3113" s="206"/>
      <c r="FZ3113" s="206"/>
      <c r="GA3113" s="206"/>
      <c r="GB3113" s="206"/>
      <c r="GC3113" s="206"/>
      <c r="GD3113" s="206"/>
      <c r="GE3113" s="206"/>
      <c r="GF3113" s="206"/>
      <c r="GG3113" s="206"/>
      <c r="GH3113" s="206"/>
      <c r="GI3113" s="206"/>
      <c r="GJ3113" s="206"/>
      <c r="GK3113" s="206"/>
      <c r="GL3113" s="206"/>
      <c r="GM3113" s="206"/>
      <c r="GN3113" s="206"/>
      <c r="GO3113" s="206"/>
      <c r="GP3113" s="206"/>
      <c r="GQ3113" s="206"/>
      <c r="GR3113" s="206"/>
      <c r="GS3113" s="206"/>
      <c r="GT3113" s="206"/>
      <c r="GU3113" s="206"/>
      <c r="GV3113" s="206"/>
      <c r="GW3113" s="206"/>
      <c r="GX3113" s="206"/>
      <c r="GY3113" s="206"/>
      <c r="GZ3113" s="206"/>
      <c r="HA3113" s="206"/>
      <c r="HB3113" s="206"/>
      <c r="HC3113" s="206"/>
      <c r="HD3113" s="206"/>
      <c r="HE3113" s="206"/>
      <c r="HF3113" s="206"/>
      <c r="HG3113" s="206"/>
      <c r="HH3113" s="206"/>
      <c r="HI3113" s="206"/>
      <c r="HJ3113" s="206"/>
      <c r="HK3113" s="206"/>
      <c r="HL3113" s="206"/>
      <c r="HM3113" s="206"/>
      <c r="HN3113" s="206"/>
      <c r="HO3113" s="206"/>
      <c r="HP3113" s="206"/>
      <c r="HQ3113" s="206"/>
      <c r="HR3113" s="206"/>
      <c r="HS3113" s="206"/>
      <c r="HT3113" s="206"/>
      <c r="HU3113" s="206"/>
      <c r="HV3113" s="206"/>
      <c r="HW3113" s="206"/>
      <c r="HX3113" s="206"/>
      <c r="HY3113" s="206"/>
      <c r="HZ3113" s="206"/>
      <c r="IA3113" s="206"/>
      <c r="IB3113" s="206"/>
      <c r="IC3113" s="206"/>
      <c r="ID3113" s="206"/>
      <c r="IE3113" s="206"/>
      <c r="IF3113" s="206"/>
      <c r="IG3113" s="206"/>
      <c r="IH3113" s="206"/>
      <c r="II3113" s="206"/>
      <c r="IJ3113" s="206"/>
      <c r="IK3113" s="206"/>
      <c r="IL3113" s="206"/>
      <c r="IM3113" s="206"/>
      <c r="IN3113" s="206"/>
      <c r="IO3113" s="206"/>
      <c r="IP3113" s="206"/>
      <c r="IQ3113" s="206"/>
      <c r="IR3113" s="206"/>
      <c r="IS3113" s="206"/>
      <c r="IT3113" s="206"/>
      <c r="IU3113" s="206"/>
      <c r="IV3113" s="206"/>
      <c r="IW3113" s="206"/>
      <c r="IX3113" s="206"/>
      <c r="IY3113" s="206"/>
      <c r="IZ3113" s="206"/>
      <c r="JA3113" s="206"/>
      <c r="JB3113" s="206"/>
      <c r="JC3113" s="206"/>
      <c r="JD3113" s="206"/>
      <c r="JE3113" s="206"/>
      <c r="JF3113" s="206"/>
      <c r="JG3113" s="206"/>
      <c r="JH3113" s="206"/>
      <c r="JI3113" s="206"/>
      <c r="JJ3113" s="206"/>
      <c r="JK3113" s="206"/>
      <c r="JL3113" s="206"/>
      <c r="JM3113" s="206"/>
      <c r="JN3113" s="206"/>
      <c r="JO3113" s="206"/>
      <c r="JP3113" s="206"/>
      <c r="JQ3113" s="206"/>
      <c r="JR3113" s="206"/>
      <c r="JS3113" s="206"/>
      <c r="JT3113" s="206"/>
      <c r="JU3113" s="206"/>
      <c r="JV3113" s="206"/>
      <c r="JW3113" s="206"/>
      <c r="JX3113" s="206"/>
      <c r="JY3113" s="206"/>
      <c r="JZ3113" s="206"/>
      <c r="KA3113" s="206"/>
      <c r="KB3113" s="206"/>
      <c r="KC3113" s="206"/>
      <c r="KD3113" s="206"/>
      <c r="KE3113" s="206"/>
      <c r="KF3113" s="206"/>
      <c r="KG3113" s="206"/>
      <c r="KH3113" s="206"/>
      <c r="KI3113" s="206"/>
      <c r="KJ3113" s="206"/>
      <c r="KK3113" s="206"/>
      <c r="KL3113" s="206"/>
      <c r="KM3113" s="206"/>
      <c r="KN3113" s="206"/>
      <c r="KO3113" s="206"/>
      <c r="KP3113" s="206"/>
      <c r="KQ3113" s="206"/>
      <c r="KR3113" s="206"/>
      <c r="KS3113" s="206"/>
      <c r="KT3113" s="206"/>
      <c r="KU3113" s="206"/>
      <c r="KV3113" s="206"/>
      <c r="KW3113" s="206"/>
      <c r="KX3113" s="206"/>
      <c r="KY3113" s="206"/>
      <c r="KZ3113" s="206"/>
      <c r="LA3113" s="206"/>
      <c r="LB3113" s="206"/>
      <c r="LC3113" s="206"/>
      <c r="LD3113" s="206"/>
      <c r="LE3113" s="206"/>
      <c r="LF3113" s="206"/>
      <c r="LG3113" s="206"/>
      <c r="LH3113" s="206"/>
      <c r="LI3113" s="206"/>
      <c r="LJ3113" s="206"/>
      <c r="LK3113" s="206"/>
      <c r="LL3113" s="206"/>
      <c r="LM3113" s="206"/>
      <c r="LN3113" s="206"/>
      <c r="LO3113" s="206"/>
      <c r="LP3113" s="206"/>
      <c r="LQ3113" s="206"/>
      <c r="LR3113" s="206"/>
      <c r="LS3113" s="206"/>
      <c r="LT3113" s="206"/>
      <c r="LU3113" s="206"/>
      <c r="LV3113" s="206"/>
      <c r="LW3113" s="206"/>
      <c r="LX3113" s="206"/>
      <c r="LY3113" s="206"/>
      <c r="LZ3113" s="206"/>
      <c r="MA3113" s="206"/>
      <c r="MB3113" s="206"/>
      <c r="MC3113" s="206"/>
      <c r="MD3113" s="206"/>
      <c r="ME3113" s="206"/>
      <c r="MF3113" s="206"/>
      <c r="MG3113" s="206"/>
      <c r="MH3113" s="206"/>
      <c r="MI3113" s="206"/>
      <c r="MJ3113" s="206"/>
      <c r="MK3113" s="206"/>
      <c r="ML3113" s="206"/>
      <c r="MM3113" s="206"/>
      <c r="MN3113" s="206"/>
      <c r="MO3113" s="206"/>
      <c r="MP3113" s="206"/>
      <c r="MQ3113" s="206"/>
      <c r="MR3113" s="206"/>
      <c r="MS3113" s="206"/>
      <c r="MT3113" s="206"/>
      <c r="MU3113" s="206"/>
      <c r="MV3113" s="206"/>
      <c r="MW3113" s="206"/>
      <c r="MX3113" s="206"/>
      <c r="MY3113" s="206"/>
      <c r="MZ3113" s="206"/>
      <c r="NA3113" s="206"/>
      <c r="NB3113" s="206"/>
      <c r="NC3113" s="206"/>
      <c r="ND3113" s="206"/>
      <c r="NE3113" s="206"/>
      <c r="NF3113" s="206"/>
      <c r="NG3113" s="206"/>
      <c r="NH3113" s="206"/>
      <c r="NI3113" s="206"/>
      <c r="NJ3113" s="206"/>
      <c r="NK3113" s="206"/>
      <c r="NL3113" s="206"/>
      <c r="NM3113" s="206"/>
      <c r="NN3113" s="206"/>
      <c r="NO3113" s="206"/>
      <c r="NP3113" s="206"/>
      <c r="NQ3113" s="206"/>
      <c r="NR3113" s="206"/>
      <c r="NS3113" s="206"/>
      <c r="NT3113" s="206"/>
      <c r="NU3113" s="206"/>
      <c r="NV3113" s="206"/>
      <c r="NW3113" s="206"/>
      <c r="NX3113" s="206"/>
      <c r="NY3113" s="206"/>
      <c r="NZ3113" s="206"/>
      <c r="OA3113" s="206"/>
      <c r="OB3113" s="206"/>
      <c r="OC3113" s="206"/>
      <c r="OD3113" s="206"/>
      <c r="OE3113" s="206"/>
      <c r="OF3113" s="206"/>
      <c r="OG3113" s="206"/>
      <c r="OH3113" s="206"/>
      <c r="OI3113" s="206"/>
      <c r="OJ3113" s="206"/>
      <c r="OK3113" s="206"/>
      <c r="OL3113" s="206"/>
      <c r="OM3113" s="206"/>
      <c r="ON3113" s="206"/>
      <c r="OO3113" s="206"/>
      <c r="OP3113" s="206"/>
      <c r="OQ3113" s="206"/>
      <c r="OR3113" s="206"/>
      <c r="OS3113" s="206"/>
      <c r="OT3113" s="206"/>
      <c r="OU3113" s="206"/>
      <c r="OV3113" s="206"/>
      <c r="OW3113" s="206"/>
      <c r="OX3113" s="206"/>
      <c r="OY3113" s="206"/>
      <c r="OZ3113" s="206"/>
      <c r="PA3113" s="206"/>
      <c r="PB3113" s="206"/>
      <c r="PC3113" s="206"/>
      <c r="PD3113" s="206"/>
      <c r="PE3113" s="206"/>
      <c r="PF3113" s="206"/>
      <c r="PG3113" s="206"/>
      <c r="PH3113" s="206"/>
      <c r="PI3113" s="206"/>
      <c r="PJ3113" s="206"/>
      <c r="PK3113" s="206"/>
      <c r="PL3113" s="206"/>
      <c r="PM3113" s="206"/>
      <c r="PN3113" s="206"/>
      <c r="PO3113" s="206"/>
      <c r="PP3113" s="206"/>
      <c r="PQ3113" s="206"/>
      <c r="PR3113" s="206"/>
      <c r="PS3113" s="206"/>
      <c r="PT3113" s="206"/>
      <c r="PU3113" s="206"/>
      <c r="PV3113" s="206"/>
      <c r="PW3113" s="206"/>
      <c r="PX3113" s="206"/>
      <c r="PY3113" s="206"/>
      <c r="PZ3113" s="206"/>
      <c r="QA3113" s="206"/>
      <c r="QB3113" s="206"/>
      <c r="QC3113" s="206"/>
      <c r="QD3113" s="206"/>
      <c r="QE3113" s="206"/>
      <c r="QF3113" s="206"/>
      <c r="QG3113" s="206"/>
      <c r="QH3113" s="206"/>
      <c r="QI3113" s="206"/>
      <c r="QJ3113" s="206"/>
      <c r="QK3113" s="206"/>
      <c r="QL3113" s="206"/>
      <c r="QM3113" s="206"/>
      <c r="QN3113" s="206"/>
      <c r="QO3113" s="206"/>
      <c r="QP3113" s="206"/>
      <c r="QQ3113" s="206"/>
      <c r="QR3113" s="206"/>
      <c r="QS3113" s="206"/>
      <c r="QT3113" s="206"/>
      <c r="QU3113" s="206"/>
      <c r="QV3113" s="206"/>
      <c r="QW3113" s="206"/>
      <c r="QX3113" s="206"/>
      <c r="QY3113" s="206"/>
      <c r="QZ3113" s="206"/>
      <c r="RA3113" s="206"/>
      <c r="RB3113" s="206"/>
      <c r="RC3113" s="206"/>
      <c r="RD3113" s="206"/>
      <c r="RE3113" s="206"/>
      <c r="RF3113" s="206"/>
      <c r="RG3113" s="206"/>
      <c r="RH3113" s="206"/>
      <c r="RI3113" s="206"/>
      <c r="RJ3113" s="206"/>
      <c r="RK3113" s="206"/>
      <c r="RL3113" s="206"/>
      <c r="RM3113" s="206"/>
      <c r="RN3113" s="206"/>
      <c r="RO3113" s="206"/>
      <c r="RP3113" s="206"/>
      <c r="RQ3113" s="206"/>
      <c r="RR3113" s="206"/>
      <c r="RS3113" s="206"/>
      <c r="RT3113" s="206"/>
      <c r="RU3113" s="206"/>
      <c r="RV3113" s="206"/>
      <c r="RW3113" s="206"/>
      <c r="RX3113" s="206"/>
      <c r="RY3113" s="206"/>
      <c r="RZ3113" s="206"/>
      <c r="SA3113" s="206"/>
      <c r="SB3113" s="206"/>
      <c r="SC3113" s="206"/>
      <c r="SD3113" s="206"/>
      <c r="SE3113" s="206"/>
      <c r="SF3113" s="206"/>
      <c r="SG3113" s="206"/>
      <c r="SH3113" s="206"/>
      <c r="SI3113" s="206"/>
      <c r="SJ3113" s="206"/>
      <c r="SK3113" s="206"/>
      <c r="SL3113" s="206"/>
      <c r="SM3113" s="206"/>
      <c r="SN3113" s="206"/>
      <c r="SO3113" s="206"/>
      <c r="SP3113" s="206"/>
      <c r="SQ3113" s="206"/>
      <c r="SR3113" s="206"/>
      <c r="SS3113" s="206"/>
      <c r="ST3113" s="206"/>
      <c r="SU3113" s="206"/>
      <c r="SV3113" s="206"/>
      <c r="SW3113" s="206"/>
      <c r="SX3113" s="206"/>
      <c r="SY3113" s="206"/>
      <c r="SZ3113" s="206"/>
      <c r="TA3113" s="206"/>
      <c r="TB3113" s="206"/>
      <c r="TC3113" s="206"/>
      <c r="TD3113" s="206"/>
      <c r="TE3113" s="206"/>
      <c r="TF3113" s="206"/>
      <c r="TG3113" s="206"/>
      <c r="TH3113" s="206"/>
      <c r="TI3113" s="206"/>
      <c r="TJ3113" s="206"/>
      <c r="TK3113" s="206"/>
      <c r="TL3113" s="206"/>
      <c r="TM3113" s="206"/>
      <c r="TN3113" s="206"/>
      <c r="TO3113" s="206"/>
      <c r="TP3113" s="206"/>
      <c r="TQ3113" s="206"/>
      <c r="TR3113" s="206"/>
      <c r="TS3113" s="206"/>
      <c r="TT3113" s="206"/>
      <c r="TU3113" s="206"/>
      <c r="TV3113" s="206"/>
      <c r="TW3113" s="206"/>
      <c r="TX3113" s="206"/>
      <c r="TY3113" s="206"/>
      <c r="TZ3113" s="206"/>
      <c r="UA3113" s="206"/>
      <c r="UB3113" s="206"/>
      <c r="UC3113" s="206"/>
      <c r="UD3113" s="206"/>
      <c r="UE3113" s="206"/>
      <c r="UF3113" s="206"/>
      <c r="UG3113" s="206"/>
      <c r="UH3113" s="206"/>
      <c r="UI3113" s="206"/>
      <c r="UJ3113" s="206"/>
      <c r="UK3113" s="206"/>
      <c r="UL3113" s="206"/>
      <c r="UM3113" s="206"/>
      <c r="UN3113" s="206"/>
      <c r="UO3113" s="206"/>
      <c r="UP3113" s="206"/>
      <c r="UQ3113" s="206"/>
      <c r="UR3113" s="206"/>
      <c r="US3113" s="206"/>
      <c r="UT3113" s="206"/>
      <c r="UU3113" s="206"/>
      <c r="UV3113" s="206"/>
      <c r="UW3113" s="206"/>
      <c r="UX3113" s="206"/>
      <c r="UY3113" s="206"/>
      <c r="UZ3113" s="206"/>
      <c r="VA3113" s="206"/>
      <c r="VB3113" s="206"/>
      <c r="VC3113" s="206"/>
      <c r="VD3113" s="206"/>
      <c r="VE3113" s="206"/>
      <c r="VF3113" s="206"/>
      <c r="VG3113" s="206"/>
      <c r="VH3113" s="206"/>
      <c r="VI3113" s="206"/>
      <c r="VJ3113" s="206"/>
      <c r="VK3113" s="206"/>
      <c r="VL3113" s="206"/>
      <c r="VM3113" s="206"/>
      <c r="VN3113" s="206"/>
      <c r="VO3113" s="206"/>
      <c r="VP3113" s="206"/>
      <c r="VQ3113" s="206"/>
      <c r="VR3113" s="206"/>
      <c r="VS3113" s="206"/>
      <c r="VT3113" s="206"/>
      <c r="VU3113" s="206"/>
      <c r="VV3113" s="206"/>
      <c r="VW3113" s="206"/>
      <c r="VX3113" s="206"/>
      <c r="VY3113" s="206"/>
      <c r="VZ3113" s="206"/>
      <c r="WA3113" s="206"/>
      <c r="WB3113" s="206"/>
      <c r="WC3113" s="206"/>
      <c r="WD3113" s="206"/>
      <c r="WE3113" s="206"/>
      <c r="WF3113" s="206"/>
      <c r="WG3113" s="206"/>
      <c r="WH3113" s="206"/>
      <c r="WI3113" s="206"/>
      <c r="WJ3113" s="206"/>
      <c r="WK3113" s="206"/>
      <c r="WL3113" s="206"/>
      <c r="WM3113" s="206"/>
      <c r="WN3113" s="206"/>
      <c r="WO3113" s="206"/>
      <c r="WP3113" s="206"/>
      <c r="WQ3113" s="206"/>
      <c r="WR3113" s="206"/>
      <c r="WS3113" s="206"/>
      <c r="WT3113" s="206"/>
      <c r="WU3113" s="206"/>
      <c r="WV3113" s="206"/>
      <c r="WW3113" s="206"/>
      <c r="WX3113" s="206"/>
      <c r="WY3113" s="206"/>
      <c r="WZ3113" s="206"/>
      <c r="XA3113" s="206"/>
      <c r="XB3113" s="206"/>
      <c r="XC3113" s="206"/>
      <c r="XD3113" s="206"/>
      <c r="XE3113" s="206"/>
      <c r="XF3113" s="206"/>
      <c r="XG3113" s="206"/>
      <c r="XH3113" s="206"/>
      <c r="XI3113" s="206"/>
      <c r="XJ3113" s="206"/>
      <c r="XK3113" s="206"/>
      <c r="XL3113" s="206"/>
      <c r="XM3113" s="206"/>
      <c r="XN3113" s="206"/>
      <c r="XO3113" s="206"/>
      <c r="XP3113" s="206"/>
      <c r="XQ3113" s="206"/>
      <c r="XR3113" s="206"/>
      <c r="XS3113" s="206"/>
      <c r="XT3113" s="206"/>
      <c r="XU3113" s="206"/>
      <c r="XV3113" s="206"/>
      <c r="XW3113" s="206"/>
      <c r="XX3113" s="206"/>
      <c r="XY3113" s="206"/>
      <c r="XZ3113" s="206"/>
      <c r="YA3113" s="206"/>
      <c r="YB3113" s="206"/>
      <c r="YC3113" s="206"/>
      <c r="YD3113" s="206"/>
      <c r="YE3113" s="206"/>
      <c r="YF3113" s="206"/>
      <c r="YG3113" s="206"/>
      <c r="YH3113" s="206"/>
      <c r="YI3113" s="206"/>
      <c r="YJ3113" s="206"/>
      <c r="YK3113" s="206"/>
      <c r="YL3113" s="206"/>
      <c r="YM3113" s="206"/>
      <c r="YN3113" s="206"/>
      <c r="YO3113" s="206"/>
      <c r="YP3113" s="206"/>
      <c r="YQ3113" s="206"/>
      <c r="YR3113" s="206"/>
      <c r="YS3113" s="206"/>
      <c r="YT3113" s="206"/>
      <c r="YU3113" s="206"/>
      <c r="YV3113" s="206"/>
      <c r="YW3113" s="206"/>
      <c r="YX3113" s="206"/>
      <c r="YY3113" s="206"/>
      <c r="YZ3113" s="206"/>
      <c r="ZA3113" s="206"/>
      <c r="ZB3113" s="206"/>
      <c r="ZC3113" s="206"/>
      <c r="ZD3113" s="206"/>
      <c r="ZE3113" s="206"/>
      <c r="ZF3113" s="206"/>
      <c r="ZG3113" s="206"/>
      <c r="ZH3113" s="206"/>
      <c r="ZI3113" s="206"/>
      <c r="ZJ3113" s="206"/>
      <c r="ZK3113" s="206"/>
      <c r="ZL3113" s="206"/>
      <c r="ZM3113" s="206"/>
      <c r="ZN3113" s="206"/>
      <c r="ZO3113" s="206"/>
      <c r="ZP3113" s="206"/>
      <c r="ZQ3113" s="206"/>
      <c r="ZR3113" s="206"/>
      <c r="ZS3113" s="206"/>
      <c r="ZT3113" s="206"/>
      <c r="ZU3113" s="206"/>
      <c r="ZV3113" s="206"/>
      <c r="ZW3113" s="206"/>
      <c r="ZX3113" s="206"/>
      <c r="ZY3113" s="206"/>
      <c r="ZZ3113" s="206"/>
      <c r="AAA3113" s="206"/>
      <c r="AAB3113" s="206"/>
      <c r="AAC3113" s="206"/>
      <c r="AAD3113" s="206"/>
      <c r="AAE3113" s="206"/>
      <c r="AAF3113" s="206"/>
      <c r="AAG3113" s="206"/>
      <c r="AAH3113" s="206"/>
      <c r="AAI3113" s="206"/>
      <c r="AAJ3113" s="206"/>
      <c r="AAK3113" s="206"/>
      <c r="AAL3113" s="206"/>
      <c r="AAM3113" s="206"/>
      <c r="AAN3113" s="206"/>
      <c r="AAO3113" s="206"/>
      <c r="AAP3113" s="206"/>
      <c r="AAQ3113" s="206"/>
      <c r="AAR3113" s="206"/>
      <c r="AAS3113" s="206"/>
      <c r="AAT3113" s="206"/>
      <c r="AAU3113" s="206"/>
      <c r="AAV3113" s="206"/>
      <c r="AAW3113" s="206"/>
      <c r="AAX3113" s="206"/>
      <c r="AAY3113" s="206"/>
      <c r="AAZ3113" s="206"/>
      <c r="ABA3113" s="206"/>
      <c r="ABB3113" s="206"/>
      <c r="ABC3113" s="206"/>
      <c r="ABD3113" s="206"/>
      <c r="ABE3113" s="206"/>
      <c r="ABF3113" s="206"/>
      <c r="ABG3113" s="206"/>
      <c r="ABH3113" s="206"/>
      <c r="ABI3113" s="206"/>
      <c r="ABJ3113" s="206"/>
      <c r="ABK3113" s="206"/>
      <c r="ABL3113" s="206"/>
      <c r="ABM3113" s="206"/>
      <c r="ABN3113" s="206"/>
      <c r="ABO3113" s="206"/>
      <c r="ABP3113" s="206"/>
      <c r="ABQ3113" s="206"/>
      <c r="ABR3113" s="206"/>
      <c r="ABS3113" s="206"/>
      <c r="ABT3113" s="206"/>
      <c r="ABU3113" s="206"/>
      <c r="ABV3113" s="206"/>
      <c r="ABW3113" s="206"/>
      <c r="ABX3113" s="206"/>
      <c r="ABY3113" s="206"/>
      <c r="ABZ3113" s="206"/>
      <c r="ACA3113" s="206"/>
      <c r="ACB3113" s="206"/>
      <c r="ACC3113" s="206"/>
      <c r="ACD3113" s="206"/>
      <c r="ACE3113" s="206"/>
      <c r="ACF3113" s="206"/>
      <c r="ACG3113" s="206"/>
      <c r="ACH3113" s="206"/>
      <c r="ACI3113" s="206"/>
      <c r="ACJ3113" s="206"/>
      <c r="ACK3113" s="206"/>
      <c r="ACL3113" s="206"/>
      <c r="ACM3113" s="206"/>
      <c r="ACN3113" s="206"/>
      <c r="ACO3113" s="206"/>
      <c r="ACP3113" s="206"/>
      <c r="ACQ3113" s="206"/>
      <c r="ACR3113" s="206"/>
      <c r="ACS3113" s="206"/>
      <c r="ACT3113" s="206"/>
      <c r="ACU3113" s="206"/>
      <c r="ACV3113" s="206"/>
      <c r="ACW3113" s="206"/>
      <c r="ACX3113" s="206"/>
      <c r="ACY3113" s="206"/>
      <c r="ACZ3113" s="206"/>
      <c r="ADA3113" s="206"/>
      <c r="ADB3113" s="206"/>
      <c r="ADC3113" s="206"/>
      <c r="ADD3113" s="206"/>
      <c r="ADE3113" s="206"/>
      <c r="ADF3113" s="206"/>
      <c r="ADG3113" s="206"/>
      <c r="ADH3113" s="206"/>
      <c r="ADI3113" s="206"/>
      <c r="ADJ3113" s="206"/>
      <c r="ADK3113" s="206"/>
      <c r="ADL3113" s="206"/>
      <c r="ADM3113" s="206"/>
      <c r="ADN3113" s="206"/>
      <c r="ADO3113" s="206"/>
      <c r="ADP3113" s="206"/>
      <c r="ADQ3113" s="206"/>
      <c r="ADR3113" s="206"/>
      <c r="ADS3113" s="206"/>
      <c r="ADT3113" s="206"/>
      <c r="ADU3113" s="206"/>
      <c r="ADV3113" s="206"/>
      <c r="ADW3113" s="206"/>
      <c r="ADX3113" s="206"/>
      <c r="ADY3113" s="206"/>
      <c r="ADZ3113" s="206"/>
      <c r="AEA3113" s="206"/>
      <c r="AEB3113" s="206"/>
      <c r="AEC3113" s="206"/>
      <c r="AED3113" s="206"/>
      <c r="AEE3113" s="206"/>
      <c r="AEF3113" s="206"/>
      <c r="AEG3113" s="206"/>
      <c r="AEH3113" s="206"/>
      <c r="AEI3113" s="206"/>
      <c r="AEJ3113" s="206"/>
      <c r="AEK3113" s="206"/>
      <c r="AEL3113" s="206"/>
      <c r="AEM3113" s="206"/>
      <c r="AEN3113" s="206"/>
      <c r="AEO3113" s="206"/>
      <c r="AEP3113" s="206"/>
      <c r="AEQ3113" s="206"/>
      <c r="AER3113" s="206"/>
      <c r="AES3113" s="206"/>
      <c r="AET3113" s="206"/>
      <c r="AEU3113" s="206"/>
      <c r="AEV3113" s="206"/>
      <c r="AEW3113" s="206"/>
      <c r="AEX3113" s="206"/>
      <c r="AEY3113" s="206"/>
      <c r="AEZ3113" s="206"/>
      <c r="AFA3113" s="206"/>
      <c r="AFB3113" s="206"/>
      <c r="AFC3113" s="206"/>
      <c r="AFD3113" s="206"/>
      <c r="AFE3113" s="206"/>
      <c r="AFF3113" s="206"/>
      <c r="AFG3113" s="206"/>
      <c r="AFH3113" s="206"/>
      <c r="AFI3113" s="206"/>
      <c r="AFJ3113" s="206"/>
      <c r="AFK3113" s="206"/>
      <c r="AFL3113" s="206"/>
      <c r="AFM3113" s="206"/>
      <c r="AFN3113" s="206"/>
      <c r="AFO3113" s="206"/>
      <c r="AFP3113" s="206"/>
      <c r="AFQ3113" s="206"/>
      <c r="AFR3113" s="206"/>
      <c r="AFS3113" s="206"/>
      <c r="AFT3113" s="206"/>
      <c r="AFU3113" s="206"/>
      <c r="AFV3113" s="206"/>
      <c r="AFW3113" s="206"/>
      <c r="AFX3113" s="206"/>
      <c r="AFY3113" s="206"/>
      <c r="AFZ3113" s="206"/>
      <c r="AGA3113" s="206"/>
      <c r="AGB3113" s="206"/>
      <c r="AGC3113" s="206"/>
      <c r="AGD3113" s="206"/>
      <c r="AGE3113" s="206"/>
      <c r="AGF3113" s="206"/>
      <c r="AGG3113" s="206"/>
      <c r="AGH3113" s="206"/>
      <c r="AGI3113" s="206"/>
      <c r="AGJ3113" s="206"/>
      <c r="AGK3113" s="206"/>
      <c r="AGL3113" s="206"/>
      <c r="AGM3113" s="206"/>
      <c r="AGN3113" s="206"/>
      <c r="AGO3113" s="206"/>
      <c r="AGP3113" s="206"/>
      <c r="AGQ3113" s="206"/>
      <c r="AGR3113" s="206"/>
      <c r="AGS3113" s="206"/>
      <c r="AGT3113" s="206"/>
      <c r="AGU3113" s="206"/>
      <c r="AGV3113" s="206"/>
      <c r="AGW3113" s="206"/>
      <c r="AGX3113" s="206"/>
      <c r="AGY3113" s="206"/>
      <c r="AGZ3113" s="206"/>
      <c r="AHA3113" s="206"/>
      <c r="AHB3113" s="206"/>
      <c r="AHC3113" s="206"/>
      <c r="AHD3113" s="206"/>
      <c r="AHE3113" s="206"/>
      <c r="AHF3113" s="206"/>
      <c r="AHG3113" s="206"/>
      <c r="AHH3113" s="206"/>
      <c r="AHI3113" s="206"/>
      <c r="AHJ3113" s="206"/>
      <c r="AHK3113" s="206"/>
      <c r="AHL3113" s="206"/>
      <c r="AHM3113" s="206"/>
      <c r="AHN3113" s="206"/>
      <c r="AHO3113" s="206"/>
      <c r="AHP3113" s="206"/>
      <c r="AHQ3113" s="206"/>
      <c r="AHR3113" s="206"/>
      <c r="AHS3113" s="206"/>
      <c r="AHT3113" s="206"/>
      <c r="AHU3113" s="206"/>
      <c r="AHV3113" s="206"/>
      <c r="AHW3113" s="206"/>
      <c r="AHX3113" s="206"/>
      <c r="AHY3113" s="206"/>
      <c r="AHZ3113" s="206"/>
      <c r="AIA3113" s="206"/>
      <c r="AIB3113" s="206"/>
      <c r="AIC3113" s="206"/>
      <c r="AID3113" s="206"/>
      <c r="AIE3113" s="206"/>
      <c r="AIF3113" s="206"/>
      <c r="AIG3113" s="206"/>
      <c r="AIH3113" s="206"/>
      <c r="AII3113" s="206"/>
      <c r="AIJ3113" s="206"/>
      <c r="AIK3113" s="206"/>
      <c r="AIL3113" s="206"/>
      <c r="AIM3113" s="206"/>
      <c r="AIN3113" s="206"/>
      <c r="AIO3113" s="206"/>
      <c r="AIP3113" s="206"/>
      <c r="AIQ3113" s="206"/>
      <c r="AIR3113" s="206"/>
      <c r="AIS3113" s="206"/>
      <c r="AIT3113" s="206"/>
      <c r="AIU3113" s="206"/>
      <c r="AIV3113" s="206"/>
      <c r="AIW3113" s="206"/>
      <c r="AIX3113" s="206"/>
      <c r="AIY3113" s="206"/>
      <c r="AIZ3113" s="206"/>
      <c r="AJA3113" s="206"/>
      <c r="AJB3113" s="206"/>
      <c r="AJC3113" s="206"/>
      <c r="AJD3113" s="206"/>
      <c r="AJE3113" s="206"/>
      <c r="AJF3113" s="206"/>
      <c r="AJG3113" s="206"/>
      <c r="AJH3113" s="206"/>
      <c r="AJI3113" s="206"/>
      <c r="AJJ3113" s="206"/>
      <c r="AJK3113" s="206"/>
      <c r="AJL3113" s="206"/>
      <c r="AJM3113" s="206"/>
      <c r="AJN3113" s="206"/>
      <c r="AJO3113" s="206"/>
      <c r="AJP3113" s="206"/>
      <c r="AJQ3113" s="206"/>
      <c r="AJR3113" s="206"/>
      <c r="AJS3113" s="206"/>
      <c r="AJT3113" s="206"/>
      <c r="AJU3113" s="206"/>
      <c r="AJV3113" s="206"/>
      <c r="AJW3113" s="206"/>
      <c r="AJX3113" s="206"/>
      <c r="AJY3113" s="206"/>
      <c r="AJZ3113" s="206"/>
      <c r="AKA3113" s="206"/>
      <c r="AKB3113" s="206"/>
      <c r="AKC3113" s="206"/>
      <c r="AKD3113" s="206"/>
      <c r="AKE3113" s="206"/>
      <c r="AKF3113" s="206"/>
      <c r="AKG3113" s="206"/>
      <c r="AKH3113" s="206"/>
      <c r="AKI3113" s="206"/>
      <c r="AKJ3113" s="206"/>
      <c r="AKK3113" s="206"/>
      <c r="AKL3113" s="206"/>
      <c r="AKM3113" s="206"/>
      <c r="AKN3113" s="206"/>
      <c r="AKO3113" s="206"/>
      <c r="AKP3113" s="206"/>
      <c r="AKQ3113" s="206"/>
      <c r="AKR3113" s="206"/>
      <c r="AKS3113" s="206"/>
      <c r="AKT3113" s="206"/>
      <c r="AKU3113" s="206"/>
      <c r="AKV3113" s="206"/>
      <c r="AKW3113" s="206"/>
      <c r="AKX3113" s="206"/>
      <c r="AKY3113" s="206"/>
      <c r="AKZ3113" s="206"/>
      <c r="ALA3113" s="206"/>
      <c r="ALB3113" s="206"/>
      <c r="ALC3113" s="206"/>
      <c r="ALD3113" s="206"/>
      <c r="ALE3113" s="206"/>
      <c r="ALF3113" s="206"/>
      <c r="ALG3113" s="206"/>
      <c r="ALH3113" s="206"/>
      <c r="ALI3113" s="206"/>
      <c r="ALJ3113" s="206"/>
      <c r="ALK3113" s="206"/>
      <c r="ALL3113" s="206"/>
      <c r="ALM3113" s="206"/>
      <c r="ALN3113" s="206"/>
      <c r="ALO3113" s="206"/>
      <c r="ALP3113" s="206"/>
      <c r="ALQ3113" s="206"/>
      <c r="ALR3113" s="206"/>
      <c r="ALS3113" s="206"/>
      <c r="ALT3113" s="206"/>
      <c r="ALU3113" s="206"/>
      <c r="ALV3113" s="206"/>
      <c r="ALW3113" s="206"/>
      <c r="ALX3113" s="206"/>
      <c r="ALY3113" s="206"/>
      <c r="ALZ3113" s="206"/>
      <c r="AMA3113" s="206"/>
      <c r="AMB3113" s="206"/>
      <c r="AMC3113" s="206"/>
      <c r="AMD3113" s="206"/>
      <c r="AME3113" s="206"/>
      <c r="AMF3113" s="206"/>
      <c r="AMG3113" s="206"/>
      <c r="AMH3113" s="206"/>
      <c r="AMI3113" s="206"/>
      <c r="AMJ3113" s="206"/>
      <c r="AMK3113" s="206"/>
      <c r="AML3113" s="206"/>
      <c r="AMM3113" s="206"/>
      <c r="AMN3113" s="206"/>
      <c r="AMO3113" s="206"/>
      <c r="AMP3113" s="206"/>
      <c r="AMQ3113" s="206"/>
      <c r="AMR3113" s="206"/>
      <c r="AMS3113" s="206"/>
      <c r="AMT3113" s="206"/>
      <c r="AMU3113" s="206"/>
      <c r="AMV3113" s="206"/>
      <c r="AMW3113" s="206"/>
      <c r="AMX3113" s="206"/>
      <c r="AMY3113" s="206"/>
      <c r="AMZ3113" s="206"/>
      <c r="ANA3113" s="206"/>
      <c r="ANB3113" s="206"/>
      <c r="ANC3113" s="206"/>
      <c r="AND3113" s="206"/>
      <c r="ANE3113" s="206"/>
      <c r="ANF3113" s="206"/>
      <c r="ANG3113" s="206"/>
      <c r="ANH3113" s="206"/>
      <c r="ANI3113" s="206"/>
      <c r="ANJ3113" s="206"/>
      <c r="ANK3113" s="206"/>
      <c r="ANL3113" s="206"/>
      <c r="ANM3113" s="206"/>
      <c r="ANN3113" s="206"/>
      <c r="ANO3113" s="206"/>
      <c r="ANP3113" s="206"/>
      <c r="ANQ3113" s="206"/>
      <c r="ANR3113" s="206"/>
      <c r="ANS3113" s="206"/>
      <c r="ANT3113" s="206"/>
      <c r="ANU3113" s="206"/>
      <c r="ANV3113" s="206"/>
      <c r="ANW3113" s="206"/>
      <c r="ANX3113" s="206"/>
      <c r="ANY3113" s="206"/>
      <c r="ANZ3113" s="206"/>
      <c r="AOA3113" s="206"/>
      <c r="AOB3113" s="206"/>
      <c r="AOC3113" s="206"/>
      <c r="AOD3113" s="206"/>
      <c r="AOE3113" s="206"/>
      <c r="AOF3113" s="206"/>
      <c r="AOG3113" s="206"/>
      <c r="AOH3113" s="206"/>
      <c r="AOI3113" s="206"/>
      <c r="AOJ3113" s="206"/>
      <c r="AOK3113" s="206"/>
      <c r="AOL3113" s="206"/>
      <c r="AOM3113" s="206"/>
      <c r="AON3113" s="206"/>
      <c r="AOO3113" s="206"/>
      <c r="AOP3113" s="206"/>
      <c r="AOQ3113" s="206"/>
      <c r="AOR3113" s="206"/>
      <c r="AOS3113" s="206"/>
      <c r="AOT3113" s="206"/>
      <c r="AOU3113" s="206"/>
      <c r="AOV3113" s="206"/>
      <c r="AOW3113" s="206"/>
      <c r="AOX3113" s="206"/>
      <c r="AOY3113" s="206"/>
      <c r="AOZ3113" s="206"/>
      <c r="APA3113" s="206"/>
      <c r="APB3113" s="206"/>
      <c r="APC3113" s="206"/>
      <c r="APD3113" s="206"/>
      <c r="APE3113" s="206"/>
      <c r="APF3113" s="206"/>
      <c r="APG3113" s="206"/>
      <c r="APH3113" s="206"/>
      <c r="API3113" s="206"/>
      <c r="APJ3113" s="206"/>
      <c r="APK3113" s="206"/>
      <c r="APL3113" s="206"/>
      <c r="APM3113" s="206"/>
      <c r="APN3113" s="206"/>
      <c r="APO3113" s="206"/>
      <c r="APP3113" s="206"/>
      <c r="APQ3113" s="206"/>
      <c r="APR3113" s="206"/>
      <c r="APS3113" s="206"/>
      <c r="APT3113" s="206"/>
      <c r="APU3113" s="206"/>
      <c r="APV3113" s="206"/>
      <c r="APW3113" s="206"/>
      <c r="APX3113" s="206"/>
      <c r="APY3113" s="206"/>
      <c r="APZ3113" s="206"/>
      <c r="AQA3113" s="206"/>
      <c r="AQB3113" s="206"/>
      <c r="AQC3113" s="206"/>
      <c r="AQD3113" s="206"/>
      <c r="AQE3113" s="206"/>
      <c r="AQF3113" s="206"/>
      <c r="AQG3113" s="206"/>
      <c r="AQH3113" s="206"/>
      <c r="AQI3113" s="206"/>
      <c r="AQJ3113" s="206"/>
      <c r="AQK3113" s="206"/>
      <c r="AQL3113" s="206"/>
      <c r="AQM3113" s="206"/>
      <c r="AQN3113" s="206"/>
      <c r="AQO3113" s="206"/>
      <c r="AQP3113" s="206"/>
      <c r="AQQ3113" s="206"/>
      <c r="AQR3113" s="206"/>
      <c r="AQS3113" s="206"/>
      <c r="AQT3113" s="206"/>
      <c r="AQU3113" s="206"/>
      <c r="AQV3113" s="206"/>
      <c r="AQW3113" s="206"/>
      <c r="AQX3113" s="206"/>
      <c r="AQY3113" s="206"/>
      <c r="AQZ3113" s="206"/>
      <c r="ARA3113" s="206"/>
      <c r="ARB3113" s="206"/>
      <c r="ARC3113" s="206"/>
      <c r="ARD3113" s="206"/>
      <c r="ARE3113" s="206"/>
      <c r="ARF3113" s="206"/>
      <c r="ARG3113" s="206"/>
      <c r="ARH3113" s="206"/>
      <c r="ARI3113" s="206"/>
      <c r="ARJ3113" s="206"/>
      <c r="ARK3113" s="206"/>
      <c r="ARL3113" s="206"/>
      <c r="ARM3113" s="206"/>
      <c r="ARN3113" s="206"/>
      <c r="ARO3113" s="206"/>
      <c r="ARP3113" s="206"/>
      <c r="ARQ3113" s="206"/>
      <c r="ARR3113" s="206"/>
      <c r="ARS3113" s="206"/>
      <c r="ART3113" s="206"/>
      <c r="ARU3113" s="206"/>
      <c r="ARV3113" s="206"/>
      <c r="ARW3113" s="206"/>
      <c r="ARX3113" s="206"/>
      <c r="ARY3113" s="206"/>
      <c r="ARZ3113" s="206"/>
      <c r="ASA3113" s="206"/>
      <c r="ASB3113" s="206"/>
      <c r="ASC3113" s="206"/>
      <c r="ASD3113" s="206"/>
      <c r="ASE3113" s="206"/>
      <c r="ASF3113" s="206"/>
      <c r="ASG3113" s="206"/>
      <c r="ASH3113" s="206"/>
      <c r="ASI3113" s="206"/>
      <c r="ASJ3113" s="206"/>
      <c r="ASK3113" s="206"/>
      <c r="ASL3113" s="206"/>
      <c r="ASM3113" s="206"/>
      <c r="ASN3113" s="206"/>
      <c r="ASO3113" s="206"/>
      <c r="ASP3113" s="206"/>
      <c r="ASQ3113" s="206"/>
      <c r="ASR3113" s="206"/>
      <c r="ASS3113" s="206"/>
      <c r="AST3113" s="206"/>
      <c r="ASU3113" s="206"/>
      <c r="ASV3113" s="206"/>
      <c r="ASW3113" s="206"/>
      <c r="ASX3113" s="206"/>
      <c r="ASY3113" s="206"/>
      <c r="ASZ3113" s="206"/>
      <c r="ATA3113" s="206"/>
      <c r="ATB3113" s="206"/>
      <c r="ATC3113" s="206"/>
      <c r="ATD3113" s="206"/>
      <c r="ATE3113" s="206"/>
      <c r="ATF3113" s="206"/>
      <c r="ATG3113" s="206"/>
      <c r="ATH3113" s="206"/>
      <c r="ATI3113" s="206"/>
      <c r="ATJ3113" s="206"/>
      <c r="ATK3113" s="206"/>
      <c r="ATL3113" s="206"/>
      <c r="ATM3113" s="206"/>
      <c r="ATN3113" s="206"/>
      <c r="ATO3113" s="206"/>
      <c r="ATP3113" s="206"/>
      <c r="ATQ3113" s="206"/>
      <c r="ATR3113" s="206"/>
      <c r="ATS3113" s="206"/>
      <c r="ATT3113" s="206"/>
      <c r="ATU3113" s="206"/>
      <c r="ATV3113" s="206"/>
      <c r="ATW3113" s="206"/>
      <c r="ATX3113" s="206"/>
      <c r="ATY3113" s="206"/>
      <c r="ATZ3113" s="206"/>
      <c r="AUA3113" s="206"/>
      <c r="AUB3113" s="206"/>
      <c r="AUC3113" s="206"/>
      <c r="AUD3113" s="206"/>
      <c r="AUE3113" s="206"/>
      <c r="AUF3113" s="206"/>
      <c r="AUG3113" s="206"/>
      <c r="AUH3113" s="206"/>
      <c r="AUI3113" s="206"/>
      <c r="AUJ3113" s="206"/>
      <c r="AUK3113" s="206"/>
      <c r="AUL3113" s="206"/>
      <c r="AUM3113" s="206"/>
      <c r="AUN3113" s="206"/>
      <c r="AUO3113" s="206"/>
      <c r="AUP3113" s="206"/>
      <c r="AUQ3113" s="206"/>
      <c r="AUR3113" s="206"/>
      <c r="AUS3113" s="206"/>
      <c r="AUT3113" s="206"/>
      <c r="AUU3113" s="206"/>
      <c r="AUV3113" s="206"/>
      <c r="AUW3113" s="206"/>
      <c r="AUX3113" s="206"/>
      <c r="AUY3113" s="206"/>
      <c r="AUZ3113" s="206"/>
      <c r="AVA3113" s="206"/>
      <c r="AVB3113" s="206"/>
      <c r="AVC3113" s="206"/>
      <c r="AVD3113" s="206"/>
      <c r="AVE3113" s="206"/>
      <c r="AVF3113" s="206"/>
      <c r="AVG3113" s="206"/>
      <c r="AVH3113" s="206"/>
      <c r="AVI3113" s="206"/>
      <c r="AVJ3113" s="206"/>
      <c r="AVK3113" s="206"/>
      <c r="AVL3113" s="206"/>
      <c r="AVM3113" s="206"/>
      <c r="AVN3113" s="206"/>
      <c r="AVO3113" s="206"/>
      <c r="AVP3113" s="206"/>
      <c r="AVQ3113" s="206"/>
      <c r="AVR3113" s="206"/>
      <c r="AVS3113" s="206"/>
      <c r="AVT3113" s="206"/>
      <c r="AVU3113" s="206"/>
      <c r="AVV3113" s="206"/>
      <c r="AVW3113" s="206"/>
      <c r="AVX3113" s="206"/>
      <c r="AVY3113" s="206"/>
      <c r="AVZ3113" s="206"/>
      <c r="AWA3113" s="206"/>
      <c r="AWB3113" s="206"/>
      <c r="AWC3113" s="206"/>
      <c r="AWD3113" s="206"/>
      <c r="AWE3113" s="206"/>
      <c r="AWF3113" s="206"/>
      <c r="AWG3113" s="206"/>
      <c r="AWH3113" s="206"/>
      <c r="AWI3113" s="206"/>
      <c r="AWJ3113" s="206"/>
      <c r="AWK3113" s="206"/>
      <c r="AWL3113" s="206"/>
      <c r="AWM3113" s="206"/>
      <c r="AWN3113" s="206"/>
      <c r="AWO3113" s="206"/>
      <c r="AWP3113" s="206"/>
      <c r="AWQ3113" s="206"/>
      <c r="AWR3113" s="206"/>
      <c r="AWS3113" s="206"/>
      <c r="AWT3113" s="206"/>
      <c r="AWU3113" s="206"/>
      <c r="AWV3113" s="206"/>
      <c r="AWW3113" s="206"/>
      <c r="AWX3113" s="206"/>
      <c r="AWY3113" s="206"/>
      <c r="AWZ3113" s="206"/>
      <c r="AXA3113" s="206"/>
      <c r="AXB3113" s="206"/>
      <c r="AXC3113" s="206"/>
      <c r="AXD3113" s="206"/>
      <c r="AXE3113" s="206"/>
      <c r="AXF3113" s="206"/>
      <c r="AXG3113" s="206"/>
      <c r="AXH3113" s="206"/>
      <c r="AXI3113" s="206"/>
      <c r="AXJ3113" s="206"/>
      <c r="AXK3113" s="206"/>
      <c r="AXL3113" s="206"/>
      <c r="AXM3113" s="206"/>
      <c r="AXN3113" s="206"/>
      <c r="AXO3113" s="206"/>
      <c r="AXP3113" s="206"/>
      <c r="AXQ3113" s="206"/>
      <c r="AXR3113" s="206"/>
      <c r="AXS3113" s="206"/>
      <c r="AXT3113" s="206"/>
      <c r="AXU3113" s="206"/>
      <c r="AXV3113" s="206"/>
      <c r="AXW3113" s="206"/>
      <c r="AXX3113" s="206"/>
      <c r="AXY3113" s="206"/>
      <c r="AXZ3113" s="206"/>
      <c r="AYA3113" s="206"/>
      <c r="AYB3113" s="206"/>
      <c r="AYC3113" s="206"/>
      <c r="AYD3113" s="206"/>
      <c r="AYE3113" s="206"/>
      <c r="AYF3113" s="206"/>
      <c r="AYG3113" s="206"/>
      <c r="AYH3113" s="206"/>
      <c r="AYI3113" s="206"/>
      <c r="AYJ3113" s="206"/>
      <c r="AYK3113" s="206"/>
      <c r="AYL3113" s="206"/>
      <c r="AYM3113" s="206"/>
      <c r="AYN3113" s="206"/>
      <c r="AYO3113" s="206"/>
      <c r="AYP3113" s="206"/>
      <c r="AYQ3113" s="206"/>
      <c r="AYR3113" s="206"/>
      <c r="AYS3113" s="206"/>
      <c r="AYT3113" s="206"/>
      <c r="AYU3113" s="206"/>
      <c r="AYV3113" s="206"/>
      <c r="AYW3113" s="206"/>
      <c r="AYX3113" s="206"/>
      <c r="AYY3113" s="206"/>
      <c r="AYZ3113" s="206"/>
      <c r="AZA3113" s="206"/>
      <c r="AZB3113" s="206"/>
      <c r="AZC3113" s="206"/>
      <c r="AZD3113" s="206"/>
      <c r="AZE3113" s="206"/>
      <c r="AZF3113" s="206"/>
      <c r="AZG3113" s="206"/>
      <c r="AZH3113" s="206"/>
      <c r="AZI3113" s="206"/>
      <c r="AZJ3113" s="206"/>
      <c r="AZK3113" s="206"/>
      <c r="AZL3113" s="206"/>
      <c r="AZM3113" s="206"/>
      <c r="AZN3113" s="206"/>
      <c r="AZO3113" s="206"/>
      <c r="AZP3113" s="206"/>
      <c r="AZQ3113" s="206"/>
      <c r="AZR3113" s="206"/>
      <c r="AZS3113" s="206"/>
      <c r="AZT3113" s="206"/>
      <c r="AZU3113" s="206"/>
      <c r="AZV3113" s="206"/>
      <c r="AZW3113" s="206"/>
      <c r="AZX3113" s="206"/>
      <c r="AZY3113" s="206"/>
      <c r="AZZ3113" s="206"/>
      <c r="BAA3113" s="206"/>
      <c r="BAB3113" s="206"/>
      <c r="BAC3113" s="206"/>
      <c r="BAD3113" s="206"/>
      <c r="BAE3113" s="206"/>
      <c r="BAF3113" s="206"/>
      <c r="BAG3113" s="206"/>
      <c r="BAH3113" s="206"/>
      <c r="BAI3113" s="206"/>
      <c r="BAJ3113" s="206"/>
      <c r="BAK3113" s="206"/>
      <c r="BAL3113" s="206"/>
      <c r="BAM3113" s="206"/>
      <c r="BAN3113" s="206"/>
      <c r="BAO3113" s="206"/>
      <c r="BAP3113" s="206"/>
      <c r="BAQ3113" s="206"/>
      <c r="BAR3113" s="206"/>
      <c r="BAS3113" s="206"/>
      <c r="BAT3113" s="206"/>
      <c r="BAU3113" s="206"/>
      <c r="BAV3113" s="206"/>
      <c r="BAW3113" s="206"/>
      <c r="BAX3113" s="206"/>
      <c r="BAY3113" s="206"/>
      <c r="BAZ3113" s="206"/>
      <c r="BBA3113" s="206"/>
      <c r="BBB3113" s="206"/>
      <c r="BBC3113" s="206"/>
      <c r="BBD3113" s="206"/>
      <c r="BBE3113" s="206"/>
      <c r="BBF3113" s="206"/>
      <c r="BBG3113" s="206"/>
      <c r="BBH3113" s="206"/>
      <c r="BBI3113" s="206"/>
      <c r="BBJ3113" s="206"/>
      <c r="BBK3113" s="206"/>
      <c r="BBL3113" s="206"/>
      <c r="BBM3113" s="206"/>
      <c r="BBN3113" s="206"/>
      <c r="BBO3113" s="206"/>
      <c r="BBP3113" s="206"/>
      <c r="BBQ3113" s="206"/>
      <c r="BBR3113" s="206"/>
      <c r="BBS3113" s="206"/>
      <c r="BBT3113" s="206"/>
      <c r="BBU3113" s="206"/>
      <c r="BBV3113" s="206"/>
      <c r="BBW3113" s="206"/>
      <c r="BBX3113" s="206"/>
      <c r="BBY3113" s="206"/>
      <c r="BBZ3113" s="206"/>
      <c r="BCA3113" s="206"/>
      <c r="BCB3113" s="206"/>
      <c r="BCC3113" s="206"/>
      <c r="BCD3113" s="206"/>
      <c r="BCE3113" s="206"/>
      <c r="BCF3113" s="206"/>
      <c r="BCG3113" s="206"/>
      <c r="BCH3113" s="206"/>
      <c r="BCI3113" s="206"/>
      <c r="BCJ3113" s="206"/>
      <c r="BCK3113" s="206"/>
      <c r="BCL3113" s="206"/>
      <c r="BCM3113" s="206"/>
      <c r="BCN3113" s="206"/>
      <c r="BCO3113" s="206"/>
      <c r="BCP3113" s="206"/>
      <c r="BCQ3113" s="206"/>
      <c r="BCR3113" s="206"/>
      <c r="BCS3113" s="206"/>
      <c r="BCT3113" s="206"/>
      <c r="BCU3113" s="206"/>
      <c r="BCV3113" s="206"/>
      <c r="BCW3113" s="206"/>
      <c r="BCX3113" s="206"/>
      <c r="BCY3113" s="206"/>
      <c r="BCZ3113" s="206"/>
      <c r="BDA3113" s="206"/>
      <c r="BDB3113" s="206"/>
      <c r="BDC3113" s="206"/>
      <c r="BDD3113" s="206"/>
      <c r="BDE3113" s="206"/>
      <c r="BDF3113" s="206"/>
      <c r="BDG3113" s="206"/>
      <c r="BDH3113" s="206"/>
      <c r="BDI3113" s="206"/>
      <c r="BDJ3113" s="206"/>
      <c r="BDK3113" s="206"/>
      <c r="BDL3113" s="206"/>
      <c r="BDM3113" s="206"/>
      <c r="BDN3113" s="206"/>
      <c r="BDO3113" s="206"/>
      <c r="BDP3113" s="206"/>
      <c r="BDQ3113" s="206"/>
      <c r="BDR3113" s="206"/>
      <c r="BDS3113" s="206"/>
      <c r="BDT3113" s="206"/>
      <c r="BDU3113" s="206"/>
      <c r="BDV3113" s="206"/>
      <c r="BDW3113" s="206"/>
      <c r="BDX3113" s="206"/>
      <c r="BDY3113" s="206"/>
      <c r="BDZ3113" s="206"/>
      <c r="BEA3113" s="206"/>
      <c r="BEB3113" s="206"/>
      <c r="BEC3113" s="206"/>
      <c r="BED3113" s="206"/>
      <c r="BEE3113" s="206"/>
      <c r="BEF3113" s="206"/>
      <c r="BEG3113" s="206"/>
      <c r="BEH3113" s="206"/>
      <c r="BEI3113" s="206"/>
      <c r="BEJ3113" s="206"/>
      <c r="BEK3113" s="206"/>
      <c r="BEL3113" s="206"/>
      <c r="BEM3113" s="206"/>
      <c r="BEN3113" s="206"/>
      <c r="BEO3113" s="206"/>
      <c r="BEP3113" s="206"/>
      <c r="BEQ3113" s="206"/>
      <c r="BER3113" s="206"/>
      <c r="BES3113" s="206"/>
      <c r="BET3113" s="206"/>
      <c r="BEU3113" s="206"/>
      <c r="BEV3113" s="206"/>
      <c r="BEW3113" s="206"/>
      <c r="BEX3113" s="206"/>
      <c r="BEY3113" s="206"/>
      <c r="BEZ3113" s="206"/>
      <c r="BFA3113" s="206"/>
      <c r="BFB3113" s="206"/>
      <c r="BFC3113" s="206"/>
      <c r="BFD3113" s="206"/>
      <c r="BFE3113" s="206"/>
      <c r="BFF3113" s="206"/>
      <c r="BFG3113" s="206"/>
      <c r="BFH3113" s="206"/>
      <c r="BFI3113" s="206"/>
      <c r="BFJ3113" s="206"/>
      <c r="BFK3113" s="206"/>
      <c r="BFL3113" s="206"/>
      <c r="BFM3113" s="206"/>
      <c r="BFN3113" s="206"/>
      <c r="BFO3113" s="206"/>
      <c r="BFP3113" s="206"/>
      <c r="BFQ3113" s="206"/>
      <c r="BFR3113" s="206"/>
      <c r="BFS3113" s="206"/>
      <c r="BFT3113" s="206"/>
      <c r="BFU3113" s="206"/>
      <c r="BFV3113" s="206"/>
      <c r="BFW3113" s="206"/>
      <c r="BFX3113" s="206"/>
      <c r="BFY3113" s="206"/>
      <c r="BFZ3113" s="206"/>
      <c r="BGA3113" s="206"/>
      <c r="BGB3113" s="206"/>
      <c r="BGC3113" s="206"/>
      <c r="BGD3113" s="206"/>
      <c r="BGE3113" s="206"/>
      <c r="BGF3113" s="206"/>
      <c r="BGG3113" s="206"/>
      <c r="BGH3113" s="206"/>
      <c r="BGI3113" s="206"/>
      <c r="BGJ3113" s="206"/>
      <c r="BGK3113" s="206"/>
      <c r="BGL3113" s="206"/>
      <c r="BGM3113" s="206"/>
      <c r="BGN3113" s="206"/>
      <c r="BGO3113" s="206"/>
      <c r="BGP3113" s="206"/>
      <c r="BGQ3113" s="206"/>
      <c r="BGR3113" s="206"/>
      <c r="BGS3113" s="206"/>
      <c r="BGT3113" s="206"/>
      <c r="BGU3113" s="206"/>
      <c r="BGV3113" s="206"/>
      <c r="BGW3113" s="206"/>
      <c r="BGX3113" s="206"/>
      <c r="BGY3113" s="206"/>
      <c r="BGZ3113" s="206"/>
      <c r="BHA3113" s="206"/>
      <c r="BHB3113" s="206"/>
      <c r="BHC3113" s="206"/>
      <c r="BHD3113" s="206"/>
      <c r="BHE3113" s="206"/>
      <c r="BHF3113" s="206"/>
      <c r="BHG3113" s="206"/>
      <c r="BHH3113" s="206"/>
      <c r="BHI3113" s="206"/>
      <c r="BHJ3113" s="206"/>
      <c r="BHK3113" s="206"/>
      <c r="BHL3113" s="206"/>
      <c r="BHM3113" s="206"/>
      <c r="BHN3113" s="206"/>
      <c r="BHO3113" s="206"/>
      <c r="BHP3113" s="206"/>
      <c r="BHQ3113" s="206"/>
      <c r="BHR3113" s="206"/>
      <c r="BHS3113" s="206"/>
      <c r="BHT3113" s="206"/>
      <c r="BHU3113" s="206"/>
      <c r="BHV3113" s="206"/>
      <c r="BHW3113" s="206"/>
      <c r="BHX3113" s="206"/>
      <c r="BHY3113" s="206"/>
      <c r="BHZ3113" s="206"/>
      <c r="BIA3113" s="206"/>
      <c r="BIB3113" s="206"/>
      <c r="BIC3113" s="206"/>
      <c r="BID3113" s="206"/>
      <c r="BIE3113" s="206"/>
      <c r="BIF3113" s="206"/>
      <c r="BIG3113" s="206"/>
      <c r="BIH3113" s="206"/>
      <c r="BII3113" s="206"/>
      <c r="BIJ3113" s="206"/>
      <c r="BIK3113" s="206"/>
      <c r="BIL3113" s="206"/>
      <c r="BIM3113" s="206"/>
      <c r="BIN3113" s="206"/>
      <c r="BIO3113" s="206"/>
      <c r="BIP3113" s="206"/>
      <c r="BIQ3113" s="206"/>
      <c r="BIR3113" s="206"/>
      <c r="BIS3113" s="206"/>
      <c r="BIT3113" s="206"/>
      <c r="BIU3113" s="206"/>
      <c r="BIV3113" s="206"/>
      <c r="BIW3113" s="206"/>
      <c r="BIX3113" s="206"/>
      <c r="BIY3113" s="206"/>
      <c r="BIZ3113" s="206"/>
      <c r="BJA3113" s="206"/>
      <c r="BJB3113" s="206"/>
      <c r="BJC3113" s="206"/>
      <c r="BJD3113" s="206"/>
      <c r="BJE3113" s="206"/>
      <c r="BJF3113" s="206"/>
      <c r="BJG3113" s="206"/>
      <c r="BJH3113" s="206"/>
      <c r="BJI3113" s="206"/>
      <c r="BJJ3113" s="206"/>
      <c r="BJK3113" s="206"/>
      <c r="BJL3113" s="206"/>
      <c r="BJM3113" s="206"/>
      <c r="BJN3113" s="206"/>
      <c r="BJO3113" s="206"/>
      <c r="BJP3113" s="206"/>
      <c r="BJQ3113" s="206"/>
      <c r="BJR3113" s="206"/>
      <c r="BJS3113" s="206"/>
      <c r="BJT3113" s="206"/>
      <c r="BJU3113" s="206"/>
      <c r="BJV3113" s="206"/>
      <c r="BJW3113" s="206"/>
      <c r="BJX3113" s="206"/>
      <c r="BJY3113" s="206"/>
      <c r="BJZ3113" s="206"/>
      <c r="BKA3113" s="206"/>
      <c r="BKB3113" s="206"/>
      <c r="BKC3113" s="206"/>
      <c r="BKD3113" s="206"/>
      <c r="BKE3113" s="206"/>
      <c r="BKF3113" s="206"/>
      <c r="BKG3113" s="206"/>
      <c r="BKH3113" s="206"/>
      <c r="BKI3113" s="206"/>
      <c r="BKJ3113" s="206"/>
      <c r="BKK3113" s="206"/>
      <c r="BKL3113" s="206"/>
      <c r="BKM3113" s="206"/>
      <c r="BKN3113" s="206"/>
      <c r="BKO3113" s="206"/>
      <c r="BKP3113" s="206"/>
      <c r="BKQ3113" s="206"/>
      <c r="BKR3113" s="206"/>
      <c r="BKS3113" s="206"/>
      <c r="BKT3113" s="206"/>
      <c r="BKU3113" s="206"/>
      <c r="BKV3113" s="206"/>
      <c r="BKW3113" s="206"/>
      <c r="BKX3113" s="206"/>
      <c r="BKY3113" s="206"/>
      <c r="BKZ3113" s="206"/>
      <c r="BLA3113" s="206"/>
      <c r="BLB3113" s="206"/>
      <c r="BLC3113" s="206"/>
      <c r="BLD3113" s="206"/>
      <c r="BLE3113" s="206"/>
      <c r="BLF3113" s="206"/>
      <c r="BLG3113" s="206"/>
      <c r="BLH3113" s="206"/>
      <c r="BLI3113" s="206"/>
      <c r="BLJ3113" s="206"/>
      <c r="BLK3113" s="206"/>
      <c r="BLL3113" s="206"/>
      <c r="BLM3113" s="206"/>
      <c r="BLN3113" s="206"/>
      <c r="BLO3113" s="206"/>
      <c r="BLP3113" s="206"/>
      <c r="BLQ3113" s="206"/>
      <c r="BLR3113" s="206"/>
      <c r="BLS3113" s="206"/>
      <c r="BLT3113" s="206"/>
      <c r="BLU3113" s="206"/>
      <c r="BLV3113" s="206"/>
      <c r="BLW3113" s="206"/>
      <c r="BLX3113" s="206"/>
      <c r="BLY3113" s="206"/>
      <c r="BLZ3113" s="206"/>
      <c r="BMA3113" s="206"/>
      <c r="BMB3113" s="206"/>
      <c r="BMC3113" s="206"/>
      <c r="BMD3113" s="206"/>
      <c r="BME3113" s="206"/>
      <c r="BMF3113" s="206"/>
      <c r="BMG3113" s="206"/>
      <c r="BMH3113" s="206"/>
      <c r="BMI3113" s="206"/>
      <c r="BMJ3113" s="206"/>
      <c r="BMK3113" s="206"/>
      <c r="BML3113" s="206"/>
      <c r="BMM3113" s="206"/>
      <c r="BMN3113" s="206"/>
      <c r="BMO3113" s="206"/>
      <c r="BMP3113" s="206"/>
      <c r="BMQ3113" s="206"/>
      <c r="BMR3113" s="206"/>
      <c r="BMS3113" s="206"/>
      <c r="BMT3113" s="206"/>
      <c r="BMU3113" s="206"/>
      <c r="BMV3113" s="206"/>
      <c r="BMW3113" s="206"/>
      <c r="BMX3113" s="206"/>
      <c r="BMY3113" s="206"/>
      <c r="BMZ3113" s="206"/>
      <c r="BNA3113" s="206"/>
      <c r="BNB3113" s="206"/>
      <c r="BNC3113" s="206"/>
      <c r="BND3113" s="206"/>
      <c r="BNE3113" s="206"/>
      <c r="BNF3113" s="206"/>
      <c r="BNG3113" s="206"/>
      <c r="BNH3113" s="206"/>
      <c r="BNI3113" s="206"/>
      <c r="BNJ3113" s="206"/>
      <c r="BNK3113" s="206"/>
      <c r="BNL3113" s="206"/>
      <c r="BNM3113" s="206"/>
      <c r="BNN3113" s="206"/>
      <c r="BNO3113" s="206"/>
      <c r="BNP3113" s="206"/>
      <c r="BNQ3113" s="206"/>
      <c r="BNR3113" s="206"/>
      <c r="BNS3113" s="206"/>
      <c r="BNT3113" s="206"/>
      <c r="BNU3113" s="206"/>
      <c r="BNV3113" s="206"/>
      <c r="BNW3113" s="206"/>
      <c r="BNX3113" s="206"/>
      <c r="BNY3113" s="206"/>
      <c r="BNZ3113" s="206"/>
      <c r="BOA3113" s="206"/>
      <c r="BOB3113" s="206"/>
      <c r="BOC3113" s="206"/>
      <c r="BOD3113" s="206"/>
      <c r="BOE3113" s="206"/>
      <c r="BOF3113" s="206"/>
      <c r="BOG3113" s="206"/>
      <c r="BOH3113" s="206"/>
      <c r="BOI3113" s="206"/>
      <c r="BOJ3113" s="206"/>
      <c r="BOK3113" s="206"/>
      <c r="BOL3113" s="206"/>
      <c r="BOM3113" s="206"/>
      <c r="BON3113" s="206"/>
      <c r="BOO3113" s="206"/>
      <c r="BOP3113" s="206"/>
      <c r="BOQ3113" s="206"/>
      <c r="BOR3113" s="206"/>
      <c r="BOS3113" s="206"/>
      <c r="BOT3113" s="206"/>
      <c r="BOU3113" s="206"/>
      <c r="BOV3113" s="206"/>
      <c r="BOW3113" s="206"/>
      <c r="BOX3113" s="206"/>
      <c r="BOY3113" s="206"/>
      <c r="BOZ3113" s="206"/>
      <c r="BPA3113" s="206"/>
      <c r="BPB3113" s="206"/>
      <c r="BPC3113" s="206"/>
      <c r="BPD3113" s="206"/>
      <c r="BPE3113" s="206"/>
      <c r="BPF3113" s="206"/>
      <c r="BPG3113" s="206"/>
      <c r="BPH3113" s="206"/>
      <c r="BPI3113" s="206"/>
      <c r="BPJ3113" s="206"/>
      <c r="BPK3113" s="206"/>
      <c r="BPL3113" s="206"/>
      <c r="BPM3113" s="206"/>
      <c r="BPN3113" s="206"/>
      <c r="BPO3113" s="206"/>
      <c r="BPP3113" s="206"/>
      <c r="BPQ3113" s="206"/>
      <c r="BPR3113" s="206"/>
      <c r="BPS3113" s="206"/>
      <c r="BPT3113" s="206"/>
      <c r="BPU3113" s="206"/>
      <c r="BPV3113" s="206"/>
      <c r="BPW3113" s="206"/>
      <c r="BPX3113" s="206"/>
      <c r="BPY3113" s="206"/>
      <c r="BPZ3113" s="206"/>
      <c r="BQA3113" s="206"/>
      <c r="BQB3113" s="206"/>
      <c r="BQC3113" s="206"/>
      <c r="BQD3113" s="206"/>
      <c r="BQE3113" s="206"/>
      <c r="BQF3113" s="206"/>
      <c r="BQG3113" s="206"/>
      <c r="BQH3113" s="206"/>
      <c r="BQI3113" s="206"/>
      <c r="BQJ3113" s="206"/>
      <c r="BQK3113" s="206"/>
      <c r="BQL3113" s="206"/>
      <c r="BQM3113" s="206"/>
      <c r="BQN3113" s="206"/>
      <c r="BQO3113" s="206"/>
      <c r="BQP3113" s="206"/>
      <c r="BQQ3113" s="206"/>
      <c r="BQR3113" s="206"/>
      <c r="BQS3113" s="206"/>
      <c r="BQT3113" s="206"/>
      <c r="BQU3113" s="206"/>
      <c r="BQV3113" s="206"/>
      <c r="BQW3113" s="206"/>
      <c r="BQX3113" s="206"/>
      <c r="BQY3113" s="206"/>
      <c r="BQZ3113" s="206"/>
      <c r="BRA3113" s="206"/>
      <c r="BRB3113" s="206"/>
      <c r="BRC3113" s="206"/>
      <c r="BRD3113" s="206"/>
      <c r="BRE3113" s="206"/>
      <c r="BRF3113" s="206"/>
      <c r="BRG3113" s="206"/>
      <c r="BRH3113" s="206"/>
      <c r="BRI3113" s="206"/>
      <c r="BRJ3113" s="206"/>
      <c r="BRK3113" s="206"/>
      <c r="BRL3113" s="206"/>
      <c r="BRM3113" s="206"/>
      <c r="BRN3113" s="206"/>
      <c r="BRO3113" s="206"/>
      <c r="BRP3113" s="206"/>
      <c r="BRQ3113" s="206"/>
      <c r="BRR3113" s="206"/>
      <c r="BRS3113" s="206"/>
      <c r="BRT3113" s="206"/>
      <c r="BRU3113" s="206"/>
      <c r="BRV3113" s="206"/>
      <c r="BRW3113" s="206"/>
      <c r="BRX3113" s="206"/>
      <c r="BRY3113" s="206"/>
      <c r="BRZ3113" s="206"/>
      <c r="BSA3113" s="206"/>
      <c r="BSB3113" s="206"/>
      <c r="BSC3113" s="206"/>
      <c r="BSD3113" s="206"/>
      <c r="BSE3113" s="206"/>
      <c r="BSF3113" s="206"/>
      <c r="BSG3113" s="206"/>
      <c r="BSH3113" s="206"/>
      <c r="BSI3113" s="206"/>
      <c r="BSJ3113" s="206"/>
      <c r="BSK3113" s="206"/>
      <c r="BSL3113" s="206"/>
      <c r="BSM3113" s="206"/>
      <c r="BSN3113" s="206"/>
      <c r="BSO3113" s="206"/>
      <c r="BSP3113" s="206"/>
      <c r="BSQ3113" s="206"/>
      <c r="BSR3113" s="206"/>
      <c r="BSS3113" s="206"/>
      <c r="BST3113" s="206"/>
      <c r="BSU3113" s="206"/>
      <c r="BSV3113" s="206"/>
      <c r="BSW3113" s="206"/>
      <c r="BSX3113" s="206"/>
      <c r="BSY3113" s="206"/>
      <c r="BSZ3113" s="206"/>
      <c r="BTA3113" s="206"/>
      <c r="BTB3113" s="206"/>
      <c r="BTC3113" s="206"/>
      <c r="BTD3113" s="206"/>
      <c r="BTE3113" s="206"/>
      <c r="BTF3113" s="206"/>
      <c r="BTG3113" s="206"/>
      <c r="BTH3113" s="206"/>
      <c r="BTI3113" s="206"/>
      <c r="BTJ3113" s="206"/>
      <c r="BTK3113" s="206"/>
      <c r="BTL3113" s="206"/>
      <c r="BTM3113" s="206"/>
      <c r="BTN3113" s="206"/>
      <c r="BTO3113" s="206"/>
      <c r="BTP3113" s="206"/>
      <c r="BTQ3113" s="206"/>
      <c r="BTR3113" s="206"/>
      <c r="BTS3113" s="206"/>
      <c r="BTT3113" s="206"/>
      <c r="BTU3113" s="206"/>
      <c r="BTV3113" s="206"/>
      <c r="BTW3113" s="206"/>
      <c r="BTX3113" s="206"/>
      <c r="BTY3113" s="206"/>
      <c r="BTZ3113" s="206"/>
      <c r="BUA3113" s="206"/>
      <c r="BUB3113" s="206"/>
      <c r="BUC3113" s="206"/>
      <c r="BUD3113" s="206"/>
      <c r="BUE3113" s="206"/>
      <c r="BUF3113" s="206"/>
      <c r="BUG3113" s="206"/>
      <c r="BUH3113" s="206"/>
      <c r="BUI3113" s="206"/>
      <c r="BUJ3113" s="206"/>
      <c r="BUK3113" s="206"/>
      <c r="BUL3113" s="206"/>
      <c r="BUM3113" s="206"/>
      <c r="BUN3113" s="206"/>
      <c r="BUO3113" s="206"/>
      <c r="BUP3113" s="206"/>
      <c r="BUQ3113" s="206"/>
      <c r="BUR3113" s="206"/>
      <c r="BUS3113" s="206"/>
      <c r="BUT3113" s="206"/>
      <c r="BUU3113" s="206"/>
      <c r="BUV3113" s="206"/>
      <c r="BUW3113" s="206"/>
      <c r="BUX3113" s="206"/>
      <c r="BUY3113" s="206"/>
      <c r="BUZ3113" s="206"/>
      <c r="BVA3113" s="206"/>
      <c r="BVB3113" s="206"/>
      <c r="BVC3113" s="206"/>
      <c r="BVD3113" s="206"/>
      <c r="BVE3113" s="206"/>
      <c r="BVF3113" s="206"/>
      <c r="BVG3113" s="206"/>
      <c r="BVH3113" s="206"/>
      <c r="BVI3113" s="206"/>
      <c r="BVJ3113" s="206"/>
      <c r="BVK3113" s="206"/>
      <c r="BVL3113" s="206"/>
      <c r="BVM3113" s="206"/>
      <c r="BVN3113" s="206"/>
      <c r="BVO3113" s="206"/>
      <c r="BVP3113" s="206"/>
      <c r="BVQ3113" s="206"/>
      <c r="BVR3113" s="206"/>
      <c r="BVS3113" s="206"/>
      <c r="BVT3113" s="206"/>
      <c r="BVU3113" s="206"/>
      <c r="BVV3113" s="206"/>
      <c r="BVW3113" s="206"/>
      <c r="BVX3113" s="206"/>
      <c r="BVY3113" s="206"/>
      <c r="BVZ3113" s="206"/>
      <c r="BWA3113" s="206"/>
      <c r="BWB3113" s="206"/>
      <c r="BWC3113" s="206"/>
      <c r="BWD3113" s="206"/>
      <c r="BWE3113" s="206"/>
      <c r="BWF3113" s="206"/>
      <c r="BWG3113" s="206"/>
      <c r="BWH3113" s="206"/>
      <c r="BWI3113" s="206"/>
      <c r="BWJ3113" s="206"/>
      <c r="BWK3113" s="206"/>
      <c r="BWL3113" s="206"/>
      <c r="BWM3113" s="206"/>
      <c r="BWN3113" s="206"/>
      <c r="BWO3113" s="206"/>
      <c r="BWP3113" s="206"/>
      <c r="BWQ3113" s="206"/>
      <c r="BWR3113" s="206"/>
      <c r="BWS3113" s="206"/>
      <c r="BWT3113" s="206"/>
      <c r="BWU3113" s="206"/>
      <c r="BWV3113" s="206"/>
      <c r="BWW3113" s="206"/>
      <c r="BWX3113" s="206"/>
      <c r="BWY3113" s="206"/>
      <c r="BWZ3113" s="206"/>
      <c r="BXA3113" s="206"/>
      <c r="BXB3113" s="206"/>
      <c r="BXC3113" s="206"/>
      <c r="BXD3113" s="206"/>
      <c r="BXE3113" s="206"/>
      <c r="BXF3113" s="206"/>
      <c r="BXG3113" s="206"/>
      <c r="BXH3113" s="206"/>
      <c r="BXI3113" s="206"/>
      <c r="BXJ3113" s="206"/>
      <c r="BXK3113" s="206"/>
      <c r="BXL3113" s="206"/>
      <c r="BXM3113" s="206"/>
      <c r="BXN3113" s="206"/>
      <c r="BXO3113" s="206"/>
      <c r="BXP3113" s="206"/>
      <c r="BXQ3113" s="206"/>
      <c r="BXR3113" s="206"/>
      <c r="BXS3113" s="206"/>
      <c r="BXT3113" s="206"/>
      <c r="BXU3113" s="206"/>
      <c r="BXV3113" s="206"/>
      <c r="BXW3113" s="206"/>
      <c r="BXX3113" s="206"/>
      <c r="BXY3113" s="206"/>
      <c r="BXZ3113" s="206"/>
      <c r="BYA3113" s="206"/>
      <c r="BYB3113" s="206"/>
      <c r="BYC3113" s="206"/>
      <c r="BYD3113" s="206"/>
      <c r="BYE3113" s="206"/>
      <c r="BYF3113" s="206"/>
      <c r="BYG3113" s="206"/>
      <c r="BYH3113" s="206"/>
      <c r="BYI3113" s="206"/>
      <c r="BYJ3113" s="206"/>
      <c r="BYK3113" s="206"/>
      <c r="BYL3113" s="206"/>
      <c r="BYM3113" s="206"/>
      <c r="BYN3113" s="206"/>
      <c r="BYO3113" s="206"/>
      <c r="BYP3113" s="206"/>
      <c r="BYQ3113" s="206"/>
      <c r="BYR3113" s="206"/>
      <c r="BYS3113" s="206"/>
      <c r="BYT3113" s="206"/>
      <c r="BYU3113" s="206"/>
      <c r="BYV3113" s="206"/>
      <c r="BYW3113" s="206"/>
      <c r="BYX3113" s="206"/>
      <c r="BYY3113" s="206"/>
      <c r="BYZ3113" s="206"/>
      <c r="BZA3113" s="206"/>
      <c r="BZB3113" s="206"/>
      <c r="BZC3113" s="206"/>
      <c r="BZD3113" s="206"/>
      <c r="BZE3113" s="206"/>
      <c r="BZF3113" s="206"/>
      <c r="BZG3113" s="206"/>
      <c r="BZH3113" s="206"/>
      <c r="BZI3113" s="206"/>
      <c r="BZJ3113" s="206"/>
      <c r="BZK3113" s="206"/>
      <c r="BZL3113" s="206"/>
      <c r="BZM3113" s="206"/>
      <c r="BZN3113" s="206"/>
      <c r="BZO3113" s="206"/>
      <c r="BZP3113" s="206"/>
      <c r="BZQ3113" s="206"/>
      <c r="BZR3113" s="206"/>
      <c r="BZS3113" s="206"/>
      <c r="BZT3113" s="206"/>
      <c r="BZU3113" s="206"/>
      <c r="BZV3113" s="206"/>
      <c r="BZW3113" s="206"/>
      <c r="BZX3113" s="206"/>
      <c r="BZY3113" s="206"/>
      <c r="BZZ3113" s="206"/>
      <c r="CAA3113" s="206"/>
      <c r="CAB3113" s="206"/>
      <c r="CAC3113" s="206"/>
      <c r="CAD3113" s="206"/>
      <c r="CAE3113" s="206"/>
      <c r="CAF3113" s="206"/>
      <c r="CAG3113" s="206"/>
      <c r="CAH3113" s="206"/>
      <c r="CAI3113" s="206"/>
      <c r="CAJ3113" s="206"/>
      <c r="CAK3113" s="206"/>
      <c r="CAL3113" s="206"/>
      <c r="CAM3113" s="206"/>
      <c r="CAN3113" s="206"/>
      <c r="CAO3113" s="206"/>
      <c r="CAP3113" s="206"/>
      <c r="CAQ3113" s="206"/>
      <c r="CAR3113" s="206"/>
      <c r="CAS3113" s="206"/>
      <c r="CAT3113" s="206"/>
      <c r="CAU3113" s="206"/>
      <c r="CAV3113" s="206"/>
      <c r="CAW3113" s="206"/>
      <c r="CAX3113" s="206"/>
      <c r="CAY3113" s="206"/>
      <c r="CAZ3113" s="206"/>
      <c r="CBA3113" s="206"/>
      <c r="CBB3113" s="206"/>
      <c r="CBC3113" s="206"/>
      <c r="CBD3113" s="206"/>
      <c r="CBE3113" s="206"/>
      <c r="CBF3113" s="206"/>
      <c r="CBG3113" s="206"/>
      <c r="CBH3113" s="206"/>
      <c r="CBI3113" s="206"/>
      <c r="CBJ3113" s="206"/>
      <c r="CBK3113" s="206"/>
      <c r="CBL3113" s="206"/>
      <c r="CBM3113" s="206"/>
      <c r="CBN3113" s="206"/>
      <c r="CBO3113" s="206"/>
      <c r="CBP3113" s="206"/>
      <c r="CBQ3113" s="206"/>
      <c r="CBR3113" s="206"/>
      <c r="CBS3113" s="206"/>
      <c r="CBT3113" s="206"/>
      <c r="CBU3113" s="206"/>
      <c r="CBV3113" s="206"/>
      <c r="CBW3113" s="206"/>
      <c r="CBX3113" s="206"/>
      <c r="CBY3113" s="206"/>
      <c r="CBZ3113" s="206"/>
      <c r="CCA3113" s="206"/>
      <c r="CCB3113" s="206"/>
      <c r="CCC3113" s="206"/>
      <c r="CCD3113" s="206"/>
      <c r="CCE3113" s="206"/>
      <c r="CCF3113" s="206"/>
      <c r="CCG3113" s="206"/>
      <c r="CCH3113" s="206"/>
      <c r="CCI3113" s="206"/>
      <c r="CCJ3113" s="206"/>
      <c r="CCK3113" s="206"/>
      <c r="CCL3113" s="206"/>
      <c r="CCM3113" s="206"/>
      <c r="CCN3113" s="206"/>
      <c r="CCO3113" s="206"/>
      <c r="CCP3113" s="206"/>
      <c r="CCQ3113" s="206"/>
      <c r="CCR3113" s="206"/>
      <c r="CCS3113" s="206"/>
      <c r="CCT3113" s="206"/>
      <c r="CCU3113" s="206"/>
      <c r="CCV3113" s="206"/>
      <c r="CCW3113" s="206"/>
      <c r="CCX3113" s="206"/>
      <c r="CCY3113" s="206"/>
      <c r="CCZ3113" s="206"/>
      <c r="CDA3113" s="206"/>
      <c r="CDB3113" s="206"/>
      <c r="CDC3113" s="206"/>
      <c r="CDD3113" s="206"/>
      <c r="CDE3113" s="206"/>
      <c r="CDF3113" s="206"/>
      <c r="CDG3113" s="206"/>
      <c r="CDH3113" s="206"/>
      <c r="CDI3113" s="206"/>
      <c r="CDJ3113" s="206"/>
      <c r="CDK3113" s="206"/>
      <c r="CDL3113" s="206"/>
      <c r="CDM3113" s="206"/>
      <c r="CDN3113" s="206"/>
      <c r="CDO3113" s="206"/>
      <c r="CDP3113" s="206"/>
      <c r="CDQ3113" s="206"/>
      <c r="CDR3113" s="206"/>
      <c r="CDS3113" s="206"/>
      <c r="CDT3113" s="206"/>
      <c r="CDU3113" s="206"/>
      <c r="CDV3113" s="206"/>
      <c r="CDW3113" s="206"/>
      <c r="CDX3113" s="206"/>
      <c r="CDY3113" s="206"/>
      <c r="CDZ3113" s="206"/>
      <c r="CEA3113" s="206"/>
      <c r="CEB3113" s="206"/>
      <c r="CEC3113" s="206"/>
      <c r="CED3113" s="206"/>
      <c r="CEE3113" s="206"/>
      <c r="CEF3113" s="206"/>
      <c r="CEG3113" s="206"/>
      <c r="CEH3113" s="206"/>
      <c r="CEI3113" s="206"/>
      <c r="CEJ3113" s="206"/>
      <c r="CEK3113" s="206"/>
      <c r="CEL3113" s="206"/>
      <c r="CEM3113" s="206"/>
      <c r="CEN3113" s="206"/>
      <c r="CEO3113" s="206"/>
      <c r="CEP3113" s="206"/>
      <c r="CEQ3113" s="206"/>
      <c r="CER3113" s="206"/>
      <c r="CES3113" s="206"/>
      <c r="CET3113" s="206"/>
      <c r="CEU3113" s="206"/>
      <c r="CEV3113" s="206"/>
      <c r="CEW3113" s="206"/>
      <c r="CEX3113" s="206"/>
      <c r="CEY3113" s="206"/>
      <c r="CEZ3113" s="206"/>
      <c r="CFA3113" s="206"/>
      <c r="CFB3113" s="206"/>
      <c r="CFC3113" s="206"/>
      <c r="CFD3113" s="206"/>
      <c r="CFE3113" s="206"/>
      <c r="CFF3113" s="206"/>
      <c r="CFG3113" s="206"/>
      <c r="CFH3113" s="206"/>
      <c r="CFI3113" s="206"/>
      <c r="CFJ3113" s="206"/>
      <c r="CFK3113" s="206"/>
      <c r="CFL3113" s="206"/>
      <c r="CFM3113" s="206"/>
      <c r="CFN3113" s="206"/>
      <c r="CFO3113" s="206"/>
      <c r="CFP3113" s="206"/>
      <c r="CFQ3113" s="206"/>
      <c r="CFR3113" s="206"/>
      <c r="CFS3113" s="206"/>
      <c r="CFT3113" s="206"/>
      <c r="CFU3113" s="206"/>
      <c r="CFV3113" s="206"/>
      <c r="CFW3113" s="206"/>
      <c r="CFX3113" s="206"/>
      <c r="CFY3113" s="206"/>
      <c r="CFZ3113" s="206"/>
      <c r="CGA3113" s="206"/>
      <c r="CGB3113" s="206"/>
      <c r="CGC3113" s="206"/>
      <c r="CGD3113" s="206"/>
      <c r="CGE3113" s="206"/>
      <c r="CGF3113" s="206"/>
      <c r="CGG3113" s="206"/>
      <c r="CGH3113" s="206"/>
      <c r="CGI3113" s="206"/>
      <c r="CGJ3113" s="206"/>
      <c r="CGK3113" s="206"/>
      <c r="CGL3113" s="206"/>
      <c r="CGM3113" s="206"/>
      <c r="CGN3113" s="206"/>
      <c r="CGO3113" s="206"/>
      <c r="CGP3113" s="206"/>
      <c r="CGQ3113" s="206"/>
      <c r="CGR3113" s="206"/>
      <c r="CGS3113" s="206"/>
      <c r="CGT3113" s="206"/>
      <c r="CGU3113" s="206"/>
      <c r="CGV3113" s="206"/>
      <c r="CGW3113" s="206"/>
      <c r="CGX3113" s="206"/>
      <c r="CGY3113" s="206"/>
      <c r="CGZ3113" s="206"/>
      <c r="CHA3113" s="206"/>
      <c r="CHB3113" s="206"/>
      <c r="CHC3113" s="206"/>
      <c r="CHD3113" s="206"/>
      <c r="CHE3113" s="206"/>
      <c r="CHF3113" s="206"/>
      <c r="CHG3113" s="206"/>
      <c r="CHH3113" s="206"/>
      <c r="CHI3113" s="206"/>
      <c r="CHJ3113" s="206"/>
      <c r="CHK3113" s="206"/>
      <c r="CHL3113" s="206"/>
      <c r="CHM3113" s="206"/>
      <c r="CHN3113" s="206"/>
      <c r="CHO3113" s="206"/>
      <c r="CHP3113" s="206"/>
      <c r="CHQ3113" s="206"/>
      <c r="CHR3113" s="206"/>
      <c r="CHS3113" s="206"/>
      <c r="CHT3113" s="206"/>
      <c r="CHU3113" s="206"/>
      <c r="CHV3113" s="206"/>
      <c r="CHW3113" s="206"/>
      <c r="CHX3113" s="206"/>
      <c r="CHY3113" s="206"/>
      <c r="CHZ3113" s="206"/>
      <c r="CIA3113" s="206"/>
      <c r="CIB3113" s="206"/>
      <c r="CIC3113" s="206"/>
      <c r="CID3113" s="206"/>
      <c r="CIE3113" s="206"/>
      <c r="CIF3113" s="206"/>
      <c r="CIG3113" s="206"/>
      <c r="CIH3113" s="206"/>
      <c r="CII3113" s="206"/>
      <c r="CIJ3113" s="206"/>
      <c r="CIK3113" s="206"/>
      <c r="CIL3113" s="206"/>
      <c r="CIM3113" s="206"/>
      <c r="CIN3113" s="206"/>
      <c r="CIO3113" s="206"/>
      <c r="CIP3113" s="206"/>
      <c r="CIQ3113" s="206"/>
      <c r="CIR3113" s="206"/>
      <c r="CIS3113" s="206"/>
      <c r="CIT3113" s="206"/>
      <c r="CIU3113" s="206"/>
      <c r="CIV3113" s="206"/>
      <c r="CIW3113" s="206"/>
      <c r="CIX3113" s="206"/>
      <c r="CIY3113" s="206"/>
      <c r="CIZ3113" s="206"/>
      <c r="CJA3113" s="206"/>
      <c r="CJB3113" s="206"/>
      <c r="CJC3113" s="206"/>
      <c r="CJD3113" s="206"/>
      <c r="CJE3113" s="206"/>
      <c r="CJF3113" s="206"/>
      <c r="CJG3113" s="206"/>
      <c r="CJH3113" s="206"/>
      <c r="CJI3113" s="206"/>
      <c r="CJJ3113" s="206"/>
      <c r="CJK3113" s="206"/>
      <c r="CJL3113" s="206"/>
      <c r="CJM3113" s="206"/>
      <c r="CJN3113" s="206"/>
      <c r="CJO3113" s="206"/>
      <c r="CJP3113" s="206"/>
      <c r="CJQ3113" s="206"/>
      <c r="CJR3113" s="206"/>
      <c r="CJS3113" s="206"/>
      <c r="CJT3113" s="206"/>
      <c r="CJU3113" s="206"/>
      <c r="CJV3113" s="206"/>
      <c r="CJW3113" s="206"/>
      <c r="CJX3113" s="206"/>
      <c r="CJY3113" s="206"/>
      <c r="CJZ3113" s="206"/>
      <c r="CKA3113" s="206"/>
      <c r="CKB3113" s="206"/>
      <c r="CKC3113" s="206"/>
      <c r="CKD3113" s="206"/>
      <c r="CKE3113" s="206"/>
      <c r="CKF3113" s="206"/>
      <c r="CKG3113" s="206"/>
      <c r="CKH3113" s="206"/>
      <c r="CKI3113" s="206"/>
      <c r="CKJ3113" s="206"/>
      <c r="CKK3113" s="206"/>
      <c r="CKL3113" s="206"/>
      <c r="CKM3113" s="206"/>
      <c r="CKN3113" s="206"/>
      <c r="CKO3113" s="206"/>
      <c r="CKP3113" s="206"/>
      <c r="CKQ3113" s="206"/>
      <c r="CKR3113" s="206"/>
      <c r="CKS3113" s="206"/>
      <c r="CKT3113" s="206"/>
      <c r="CKU3113" s="206"/>
      <c r="CKV3113" s="206"/>
      <c r="CKW3113" s="206"/>
      <c r="CKX3113" s="206"/>
      <c r="CKY3113" s="206"/>
      <c r="CKZ3113" s="206"/>
      <c r="CLA3113" s="206"/>
      <c r="CLB3113" s="206"/>
      <c r="CLC3113" s="206"/>
      <c r="CLD3113" s="206"/>
      <c r="CLE3113" s="206"/>
      <c r="CLF3113" s="206"/>
      <c r="CLG3113" s="206"/>
      <c r="CLH3113" s="206"/>
      <c r="CLI3113" s="206"/>
      <c r="CLJ3113" s="206"/>
      <c r="CLK3113" s="206"/>
      <c r="CLL3113" s="206"/>
      <c r="CLM3113" s="206"/>
      <c r="CLN3113" s="206"/>
      <c r="CLO3113" s="206"/>
      <c r="CLP3113" s="206"/>
      <c r="CLQ3113" s="206"/>
      <c r="CLR3113" s="206"/>
      <c r="CLS3113" s="206"/>
      <c r="CLT3113" s="206"/>
      <c r="CLU3113" s="206"/>
      <c r="CLV3113" s="206"/>
      <c r="CLW3113" s="206"/>
      <c r="CLX3113" s="206"/>
      <c r="CLY3113" s="206"/>
      <c r="CLZ3113" s="206"/>
      <c r="CMA3113" s="206"/>
      <c r="CMB3113" s="206"/>
      <c r="CMC3113" s="206"/>
      <c r="CMD3113" s="206"/>
      <c r="CME3113" s="206"/>
      <c r="CMF3113" s="206"/>
      <c r="CMG3113" s="206"/>
      <c r="CMH3113" s="206"/>
      <c r="CMI3113" s="206"/>
      <c r="CMJ3113" s="206"/>
      <c r="CMK3113" s="206"/>
      <c r="CML3113" s="206"/>
      <c r="CMM3113" s="206"/>
      <c r="CMN3113" s="206"/>
      <c r="CMO3113" s="206"/>
      <c r="CMP3113" s="206"/>
      <c r="CMQ3113" s="206"/>
      <c r="CMR3113" s="206"/>
      <c r="CMS3113" s="206"/>
      <c r="CMT3113" s="206"/>
      <c r="CMU3113" s="206"/>
      <c r="CMV3113" s="206"/>
      <c r="CMW3113" s="206"/>
      <c r="CMX3113" s="206"/>
      <c r="CMY3113" s="206"/>
      <c r="CMZ3113" s="206"/>
      <c r="CNA3113" s="206"/>
      <c r="CNB3113" s="206"/>
      <c r="CNC3113" s="206"/>
      <c r="CND3113" s="206"/>
      <c r="CNE3113" s="206"/>
      <c r="CNF3113" s="206"/>
      <c r="CNG3113" s="206"/>
      <c r="CNH3113" s="206"/>
      <c r="CNI3113" s="206"/>
      <c r="CNJ3113" s="206"/>
      <c r="CNK3113" s="206"/>
      <c r="CNL3113" s="206"/>
      <c r="CNM3113" s="206"/>
      <c r="CNN3113" s="206"/>
      <c r="CNO3113" s="206"/>
      <c r="CNP3113" s="206"/>
      <c r="CNQ3113" s="206"/>
      <c r="CNR3113" s="206"/>
      <c r="CNS3113" s="206"/>
      <c r="CNT3113" s="206"/>
      <c r="CNU3113" s="206"/>
      <c r="CNV3113" s="206"/>
      <c r="CNW3113" s="206"/>
      <c r="CNX3113" s="206"/>
      <c r="CNY3113" s="206"/>
      <c r="CNZ3113" s="206"/>
      <c r="COA3113" s="206"/>
      <c r="COB3113" s="206"/>
      <c r="COC3113" s="206"/>
      <c r="COD3113" s="206"/>
      <c r="COE3113" s="206"/>
      <c r="COF3113" s="206"/>
      <c r="COG3113" s="206"/>
      <c r="COH3113" s="206"/>
      <c r="COI3113" s="206"/>
      <c r="COJ3113" s="206"/>
      <c r="COK3113" s="206"/>
      <c r="COL3113" s="206"/>
      <c r="COM3113" s="206"/>
      <c r="CON3113" s="206"/>
      <c r="COO3113" s="206"/>
      <c r="COP3113" s="206"/>
      <c r="COQ3113" s="206"/>
      <c r="COR3113" s="206"/>
      <c r="COS3113" s="206"/>
      <c r="COT3113" s="206"/>
      <c r="COU3113" s="206"/>
      <c r="COV3113" s="206"/>
      <c r="COW3113" s="206"/>
      <c r="COX3113" s="206"/>
      <c r="COY3113" s="206"/>
      <c r="COZ3113" s="206"/>
      <c r="CPA3113" s="206"/>
      <c r="CPB3113" s="206"/>
      <c r="CPC3113" s="206"/>
      <c r="CPD3113" s="206"/>
      <c r="CPE3113" s="206"/>
      <c r="CPF3113" s="206"/>
      <c r="CPG3113" s="206"/>
      <c r="CPH3113" s="206"/>
      <c r="CPI3113" s="206"/>
      <c r="CPJ3113" s="206"/>
      <c r="CPK3113" s="206"/>
      <c r="CPL3113" s="206"/>
      <c r="CPM3113" s="206"/>
      <c r="CPN3113" s="206"/>
      <c r="CPO3113" s="206"/>
      <c r="CPP3113" s="206"/>
      <c r="CPQ3113" s="206"/>
      <c r="CPR3113" s="206"/>
      <c r="CPS3113" s="206"/>
      <c r="CPT3113" s="206"/>
      <c r="CPU3113" s="206"/>
      <c r="CPV3113" s="206"/>
      <c r="CPW3113" s="206"/>
      <c r="CPX3113" s="206"/>
      <c r="CPY3113" s="206"/>
      <c r="CPZ3113" s="206"/>
      <c r="CQA3113" s="206"/>
      <c r="CQB3113" s="206"/>
      <c r="CQC3113" s="206"/>
      <c r="CQD3113" s="206"/>
      <c r="CQE3113" s="206"/>
      <c r="CQF3113" s="206"/>
      <c r="CQG3113" s="206"/>
      <c r="CQH3113" s="206"/>
      <c r="CQI3113" s="206"/>
      <c r="CQJ3113" s="206"/>
      <c r="CQK3113" s="206"/>
      <c r="CQL3113" s="206"/>
      <c r="CQM3113" s="206"/>
      <c r="CQN3113" s="206"/>
      <c r="CQO3113" s="206"/>
      <c r="CQP3113" s="206"/>
      <c r="CQQ3113" s="206"/>
      <c r="CQR3113" s="206"/>
      <c r="CQS3113" s="206"/>
      <c r="CQT3113" s="206"/>
      <c r="CQU3113" s="206"/>
      <c r="CQV3113" s="206"/>
      <c r="CQW3113" s="206"/>
      <c r="CQX3113" s="206"/>
      <c r="CQY3113" s="206"/>
      <c r="CQZ3113" s="206"/>
      <c r="CRA3113" s="206"/>
      <c r="CRB3113" s="206"/>
      <c r="CRC3113" s="206"/>
      <c r="CRD3113" s="206"/>
      <c r="CRE3113" s="206"/>
      <c r="CRF3113" s="206"/>
      <c r="CRG3113" s="206"/>
      <c r="CRH3113" s="206"/>
      <c r="CRI3113" s="206"/>
      <c r="CRJ3113" s="206"/>
      <c r="CRK3113" s="206"/>
      <c r="CRL3113" s="206"/>
      <c r="CRM3113" s="206"/>
      <c r="CRN3113" s="206"/>
      <c r="CRO3113" s="206"/>
      <c r="CRP3113" s="206"/>
      <c r="CRQ3113" s="206"/>
      <c r="CRR3113" s="206"/>
      <c r="CRS3113" s="206"/>
      <c r="CRT3113" s="206"/>
      <c r="CRU3113" s="206"/>
      <c r="CRV3113" s="206"/>
      <c r="CRW3113" s="206"/>
      <c r="CRX3113" s="206"/>
      <c r="CRY3113" s="206"/>
      <c r="CRZ3113" s="206"/>
      <c r="CSA3113" s="206"/>
      <c r="CSB3113" s="206"/>
      <c r="CSC3113" s="206"/>
      <c r="CSD3113" s="206"/>
      <c r="CSE3113" s="206"/>
      <c r="CSF3113" s="206"/>
      <c r="CSG3113" s="206"/>
      <c r="CSH3113" s="206"/>
      <c r="CSI3113" s="206"/>
      <c r="CSJ3113" s="206"/>
      <c r="CSK3113" s="206"/>
      <c r="CSL3113" s="206"/>
      <c r="CSM3113" s="206"/>
      <c r="CSN3113" s="206"/>
      <c r="CSO3113" s="206"/>
      <c r="CSP3113" s="206"/>
      <c r="CSQ3113" s="206"/>
      <c r="CSR3113" s="206"/>
      <c r="CSS3113" s="206"/>
      <c r="CST3113" s="206"/>
      <c r="CSU3113" s="206"/>
      <c r="CSV3113" s="206"/>
      <c r="CSW3113" s="206"/>
      <c r="CSX3113" s="206"/>
      <c r="CSY3113" s="206"/>
      <c r="CSZ3113" s="206"/>
      <c r="CTA3113" s="206"/>
      <c r="CTB3113" s="206"/>
      <c r="CTC3113" s="206"/>
      <c r="CTD3113" s="206"/>
      <c r="CTE3113" s="206"/>
      <c r="CTF3113" s="206"/>
      <c r="CTG3113" s="206"/>
      <c r="CTH3113" s="206"/>
      <c r="CTI3113" s="206"/>
      <c r="CTJ3113" s="206"/>
      <c r="CTK3113" s="206"/>
      <c r="CTL3113" s="206"/>
      <c r="CTM3113" s="206"/>
      <c r="CTN3113" s="206"/>
      <c r="CTO3113" s="206"/>
      <c r="CTP3113" s="206"/>
      <c r="CTQ3113" s="206"/>
      <c r="CTR3113" s="206"/>
      <c r="CTS3113" s="206"/>
      <c r="CTT3113" s="206"/>
      <c r="CTU3113" s="206"/>
      <c r="CTV3113" s="206"/>
      <c r="CTW3113" s="206"/>
      <c r="CTX3113" s="206"/>
      <c r="CTY3113" s="206"/>
      <c r="CTZ3113" s="206"/>
      <c r="CUA3113" s="206"/>
      <c r="CUB3113" s="206"/>
      <c r="CUC3113" s="206"/>
      <c r="CUD3113" s="206"/>
      <c r="CUE3113" s="206"/>
      <c r="CUF3113" s="206"/>
      <c r="CUG3113" s="206"/>
      <c r="CUH3113" s="206"/>
      <c r="CUI3113" s="206"/>
      <c r="CUJ3113" s="206"/>
      <c r="CUK3113" s="206"/>
      <c r="CUL3113" s="206"/>
      <c r="CUM3113" s="206"/>
      <c r="CUN3113" s="206"/>
      <c r="CUO3113" s="206"/>
      <c r="CUP3113" s="206"/>
      <c r="CUQ3113" s="206"/>
      <c r="CUR3113" s="206"/>
      <c r="CUS3113" s="206"/>
      <c r="CUT3113" s="206"/>
      <c r="CUU3113" s="206"/>
      <c r="CUV3113" s="206"/>
      <c r="CUW3113" s="206"/>
      <c r="CUX3113" s="206"/>
      <c r="CUY3113" s="206"/>
      <c r="CUZ3113" s="206"/>
      <c r="CVA3113" s="206"/>
      <c r="CVB3113" s="206"/>
      <c r="CVC3113" s="206"/>
      <c r="CVD3113" s="206"/>
      <c r="CVE3113" s="206"/>
      <c r="CVF3113" s="206"/>
      <c r="CVG3113" s="206"/>
      <c r="CVH3113" s="206"/>
      <c r="CVI3113" s="206"/>
      <c r="CVJ3113" s="206"/>
      <c r="CVK3113" s="206"/>
      <c r="CVL3113" s="206"/>
      <c r="CVM3113" s="206"/>
      <c r="CVN3113" s="206"/>
      <c r="CVO3113" s="206"/>
      <c r="CVP3113" s="206"/>
      <c r="CVQ3113" s="206"/>
      <c r="CVR3113" s="206"/>
      <c r="CVS3113" s="206"/>
      <c r="CVT3113" s="206"/>
      <c r="CVU3113" s="206"/>
      <c r="CVV3113" s="206"/>
      <c r="CVW3113" s="206"/>
      <c r="CVX3113" s="206"/>
      <c r="CVY3113" s="206"/>
      <c r="CVZ3113" s="206"/>
      <c r="CWA3113" s="206"/>
      <c r="CWB3113" s="206"/>
      <c r="CWC3113" s="206"/>
      <c r="CWD3113" s="206"/>
      <c r="CWE3113" s="206"/>
      <c r="CWF3113" s="206"/>
      <c r="CWG3113" s="206"/>
      <c r="CWH3113" s="206"/>
      <c r="CWI3113" s="206"/>
      <c r="CWJ3113" s="206"/>
      <c r="CWK3113" s="206"/>
      <c r="CWL3113" s="206"/>
      <c r="CWM3113" s="206"/>
      <c r="CWN3113" s="206"/>
      <c r="CWO3113" s="206"/>
      <c r="CWP3113" s="206"/>
      <c r="CWQ3113" s="206"/>
      <c r="CWR3113" s="206"/>
      <c r="CWS3113" s="206"/>
      <c r="CWT3113" s="206"/>
      <c r="CWU3113" s="206"/>
      <c r="CWV3113" s="206"/>
      <c r="CWW3113" s="206"/>
      <c r="CWX3113" s="206"/>
      <c r="CWY3113" s="206"/>
      <c r="CWZ3113" s="206"/>
      <c r="CXA3113" s="206"/>
      <c r="CXB3113" s="206"/>
      <c r="CXC3113" s="206"/>
      <c r="CXD3113" s="206"/>
      <c r="CXE3113" s="206"/>
      <c r="CXF3113" s="206"/>
      <c r="CXG3113" s="206"/>
      <c r="CXH3113" s="206"/>
      <c r="CXI3113" s="206"/>
      <c r="CXJ3113" s="206"/>
      <c r="CXK3113" s="206"/>
      <c r="CXL3113" s="206"/>
      <c r="CXM3113" s="206"/>
      <c r="CXN3113" s="206"/>
      <c r="CXO3113" s="206"/>
      <c r="CXP3113" s="206"/>
      <c r="CXQ3113" s="206"/>
      <c r="CXR3113" s="206"/>
      <c r="CXS3113" s="206"/>
      <c r="CXT3113" s="206"/>
      <c r="CXU3113" s="206"/>
      <c r="CXV3113" s="206"/>
      <c r="CXW3113" s="206"/>
      <c r="CXX3113" s="206"/>
      <c r="CXY3113" s="206"/>
      <c r="CXZ3113" s="206"/>
      <c r="CYA3113" s="206"/>
      <c r="CYB3113" s="206"/>
      <c r="CYC3113" s="206"/>
      <c r="CYD3113" s="206"/>
      <c r="CYE3113" s="206"/>
      <c r="CYF3113" s="206"/>
      <c r="CYG3113" s="206"/>
      <c r="CYH3113" s="206"/>
      <c r="CYI3113" s="206"/>
      <c r="CYJ3113" s="206"/>
      <c r="CYK3113" s="206"/>
      <c r="CYL3113" s="206"/>
      <c r="CYM3113" s="206"/>
      <c r="CYN3113" s="206"/>
      <c r="CYO3113" s="206"/>
      <c r="CYP3113" s="206"/>
      <c r="CYQ3113" s="206"/>
      <c r="CYR3113" s="206"/>
      <c r="CYS3113" s="206"/>
      <c r="CYT3113" s="206"/>
      <c r="CYU3113" s="206"/>
      <c r="CYV3113" s="206"/>
      <c r="CYW3113" s="206"/>
      <c r="CYX3113" s="206"/>
      <c r="CYY3113" s="206"/>
      <c r="CYZ3113" s="206"/>
      <c r="CZA3113" s="206"/>
      <c r="CZB3113" s="206"/>
      <c r="CZC3113" s="206"/>
      <c r="CZD3113" s="206"/>
      <c r="CZE3113" s="206"/>
      <c r="CZF3113" s="206"/>
      <c r="CZG3113" s="206"/>
      <c r="CZH3113" s="206"/>
      <c r="CZI3113" s="206"/>
      <c r="CZJ3113" s="206"/>
      <c r="CZK3113" s="206"/>
      <c r="CZL3113" s="206"/>
      <c r="CZM3113" s="206"/>
      <c r="CZN3113" s="206"/>
      <c r="CZO3113" s="206"/>
      <c r="CZP3113" s="206"/>
      <c r="CZQ3113" s="206"/>
      <c r="CZR3113" s="206"/>
      <c r="CZS3113" s="206"/>
      <c r="CZT3113" s="206"/>
      <c r="CZU3113" s="206"/>
      <c r="CZV3113" s="206"/>
      <c r="CZW3113" s="206"/>
      <c r="CZX3113" s="206"/>
      <c r="CZY3113" s="206"/>
      <c r="CZZ3113" s="206"/>
      <c r="DAA3113" s="206"/>
      <c r="DAB3113" s="206"/>
      <c r="DAC3113" s="206"/>
      <c r="DAD3113" s="206"/>
      <c r="DAE3113" s="206"/>
      <c r="DAF3113" s="206"/>
      <c r="DAG3113" s="206"/>
      <c r="DAH3113" s="206"/>
      <c r="DAI3113" s="206"/>
      <c r="DAJ3113" s="206"/>
      <c r="DAK3113" s="206"/>
      <c r="DAL3113" s="206"/>
      <c r="DAM3113" s="206"/>
      <c r="DAN3113" s="206"/>
      <c r="DAO3113" s="206"/>
      <c r="DAP3113" s="206"/>
      <c r="DAQ3113" s="206"/>
      <c r="DAR3113" s="206"/>
      <c r="DAS3113" s="206"/>
      <c r="DAT3113" s="206"/>
      <c r="DAU3113" s="206"/>
      <c r="DAV3113" s="206"/>
      <c r="DAW3113" s="206"/>
      <c r="DAX3113" s="206"/>
      <c r="DAY3113" s="206"/>
      <c r="DAZ3113" s="206"/>
      <c r="DBA3113" s="206"/>
      <c r="DBB3113" s="206"/>
      <c r="DBC3113" s="206"/>
      <c r="DBD3113" s="206"/>
      <c r="DBE3113" s="206"/>
      <c r="DBF3113" s="206"/>
      <c r="DBG3113" s="206"/>
      <c r="DBH3113" s="206"/>
      <c r="DBI3113" s="206"/>
      <c r="DBJ3113" s="206"/>
      <c r="DBK3113" s="206"/>
      <c r="DBL3113" s="206"/>
      <c r="DBM3113" s="206"/>
      <c r="DBN3113" s="206"/>
      <c r="DBO3113" s="206"/>
      <c r="DBP3113" s="206"/>
      <c r="DBQ3113" s="206"/>
      <c r="DBR3113" s="206"/>
      <c r="DBS3113" s="206"/>
      <c r="DBT3113" s="206"/>
      <c r="DBU3113" s="206"/>
      <c r="DBV3113" s="206"/>
      <c r="DBW3113" s="206"/>
      <c r="DBX3113" s="206"/>
      <c r="DBY3113" s="206"/>
      <c r="DBZ3113" s="206"/>
      <c r="DCA3113" s="206"/>
      <c r="DCB3113" s="206"/>
      <c r="DCC3113" s="206"/>
      <c r="DCD3113" s="206"/>
      <c r="DCE3113" s="206"/>
      <c r="DCF3113" s="206"/>
      <c r="DCG3113" s="206"/>
      <c r="DCH3113" s="206"/>
      <c r="DCI3113" s="206"/>
      <c r="DCJ3113" s="206"/>
      <c r="DCK3113" s="206"/>
      <c r="DCL3113" s="206"/>
      <c r="DCM3113" s="206"/>
      <c r="DCN3113" s="206"/>
      <c r="DCO3113" s="206"/>
      <c r="DCP3113" s="206"/>
      <c r="DCQ3113" s="206"/>
      <c r="DCR3113" s="206"/>
      <c r="DCS3113" s="206"/>
      <c r="DCT3113" s="206"/>
      <c r="DCU3113" s="206"/>
      <c r="DCV3113" s="206"/>
      <c r="DCW3113" s="206"/>
      <c r="DCX3113" s="206"/>
      <c r="DCY3113" s="206"/>
      <c r="DCZ3113" s="206"/>
      <c r="DDA3113" s="206"/>
      <c r="DDB3113" s="206"/>
      <c r="DDC3113" s="206"/>
      <c r="DDD3113" s="206"/>
      <c r="DDE3113" s="206"/>
      <c r="DDF3113" s="206"/>
      <c r="DDG3113" s="206"/>
      <c r="DDH3113" s="206"/>
      <c r="DDI3113" s="206"/>
      <c r="DDJ3113" s="206"/>
      <c r="DDK3113" s="206"/>
      <c r="DDL3113" s="206"/>
      <c r="DDM3113" s="206"/>
      <c r="DDN3113" s="206"/>
      <c r="DDO3113" s="206"/>
      <c r="DDP3113" s="206"/>
      <c r="DDQ3113" s="206"/>
      <c r="DDR3113" s="206"/>
      <c r="DDS3113" s="206"/>
      <c r="DDT3113" s="206"/>
      <c r="DDU3113" s="206"/>
      <c r="DDV3113" s="206"/>
      <c r="DDW3113" s="206"/>
      <c r="DDX3113" s="206"/>
      <c r="DDY3113" s="206"/>
      <c r="DDZ3113" s="206"/>
      <c r="DEA3113" s="206"/>
      <c r="DEB3113" s="206"/>
      <c r="DEC3113" s="206"/>
      <c r="DED3113" s="206"/>
      <c r="DEE3113" s="206"/>
      <c r="DEF3113" s="206"/>
      <c r="DEG3113" s="206"/>
      <c r="DEH3113" s="206"/>
      <c r="DEI3113" s="206"/>
      <c r="DEJ3113" s="206"/>
      <c r="DEK3113" s="206"/>
      <c r="DEL3113" s="206"/>
      <c r="DEM3113" s="206"/>
      <c r="DEN3113" s="206"/>
      <c r="DEO3113" s="206"/>
      <c r="DEP3113" s="206"/>
      <c r="DEQ3113" s="206"/>
      <c r="DER3113" s="206"/>
      <c r="DES3113" s="206"/>
      <c r="DET3113" s="206"/>
      <c r="DEU3113" s="206"/>
      <c r="DEV3113" s="206"/>
      <c r="DEW3113" s="206"/>
      <c r="DEX3113" s="206"/>
      <c r="DEY3113" s="206"/>
      <c r="DEZ3113" s="206"/>
      <c r="DFA3113" s="206"/>
      <c r="DFB3113" s="206"/>
      <c r="DFC3113" s="206"/>
      <c r="DFD3113" s="206"/>
      <c r="DFE3113" s="206"/>
      <c r="DFF3113" s="206"/>
      <c r="DFG3113" s="206"/>
      <c r="DFH3113" s="206"/>
      <c r="DFI3113" s="206"/>
      <c r="DFJ3113" s="206"/>
      <c r="DFK3113" s="206"/>
      <c r="DFL3113" s="206"/>
      <c r="DFM3113" s="206"/>
      <c r="DFN3113" s="206"/>
      <c r="DFO3113" s="206"/>
      <c r="DFP3113" s="206"/>
      <c r="DFQ3113" s="206"/>
      <c r="DFR3113" s="206"/>
      <c r="DFS3113" s="206"/>
      <c r="DFT3113" s="206"/>
      <c r="DFU3113" s="206"/>
      <c r="DFV3113" s="206"/>
      <c r="DFW3113" s="206"/>
      <c r="DFX3113" s="206"/>
      <c r="DFY3113" s="206"/>
      <c r="DFZ3113" s="206"/>
      <c r="DGA3113" s="206"/>
      <c r="DGB3113" s="206"/>
      <c r="DGC3113" s="206"/>
      <c r="DGD3113" s="206"/>
      <c r="DGE3113" s="206"/>
      <c r="DGF3113" s="206"/>
      <c r="DGG3113" s="206"/>
      <c r="DGH3113" s="206"/>
      <c r="DGI3113" s="206"/>
      <c r="DGJ3113" s="206"/>
      <c r="DGK3113" s="206"/>
      <c r="DGL3113" s="206"/>
      <c r="DGM3113" s="206"/>
      <c r="DGN3113" s="206"/>
      <c r="DGO3113" s="206"/>
      <c r="DGP3113" s="206"/>
      <c r="DGQ3113" s="206"/>
      <c r="DGR3113" s="206"/>
      <c r="DGS3113" s="206"/>
      <c r="DGT3113" s="206"/>
      <c r="DGU3113" s="206"/>
      <c r="DGV3113" s="206"/>
      <c r="DGW3113" s="206"/>
      <c r="DGX3113" s="206"/>
      <c r="DGY3113" s="206"/>
      <c r="DGZ3113" s="206"/>
      <c r="DHA3113" s="206"/>
      <c r="DHB3113" s="206"/>
      <c r="DHC3113" s="206"/>
      <c r="DHD3113" s="206"/>
      <c r="DHE3113" s="206"/>
      <c r="DHF3113" s="206"/>
      <c r="DHG3113" s="206"/>
      <c r="DHH3113" s="206"/>
      <c r="DHI3113" s="206"/>
      <c r="DHJ3113" s="206"/>
      <c r="DHK3113" s="206"/>
      <c r="DHL3113" s="206"/>
      <c r="DHM3113" s="206"/>
      <c r="DHN3113" s="206"/>
      <c r="DHO3113" s="206"/>
      <c r="DHP3113" s="206"/>
      <c r="DHQ3113" s="206"/>
      <c r="DHR3113" s="206"/>
      <c r="DHS3113" s="206"/>
      <c r="DHT3113" s="206"/>
      <c r="DHU3113" s="206"/>
      <c r="DHV3113" s="206"/>
      <c r="DHW3113" s="206"/>
      <c r="DHX3113" s="206"/>
      <c r="DHY3113" s="206"/>
      <c r="DHZ3113" s="206"/>
      <c r="DIA3113" s="206"/>
      <c r="DIB3113" s="206"/>
      <c r="DIC3113" s="206"/>
      <c r="DID3113" s="206"/>
      <c r="DIE3113" s="206"/>
      <c r="DIF3113" s="206"/>
      <c r="DIG3113" s="206"/>
      <c r="DIH3113" s="206"/>
      <c r="DII3113" s="206"/>
      <c r="DIJ3113" s="206"/>
      <c r="DIK3113" s="206"/>
      <c r="DIL3113" s="206"/>
      <c r="DIM3113" s="206"/>
      <c r="DIN3113" s="206"/>
      <c r="DIO3113" s="206"/>
      <c r="DIP3113" s="206"/>
      <c r="DIQ3113" s="206"/>
      <c r="DIR3113" s="206"/>
      <c r="DIS3113" s="206"/>
      <c r="DIT3113" s="206"/>
      <c r="DIU3113" s="206"/>
      <c r="DIV3113" s="206"/>
      <c r="DIW3113" s="206"/>
      <c r="DIX3113" s="206"/>
      <c r="DIY3113" s="206"/>
      <c r="DIZ3113" s="206"/>
      <c r="DJA3113" s="206"/>
      <c r="DJB3113" s="206"/>
      <c r="DJC3113" s="206"/>
      <c r="DJD3113" s="206"/>
      <c r="DJE3113" s="206"/>
      <c r="DJF3113" s="206"/>
      <c r="DJG3113" s="206"/>
      <c r="DJH3113" s="206"/>
      <c r="DJI3113" s="206"/>
      <c r="DJJ3113" s="206"/>
      <c r="DJK3113" s="206"/>
      <c r="DJL3113" s="206"/>
      <c r="DJM3113" s="206"/>
      <c r="DJN3113" s="206"/>
      <c r="DJO3113" s="206"/>
      <c r="DJP3113" s="206"/>
      <c r="DJQ3113" s="206"/>
      <c r="DJR3113" s="206"/>
      <c r="DJS3113" s="206"/>
      <c r="DJT3113" s="206"/>
      <c r="DJU3113" s="206"/>
      <c r="DJV3113" s="206"/>
      <c r="DJW3113" s="206"/>
      <c r="DJX3113" s="206"/>
      <c r="DJY3113" s="206"/>
      <c r="DJZ3113" s="206"/>
      <c r="DKA3113" s="206"/>
      <c r="DKB3113" s="206"/>
      <c r="DKC3113" s="206"/>
      <c r="DKD3113" s="206"/>
      <c r="DKE3113" s="206"/>
      <c r="DKF3113" s="206"/>
      <c r="DKG3113" s="206"/>
      <c r="DKH3113" s="206"/>
      <c r="DKI3113" s="206"/>
      <c r="DKJ3113" s="206"/>
      <c r="DKK3113" s="206"/>
      <c r="DKL3113" s="206"/>
      <c r="DKM3113" s="206"/>
      <c r="DKN3113" s="206"/>
      <c r="DKO3113" s="206"/>
      <c r="DKP3113" s="206"/>
      <c r="DKQ3113" s="206"/>
      <c r="DKR3113" s="206"/>
      <c r="DKS3113" s="206"/>
      <c r="DKT3113" s="206"/>
      <c r="DKU3113" s="206"/>
      <c r="DKV3113" s="206"/>
      <c r="DKW3113" s="206"/>
      <c r="DKX3113" s="206"/>
      <c r="DKY3113" s="206"/>
      <c r="DKZ3113" s="206"/>
      <c r="DLA3113" s="206"/>
      <c r="DLB3113" s="206"/>
      <c r="DLC3113" s="206"/>
      <c r="DLD3113" s="206"/>
      <c r="DLE3113" s="206"/>
      <c r="DLF3113" s="206"/>
      <c r="DLG3113" s="206"/>
      <c r="DLH3113" s="206"/>
      <c r="DLI3113" s="206"/>
      <c r="DLJ3113" s="206"/>
      <c r="DLK3113" s="206"/>
      <c r="DLL3113" s="206"/>
      <c r="DLM3113" s="206"/>
      <c r="DLN3113" s="206"/>
      <c r="DLO3113" s="206"/>
      <c r="DLP3113" s="206"/>
      <c r="DLQ3113" s="206"/>
      <c r="DLR3113" s="206"/>
      <c r="DLS3113" s="206"/>
      <c r="DLT3113" s="206"/>
      <c r="DLU3113" s="206"/>
      <c r="DLV3113" s="206"/>
      <c r="DLW3113" s="206"/>
      <c r="DLX3113" s="206"/>
      <c r="DLY3113" s="206"/>
      <c r="DLZ3113" s="206"/>
      <c r="DMA3113" s="206"/>
      <c r="DMB3113" s="206"/>
      <c r="DMC3113" s="206"/>
      <c r="DMD3113" s="206"/>
      <c r="DME3113" s="206"/>
      <c r="DMF3113" s="206"/>
      <c r="DMG3113" s="206"/>
      <c r="DMH3113" s="206"/>
      <c r="DMI3113" s="206"/>
      <c r="DMJ3113" s="206"/>
      <c r="DMK3113" s="206"/>
      <c r="DML3113" s="206"/>
      <c r="DMM3113" s="206"/>
      <c r="DMN3113" s="206"/>
      <c r="DMO3113" s="206"/>
      <c r="DMP3113" s="206"/>
      <c r="DMQ3113" s="206"/>
      <c r="DMR3113" s="206"/>
      <c r="DMS3113" s="206"/>
      <c r="DMT3113" s="206"/>
      <c r="DMU3113" s="206"/>
      <c r="DMV3113" s="206"/>
      <c r="DMW3113" s="206"/>
      <c r="DMX3113" s="206"/>
      <c r="DMY3113" s="206"/>
      <c r="DMZ3113" s="206"/>
      <c r="DNA3113" s="206"/>
      <c r="DNB3113" s="206"/>
      <c r="DNC3113" s="206"/>
      <c r="DND3113" s="206"/>
      <c r="DNE3113" s="206"/>
      <c r="DNF3113" s="206"/>
      <c r="DNG3113" s="206"/>
      <c r="DNH3113" s="206"/>
      <c r="DNI3113" s="206"/>
      <c r="DNJ3113" s="206"/>
      <c r="DNK3113" s="206"/>
      <c r="DNL3113" s="206"/>
      <c r="DNM3113" s="206"/>
      <c r="DNN3113" s="206"/>
      <c r="DNO3113" s="206"/>
      <c r="DNP3113" s="206"/>
      <c r="DNQ3113" s="206"/>
      <c r="DNR3113" s="206"/>
      <c r="DNS3113" s="206"/>
      <c r="DNT3113" s="206"/>
      <c r="DNU3113" s="206"/>
      <c r="DNV3113" s="206"/>
      <c r="DNW3113" s="206"/>
      <c r="DNX3113" s="206"/>
      <c r="DNY3113" s="206"/>
      <c r="DNZ3113" s="206"/>
      <c r="DOA3113" s="206"/>
      <c r="DOB3113" s="206"/>
      <c r="DOC3113" s="206"/>
      <c r="DOD3113" s="206"/>
      <c r="DOE3113" s="206"/>
      <c r="DOF3113" s="206"/>
      <c r="DOG3113" s="206"/>
      <c r="DOH3113" s="206"/>
      <c r="DOI3113" s="206"/>
      <c r="DOJ3113" s="206"/>
      <c r="DOK3113" s="206"/>
      <c r="DOL3113" s="206"/>
      <c r="DOM3113" s="206"/>
      <c r="DON3113" s="206"/>
      <c r="DOO3113" s="206"/>
      <c r="DOP3113" s="206"/>
      <c r="DOQ3113" s="206"/>
      <c r="DOR3113" s="206"/>
      <c r="DOS3113" s="206"/>
      <c r="DOT3113" s="206"/>
      <c r="DOU3113" s="206"/>
      <c r="DOV3113" s="206"/>
      <c r="DOW3113" s="206"/>
      <c r="DOX3113" s="206"/>
      <c r="DOY3113" s="206"/>
      <c r="DOZ3113" s="206"/>
      <c r="DPA3113" s="206"/>
      <c r="DPB3113" s="206"/>
      <c r="DPC3113" s="206"/>
      <c r="DPD3113" s="206"/>
      <c r="DPE3113" s="206"/>
      <c r="DPF3113" s="206"/>
      <c r="DPG3113" s="206"/>
      <c r="DPH3113" s="206"/>
      <c r="DPI3113" s="206"/>
      <c r="DPJ3113" s="206"/>
      <c r="DPK3113" s="206"/>
      <c r="DPL3113" s="206"/>
      <c r="DPM3113" s="206"/>
      <c r="DPN3113" s="206"/>
      <c r="DPO3113" s="206"/>
      <c r="DPP3113" s="206"/>
      <c r="DPQ3113" s="206"/>
      <c r="DPR3113" s="206"/>
      <c r="DPS3113" s="206"/>
      <c r="DPT3113" s="206"/>
      <c r="DPU3113" s="206"/>
      <c r="DPV3113" s="206"/>
      <c r="DPW3113" s="206"/>
      <c r="DPX3113" s="206"/>
      <c r="DPY3113" s="206"/>
      <c r="DPZ3113" s="206"/>
      <c r="DQA3113" s="206"/>
      <c r="DQB3113" s="206"/>
      <c r="DQC3113" s="206"/>
      <c r="DQD3113" s="206"/>
      <c r="DQE3113" s="206"/>
      <c r="DQF3113" s="206"/>
      <c r="DQG3113" s="206"/>
      <c r="DQH3113" s="206"/>
      <c r="DQI3113" s="206"/>
      <c r="DQJ3113" s="206"/>
      <c r="DQK3113" s="206"/>
      <c r="DQL3113" s="206"/>
      <c r="DQM3113" s="206"/>
      <c r="DQN3113" s="206"/>
      <c r="DQO3113" s="206"/>
      <c r="DQP3113" s="206"/>
      <c r="DQQ3113" s="206"/>
      <c r="DQR3113" s="206"/>
      <c r="DQS3113" s="206"/>
      <c r="DQT3113" s="206"/>
      <c r="DQU3113" s="206"/>
      <c r="DQV3113" s="206"/>
      <c r="DQW3113" s="206"/>
      <c r="DQX3113" s="206"/>
      <c r="DQY3113" s="206"/>
      <c r="DQZ3113" s="206"/>
      <c r="DRA3113" s="206"/>
      <c r="DRB3113" s="206"/>
      <c r="DRC3113" s="206"/>
      <c r="DRD3113" s="206"/>
      <c r="DRE3113" s="206"/>
      <c r="DRF3113" s="206"/>
      <c r="DRG3113" s="206"/>
      <c r="DRH3113" s="206"/>
      <c r="DRI3113" s="206"/>
      <c r="DRJ3113" s="206"/>
      <c r="DRK3113" s="206"/>
      <c r="DRL3113" s="206"/>
      <c r="DRM3113" s="206"/>
      <c r="DRN3113" s="206"/>
      <c r="DRO3113" s="206"/>
      <c r="DRP3113" s="206"/>
      <c r="DRQ3113" s="206"/>
      <c r="DRR3113" s="206"/>
      <c r="DRS3113" s="206"/>
      <c r="DRT3113" s="206"/>
      <c r="DRU3113" s="206"/>
      <c r="DRV3113" s="206"/>
      <c r="DRW3113" s="206"/>
      <c r="DRX3113" s="206"/>
      <c r="DRY3113" s="206"/>
      <c r="DRZ3113" s="206"/>
      <c r="DSA3113" s="206"/>
      <c r="DSB3113" s="206"/>
      <c r="DSC3113" s="206"/>
      <c r="DSD3113" s="206"/>
      <c r="DSE3113" s="206"/>
      <c r="DSF3113" s="206"/>
      <c r="DSG3113" s="206"/>
      <c r="DSH3113" s="206"/>
      <c r="DSI3113" s="206"/>
      <c r="DSJ3113" s="206"/>
      <c r="DSK3113" s="206"/>
      <c r="DSL3113" s="206"/>
      <c r="DSM3113" s="206"/>
      <c r="DSN3113" s="206"/>
      <c r="DSO3113" s="206"/>
      <c r="DSP3113" s="206"/>
      <c r="DSQ3113" s="206"/>
      <c r="DSR3113" s="206"/>
      <c r="DSS3113" s="206"/>
      <c r="DST3113" s="206"/>
      <c r="DSU3113" s="206"/>
      <c r="DSV3113" s="206"/>
      <c r="DSW3113" s="206"/>
      <c r="DSX3113" s="206"/>
      <c r="DSY3113" s="206"/>
      <c r="DSZ3113" s="206"/>
      <c r="DTA3113" s="206"/>
      <c r="DTB3113" s="206"/>
      <c r="DTC3113" s="206"/>
      <c r="DTD3113" s="206"/>
      <c r="DTE3113" s="206"/>
      <c r="DTF3113" s="206"/>
      <c r="DTG3113" s="206"/>
      <c r="DTH3113" s="206"/>
      <c r="DTI3113" s="206"/>
      <c r="DTJ3113" s="206"/>
      <c r="DTK3113" s="206"/>
      <c r="DTL3113" s="206"/>
      <c r="DTM3113" s="206"/>
      <c r="DTN3113" s="206"/>
      <c r="DTO3113" s="206"/>
      <c r="DTP3113" s="206"/>
      <c r="DTQ3113" s="206"/>
      <c r="DTR3113" s="206"/>
      <c r="DTS3113" s="206"/>
      <c r="DTT3113" s="206"/>
      <c r="DTU3113" s="206"/>
      <c r="DTV3113" s="206"/>
      <c r="DTW3113" s="206"/>
      <c r="DTX3113" s="206"/>
      <c r="DTY3113" s="206"/>
      <c r="DTZ3113" s="206"/>
      <c r="DUA3113" s="206"/>
      <c r="DUB3113" s="206"/>
      <c r="DUC3113" s="206"/>
      <c r="DUD3113" s="206"/>
      <c r="DUE3113" s="206"/>
      <c r="DUF3113" s="206"/>
      <c r="DUG3113" s="206"/>
      <c r="DUH3113" s="206"/>
      <c r="DUI3113" s="206"/>
      <c r="DUJ3113" s="206"/>
      <c r="DUK3113" s="206"/>
      <c r="DUL3113" s="206"/>
      <c r="DUM3113" s="206"/>
      <c r="DUN3113" s="206"/>
      <c r="DUO3113" s="206"/>
      <c r="DUP3113" s="206"/>
      <c r="DUQ3113" s="206"/>
      <c r="DUR3113" s="206"/>
      <c r="DUS3113" s="206"/>
      <c r="DUT3113" s="206"/>
      <c r="DUU3113" s="206"/>
      <c r="DUV3113" s="206"/>
      <c r="DUW3113" s="206"/>
      <c r="DUX3113" s="206"/>
      <c r="DUY3113" s="206"/>
      <c r="DUZ3113" s="206"/>
      <c r="DVA3113" s="206"/>
      <c r="DVB3113" s="206"/>
      <c r="DVC3113" s="206"/>
      <c r="DVD3113" s="206"/>
      <c r="DVE3113" s="206"/>
      <c r="DVF3113" s="206"/>
      <c r="DVG3113" s="206"/>
      <c r="DVH3113" s="206"/>
      <c r="DVI3113" s="206"/>
      <c r="DVJ3113" s="206"/>
      <c r="DVK3113" s="206"/>
      <c r="DVL3113" s="206"/>
      <c r="DVM3113" s="206"/>
      <c r="DVN3113" s="206"/>
      <c r="DVO3113" s="206"/>
      <c r="DVP3113" s="206"/>
      <c r="DVQ3113" s="206"/>
      <c r="DVR3113" s="206"/>
      <c r="DVS3113" s="206"/>
      <c r="DVT3113" s="206"/>
      <c r="DVU3113" s="206"/>
      <c r="DVV3113" s="206"/>
      <c r="DVW3113" s="206"/>
      <c r="DVX3113" s="206"/>
      <c r="DVY3113" s="206"/>
      <c r="DVZ3113" s="206"/>
      <c r="DWA3113" s="206"/>
      <c r="DWB3113" s="206"/>
      <c r="DWC3113" s="206"/>
      <c r="DWD3113" s="206"/>
      <c r="DWE3113" s="206"/>
      <c r="DWF3113" s="206"/>
      <c r="DWG3113" s="206"/>
      <c r="DWH3113" s="206"/>
      <c r="DWI3113" s="206"/>
      <c r="DWJ3113" s="206"/>
      <c r="DWK3113" s="206"/>
      <c r="DWL3113" s="206"/>
      <c r="DWM3113" s="206"/>
      <c r="DWN3113" s="206"/>
      <c r="DWO3113" s="206"/>
      <c r="DWP3113" s="206"/>
      <c r="DWQ3113" s="206"/>
      <c r="DWR3113" s="206"/>
      <c r="DWS3113" s="206"/>
      <c r="DWT3113" s="206"/>
      <c r="DWU3113" s="206"/>
      <c r="DWV3113" s="206"/>
      <c r="DWW3113" s="206"/>
      <c r="DWX3113" s="206"/>
      <c r="DWY3113" s="206"/>
      <c r="DWZ3113" s="206"/>
      <c r="DXA3113" s="206"/>
      <c r="DXB3113" s="206"/>
      <c r="DXC3113" s="206"/>
      <c r="DXD3113" s="206"/>
      <c r="DXE3113" s="206"/>
      <c r="DXF3113" s="206"/>
      <c r="DXG3113" s="206"/>
      <c r="DXH3113" s="206"/>
      <c r="DXI3113" s="206"/>
      <c r="DXJ3113" s="206"/>
      <c r="DXK3113" s="206"/>
      <c r="DXL3113" s="206"/>
      <c r="DXM3113" s="206"/>
      <c r="DXN3113" s="206"/>
      <c r="DXO3113" s="206"/>
      <c r="DXP3113" s="206"/>
      <c r="DXQ3113" s="206"/>
      <c r="DXR3113" s="206"/>
      <c r="DXS3113" s="206"/>
      <c r="DXT3113" s="206"/>
      <c r="DXU3113" s="206"/>
      <c r="DXV3113" s="206"/>
      <c r="DXW3113" s="206"/>
      <c r="DXX3113" s="206"/>
      <c r="DXY3113" s="206"/>
      <c r="DXZ3113" s="206"/>
      <c r="DYA3113" s="206"/>
      <c r="DYB3113" s="206"/>
      <c r="DYC3113" s="206"/>
      <c r="DYD3113" s="206"/>
      <c r="DYE3113" s="206"/>
      <c r="DYF3113" s="206"/>
      <c r="DYG3113" s="206"/>
      <c r="DYH3113" s="206"/>
      <c r="DYI3113" s="206"/>
      <c r="DYJ3113" s="206"/>
      <c r="DYK3113" s="206"/>
      <c r="DYL3113" s="206"/>
      <c r="DYM3113" s="206"/>
      <c r="DYN3113" s="206"/>
      <c r="DYO3113" s="206"/>
      <c r="DYP3113" s="206"/>
      <c r="DYQ3113" s="206"/>
      <c r="DYR3113" s="206"/>
      <c r="DYS3113" s="206"/>
      <c r="DYT3113" s="206"/>
      <c r="DYU3113" s="206"/>
      <c r="DYV3113" s="206"/>
      <c r="DYW3113" s="206"/>
      <c r="DYX3113" s="206"/>
      <c r="DYY3113" s="206"/>
      <c r="DYZ3113" s="206"/>
      <c r="DZA3113" s="206"/>
      <c r="DZB3113" s="206"/>
      <c r="DZC3113" s="206"/>
      <c r="DZD3113" s="206"/>
      <c r="DZE3113" s="206"/>
      <c r="DZF3113" s="206"/>
      <c r="DZG3113" s="206"/>
      <c r="DZH3113" s="206"/>
      <c r="DZI3113" s="206"/>
      <c r="DZJ3113" s="206"/>
      <c r="DZK3113" s="206"/>
      <c r="DZL3113" s="206"/>
      <c r="DZM3113" s="206"/>
      <c r="DZN3113" s="206"/>
      <c r="DZO3113" s="206"/>
      <c r="DZP3113" s="206"/>
      <c r="DZQ3113" s="206"/>
      <c r="DZR3113" s="206"/>
      <c r="DZS3113" s="206"/>
      <c r="DZT3113" s="206"/>
      <c r="DZU3113" s="206"/>
      <c r="DZV3113" s="206"/>
      <c r="DZW3113" s="206"/>
      <c r="DZX3113" s="206"/>
      <c r="DZY3113" s="206"/>
      <c r="DZZ3113" s="206"/>
      <c r="EAA3113" s="206"/>
      <c r="EAB3113" s="206"/>
      <c r="EAC3113" s="206"/>
      <c r="EAD3113" s="206"/>
      <c r="EAE3113" s="206"/>
      <c r="EAF3113" s="206"/>
      <c r="EAG3113" s="206"/>
      <c r="EAH3113" s="206"/>
      <c r="EAI3113" s="206"/>
      <c r="EAJ3113" s="206"/>
      <c r="EAK3113" s="206"/>
      <c r="EAL3113" s="206"/>
      <c r="EAM3113" s="206"/>
      <c r="EAN3113" s="206"/>
      <c r="EAO3113" s="206"/>
      <c r="EAP3113" s="206"/>
      <c r="EAQ3113" s="206"/>
      <c r="EAR3113" s="206"/>
      <c r="EAS3113" s="206"/>
      <c r="EAT3113" s="206"/>
      <c r="EAU3113" s="206"/>
      <c r="EAV3113" s="206"/>
      <c r="EAW3113" s="206"/>
      <c r="EAX3113" s="206"/>
      <c r="EAY3113" s="206"/>
      <c r="EAZ3113" s="206"/>
      <c r="EBA3113" s="206"/>
      <c r="EBB3113" s="206"/>
      <c r="EBC3113" s="206"/>
      <c r="EBD3113" s="206"/>
      <c r="EBE3113" s="206"/>
      <c r="EBF3113" s="206"/>
      <c r="EBG3113" s="206"/>
      <c r="EBH3113" s="206"/>
      <c r="EBI3113" s="206"/>
      <c r="EBJ3113" s="206"/>
      <c r="EBK3113" s="206"/>
      <c r="EBL3113" s="206"/>
      <c r="EBM3113" s="206"/>
      <c r="EBN3113" s="206"/>
      <c r="EBO3113" s="206"/>
      <c r="EBP3113" s="206"/>
      <c r="EBQ3113" s="206"/>
      <c r="EBR3113" s="206"/>
      <c r="EBS3113" s="206"/>
      <c r="EBT3113" s="206"/>
      <c r="EBU3113" s="206"/>
      <c r="EBV3113" s="206"/>
      <c r="EBW3113" s="206"/>
      <c r="EBX3113" s="206"/>
      <c r="EBY3113" s="206"/>
      <c r="EBZ3113" s="206"/>
      <c r="ECA3113" s="206"/>
      <c r="ECB3113" s="206"/>
      <c r="ECC3113" s="206"/>
      <c r="ECD3113" s="206"/>
      <c r="ECE3113" s="206"/>
      <c r="ECF3113" s="206"/>
      <c r="ECG3113" s="206"/>
      <c r="ECH3113" s="206"/>
      <c r="ECI3113" s="206"/>
      <c r="ECJ3113" s="206"/>
      <c r="ECK3113" s="206"/>
      <c r="ECL3113" s="206"/>
      <c r="ECM3113" s="206"/>
      <c r="ECN3113" s="206"/>
      <c r="ECO3113" s="206"/>
      <c r="ECP3113" s="206"/>
      <c r="ECQ3113" s="206"/>
      <c r="ECR3113" s="206"/>
      <c r="ECS3113" s="206"/>
      <c r="ECT3113" s="206"/>
      <c r="ECU3113" s="206"/>
      <c r="ECV3113" s="206"/>
      <c r="ECW3113" s="206"/>
      <c r="ECX3113" s="206"/>
      <c r="ECY3113" s="206"/>
      <c r="ECZ3113" s="206"/>
      <c r="EDA3113" s="206"/>
      <c r="EDB3113" s="206"/>
      <c r="EDC3113" s="206"/>
      <c r="EDD3113" s="206"/>
      <c r="EDE3113" s="206"/>
      <c r="EDF3113" s="206"/>
      <c r="EDG3113" s="206"/>
      <c r="EDH3113" s="206"/>
      <c r="EDI3113" s="206"/>
      <c r="EDJ3113" s="206"/>
      <c r="EDK3113" s="206"/>
      <c r="EDL3113" s="206"/>
      <c r="EDM3113" s="206"/>
      <c r="EDN3113" s="206"/>
      <c r="EDO3113" s="206"/>
      <c r="EDP3113" s="206"/>
      <c r="EDQ3113" s="206"/>
      <c r="EDR3113" s="206"/>
      <c r="EDS3113" s="206"/>
      <c r="EDT3113" s="206"/>
      <c r="EDU3113" s="206"/>
      <c r="EDV3113" s="206"/>
      <c r="EDW3113" s="206"/>
      <c r="EDX3113" s="206"/>
      <c r="EDY3113" s="206"/>
      <c r="EDZ3113" s="206"/>
      <c r="EEA3113" s="206"/>
      <c r="EEB3113" s="206"/>
      <c r="EEC3113" s="206"/>
      <c r="EED3113" s="206"/>
      <c r="EEE3113" s="206"/>
      <c r="EEF3113" s="206"/>
      <c r="EEG3113" s="206"/>
      <c r="EEH3113" s="206"/>
      <c r="EEI3113" s="206"/>
      <c r="EEJ3113" s="206"/>
      <c r="EEK3113" s="206"/>
      <c r="EEL3113" s="206"/>
      <c r="EEM3113" s="206"/>
      <c r="EEN3113" s="206"/>
      <c r="EEO3113" s="206"/>
      <c r="EEP3113" s="206"/>
      <c r="EEQ3113" s="206"/>
      <c r="EER3113" s="206"/>
      <c r="EES3113" s="206"/>
      <c r="EET3113" s="206"/>
      <c r="EEU3113" s="206"/>
      <c r="EEV3113" s="206"/>
      <c r="EEW3113" s="206"/>
      <c r="EEX3113" s="206"/>
      <c r="EEY3113" s="206"/>
      <c r="EEZ3113" s="206"/>
      <c r="EFA3113" s="206"/>
      <c r="EFB3113" s="206"/>
      <c r="EFC3113" s="206"/>
      <c r="EFD3113" s="206"/>
      <c r="EFE3113" s="206"/>
      <c r="EFF3113" s="206"/>
      <c r="EFG3113" s="206"/>
      <c r="EFH3113" s="206"/>
      <c r="EFI3113" s="206"/>
      <c r="EFJ3113" s="206"/>
      <c r="EFK3113" s="206"/>
      <c r="EFL3113" s="206"/>
      <c r="EFM3113" s="206"/>
      <c r="EFN3113" s="206"/>
      <c r="EFO3113" s="206"/>
      <c r="EFP3113" s="206"/>
      <c r="EFQ3113" s="206"/>
      <c r="EFR3113" s="206"/>
      <c r="EFS3113" s="206"/>
      <c r="EFT3113" s="206"/>
      <c r="EFU3113" s="206"/>
      <c r="EFV3113" s="206"/>
      <c r="EFW3113" s="206"/>
      <c r="EFX3113" s="206"/>
      <c r="EFY3113" s="206"/>
      <c r="EFZ3113" s="206"/>
      <c r="EGA3113" s="206"/>
      <c r="EGB3113" s="206"/>
      <c r="EGC3113" s="206"/>
      <c r="EGD3113" s="206"/>
      <c r="EGE3113" s="206"/>
      <c r="EGF3113" s="206"/>
      <c r="EGG3113" s="206"/>
      <c r="EGH3113" s="206"/>
      <c r="EGI3113" s="206"/>
      <c r="EGJ3113" s="206"/>
      <c r="EGK3113" s="206"/>
      <c r="EGL3113" s="206"/>
      <c r="EGM3113" s="206"/>
      <c r="EGN3113" s="206"/>
      <c r="EGO3113" s="206"/>
      <c r="EGP3113" s="206"/>
      <c r="EGQ3113" s="206"/>
      <c r="EGR3113" s="206"/>
      <c r="EGS3113" s="206"/>
      <c r="EGT3113" s="206"/>
      <c r="EGU3113" s="206"/>
      <c r="EGV3113" s="206"/>
      <c r="EGW3113" s="206"/>
      <c r="EGX3113" s="206"/>
      <c r="EGY3113" s="206"/>
      <c r="EGZ3113" s="206"/>
      <c r="EHA3113" s="206"/>
      <c r="EHB3113" s="206"/>
      <c r="EHC3113" s="206"/>
      <c r="EHD3113" s="206"/>
      <c r="EHE3113" s="206"/>
      <c r="EHF3113" s="206"/>
      <c r="EHG3113" s="206"/>
      <c r="EHH3113" s="206"/>
      <c r="EHI3113" s="206"/>
      <c r="EHJ3113" s="206"/>
      <c r="EHK3113" s="206"/>
      <c r="EHL3113" s="206"/>
      <c r="EHM3113" s="206"/>
      <c r="EHN3113" s="206"/>
      <c r="EHO3113" s="206"/>
      <c r="EHP3113" s="206"/>
      <c r="EHQ3113" s="206"/>
      <c r="EHR3113" s="206"/>
      <c r="EHS3113" s="206"/>
      <c r="EHT3113" s="206"/>
      <c r="EHU3113" s="206"/>
      <c r="EHV3113" s="206"/>
      <c r="EHW3113" s="206"/>
      <c r="EHX3113" s="206"/>
      <c r="EHY3113" s="206"/>
      <c r="EHZ3113" s="206"/>
      <c r="EIA3113" s="206"/>
      <c r="EIB3113" s="206"/>
      <c r="EIC3113" s="206"/>
      <c r="EID3113" s="206"/>
      <c r="EIE3113" s="206"/>
      <c r="EIF3113" s="206"/>
      <c r="EIG3113" s="206"/>
      <c r="EIH3113" s="206"/>
      <c r="EII3113" s="206"/>
      <c r="EIJ3113" s="206"/>
      <c r="EIK3113" s="206"/>
      <c r="EIL3113" s="206"/>
      <c r="EIM3113" s="206"/>
      <c r="EIN3113" s="206"/>
      <c r="EIO3113" s="206"/>
      <c r="EIP3113" s="206"/>
      <c r="EIQ3113" s="206"/>
      <c r="EIR3113" s="206"/>
      <c r="EIS3113" s="206"/>
      <c r="EIT3113" s="206"/>
      <c r="EIU3113" s="206"/>
      <c r="EIV3113" s="206"/>
      <c r="EIW3113" s="206"/>
      <c r="EIX3113" s="206"/>
      <c r="EIY3113" s="206"/>
      <c r="EIZ3113" s="206"/>
      <c r="EJA3113" s="206"/>
      <c r="EJB3113" s="206"/>
      <c r="EJC3113" s="206"/>
      <c r="EJD3113" s="206"/>
      <c r="EJE3113" s="206"/>
      <c r="EJF3113" s="206"/>
      <c r="EJG3113" s="206"/>
      <c r="EJH3113" s="206"/>
      <c r="EJI3113" s="206"/>
      <c r="EJJ3113" s="206"/>
      <c r="EJK3113" s="206"/>
      <c r="EJL3113" s="206"/>
      <c r="EJM3113" s="206"/>
      <c r="EJN3113" s="206"/>
      <c r="EJO3113" s="206"/>
      <c r="EJP3113" s="206"/>
      <c r="EJQ3113" s="206"/>
      <c r="EJR3113" s="206"/>
      <c r="EJS3113" s="206"/>
      <c r="EJT3113" s="206"/>
      <c r="EJU3113" s="206"/>
      <c r="EJV3113" s="206"/>
      <c r="EJW3113" s="206"/>
      <c r="EJX3113" s="206"/>
      <c r="EJY3113" s="206"/>
      <c r="EJZ3113" s="206"/>
      <c r="EKA3113" s="206"/>
      <c r="EKB3113" s="206"/>
      <c r="EKC3113" s="206"/>
      <c r="EKD3113" s="206"/>
      <c r="EKE3113" s="206"/>
      <c r="EKF3113" s="206"/>
      <c r="EKG3113" s="206"/>
      <c r="EKH3113" s="206"/>
      <c r="EKI3113" s="206"/>
      <c r="EKJ3113" s="206"/>
      <c r="EKK3113" s="206"/>
      <c r="EKL3113" s="206"/>
      <c r="EKM3113" s="206"/>
      <c r="EKN3113" s="206"/>
      <c r="EKO3113" s="206"/>
      <c r="EKP3113" s="206"/>
      <c r="EKQ3113" s="206"/>
      <c r="EKR3113" s="206"/>
      <c r="EKS3113" s="206"/>
      <c r="EKT3113" s="206"/>
      <c r="EKU3113" s="206"/>
      <c r="EKV3113" s="206"/>
      <c r="EKW3113" s="206"/>
      <c r="EKX3113" s="206"/>
      <c r="EKY3113" s="206"/>
      <c r="EKZ3113" s="206"/>
      <c r="ELA3113" s="206"/>
      <c r="ELB3113" s="206"/>
      <c r="ELC3113" s="206"/>
      <c r="ELD3113" s="206"/>
      <c r="ELE3113" s="206"/>
      <c r="ELF3113" s="206"/>
      <c r="ELG3113" s="206"/>
      <c r="ELH3113" s="206"/>
      <c r="ELI3113" s="206"/>
      <c r="ELJ3113" s="206"/>
      <c r="ELK3113" s="206"/>
      <c r="ELL3113" s="206"/>
      <c r="ELM3113" s="206"/>
      <c r="ELN3113" s="206"/>
      <c r="ELO3113" s="206"/>
      <c r="ELP3113" s="206"/>
      <c r="ELQ3113" s="206"/>
      <c r="ELR3113" s="206"/>
      <c r="ELS3113" s="206"/>
      <c r="ELT3113" s="206"/>
      <c r="ELU3113" s="206"/>
      <c r="ELV3113" s="206"/>
      <c r="ELW3113" s="206"/>
      <c r="ELX3113" s="206"/>
      <c r="ELY3113" s="206"/>
      <c r="ELZ3113" s="206"/>
      <c r="EMA3113" s="206"/>
      <c r="EMB3113" s="206"/>
      <c r="EMC3113" s="206"/>
      <c r="EMD3113" s="206"/>
      <c r="EME3113" s="206"/>
      <c r="EMF3113" s="206"/>
      <c r="EMG3113" s="206"/>
      <c r="EMH3113" s="206"/>
      <c r="EMI3113" s="206"/>
      <c r="EMJ3113" s="206"/>
      <c r="EMK3113" s="206"/>
      <c r="EML3113" s="206"/>
      <c r="EMM3113" s="206"/>
      <c r="EMN3113" s="206"/>
      <c r="EMO3113" s="206"/>
      <c r="EMP3113" s="206"/>
      <c r="EMQ3113" s="206"/>
      <c r="EMR3113" s="206"/>
      <c r="EMS3113" s="206"/>
      <c r="EMT3113" s="206"/>
      <c r="EMU3113" s="206"/>
      <c r="EMV3113" s="206"/>
      <c r="EMW3113" s="206"/>
      <c r="EMX3113" s="206"/>
      <c r="EMY3113" s="206"/>
      <c r="EMZ3113" s="206"/>
      <c r="ENA3113" s="206"/>
      <c r="ENB3113" s="206"/>
      <c r="ENC3113" s="206"/>
      <c r="END3113" s="206"/>
      <c r="ENE3113" s="206"/>
      <c r="ENF3113" s="206"/>
      <c r="ENG3113" s="206"/>
      <c r="ENH3113" s="206"/>
      <c r="ENI3113" s="206"/>
      <c r="ENJ3113" s="206"/>
      <c r="ENK3113" s="206"/>
      <c r="ENL3113" s="206"/>
      <c r="ENM3113" s="206"/>
      <c r="ENN3113" s="206"/>
      <c r="ENO3113" s="206"/>
      <c r="ENP3113" s="206"/>
      <c r="ENQ3113" s="206"/>
      <c r="ENR3113" s="206"/>
      <c r="ENS3113" s="206"/>
      <c r="ENT3113" s="206"/>
      <c r="ENU3113" s="206"/>
      <c r="ENV3113" s="206"/>
      <c r="ENW3113" s="206"/>
      <c r="ENX3113" s="206"/>
      <c r="ENY3113" s="206"/>
      <c r="ENZ3113" s="206"/>
      <c r="EOA3113" s="206"/>
      <c r="EOB3113" s="206"/>
      <c r="EOC3113" s="206"/>
      <c r="EOD3113" s="206"/>
      <c r="EOE3113" s="206"/>
      <c r="EOF3113" s="206"/>
      <c r="EOG3113" s="206"/>
      <c r="EOH3113" s="206"/>
      <c r="EOI3113" s="206"/>
      <c r="EOJ3113" s="206"/>
      <c r="EOK3113" s="206"/>
      <c r="EOL3113" s="206"/>
      <c r="EOM3113" s="206"/>
      <c r="EON3113" s="206"/>
      <c r="EOO3113" s="206"/>
      <c r="EOP3113" s="206"/>
      <c r="EOQ3113" s="206"/>
      <c r="EOR3113" s="206"/>
      <c r="EOS3113" s="206"/>
      <c r="EOT3113" s="206"/>
      <c r="EOU3113" s="206"/>
      <c r="EOV3113" s="206"/>
      <c r="EOW3113" s="206"/>
      <c r="EOX3113" s="206"/>
      <c r="EOY3113" s="206"/>
      <c r="EOZ3113" s="206"/>
      <c r="EPA3113" s="206"/>
      <c r="EPB3113" s="206"/>
      <c r="EPC3113" s="206"/>
      <c r="EPD3113" s="206"/>
      <c r="EPE3113" s="206"/>
      <c r="EPF3113" s="206"/>
      <c r="EPG3113" s="206"/>
      <c r="EPH3113" s="206"/>
      <c r="EPI3113" s="206"/>
      <c r="EPJ3113" s="206"/>
      <c r="EPK3113" s="206"/>
      <c r="EPL3113" s="206"/>
      <c r="EPM3113" s="206"/>
      <c r="EPN3113" s="206"/>
      <c r="EPO3113" s="206"/>
      <c r="EPP3113" s="206"/>
      <c r="EPQ3113" s="206"/>
      <c r="EPR3113" s="206"/>
      <c r="EPS3113" s="206"/>
      <c r="EPT3113" s="206"/>
      <c r="EPU3113" s="206"/>
      <c r="EPV3113" s="206"/>
      <c r="EPW3113" s="206"/>
      <c r="EPX3113" s="206"/>
      <c r="EPY3113" s="206"/>
      <c r="EPZ3113" s="206"/>
      <c r="EQA3113" s="206"/>
      <c r="EQB3113" s="206"/>
      <c r="EQC3113" s="206"/>
      <c r="EQD3113" s="206"/>
      <c r="EQE3113" s="206"/>
      <c r="EQF3113" s="206"/>
      <c r="EQG3113" s="206"/>
      <c r="EQH3113" s="206"/>
      <c r="EQI3113" s="206"/>
      <c r="EQJ3113" s="206"/>
      <c r="EQK3113" s="206"/>
      <c r="EQL3113" s="206"/>
      <c r="EQM3113" s="206"/>
      <c r="EQN3113" s="206"/>
      <c r="EQO3113" s="206"/>
      <c r="EQP3113" s="206"/>
      <c r="EQQ3113" s="206"/>
      <c r="EQR3113" s="206"/>
      <c r="EQS3113" s="206"/>
      <c r="EQT3113" s="206"/>
      <c r="EQU3113" s="206"/>
      <c r="EQV3113" s="206"/>
      <c r="EQW3113" s="206"/>
      <c r="EQX3113" s="206"/>
      <c r="EQY3113" s="206"/>
      <c r="EQZ3113" s="206"/>
      <c r="ERA3113" s="206"/>
      <c r="ERB3113" s="206"/>
      <c r="ERC3113" s="206"/>
      <c r="ERD3113" s="206"/>
      <c r="ERE3113" s="206"/>
      <c r="ERF3113" s="206"/>
      <c r="ERG3113" s="206"/>
      <c r="ERH3113" s="206"/>
      <c r="ERI3113" s="206"/>
      <c r="ERJ3113" s="206"/>
      <c r="ERK3113" s="206"/>
      <c r="ERL3113" s="206"/>
      <c r="ERM3113" s="206"/>
      <c r="ERN3113" s="206"/>
      <c r="ERO3113" s="206"/>
      <c r="ERP3113" s="206"/>
      <c r="ERQ3113" s="206"/>
      <c r="ERR3113" s="206"/>
      <c r="ERS3113" s="206"/>
      <c r="ERT3113" s="206"/>
      <c r="ERU3113" s="206"/>
      <c r="ERV3113" s="206"/>
      <c r="ERW3113" s="206"/>
      <c r="ERX3113" s="206"/>
      <c r="ERY3113" s="206"/>
      <c r="ERZ3113" s="206"/>
      <c r="ESA3113" s="206"/>
      <c r="ESB3113" s="206"/>
      <c r="ESC3113" s="206"/>
      <c r="ESD3113" s="206"/>
      <c r="ESE3113" s="206"/>
      <c r="ESF3113" s="206"/>
      <c r="ESG3113" s="206"/>
      <c r="ESH3113" s="206"/>
      <c r="ESI3113" s="206"/>
      <c r="ESJ3113" s="206"/>
      <c r="ESK3113" s="206"/>
      <c r="ESL3113" s="206"/>
      <c r="ESM3113" s="206"/>
      <c r="ESN3113" s="206"/>
      <c r="ESO3113" s="206"/>
      <c r="ESP3113" s="206"/>
      <c r="ESQ3113" s="206"/>
      <c r="ESR3113" s="206"/>
      <c r="ESS3113" s="206"/>
      <c r="EST3113" s="206"/>
      <c r="ESU3113" s="206"/>
      <c r="ESV3113" s="206"/>
      <c r="ESW3113" s="206"/>
      <c r="ESX3113" s="206"/>
      <c r="ESY3113" s="206"/>
      <c r="ESZ3113" s="206"/>
      <c r="ETA3113" s="206"/>
      <c r="ETB3113" s="206"/>
      <c r="ETC3113" s="206"/>
      <c r="ETD3113" s="206"/>
      <c r="ETE3113" s="206"/>
      <c r="ETF3113" s="206"/>
      <c r="ETG3113" s="206"/>
      <c r="ETH3113" s="206"/>
      <c r="ETI3113" s="206"/>
      <c r="ETJ3113" s="206"/>
      <c r="ETK3113" s="206"/>
      <c r="ETL3113" s="206"/>
      <c r="ETM3113" s="206"/>
      <c r="ETN3113" s="206"/>
      <c r="ETO3113" s="206"/>
      <c r="ETP3113" s="206"/>
      <c r="ETQ3113" s="206"/>
      <c r="ETR3113" s="206"/>
      <c r="ETS3113" s="206"/>
      <c r="ETT3113" s="206"/>
      <c r="ETU3113" s="206"/>
      <c r="ETV3113" s="206"/>
      <c r="ETW3113" s="206"/>
      <c r="ETX3113" s="206"/>
      <c r="ETY3113" s="206"/>
      <c r="ETZ3113" s="206"/>
      <c r="EUA3113" s="206"/>
      <c r="EUB3113" s="206"/>
      <c r="EUC3113" s="206"/>
      <c r="EUD3113" s="206"/>
      <c r="EUE3113" s="206"/>
      <c r="EUF3113" s="206"/>
      <c r="EUG3113" s="206"/>
      <c r="EUH3113" s="206"/>
      <c r="EUI3113" s="206"/>
      <c r="EUJ3113" s="206"/>
      <c r="EUK3113" s="206"/>
      <c r="EUL3113" s="206"/>
      <c r="EUM3113" s="206"/>
      <c r="EUN3113" s="206"/>
      <c r="EUO3113" s="206"/>
      <c r="EUP3113" s="206"/>
      <c r="EUQ3113" s="206"/>
      <c r="EUR3113" s="206"/>
      <c r="EUS3113" s="206"/>
      <c r="EUT3113" s="206"/>
      <c r="EUU3113" s="206"/>
      <c r="EUV3113" s="206"/>
      <c r="EUW3113" s="206"/>
      <c r="EUX3113" s="206"/>
      <c r="EUY3113" s="206"/>
      <c r="EUZ3113" s="206"/>
      <c r="EVA3113" s="206"/>
      <c r="EVB3113" s="206"/>
      <c r="EVC3113" s="206"/>
      <c r="EVD3113" s="206"/>
      <c r="EVE3113" s="206"/>
      <c r="EVF3113" s="206"/>
      <c r="EVG3113" s="206"/>
      <c r="EVH3113" s="206"/>
      <c r="EVI3113" s="206"/>
      <c r="EVJ3113" s="206"/>
      <c r="EVK3113" s="206"/>
      <c r="EVL3113" s="206"/>
      <c r="EVM3113" s="206"/>
      <c r="EVN3113" s="206"/>
      <c r="EVO3113" s="206"/>
      <c r="EVP3113" s="206"/>
      <c r="EVQ3113" s="206"/>
      <c r="EVR3113" s="206"/>
      <c r="EVS3113" s="206"/>
      <c r="EVT3113" s="206"/>
      <c r="EVU3113" s="206"/>
      <c r="EVV3113" s="206"/>
      <c r="EVW3113" s="206"/>
      <c r="EVX3113" s="206"/>
      <c r="EVY3113" s="206"/>
      <c r="EVZ3113" s="206"/>
      <c r="EWA3113" s="206"/>
      <c r="EWB3113" s="206"/>
      <c r="EWC3113" s="206"/>
      <c r="EWD3113" s="206"/>
      <c r="EWE3113" s="206"/>
      <c r="EWF3113" s="206"/>
      <c r="EWG3113" s="206"/>
      <c r="EWH3113" s="206"/>
      <c r="EWI3113" s="206"/>
      <c r="EWJ3113" s="206"/>
      <c r="EWK3113" s="206"/>
      <c r="EWL3113" s="206"/>
      <c r="EWM3113" s="206"/>
      <c r="EWN3113" s="206"/>
      <c r="EWO3113" s="206"/>
      <c r="EWP3113" s="206"/>
      <c r="EWQ3113" s="206"/>
      <c r="EWR3113" s="206"/>
      <c r="EWS3113" s="206"/>
      <c r="EWT3113" s="206"/>
      <c r="EWU3113" s="206"/>
      <c r="EWV3113" s="206"/>
      <c r="EWW3113" s="206"/>
      <c r="EWX3113" s="206"/>
      <c r="EWY3113" s="206"/>
      <c r="EWZ3113" s="206"/>
      <c r="EXA3113" s="206"/>
      <c r="EXB3113" s="206"/>
      <c r="EXC3113" s="206"/>
      <c r="EXD3113" s="206"/>
      <c r="EXE3113" s="206"/>
      <c r="EXF3113" s="206"/>
      <c r="EXG3113" s="206"/>
      <c r="EXH3113" s="206"/>
      <c r="EXI3113" s="206"/>
      <c r="EXJ3113" s="206"/>
      <c r="EXK3113" s="206"/>
      <c r="EXL3113" s="206"/>
      <c r="EXM3113" s="206"/>
      <c r="EXN3113" s="206"/>
      <c r="EXO3113" s="206"/>
      <c r="EXP3113" s="206"/>
      <c r="EXQ3113" s="206"/>
      <c r="EXR3113" s="206"/>
      <c r="EXS3113" s="206"/>
      <c r="EXT3113" s="206"/>
      <c r="EXU3113" s="206"/>
      <c r="EXV3113" s="206"/>
      <c r="EXW3113" s="206"/>
      <c r="EXX3113" s="206"/>
      <c r="EXY3113" s="206"/>
      <c r="EXZ3113" s="206"/>
      <c r="EYA3113" s="206"/>
      <c r="EYB3113" s="206"/>
      <c r="EYC3113" s="206"/>
      <c r="EYD3113" s="206"/>
      <c r="EYE3113" s="206"/>
      <c r="EYF3113" s="206"/>
      <c r="EYG3113" s="206"/>
      <c r="EYH3113" s="206"/>
      <c r="EYI3113" s="206"/>
      <c r="EYJ3113" s="206"/>
      <c r="EYK3113" s="206"/>
      <c r="EYL3113" s="206"/>
      <c r="EYM3113" s="206"/>
      <c r="EYN3113" s="206"/>
      <c r="EYO3113" s="206"/>
      <c r="EYP3113" s="206"/>
      <c r="EYQ3113" s="206"/>
      <c r="EYR3113" s="206"/>
      <c r="EYS3113" s="206"/>
      <c r="EYT3113" s="206"/>
      <c r="EYU3113" s="206"/>
      <c r="EYV3113" s="206"/>
      <c r="EYW3113" s="206"/>
      <c r="EYX3113" s="206"/>
      <c r="EYY3113" s="206"/>
      <c r="EYZ3113" s="206"/>
      <c r="EZA3113" s="206"/>
      <c r="EZB3113" s="206"/>
      <c r="EZC3113" s="206"/>
      <c r="EZD3113" s="206"/>
      <c r="EZE3113" s="206"/>
      <c r="EZF3113" s="206"/>
      <c r="EZG3113" s="206"/>
      <c r="EZH3113" s="206"/>
      <c r="EZI3113" s="206"/>
      <c r="EZJ3113" s="206"/>
      <c r="EZK3113" s="206"/>
      <c r="EZL3113" s="206"/>
      <c r="EZM3113" s="206"/>
      <c r="EZN3113" s="206"/>
      <c r="EZO3113" s="206"/>
      <c r="EZP3113" s="206"/>
      <c r="EZQ3113" s="206"/>
      <c r="EZR3113" s="206"/>
      <c r="EZS3113" s="206"/>
      <c r="EZT3113" s="206"/>
      <c r="EZU3113" s="206"/>
      <c r="EZV3113" s="206"/>
      <c r="EZW3113" s="206"/>
      <c r="EZX3113" s="206"/>
      <c r="EZY3113" s="206"/>
      <c r="EZZ3113" s="206"/>
      <c r="FAA3113" s="206"/>
      <c r="FAB3113" s="206"/>
      <c r="FAC3113" s="206"/>
      <c r="FAD3113" s="206"/>
      <c r="FAE3113" s="206"/>
      <c r="FAF3113" s="206"/>
      <c r="FAG3113" s="206"/>
      <c r="FAH3113" s="206"/>
      <c r="FAI3113" s="206"/>
      <c r="FAJ3113" s="206"/>
      <c r="FAK3113" s="206"/>
      <c r="FAL3113" s="206"/>
      <c r="FAM3113" s="206"/>
      <c r="FAN3113" s="206"/>
      <c r="FAO3113" s="206"/>
      <c r="FAP3113" s="206"/>
      <c r="FAQ3113" s="206"/>
      <c r="FAR3113" s="206"/>
      <c r="FAS3113" s="206"/>
      <c r="FAT3113" s="206"/>
      <c r="FAU3113" s="206"/>
      <c r="FAV3113" s="206"/>
      <c r="FAW3113" s="206"/>
      <c r="FAX3113" s="206"/>
      <c r="FAY3113" s="206"/>
      <c r="FAZ3113" s="206"/>
      <c r="FBA3113" s="206"/>
      <c r="FBB3113" s="206"/>
      <c r="FBC3113" s="206"/>
      <c r="FBD3113" s="206"/>
      <c r="FBE3113" s="206"/>
      <c r="FBF3113" s="206"/>
      <c r="FBG3113" s="206"/>
      <c r="FBH3113" s="206"/>
      <c r="FBI3113" s="206"/>
      <c r="FBJ3113" s="206"/>
      <c r="FBK3113" s="206"/>
      <c r="FBL3113" s="206"/>
      <c r="FBM3113" s="206"/>
      <c r="FBN3113" s="206"/>
      <c r="FBO3113" s="206"/>
      <c r="FBP3113" s="206"/>
      <c r="FBQ3113" s="206"/>
      <c r="FBR3113" s="206"/>
      <c r="FBS3113" s="206"/>
      <c r="FBT3113" s="206"/>
      <c r="FBU3113" s="206"/>
      <c r="FBV3113" s="206"/>
      <c r="FBW3113" s="206"/>
      <c r="FBX3113" s="206"/>
      <c r="FBY3113" s="206"/>
      <c r="FBZ3113" s="206"/>
      <c r="FCA3113" s="206"/>
      <c r="FCB3113" s="206"/>
      <c r="FCC3113" s="206"/>
      <c r="FCD3113" s="206"/>
      <c r="FCE3113" s="206"/>
      <c r="FCF3113" s="206"/>
      <c r="FCG3113" s="206"/>
      <c r="FCH3113" s="206"/>
      <c r="FCI3113" s="206"/>
      <c r="FCJ3113" s="206"/>
      <c r="FCK3113" s="206"/>
      <c r="FCL3113" s="206"/>
      <c r="FCM3113" s="206"/>
      <c r="FCN3113" s="206"/>
      <c r="FCO3113" s="206"/>
      <c r="FCP3113" s="206"/>
      <c r="FCQ3113" s="206"/>
      <c r="FCR3113" s="206"/>
      <c r="FCS3113" s="206"/>
      <c r="FCT3113" s="206"/>
      <c r="FCU3113" s="206"/>
      <c r="FCV3113" s="206"/>
      <c r="FCW3113" s="206"/>
      <c r="FCX3113" s="206"/>
      <c r="FCY3113" s="206"/>
      <c r="FCZ3113" s="206"/>
      <c r="FDA3113" s="206"/>
      <c r="FDB3113" s="206"/>
      <c r="FDC3113" s="206"/>
      <c r="FDD3113" s="206"/>
      <c r="FDE3113" s="206"/>
      <c r="FDF3113" s="206"/>
      <c r="FDG3113" s="206"/>
      <c r="FDH3113" s="206"/>
      <c r="FDI3113" s="206"/>
      <c r="FDJ3113" s="206"/>
      <c r="FDK3113" s="206"/>
      <c r="FDL3113" s="206"/>
      <c r="FDM3113" s="206"/>
      <c r="FDN3113" s="206"/>
      <c r="FDO3113" s="206"/>
      <c r="FDP3113" s="206"/>
      <c r="FDQ3113" s="206"/>
      <c r="FDR3113" s="206"/>
      <c r="FDS3113" s="206"/>
      <c r="FDT3113" s="206"/>
      <c r="FDU3113" s="206"/>
      <c r="FDV3113" s="206"/>
      <c r="FDW3113" s="206"/>
      <c r="FDX3113" s="206"/>
      <c r="FDY3113" s="206"/>
      <c r="FDZ3113" s="206"/>
      <c r="FEA3113" s="206"/>
      <c r="FEB3113" s="206"/>
      <c r="FEC3113" s="206"/>
      <c r="FED3113" s="206"/>
      <c r="FEE3113" s="206"/>
      <c r="FEF3113" s="206"/>
      <c r="FEG3113" s="206"/>
      <c r="FEH3113" s="206"/>
      <c r="FEI3113" s="206"/>
      <c r="FEJ3113" s="206"/>
      <c r="FEK3113" s="206"/>
      <c r="FEL3113" s="206"/>
      <c r="FEM3113" s="206"/>
      <c r="FEN3113" s="206"/>
      <c r="FEO3113" s="206"/>
      <c r="FEP3113" s="206"/>
      <c r="FEQ3113" s="206"/>
      <c r="FER3113" s="206"/>
      <c r="FES3113" s="206"/>
      <c r="FET3113" s="206"/>
      <c r="FEU3113" s="206"/>
      <c r="FEV3113" s="206"/>
      <c r="FEW3113" s="206"/>
      <c r="FEX3113" s="206"/>
      <c r="FEY3113" s="206"/>
      <c r="FEZ3113" s="206"/>
      <c r="FFA3113" s="206"/>
      <c r="FFB3113" s="206"/>
      <c r="FFC3113" s="206"/>
      <c r="FFD3113" s="206"/>
      <c r="FFE3113" s="206"/>
      <c r="FFF3113" s="206"/>
      <c r="FFG3113" s="206"/>
      <c r="FFH3113" s="206"/>
      <c r="FFI3113" s="206"/>
      <c r="FFJ3113" s="206"/>
      <c r="FFK3113" s="206"/>
      <c r="FFL3113" s="206"/>
      <c r="FFM3113" s="206"/>
      <c r="FFN3113" s="206"/>
      <c r="FFO3113" s="206"/>
      <c r="FFP3113" s="206"/>
      <c r="FFQ3113" s="206"/>
      <c r="FFR3113" s="206"/>
      <c r="FFS3113" s="206"/>
      <c r="FFT3113" s="206"/>
      <c r="FFU3113" s="206"/>
      <c r="FFV3113" s="206"/>
      <c r="FFW3113" s="206"/>
      <c r="FFX3113" s="206"/>
      <c r="FFY3113" s="206"/>
      <c r="FFZ3113" s="206"/>
      <c r="FGA3113" s="206"/>
      <c r="FGB3113" s="206"/>
      <c r="FGC3113" s="206"/>
      <c r="FGD3113" s="206"/>
      <c r="FGE3113" s="206"/>
      <c r="FGF3113" s="206"/>
      <c r="FGG3113" s="206"/>
      <c r="FGH3113" s="206"/>
      <c r="FGI3113" s="206"/>
      <c r="FGJ3113" s="206"/>
      <c r="FGK3113" s="206"/>
      <c r="FGL3113" s="206"/>
      <c r="FGM3113" s="206"/>
      <c r="FGN3113" s="206"/>
      <c r="FGO3113" s="206"/>
      <c r="FGP3113" s="206"/>
      <c r="FGQ3113" s="206"/>
      <c r="FGR3113" s="206"/>
      <c r="FGS3113" s="206"/>
      <c r="FGT3113" s="206"/>
      <c r="FGU3113" s="206"/>
      <c r="FGV3113" s="206"/>
      <c r="FGW3113" s="206"/>
      <c r="FGX3113" s="206"/>
      <c r="FGY3113" s="206"/>
      <c r="FGZ3113" s="206"/>
      <c r="FHA3113" s="206"/>
      <c r="FHB3113" s="206"/>
      <c r="FHC3113" s="206"/>
      <c r="FHD3113" s="206"/>
      <c r="FHE3113" s="206"/>
      <c r="FHF3113" s="206"/>
      <c r="FHG3113" s="206"/>
      <c r="FHH3113" s="206"/>
      <c r="FHI3113" s="206"/>
      <c r="FHJ3113" s="206"/>
      <c r="FHK3113" s="206"/>
      <c r="FHL3113" s="206"/>
      <c r="FHM3113" s="206"/>
      <c r="FHN3113" s="206"/>
      <c r="FHO3113" s="206"/>
      <c r="FHP3113" s="206"/>
      <c r="FHQ3113" s="206"/>
      <c r="FHR3113" s="206"/>
      <c r="FHS3113" s="206"/>
      <c r="FHT3113" s="206"/>
      <c r="FHU3113" s="206"/>
      <c r="FHV3113" s="206"/>
      <c r="FHW3113" s="206"/>
      <c r="FHX3113" s="206"/>
      <c r="FHY3113" s="206"/>
      <c r="FHZ3113" s="206"/>
      <c r="FIA3113" s="206"/>
      <c r="FIB3113" s="206"/>
      <c r="FIC3113" s="206"/>
      <c r="FID3113" s="206"/>
      <c r="FIE3113" s="206"/>
      <c r="FIF3113" s="206"/>
      <c r="FIG3113" s="206"/>
      <c r="FIH3113" s="206"/>
      <c r="FII3113" s="206"/>
      <c r="FIJ3113" s="206"/>
      <c r="FIK3113" s="206"/>
      <c r="FIL3113" s="206"/>
      <c r="FIM3113" s="206"/>
      <c r="FIN3113" s="206"/>
      <c r="FIO3113" s="206"/>
      <c r="FIP3113" s="206"/>
      <c r="FIQ3113" s="206"/>
      <c r="FIR3113" s="206"/>
      <c r="FIS3113" s="206"/>
      <c r="FIT3113" s="206"/>
      <c r="FIU3113" s="206"/>
      <c r="FIV3113" s="206"/>
      <c r="FIW3113" s="206"/>
      <c r="FIX3113" s="206"/>
      <c r="FIY3113" s="206"/>
      <c r="FIZ3113" s="206"/>
      <c r="FJA3113" s="206"/>
      <c r="FJB3113" s="206"/>
      <c r="FJC3113" s="206"/>
      <c r="FJD3113" s="206"/>
      <c r="FJE3113" s="206"/>
      <c r="FJF3113" s="206"/>
      <c r="FJG3113" s="206"/>
      <c r="FJH3113" s="206"/>
      <c r="FJI3113" s="206"/>
      <c r="FJJ3113" s="206"/>
      <c r="FJK3113" s="206"/>
      <c r="FJL3113" s="206"/>
      <c r="FJM3113" s="206"/>
      <c r="FJN3113" s="206"/>
      <c r="FJO3113" s="206"/>
      <c r="FJP3113" s="206"/>
      <c r="FJQ3113" s="206"/>
      <c r="FJR3113" s="206"/>
      <c r="FJS3113" s="206"/>
      <c r="FJT3113" s="206"/>
      <c r="FJU3113" s="206"/>
      <c r="FJV3113" s="206"/>
      <c r="FJW3113" s="206"/>
      <c r="FJX3113" s="206"/>
      <c r="FJY3113" s="206"/>
      <c r="FJZ3113" s="206"/>
      <c r="FKA3113" s="206"/>
      <c r="FKB3113" s="206"/>
      <c r="FKC3113" s="206"/>
      <c r="FKD3113" s="206"/>
      <c r="FKE3113" s="206"/>
      <c r="FKF3113" s="206"/>
      <c r="FKG3113" s="206"/>
      <c r="FKH3113" s="206"/>
      <c r="FKI3113" s="206"/>
      <c r="FKJ3113" s="206"/>
      <c r="FKK3113" s="206"/>
      <c r="FKL3113" s="206"/>
      <c r="FKM3113" s="206"/>
      <c r="FKN3113" s="206"/>
      <c r="FKO3113" s="206"/>
      <c r="FKP3113" s="206"/>
      <c r="FKQ3113" s="206"/>
      <c r="FKR3113" s="206"/>
      <c r="FKS3113" s="206"/>
      <c r="FKT3113" s="206"/>
      <c r="FKU3113" s="206"/>
      <c r="FKV3113" s="206"/>
      <c r="FKW3113" s="206"/>
      <c r="FKX3113" s="206"/>
      <c r="FKY3113" s="206"/>
      <c r="FKZ3113" s="206"/>
      <c r="FLA3113" s="206"/>
      <c r="FLB3113" s="206"/>
      <c r="FLC3113" s="206"/>
      <c r="FLD3113" s="206"/>
      <c r="FLE3113" s="206"/>
      <c r="FLF3113" s="206"/>
      <c r="FLG3113" s="206"/>
      <c r="FLH3113" s="206"/>
      <c r="FLI3113" s="206"/>
      <c r="FLJ3113" s="206"/>
      <c r="FLK3113" s="206"/>
      <c r="FLL3113" s="206"/>
      <c r="FLM3113" s="206"/>
      <c r="FLN3113" s="206"/>
      <c r="FLO3113" s="206"/>
      <c r="FLP3113" s="206"/>
      <c r="FLQ3113" s="206"/>
      <c r="FLR3113" s="206"/>
      <c r="FLS3113" s="206"/>
      <c r="FLT3113" s="206"/>
      <c r="FLU3113" s="206"/>
      <c r="FLV3113" s="206"/>
      <c r="FLW3113" s="206"/>
      <c r="FLX3113" s="206"/>
      <c r="FLY3113" s="206"/>
      <c r="FLZ3113" s="206"/>
      <c r="FMA3113" s="206"/>
      <c r="FMB3113" s="206"/>
      <c r="FMC3113" s="206"/>
      <c r="FMD3113" s="206"/>
      <c r="FME3113" s="206"/>
      <c r="FMF3113" s="206"/>
      <c r="FMG3113" s="206"/>
      <c r="FMH3113" s="206"/>
      <c r="FMI3113" s="206"/>
      <c r="FMJ3113" s="206"/>
      <c r="FMK3113" s="206"/>
      <c r="FML3113" s="206"/>
      <c r="FMM3113" s="206"/>
      <c r="FMN3113" s="206"/>
      <c r="FMO3113" s="206"/>
      <c r="FMP3113" s="206"/>
      <c r="FMQ3113" s="206"/>
      <c r="FMR3113" s="206"/>
      <c r="FMS3113" s="206"/>
      <c r="FMT3113" s="206"/>
      <c r="FMU3113" s="206"/>
      <c r="FMV3113" s="206"/>
      <c r="FMW3113" s="206"/>
      <c r="FMX3113" s="206"/>
      <c r="FMY3113" s="206"/>
      <c r="FMZ3113" s="206"/>
      <c r="FNA3113" s="206"/>
      <c r="FNB3113" s="206"/>
      <c r="FNC3113" s="206"/>
      <c r="FND3113" s="206"/>
      <c r="FNE3113" s="206"/>
      <c r="FNF3113" s="206"/>
      <c r="FNG3113" s="206"/>
      <c r="FNH3113" s="206"/>
      <c r="FNI3113" s="206"/>
      <c r="FNJ3113" s="206"/>
      <c r="FNK3113" s="206"/>
      <c r="FNL3113" s="206"/>
      <c r="FNM3113" s="206"/>
      <c r="FNN3113" s="206"/>
      <c r="FNO3113" s="206"/>
      <c r="FNP3113" s="206"/>
      <c r="FNQ3113" s="206"/>
      <c r="FNR3113" s="206"/>
      <c r="FNS3113" s="206"/>
      <c r="FNT3113" s="206"/>
      <c r="FNU3113" s="206"/>
      <c r="FNV3113" s="206"/>
      <c r="FNW3113" s="206"/>
      <c r="FNX3113" s="206"/>
      <c r="FNY3113" s="206"/>
      <c r="FNZ3113" s="206"/>
      <c r="FOA3113" s="206"/>
      <c r="FOB3113" s="206"/>
      <c r="FOC3113" s="206"/>
      <c r="FOD3113" s="206"/>
      <c r="FOE3113" s="206"/>
      <c r="FOF3113" s="206"/>
      <c r="FOG3113" s="206"/>
      <c r="FOH3113" s="206"/>
      <c r="FOI3113" s="206"/>
      <c r="FOJ3113" s="206"/>
      <c r="FOK3113" s="206"/>
      <c r="FOL3113" s="206"/>
      <c r="FOM3113" s="206"/>
      <c r="FON3113" s="206"/>
      <c r="FOO3113" s="206"/>
      <c r="FOP3113" s="206"/>
      <c r="FOQ3113" s="206"/>
      <c r="FOR3113" s="206"/>
      <c r="FOS3113" s="206"/>
      <c r="FOT3113" s="206"/>
      <c r="FOU3113" s="206"/>
      <c r="FOV3113" s="206"/>
      <c r="FOW3113" s="206"/>
      <c r="FOX3113" s="206"/>
      <c r="FOY3113" s="206"/>
      <c r="FOZ3113" s="206"/>
      <c r="FPA3113" s="206"/>
      <c r="FPB3113" s="206"/>
      <c r="FPC3113" s="206"/>
      <c r="FPD3113" s="206"/>
      <c r="FPE3113" s="206"/>
      <c r="FPF3113" s="206"/>
      <c r="FPG3113" s="206"/>
      <c r="FPH3113" s="206"/>
      <c r="FPI3113" s="206"/>
      <c r="FPJ3113" s="206"/>
      <c r="FPK3113" s="206"/>
      <c r="FPL3113" s="206"/>
      <c r="FPM3113" s="206"/>
      <c r="FPN3113" s="206"/>
      <c r="FPO3113" s="206"/>
      <c r="FPP3113" s="206"/>
      <c r="FPQ3113" s="206"/>
      <c r="FPR3113" s="206"/>
      <c r="FPS3113" s="206"/>
      <c r="FPT3113" s="206"/>
      <c r="FPU3113" s="206"/>
      <c r="FPV3113" s="206"/>
      <c r="FPW3113" s="206"/>
      <c r="FPX3113" s="206"/>
      <c r="FPY3113" s="206"/>
      <c r="FPZ3113" s="206"/>
      <c r="FQA3113" s="206"/>
      <c r="FQB3113" s="206"/>
      <c r="FQC3113" s="206"/>
      <c r="FQD3113" s="206"/>
      <c r="FQE3113" s="206"/>
      <c r="FQF3113" s="206"/>
      <c r="FQG3113" s="206"/>
      <c r="FQH3113" s="206"/>
      <c r="FQI3113" s="206"/>
      <c r="FQJ3113" s="206"/>
      <c r="FQK3113" s="206"/>
      <c r="FQL3113" s="206"/>
      <c r="FQM3113" s="206"/>
      <c r="FQN3113" s="206"/>
      <c r="FQO3113" s="206"/>
      <c r="FQP3113" s="206"/>
      <c r="FQQ3113" s="206"/>
      <c r="FQR3113" s="206"/>
      <c r="FQS3113" s="206"/>
      <c r="FQT3113" s="206"/>
      <c r="FQU3113" s="206"/>
      <c r="FQV3113" s="206"/>
      <c r="FQW3113" s="206"/>
      <c r="FQX3113" s="206"/>
      <c r="FQY3113" s="206"/>
      <c r="FQZ3113" s="206"/>
      <c r="FRA3113" s="206"/>
      <c r="FRB3113" s="206"/>
      <c r="FRC3113" s="206"/>
      <c r="FRD3113" s="206"/>
      <c r="FRE3113" s="206"/>
      <c r="FRF3113" s="206"/>
      <c r="FRG3113" s="206"/>
      <c r="FRH3113" s="206"/>
      <c r="FRI3113" s="206"/>
      <c r="FRJ3113" s="206"/>
      <c r="FRK3113" s="206"/>
      <c r="FRL3113" s="206"/>
      <c r="FRM3113" s="206"/>
      <c r="FRN3113" s="206"/>
      <c r="FRO3113" s="206"/>
      <c r="FRP3113" s="206"/>
      <c r="FRQ3113" s="206"/>
      <c r="FRR3113" s="206"/>
      <c r="FRS3113" s="206"/>
      <c r="FRT3113" s="206"/>
      <c r="FRU3113" s="206"/>
      <c r="FRV3113" s="206"/>
      <c r="FRW3113" s="206"/>
      <c r="FRX3113" s="206"/>
      <c r="FRY3113" s="206"/>
      <c r="FRZ3113" s="206"/>
      <c r="FSA3113" s="206"/>
      <c r="FSB3113" s="206"/>
      <c r="FSC3113" s="206"/>
      <c r="FSD3113" s="206"/>
      <c r="FSE3113" s="206"/>
      <c r="FSF3113" s="206"/>
      <c r="FSG3113" s="206"/>
      <c r="FSH3113" s="206"/>
      <c r="FSI3113" s="206"/>
      <c r="FSJ3113" s="206"/>
      <c r="FSK3113" s="206"/>
      <c r="FSL3113" s="206"/>
      <c r="FSM3113" s="206"/>
      <c r="FSN3113" s="206"/>
      <c r="FSO3113" s="206"/>
      <c r="FSP3113" s="206"/>
      <c r="FSQ3113" s="206"/>
      <c r="FSR3113" s="206"/>
      <c r="FSS3113" s="206"/>
      <c r="FST3113" s="206"/>
      <c r="FSU3113" s="206"/>
      <c r="FSV3113" s="206"/>
      <c r="FSW3113" s="206"/>
      <c r="FSX3113" s="206"/>
      <c r="FSY3113" s="206"/>
      <c r="FSZ3113" s="206"/>
      <c r="FTA3113" s="206"/>
      <c r="FTB3113" s="206"/>
      <c r="FTC3113" s="206"/>
      <c r="FTD3113" s="206"/>
      <c r="FTE3113" s="206"/>
      <c r="FTF3113" s="206"/>
      <c r="FTG3113" s="206"/>
      <c r="FTH3113" s="206"/>
      <c r="FTI3113" s="206"/>
      <c r="FTJ3113" s="206"/>
      <c r="FTK3113" s="206"/>
      <c r="FTL3113" s="206"/>
      <c r="FTM3113" s="206"/>
      <c r="FTN3113" s="206"/>
      <c r="FTO3113" s="206"/>
      <c r="FTP3113" s="206"/>
      <c r="FTQ3113" s="206"/>
      <c r="FTR3113" s="206"/>
      <c r="FTS3113" s="206"/>
      <c r="FTT3113" s="206"/>
      <c r="FTU3113" s="206"/>
      <c r="FTV3113" s="206"/>
      <c r="FTW3113" s="206"/>
      <c r="FTX3113" s="206"/>
      <c r="FTY3113" s="206"/>
      <c r="FTZ3113" s="206"/>
      <c r="FUA3113" s="206"/>
      <c r="FUB3113" s="206"/>
      <c r="FUC3113" s="206"/>
      <c r="FUD3113" s="206"/>
      <c r="FUE3113" s="206"/>
      <c r="FUF3113" s="206"/>
      <c r="FUG3113" s="206"/>
      <c r="FUH3113" s="206"/>
      <c r="FUI3113" s="206"/>
      <c r="FUJ3113" s="206"/>
      <c r="FUK3113" s="206"/>
      <c r="FUL3113" s="206"/>
      <c r="FUM3113" s="206"/>
      <c r="FUN3113" s="206"/>
      <c r="FUO3113" s="206"/>
      <c r="FUP3113" s="206"/>
      <c r="FUQ3113" s="206"/>
      <c r="FUR3113" s="206"/>
      <c r="FUS3113" s="206"/>
      <c r="FUT3113" s="206"/>
      <c r="FUU3113" s="206"/>
      <c r="FUV3113" s="206"/>
      <c r="FUW3113" s="206"/>
      <c r="FUX3113" s="206"/>
      <c r="FUY3113" s="206"/>
      <c r="FUZ3113" s="206"/>
      <c r="FVA3113" s="206"/>
      <c r="FVB3113" s="206"/>
      <c r="FVC3113" s="206"/>
      <c r="FVD3113" s="206"/>
      <c r="FVE3113" s="206"/>
      <c r="FVF3113" s="206"/>
      <c r="FVG3113" s="206"/>
      <c r="FVH3113" s="206"/>
      <c r="FVI3113" s="206"/>
      <c r="FVJ3113" s="206"/>
      <c r="FVK3113" s="206"/>
      <c r="FVL3113" s="206"/>
      <c r="FVM3113" s="206"/>
      <c r="FVN3113" s="206"/>
      <c r="FVO3113" s="206"/>
      <c r="FVP3113" s="206"/>
      <c r="FVQ3113" s="206"/>
      <c r="FVR3113" s="206"/>
      <c r="FVS3113" s="206"/>
      <c r="FVT3113" s="206"/>
      <c r="FVU3113" s="206"/>
      <c r="FVV3113" s="206"/>
      <c r="FVW3113" s="206"/>
      <c r="FVX3113" s="206"/>
      <c r="FVY3113" s="206"/>
      <c r="FVZ3113" s="206"/>
      <c r="FWA3113" s="206"/>
      <c r="FWB3113" s="206"/>
      <c r="FWC3113" s="206"/>
      <c r="FWD3113" s="206"/>
      <c r="FWE3113" s="206"/>
      <c r="FWF3113" s="206"/>
      <c r="FWG3113" s="206"/>
      <c r="FWH3113" s="206"/>
      <c r="FWI3113" s="206"/>
      <c r="FWJ3113" s="206"/>
      <c r="FWK3113" s="206"/>
      <c r="FWL3113" s="206"/>
      <c r="FWM3113" s="206"/>
      <c r="FWN3113" s="206"/>
      <c r="FWO3113" s="206"/>
      <c r="FWP3113" s="206"/>
      <c r="FWQ3113" s="206"/>
      <c r="FWR3113" s="206"/>
      <c r="FWS3113" s="206"/>
      <c r="FWT3113" s="206"/>
      <c r="FWU3113" s="206"/>
      <c r="FWV3113" s="206"/>
      <c r="FWW3113" s="206"/>
      <c r="FWX3113" s="206"/>
      <c r="FWY3113" s="206"/>
      <c r="FWZ3113" s="206"/>
      <c r="FXA3113" s="206"/>
      <c r="FXB3113" s="206"/>
      <c r="FXC3113" s="206"/>
      <c r="FXD3113" s="206"/>
      <c r="FXE3113" s="206"/>
      <c r="FXF3113" s="206"/>
      <c r="FXG3113" s="206"/>
      <c r="FXH3113" s="206"/>
      <c r="FXI3113" s="206"/>
      <c r="FXJ3113" s="206"/>
      <c r="FXK3113" s="206"/>
      <c r="FXL3113" s="206"/>
      <c r="FXM3113" s="206"/>
      <c r="FXN3113" s="206"/>
      <c r="FXO3113" s="206"/>
      <c r="FXP3113" s="206"/>
      <c r="FXQ3113" s="206"/>
      <c r="FXR3113" s="206"/>
      <c r="FXS3113" s="206"/>
      <c r="FXT3113" s="206"/>
      <c r="FXU3113" s="206"/>
      <c r="FXV3113" s="206"/>
      <c r="FXW3113" s="206"/>
      <c r="FXX3113" s="206"/>
      <c r="FXY3113" s="206"/>
      <c r="FXZ3113" s="206"/>
      <c r="FYA3113" s="206"/>
      <c r="FYB3113" s="206"/>
      <c r="FYC3113" s="206"/>
      <c r="FYD3113" s="206"/>
      <c r="FYE3113" s="206"/>
      <c r="FYF3113" s="206"/>
      <c r="FYG3113" s="206"/>
      <c r="FYH3113" s="206"/>
      <c r="FYI3113" s="206"/>
      <c r="FYJ3113" s="206"/>
      <c r="FYK3113" s="206"/>
      <c r="FYL3113" s="206"/>
      <c r="FYM3113" s="206"/>
      <c r="FYN3113" s="206"/>
      <c r="FYO3113" s="206"/>
      <c r="FYP3113" s="206"/>
      <c r="FYQ3113" s="206"/>
      <c r="FYR3113" s="206"/>
      <c r="FYS3113" s="206"/>
      <c r="FYT3113" s="206"/>
      <c r="FYU3113" s="206"/>
      <c r="FYV3113" s="206"/>
      <c r="FYW3113" s="206"/>
      <c r="FYX3113" s="206"/>
      <c r="FYY3113" s="206"/>
      <c r="FYZ3113" s="206"/>
      <c r="FZA3113" s="206"/>
      <c r="FZB3113" s="206"/>
      <c r="FZC3113" s="206"/>
      <c r="FZD3113" s="206"/>
      <c r="FZE3113" s="206"/>
      <c r="FZF3113" s="206"/>
      <c r="FZG3113" s="206"/>
      <c r="FZH3113" s="206"/>
      <c r="FZI3113" s="206"/>
      <c r="FZJ3113" s="206"/>
      <c r="FZK3113" s="206"/>
      <c r="FZL3113" s="206"/>
      <c r="FZM3113" s="206"/>
      <c r="FZN3113" s="206"/>
      <c r="FZO3113" s="206"/>
      <c r="FZP3113" s="206"/>
      <c r="FZQ3113" s="206"/>
      <c r="FZR3113" s="206"/>
      <c r="FZS3113" s="206"/>
      <c r="FZT3113" s="206"/>
      <c r="FZU3113" s="206"/>
      <c r="FZV3113" s="206"/>
      <c r="FZW3113" s="206"/>
      <c r="FZX3113" s="206"/>
      <c r="FZY3113" s="206"/>
      <c r="FZZ3113" s="206"/>
      <c r="GAA3113" s="206"/>
      <c r="GAB3113" s="206"/>
      <c r="GAC3113" s="206"/>
      <c r="GAD3113" s="206"/>
      <c r="GAE3113" s="206"/>
      <c r="GAF3113" s="206"/>
      <c r="GAG3113" s="206"/>
      <c r="GAH3113" s="206"/>
      <c r="GAI3113" s="206"/>
      <c r="GAJ3113" s="206"/>
      <c r="GAK3113" s="206"/>
      <c r="GAL3113" s="206"/>
      <c r="GAM3113" s="206"/>
      <c r="GAN3113" s="206"/>
      <c r="GAO3113" s="206"/>
      <c r="GAP3113" s="206"/>
      <c r="GAQ3113" s="206"/>
      <c r="GAR3113" s="206"/>
      <c r="GAS3113" s="206"/>
      <c r="GAT3113" s="206"/>
      <c r="GAU3113" s="206"/>
      <c r="GAV3113" s="206"/>
      <c r="GAW3113" s="206"/>
      <c r="GAX3113" s="206"/>
      <c r="GAY3113" s="206"/>
      <c r="GAZ3113" s="206"/>
      <c r="GBA3113" s="206"/>
      <c r="GBB3113" s="206"/>
      <c r="GBC3113" s="206"/>
      <c r="GBD3113" s="206"/>
      <c r="GBE3113" s="206"/>
      <c r="GBF3113" s="206"/>
      <c r="GBG3113" s="206"/>
      <c r="GBH3113" s="206"/>
      <c r="GBI3113" s="206"/>
      <c r="GBJ3113" s="206"/>
      <c r="GBK3113" s="206"/>
      <c r="GBL3113" s="206"/>
      <c r="GBM3113" s="206"/>
      <c r="GBN3113" s="206"/>
      <c r="GBO3113" s="206"/>
      <c r="GBP3113" s="206"/>
      <c r="GBQ3113" s="206"/>
      <c r="GBR3113" s="206"/>
      <c r="GBS3113" s="206"/>
      <c r="GBT3113" s="206"/>
      <c r="GBU3113" s="206"/>
      <c r="GBV3113" s="206"/>
      <c r="GBW3113" s="206"/>
      <c r="GBX3113" s="206"/>
      <c r="GBY3113" s="206"/>
      <c r="GBZ3113" s="206"/>
      <c r="GCA3113" s="206"/>
      <c r="GCB3113" s="206"/>
      <c r="GCC3113" s="206"/>
      <c r="GCD3113" s="206"/>
      <c r="GCE3113" s="206"/>
      <c r="GCF3113" s="206"/>
      <c r="GCG3113" s="206"/>
      <c r="GCH3113" s="206"/>
      <c r="GCI3113" s="206"/>
      <c r="GCJ3113" s="206"/>
      <c r="GCK3113" s="206"/>
      <c r="GCL3113" s="206"/>
      <c r="GCM3113" s="206"/>
      <c r="GCN3113" s="206"/>
      <c r="GCO3113" s="206"/>
      <c r="GCP3113" s="206"/>
      <c r="GCQ3113" s="206"/>
      <c r="GCR3113" s="206"/>
      <c r="GCS3113" s="206"/>
      <c r="GCT3113" s="206"/>
      <c r="GCU3113" s="206"/>
      <c r="GCV3113" s="206"/>
      <c r="GCW3113" s="206"/>
      <c r="GCX3113" s="206"/>
      <c r="GCY3113" s="206"/>
      <c r="GCZ3113" s="206"/>
      <c r="GDA3113" s="206"/>
      <c r="GDB3113" s="206"/>
      <c r="GDC3113" s="206"/>
      <c r="GDD3113" s="206"/>
      <c r="GDE3113" s="206"/>
      <c r="GDF3113" s="206"/>
      <c r="GDG3113" s="206"/>
      <c r="GDH3113" s="206"/>
      <c r="GDI3113" s="206"/>
      <c r="GDJ3113" s="206"/>
      <c r="GDK3113" s="206"/>
      <c r="GDL3113" s="206"/>
      <c r="GDM3113" s="206"/>
      <c r="GDN3113" s="206"/>
      <c r="GDO3113" s="206"/>
      <c r="GDP3113" s="206"/>
      <c r="GDQ3113" s="206"/>
      <c r="GDR3113" s="206"/>
      <c r="GDS3113" s="206"/>
      <c r="GDT3113" s="206"/>
      <c r="GDU3113" s="206"/>
      <c r="GDV3113" s="206"/>
      <c r="GDW3113" s="206"/>
      <c r="GDX3113" s="206"/>
      <c r="GDY3113" s="206"/>
      <c r="GDZ3113" s="206"/>
      <c r="GEA3113" s="206"/>
      <c r="GEB3113" s="206"/>
      <c r="GEC3113" s="206"/>
      <c r="GED3113" s="206"/>
      <c r="GEE3113" s="206"/>
      <c r="GEF3113" s="206"/>
      <c r="GEG3113" s="206"/>
      <c r="GEH3113" s="206"/>
      <c r="GEI3113" s="206"/>
      <c r="GEJ3113" s="206"/>
      <c r="GEK3113" s="206"/>
      <c r="GEL3113" s="206"/>
      <c r="GEM3113" s="206"/>
      <c r="GEN3113" s="206"/>
      <c r="GEO3113" s="206"/>
      <c r="GEP3113" s="206"/>
      <c r="GEQ3113" s="206"/>
      <c r="GER3113" s="206"/>
      <c r="GES3113" s="206"/>
      <c r="GET3113" s="206"/>
      <c r="GEU3113" s="206"/>
      <c r="GEV3113" s="206"/>
      <c r="GEW3113" s="206"/>
      <c r="GEX3113" s="206"/>
      <c r="GEY3113" s="206"/>
      <c r="GEZ3113" s="206"/>
      <c r="GFA3113" s="206"/>
      <c r="GFB3113" s="206"/>
      <c r="GFC3113" s="206"/>
      <c r="GFD3113" s="206"/>
      <c r="GFE3113" s="206"/>
      <c r="GFF3113" s="206"/>
      <c r="GFG3113" s="206"/>
      <c r="GFH3113" s="206"/>
      <c r="GFI3113" s="206"/>
      <c r="GFJ3113" s="206"/>
      <c r="GFK3113" s="206"/>
      <c r="GFL3113" s="206"/>
      <c r="GFM3113" s="206"/>
      <c r="GFN3113" s="206"/>
      <c r="GFO3113" s="206"/>
      <c r="GFP3113" s="206"/>
      <c r="GFQ3113" s="206"/>
      <c r="GFR3113" s="206"/>
      <c r="GFS3113" s="206"/>
      <c r="GFT3113" s="206"/>
      <c r="GFU3113" s="206"/>
      <c r="GFV3113" s="206"/>
      <c r="GFW3113" s="206"/>
      <c r="GFX3113" s="206"/>
      <c r="GFY3113" s="206"/>
      <c r="GFZ3113" s="206"/>
      <c r="GGA3113" s="206"/>
      <c r="GGB3113" s="206"/>
      <c r="GGC3113" s="206"/>
      <c r="GGD3113" s="206"/>
      <c r="GGE3113" s="206"/>
      <c r="GGF3113" s="206"/>
      <c r="GGG3113" s="206"/>
      <c r="GGH3113" s="206"/>
      <c r="GGI3113" s="206"/>
      <c r="GGJ3113" s="206"/>
      <c r="GGK3113" s="206"/>
      <c r="GGL3113" s="206"/>
      <c r="GGM3113" s="206"/>
      <c r="GGN3113" s="206"/>
      <c r="GGO3113" s="206"/>
      <c r="GGP3113" s="206"/>
      <c r="GGQ3113" s="206"/>
      <c r="GGR3113" s="206"/>
      <c r="GGS3113" s="206"/>
      <c r="GGT3113" s="206"/>
      <c r="GGU3113" s="206"/>
      <c r="GGV3113" s="206"/>
      <c r="GGW3113" s="206"/>
      <c r="GGX3113" s="206"/>
      <c r="GGY3113" s="206"/>
      <c r="GGZ3113" s="206"/>
      <c r="GHA3113" s="206"/>
      <c r="GHB3113" s="206"/>
      <c r="GHC3113" s="206"/>
      <c r="GHD3113" s="206"/>
      <c r="GHE3113" s="206"/>
      <c r="GHF3113" s="206"/>
      <c r="GHG3113" s="206"/>
      <c r="GHH3113" s="206"/>
      <c r="GHI3113" s="206"/>
      <c r="GHJ3113" s="206"/>
      <c r="GHK3113" s="206"/>
      <c r="GHL3113" s="206"/>
      <c r="GHM3113" s="206"/>
      <c r="GHN3113" s="206"/>
      <c r="GHO3113" s="206"/>
      <c r="GHP3113" s="206"/>
      <c r="GHQ3113" s="206"/>
      <c r="GHR3113" s="206"/>
      <c r="GHS3113" s="206"/>
      <c r="GHT3113" s="206"/>
      <c r="GHU3113" s="206"/>
      <c r="GHV3113" s="206"/>
      <c r="GHW3113" s="206"/>
      <c r="GHX3113" s="206"/>
      <c r="GHY3113" s="206"/>
      <c r="GHZ3113" s="206"/>
      <c r="GIA3113" s="206"/>
      <c r="GIB3113" s="206"/>
      <c r="GIC3113" s="206"/>
      <c r="GID3113" s="206"/>
      <c r="GIE3113" s="206"/>
      <c r="GIF3113" s="206"/>
      <c r="GIG3113" s="206"/>
      <c r="GIH3113" s="206"/>
      <c r="GII3113" s="206"/>
      <c r="GIJ3113" s="206"/>
      <c r="GIK3113" s="206"/>
      <c r="GIL3113" s="206"/>
      <c r="GIM3113" s="206"/>
      <c r="GIN3113" s="206"/>
      <c r="GIO3113" s="206"/>
      <c r="GIP3113" s="206"/>
      <c r="GIQ3113" s="206"/>
      <c r="GIR3113" s="206"/>
      <c r="GIS3113" s="206"/>
      <c r="GIT3113" s="206"/>
      <c r="GIU3113" s="206"/>
      <c r="GIV3113" s="206"/>
      <c r="GIW3113" s="206"/>
      <c r="GIX3113" s="206"/>
      <c r="GIY3113" s="206"/>
      <c r="GIZ3113" s="206"/>
      <c r="GJA3113" s="206"/>
      <c r="GJB3113" s="206"/>
      <c r="GJC3113" s="206"/>
      <c r="GJD3113" s="206"/>
      <c r="GJE3113" s="206"/>
      <c r="GJF3113" s="206"/>
      <c r="GJG3113" s="206"/>
      <c r="GJH3113" s="206"/>
      <c r="GJI3113" s="206"/>
      <c r="GJJ3113" s="206"/>
      <c r="GJK3113" s="206"/>
      <c r="GJL3113" s="206"/>
      <c r="GJM3113" s="206"/>
      <c r="GJN3113" s="206"/>
      <c r="GJO3113" s="206"/>
      <c r="GJP3113" s="206"/>
      <c r="GJQ3113" s="206"/>
      <c r="GJR3113" s="206"/>
      <c r="GJS3113" s="206"/>
      <c r="GJT3113" s="206"/>
      <c r="GJU3113" s="206"/>
      <c r="GJV3113" s="206"/>
      <c r="GJW3113" s="206"/>
      <c r="GJX3113" s="206"/>
      <c r="GJY3113" s="206"/>
      <c r="GJZ3113" s="206"/>
      <c r="GKA3113" s="206"/>
      <c r="GKB3113" s="206"/>
      <c r="GKC3113" s="206"/>
      <c r="GKD3113" s="206"/>
      <c r="GKE3113" s="206"/>
      <c r="GKF3113" s="206"/>
      <c r="GKG3113" s="206"/>
      <c r="GKH3113" s="206"/>
      <c r="GKI3113" s="206"/>
      <c r="GKJ3113" s="206"/>
      <c r="GKK3113" s="206"/>
      <c r="GKL3113" s="206"/>
      <c r="GKM3113" s="206"/>
      <c r="GKN3113" s="206"/>
      <c r="GKO3113" s="206"/>
      <c r="GKP3113" s="206"/>
      <c r="GKQ3113" s="206"/>
      <c r="GKR3113" s="206"/>
      <c r="GKS3113" s="206"/>
      <c r="GKT3113" s="206"/>
      <c r="GKU3113" s="206"/>
      <c r="GKV3113" s="206"/>
      <c r="GKW3113" s="206"/>
      <c r="GKX3113" s="206"/>
      <c r="GKY3113" s="206"/>
      <c r="GKZ3113" s="206"/>
      <c r="GLA3113" s="206"/>
      <c r="GLB3113" s="206"/>
      <c r="GLC3113" s="206"/>
      <c r="GLD3113" s="206"/>
      <c r="GLE3113" s="206"/>
      <c r="GLF3113" s="206"/>
      <c r="GLG3113" s="206"/>
      <c r="GLH3113" s="206"/>
      <c r="GLI3113" s="206"/>
      <c r="GLJ3113" s="206"/>
      <c r="GLK3113" s="206"/>
      <c r="GLL3113" s="206"/>
      <c r="GLM3113" s="206"/>
      <c r="GLN3113" s="206"/>
      <c r="GLO3113" s="206"/>
      <c r="GLP3113" s="206"/>
      <c r="GLQ3113" s="206"/>
      <c r="GLR3113" s="206"/>
      <c r="GLS3113" s="206"/>
      <c r="GLT3113" s="206"/>
      <c r="GLU3113" s="206"/>
      <c r="GLV3113" s="206"/>
      <c r="GLW3113" s="206"/>
      <c r="GLX3113" s="206"/>
      <c r="GLY3113" s="206"/>
      <c r="GLZ3113" s="206"/>
      <c r="GMA3113" s="206"/>
      <c r="GMB3113" s="206"/>
      <c r="GMC3113" s="206"/>
      <c r="GMD3113" s="206"/>
      <c r="GME3113" s="206"/>
      <c r="GMF3113" s="206"/>
      <c r="GMG3113" s="206"/>
      <c r="GMH3113" s="206"/>
      <c r="GMI3113" s="206"/>
      <c r="GMJ3113" s="206"/>
      <c r="GMK3113" s="206"/>
      <c r="GML3113" s="206"/>
      <c r="GMM3113" s="206"/>
      <c r="GMN3113" s="206"/>
      <c r="GMO3113" s="206"/>
      <c r="GMP3113" s="206"/>
      <c r="GMQ3113" s="206"/>
      <c r="GMR3113" s="206"/>
      <c r="GMS3113" s="206"/>
      <c r="GMT3113" s="206"/>
      <c r="GMU3113" s="206"/>
      <c r="GMV3113" s="206"/>
      <c r="GMW3113" s="206"/>
      <c r="GMX3113" s="206"/>
      <c r="GMY3113" s="206"/>
      <c r="GMZ3113" s="206"/>
      <c r="GNA3113" s="206"/>
      <c r="GNB3113" s="206"/>
      <c r="GNC3113" s="206"/>
      <c r="GND3113" s="206"/>
      <c r="GNE3113" s="206"/>
      <c r="GNF3113" s="206"/>
      <c r="GNG3113" s="206"/>
      <c r="GNH3113" s="206"/>
      <c r="GNI3113" s="206"/>
      <c r="GNJ3113" s="206"/>
      <c r="GNK3113" s="206"/>
      <c r="GNL3113" s="206"/>
      <c r="GNM3113" s="206"/>
      <c r="GNN3113" s="206"/>
      <c r="GNO3113" s="206"/>
      <c r="GNP3113" s="206"/>
      <c r="GNQ3113" s="206"/>
      <c r="GNR3113" s="206"/>
      <c r="GNS3113" s="206"/>
      <c r="GNT3113" s="206"/>
      <c r="GNU3113" s="206"/>
      <c r="GNV3113" s="206"/>
      <c r="GNW3113" s="206"/>
      <c r="GNX3113" s="206"/>
      <c r="GNY3113" s="206"/>
      <c r="GNZ3113" s="206"/>
      <c r="GOA3113" s="206"/>
      <c r="GOB3113" s="206"/>
      <c r="GOC3113" s="206"/>
      <c r="GOD3113" s="206"/>
      <c r="GOE3113" s="206"/>
      <c r="GOF3113" s="206"/>
      <c r="GOG3113" s="206"/>
      <c r="GOH3113" s="206"/>
      <c r="GOI3113" s="206"/>
      <c r="GOJ3113" s="206"/>
      <c r="GOK3113" s="206"/>
      <c r="GOL3113" s="206"/>
      <c r="GOM3113" s="206"/>
      <c r="GON3113" s="206"/>
      <c r="GOO3113" s="206"/>
      <c r="GOP3113" s="206"/>
      <c r="GOQ3113" s="206"/>
      <c r="GOR3113" s="206"/>
      <c r="GOS3113" s="206"/>
      <c r="GOT3113" s="206"/>
      <c r="GOU3113" s="206"/>
      <c r="GOV3113" s="206"/>
      <c r="GOW3113" s="206"/>
      <c r="GOX3113" s="206"/>
      <c r="GOY3113" s="206"/>
      <c r="GOZ3113" s="206"/>
      <c r="GPA3113" s="206"/>
      <c r="GPB3113" s="206"/>
      <c r="GPC3113" s="206"/>
      <c r="GPD3113" s="206"/>
      <c r="GPE3113" s="206"/>
      <c r="GPF3113" s="206"/>
      <c r="GPG3113" s="206"/>
      <c r="GPH3113" s="206"/>
      <c r="GPI3113" s="206"/>
      <c r="GPJ3113" s="206"/>
      <c r="GPK3113" s="206"/>
      <c r="GPL3113" s="206"/>
      <c r="GPM3113" s="206"/>
      <c r="GPN3113" s="206"/>
      <c r="GPO3113" s="206"/>
      <c r="GPP3113" s="206"/>
      <c r="GPQ3113" s="206"/>
      <c r="GPR3113" s="206"/>
      <c r="GPS3113" s="206"/>
      <c r="GPT3113" s="206"/>
      <c r="GPU3113" s="206"/>
      <c r="GPV3113" s="206"/>
      <c r="GPW3113" s="206"/>
      <c r="GPX3113" s="206"/>
      <c r="GPY3113" s="206"/>
      <c r="GPZ3113" s="206"/>
      <c r="GQA3113" s="206"/>
      <c r="GQB3113" s="206"/>
      <c r="GQC3113" s="206"/>
      <c r="GQD3113" s="206"/>
      <c r="GQE3113" s="206"/>
      <c r="GQF3113" s="206"/>
      <c r="GQG3113" s="206"/>
      <c r="GQH3113" s="206"/>
      <c r="GQI3113" s="206"/>
      <c r="GQJ3113" s="206"/>
      <c r="GQK3113" s="206"/>
      <c r="GQL3113" s="206"/>
      <c r="GQM3113" s="206"/>
      <c r="GQN3113" s="206"/>
      <c r="GQO3113" s="206"/>
      <c r="GQP3113" s="206"/>
      <c r="GQQ3113" s="206"/>
      <c r="GQR3113" s="206"/>
      <c r="GQS3113" s="206"/>
      <c r="GQT3113" s="206"/>
      <c r="GQU3113" s="206"/>
      <c r="GQV3113" s="206"/>
      <c r="GQW3113" s="206"/>
      <c r="GQX3113" s="206"/>
      <c r="GQY3113" s="206"/>
      <c r="GQZ3113" s="206"/>
      <c r="GRA3113" s="206"/>
      <c r="GRB3113" s="206"/>
      <c r="GRC3113" s="206"/>
      <c r="GRD3113" s="206"/>
      <c r="GRE3113" s="206"/>
      <c r="GRF3113" s="206"/>
      <c r="GRG3113" s="206"/>
      <c r="GRH3113" s="206"/>
      <c r="GRI3113" s="206"/>
      <c r="GRJ3113" s="206"/>
      <c r="GRK3113" s="206"/>
      <c r="GRL3113" s="206"/>
      <c r="GRM3113" s="206"/>
      <c r="GRN3113" s="206"/>
      <c r="GRO3113" s="206"/>
      <c r="GRP3113" s="206"/>
      <c r="GRQ3113" s="206"/>
      <c r="GRR3113" s="206"/>
      <c r="GRS3113" s="206"/>
      <c r="GRT3113" s="206"/>
      <c r="GRU3113" s="206"/>
      <c r="GRV3113" s="206"/>
      <c r="GRW3113" s="206"/>
      <c r="GRX3113" s="206"/>
      <c r="GRY3113" s="206"/>
      <c r="GRZ3113" s="206"/>
      <c r="GSA3113" s="206"/>
      <c r="GSB3113" s="206"/>
      <c r="GSC3113" s="206"/>
      <c r="GSD3113" s="206"/>
      <c r="GSE3113" s="206"/>
      <c r="GSF3113" s="206"/>
      <c r="GSG3113" s="206"/>
      <c r="GSH3113" s="206"/>
      <c r="GSI3113" s="206"/>
      <c r="GSJ3113" s="206"/>
      <c r="GSK3113" s="206"/>
      <c r="GSL3113" s="206"/>
      <c r="GSM3113" s="206"/>
      <c r="GSN3113" s="206"/>
      <c r="GSO3113" s="206"/>
      <c r="GSP3113" s="206"/>
      <c r="GSQ3113" s="206"/>
      <c r="GSR3113" s="206"/>
      <c r="GSS3113" s="206"/>
      <c r="GST3113" s="206"/>
      <c r="GSU3113" s="206"/>
      <c r="GSV3113" s="206"/>
      <c r="GSW3113" s="206"/>
      <c r="GSX3113" s="206"/>
      <c r="GSY3113" s="206"/>
      <c r="GSZ3113" s="206"/>
      <c r="GTA3113" s="206"/>
      <c r="GTB3113" s="206"/>
      <c r="GTC3113" s="206"/>
      <c r="GTD3113" s="206"/>
      <c r="GTE3113" s="206"/>
      <c r="GTF3113" s="206"/>
      <c r="GTG3113" s="206"/>
      <c r="GTH3113" s="206"/>
      <c r="GTI3113" s="206"/>
      <c r="GTJ3113" s="206"/>
      <c r="GTK3113" s="206"/>
      <c r="GTL3113" s="206"/>
      <c r="GTM3113" s="206"/>
      <c r="GTN3113" s="206"/>
      <c r="GTO3113" s="206"/>
      <c r="GTP3113" s="206"/>
      <c r="GTQ3113" s="206"/>
      <c r="GTR3113" s="206"/>
      <c r="GTS3113" s="206"/>
      <c r="GTT3113" s="206"/>
      <c r="GTU3113" s="206"/>
      <c r="GTV3113" s="206"/>
      <c r="GTW3113" s="206"/>
      <c r="GTX3113" s="206"/>
      <c r="GTY3113" s="206"/>
      <c r="GTZ3113" s="206"/>
      <c r="GUA3113" s="206"/>
      <c r="GUB3113" s="206"/>
      <c r="GUC3113" s="206"/>
      <c r="GUD3113" s="206"/>
      <c r="GUE3113" s="206"/>
      <c r="GUF3113" s="206"/>
      <c r="GUG3113" s="206"/>
      <c r="GUH3113" s="206"/>
      <c r="GUI3113" s="206"/>
      <c r="GUJ3113" s="206"/>
      <c r="GUK3113" s="206"/>
      <c r="GUL3113" s="206"/>
      <c r="GUM3113" s="206"/>
      <c r="GUN3113" s="206"/>
      <c r="GUO3113" s="206"/>
      <c r="GUP3113" s="206"/>
      <c r="GUQ3113" s="206"/>
      <c r="GUR3113" s="206"/>
      <c r="GUS3113" s="206"/>
      <c r="GUT3113" s="206"/>
      <c r="GUU3113" s="206"/>
      <c r="GUV3113" s="206"/>
      <c r="GUW3113" s="206"/>
      <c r="GUX3113" s="206"/>
      <c r="GUY3113" s="206"/>
      <c r="GUZ3113" s="206"/>
      <c r="GVA3113" s="206"/>
      <c r="GVB3113" s="206"/>
      <c r="GVC3113" s="206"/>
      <c r="GVD3113" s="206"/>
      <c r="GVE3113" s="206"/>
      <c r="GVF3113" s="206"/>
      <c r="GVG3113" s="206"/>
      <c r="GVH3113" s="206"/>
      <c r="GVI3113" s="206"/>
      <c r="GVJ3113" s="206"/>
      <c r="GVK3113" s="206"/>
      <c r="GVL3113" s="206"/>
      <c r="GVM3113" s="206"/>
      <c r="GVN3113" s="206"/>
      <c r="GVO3113" s="206"/>
      <c r="GVP3113" s="206"/>
      <c r="GVQ3113" s="206"/>
      <c r="GVR3113" s="206"/>
      <c r="GVS3113" s="206"/>
      <c r="GVT3113" s="206"/>
      <c r="GVU3113" s="206"/>
      <c r="GVV3113" s="206"/>
      <c r="GVW3113" s="206"/>
      <c r="GVX3113" s="206"/>
      <c r="GVY3113" s="206"/>
      <c r="GVZ3113" s="206"/>
      <c r="GWA3113" s="206"/>
      <c r="GWB3113" s="206"/>
      <c r="GWC3113" s="206"/>
      <c r="GWD3113" s="206"/>
      <c r="GWE3113" s="206"/>
      <c r="GWF3113" s="206"/>
      <c r="GWG3113" s="206"/>
      <c r="GWH3113" s="206"/>
      <c r="GWI3113" s="206"/>
      <c r="GWJ3113" s="206"/>
      <c r="GWK3113" s="206"/>
      <c r="GWL3113" s="206"/>
      <c r="GWM3113" s="206"/>
      <c r="GWN3113" s="206"/>
      <c r="GWO3113" s="206"/>
      <c r="GWP3113" s="206"/>
      <c r="GWQ3113" s="206"/>
      <c r="GWR3113" s="206"/>
      <c r="GWS3113" s="206"/>
      <c r="GWT3113" s="206"/>
      <c r="GWU3113" s="206"/>
      <c r="GWV3113" s="206"/>
      <c r="GWW3113" s="206"/>
      <c r="GWX3113" s="206"/>
      <c r="GWY3113" s="206"/>
      <c r="GWZ3113" s="206"/>
      <c r="GXA3113" s="206"/>
      <c r="GXB3113" s="206"/>
      <c r="GXC3113" s="206"/>
      <c r="GXD3113" s="206"/>
      <c r="GXE3113" s="206"/>
      <c r="GXF3113" s="206"/>
      <c r="GXG3113" s="206"/>
      <c r="GXH3113" s="206"/>
      <c r="GXI3113" s="206"/>
      <c r="GXJ3113" s="206"/>
      <c r="GXK3113" s="206"/>
      <c r="GXL3113" s="206"/>
      <c r="GXM3113" s="206"/>
      <c r="GXN3113" s="206"/>
      <c r="GXO3113" s="206"/>
      <c r="GXP3113" s="206"/>
      <c r="GXQ3113" s="206"/>
      <c r="GXR3113" s="206"/>
      <c r="GXS3113" s="206"/>
      <c r="GXT3113" s="206"/>
      <c r="GXU3113" s="206"/>
      <c r="GXV3113" s="206"/>
      <c r="GXW3113" s="206"/>
      <c r="GXX3113" s="206"/>
      <c r="GXY3113" s="206"/>
      <c r="GXZ3113" s="206"/>
      <c r="GYA3113" s="206"/>
      <c r="GYB3113" s="206"/>
      <c r="GYC3113" s="206"/>
      <c r="GYD3113" s="206"/>
      <c r="GYE3113" s="206"/>
      <c r="GYF3113" s="206"/>
      <c r="GYG3113" s="206"/>
      <c r="GYH3113" s="206"/>
      <c r="GYI3113" s="206"/>
      <c r="GYJ3113" s="206"/>
      <c r="GYK3113" s="206"/>
      <c r="GYL3113" s="206"/>
      <c r="GYM3113" s="206"/>
      <c r="GYN3113" s="206"/>
      <c r="GYO3113" s="206"/>
      <c r="GYP3113" s="206"/>
      <c r="GYQ3113" s="206"/>
      <c r="GYR3113" s="206"/>
      <c r="GYS3113" s="206"/>
      <c r="GYT3113" s="206"/>
      <c r="GYU3113" s="206"/>
      <c r="GYV3113" s="206"/>
      <c r="GYW3113" s="206"/>
      <c r="GYX3113" s="206"/>
      <c r="GYY3113" s="206"/>
      <c r="GYZ3113" s="206"/>
      <c r="GZA3113" s="206"/>
      <c r="GZB3113" s="206"/>
      <c r="GZC3113" s="206"/>
      <c r="GZD3113" s="206"/>
      <c r="GZE3113" s="206"/>
      <c r="GZF3113" s="206"/>
      <c r="GZG3113" s="206"/>
      <c r="GZH3113" s="206"/>
      <c r="GZI3113" s="206"/>
      <c r="GZJ3113" s="206"/>
      <c r="GZK3113" s="206"/>
      <c r="GZL3113" s="206"/>
      <c r="GZM3113" s="206"/>
      <c r="GZN3113" s="206"/>
      <c r="GZO3113" s="206"/>
      <c r="GZP3113" s="206"/>
      <c r="GZQ3113" s="206"/>
      <c r="GZR3113" s="206"/>
      <c r="GZS3113" s="206"/>
      <c r="GZT3113" s="206"/>
      <c r="GZU3113" s="206"/>
      <c r="GZV3113" s="206"/>
      <c r="GZW3113" s="206"/>
      <c r="GZX3113" s="206"/>
      <c r="GZY3113" s="206"/>
      <c r="GZZ3113" s="206"/>
      <c r="HAA3113" s="206"/>
      <c r="HAB3113" s="206"/>
      <c r="HAC3113" s="206"/>
      <c r="HAD3113" s="206"/>
      <c r="HAE3113" s="206"/>
      <c r="HAF3113" s="206"/>
      <c r="HAG3113" s="206"/>
      <c r="HAH3113" s="206"/>
      <c r="HAI3113" s="206"/>
      <c r="HAJ3113" s="206"/>
      <c r="HAK3113" s="206"/>
      <c r="HAL3113" s="206"/>
      <c r="HAM3113" s="206"/>
      <c r="HAN3113" s="206"/>
      <c r="HAO3113" s="206"/>
      <c r="HAP3113" s="206"/>
      <c r="HAQ3113" s="206"/>
      <c r="HAR3113" s="206"/>
      <c r="HAS3113" s="206"/>
      <c r="HAT3113" s="206"/>
      <c r="HAU3113" s="206"/>
      <c r="HAV3113" s="206"/>
      <c r="HAW3113" s="206"/>
      <c r="HAX3113" s="206"/>
      <c r="HAY3113" s="206"/>
      <c r="HAZ3113" s="206"/>
      <c r="HBA3113" s="206"/>
      <c r="HBB3113" s="206"/>
      <c r="HBC3113" s="206"/>
      <c r="HBD3113" s="206"/>
      <c r="HBE3113" s="206"/>
      <c r="HBF3113" s="206"/>
      <c r="HBG3113" s="206"/>
      <c r="HBH3113" s="206"/>
      <c r="HBI3113" s="206"/>
      <c r="HBJ3113" s="206"/>
      <c r="HBK3113" s="206"/>
      <c r="HBL3113" s="206"/>
      <c r="HBM3113" s="206"/>
      <c r="HBN3113" s="206"/>
      <c r="HBO3113" s="206"/>
      <c r="HBP3113" s="206"/>
      <c r="HBQ3113" s="206"/>
      <c r="HBR3113" s="206"/>
      <c r="HBS3113" s="206"/>
      <c r="HBT3113" s="206"/>
      <c r="HBU3113" s="206"/>
      <c r="HBV3113" s="206"/>
      <c r="HBW3113" s="206"/>
      <c r="HBX3113" s="206"/>
      <c r="HBY3113" s="206"/>
      <c r="HBZ3113" s="206"/>
      <c r="HCA3113" s="206"/>
      <c r="HCB3113" s="206"/>
      <c r="HCC3113" s="206"/>
      <c r="HCD3113" s="206"/>
      <c r="HCE3113" s="206"/>
      <c r="HCF3113" s="206"/>
      <c r="HCG3113" s="206"/>
      <c r="HCH3113" s="206"/>
      <c r="HCI3113" s="206"/>
      <c r="HCJ3113" s="206"/>
      <c r="HCK3113" s="206"/>
      <c r="HCL3113" s="206"/>
      <c r="HCM3113" s="206"/>
      <c r="HCN3113" s="206"/>
      <c r="HCO3113" s="206"/>
      <c r="HCP3113" s="206"/>
      <c r="HCQ3113" s="206"/>
      <c r="HCR3113" s="206"/>
      <c r="HCS3113" s="206"/>
      <c r="HCT3113" s="206"/>
      <c r="HCU3113" s="206"/>
      <c r="HCV3113" s="206"/>
      <c r="HCW3113" s="206"/>
      <c r="HCX3113" s="206"/>
      <c r="HCY3113" s="206"/>
      <c r="HCZ3113" s="206"/>
      <c r="HDA3113" s="206"/>
      <c r="HDB3113" s="206"/>
      <c r="HDC3113" s="206"/>
      <c r="HDD3113" s="206"/>
      <c r="HDE3113" s="206"/>
      <c r="HDF3113" s="206"/>
      <c r="HDG3113" s="206"/>
      <c r="HDH3113" s="206"/>
      <c r="HDI3113" s="206"/>
      <c r="HDJ3113" s="206"/>
      <c r="HDK3113" s="206"/>
      <c r="HDL3113" s="206"/>
      <c r="HDM3113" s="206"/>
      <c r="HDN3113" s="206"/>
      <c r="HDO3113" s="206"/>
      <c r="HDP3113" s="206"/>
      <c r="HDQ3113" s="206"/>
      <c r="HDR3113" s="206"/>
      <c r="HDS3113" s="206"/>
      <c r="HDT3113" s="206"/>
      <c r="HDU3113" s="206"/>
      <c r="HDV3113" s="206"/>
      <c r="HDW3113" s="206"/>
      <c r="HDX3113" s="206"/>
      <c r="HDY3113" s="206"/>
      <c r="HDZ3113" s="206"/>
      <c r="HEA3113" s="206"/>
      <c r="HEB3113" s="206"/>
      <c r="HEC3113" s="206"/>
      <c r="HED3113" s="206"/>
      <c r="HEE3113" s="206"/>
      <c r="HEF3113" s="206"/>
      <c r="HEG3113" s="206"/>
      <c r="HEH3113" s="206"/>
      <c r="HEI3113" s="206"/>
      <c r="HEJ3113" s="206"/>
      <c r="HEK3113" s="206"/>
      <c r="HEL3113" s="206"/>
      <c r="HEM3113" s="206"/>
      <c r="HEN3113" s="206"/>
      <c r="HEO3113" s="206"/>
      <c r="HEP3113" s="206"/>
      <c r="HEQ3113" s="206"/>
      <c r="HER3113" s="206"/>
      <c r="HES3113" s="206"/>
      <c r="HET3113" s="206"/>
      <c r="HEU3113" s="206"/>
      <c r="HEV3113" s="206"/>
      <c r="HEW3113" s="206"/>
      <c r="HEX3113" s="206"/>
      <c r="HEY3113" s="206"/>
      <c r="HEZ3113" s="206"/>
      <c r="HFA3113" s="206"/>
      <c r="HFB3113" s="206"/>
      <c r="HFC3113" s="206"/>
      <c r="HFD3113" s="206"/>
      <c r="HFE3113" s="206"/>
      <c r="HFF3113" s="206"/>
      <c r="HFG3113" s="206"/>
      <c r="HFH3113" s="206"/>
      <c r="HFI3113" s="206"/>
      <c r="HFJ3113" s="206"/>
      <c r="HFK3113" s="206"/>
      <c r="HFL3113" s="206"/>
      <c r="HFM3113" s="206"/>
      <c r="HFN3113" s="206"/>
      <c r="HFO3113" s="206"/>
      <c r="HFP3113" s="206"/>
      <c r="HFQ3113" s="206"/>
      <c r="HFR3113" s="206"/>
      <c r="HFS3113" s="206"/>
      <c r="HFT3113" s="206"/>
      <c r="HFU3113" s="206"/>
      <c r="HFV3113" s="206"/>
      <c r="HFW3113" s="206"/>
      <c r="HFX3113" s="206"/>
      <c r="HFY3113" s="206"/>
      <c r="HFZ3113" s="206"/>
      <c r="HGA3113" s="206"/>
      <c r="HGB3113" s="206"/>
      <c r="HGC3113" s="206"/>
      <c r="HGD3113" s="206"/>
      <c r="HGE3113" s="206"/>
      <c r="HGF3113" s="206"/>
      <c r="HGG3113" s="206"/>
      <c r="HGH3113" s="206"/>
      <c r="HGI3113" s="206"/>
      <c r="HGJ3113" s="206"/>
      <c r="HGK3113" s="206"/>
      <c r="HGL3113" s="206"/>
      <c r="HGM3113" s="206"/>
      <c r="HGN3113" s="206"/>
      <c r="HGO3113" s="206"/>
      <c r="HGP3113" s="206"/>
      <c r="HGQ3113" s="206"/>
      <c r="HGR3113" s="206"/>
      <c r="HGS3113" s="206"/>
      <c r="HGT3113" s="206"/>
      <c r="HGU3113" s="206"/>
      <c r="HGV3113" s="206"/>
      <c r="HGW3113" s="206"/>
      <c r="HGX3113" s="206"/>
      <c r="HGY3113" s="206"/>
      <c r="HGZ3113" s="206"/>
      <c r="HHA3113" s="206"/>
      <c r="HHB3113" s="206"/>
      <c r="HHC3113" s="206"/>
      <c r="HHD3113" s="206"/>
      <c r="HHE3113" s="206"/>
      <c r="HHF3113" s="206"/>
      <c r="HHG3113" s="206"/>
      <c r="HHH3113" s="206"/>
      <c r="HHI3113" s="206"/>
      <c r="HHJ3113" s="206"/>
      <c r="HHK3113" s="206"/>
      <c r="HHL3113" s="206"/>
      <c r="HHM3113" s="206"/>
      <c r="HHN3113" s="206"/>
      <c r="HHO3113" s="206"/>
      <c r="HHP3113" s="206"/>
      <c r="HHQ3113" s="206"/>
      <c r="HHR3113" s="206"/>
      <c r="HHS3113" s="206"/>
      <c r="HHT3113" s="206"/>
      <c r="HHU3113" s="206"/>
      <c r="HHV3113" s="206"/>
      <c r="HHW3113" s="206"/>
      <c r="HHX3113" s="206"/>
      <c r="HHY3113" s="206"/>
      <c r="HHZ3113" s="206"/>
      <c r="HIA3113" s="206"/>
      <c r="HIB3113" s="206"/>
      <c r="HIC3113" s="206"/>
      <c r="HID3113" s="206"/>
      <c r="HIE3113" s="206"/>
      <c r="HIF3113" s="206"/>
      <c r="HIG3113" s="206"/>
      <c r="HIH3113" s="206"/>
      <c r="HII3113" s="206"/>
      <c r="HIJ3113" s="206"/>
      <c r="HIK3113" s="206"/>
      <c r="HIL3113" s="206"/>
      <c r="HIM3113" s="206"/>
      <c r="HIN3113" s="206"/>
      <c r="HIO3113" s="206"/>
      <c r="HIP3113" s="206"/>
      <c r="HIQ3113" s="206"/>
      <c r="HIR3113" s="206"/>
      <c r="HIS3113" s="206"/>
      <c r="HIT3113" s="206"/>
      <c r="HIU3113" s="206"/>
      <c r="HIV3113" s="206"/>
      <c r="HIW3113" s="206"/>
      <c r="HIX3113" s="206"/>
      <c r="HIY3113" s="206"/>
      <c r="HIZ3113" s="206"/>
      <c r="HJA3113" s="206"/>
      <c r="HJB3113" s="206"/>
      <c r="HJC3113" s="206"/>
      <c r="HJD3113" s="206"/>
      <c r="HJE3113" s="206"/>
      <c r="HJF3113" s="206"/>
      <c r="HJG3113" s="206"/>
      <c r="HJH3113" s="206"/>
      <c r="HJI3113" s="206"/>
      <c r="HJJ3113" s="206"/>
      <c r="HJK3113" s="206"/>
      <c r="HJL3113" s="206"/>
      <c r="HJM3113" s="206"/>
      <c r="HJN3113" s="206"/>
      <c r="HJO3113" s="206"/>
      <c r="HJP3113" s="206"/>
      <c r="HJQ3113" s="206"/>
      <c r="HJR3113" s="206"/>
      <c r="HJS3113" s="206"/>
      <c r="HJT3113" s="206"/>
      <c r="HJU3113" s="206"/>
      <c r="HJV3113" s="206"/>
      <c r="HJW3113" s="206"/>
      <c r="HJX3113" s="206"/>
      <c r="HJY3113" s="206"/>
      <c r="HJZ3113" s="206"/>
      <c r="HKA3113" s="206"/>
      <c r="HKB3113" s="206"/>
      <c r="HKC3113" s="206"/>
      <c r="HKD3113" s="206"/>
      <c r="HKE3113" s="206"/>
      <c r="HKF3113" s="206"/>
      <c r="HKG3113" s="206"/>
      <c r="HKH3113" s="206"/>
      <c r="HKI3113" s="206"/>
      <c r="HKJ3113" s="206"/>
      <c r="HKK3113" s="206"/>
      <c r="HKL3113" s="206"/>
      <c r="HKM3113" s="206"/>
      <c r="HKN3113" s="206"/>
      <c r="HKO3113" s="206"/>
      <c r="HKP3113" s="206"/>
      <c r="HKQ3113" s="206"/>
      <c r="HKR3113" s="206"/>
      <c r="HKS3113" s="206"/>
      <c r="HKT3113" s="206"/>
      <c r="HKU3113" s="206"/>
      <c r="HKV3113" s="206"/>
      <c r="HKW3113" s="206"/>
      <c r="HKX3113" s="206"/>
      <c r="HKY3113" s="206"/>
      <c r="HKZ3113" s="206"/>
      <c r="HLA3113" s="206"/>
      <c r="HLB3113" s="206"/>
      <c r="HLC3113" s="206"/>
      <c r="HLD3113" s="206"/>
      <c r="HLE3113" s="206"/>
      <c r="HLF3113" s="206"/>
      <c r="HLG3113" s="206"/>
      <c r="HLH3113" s="206"/>
      <c r="HLI3113" s="206"/>
      <c r="HLJ3113" s="206"/>
      <c r="HLK3113" s="206"/>
      <c r="HLL3113" s="206"/>
      <c r="HLM3113" s="206"/>
      <c r="HLN3113" s="206"/>
      <c r="HLO3113" s="206"/>
      <c r="HLP3113" s="206"/>
      <c r="HLQ3113" s="206"/>
      <c r="HLR3113" s="206"/>
      <c r="HLS3113" s="206"/>
      <c r="HLT3113" s="206"/>
      <c r="HLU3113" s="206"/>
      <c r="HLV3113" s="206"/>
      <c r="HLW3113" s="206"/>
      <c r="HLX3113" s="206"/>
      <c r="HLY3113" s="206"/>
      <c r="HLZ3113" s="206"/>
      <c r="HMA3113" s="206"/>
      <c r="HMB3113" s="206"/>
      <c r="HMC3113" s="206"/>
      <c r="HMD3113" s="206"/>
      <c r="HME3113" s="206"/>
      <c r="HMF3113" s="206"/>
      <c r="HMG3113" s="206"/>
      <c r="HMH3113" s="206"/>
      <c r="HMI3113" s="206"/>
      <c r="HMJ3113" s="206"/>
      <c r="HMK3113" s="206"/>
      <c r="HML3113" s="206"/>
      <c r="HMM3113" s="206"/>
      <c r="HMN3113" s="206"/>
      <c r="HMO3113" s="206"/>
      <c r="HMP3113" s="206"/>
      <c r="HMQ3113" s="206"/>
      <c r="HMR3113" s="206"/>
      <c r="HMS3113" s="206"/>
      <c r="HMT3113" s="206"/>
      <c r="HMU3113" s="206"/>
      <c r="HMV3113" s="206"/>
      <c r="HMW3113" s="206"/>
      <c r="HMX3113" s="206"/>
      <c r="HMY3113" s="206"/>
      <c r="HMZ3113" s="206"/>
      <c r="HNA3113" s="206"/>
      <c r="HNB3113" s="206"/>
      <c r="HNC3113" s="206"/>
      <c r="HND3113" s="206"/>
      <c r="HNE3113" s="206"/>
      <c r="HNF3113" s="206"/>
      <c r="HNG3113" s="206"/>
      <c r="HNH3113" s="206"/>
      <c r="HNI3113" s="206"/>
      <c r="HNJ3113" s="206"/>
      <c r="HNK3113" s="206"/>
      <c r="HNL3113" s="206"/>
      <c r="HNM3113" s="206"/>
      <c r="HNN3113" s="206"/>
      <c r="HNO3113" s="206"/>
      <c r="HNP3113" s="206"/>
      <c r="HNQ3113" s="206"/>
      <c r="HNR3113" s="206"/>
      <c r="HNS3113" s="206"/>
      <c r="HNT3113" s="206"/>
      <c r="HNU3113" s="206"/>
      <c r="HNV3113" s="206"/>
      <c r="HNW3113" s="206"/>
      <c r="HNX3113" s="206"/>
      <c r="HNY3113" s="206"/>
      <c r="HNZ3113" s="206"/>
      <c r="HOA3113" s="206"/>
      <c r="HOB3113" s="206"/>
      <c r="HOC3113" s="206"/>
      <c r="HOD3113" s="206"/>
      <c r="HOE3113" s="206"/>
      <c r="HOF3113" s="206"/>
      <c r="HOG3113" s="206"/>
      <c r="HOH3113" s="206"/>
      <c r="HOI3113" s="206"/>
      <c r="HOJ3113" s="206"/>
      <c r="HOK3113" s="206"/>
      <c r="HOL3113" s="206"/>
      <c r="HOM3113" s="206"/>
      <c r="HON3113" s="206"/>
      <c r="HOO3113" s="206"/>
      <c r="HOP3113" s="206"/>
      <c r="HOQ3113" s="206"/>
      <c r="HOR3113" s="206"/>
      <c r="HOS3113" s="206"/>
      <c r="HOT3113" s="206"/>
      <c r="HOU3113" s="206"/>
      <c r="HOV3113" s="206"/>
      <c r="HOW3113" s="206"/>
      <c r="HOX3113" s="206"/>
      <c r="HOY3113" s="206"/>
      <c r="HOZ3113" s="206"/>
      <c r="HPA3113" s="206"/>
      <c r="HPB3113" s="206"/>
      <c r="HPC3113" s="206"/>
      <c r="HPD3113" s="206"/>
      <c r="HPE3113" s="206"/>
      <c r="HPF3113" s="206"/>
      <c r="HPG3113" s="206"/>
      <c r="HPH3113" s="206"/>
      <c r="HPI3113" s="206"/>
      <c r="HPJ3113" s="206"/>
      <c r="HPK3113" s="206"/>
      <c r="HPL3113" s="206"/>
      <c r="HPM3113" s="206"/>
      <c r="HPN3113" s="206"/>
      <c r="HPO3113" s="206"/>
      <c r="HPP3113" s="206"/>
      <c r="HPQ3113" s="206"/>
      <c r="HPR3113" s="206"/>
      <c r="HPS3113" s="206"/>
      <c r="HPT3113" s="206"/>
      <c r="HPU3113" s="206"/>
      <c r="HPV3113" s="206"/>
      <c r="HPW3113" s="206"/>
      <c r="HPX3113" s="206"/>
      <c r="HPY3113" s="206"/>
      <c r="HPZ3113" s="206"/>
      <c r="HQA3113" s="206"/>
      <c r="HQB3113" s="206"/>
      <c r="HQC3113" s="206"/>
      <c r="HQD3113" s="206"/>
      <c r="HQE3113" s="206"/>
      <c r="HQF3113" s="206"/>
      <c r="HQG3113" s="206"/>
      <c r="HQH3113" s="206"/>
      <c r="HQI3113" s="206"/>
      <c r="HQJ3113" s="206"/>
      <c r="HQK3113" s="206"/>
      <c r="HQL3113" s="206"/>
      <c r="HQM3113" s="206"/>
      <c r="HQN3113" s="206"/>
      <c r="HQO3113" s="206"/>
      <c r="HQP3113" s="206"/>
      <c r="HQQ3113" s="206"/>
      <c r="HQR3113" s="206"/>
      <c r="HQS3113" s="206"/>
      <c r="HQT3113" s="206"/>
      <c r="HQU3113" s="206"/>
      <c r="HQV3113" s="206"/>
      <c r="HQW3113" s="206"/>
      <c r="HQX3113" s="206"/>
      <c r="HQY3113" s="206"/>
      <c r="HQZ3113" s="206"/>
      <c r="HRA3113" s="206"/>
      <c r="HRB3113" s="206"/>
      <c r="HRC3113" s="206"/>
      <c r="HRD3113" s="206"/>
      <c r="HRE3113" s="206"/>
      <c r="HRF3113" s="206"/>
      <c r="HRG3113" s="206"/>
      <c r="HRH3113" s="206"/>
      <c r="HRI3113" s="206"/>
      <c r="HRJ3113" s="206"/>
      <c r="HRK3113" s="206"/>
      <c r="HRL3113" s="206"/>
      <c r="HRM3113" s="206"/>
      <c r="HRN3113" s="206"/>
      <c r="HRO3113" s="206"/>
      <c r="HRP3113" s="206"/>
      <c r="HRQ3113" s="206"/>
      <c r="HRR3113" s="206"/>
      <c r="HRS3113" s="206"/>
      <c r="HRT3113" s="206"/>
      <c r="HRU3113" s="206"/>
      <c r="HRV3113" s="206"/>
      <c r="HRW3113" s="206"/>
      <c r="HRX3113" s="206"/>
      <c r="HRY3113" s="206"/>
      <c r="HRZ3113" s="206"/>
      <c r="HSA3113" s="206"/>
      <c r="HSB3113" s="206"/>
      <c r="HSC3113" s="206"/>
      <c r="HSD3113" s="206"/>
      <c r="HSE3113" s="206"/>
      <c r="HSF3113" s="206"/>
      <c r="HSG3113" s="206"/>
      <c r="HSH3113" s="206"/>
      <c r="HSI3113" s="206"/>
      <c r="HSJ3113" s="206"/>
      <c r="HSK3113" s="206"/>
      <c r="HSL3113" s="206"/>
      <c r="HSM3113" s="206"/>
      <c r="HSN3113" s="206"/>
      <c r="HSO3113" s="206"/>
      <c r="HSP3113" s="206"/>
      <c r="HSQ3113" s="206"/>
      <c r="HSR3113" s="206"/>
      <c r="HSS3113" s="206"/>
      <c r="HST3113" s="206"/>
      <c r="HSU3113" s="206"/>
      <c r="HSV3113" s="206"/>
      <c r="HSW3113" s="206"/>
      <c r="HSX3113" s="206"/>
      <c r="HSY3113" s="206"/>
      <c r="HSZ3113" s="206"/>
      <c r="HTA3113" s="206"/>
      <c r="HTB3113" s="206"/>
      <c r="HTC3113" s="206"/>
      <c r="HTD3113" s="206"/>
      <c r="HTE3113" s="206"/>
      <c r="HTF3113" s="206"/>
      <c r="HTG3113" s="206"/>
      <c r="HTH3113" s="206"/>
      <c r="HTI3113" s="206"/>
      <c r="HTJ3113" s="206"/>
      <c r="HTK3113" s="206"/>
      <c r="HTL3113" s="206"/>
      <c r="HTM3113" s="206"/>
      <c r="HTN3113" s="206"/>
      <c r="HTO3113" s="206"/>
      <c r="HTP3113" s="206"/>
      <c r="HTQ3113" s="206"/>
      <c r="HTR3113" s="206"/>
      <c r="HTS3113" s="206"/>
      <c r="HTT3113" s="206"/>
      <c r="HTU3113" s="206"/>
      <c r="HTV3113" s="206"/>
      <c r="HTW3113" s="206"/>
      <c r="HTX3113" s="206"/>
      <c r="HTY3113" s="206"/>
      <c r="HTZ3113" s="206"/>
      <c r="HUA3113" s="206"/>
      <c r="HUB3113" s="206"/>
      <c r="HUC3113" s="206"/>
      <c r="HUD3113" s="206"/>
      <c r="HUE3113" s="206"/>
      <c r="HUF3113" s="206"/>
      <c r="HUG3113" s="206"/>
      <c r="HUH3113" s="206"/>
      <c r="HUI3113" s="206"/>
      <c r="HUJ3113" s="206"/>
      <c r="HUK3113" s="206"/>
      <c r="HUL3113" s="206"/>
      <c r="HUM3113" s="206"/>
      <c r="HUN3113" s="206"/>
      <c r="HUO3113" s="206"/>
      <c r="HUP3113" s="206"/>
      <c r="HUQ3113" s="206"/>
      <c r="HUR3113" s="206"/>
      <c r="HUS3113" s="206"/>
      <c r="HUT3113" s="206"/>
      <c r="HUU3113" s="206"/>
      <c r="HUV3113" s="206"/>
      <c r="HUW3113" s="206"/>
      <c r="HUX3113" s="206"/>
      <c r="HUY3113" s="206"/>
      <c r="HUZ3113" s="206"/>
      <c r="HVA3113" s="206"/>
      <c r="HVB3113" s="206"/>
      <c r="HVC3113" s="206"/>
      <c r="HVD3113" s="206"/>
      <c r="HVE3113" s="206"/>
      <c r="HVF3113" s="206"/>
      <c r="HVG3113" s="206"/>
      <c r="HVH3113" s="206"/>
      <c r="HVI3113" s="206"/>
      <c r="HVJ3113" s="206"/>
      <c r="HVK3113" s="206"/>
      <c r="HVL3113" s="206"/>
      <c r="HVM3113" s="206"/>
      <c r="HVN3113" s="206"/>
      <c r="HVO3113" s="206"/>
      <c r="HVP3113" s="206"/>
      <c r="HVQ3113" s="206"/>
      <c r="HVR3113" s="206"/>
      <c r="HVS3113" s="206"/>
      <c r="HVT3113" s="206"/>
      <c r="HVU3113" s="206"/>
      <c r="HVV3113" s="206"/>
      <c r="HVW3113" s="206"/>
      <c r="HVX3113" s="206"/>
      <c r="HVY3113" s="206"/>
      <c r="HVZ3113" s="206"/>
      <c r="HWA3113" s="206"/>
      <c r="HWB3113" s="206"/>
      <c r="HWC3113" s="206"/>
      <c r="HWD3113" s="206"/>
      <c r="HWE3113" s="206"/>
      <c r="HWF3113" s="206"/>
      <c r="HWG3113" s="206"/>
      <c r="HWH3113" s="206"/>
      <c r="HWI3113" s="206"/>
      <c r="HWJ3113" s="206"/>
      <c r="HWK3113" s="206"/>
      <c r="HWL3113" s="206"/>
      <c r="HWM3113" s="206"/>
      <c r="HWN3113" s="206"/>
      <c r="HWO3113" s="206"/>
      <c r="HWP3113" s="206"/>
      <c r="HWQ3113" s="206"/>
      <c r="HWR3113" s="206"/>
      <c r="HWS3113" s="206"/>
      <c r="HWT3113" s="206"/>
      <c r="HWU3113" s="206"/>
      <c r="HWV3113" s="206"/>
      <c r="HWW3113" s="206"/>
      <c r="HWX3113" s="206"/>
      <c r="HWY3113" s="206"/>
      <c r="HWZ3113" s="206"/>
      <c r="HXA3113" s="206"/>
      <c r="HXB3113" s="206"/>
      <c r="HXC3113" s="206"/>
      <c r="HXD3113" s="206"/>
      <c r="HXE3113" s="206"/>
      <c r="HXF3113" s="206"/>
      <c r="HXG3113" s="206"/>
      <c r="HXH3113" s="206"/>
      <c r="HXI3113" s="206"/>
      <c r="HXJ3113" s="206"/>
      <c r="HXK3113" s="206"/>
      <c r="HXL3113" s="206"/>
      <c r="HXM3113" s="206"/>
      <c r="HXN3113" s="206"/>
      <c r="HXO3113" s="206"/>
      <c r="HXP3113" s="206"/>
      <c r="HXQ3113" s="206"/>
      <c r="HXR3113" s="206"/>
      <c r="HXS3113" s="206"/>
      <c r="HXT3113" s="206"/>
      <c r="HXU3113" s="206"/>
      <c r="HXV3113" s="206"/>
      <c r="HXW3113" s="206"/>
      <c r="HXX3113" s="206"/>
      <c r="HXY3113" s="206"/>
      <c r="HXZ3113" s="206"/>
      <c r="HYA3113" s="206"/>
      <c r="HYB3113" s="206"/>
      <c r="HYC3113" s="206"/>
      <c r="HYD3113" s="206"/>
      <c r="HYE3113" s="206"/>
      <c r="HYF3113" s="206"/>
      <c r="HYG3113" s="206"/>
      <c r="HYH3113" s="206"/>
      <c r="HYI3113" s="206"/>
      <c r="HYJ3113" s="206"/>
      <c r="HYK3113" s="206"/>
      <c r="HYL3113" s="206"/>
      <c r="HYM3113" s="206"/>
      <c r="HYN3113" s="206"/>
      <c r="HYO3113" s="206"/>
      <c r="HYP3113" s="206"/>
      <c r="HYQ3113" s="206"/>
      <c r="HYR3113" s="206"/>
      <c r="HYS3113" s="206"/>
      <c r="HYT3113" s="206"/>
      <c r="HYU3113" s="206"/>
      <c r="HYV3113" s="206"/>
      <c r="HYW3113" s="206"/>
      <c r="HYX3113" s="206"/>
      <c r="HYY3113" s="206"/>
      <c r="HYZ3113" s="206"/>
      <c r="HZA3113" s="206"/>
      <c r="HZB3113" s="206"/>
      <c r="HZC3113" s="206"/>
      <c r="HZD3113" s="206"/>
      <c r="HZE3113" s="206"/>
      <c r="HZF3113" s="206"/>
      <c r="HZG3113" s="206"/>
      <c r="HZH3113" s="206"/>
      <c r="HZI3113" s="206"/>
      <c r="HZJ3113" s="206"/>
      <c r="HZK3113" s="206"/>
      <c r="HZL3113" s="206"/>
      <c r="HZM3113" s="206"/>
      <c r="HZN3113" s="206"/>
      <c r="HZO3113" s="206"/>
      <c r="HZP3113" s="206"/>
      <c r="HZQ3113" s="206"/>
      <c r="HZR3113" s="206"/>
      <c r="HZS3113" s="206"/>
      <c r="HZT3113" s="206"/>
      <c r="HZU3113" s="206"/>
      <c r="HZV3113" s="206"/>
      <c r="HZW3113" s="206"/>
      <c r="HZX3113" s="206"/>
      <c r="HZY3113" s="206"/>
      <c r="HZZ3113" s="206"/>
      <c r="IAA3113" s="206"/>
      <c r="IAB3113" s="206"/>
      <c r="IAC3113" s="206"/>
      <c r="IAD3113" s="206"/>
      <c r="IAE3113" s="206"/>
      <c r="IAF3113" s="206"/>
      <c r="IAG3113" s="206"/>
      <c r="IAH3113" s="206"/>
      <c r="IAI3113" s="206"/>
      <c r="IAJ3113" s="206"/>
      <c r="IAK3113" s="206"/>
      <c r="IAL3113" s="206"/>
      <c r="IAM3113" s="206"/>
      <c r="IAN3113" s="206"/>
      <c r="IAO3113" s="206"/>
      <c r="IAP3113" s="206"/>
      <c r="IAQ3113" s="206"/>
      <c r="IAR3113" s="206"/>
      <c r="IAS3113" s="206"/>
      <c r="IAT3113" s="206"/>
      <c r="IAU3113" s="206"/>
      <c r="IAV3113" s="206"/>
      <c r="IAW3113" s="206"/>
      <c r="IAX3113" s="206"/>
      <c r="IAY3113" s="206"/>
      <c r="IAZ3113" s="206"/>
      <c r="IBA3113" s="206"/>
      <c r="IBB3113" s="206"/>
      <c r="IBC3113" s="206"/>
      <c r="IBD3113" s="206"/>
      <c r="IBE3113" s="206"/>
      <c r="IBF3113" s="206"/>
      <c r="IBG3113" s="206"/>
      <c r="IBH3113" s="206"/>
      <c r="IBI3113" s="206"/>
      <c r="IBJ3113" s="206"/>
      <c r="IBK3113" s="206"/>
      <c r="IBL3113" s="206"/>
      <c r="IBM3113" s="206"/>
      <c r="IBN3113" s="206"/>
      <c r="IBO3113" s="206"/>
      <c r="IBP3113" s="206"/>
      <c r="IBQ3113" s="206"/>
      <c r="IBR3113" s="206"/>
      <c r="IBS3113" s="206"/>
      <c r="IBT3113" s="206"/>
      <c r="IBU3113" s="206"/>
      <c r="IBV3113" s="206"/>
      <c r="IBW3113" s="206"/>
      <c r="IBX3113" s="206"/>
      <c r="IBY3113" s="206"/>
      <c r="IBZ3113" s="206"/>
      <c r="ICA3113" s="206"/>
      <c r="ICB3113" s="206"/>
      <c r="ICC3113" s="206"/>
      <c r="ICD3113" s="206"/>
      <c r="ICE3113" s="206"/>
      <c r="ICF3113" s="206"/>
      <c r="ICG3113" s="206"/>
      <c r="ICH3113" s="206"/>
      <c r="ICI3113" s="206"/>
      <c r="ICJ3113" s="206"/>
      <c r="ICK3113" s="206"/>
      <c r="ICL3113" s="206"/>
      <c r="ICM3113" s="206"/>
      <c r="ICN3113" s="206"/>
      <c r="ICO3113" s="206"/>
      <c r="ICP3113" s="206"/>
      <c r="ICQ3113" s="206"/>
      <c r="ICR3113" s="206"/>
      <c r="ICS3113" s="206"/>
      <c r="ICT3113" s="206"/>
      <c r="ICU3113" s="206"/>
      <c r="ICV3113" s="206"/>
      <c r="ICW3113" s="206"/>
      <c r="ICX3113" s="206"/>
      <c r="ICY3113" s="206"/>
      <c r="ICZ3113" s="206"/>
      <c r="IDA3113" s="206"/>
      <c r="IDB3113" s="206"/>
      <c r="IDC3113" s="206"/>
      <c r="IDD3113" s="206"/>
      <c r="IDE3113" s="206"/>
      <c r="IDF3113" s="206"/>
      <c r="IDG3113" s="206"/>
      <c r="IDH3113" s="206"/>
      <c r="IDI3113" s="206"/>
      <c r="IDJ3113" s="206"/>
      <c r="IDK3113" s="206"/>
      <c r="IDL3113" s="206"/>
      <c r="IDM3113" s="206"/>
      <c r="IDN3113" s="206"/>
      <c r="IDO3113" s="206"/>
      <c r="IDP3113" s="206"/>
      <c r="IDQ3113" s="206"/>
      <c r="IDR3113" s="206"/>
      <c r="IDS3113" s="206"/>
      <c r="IDT3113" s="206"/>
      <c r="IDU3113" s="206"/>
      <c r="IDV3113" s="206"/>
      <c r="IDW3113" s="206"/>
      <c r="IDX3113" s="206"/>
      <c r="IDY3113" s="206"/>
      <c r="IDZ3113" s="206"/>
      <c r="IEA3113" s="206"/>
      <c r="IEB3113" s="206"/>
      <c r="IEC3113" s="206"/>
      <c r="IED3113" s="206"/>
      <c r="IEE3113" s="206"/>
      <c r="IEF3113" s="206"/>
      <c r="IEG3113" s="206"/>
      <c r="IEH3113" s="206"/>
      <c r="IEI3113" s="206"/>
      <c r="IEJ3113" s="206"/>
      <c r="IEK3113" s="206"/>
      <c r="IEL3113" s="206"/>
      <c r="IEM3113" s="206"/>
      <c r="IEN3113" s="206"/>
      <c r="IEO3113" s="206"/>
      <c r="IEP3113" s="206"/>
      <c r="IEQ3113" s="206"/>
      <c r="IER3113" s="206"/>
      <c r="IES3113" s="206"/>
      <c r="IET3113" s="206"/>
      <c r="IEU3113" s="206"/>
      <c r="IEV3113" s="206"/>
      <c r="IEW3113" s="206"/>
      <c r="IEX3113" s="206"/>
      <c r="IEY3113" s="206"/>
      <c r="IEZ3113" s="206"/>
      <c r="IFA3113" s="206"/>
      <c r="IFB3113" s="206"/>
      <c r="IFC3113" s="206"/>
      <c r="IFD3113" s="206"/>
      <c r="IFE3113" s="206"/>
      <c r="IFF3113" s="206"/>
      <c r="IFG3113" s="206"/>
      <c r="IFH3113" s="206"/>
      <c r="IFI3113" s="206"/>
      <c r="IFJ3113" s="206"/>
      <c r="IFK3113" s="206"/>
      <c r="IFL3113" s="206"/>
      <c r="IFM3113" s="206"/>
      <c r="IFN3113" s="206"/>
      <c r="IFO3113" s="206"/>
      <c r="IFP3113" s="206"/>
      <c r="IFQ3113" s="206"/>
      <c r="IFR3113" s="206"/>
      <c r="IFS3113" s="206"/>
      <c r="IFT3113" s="206"/>
      <c r="IFU3113" s="206"/>
      <c r="IFV3113" s="206"/>
      <c r="IFW3113" s="206"/>
      <c r="IFX3113" s="206"/>
      <c r="IFY3113" s="206"/>
      <c r="IFZ3113" s="206"/>
      <c r="IGA3113" s="206"/>
      <c r="IGB3113" s="206"/>
      <c r="IGC3113" s="206"/>
      <c r="IGD3113" s="206"/>
      <c r="IGE3113" s="206"/>
      <c r="IGF3113" s="206"/>
      <c r="IGG3113" s="206"/>
      <c r="IGH3113" s="206"/>
      <c r="IGI3113" s="206"/>
      <c r="IGJ3113" s="206"/>
      <c r="IGK3113" s="206"/>
      <c r="IGL3113" s="206"/>
      <c r="IGM3113" s="206"/>
      <c r="IGN3113" s="206"/>
      <c r="IGO3113" s="206"/>
      <c r="IGP3113" s="206"/>
      <c r="IGQ3113" s="206"/>
      <c r="IGR3113" s="206"/>
      <c r="IGS3113" s="206"/>
      <c r="IGT3113" s="206"/>
      <c r="IGU3113" s="206"/>
      <c r="IGV3113" s="206"/>
      <c r="IGW3113" s="206"/>
      <c r="IGX3113" s="206"/>
      <c r="IGY3113" s="206"/>
      <c r="IGZ3113" s="206"/>
      <c r="IHA3113" s="206"/>
      <c r="IHB3113" s="206"/>
      <c r="IHC3113" s="206"/>
      <c r="IHD3113" s="206"/>
      <c r="IHE3113" s="206"/>
      <c r="IHF3113" s="206"/>
      <c r="IHG3113" s="206"/>
      <c r="IHH3113" s="206"/>
      <c r="IHI3113" s="206"/>
      <c r="IHJ3113" s="206"/>
      <c r="IHK3113" s="206"/>
      <c r="IHL3113" s="206"/>
      <c r="IHM3113" s="206"/>
      <c r="IHN3113" s="206"/>
      <c r="IHO3113" s="206"/>
      <c r="IHP3113" s="206"/>
      <c r="IHQ3113" s="206"/>
      <c r="IHR3113" s="206"/>
      <c r="IHS3113" s="206"/>
      <c r="IHT3113" s="206"/>
      <c r="IHU3113" s="206"/>
      <c r="IHV3113" s="206"/>
      <c r="IHW3113" s="206"/>
      <c r="IHX3113" s="206"/>
      <c r="IHY3113" s="206"/>
      <c r="IHZ3113" s="206"/>
      <c r="IIA3113" s="206"/>
      <c r="IIB3113" s="206"/>
      <c r="IIC3113" s="206"/>
      <c r="IID3113" s="206"/>
      <c r="IIE3113" s="206"/>
      <c r="IIF3113" s="206"/>
      <c r="IIG3113" s="206"/>
      <c r="IIH3113" s="206"/>
      <c r="III3113" s="206"/>
      <c r="IIJ3113" s="206"/>
      <c r="IIK3113" s="206"/>
      <c r="IIL3113" s="206"/>
      <c r="IIM3113" s="206"/>
      <c r="IIN3113" s="206"/>
      <c r="IIO3113" s="206"/>
      <c r="IIP3113" s="206"/>
      <c r="IIQ3113" s="206"/>
      <c r="IIR3113" s="206"/>
      <c r="IIS3113" s="206"/>
      <c r="IIT3113" s="206"/>
      <c r="IIU3113" s="206"/>
      <c r="IIV3113" s="206"/>
      <c r="IIW3113" s="206"/>
      <c r="IIX3113" s="206"/>
      <c r="IIY3113" s="206"/>
      <c r="IIZ3113" s="206"/>
      <c r="IJA3113" s="206"/>
      <c r="IJB3113" s="206"/>
      <c r="IJC3113" s="206"/>
      <c r="IJD3113" s="206"/>
      <c r="IJE3113" s="206"/>
      <c r="IJF3113" s="206"/>
      <c r="IJG3113" s="206"/>
      <c r="IJH3113" s="206"/>
      <c r="IJI3113" s="206"/>
      <c r="IJJ3113" s="206"/>
      <c r="IJK3113" s="206"/>
      <c r="IJL3113" s="206"/>
      <c r="IJM3113" s="206"/>
      <c r="IJN3113" s="206"/>
      <c r="IJO3113" s="206"/>
      <c r="IJP3113" s="206"/>
      <c r="IJQ3113" s="206"/>
      <c r="IJR3113" s="206"/>
      <c r="IJS3113" s="206"/>
      <c r="IJT3113" s="206"/>
      <c r="IJU3113" s="206"/>
      <c r="IJV3113" s="206"/>
      <c r="IJW3113" s="206"/>
      <c r="IJX3113" s="206"/>
      <c r="IJY3113" s="206"/>
      <c r="IJZ3113" s="206"/>
      <c r="IKA3113" s="206"/>
      <c r="IKB3113" s="206"/>
      <c r="IKC3113" s="206"/>
      <c r="IKD3113" s="206"/>
      <c r="IKE3113" s="206"/>
      <c r="IKF3113" s="206"/>
      <c r="IKG3113" s="206"/>
      <c r="IKH3113" s="206"/>
      <c r="IKI3113" s="206"/>
      <c r="IKJ3113" s="206"/>
      <c r="IKK3113" s="206"/>
      <c r="IKL3113" s="206"/>
      <c r="IKM3113" s="206"/>
      <c r="IKN3113" s="206"/>
      <c r="IKO3113" s="206"/>
      <c r="IKP3113" s="206"/>
      <c r="IKQ3113" s="206"/>
      <c r="IKR3113" s="206"/>
      <c r="IKS3113" s="206"/>
      <c r="IKT3113" s="206"/>
      <c r="IKU3113" s="206"/>
      <c r="IKV3113" s="206"/>
      <c r="IKW3113" s="206"/>
      <c r="IKX3113" s="206"/>
      <c r="IKY3113" s="206"/>
      <c r="IKZ3113" s="206"/>
      <c r="ILA3113" s="206"/>
      <c r="ILB3113" s="206"/>
      <c r="ILC3113" s="206"/>
      <c r="ILD3113" s="206"/>
      <c r="ILE3113" s="206"/>
      <c r="ILF3113" s="206"/>
      <c r="ILG3113" s="206"/>
      <c r="ILH3113" s="206"/>
      <c r="ILI3113" s="206"/>
      <c r="ILJ3113" s="206"/>
      <c r="ILK3113" s="206"/>
      <c r="ILL3113" s="206"/>
      <c r="ILM3113" s="206"/>
      <c r="ILN3113" s="206"/>
      <c r="ILO3113" s="206"/>
      <c r="ILP3113" s="206"/>
      <c r="ILQ3113" s="206"/>
      <c r="ILR3113" s="206"/>
      <c r="ILS3113" s="206"/>
      <c r="ILT3113" s="206"/>
      <c r="ILU3113" s="206"/>
      <c r="ILV3113" s="206"/>
      <c r="ILW3113" s="206"/>
      <c r="ILX3113" s="206"/>
      <c r="ILY3113" s="206"/>
      <c r="ILZ3113" s="206"/>
      <c r="IMA3113" s="206"/>
      <c r="IMB3113" s="206"/>
      <c r="IMC3113" s="206"/>
      <c r="IMD3113" s="206"/>
      <c r="IME3113" s="206"/>
      <c r="IMF3113" s="206"/>
      <c r="IMG3113" s="206"/>
      <c r="IMH3113" s="206"/>
      <c r="IMI3113" s="206"/>
      <c r="IMJ3113" s="206"/>
      <c r="IMK3113" s="206"/>
      <c r="IML3113" s="206"/>
      <c r="IMM3113" s="206"/>
      <c r="IMN3113" s="206"/>
      <c r="IMO3113" s="206"/>
      <c r="IMP3113" s="206"/>
      <c r="IMQ3113" s="206"/>
      <c r="IMR3113" s="206"/>
      <c r="IMS3113" s="206"/>
      <c r="IMT3113" s="206"/>
      <c r="IMU3113" s="206"/>
      <c r="IMV3113" s="206"/>
      <c r="IMW3113" s="206"/>
      <c r="IMX3113" s="206"/>
      <c r="IMY3113" s="206"/>
      <c r="IMZ3113" s="206"/>
      <c r="INA3113" s="206"/>
      <c r="INB3113" s="206"/>
      <c r="INC3113" s="206"/>
      <c r="IND3113" s="206"/>
      <c r="INE3113" s="206"/>
      <c r="INF3113" s="206"/>
      <c r="ING3113" s="206"/>
      <c r="INH3113" s="206"/>
      <c r="INI3113" s="206"/>
      <c r="INJ3113" s="206"/>
      <c r="INK3113" s="206"/>
      <c r="INL3113" s="206"/>
      <c r="INM3113" s="206"/>
      <c r="INN3113" s="206"/>
      <c r="INO3113" s="206"/>
      <c r="INP3113" s="206"/>
      <c r="INQ3113" s="206"/>
      <c r="INR3113" s="206"/>
      <c r="INS3113" s="206"/>
      <c r="INT3113" s="206"/>
      <c r="INU3113" s="206"/>
      <c r="INV3113" s="206"/>
      <c r="INW3113" s="206"/>
      <c r="INX3113" s="206"/>
      <c r="INY3113" s="206"/>
      <c r="INZ3113" s="206"/>
      <c r="IOA3113" s="206"/>
      <c r="IOB3113" s="206"/>
      <c r="IOC3113" s="206"/>
      <c r="IOD3113" s="206"/>
      <c r="IOE3113" s="206"/>
      <c r="IOF3113" s="206"/>
      <c r="IOG3113" s="206"/>
      <c r="IOH3113" s="206"/>
      <c r="IOI3113" s="206"/>
      <c r="IOJ3113" s="206"/>
      <c r="IOK3113" s="206"/>
      <c r="IOL3113" s="206"/>
      <c r="IOM3113" s="206"/>
      <c r="ION3113" s="206"/>
      <c r="IOO3113" s="206"/>
      <c r="IOP3113" s="206"/>
      <c r="IOQ3113" s="206"/>
      <c r="IOR3113" s="206"/>
      <c r="IOS3113" s="206"/>
      <c r="IOT3113" s="206"/>
      <c r="IOU3113" s="206"/>
      <c r="IOV3113" s="206"/>
      <c r="IOW3113" s="206"/>
      <c r="IOX3113" s="206"/>
      <c r="IOY3113" s="206"/>
      <c r="IOZ3113" s="206"/>
      <c r="IPA3113" s="206"/>
      <c r="IPB3113" s="206"/>
      <c r="IPC3113" s="206"/>
      <c r="IPD3113" s="206"/>
      <c r="IPE3113" s="206"/>
      <c r="IPF3113" s="206"/>
      <c r="IPG3113" s="206"/>
      <c r="IPH3113" s="206"/>
      <c r="IPI3113" s="206"/>
      <c r="IPJ3113" s="206"/>
      <c r="IPK3113" s="206"/>
      <c r="IPL3113" s="206"/>
      <c r="IPM3113" s="206"/>
      <c r="IPN3113" s="206"/>
      <c r="IPO3113" s="206"/>
      <c r="IPP3113" s="206"/>
      <c r="IPQ3113" s="206"/>
      <c r="IPR3113" s="206"/>
      <c r="IPS3113" s="206"/>
      <c r="IPT3113" s="206"/>
      <c r="IPU3113" s="206"/>
      <c r="IPV3113" s="206"/>
      <c r="IPW3113" s="206"/>
      <c r="IPX3113" s="206"/>
      <c r="IPY3113" s="206"/>
      <c r="IPZ3113" s="206"/>
      <c r="IQA3113" s="206"/>
      <c r="IQB3113" s="206"/>
      <c r="IQC3113" s="206"/>
      <c r="IQD3113" s="206"/>
      <c r="IQE3113" s="206"/>
      <c r="IQF3113" s="206"/>
      <c r="IQG3113" s="206"/>
      <c r="IQH3113" s="206"/>
      <c r="IQI3113" s="206"/>
      <c r="IQJ3113" s="206"/>
      <c r="IQK3113" s="206"/>
      <c r="IQL3113" s="206"/>
      <c r="IQM3113" s="206"/>
      <c r="IQN3113" s="206"/>
      <c r="IQO3113" s="206"/>
      <c r="IQP3113" s="206"/>
      <c r="IQQ3113" s="206"/>
      <c r="IQR3113" s="206"/>
      <c r="IQS3113" s="206"/>
      <c r="IQT3113" s="206"/>
      <c r="IQU3113" s="206"/>
      <c r="IQV3113" s="206"/>
      <c r="IQW3113" s="206"/>
      <c r="IQX3113" s="206"/>
      <c r="IQY3113" s="206"/>
      <c r="IQZ3113" s="206"/>
      <c r="IRA3113" s="206"/>
      <c r="IRB3113" s="206"/>
      <c r="IRC3113" s="206"/>
      <c r="IRD3113" s="206"/>
      <c r="IRE3113" s="206"/>
      <c r="IRF3113" s="206"/>
      <c r="IRG3113" s="206"/>
      <c r="IRH3113" s="206"/>
      <c r="IRI3113" s="206"/>
      <c r="IRJ3113" s="206"/>
      <c r="IRK3113" s="206"/>
      <c r="IRL3113" s="206"/>
      <c r="IRM3113" s="206"/>
      <c r="IRN3113" s="206"/>
      <c r="IRO3113" s="206"/>
      <c r="IRP3113" s="206"/>
      <c r="IRQ3113" s="206"/>
      <c r="IRR3113" s="206"/>
      <c r="IRS3113" s="206"/>
      <c r="IRT3113" s="206"/>
      <c r="IRU3113" s="206"/>
      <c r="IRV3113" s="206"/>
      <c r="IRW3113" s="206"/>
      <c r="IRX3113" s="206"/>
      <c r="IRY3113" s="206"/>
      <c r="IRZ3113" s="206"/>
      <c r="ISA3113" s="206"/>
      <c r="ISB3113" s="206"/>
      <c r="ISC3113" s="206"/>
      <c r="ISD3113" s="206"/>
      <c r="ISE3113" s="206"/>
      <c r="ISF3113" s="206"/>
      <c r="ISG3113" s="206"/>
      <c r="ISH3113" s="206"/>
      <c r="ISI3113" s="206"/>
      <c r="ISJ3113" s="206"/>
      <c r="ISK3113" s="206"/>
      <c r="ISL3113" s="206"/>
      <c r="ISM3113" s="206"/>
      <c r="ISN3113" s="206"/>
      <c r="ISO3113" s="206"/>
      <c r="ISP3113" s="206"/>
      <c r="ISQ3113" s="206"/>
      <c r="ISR3113" s="206"/>
      <c r="ISS3113" s="206"/>
      <c r="IST3113" s="206"/>
      <c r="ISU3113" s="206"/>
      <c r="ISV3113" s="206"/>
      <c r="ISW3113" s="206"/>
      <c r="ISX3113" s="206"/>
      <c r="ISY3113" s="206"/>
      <c r="ISZ3113" s="206"/>
      <c r="ITA3113" s="206"/>
      <c r="ITB3113" s="206"/>
      <c r="ITC3113" s="206"/>
      <c r="ITD3113" s="206"/>
      <c r="ITE3113" s="206"/>
      <c r="ITF3113" s="206"/>
      <c r="ITG3113" s="206"/>
      <c r="ITH3113" s="206"/>
      <c r="ITI3113" s="206"/>
      <c r="ITJ3113" s="206"/>
      <c r="ITK3113" s="206"/>
      <c r="ITL3113" s="206"/>
      <c r="ITM3113" s="206"/>
      <c r="ITN3113" s="206"/>
      <c r="ITO3113" s="206"/>
      <c r="ITP3113" s="206"/>
      <c r="ITQ3113" s="206"/>
      <c r="ITR3113" s="206"/>
      <c r="ITS3113" s="206"/>
      <c r="ITT3113" s="206"/>
      <c r="ITU3113" s="206"/>
      <c r="ITV3113" s="206"/>
      <c r="ITW3113" s="206"/>
      <c r="ITX3113" s="206"/>
      <c r="ITY3113" s="206"/>
      <c r="ITZ3113" s="206"/>
      <c r="IUA3113" s="206"/>
      <c r="IUB3113" s="206"/>
      <c r="IUC3113" s="206"/>
      <c r="IUD3113" s="206"/>
      <c r="IUE3113" s="206"/>
      <c r="IUF3113" s="206"/>
      <c r="IUG3113" s="206"/>
      <c r="IUH3113" s="206"/>
      <c r="IUI3113" s="206"/>
      <c r="IUJ3113" s="206"/>
      <c r="IUK3113" s="206"/>
      <c r="IUL3113" s="206"/>
      <c r="IUM3113" s="206"/>
      <c r="IUN3113" s="206"/>
      <c r="IUO3113" s="206"/>
      <c r="IUP3113" s="206"/>
      <c r="IUQ3113" s="206"/>
      <c r="IUR3113" s="206"/>
      <c r="IUS3113" s="206"/>
      <c r="IUT3113" s="206"/>
      <c r="IUU3113" s="206"/>
      <c r="IUV3113" s="206"/>
      <c r="IUW3113" s="206"/>
      <c r="IUX3113" s="206"/>
      <c r="IUY3113" s="206"/>
      <c r="IUZ3113" s="206"/>
      <c r="IVA3113" s="206"/>
      <c r="IVB3113" s="206"/>
      <c r="IVC3113" s="206"/>
      <c r="IVD3113" s="206"/>
      <c r="IVE3113" s="206"/>
      <c r="IVF3113" s="206"/>
      <c r="IVG3113" s="206"/>
      <c r="IVH3113" s="206"/>
      <c r="IVI3113" s="206"/>
      <c r="IVJ3113" s="206"/>
      <c r="IVK3113" s="206"/>
      <c r="IVL3113" s="206"/>
      <c r="IVM3113" s="206"/>
      <c r="IVN3113" s="206"/>
      <c r="IVO3113" s="206"/>
      <c r="IVP3113" s="206"/>
      <c r="IVQ3113" s="206"/>
      <c r="IVR3113" s="206"/>
      <c r="IVS3113" s="206"/>
      <c r="IVT3113" s="206"/>
      <c r="IVU3113" s="206"/>
      <c r="IVV3113" s="206"/>
      <c r="IVW3113" s="206"/>
      <c r="IVX3113" s="206"/>
      <c r="IVY3113" s="206"/>
      <c r="IVZ3113" s="206"/>
      <c r="IWA3113" s="206"/>
      <c r="IWB3113" s="206"/>
      <c r="IWC3113" s="206"/>
      <c r="IWD3113" s="206"/>
      <c r="IWE3113" s="206"/>
      <c r="IWF3113" s="206"/>
      <c r="IWG3113" s="206"/>
      <c r="IWH3113" s="206"/>
      <c r="IWI3113" s="206"/>
      <c r="IWJ3113" s="206"/>
      <c r="IWK3113" s="206"/>
      <c r="IWL3113" s="206"/>
      <c r="IWM3113" s="206"/>
      <c r="IWN3113" s="206"/>
      <c r="IWO3113" s="206"/>
      <c r="IWP3113" s="206"/>
      <c r="IWQ3113" s="206"/>
      <c r="IWR3113" s="206"/>
      <c r="IWS3113" s="206"/>
      <c r="IWT3113" s="206"/>
      <c r="IWU3113" s="206"/>
      <c r="IWV3113" s="206"/>
      <c r="IWW3113" s="206"/>
      <c r="IWX3113" s="206"/>
      <c r="IWY3113" s="206"/>
      <c r="IWZ3113" s="206"/>
      <c r="IXA3113" s="206"/>
      <c r="IXB3113" s="206"/>
      <c r="IXC3113" s="206"/>
      <c r="IXD3113" s="206"/>
      <c r="IXE3113" s="206"/>
      <c r="IXF3113" s="206"/>
      <c r="IXG3113" s="206"/>
      <c r="IXH3113" s="206"/>
      <c r="IXI3113" s="206"/>
      <c r="IXJ3113" s="206"/>
      <c r="IXK3113" s="206"/>
      <c r="IXL3113" s="206"/>
      <c r="IXM3113" s="206"/>
      <c r="IXN3113" s="206"/>
      <c r="IXO3113" s="206"/>
      <c r="IXP3113" s="206"/>
      <c r="IXQ3113" s="206"/>
      <c r="IXR3113" s="206"/>
      <c r="IXS3113" s="206"/>
      <c r="IXT3113" s="206"/>
      <c r="IXU3113" s="206"/>
      <c r="IXV3113" s="206"/>
      <c r="IXW3113" s="206"/>
      <c r="IXX3113" s="206"/>
      <c r="IXY3113" s="206"/>
      <c r="IXZ3113" s="206"/>
      <c r="IYA3113" s="206"/>
      <c r="IYB3113" s="206"/>
      <c r="IYC3113" s="206"/>
      <c r="IYD3113" s="206"/>
      <c r="IYE3113" s="206"/>
      <c r="IYF3113" s="206"/>
      <c r="IYG3113" s="206"/>
      <c r="IYH3113" s="206"/>
      <c r="IYI3113" s="206"/>
      <c r="IYJ3113" s="206"/>
      <c r="IYK3113" s="206"/>
      <c r="IYL3113" s="206"/>
      <c r="IYM3113" s="206"/>
      <c r="IYN3113" s="206"/>
      <c r="IYO3113" s="206"/>
      <c r="IYP3113" s="206"/>
      <c r="IYQ3113" s="206"/>
      <c r="IYR3113" s="206"/>
      <c r="IYS3113" s="206"/>
      <c r="IYT3113" s="206"/>
      <c r="IYU3113" s="206"/>
      <c r="IYV3113" s="206"/>
      <c r="IYW3113" s="206"/>
      <c r="IYX3113" s="206"/>
      <c r="IYY3113" s="206"/>
      <c r="IYZ3113" s="206"/>
      <c r="IZA3113" s="206"/>
      <c r="IZB3113" s="206"/>
      <c r="IZC3113" s="206"/>
      <c r="IZD3113" s="206"/>
      <c r="IZE3113" s="206"/>
      <c r="IZF3113" s="206"/>
      <c r="IZG3113" s="206"/>
      <c r="IZH3113" s="206"/>
      <c r="IZI3113" s="206"/>
      <c r="IZJ3113" s="206"/>
      <c r="IZK3113" s="206"/>
      <c r="IZL3113" s="206"/>
      <c r="IZM3113" s="206"/>
      <c r="IZN3113" s="206"/>
      <c r="IZO3113" s="206"/>
      <c r="IZP3113" s="206"/>
      <c r="IZQ3113" s="206"/>
      <c r="IZR3113" s="206"/>
      <c r="IZS3113" s="206"/>
      <c r="IZT3113" s="206"/>
      <c r="IZU3113" s="206"/>
      <c r="IZV3113" s="206"/>
      <c r="IZW3113" s="206"/>
      <c r="IZX3113" s="206"/>
      <c r="IZY3113" s="206"/>
      <c r="IZZ3113" s="206"/>
      <c r="JAA3113" s="206"/>
      <c r="JAB3113" s="206"/>
      <c r="JAC3113" s="206"/>
      <c r="JAD3113" s="206"/>
      <c r="JAE3113" s="206"/>
      <c r="JAF3113" s="206"/>
      <c r="JAG3113" s="206"/>
      <c r="JAH3113" s="206"/>
      <c r="JAI3113" s="206"/>
      <c r="JAJ3113" s="206"/>
      <c r="JAK3113" s="206"/>
      <c r="JAL3113" s="206"/>
      <c r="JAM3113" s="206"/>
      <c r="JAN3113" s="206"/>
      <c r="JAO3113" s="206"/>
      <c r="JAP3113" s="206"/>
      <c r="JAQ3113" s="206"/>
      <c r="JAR3113" s="206"/>
      <c r="JAS3113" s="206"/>
      <c r="JAT3113" s="206"/>
      <c r="JAU3113" s="206"/>
      <c r="JAV3113" s="206"/>
      <c r="JAW3113" s="206"/>
      <c r="JAX3113" s="206"/>
      <c r="JAY3113" s="206"/>
      <c r="JAZ3113" s="206"/>
      <c r="JBA3113" s="206"/>
      <c r="JBB3113" s="206"/>
      <c r="JBC3113" s="206"/>
      <c r="JBD3113" s="206"/>
      <c r="JBE3113" s="206"/>
      <c r="JBF3113" s="206"/>
      <c r="JBG3113" s="206"/>
      <c r="JBH3113" s="206"/>
      <c r="JBI3113" s="206"/>
      <c r="JBJ3113" s="206"/>
      <c r="JBK3113" s="206"/>
      <c r="JBL3113" s="206"/>
      <c r="JBM3113" s="206"/>
      <c r="JBN3113" s="206"/>
      <c r="JBO3113" s="206"/>
      <c r="JBP3113" s="206"/>
      <c r="JBQ3113" s="206"/>
      <c r="JBR3113" s="206"/>
      <c r="JBS3113" s="206"/>
      <c r="JBT3113" s="206"/>
      <c r="JBU3113" s="206"/>
      <c r="JBV3113" s="206"/>
      <c r="JBW3113" s="206"/>
      <c r="JBX3113" s="206"/>
      <c r="JBY3113" s="206"/>
      <c r="JBZ3113" s="206"/>
      <c r="JCA3113" s="206"/>
      <c r="JCB3113" s="206"/>
      <c r="JCC3113" s="206"/>
      <c r="JCD3113" s="206"/>
      <c r="JCE3113" s="206"/>
      <c r="JCF3113" s="206"/>
      <c r="JCG3113" s="206"/>
      <c r="JCH3113" s="206"/>
      <c r="JCI3113" s="206"/>
      <c r="JCJ3113" s="206"/>
      <c r="JCK3113" s="206"/>
      <c r="JCL3113" s="206"/>
      <c r="JCM3113" s="206"/>
      <c r="JCN3113" s="206"/>
      <c r="JCO3113" s="206"/>
      <c r="JCP3113" s="206"/>
      <c r="JCQ3113" s="206"/>
      <c r="JCR3113" s="206"/>
      <c r="JCS3113" s="206"/>
      <c r="JCT3113" s="206"/>
      <c r="JCU3113" s="206"/>
      <c r="JCV3113" s="206"/>
      <c r="JCW3113" s="206"/>
      <c r="JCX3113" s="206"/>
      <c r="JCY3113" s="206"/>
      <c r="JCZ3113" s="206"/>
      <c r="JDA3113" s="206"/>
      <c r="JDB3113" s="206"/>
      <c r="JDC3113" s="206"/>
      <c r="JDD3113" s="206"/>
      <c r="JDE3113" s="206"/>
      <c r="JDF3113" s="206"/>
      <c r="JDG3113" s="206"/>
      <c r="JDH3113" s="206"/>
      <c r="JDI3113" s="206"/>
      <c r="JDJ3113" s="206"/>
      <c r="JDK3113" s="206"/>
      <c r="JDL3113" s="206"/>
      <c r="JDM3113" s="206"/>
      <c r="JDN3113" s="206"/>
      <c r="JDO3113" s="206"/>
      <c r="JDP3113" s="206"/>
      <c r="JDQ3113" s="206"/>
      <c r="JDR3113" s="206"/>
      <c r="JDS3113" s="206"/>
      <c r="JDT3113" s="206"/>
      <c r="JDU3113" s="206"/>
      <c r="JDV3113" s="206"/>
      <c r="JDW3113" s="206"/>
      <c r="JDX3113" s="206"/>
      <c r="JDY3113" s="206"/>
      <c r="JDZ3113" s="206"/>
      <c r="JEA3113" s="206"/>
      <c r="JEB3113" s="206"/>
      <c r="JEC3113" s="206"/>
      <c r="JED3113" s="206"/>
      <c r="JEE3113" s="206"/>
      <c r="JEF3113" s="206"/>
      <c r="JEG3113" s="206"/>
      <c r="JEH3113" s="206"/>
      <c r="JEI3113" s="206"/>
      <c r="JEJ3113" s="206"/>
      <c r="JEK3113" s="206"/>
      <c r="JEL3113" s="206"/>
      <c r="JEM3113" s="206"/>
      <c r="JEN3113" s="206"/>
      <c r="JEO3113" s="206"/>
      <c r="JEP3113" s="206"/>
      <c r="JEQ3113" s="206"/>
      <c r="JER3113" s="206"/>
      <c r="JES3113" s="206"/>
      <c r="JET3113" s="206"/>
      <c r="JEU3113" s="206"/>
      <c r="JEV3113" s="206"/>
      <c r="JEW3113" s="206"/>
      <c r="JEX3113" s="206"/>
      <c r="JEY3113" s="206"/>
      <c r="JEZ3113" s="206"/>
      <c r="JFA3113" s="206"/>
      <c r="JFB3113" s="206"/>
      <c r="JFC3113" s="206"/>
      <c r="JFD3113" s="206"/>
      <c r="JFE3113" s="206"/>
      <c r="JFF3113" s="206"/>
      <c r="JFG3113" s="206"/>
      <c r="JFH3113" s="206"/>
      <c r="JFI3113" s="206"/>
      <c r="JFJ3113" s="206"/>
      <c r="JFK3113" s="206"/>
      <c r="JFL3113" s="206"/>
      <c r="JFM3113" s="206"/>
      <c r="JFN3113" s="206"/>
      <c r="JFO3113" s="206"/>
      <c r="JFP3113" s="206"/>
      <c r="JFQ3113" s="206"/>
      <c r="JFR3113" s="206"/>
      <c r="JFS3113" s="206"/>
      <c r="JFT3113" s="206"/>
      <c r="JFU3113" s="206"/>
      <c r="JFV3113" s="206"/>
      <c r="JFW3113" s="206"/>
      <c r="JFX3113" s="206"/>
      <c r="JFY3113" s="206"/>
      <c r="JFZ3113" s="206"/>
      <c r="JGA3113" s="206"/>
      <c r="JGB3113" s="206"/>
      <c r="JGC3113" s="206"/>
      <c r="JGD3113" s="206"/>
      <c r="JGE3113" s="206"/>
      <c r="JGF3113" s="206"/>
      <c r="JGG3113" s="206"/>
      <c r="JGH3113" s="206"/>
      <c r="JGI3113" s="206"/>
      <c r="JGJ3113" s="206"/>
      <c r="JGK3113" s="206"/>
      <c r="JGL3113" s="206"/>
      <c r="JGM3113" s="206"/>
      <c r="JGN3113" s="206"/>
      <c r="JGO3113" s="206"/>
      <c r="JGP3113" s="206"/>
      <c r="JGQ3113" s="206"/>
      <c r="JGR3113" s="206"/>
      <c r="JGS3113" s="206"/>
      <c r="JGT3113" s="206"/>
      <c r="JGU3113" s="206"/>
      <c r="JGV3113" s="206"/>
      <c r="JGW3113" s="206"/>
      <c r="JGX3113" s="206"/>
      <c r="JGY3113" s="206"/>
      <c r="JGZ3113" s="206"/>
      <c r="JHA3113" s="206"/>
      <c r="JHB3113" s="206"/>
      <c r="JHC3113" s="206"/>
      <c r="JHD3113" s="206"/>
      <c r="JHE3113" s="206"/>
      <c r="JHF3113" s="206"/>
      <c r="JHG3113" s="206"/>
      <c r="JHH3113" s="206"/>
      <c r="JHI3113" s="206"/>
      <c r="JHJ3113" s="206"/>
      <c r="JHK3113" s="206"/>
      <c r="JHL3113" s="206"/>
      <c r="JHM3113" s="206"/>
      <c r="JHN3113" s="206"/>
      <c r="JHO3113" s="206"/>
      <c r="JHP3113" s="206"/>
      <c r="JHQ3113" s="206"/>
      <c r="JHR3113" s="206"/>
      <c r="JHS3113" s="206"/>
      <c r="JHT3113" s="206"/>
      <c r="JHU3113" s="206"/>
      <c r="JHV3113" s="206"/>
      <c r="JHW3113" s="206"/>
      <c r="JHX3113" s="206"/>
      <c r="JHY3113" s="206"/>
      <c r="JHZ3113" s="206"/>
      <c r="JIA3113" s="206"/>
      <c r="JIB3113" s="206"/>
      <c r="JIC3113" s="206"/>
      <c r="JID3113" s="206"/>
      <c r="JIE3113" s="206"/>
      <c r="JIF3113" s="206"/>
      <c r="JIG3113" s="206"/>
      <c r="JIH3113" s="206"/>
      <c r="JII3113" s="206"/>
      <c r="JIJ3113" s="206"/>
      <c r="JIK3113" s="206"/>
      <c r="JIL3113" s="206"/>
      <c r="JIM3113" s="206"/>
      <c r="JIN3113" s="206"/>
      <c r="JIO3113" s="206"/>
      <c r="JIP3113" s="206"/>
      <c r="JIQ3113" s="206"/>
      <c r="JIR3113" s="206"/>
      <c r="JIS3113" s="206"/>
      <c r="JIT3113" s="206"/>
      <c r="JIU3113" s="206"/>
      <c r="JIV3113" s="206"/>
      <c r="JIW3113" s="206"/>
      <c r="JIX3113" s="206"/>
      <c r="JIY3113" s="206"/>
      <c r="JIZ3113" s="206"/>
      <c r="JJA3113" s="206"/>
      <c r="JJB3113" s="206"/>
      <c r="JJC3113" s="206"/>
      <c r="JJD3113" s="206"/>
      <c r="JJE3113" s="206"/>
      <c r="JJF3113" s="206"/>
      <c r="JJG3113" s="206"/>
      <c r="JJH3113" s="206"/>
      <c r="JJI3113" s="206"/>
      <c r="JJJ3113" s="206"/>
      <c r="JJK3113" s="206"/>
      <c r="JJL3113" s="206"/>
      <c r="JJM3113" s="206"/>
      <c r="JJN3113" s="206"/>
      <c r="JJO3113" s="206"/>
      <c r="JJP3113" s="206"/>
      <c r="JJQ3113" s="206"/>
      <c r="JJR3113" s="206"/>
      <c r="JJS3113" s="206"/>
      <c r="JJT3113" s="206"/>
      <c r="JJU3113" s="206"/>
      <c r="JJV3113" s="206"/>
      <c r="JJW3113" s="206"/>
      <c r="JJX3113" s="206"/>
      <c r="JJY3113" s="206"/>
      <c r="JJZ3113" s="206"/>
      <c r="JKA3113" s="206"/>
      <c r="JKB3113" s="206"/>
      <c r="JKC3113" s="206"/>
      <c r="JKD3113" s="206"/>
      <c r="JKE3113" s="206"/>
      <c r="JKF3113" s="206"/>
      <c r="JKG3113" s="206"/>
      <c r="JKH3113" s="206"/>
      <c r="JKI3113" s="206"/>
      <c r="JKJ3113" s="206"/>
      <c r="JKK3113" s="206"/>
      <c r="JKL3113" s="206"/>
      <c r="JKM3113" s="206"/>
      <c r="JKN3113" s="206"/>
      <c r="JKO3113" s="206"/>
      <c r="JKP3113" s="206"/>
      <c r="JKQ3113" s="206"/>
      <c r="JKR3113" s="206"/>
      <c r="JKS3113" s="206"/>
      <c r="JKT3113" s="206"/>
      <c r="JKU3113" s="206"/>
      <c r="JKV3113" s="206"/>
      <c r="JKW3113" s="206"/>
      <c r="JKX3113" s="206"/>
      <c r="JKY3113" s="206"/>
      <c r="JKZ3113" s="206"/>
      <c r="JLA3113" s="206"/>
      <c r="JLB3113" s="206"/>
      <c r="JLC3113" s="206"/>
      <c r="JLD3113" s="206"/>
      <c r="JLE3113" s="206"/>
      <c r="JLF3113" s="206"/>
      <c r="JLG3113" s="206"/>
      <c r="JLH3113" s="206"/>
      <c r="JLI3113" s="206"/>
      <c r="JLJ3113" s="206"/>
      <c r="JLK3113" s="206"/>
      <c r="JLL3113" s="206"/>
      <c r="JLM3113" s="206"/>
      <c r="JLN3113" s="206"/>
      <c r="JLO3113" s="206"/>
      <c r="JLP3113" s="206"/>
      <c r="JLQ3113" s="206"/>
      <c r="JLR3113" s="206"/>
      <c r="JLS3113" s="206"/>
      <c r="JLT3113" s="206"/>
      <c r="JLU3113" s="206"/>
      <c r="JLV3113" s="206"/>
      <c r="JLW3113" s="206"/>
      <c r="JLX3113" s="206"/>
      <c r="JLY3113" s="206"/>
      <c r="JLZ3113" s="206"/>
      <c r="JMA3113" s="206"/>
      <c r="JMB3113" s="206"/>
      <c r="JMC3113" s="206"/>
      <c r="JMD3113" s="206"/>
      <c r="JME3113" s="206"/>
      <c r="JMF3113" s="206"/>
      <c r="JMG3113" s="206"/>
      <c r="JMH3113" s="206"/>
      <c r="JMI3113" s="206"/>
      <c r="JMJ3113" s="206"/>
      <c r="JMK3113" s="206"/>
      <c r="JML3113" s="206"/>
      <c r="JMM3113" s="206"/>
      <c r="JMN3113" s="206"/>
      <c r="JMO3113" s="206"/>
      <c r="JMP3113" s="206"/>
      <c r="JMQ3113" s="206"/>
      <c r="JMR3113" s="206"/>
      <c r="JMS3113" s="206"/>
      <c r="JMT3113" s="206"/>
      <c r="JMU3113" s="206"/>
      <c r="JMV3113" s="206"/>
      <c r="JMW3113" s="206"/>
      <c r="JMX3113" s="206"/>
      <c r="JMY3113" s="206"/>
      <c r="JMZ3113" s="206"/>
      <c r="JNA3113" s="206"/>
      <c r="JNB3113" s="206"/>
      <c r="JNC3113" s="206"/>
      <c r="JND3113" s="206"/>
      <c r="JNE3113" s="206"/>
      <c r="JNF3113" s="206"/>
      <c r="JNG3113" s="206"/>
      <c r="JNH3113" s="206"/>
      <c r="JNI3113" s="206"/>
      <c r="JNJ3113" s="206"/>
      <c r="JNK3113" s="206"/>
      <c r="JNL3113" s="206"/>
      <c r="JNM3113" s="206"/>
      <c r="JNN3113" s="206"/>
      <c r="JNO3113" s="206"/>
      <c r="JNP3113" s="206"/>
      <c r="JNQ3113" s="206"/>
      <c r="JNR3113" s="206"/>
      <c r="JNS3113" s="206"/>
      <c r="JNT3113" s="206"/>
      <c r="JNU3113" s="206"/>
      <c r="JNV3113" s="206"/>
      <c r="JNW3113" s="206"/>
      <c r="JNX3113" s="206"/>
      <c r="JNY3113" s="206"/>
      <c r="JNZ3113" s="206"/>
      <c r="JOA3113" s="206"/>
      <c r="JOB3113" s="206"/>
      <c r="JOC3113" s="206"/>
      <c r="JOD3113" s="206"/>
      <c r="JOE3113" s="206"/>
      <c r="JOF3113" s="206"/>
      <c r="JOG3113" s="206"/>
      <c r="JOH3113" s="206"/>
      <c r="JOI3113" s="206"/>
      <c r="JOJ3113" s="206"/>
      <c r="JOK3113" s="206"/>
      <c r="JOL3113" s="206"/>
      <c r="JOM3113" s="206"/>
      <c r="JON3113" s="206"/>
      <c r="JOO3113" s="206"/>
      <c r="JOP3113" s="206"/>
      <c r="JOQ3113" s="206"/>
      <c r="JOR3113" s="206"/>
      <c r="JOS3113" s="206"/>
      <c r="JOT3113" s="206"/>
      <c r="JOU3113" s="206"/>
      <c r="JOV3113" s="206"/>
      <c r="JOW3113" s="206"/>
      <c r="JOX3113" s="206"/>
      <c r="JOY3113" s="206"/>
      <c r="JOZ3113" s="206"/>
      <c r="JPA3113" s="206"/>
      <c r="JPB3113" s="206"/>
      <c r="JPC3113" s="206"/>
      <c r="JPD3113" s="206"/>
      <c r="JPE3113" s="206"/>
      <c r="JPF3113" s="206"/>
      <c r="JPG3113" s="206"/>
      <c r="JPH3113" s="206"/>
      <c r="JPI3113" s="206"/>
      <c r="JPJ3113" s="206"/>
      <c r="JPK3113" s="206"/>
      <c r="JPL3113" s="206"/>
      <c r="JPM3113" s="206"/>
      <c r="JPN3113" s="206"/>
      <c r="JPO3113" s="206"/>
      <c r="JPP3113" s="206"/>
      <c r="JPQ3113" s="206"/>
      <c r="JPR3113" s="206"/>
      <c r="JPS3113" s="206"/>
      <c r="JPT3113" s="206"/>
      <c r="JPU3113" s="206"/>
      <c r="JPV3113" s="206"/>
      <c r="JPW3113" s="206"/>
      <c r="JPX3113" s="206"/>
      <c r="JPY3113" s="206"/>
      <c r="JPZ3113" s="206"/>
      <c r="JQA3113" s="206"/>
      <c r="JQB3113" s="206"/>
      <c r="JQC3113" s="206"/>
      <c r="JQD3113" s="206"/>
      <c r="JQE3113" s="206"/>
      <c r="JQF3113" s="206"/>
      <c r="JQG3113" s="206"/>
      <c r="JQH3113" s="206"/>
      <c r="JQI3113" s="206"/>
      <c r="JQJ3113" s="206"/>
      <c r="JQK3113" s="206"/>
      <c r="JQL3113" s="206"/>
      <c r="JQM3113" s="206"/>
      <c r="JQN3113" s="206"/>
      <c r="JQO3113" s="206"/>
      <c r="JQP3113" s="206"/>
      <c r="JQQ3113" s="206"/>
      <c r="JQR3113" s="206"/>
      <c r="JQS3113" s="206"/>
      <c r="JQT3113" s="206"/>
      <c r="JQU3113" s="206"/>
      <c r="JQV3113" s="206"/>
      <c r="JQW3113" s="206"/>
      <c r="JQX3113" s="206"/>
      <c r="JQY3113" s="206"/>
      <c r="JQZ3113" s="206"/>
      <c r="JRA3113" s="206"/>
      <c r="JRB3113" s="206"/>
      <c r="JRC3113" s="206"/>
      <c r="JRD3113" s="206"/>
      <c r="JRE3113" s="206"/>
      <c r="JRF3113" s="206"/>
      <c r="JRG3113" s="206"/>
      <c r="JRH3113" s="206"/>
      <c r="JRI3113" s="206"/>
      <c r="JRJ3113" s="206"/>
      <c r="JRK3113" s="206"/>
      <c r="JRL3113" s="206"/>
      <c r="JRM3113" s="206"/>
      <c r="JRN3113" s="206"/>
      <c r="JRO3113" s="206"/>
      <c r="JRP3113" s="206"/>
      <c r="JRQ3113" s="206"/>
      <c r="JRR3113" s="206"/>
      <c r="JRS3113" s="206"/>
      <c r="JRT3113" s="206"/>
      <c r="JRU3113" s="206"/>
      <c r="JRV3113" s="206"/>
      <c r="JRW3113" s="206"/>
      <c r="JRX3113" s="206"/>
      <c r="JRY3113" s="206"/>
      <c r="JRZ3113" s="206"/>
      <c r="JSA3113" s="206"/>
      <c r="JSB3113" s="206"/>
      <c r="JSC3113" s="206"/>
      <c r="JSD3113" s="206"/>
      <c r="JSE3113" s="206"/>
      <c r="JSF3113" s="206"/>
      <c r="JSG3113" s="206"/>
      <c r="JSH3113" s="206"/>
      <c r="JSI3113" s="206"/>
      <c r="JSJ3113" s="206"/>
      <c r="JSK3113" s="206"/>
      <c r="JSL3113" s="206"/>
      <c r="JSM3113" s="206"/>
      <c r="JSN3113" s="206"/>
      <c r="JSO3113" s="206"/>
      <c r="JSP3113" s="206"/>
      <c r="JSQ3113" s="206"/>
      <c r="JSR3113" s="206"/>
      <c r="JSS3113" s="206"/>
      <c r="JST3113" s="206"/>
      <c r="JSU3113" s="206"/>
      <c r="JSV3113" s="206"/>
      <c r="JSW3113" s="206"/>
      <c r="JSX3113" s="206"/>
      <c r="JSY3113" s="206"/>
      <c r="JSZ3113" s="206"/>
      <c r="JTA3113" s="206"/>
      <c r="JTB3113" s="206"/>
      <c r="JTC3113" s="206"/>
      <c r="JTD3113" s="206"/>
      <c r="JTE3113" s="206"/>
      <c r="JTF3113" s="206"/>
      <c r="JTG3113" s="206"/>
      <c r="JTH3113" s="206"/>
      <c r="JTI3113" s="206"/>
      <c r="JTJ3113" s="206"/>
      <c r="JTK3113" s="206"/>
      <c r="JTL3113" s="206"/>
      <c r="JTM3113" s="206"/>
      <c r="JTN3113" s="206"/>
      <c r="JTO3113" s="206"/>
      <c r="JTP3113" s="206"/>
      <c r="JTQ3113" s="206"/>
      <c r="JTR3113" s="206"/>
      <c r="JTS3113" s="206"/>
      <c r="JTT3113" s="206"/>
      <c r="JTU3113" s="206"/>
      <c r="JTV3113" s="206"/>
      <c r="JTW3113" s="206"/>
      <c r="JTX3113" s="206"/>
      <c r="JTY3113" s="206"/>
      <c r="JTZ3113" s="206"/>
      <c r="JUA3113" s="206"/>
      <c r="JUB3113" s="206"/>
      <c r="JUC3113" s="206"/>
      <c r="JUD3113" s="206"/>
      <c r="JUE3113" s="206"/>
      <c r="JUF3113" s="206"/>
      <c r="JUG3113" s="206"/>
      <c r="JUH3113" s="206"/>
      <c r="JUI3113" s="206"/>
      <c r="JUJ3113" s="206"/>
      <c r="JUK3113" s="206"/>
      <c r="JUL3113" s="206"/>
      <c r="JUM3113" s="206"/>
      <c r="JUN3113" s="206"/>
      <c r="JUO3113" s="206"/>
      <c r="JUP3113" s="206"/>
      <c r="JUQ3113" s="206"/>
      <c r="JUR3113" s="206"/>
      <c r="JUS3113" s="206"/>
      <c r="JUT3113" s="206"/>
      <c r="JUU3113" s="206"/>
      <c r="JUV3113" s="206"/>
      <c r="JUW3113" s="206"/>
      <c r="JUX3113" s="206"/>
      <c r="JUY3113" s="206"/>
      <c r="JUZ3113" s="206"/>
      <c r="JVA3113" s="206"/>
      <c r="JVB3113" s="206"/>
      <c r="JVC3113" s="206"/>
      <c r="JVD3113" s="206"/>
      <c r="JVE3113" s="206"/>
      <c r="JVF3113" s="206"/>
      <c r="JVG3113" s="206"/>
      <c r="JVH3113" s="206"/>
      <c r="JVI3113" s="206"/>
      <c r="JVJ3113" s="206"/>
      <c r="JVK3113" s="206"/>
      <c r="JVL3113" s="206"/>
      <c r="JVM3113" s="206"/>
      <c r="JVN3113" s="206"/>
      <c r="JVO3113" s="206"/>
      <c r="JVP3113" s="206"/>
      <c r="JVQ3113" s="206"/>
      <c r="JVR3113" s="206"/>
      <c r="JVS3113" s="206"/>
      <c r="JVT3113" s="206"/>
      <c r="JVU3113" s="206"/>
      <c r="JVV3113" s="206"/>
      <c r="JVW3113" s="206"/>
      <c r="JVX3113" s="206"/>
      <c r="JVY3113" s="206"/>
      <c r="JVZ3113" s="206"/>
      <c r="JWA3113" s="206"/>
      <c r="JWB3113" s="206"/>
      <c r="JWC3113" s="206"/>
      <c r="JWD3113" s="206"/>
      <c r="JWE3113" s="206"/>
      <c r="JWF3113" s="206"/>
      <c r="JWG3113" s="206"/>
      <c r="JWH3113" s="206"/>
      <c r="JWI3113" s="206"/>
      <c r="JWJ3113" s="206"/>
      <c r="JWK3113" s="206"/>
      <c r="JWL3113" s="206"/>
      <c r="JWM3113" s="206"/>
      <c r="JWN3113" s="206"/>
      <c r="JWO3113" s="206"/>
      <c r="JWP3113" s="206"/>
      <c r="JWQ3113" s="206"/>
      <c r="JWR3113" s="206"/>
      <c r="JWS3113" s="206"/>
      <c r="JWT3113" s="206"/>
      <c r="JWU3113" s="206"/>
      <c r="JWV3113" s="206"/>
      <c r="JWW3113" s="206"/>
      <c r="JWX3113" s="206"/>
      <c r="JWY3113" s="206"/>
      <c r="JWZ3113" s="206"/>
      <c r="JXA3113" s="206"/>
      <c r="JXB3113" s="206"/>
      <c r="JXC3113" s="206"/>
      <c r="JXD3113" s="206"/>
      <c r="JXE3113" s="206"/>
      <c r="JXF3113" s="206"/>
      <c r="JXG3113" s="206"/>
      <c r="JXH3113" s="206"/>
      <c r="JXI3113" s="206"/>
      <c r="JXJ3113" s="206"/>
      <c r="JXK3113" s="206"/>
      <c r="JXL3113" s="206"/>
      <c r="JXM3113" s="206"/>
      <c r="JXN3113" s="206"/>
      <c r="JXO3113" s="206"/>
      <c r="JXP3113" s="206"/>
      <c r="JXQ3113" s="206"/>
      <c r="JXR3113" s="206"/>
      <c r="JXS3113" s="206"/>
      <c r="JXT3113" s="206"/>
      <c r="JXU3113" s="206"/>
      <c r="JXV3113" s="206"/>
      <c r="JXW3113" s="206"/>
      <c r="JXX3113" s="206"/>
      <c r="JXY3113" s="206"/>
      <c r="JXZ3113" s="206"/>
      <c r="JYA3113" s="206"/>
      <c r="JYB3113" s="206"/>
      <c r="JYC3113" s="206"/>
      <c r="JYD3113" s="206"/>
      <c r="JYE3113" s="206"/>
      <c r="JYF3113" s="206"/>
      <c r="JYG3113" s="206"/>
      <c r="JYH3113" s="206"/>
      <c r="JYI3113" s="206"/>
      <c r="JYJ3113" s="206"/>
      <c r="JYK3113" s="206"/>
      <c r="JYL3113" s="206"/>
      <c r="JYM3113" s="206"/>
      <c r="JYN3113" s="206"/>
      <c r="JYO3113" s="206"/>
      <c r="JYP3113" s="206"/>
      <c r="JYQ3113" s="206"/>
      <c r="JYR3113" s="206"/>
      <c r="JYS3113" s="206"/>
      <c r="JYT3113" s="206"/>
      <c r="JYU3113" s="206"/>
      <c r="JYV3113" s="206"/>
      <c r="JYW3113" s="206"/>
      <c r="JYX3113" s="206"/>
      <c r="JYY3113" s="206"/>
      <c r="JYZ3113" s="206"/>
      <c r="JZA3113" s="206"/>
      <c r="JZB3113" s="206"/>
      <c r="JZC3113" s="206"/>
      <c r="JZD3113" s="206"/>
      <c r="JZE3113" s="206"/>
      <c r="JZF3113" s="206"/>
      <c r="JZG3113" s="206"/>
      <c r="JZH3113" s="206"/>
      <c r="JZI3113" s="206"/>
      <c r="JZJ3113" s="206"/>
      <c r="JZK3113" s="206"/>
      <c r="JZL3113" s="206"/>
      <c r="JZM3113" s="206"/>
      <c r="JZN3113" s="206"/>
      <c r="JZO3113" s="206"/>
      <c r="JZP3113" s="206"/>
      <c r="JZQ3113" s="206"/>
      <c r="JZR3113" s="206"/>
      <c r="JZS3113" s="206"/>
      <c r="JZT3113" s="206"/>
      <c r="JZU3113" s="206"/>
      <c r="JZV3113" s="206"/>
      <c r="JZW3113" s="206"/>
      <c r="JZX3113" s="206"/>
      <c r="JZY3113" s="206"/>
      <c r="JZZ3113" s="206"/>
      <c r="KAA3113" s="206"/>
      <c r="KAB3113" s="206"/>
      <c r="KAC3113" s="206"/>
      <c r="KAD3113" s="206"/>
      <c r="KAE3113" s="206"/>
      <c r="KAF3113" s="206"/>
      <c r="KAG3113" s="206"/>
      <c r="KAH3113" s="206"/>
      <c r="KAI3113" s="206"/>
      <c r="KAJ3113" s="206"/>
      <c r="KAK3113" s="206"/>
      <c r="KAL3113" s="206"/>
      <c r="KAM3113" s="206"/>
      <c r="KAN3113" s="206"/>
      <c r="KAO3113" s="206"/>
      <c r="KAP3113" s="206"/>
      <c r="KAQ3113" s="206"/>
      <c r="KAR3113" s="206"/>
      <c r="KAS3113" s="206"/>
      <c r="KAT3113" s="206"/>
      <c r="KAU3113" s="206"/>
      <c r="KAV3113" s="206"/>
      <c r="KAW3113" s="206"/>
      <c r="KAX3113" s="206"/>
      <c r="KAY3113" s="206"/>
      <c r="KAZ3113" s="206"/>
      <c r="KBA3113" s="206"/>
      <c r="KBB3113" s="206"/>
      <c r="KBC3113" s="206"/>
      <c r="KBD3113" s="206"/>
      <c r="KBE3113" s="206"/>
      <c r="KBF3113" s="206"/>
      <c r="KBG3113" s="206"/>
      <c r="KBH3113" s="206"/>
      <c r="KBI3113" s="206"/>
      <c r="KBJ3113" s="206"/>
      <c r="KBK3113" s="206"/>
      <c r="KBL3113" s="206"/>
      <c r="KBM3113" s="206"/>
      <c r="KBN3113" s="206"/>
      <c r="KBO3113" s="206"/>
      <c r="KBP3113" s="206"/>
      <c r="KBQ3113" s="206"/>
      <c r="KBR3113" s="206"/>
      <c r="KBS3113" s="206"/>
      <c r="KBT3113" s="206"/>
      <c r="KBU3113" s="206"/>
      <c r="KBV3113" s="206"/>
      <c r="KBW3113" s="206"/>
      <c r="KBX3113" s="206"/>
      <c r="KBY3113" s="206"/>
      <c r="KBZ3113" s="206"/>
      <c r="KCA3113" s="206"/>
      <c r="KCB3113" s="206"/>
      <c r="KCC3113" s="206"/>
      <c r="KCD3113" s="206"/>
      <c r="KCE3113" s="206"/>
      <c r="KCF3113" s="206"/>
      <c r="KCG3113" s="206"/>
      <c r="KCH3113" s="206"/>
      <c r="KCI3113" s="206"/>
      <c r="KCJ3113" s="206"/>
      <c r="KCK3113" s="206"/>
      <c r="KCL3113" s="206"/>
      <c r="KCM3113" s="206"/>
      <c r="KCN3113" s="206"/>
      <c r="KCO3113" s="206"/>
      <c r="KCP3113" s="206"/>
      <c r="KCQ3113" s="206"/>
      <c r="KCR3113" s="206"/>
      <c r="KCS3113" s="206"/>
      <c r="KCT3113" s="206"/>
      <c r="KCU3113" s="206"/>
      <c r="KCV3113" s="206"/>
      <c r="KCW3113" s="206"/>
      <c r="KCX3113" s="206"/>
      <c r="KCY3113" s="206"/>
      <c r="KCZ3113" s="206"/>
      <c r="KDA3113" s="206"/>
      <c r="KDB3113" s="206"/>
      <c r="KDC3113" s="206"/>
      <c r="KDD3113" s="206"/>
      <c r="KDE3113" s="206"/>
      <c r="KDF3113" s="206"/>
      <c r="KDG3113" s="206"/>
      <c r="KDH3113" s="206"/>
      <c r="KDI3113" s="206"/>
      <c r="KDJ3113" s="206"/>
      <c r="KDK3113" s="206"/>
      <c r="KDL3113" s="206"/>
      <c r="KDM3113" s="206"/>
      <c r="KDN3113" s="206"/>
      <c r="KDO3113" s="206"/>
      <c r="KDP3113" s="206"/>
      <c r="KDQ3113" s="206"/>
      <c r="KDR3113" s="206"/>
      <c r="KDS3113" s="206"/>
      <c r="KDT3113" s="206"/>
      <c r="KDU3113" s="206"/>
      <c r="KDV3113" s="206"/>
      <c r="KDW3113" s="206"/>
      <c r="KDX3113" s="206"/>
      <c r="KDY3113" s="206"/>
      <c r="KDZ3113" s="206"/>
      <c r="KEA3113" s="206"/>
      <c r="KEB3113" s="206"/>
      <c r="KEC3113" s="206"/>
      <c r="KED3113" s="206"/>
      <c r="KEE3113" s="206"/>
      <c r="KEF3113" s="206"/>
      <c r="KEG3113" s="206"/>
      <c r="KEH3113" s="206"/>
      <c r="KEI3113" s="206"/>
      <c r="KEJ3113" s="206"/>
      <c r="KEK3113" s="206"/>
      <c r="KEL3113" s="206"/>
      <c r="KEM3113" s="206"/>
      <c r="KEN3113" s="206"/>
      <c r="KEO3113" s="206"/>
      <c r="KEP3113" s="206"/>
      <c r="KEQ3113" s="206"/>
      <c r="KER3113" s="206"/>
      <c r="KES3113" s="206"/>
      <c r="KET3113" s="206"/>
      <c r="KEU3113" s="206"/>
      <c r="KEV3113" s="206"/>
      <c r="KEW3113" s="206"/>
      <c r="KEX3113" s="206"/>
      <c r="KEY3113" s="206"/>
      <c r="KEZ3113" s="206"/>
      <c r="KFA3113" s="206"/>
      <c r="KFB3113" s="206"/>
      <c r="KFC3113" s="206"/>
      <c r="KFD3113" s="206"/>
      <c r="KFE3113" s="206"/>
      <c r="KFF3113" s="206"/>
      <c r="KFG3113" s="206"/>
      <c r="KFH3113" s="206"/>
      <c r="KFI3113" s="206"/>
      <c r="KFJ3113" s="206"/>
      <c r="KFK3113" s="206"/>
      <c r="KFL3113" s="206"/>
      <c r="KFM3113" s="206"/>
      <c r="KFN3113" s="206"/>
      <c r="KFO3113" s="206"/>
      <c r="KFP3113" s="206"/>
      <c r="KFQ3113" s="206"/>
      <c r="KFR3113" s="206"/>
      <c r="KFS3113" s="206"/>
      <c r="KFT3113" s="206"/>
      <c r="KFU3113" s="206"/>
      <c r="KFV3113" s="206"/>
      <c r="KFW3113" s="206"/>
      <c r="KFX3113" s="206"/>
      <c r="KFY3113" s="206"/>
      <c r="KFZ3113" s="206"/>
      <c r="KGA3113" s="206"/>
      <c r="KGB3113" s="206"/>
      <c r="KGC3113" s="206"/>
      <c r="KGD3113" s="206"/>
      <c r="KGE3113" s="206"/>
      <c r="KGF3113" s="206"/>
      <c r="KGG3113" s="206"/>
      <c r="KGH3113" s="206"/>
      <c r="KGI3113" s="206"/>
      <c r="KGJ3113" s="206"/>
      <c r="KGK3113" s="206"/>
      <c r="KGL3113" s="206"/>
      <c r="KGM3113" s="206"/>
      <c r="KGN3113" s="206"/>
      <c r="KGO3113" s="206"/>
      <c r="KGP3113" s="206"/>
      <c r="KGQ3113" s="206"/>
      <c r="KGR3113" s="206"/>
      <c r="KGS3113" s="206"/>
      <c r="KGT3113" s="206"/>
      <c r="KGU3113" s="206"/>
      <c r="KGV3113" s="206"/>
      <c r="KGW3113" s="206"/>
      <c r="KGX3113" s="206"/>
      <c r="KGY3113" s="206"/>
      <c r="KGZ3113" s="206"/>
      <c r="KHA3113" s="206"/>
      <c r="KHB3113" s="206"/>
      <c r="KHC3113" s="206"/>
      <c r="KHD3113" s="206"/>
      <c r="KHE3113" s="206"/>
      <c r="KHF3113" s="206"/>
      <c r="KHG3113" s="206"/>
      <c r="KHH3113" s="206"/>
      <c r="KHI3113" s="206"/>
      <c r="KHJ3113" s="206"/>
      <c r="KHK3113" s="206"/>
      <c r="KHL3113" s="206"/>
      <c r="KHM3113" s="206"/>
      <c r="KHN3113" s="206"/>
      <c r="KHO3113" s="206"/>
      <c r="KHP3113" s="206"/>
      <c r="KHQ3113" s="206"/>
      <c r="KHR3113" s="206"/>
      <c r="KHS3113" s="206"/>
      <c r="KHT3113" s="206"/>
      <c r="KHU3113" s="206"/>
      <c r="KHV3113" s="206"/>
      <c r="KHW3113" s="206"/>
      <c r="KHX3113" s="206"/>
      <c r="KHY3113" s="206"/>
      <c r="KHZ3113" s="206"/>
      <c r="KIA3113" s="206"/>
      <c r="KIB3113" s="206"/>
      <c r="KIC3113" s="206"/>
      <c r="KID3113" s="206"/>
      <c r="KIE3113" s="206"/>
      <c r="KIF3113" s="206"/>
      <c r="KIG3113" s="206"/>
      <c r="KIH3113" s="206"/>
      <c r="KII3113" s="206"/>
      <c r="KIJ3113" s="206"/>
      <c r="KIK3113" s="206"/>
      <c r="KIL3113" s="206"/>
      <c r="KIM3113" s="206"/>
      <c r="KIN3113" s="206"/>
      <c r="KIO3113" s="206"/>
      <c r="KIP3113" s="206"/>
      <c r="KIQ3113" s="206"/>
      <c r="KIR3113" s="206"/>
      <c r="KIS3113" s="206"/>
      <c r="KIT3113" s="206"/>
      <c r="KIU3113" s="206"/>
      <c r="KIV3113" s="206"/>
      <c r="KIW3113" s="206"/>
      <c r="KIX3113" s="206"/>
      <c r="KIY3113" s="206"/>
      <c r="KIZ3113" s="206"/>
      <c r="KJA3113" s="206"/>
      <c r="KJB3113" s="206"/>
      <c r="KJC3113" s="206"/>
      <c r="KJD3113" s="206"/>
      <c r="KJE3113" s="206"/>
      <c r="KJF3113" s="206"/>
      <c r="KJG3113" s="206"/>
      <c r="KJH3113" s="206"/>
      <c r="KJI3113" s="206"/>
      <c r="KJJ3113" s="206"/>
      <c r="KJK3113" s="206"/>
      <c r="KJL3113" s="206"/>
      <c r="KJM3113" s="206"/>
      <c r="KJN3113" s="206"/>
      <c r="KJO3113" s="206"/>
      <c r="KJP3113" s="206"/>
      <c r="KJQ3113" s="206"/>
      <c r="KJR3113" s="206"/>
      <c r="KJS3113" s="206"/>
      <c r="KJT3113" s="206"/>
      <c r="KJU3113" s="206"/>
      <c r="KJV3113" s="206"/>
      <c r="KJW3113" s="206"/>
      <c r="KJX3113" s="206"/>
      <c r="KJY3113" s="206"/>
      <c r="KJZ3113" s="206"/>
      <c r="KKA3113" s="206"/>
      <c r="KKB3113" s="206"/>
      <c r="KKC3113" s="206"/>
      <c r="KKD3113" s="206"/>
      <c r="KKE3113" s="206"/>
      <c r="KKF3113" s="206"/>
      <c r="KKG3113" s="206"/>
      <c r="KKH3113" s="206"/>
      <c r="KKI3113" s="206"/>
      <c r="KKJ3113" s="206"/>
      <c r="KKK3113" s="206"/>
      <c r="KKL3113" s="206"/>
      <c r="KKM3113" s="206"/>
      <c r="KKN3113" s="206"/>
      <c r="KKO3113" s="206"/>
      <c r="KKP3113" s="206"/>
      <c r="KKQ3113" s="206"/>
      <c r="KKR3113" s="206"/>
      <c r="KKS3113" s="206"/>
      <c r="KKT3113" s="206"/>
      <c r="KKU3113" s="206"/>
      <c r="KKV3113" s="206"/>
      <c r="KKW3113" s="206"/>
      <c r="KKX3113" s="206"/>
      <c r="KKY3113" s="206"/>
      <c r="KKZ3113" s="206"/>
      <c r="KLA3113" s="206"/>
      <c r="KLB3113" s="206"/>
      <c r="KLC3113" s="206"/>
      <c r="KLD3113" s="206"/>
      <c r="KLE3113" s="206"/>
      <c r="KLF3113" s="206"/>
      <c r="KLG3113" s="206"/>
      <c r="KLH3113" s="206"/>
      <c r="KLI3113" s="206"/>
      <c r="KLJ3113" s="206"/>
      <c r="KLK3113" s="206"/>
      <c r="KLL3113" s="206"/>
      <c r="KLM3113" s="206"/>
      <c r="KLN3113" s="206"/>
      <c r="KLO3113" s="206"/>
      <c r="KLP3113" s="206"/>
      <c r="KLQ3113" s="206"/>
      <c r="KLR3113" s="206"/>
      <c r="KLS3113" s="206"/>
      <c r="KLT3113" s="206"/>
      <c r="KLU3113" s="206"/>
      <c r="KLV3113" s="206"/>
      <c r="KLW3113" s="206"/>
      <c r="KLX3113" s="206"/>
      <c r="KLY3113" s="206"/>
      <c r="KLZ3113" s="206"/>
      <c r="KMA3113" s="206"/>
      <c r="KMB3113" s="206"/>
      <c r="KMC3113" s="206"/>
      <c r="KMD3113" s="206"/>
      <c r="KME3113" s="206"/>
      <c r="KMF3113" s="206"/>
      <c r="KMG3113" s="206"/>
      <c r="KMH3113" s="206"/>
      <c r="KMI3113" s="206"/>
      <c r="KMJ3113" s="206"/>
      <c r="KMK3113" s="206"/>
      <c r="KML3113" s="206"/>
      <c r="KMM3113" s="206"/>
      <c r="KMN3113" s="206"/>
      <c r="KMO3113" s="206"/>
      <c r="KMP3113" s="206"/>
      <c r="KMQ3113" s="206"/>
      <c r="KMR3113" s="206"/>
      <c r="KMS3113" s="206"/>
      <c r="KMT3113" s="206"/>
      <c r="KMU3113" s="206"/>
      <c r="KMV3113" s="206"/>
      <c r="KMW3113" s="206"/>
      <c r="KMX3113" s="206"/>
      <c r="KMY3113" s="206"/>
      <c r="KMZ3113" s="206"/>
      <c r="KNA3113" s="206"/>
      <c r="KNB3113" s="206"/>
      <c r="KNC3113" s="206"/>
      <c r="KND3113" s="206"/>
      <c r="KNE3113" s="206"/>
      <c r="KNF3113" s="206"/>
      <c r="KNG3113" s="206"/>
      <c r="KNH3113" s="206"/>
      <c r="KNI3113" s="206"/>
      <c r="KNJ3113" s="206"/>
      <c r="KNK3113" s="206"/>
      <c r="KNL3113" s="206"/>
      <c r="KNM3113" s="206"/>
      <c r="KNN3113" s="206"/>
      <c r="KNO3113" s="206"/>
      <c r="KNP3113" s="206"/>
      <c r="KNQ3113" s="206"/>
      <c r="KNR3113" s="206"/>
      <c r="KNS3113" s="206"/>
      <c r="KNT3113" s="206"/>
      <c r="KNU3113" s="206"/>
      <c r="KNV3113" s="206"/>
      <c r="KNW3113" s="206"/>
      <c r="KNX3113" s="206"/>
      <c r="KNY3113" s="206"/>
      <c r="KNZ3113" s="206"/>
      <c r="KOA3113" s="206"/>
      <c r="KOB3113" s="206"/>
      <c r="KOC3113" s="206"/>
      <c r="KOD3113" s="206"/>
      <c r="KOE3113" s="206"/>
      <c r="KOF3113" s="206"/>
      <c r="KOG3113" s="206"/>
      <c r="KOH3113" s="206"/>
      <c r="KOI3113" s="206"/>
      <c r="KOJ3113" s="206"/>
      <c r="KOK3113" s="206"/>
      <c r="KOL3113" s="206"/>
      <c r="KOM3113" s="206"/>
      <c r="KON3113" s="206"/>
      <c r="KOO3113" s="206"/>
      <c r="KOP3113" s="206"/>
      <c r="KOQ3113" s="206"/>
      <c r="KOR3113" s="206"/>
      <c r="KOS3113" s="206"/>
      <c r="KOT3113" s="206"/>
      <c r="KOU3113" s="206"/>
      <c r="KOV3113" s="206"/>
      <c r="KOW3113" s="206"/>
      <c r="KOX3113" s="206"/>
      <c r="KOY3113" s="206"/>
      <c r="KOZ3113" s="206"/>
      <c r="KPA3113" s="206"/>
      <c r="KPB3113" s="206"/>
      <c r="KPC3113" s="206"/>
      <c r="KPD3113" s="206"/>
      <c r="KPE3113" s="206"/>
      <c r="KPF3113" s="206"/>
      <c r="KPG3113" s="206"/>
      <c r="KPH3113" s="206"/>
      <c r="KPI3113" s="206"/>
      <c r="KPJ3113" s="206"/>
      <c r="KPK3113" s="206"/>
      <c r="KPL3113" s="206"/>
      <c r="KPM3113" s="206"/>
      <c r="KPN3113" s="206"/>
      <c r="KPO3113" s="206"/>
      <c r="KPP3113" s="206"/>
      <c r="KPQ3113" s="206"/>
      <c r="KPR3113" s="206"/>
      <c r="KPS3113" s="206"/>
      <c r="KPT3113" s="206"/>
      <c r="KPU3113" s="206"/>
      <c r="KPV3113" s="206"/>
      <c r="KPW3113" s="206"/>
      <c r="KPX3113" s="206"/>
      <c r="KPY3113" s="206"/>
      <c r="KPZ3113" s="206"/>
      <c r="KQA3113" s="206"/>
      <c r="KQB3113" s="206"/>
      <c r="KQC3113" s="206"/>
      <c r="KQD3113" s="206"/>
      <c r="KQE3113" s="206"/>
      <c r="KQF3113" s="206"/>
      <c r="KQG3113" s="206"/>
      <c r="KQH3113" s="206"/>
      <c r="KQI3113" s="206"/>
      <c r="KQJ3113" s="206"/>
      <c r="KQK3113" s="206"/>
      <c r="KQL3113" s="206"/>
      <c r="KQM3113" s="206"/>
      <c r="KQN3113" s="206"/>
      <c r="KQO3113" s="206"/>
      <c r="KQP3113" s="206"/>
      <c r="KQQ3113" s="206"/>
      <c r="KQR3113" s="206"/>
      <c r="KQS3113" s="206"/>
      <c r="KQT3113" s="206"/>
      <c r="KQU3113" s="206"/>
      <c r="KQV3113" s="206"/>
      <c r="KQW3113" s="206"/>
      <c r="KQX3113" s="206"/>
      <c r="KQY3113" s="206"/>
      <c r="KQZ3113" s="206"/>
      <c r="KRA3113" s="206"/>
      <c r="KRB3113" s="206"/>
      <c r="KRC3113" s="206"/>
      <c r="KRD3113" s="206"/>
      <c r="KRE3113" s="206"/>
      <c r="KRF3113" s="206"/>
      <c r="KRG3113" s="206"/>
      <c r="KRH3113" s="206"/>
      <c r="KRI3113" s="206"/>
      <c r="KRJ3113" s="206"/>
      <c r="KRK3113" s="206"/>
      <c r="KRL3113" s="206"/>
      <c r="KRM3113" s="206"/>
      <c r="KRN3113" s="206"/>
      <c r="KRO3113" s="206"/>
      <c r="KRP3113" s="206"/>
      <c r="KRQ3113" s="206"/>
      <c r="KRR3113" s="206"/>
      <c r="KRS3113" s="206"/>
      <c r="KRT3113" s="206"/>
      <c r="KRU3113" s="206"/>
      <c r="KRV3113" s="206"/>
      <c r="KRW3113" s="206"/>
      <c r="KRX3113" s="206"/>
      <c r="KRY3113" s="206"/>
      <c r="KRZ3113" s="206"/>
      <c r="KSA3113" s="206"/>
      <c r="KSB3113" s="206"/>
      <c r="KSC3113" s="206"/>
      <c r="KSD3113" s="206"/>
      <c r="KSE3113" s="206"/>
      <c r="KSF3113" s="206"/>
      <c r="KSG3113" s="206"/>
      <c r="KSH3113" s="206"/>
      <c r="KSI3113" s="206"/>
      <c r="KSJ3113" s="206"/>
      <c r="KSK3113" s="206"/>
      <c r="KSL3113" s="206"/>
      <c r="KSM3113" s="206"/>
      <c r="KSN3113" s="206"/>
      <c r="KSO3113" s="206"/>
      <c r="KSP3113" s="206"/>
      <c r="KSQ3113" s="206"/>
      <c r="KSR3113" s="206"/>
      <c r="KSS3113" s="206"/>
      <c r="KST3113" s="206"/>
      <c r="KSU3113" s="206"/>
      <c r="KSV3113" s="206"/>
      <c r="KSW3113" s="206"/>
      <c r="KSX3113" s="206"/>
      <c r="KSY3113" s="206"/>
      <c r="KSZ3113" s="206"/>
      <c r="KTA3113" s="206"/>
      <c r="KTB3113" s="206"/>
      <c r="KTC3113" s="206"/>
      <c r="KTD3113" s="206"/>
      <c r="KTE3113" s="206"/>
      <c r="KTF3113" s="206"/>
      <c r="KTG3113" s="206"/>
      <c r="KTH3113" s="206"/>
      <c r="KTI3113" s="206"/>
      <c r="KTJ3113" s="206"/>
      <c r="KTK3113" s="206"/>
      <c r="KTL3113" s="206"/>
      <c r="KTM3113" s="206"/>
      <c r="KTN3113" s="206"/>
      <c r="KTO3113" s="206"/>
      <c r="KTP3113" s="206"/>
      <c r="KTQ3113" s="206"/>
      <c r="KTR3113" s="206"/>
      <c r="KTS3113" s="206"/>
      <c r="KTT3113" s="206"/>
      <c r="KTU3113" s="206"/>
      <c r="KTV3113" s="206"/>
      <c r="KTW3113" s="206"/>
      <c r="KTX3113" s="206"/>
      <c r="KTY3113" s="206"/>
      <c r="KTZ3113" s="206"/>
      <c r="KUA3113" s="206"/>
      <c r="KUB3113" s="206"/>
      <c r="KUC3113" s="206"/>
      <c r="KUD3113" s="206"/>
      <c r="KUE3113" s="206"/>
      <c r="KUF3113" s="206"/>
      <c r="KUG3113" s="206"/>
      <c r="KUH3113" s="206"/>
      <c r="KUI3113" s="206"/>
      <c r="KUJ3113" s="206"/>
      <c r="KUK3113" s="206"/>
      <c r="KUL3113" s="206"/>
      <c r="KUM3113" s="206"/>
      <c r="KUN3113" s="206"/>
      <c r="KUO3113" s="206"/>
      <c r="KUP3113" s="206"/>
      <c r="KUQ3113" s="206"/>
      <c r="KUR3113" s="206"/>
      <c r="KUS3113" s="206"/>
      <c r="KUT3113" s="206"/>
      <c r="KUU3113" s="206"/>
      <c r="KUV3113" s="206"/>
      <c r="KUW3113" s="206"/>
      <c r="KUX3113" s="206"/>
      <c r="KUY3113" s="206"/>
      <c r="KUZ3113" s="206"/>
      <c r="KVA3113" s="206"/>
      <c r="KVB3113" s="206"/>
      <c r="KVC3113" s="206"/>
      <c r="KVD3113" s="206"/>
      <c r="KVE3113" s="206"/>
      <c r="KVF3113" s="206"/>
      <c r="KVG3113" s="206"/>
      <c r="KVH3113" s="206"/>
      <c r="KVI3113" s="206"/>
      <c r="KVJ3113" s="206"/>
      <c r="KVK3113" s="206"/>
      <c r="KVL3113" s="206"/>
      <c r="KVM3113" s="206"/>
      <c r="KVN3113" s="206"/>
      <c r="KVO3113" s="206"/>
      <c r="KVP3113" s="206"/>
      <c r="KVQ3113" s="206"/>
      <c r="KVR3113" s="206"/>
      <c r="KVS3113" s="206"/>
      <c r="KVT3113" s="206"/>
      <c r="KVU3113" s="206"/>
      <c r="KVV3113" s="206"/>
      <c r="KVW3113" s="206"/>
      <c r="KVX3113" s="206"/>
      <c r="KVY3113" s="206"/>
      <c r="KVZ3113" s="206"/>
      <c r="KWA3113" s="206"/>
      <c r="KWB3113" s="206"/>
      <c r="KWC3113" s="206"/>
      <c r="KWD3113" s="206"/>
      <c r="KWE3113" s="206"/>
      <c r="KWF3113" s="206"/>
      <c r="KWG3113" s="206"/>
      <c r="KWH3113" s="206"/>
      <c r="KWI3113" s="206"/>
      <c r="KWJ3113" s="206"/>
      <c r="KWK3113" s="206"/>
      <c r="KWL3113" s="206"/>
      <c r="KWM3113" s="206"/>
      <c r="KWN3113" s="206"/>
      <c r="KWO3113" s="206"/>
      <c r="KWP3113" s="206"/>
      <c r="KWQ3113" s="206"/>
      <c r="KWR3113" s="206"/>
      <c r="KWS3113" s="206"/>
      <c r="KWT3113" s="206"/>
      <c r="KWU3113" s="206"/>
      <c r="KWV3113" s="206"/>
      <c r="KWW3113" s="206"/>
      <c r="KWX3113" s="206"/>
      <c r="KWY3113" s="206"/>
      <c r="KWZ3113" s="206"/>
      <c r="KXA3113" s="206"/>
      <c r="KXB3113" s="206"/>
      <c r="KXC3113" s="206"/>
      <c r="KXD3113" s="206"/>
      <c r="KXE3113" s="206"/>
      <c r="KXF3113" s="206"/>
      <c r="KXG3113" s="206"/>
      <c r="KXH3113" s="206"/>
      <c r="KXI3113" s="206"/>
      <c r="KXJ3113" s="206"/>
      <c r="KXK3113" s="206"/>
      <c r="KXL3113" s="206"/>
      <c r="KXM3113" s="206"/>
      <c r="KXN3113" s="206"/>
      <c r="KXO3113" s="206"/>
      <c r="KXP3113" s="206"/>
      <c r="KXQ3113" s="206"/>
      <c r="KXR3113" s="206"/>
      <c r="KXS3113" s="206"/>
      <c r="KXT3113" s="206"/>
      <c r="KXU3113" s="206"/>
      <c r="KXV3113" s="206"/>
      <c r="KXW3113" s="206"/>
      <c r="KXX3113" s="206"/>
      <c r="KXY3113" s="206"/>
      <c r="KXZ3113" s="206"/>
      <c r="KYA3113" s="206"/>
      <c r="KYB3113" s="206"/>
      <c r="KYC3113" s="206"/>
      <c r="KYD3113" s="206"/>
      <c r="KYE3113" s="206"/>
      <c r="KYF3113" s="206"/>
      <c r="KYG3113" s="206"/>
      <c r="KYH3113" s="206"/>
      <c r="KYI3113" s="206"/>
      <c r="KYJ3113" s="206"/>
      <c r="KYK3113" s="206"/>
      <c r="KYL3113" s="206"/>
      <c r="KYM3113" s="206"/>
      <c r="KYN3113" s="206"/>
      <c r="KYO3113" s="206"/>
      <c r="KYP3113" s="206"/>
      <c r="KYQ3113" s="206"/>
      <c r="KYR3113" s="206"/>
      <c r="KYS3113" s="206"/>
      <c r="KYT3113" s="206"/>
      <c r="KYU3113" s="206"/>
      <c r="KYV3113" s="206"/>
      <c r="KYW3113" s="206"/>
      <c r="KYX3113" s="206"/>
      <c r="KYY3113" s="206"/>
      <c r="KYZ3113" s="206"/>
      <c r="KZA3113" s="206"/>
      <c r="KZB3113" s="206"/>
      <c r="KZC3113" s="206"/>
      <c r="KZD3113" s="206"/>
      <c r="KZE3113" s="206"/>
      <c r="KZF3113" s="206"/>
      <c r="KZG3113" s="206"/>
      <c r="KZH3113" s="206"/>
      <c r="KZI3113" s="206"/>
      <c r="KZJ3113" s="206"/>
      <c r="KZK3113" s="206"/>
      <c r="KZL3113" s="206"/>
      <c r="KZM3113" s="206"/>
      <c r="KZN3113" s="206"/>
      <c r="KZO3113" s="206"/>
      <c r="KZP3113" s="206"/>
      <c r="KZQ3113" s="206"/>
      <c r="KZR3113" s="206"/>
      <c r="KZS3113" s="206"/>
      <c r="KZT3113" s="206"/>
      <c r="KZU3113" s="206"/>
      <c r="KZV3113" s="206"/>
      <c r="KZW3113" s="206"/>
      <c r="KZX3113" s="206"/>
      <c r="KZY3113" s="206"/>
      <c r="KZZ3113" s="206"/>
      <c r="LAA3113" s="206"/>
      <c r="LAB3113" s="206"/>
      <c r="LAC3113" s="206"/>
      <c r="LAD3113" s="206"/>
      <c r="LAE3113" s="206"/>
      <c r="LAF3113" s="206"/>
      <c r="LAG3113" s="206"/>
      <c r="LAH3113" s="206"/>
      <c r="LAI3113" s="206"/>
      <c r="LAJ3113" s="206"/>
      <c r="LAK3113" s="206"/>
      <c r="LAL3113" s="206"/>
      <c r="LAM3113" s="206"/>
      <c r="LAN3113" s="206"/>
      <c r="LAO3113" s="206"/>
      <c r="LAP3113" s="206"/>
      <c r="LAQ3113" s="206"/>
      <c r="LAR3113" s="206"/>
      <c r="LAS3113" s="206"/>
      <c r="LAT3113" s="206"/>
      <c r="LAU3113" s="206"/>
      <c r="LAV3113" s="206"/>
      <c r="LAW3113" s="206"/>
      <c r="LAX3113" s="206"/>
      <c r="LAY3113" s="206"/>
      <c r="LAZ3113" s="206"/>
      <c r="LBA3113" s="206"/>
      <c r="LBB3113" s="206"/>
      <c r="LBC3113" s="206"/>
      <c r="LBD3113" s="206"/>
      <c r="LBE3113" s="206"/>
      <c r="LBF3113" s="206"/>
      <c r="LBG3113" s="206"/>
      <c r="LBH3113" s="206"/>
      <c r="LBI3113" s="206"/>
      <c r="LBJ3113" s="206"/>
      <c r="LBK3113" s="206"/>
      <c r="LBL3113" s="206"/>
      <c r="LBM3113" s="206"/>
      <c r="LBN3113" s="206"/>
      <c r="LBO3113" s="206"/>
      <c r="LBP3113" s="206"/>
      <c r="LBQ3113" s="206"/>
      <c r="LBR3113" s="206"/>
      <c r="LBS3113" s="206"/>
      <c r="LBT3113" s="206"/>
      <c r="LBU3113" s="206"/>
      <c r="LBV3113" s="206"/>
      <c r="LBW3113" s="206"/>
      <c r="LBX3113" s="206"/>
      <c r="LBY3113" s="206"/>
      <c r="LBZ3113" s="206"/>
      <c r="LCA3113" s="206"/>
      <c r="LCB3113" s="206"/>
      <c r="LCC3113" s="206"/>
      <c r="LCD3113" s="206"/>
      <c r="LCE3113" s="206"/>
      <c r="LCF3113" s="206"/>
      <c r="LCG3113" s="206"/>
      <c r="LCH3113" s="206"/>
      <c r="LCI3113" s="206"/>
      <c r="LCJ3113" s="206"/>
      <c r="LCK3113" s="206"/>
      <c r="LCL3113" s="206"/>
      <c r="LCM3113" s="206"/>
      <c r="LCN3113" s="206"/>
      <c r="LCO3113" s="206"/>
      <c r="LCP3113" s="206"/>
      <c r="LCQ3113" s="206"/>
      <c r="LCR3113" s="206"/>
      <c r="LCS3113" s="206"/>
      <c r="LCT3113" s="206"/>
      <c r="LCU3113" s="206"/>
      <c r="LCV3113" s="206"/>
      <c r="LCW3113" s="206"/>
      <c r="LCX3113" s="206"/>
      <c r="LCY3113" s="206"/>
      <c r="LCZ3113" s="206"/>
      <c r="LDA3113" s="206"/>
      <c r="LDB3113" s="206"/>
      <c r="LDC3113" s="206"/>
      <c r="LDD3113" s="206"/>
      <c r="LDE3113" s="206"/>
      <c r="LDF3113" s="206"/>
      <c r="LDG3113" s="206"/>
      <c r="LDH3113" s="206"/>
      <c r="LDI3113" s="206"/>
      <c r="LDJ3113" s="206"/>
      <c r="LDK3113" s="206"/>
      <c r="LDL3113" s="206"/>
      <c r="LDM3113" s="206"/>
      <c r="LDN3113" s="206"/>
      <c r="LDO3113" s="206"/>
      <c r="LDP3113" s="206"/>
      <c r="LDQ3113" s="206"/>
      <c r="LDR3113" s="206"/>
      <c r="LDS3113" s="206"/>
      <c r="LDT3113" s="206"/>
      <c r="LDU3113" s="206"/>
      <c r="LDV3113" s="206"/>
      <c r="LDW3113" s="206"/>
      <c r="LDX3113" s="206"/>
      <c r="LDY3113" s="206"/>
      <c r="LDZ3113" s="206"/>
      <c r="LEA3113" s="206"/>
      <c r="LEB3113" s="206"/>
      <c r="LEC3113" s="206"/>
      <c r="LED3113" s="206"/>
      <c r="LEE3113" s="206"/>
      <c r="LEF3113" s="206"/>
      <c r="LEG3113" s="206"/>
      <c r="LEH3113" s="206"/>
      <c r="LEI3113" s="206"/>
      <c r="LEJ3113" s="206"/>
      <c r="LEK3113" s="206"/>
      <c r="LEL3113" s="206"/>
      <c r="LEM3113" s="206"/>
      <c r="LEN3113" s="206"/>
      <c r="LEO3113" s="206"/>
      <c r="LEP3113" s="206"/>
      <c r="LEQ3113" s="206"/>
      <c r="LER3113" s="206"/>
      <c r="LES3113" s="206"/>
      <c r="LET3113" s="206"/>
      <c r="LEU3113" s="206"/>
      <c r="LEV3113" s="206"/>
      <c r="LEW3113" s="206"/>
      <c r="LEX3113" s="206"/>
      <c r="LEY3113" s="206"/>
      <c r="LEZ3113" s="206"/>
      <c r="LFA3113" s="206"/>
      <c r="LFB3113" s="206"/>
      <c r="LFC3113" s="206"/>
      <c r="LFD3113" s="206"/>
      <c r="LFE3113" s="206"/>
      <c r="LFF3113" s="206"/>
      <c r="LFG3113" s="206"/>
      <c r="LFH3113" s="206"/>
      <c r="LFI3113" s="206"/>
      <c r="LFJ3113" s="206"/>
      <c r="LFK3113" s="206"/>
      <c r="LFL3113" s="206"/>
      <c r="LFM3113" s="206"/>
      <c r="LFN3113" s="206"/>
      <c r="LFO3113" s="206"/>
      <c r="LFP3113" s="206"/>
      <c r="LFQ3113" s="206"/>
      <c r="LFR3113" s="206"/>
      <c r="LFS3113" s="206"/>
      <c r="LFT3113" s="206"/>
      <c r="LFU3113" s="206"/>
      <c r="LFV3113" s="206"/>
      <c r="LFW3113" s="206"/>
      <c r="LFX3113" s="206"/>
      <c r="LFY3113" s="206"/>
      <c r="LFZ3113" s="206"/>
      <c r="LGA3113" s="206"/>
      <c r="LGB3113" s="206"/>
      <c r="LGC3113" s="206"/>
      <c r="LGD3113" s="206"/>
      <c r="LGE3113" s="206"/>
      <c r="LGF3113" s="206"/>
      <c r="LGG3113" s="206"/>
      <c r="LGH3113" s="206"/>
      <c r="LGI3113" s="206"/>
      <c r="LGJ3113" s="206"/>
      <c r="LGK3113" s="206"/>
      <c r="LGL3113" s="206"/>
      <c r="LGM3113" s="206"/>
      <c r="LGN3113" s="206"/>
      <c r="LGO3113" s="206"/>
      <c r="LGP3113" s="206"/>
      <c r="LGQ3113" s="206"/>
      <c r="LGR3113" s="206"/>
      <c r="LGS3113" s="206"/>
      <c r="LGT3113" s="206"/>
      <c r="LGU3113" s="206"/>
      <c r="LGV3113" s="206"/>
      <c r="LGW3113" s="206"/>
      <c r="LGX3113" s="206"/>
      <c r="LGY3113" s="206"/>
      <c r="LGZ3113" s="206"/>
      <c r="LHA3113" s="206"/>
      <c r="LHB3113" s="206"/>
      <c r="LHC3113" s="206"/>
      <c r="LHD3113" s="206"/>
      <c r="LHE3113" s="206"/>
      <c r="LHF3113" s="206"/>
      <c r="LHG3113" s="206"/>
      <c r="LHH3113" s="206"/>
      <c r="LHI3113" s="206"/>
      <c r="LHJ3113" s="206"/>
      <c r="LHK3113" s="206"/>
      <c r="LHL3113" s="206"/>
      <c r="LHM3113" s="206"/>
      <c r="LHN3113" s="206"/>
      <c r="LHO3113" s="206"/>
      <c r="LHP3113" s="206"/>
      <c r="LHQ3113" s="206"/>
      <c r="LHR3113" s="206"/>
      <c r="LHS3113" s="206"/>
      <c r="LHT3113" s="206"/>
      <c r="LHU3113" s="206"/>
      <c r="LHV3113" s="206"/>
      <c r="LHW3113" s="206"/>
      <c r="LHX3113" s="206"/>
      <c r="LHY3113" s="206"/>
      <c r="LHZ3113" s="206"/>
      <c r="LIA3113" s="206"/>
      <c r="LIB3113" s="206"/>
      <c r="LIC3113" s="206"/>
      <c r="LID3113" s="206"/>
      <c r="LIE3113" s="206"/>
      <c r="LIF3113" s="206"/>
      <c r="LIG3113" s="206"/>
      <c r="LIH3113" s="206"/>
      <c r="LII3113" s="206"/>
      <c r="LIJ3113" s="206"/>
      <c r="LIK3113" s="206"/>
      <c r="LIL3113" s="206"/>
      <c r="LIM3113" s="206"/>
      <c r="LIN3113" s="206"/>
      <c r="LIO3113" s="206"/>
      <c r="LIP3113" s="206"/>
      <c r="LIQ3113" s="206"/>
      <c r="LIR3113" s="206"/>
      <c r="LIS3113" s="206"/>
      <c r="LIT3113" s="206"/>
      <c r="LIU3113" s="206"/>
      <c r="LIV3113" s="206"/>
      <c r="LIW3113" s="206"/>
      <c r="LIX3113" s="206"/>
      <c r="LIY3113" s="206"/>
      <c r="LIZ3113" s="206"/>
      <c r="LJA3113" s="206"/>
      <c r="LJB3113" s="206"/>
      <c r="LJC3113" s="206"/>
      <c r="LJD3113" s="206"/>
      <c r="LJE3113" s="206"/>
      <c r="LJF3113" s="206"/>
      <c r="LJG3113" s="206"/>
      <c r="LJH3113" s="206"/>
      <c r="LJI3113" s="206"/>
      <c r="LJJ3113" s="206"/>
      <c r="LJK3113" s="206"/>
      <c r="LJL3113" s="206"/>
      <c r="LJM3113" s="206"/>
      <c r="LJN3113" s="206"/>
      <c r="LJO3113" s="206"/>
      <c r="LJP3113" s="206"/>
      <c r="LJQ3113" s="206"/>
      <c r="LJR3113" s="206"/>
      <c r="LJS3113" s="206"/>
      <c r="LJT3113" s="206"/>
      <c r="LJU3113" s="206"/>
      <c r="LJV3113" s="206"/>
      <c r="LJW3113" s="206"/>
      <c r="LJX3113" s="206"/>
      <c r="LJY3113" s="206"/>
      <c r="LJZ3113" s="206"/>
      <c r="LKA3113" s="206"/>
      <c r="LKB3113" s="206"/>
      <c r="LKC3113" s="206"/>
      <c r="LKD3113" s="206"/>
      <c r="LKE3113" s="206"/>
      <c r="LKF3113" s="206"/>
      <c r="LKG3113" s="206"/>
      <c r="LKH3113" s="206"/>
      <c r="LKI3113" s="206"/>
      <c r="LKJ3113" s="206"/>
      <c r="LKK3113" s="206"/>
      <c r="LKL3113" s="206"/>
      <c r="LKM3113" s="206"/>
      <c r="LKN3113" s="206"/>
      <c r="LKO3113" s="206"/>
      <c r="LKP3113" s="206"/>
      <c r="LKQ3113" s="206"/>
      <c r="LKR3113" s="206"/>
      <c r="LKS3113" s="206"/>
      <c r="LKT3113" s="206"/>
      <c r="LKU3113" s="206"/>
      <c r="LKV3113" s="206"/>
      <c r="LKW3113" s="206"/>
      <c r="LKX3113" s="206"/>
      <c r="LKY3113" s="206"/>
      <c r="LKZ3113" s="206"/>
      <c r="LLA3113" s="206"/>
      <c r="LLB3113" s="206"/>
      <c r="LLC3113" s="206"/>
      <c r="LLD3113" s="206"/>
      <c r="LLE3113" s="206"/>
      <c r="LLF3113" s="206"/>
      <c r="LLG3113" s="206"/>
      <c r="LLH3113" s="206"/>
      <c r="LLI3113" s="206"/>
      <c r="LLJ3113" s="206"/>
      <c r="LLK3113" s="206"/>
      <c r="LLL3113" s="206"/>
      <c r="LLM3113" s="206"/>
      <c r="LLN3113" s="206"/>
      <c r="LLO3113" s="206"/>
      <c r="LLP3113" s="206"/>
      <c r="LLQ3113" s="206"/>
      <c r="LLR3113" s="206"/>
      <c r="LLS3113" s="206"/>
      <c r="LLT3113" s="206"/>
      <c r="LLU3113" s="206"/>
      <c r="LLV3113" s="206"/>
      <c r="LLW3113" s="206"/>
      <c r="LLX3113" s="206"/>
      <c r="LLY3113" s="206"/>
      <c r="LLZ3113" s="206"/>
      <c r="LMA3113" s="206"/>
      <c r="LMB3113" s="206"/>
      <c r="LMC3113" s="206"/>
      <c r="LMD3113" s="206"/>
      <c r="LME3113" s="206"/>
      <c r="LMF3113" s="206"/>
      <c r="LMG3113" s="206"/>
      <c r="LMH3113" s="206"/>
      <c r="LMI3113" s="206"/>
      <c r="LMJ3113" s="206"/>
      <c r="LMK3113" s="206"/>
      <c r="LML3113" s="206"/>
      <c r="LMM3113" s="206"/>
      <c r="LMN3113" s="206"/>
      <c r="LMO3113" s="206"/>
      <c r="LMP3113" s="206"/>
      <c r="LMQ3113" s="206"/>
      <c r="LMR3113" s="206"/>
      <c r="LMS3113" s="206"/>
      <c r="LMT3113" s="206"/>
      <c r="LMU3113" s="206"/>
      <c r="LMV3113" s="206"/>
      <c r="LMW3113" s="206"/>
      <c r="LMX3113" s="206"/>
      <c r="LMY3113" s="206"/>
      <c r="LMZ3113" s="206"/>
      <c r="LNA3113" s="206"/>
      <c r="LNB3113" s="206"/>
      <c r="LNC3113" s="206"/>
      <c r="LND3113" s="206"/>
      <c r="LNE3113" s="206"/>
      <c r="LNF3113" s="206"/>
      <c r="LNG3113" s="206"/>
      <c r="LNH3113" s="206"/>
      <c r="LNI3113" s="206"/>
      <c r="LNJ3113" s="206"/>
      <c r="LNK3113" s="206"/>
      <c r="LNL3113" s="206"/>
      <c r="LNM3113" s="206"/>
      <c r="LNN3113" s="206"/>
      <c r="LNO3113" s="206"/>
      <c r="LNP3113" s="206"/>
      <c r="LNQ3113" s="206"/>
      <c r="LNR3113" s="206"/>
      <c r="LNS3113" s="206"/>
      <c r="LNT3113" s="206"/>
      <c r="LNU3113" s="206"/>
      <c r="LNV3113" s="206"/>
      <c r="LNW3113" s="206"/>
      <c r="LNX3113" s="206"/>
      <c r="LNY3113" s="206"/>
      <c r="LNZ3113" s="206"/>
      <c r="LOA3113" s="206"/>
      <c r="LOB3113" s="206"/>
      <c r="LOC3113" s="206"/>
      <c r="LOD3113" s="206"/>
      <c r="LOE3113" s="206"/>
      <c r="LOF3113" s="206"/>
      <c r="LOG3113" s="206"/>
      <c r="LOH3113" s="206"/>
      <c r="LOI3113" s="206"/>
      <c r="LOJ3113" s="206"/>
      <c r="LOK3113" s="206"/>
      <c r="LOL3113" s="206"/>
      <c r="LOM3113" s="206"/>
      <c r="LON3113" s="206"/>
      <c r="LOO3113" s="206"/>
      <c r="LOP3113" s="206"/>
      <c r="LOQ3113" s="206"/>
      <c r="LOR3113" s="206"/>
      <c r="LOS3113" s="206"/>
      <c r="LOT3113" s="206"/>
      <c r="LOU3113" s="206"/>
      <c r="LOV3113" s="206"/>
      <c r="LOW3113" s="206"/>
      <c r="LOX3113" s="206"/>
      <c r="LOY3113" s="206"/>
      <c r="LOZ3113" s="206"/>
      <c r="LPA3113" s="206"/>
      <c r="LPB3113" s="206"/>
      <c r="LPC3113" s="206"/>
      <c r="LPD3113" s="206"/>
      <c r="LPE3113" s="206"/>
      <c r="LPF3113" s="206"/>
      <c r="LPG3113" s="206"/>
      <c r="LPH3113" s="206"/>
      <c r="LPI3113" s="206"/>
      <c r="LPJ3113" s="206"/>
      <c r="LPK3113" s="206"/>
      <c r="LPL3113" s="206"/>
      <c r="LPM3113" s="206"/>
      <c r="LPN3113" s="206"/>
      <c r="LPO3113" s="206"/>
      <c r="LPP3113" s="206"/>
      <c r="LPQ3113" s="206"/>
      <c r="LPR3113" s="206"/>
      <c r="LPS3113" s="206"/>
      <c r="LPT3113" s="206"/>
      <c r="LPU3113" s="206"/>
      <c r="LPV3113" s="206"/>
      <c r="LPW3113" s="206"/>
      <c r="LPX3113" s="206"/>
      <c r="LPY3113" s="206"/>
      <c r="LPZ3113" s="206"/>
      <c r="LQA3113" s="206"/>
      <c r="LQB3113" s="206"/>
      <c r="LQC3113" s="206"/>
      <c r="LQD3113" s="206"/>
      <c r="LQE3113" s="206"/>
      <c r="LQF3113" s="206"/>
      <c r="LQG3113" s="206"/>
      <c r="LQH3113" s="206"/>
      <c r="LQI3113" s="206"/>
      <c r="LQJ3113" s="206"/>
      <c r="LQK3113" s="206"/>
      <c r="LQL3113" s="206"/>
      <c r="LQM3113" s="206"/>
      <c r="LQN3113" s="206"/>
      <c r="LQO3113" s="206"/>
      <c r="LQP3113" s="206"/>
      <c r="LQQ3113" s="206"/>
      <c r="LQR3113" s="206"/>
      <c r="LQS3113" s="206"/>
      <c r="LQT3113" s="206"/>
      <c r="LQU3113" s="206"/>
      <c r="LQV3113" s="206"/>
      <c r="LQW3113" s="206"/>
      <c r="LQX3113" s="206"/>
      <c r="LQY3113" s="206"/>
      <c r="LQZ3113" s="206"/>
      <c r="LRA3113" s="206"/>
      <c r="LRB3113" s="206"/>
      <c r="LRC3113" s="206"/>
      <c r="LRD3113" s="206"/>
      <c r="LRE3113" s="206"/>
      <c r="LRF3113" s="206"/>
      <c r="LRG3113" s="206"/>
      <c r="LRH3113" s="206"/>
      <c r="LRI3113" s="206"/>
      <c r="LRJ3113" s="206"/>
      <c r="LRK3113" s="206"/>
      <c r="LRL3113" s="206"/>
      <c r="LRM3113" s="206"/>
      <c r="LRN3113" s="206"/>
      <c r="LRO3113" s="206"/>
      <c r="LRP3113" s="206"/>
      <c r="LRQ3113" s="206"/>
      <c r="LRR3113" s="206"/>
      <c r="LRS3113" s="206"/>
      <c r="LRT3113" s="206"/>
      <c r="LRU3113" s="206"/>
      <c r="LRV3113" s="206"/>
      <c r="LRW3113" s="206"/>
      <c r="LRX3113" s="206"/>
      <c r="LRY3113" s="206"/>
      <c r="LRZ3113" s="206"/>
      <c r="LSA3113" s="206"/>
      <c r="LSB3113" s="206"/>
      <c r="LSC3113" s="206"/>
      <c r="LSD3113" s="206"/>
      <c r="LSE3113" s="206"/>
      <c r="LSF3113" s="206"/>
      <c r="LSG3113" s="206"/>
      <c r="LSH3113" s="206"/>
      <c r="LSI3113" s="206"/>
      <c r="LSJ3113" s="206"/>
      <c r="LSK3113" s="206"/>
      <c r="LSL3113" s="206"/>
      <c r="LSM3113" s="206"/>
      <c r="LSN3113" s="206"/>
      <c r="LSO3113" s="206"/>
      <c r="LSP3113" s="206"/>
      <c r="LSQ3113" s="206"/>
      <c r="LSR3113" s="206"/>
      <c r="LSS3113" s="206"/>
      <c r="LST3113" s="206"/>
      <c r="LSU3113" s="206"/>
      <c r="LSV3113" s="206"/>
      <c r="LSW3113" s="206"/>
      <c r="LSX3113" s="206"/>
      <c r="LSY3113" s="206"/>
      <c r="LSZ3113" s="206"/>
      <c r="LTA3113" s="206"/>
      <c r="LTB3113" s="206"/>
      <c r="LTC3113" s="206"/>
      <c r="LTD3113" s="206"/>
      <c r="LTE3113" s="206"/>
      <c r="LTF3113" s="206"/>
      <c r="LTG3113" s="206"/>
      <c r="LTH3113" s="206"/>
      <c r="LTI3113" s="206"/>
      <c r="LTJ3113" s="206"/>
      <c r="LTK3113" s="206"/>
      <c r="LTL3113" s="206"/>
      <c r="LTM3113" s="206"/>
      <c r="LTN3113" s="206"/>
      <c r="LTO3113" s="206"/>
      <c r="LTP3113" s="206"/>
      <c r="LTQ3113" s="206"/>
      <c r="LTR3113" s="206"/>
      <c r="LTS3113" s="206"/>
      <c r="LTT3113" s="206"/>
      <c r="LTU3113" s="206"/>
      <c r="LTV3113" s="206"/>
      <c r="LTW3113" s="206"/>
      <c r="LTX3113" s="206"/>
      <c r="LTY3113" s="206"/>
      <c r="LTZ3113" s="206"/>
      <c r="LUA3113" s="206"/>
      <c r="LUB3113" s="206"/>
      <c r="LUC3113" s="206"/>
      <c r="LUD3113" s="206"/>
      <c r="LUE3113" s="206"/>
      <c r="LUF3113" s="206"/>
      <c r="LUG3113" s="206"/>
      <c r="LUH3113" s="206"/>
      <c r="LUI3113" s="206"/>
      <c r="LUJ3113" s="206"/>
      <c r="LUK3113" s="206"/>
      <c r="LUL3113" s="206"/>
      <c r="LUM3113" s="206"/>
      <c r="LUN3113" s="206"/>
      <c r="LUO3113" s="206"/>
      <c r="LUP3113" s="206"/>
      <c r="LUQ3113" s="206"/>
      <c r="LUR3113" s="206"/>
      <c r="LUS3113" s="206"/>
      <c r="LUT3113" s="206"/>
      <c r="LUU3113" s="206"/>
      <c r="LUV3113" s="206"/>
      <c r="LUW3113" s="206"/>
      <c r="LUX3113" s="206"/>
      <c r="LUY3113" s="206"/>
      <c r="LUZ3113" s="206"/>
      <c r="LVA3113" s="206"/>
      <c r="LVB3113" s="206"/>
      <c r="LVC3113" s="206"/>
      <c r="LVD3113" s="206"/>
      <c r="LVE3113" s="206"/>
      <c r="LVF3113" s="206"/>
      <c r="LVG3113" s="206"/>
      <c r="LVH3113" s="206"/>
      <c r="LVI3113" s="206"/>
      <c r="LVJ3113" s="206"/>
      <c r="LVK3113" s="206"/>
      <c r="LVL3113" s="206"/>
      <c r="LVM3113" s="206"/>
      <c r="LVN3113" s="206"/>
      <c r="LVO3113" s="206"/>
      <c r="LVP3113" s="206"/>
      <c r="LVQ3113" s="206"/>
      <c r="LVR3113" s="206"/>
      <c r="LVS3113" s="206"/>
      <c r="LVT3113" s="206"/>
      <c r="LVU3113" s="206"/>
      <c r="LVV3113" s="206"/>
      <c r="LVW3113" s="206"/>
      <c r="LVX3113" s="206"/>
      <c r="LVY3113" s="206"/>
      <c r="LVZ3113" s="206"/>
      <c r="LWA3113" s="206"/>
      <c r="LWB3113" s="206"/>
      <c r="LWC3113" s="206"/>
      <c r="LWD3113" s="206"/>
      <c r="LWE3113" s="206"/>
      <c r="LWF3113" s="206"/>
      <c r="LWG3113" s="206"/>
      <c r="LWH3113" s="206"/>
      <c r="LWI3113" s="206"/>
      <c r="LWJ3113" s="206"/>
      <c r="LWK3113" s="206"/>
      <c r="LWL3113" s="206"/>
      <c r="LWM3113" s="206"/>
      <c r="LWN3113" s="206"/>
      <c r="LWO3113" s="206"/>
      <c r="LWP3113" s="206"/>
      <c r="LWQ3113" s="206"/>
      <c r="LWR3113" s="206"/>
      <c r="LWS3113" s="206"/>
      <c r="LWT3113" s="206"/>
      <c r="LWU3113" s="206"/>
      <c r="LWV3113" s="206"/>
      <c r="LWW3113" s="206"/>
      <c r="LWX3113" s="206"/>
      <c r="LWY3113" s="206"/>
      <c r="LWZ3113" s="206"/>
      <c r="LXA3113" s="206"/>
      <c r="LXB3113" s="206"/>
      <c r="LXC3113" s="206"/>
      <c r="LXD3113" s="206"/>
      <c r="LXE3113" s="206"/>
      <c r="LXF3113" s="206"/>
      <c r="LXG3113" s="206"/>
      <c r="LXH3113" s="206"/>
      <c r="LXI3113" s="206"/>
      <c r="LXJ3113" s="206"/>
      <c r="LXK3113" s="206"/>
      <c r="LXL3113" s="206"/>
      <c r="LXM3113" s="206"/>
      <c r="LXN3113" s="206"/>
      <c r="LXO3113" s="206"/>
      <c r="LXP3113" s="206"/>
      <c r="LXQ3113" s="206"/>
      <c r="LXR3113" s="206"/>
      <c r="LXS3113" s="206"/>
      <c r="LXT3113" s="206"/>
      <c r="LXU3113" s="206"/>
      <c r="LXV3113" s="206"/>
      <c r="LXW3113" s="206"/>
      <c r="LXX3113" s="206"/>
      <c r="LXY3113" s="206"/>
      <c r="LXZ3113" s="206"/>
      <c r="LYA3113" s="206"/>
      <c r="LYB3113" s="206"/>
      <c r="LYC3113" s="206"/>
      <c r="LYD3113" s="206"/>
      <c r="LYE3113" s="206"/>
      <c r="LYF3113" s="206"/>
      <c r="LYG3113" s="206"/>
      <c r="LYH3113" s="206"/>
      <c r="LYI3113" s="206"/>
      <c r="LYJ3113" s="206"/>
      <c r="LYK3113" s="206"/>
      <c r="LYL3113" s="206"/>
      <c r="LYM3113" s="206"/>
      <c r="LYN3113" s="206"/>
      <c r="LYO3113" s="206"/>
      <c r="LYP3113" s="206"/>
      <c r="LYQ3113" s="206"/>
      <c r="LYR3113" s="206"/>
      <c r="LYS3113" s="206"/>
      <c r="LYT3113" s="206"/>
      <c r="LYU3113" s="206"/>
      <c r="LYV3113" s="206"/>
      <c r="LYW3113" s="206"/>
      <c r="LYX3113" s="206"/>
      <c r="LYY3113" s="206"/>
      <c r="LYZ3113" s="206"/>
      <c r="LZA3113" s="206"/>
      <c r="LZB3113" s="206"/>
      <c r="LZC3113" s="206"/>
      <c r="LZD3113" s="206"/>
      <c r="LZE3113" s="206"/>
      <c r="LZF3113" s="206"/>
      <c r="LZG3113" s="206"/>
      <c r="LZH3113" s="206"/>
      <c r="LZI3113" s="206"/>
      <c r="LZJ3113" s="206"/>
      <c r="LZK3113" s="206"/>
      <c r="LZL3113" s="206"/>
      <c r="LZM3113" s="206"/>
      <c r="LZN3113" s="206"/>
      <c r="LZO3113" s="206"/>
      <c r="LZP3113" s="206"/>
      <c r="LZQ3113" s="206"/>
      <c r="LZR3113" s="206"/>
      <c r="LZS3113" s="206"/>
      <c r="LZT3113" s="206"/>
      <c r="LZU3113" s="206"/>
      <c r="LZV3113" s="206"/>
      <c r="LZW3113" s="206"/>
      <c r="LZX3113" s="206"/>
      <c r="LZY3113" s="206"/>
      <c r="LZZ3113" s="206"/>
      <c r="MAA3113" s="206"/>
      <c r="MAB3113" s="206"/>
      <c r="MAC3113" s="206"/>
      <c r="MAD3113" s="206"/>
      <c r="MAE3113" s="206"/>
      <c r="MAF3113" s="206"/>
      <c r="MAG3113" s="206"/>
      <c r="MAH3113" s="206"/>
      <c r="MAI3113" s="206"/>
      <c r="MAJ3113" s="206"/>
      <c r="MAK3113" s="206"/>
      <c r="MAL3113" s="206"/>
      <c r="MAM3113" s="206"/>
      <c r="MAN3113" s="206"/>
      <c r="MAO3113" s="206"/>
      <c r="MAP3113" s="206"/>
      <c r="MAQ3113" s="206"/>
      <c r="MAR3113" s="206"/>
      <c r="MAS3113" s="206"/>
      <c r="MAT3113" s="206"/>
      <c r="MAU3113" s="206"/>
      <c r="MAV3113" s="206"/>
      <c r="MAW3113" s="206"/>
      <c r="MAX3113" s="206"/>
      <c r="MAY3113" s="206"/>
      <c r="MAZ3113" s="206"/>
      <c r="MBA3113" s="206"/>
      <c r="MBB3113" s="206"/>
      <c r="MBC3113" s="206"/>
      <c r="MBD3113" s="206"/>
      <c r="MBE3113" s="206"/>
      <c r="MBF3113" s="206"/>
      <c r="MBG3113" s="206"/>
      <c r="MBH3113" s="206"/>
      <c r="MBI3113" s="206"/>
      <c r="MBJ3113" s="206"/>
      <c r="MBK3113" s="206"/>
      <c r="MBL3113" s="206"/>
      <c r="MBM3113" s="206"/>
      <c r="MBN3113" s="206"/>
      <c r="MBO3113" s="206"/>
      <c r="MBP3113" s="206"/>
      <c r="MBQ3113" s="206"/>
      <c r="MBR3113" s="206"/>
      <c r="MBS3113" s="206"/>
      <c r="MBT3113" s="206"/>
      <c r="MBU3113" s="206"/>
      <c r="MBV3113" s="206"/>
      <c r="MBW3113" s="206"/>
      <c r="MBX3113" s="206"/>
      <c r="MBY3113" s="206"/>
      <c r="MBZ3113" s="206"/>
      <c r="MCA3113" s="206"/>
      <c r="MCB3113" s="206"/>
      <c r="MCC3113" s="206"/>
      <c r="MCD3113" s="206"/>
      <c r="MCE3113" s="206"/>
      <c r="MCF3113" s="206"/>
      <c r="MCG3113" s="206"/>
      <c r="MCH3113" s="206"/>
      <c r="MCI3113" s="206"/>
      <c r="MCJ3113" s="206"/>
      <c r="MCK3113" s="206"/>
      <c r="MCL3113" s="206"/>
      <c r="MCM3113" s="206"/>
      <c r="MCN3113" s="206"/>
      <c r="MCO3113" s="206"/>
      <c r="MCP3113" s="206"/>
      <c r="MCQ3113" s="206"/>
      <c r="MCR3113" s="206"/>
      <c r="MCS3113" s="206"/>
      <c r="MCT3113" s="206"/>
      <c r="MCU3113" s="206"/>
      <c r="MCV3113" s="206"/>
      <c r="MCW3113" s="206"/>
      <c r="MCX3113" s="206"/>
      <c r="MCY3113" s="206"/>
      <c r="MCZ3113" s="206"/>
      <c r="MDA3113" s="206"/>
      <c r="MDB3113" s="206"/>
      <c r="MDC3113" s="206"/>
      <c r="MDD3113" s="206"/>
      <c r="MDE3113" s="206"/>
      <c r="MDF3113" s="206"/>
      <c r="MDG3113" s="206"/>
      <c r="MDH3113" s="206"/>
      <c r="MDI3113" s="206"/>
      <c r="MDJ3113" s="206"/>
      <c r="MDK3113" s="206"/>
      <c r="MDL3113" s="206"/>
      <c r="MDM3113" s="206"/>
      <c r="MDN3113" s="206"/>
      <c r="MDO3113" s="206"/>
      <c r="MDP3113" s="206"/>
      <c r="MDQ3113" s="206"/>
      <c r="MDR3113" s="206"/>
      <c r="MDS3113" s="206"/>
      <c r="MDT3113" s="206"/>
      <c r="MDU3113" s="206"/>
      <c r="MDV3113" s="206"/>
      <c r="MDW3113" s="206"/>
      <c r="MDX3113" s="206"/>
      <c r="MDY3113" s="206"/>
      <c r="MDZ3113" s="206"/>
      <c r="MEA3113" s="206"/>
      <c r="MEB3113" s="206"/>
      <c r="MEC3113" s="206"/>
      <c r="MED3113" s="206"/>
      <c r="MEE3113" s="206"/>
      <c r="MEF3113" s="206"/>
      <c r="MEG3113" s="206"/>
      <c r="MEH3113" s="206"/>
      <c r="MEI3113" s="206"/>
      <c r="MEJ3113" s="206"/>
      <c r="MEK3113" s="206"/>
      <c r="MEL3113" s="206"/>
      <c r="MEM3113" s="206"/>
      <c r="MEN3113" s="206"/>
      <c r="MEO3113" s="206"/>
      <c r="MEP3113" s="206"/>
      <c r="MEQ3113" s="206"/>
      <c r="MER3113" s="206"/>
      <c r="MES3113" s="206"/>
      <c r="MET3113" s="206"/>
      <c r="MEU3113" s="206"/>
      <c r="MEV3113" s="206"/>
      <c r="MEW3113" s="206"/>
      <c r="MEX3113" s="206"/>
      <c r="MEY3113" s="206"/>
      <c r="MEZ3113" s="206"/>
      <c r="MFA3113" s="206"/>
      <c r="MFB3113" s="206"/>
      <c r="MFC3113" s="206"/>
      <c r="MFD3113" s="206"/>
      <c r="MFE3113" s="206"/>
      <c r="MFF3113" s="206"/>
      <c r="MFG3113" s="206"/>
      <c r="MFH3113" s="206"/>
      <c r="MFI3113" s="206"/>
      <c r="MFJ3113" s="206"/>
      <c r="MFK3113" s="206"/>
      <c r="MFL3113" s="206"/>
      <c r="MFM3113" s="206"/>
      <c r="MFN3113" s="206"/>
      <c r="MFO3113" s="206"/>
      <c r="MFP3113" s="206"/>
      <c r="MFQ3113" s="206"/>
      <c r="MFR3113" s="206"/>
      <c r="MFS3113" s="206"/>
      <c r="MFT3113" s="206"/>
      <c r="MFU3113" s="206"/>
      <c r="MFV3113" s="206"/>
      <c r="MFW3113" s="206"/>
      <c r="MFX3113" s="206"/>
      <c r="MFY3113" s="206"/>
      <c r="MFZ3113" s="206"/>
      <c r="MGA3113" s="206"/>
      <c r="MGB3113" s="206"/>
      <c r="MGC3113" s="206"/>
      <c r="MGD3113" s="206"/>
      <c r="MGE3113" s="206"/>
      <c r="MGF3113" s="206"/>
      <c r="MGG3113" s="206"/>
      <c r="MGH3113" s="206"/>
      <c r="MGI3113" s="206"/>
      <c r="MGJ3113" s="206"/>
      <c r="MGK3113" s="206"/>
      <c r="MGL3113" s="206"/>
      <c r="MGM3113" s="206"/>
      <c r="MGN3113" s="206"/>
      <c r="MGO3113" s="206"/>
      <c r="MGP3113" s="206"/>
      <c r="MGQ3113" s="206"/>
      <c r="MGR3113" s="206"/>
      <c r="MGS3113" s="206"/>
      <c r="MGT3113" s="206"/>
      <c r="MGU3113" s="206"/>
      <c r="MGV3113" s="206"/>
      <c r="MGW3113" s="206"/>
      <c r="MGX3113" s="206"/>
      <c r="MGY3113" s="206"/>
      <c r="MGZ3113" s="206"/>
      <c r="MHA3113" s="206"/>
      <c r="MHB3113" s="206"/>
      <c r="MHC3113" s="206"/>
      <c r="MHD3113" s="206"/>
      <c r="MHE3113" s="206"/>
      <c r="MHF3113" s="206"/>
      <c r="MHG3113" s="206"/>
      <c r="MHH3113" s="206"/>
      <c r="MHI3113" s="206"/>
      <c r="MHJ3113" s="206"/>
      <c r="MHK3113" s="206"/>
      <c r="MHL3113" s="206"/>
      <c r="MHM3113" s="206"/>
      <c r="MHN3113" s="206"/>
      <c r="MHO3113" s="206"/>
      <c r="MHP3113" s="206"/>
      <c r="MHQ3113" s="206"/>
      <c r="MHR3113" s="206"/>
      <c r="MHS3113" s="206"/>
      <c r="MHT3113" s="206"/>
      <c r="MHU3113" s="206"/>
      <c r="MHV3113" s="206"/>
      <c r="MHW3113" s="206"/>
      <c r="MHX3113" s="206"/>
      <c r="MHY3113" s="206"/>
      <c r="MHZ3113" s="206"/>
      <c r="MIA3113" s="206"/>
      <c r="MIB3113" s="206"/>
      <c r="MIC3113" s="206"/>
      <c r="MID3113" s="206"/>
      <c r="MIE3113" s="206"/>
      <c r="MIF3113" s="206"/>
      <c r="MIG3113" s="206"/>
      <c r="MIH3113" s="206"/>
      <c r="MII3113" s="206"/>
      <c r="MIJ3113" s="206"/>
      <c r="MIK3113" s="206"/>
      <c r="MIL3113" s="206"/>
      <c r="MIM3113" s="206"/>
      <c r="MIN3113" s="206"/>
      <c r="MIO3113" s="206"/>
      <c r="MIP3113" s="206"/>
      <c r="MIQ3113" s="206"/>
      <c r="MIR3113" s="206"/>
      <c r="MIS3113" s="206"/>
      <c r="MIT3113" s="206"/>
      <c r="MIU3113" s="206"/>
      <c r="MIV3113" s="206"/>
      <c r="MIW3113" s="206"/>
      <c r="MIX3113" s="206"/>
      <c r="MIY3113" s="206"/>
      <c r="MIZ3113" s="206"/>
      <c r="MJA3113" s="206"/>
      <c r="MJB3113" s="206"/>
      <c r="MJC3113" s="206"/>
      <c r="MJD3113" s="206"/>
      <c r="MJE3113" s="206"/>
      <c r="MJF3113" s="206"/>
      <c r="MJG3113" s="206"/>
      <c r="MJH3113" s="206"/>
      <c r="MJI3113" s="206"/>
      <c r="MJJ3113" s="206"/>
      <c r="MJK3113" s="206"/>
      <c r="MJL3113" s="206"/>
      <c r="MJM3113" s="206"/>
      <c r="MJN3113" s="206"/>
      <c r="MJO3113" s="206"/>
      <c r="MJP3113" s="206"/>
      <c r="MJQ3113" s="206"/>
      <c r="MJR3113" s="206"/>
      <c r="MJS3113" s="206"/>
      <c r="MJT3113" s="206"/>
      <c r="MJU3113" s="206"/>
      <c r="MJV3113" s="206"/>
      <c r="MJW3113" s="206"/>
      <c r="MJX3113" s="206"/>
      <c r="MJY3113" s="206"/>
      <c r="MJZ3113" s="206"/>
      <c r="MKA3113" s="206"/>
      <c r="MKB3113" s="206"/>
      <c r="MKC3113" s="206"/>
      <c r="MKD3113" s="206"/>
      <c r="MKE3113" s="206"/>
      <c r="MKF3113" s="206"/>
      <c r="MKG3113" s="206"/>
      <c r="MKH3113" s="206"/>
      <c r="MKI3113" s="206"/>
      <c r="MKJ3113" s="206"/>
      <c r="MKK3113" s="206"/>
      <c r="MKL3113" s="206"/>
      <c r="MKM3113" s="206"/>
      <c r="MKN3113" s="206"/>
      <c r="MKO3113" s="206"/>
      <c r="MKP3113" s="206"/>
      <c r="MKQ3113" s="206"/>
      <c r="MKR3113" s="206"/>
      <c r="MKS3113" s="206"/>
      <c r="MKT3113" s="206"/>
      <c r="MKU3113" s="206"/>
      <c r="MKV3113" s="206"/>
      <c r="MKW3113" s="206"/>
      <c r="MKX3113" s="206"/>
      <c r="MKY3113" s="206"/>
      <c r="MKZ3113" s="206"/>
      <c r="MLA3113" s="206"/>
      <c r="MLB3113" s="206"/>
      <c r="MLC3113" s="206"/>
      <c r="MLD3113" s="206"/>
      <c r="MLE3113" s="206"/>
      <c r="MLF3113" s="206"/>
      <c r="MLG3113" s="206"/>
      <c r="MLH3113" s="206"/>
      <c r="MLI3113" s="206"/>
      <c r="MLJ3113" s="206"/>
      <c r="MLK3113" s="206"/>
      <c r="MLL3113" s="206"/>
      <c r="MLM3113" s="206"/>
      <c r="MLN3113" s="206"/>
      <c r="MLO3113" s="206"/>
      <c r="MLP3113" s="206"/>
      <c r="MLQ3113" s="206"/>
      <c r="MLR3113" s="206"/>
      <c r="MLS3113" s="206"/>
      <c r="MLT3113" s="206"/>
      <c r="MLU3113" s="206"/>
      <c r="MLV3113" s="206"/>
      <c r="MLW3113" s="206"/>
      <c r="MLX3113" s="206"/>
      <c r="MLY3113" s="206"/>
      <c r="MLZ3113" s="206"/>
      <c r="MMA3113" s="206"/>
      <c r="MMB3113" s="206"/>
      <c r="MMC3113" s="206"/>
      <c r="MMD3113" s="206"/>
      <c r="MME3113" s="206"/>
      <c r="MMF3113" s="206"/>
      <c r="MMG3113" s="206"/>
      <c r="MMH3113" s="206"/>
      <c r="MMI3113" s="206"/>
      <c r="MMJ3113" s="206"/>
      <c r="MMK3113" s="206"/>
      <c r="MML3113" s="206"/>
      <c r="MMM3113" s="206"/>
      <c r="MMN3113" s="206"/>
      <c r="MMO3113" s="206"/>
      <c r="MMP3113" s="206"/>
      <c r="MMQ3113" s="206"/>
      <c r="MMR3113" s="206"/>
      <c r="MMS3113" s="206"/>
      <c r="MMT3113" s="206"/>
      <c r="MMU3113" s="206"/>
      <c r="MMV3113" s="206"/>
      <c r="MMW3113" s="206"/>
      <c r="MMX3113" s="206"/>
      <c r="MMY3113" s="206"/>
      <c r="MMZ3113" s="206"/>
      <c r="MNA3113" s="206"/>
      <c r="MNB3113" s="206"/>
      <c r="MNC3113" s="206"/>
      <c r="MND3113" s="206"/>
      <c r="MNE3113" s="206"/>
      <c r="MNF3113" s="206"/>
      <c r="MNG3113" s="206"/>
      <c r="MNH3113" s="206"/>
      <c r="MNI3113" s="206"/>
      <c r="MNJ3113" s="206"/>
      <c r="MNK3113" s="206"/>
      <c r="MNL3113" s="206"/>
      <c r="MNM3113" s="206"/>
      <c r="MNN3113" s="206"/>
      <c r="MNO3113" s="206"/>
      <c r="MNP3113" s="206"/>
      <c r="MNQ3113" s="206"/>
      <c r="MNR3113" s="206"/>
      <c r="MNS3113" s="206"/>
      <c r="MNT3113" s="206"/>
      <c r="MNU3113" s="206"/>
      <c r="MNV3113" s="206"/>
      <c r="MNW3113" s="206"/>
      <c r="MNX3113" s="206"/>
      <c r="MNY3113" s="206"/>
      <c r="MNZ3113" s="206"/>
      <c r="MOA3113" s="206"/>
      <c r="MOB3113" s="206"/>
      <c r="MOC3113" s="206"/>
      <c r="MOD3113" s="206"/>
      <c r="MOE3113" s="206"/>
      <c r="MOF3113" s="206"/>
      <c r="MOG3113" s="206"/>
      <c r="MOH3113" s="206"/>
      <c r="MOI3113" s="206"/>
      <c r="MOJ3113" s="206"/>
      <c r="MOK3113" s="206"/>
      <c r="MOL3113" s="206"/>
      <c r="MOM3113" s="206"/>
      <c r="MON3113" s="206"/>
      <c r="MOO3113" s="206"/>
      <c r="MOP3113" s="206"/>
      <c r="MOQ3113" s="206"/>
      <c r="MOR3113" s="206"/>
      <c r="MOS3113" s="206"/>
      <c r="MOT3113" s="206"/>
      <c r="MOU3113" s="206"/>
      <c r="MOV3113" s="206"/>
      <c r="MOW3113" s="206"/>
      <c r="MOX3113" s="206"/>
      <c r="MOY3113" s="206"/>
      <c r="MOZ3113" s="206"/>
      <c r="MPA3113" s="206"/>
      <c r="MPB3113" s="206"/>
      <c r="MPC3113" s="206"/>
      <c r="MPD3113" s="206"/>
      <c r="MPE3113" s="206"/>
      <c r="MPF3113" s="206"/>
      <c r="MPG3113" s="206"/>
      <c r="MPH3113" s="206"/>
      <c r="MPI3113" s="206"/>
      <c r="MPJ3113" s="206"/>
      <c r="MPK3113" s="206"/>
      <c r="MPL3113" s="206"/>
      <c r="MPM3113" s="206"/>
      <c r="MPN3113" s="206"/>
      <c r="MPO3113" s="206"/>
      <c r="MPP3113" s="206"/>
      <c r="MPQ3113" s="206"/>
      <c r="MPR3113" s="206"/>
      <c r="MPS3113" s="206"/>
      <c r="MPT3113" s="206"/>
      <c r="MPU3113" s="206"/>
      <c r="MPV3113" s="206"/>
      <c r="MPW3113" s="206"/>
      <c r="MPX3113" s="206"/>
      <c r="MPY3113" s="206"/>
      <c r="MPZ3113" s="206"/>
      <c r="MQA3113" s="206"/>
      <c r="MQB3113" s="206"/>
      <c r="MQC3113" s="206"/>
      <c r="MQD3113" s="206"/>
      <c r="MQE3113" s="206"/>
      <c r="MQF3113" s="206"/>
      <c r="MQG3113" s="206"/>
      <c r="MQH3113" s="206"/>
      <c r="MQI3113" s="206"/>
      <c r="MQJ3113" s="206"/>
      <c r="MQK3113" s="206"/>
      <c r="MQL3113" s="206"/>
      <c r="MQM3113" s="206"/>
      <c r="MQN3113" s="206"/>
      <c r="MQO3113" s="206"/>
      <c r="MQP3113" s="206"/>
      <c r="MQQ3113" s="206"/>
      <c r="MQR3113" s="206"/>
      <c r="MQS3113" s="206"/>
      <c r="MQT3113" s="206"/>
      <c r="MQU3113" s="206"/>
      <c r="MQV3113" s="206"/>
      <c r="MQW3113" s="206"/>
      <c r="MQX3113" s="206"/>
      <c r="MQY3113" s="206"/>
      <c r="MQZ3113" s="206"/>
      <c r="MRA3113" s="206"/>
      <c r="MRB3113" s="206"/>
      <c r="MRC3113" s="206"/>
      <c r="MRD3113" s="206"/>
      <c r="MRE3113" s="206"/>
      <c r="MRF3113" s="206"/>
      <c r="MRG3113" s="206"/>
      <c r="MRH3113" s="206"/>
      <c r="MRI3113" s="206"/>
      <c r="MRJ3113" s="206"/>
      <c r="MRK3113" s="206"/>
      <c r="MRL3113" s="206"/>
      <c r="MRM3113" s="206"/>
      <c r="MRN3113" s="206"/>
      <c r="MRO3113" s="206"/>
      <c r="MRP3113" s="206"/>
      <c r="MRQ3113" s="206"/>
      <c r="MRR3113" s="206"/>
      <c r="MRS3113" s="206"/>
      <c r="MRT3113" s="206"/>
      <c r="MRU3113" s="206"/>
      <c r="MRV3113" s="206"/>
      <c r="MRW3113" s="206"/>
      <c r="MRX3113" s="206"/>
      <c r="MRY3113" s="206"/>
      <c r="MRZ3113" s="206"/>
      <c r="MSA3113" s="206"/>
      <c r="MSB3113" s="206"/>
      <c r="MSC3113" s="206"/>
      <c r="MSD3113" s="206"/>
      <c r="MSE3113" s="206"/>
      <c r="MSF3113" s="206"/>
      <c r="MSG3113" s="206"/>
      <c r="MSH3113" s="206"/>
      <c r="MSI3113" s="206"/>
      <c r="MSJ3113" s="206"/>
      <c r="MSK3113" s="206"/>
      <c r="MSL3113" s="206"/>
      <c r="MSM3113" s="206"/>
      <c r="MSN3113" s="206"/>
      <c r="MSO3113" s="206"/>
      <c r="MSP3113" s="206"/>
      <c r="MSQ3113" s="206"/>
      <c r="MSR3113" s="206"/>
      <c r="MSS3113" s="206"/>
      <c r="MST3113" s="206"/>
      <c r="MSU3113" s="206"/>
      <c r="MSV3113" s="206"/>
      <c r="MSW3113" s="206"/>
      <c r="MSX3113" s="206"/>
      <c r="MSY3113" s="206"/>
      <c r="MSZ3113" s="206"/>
      <c r="MTA3113" s="206"/>
      <c r="MTB3113" s="206"/>
      <c r="MTC3113" s="206"/>
      <c r="MTD3113" s="206"/>
      <c r="MTE3113" s="206"/>
      <c r="MTF3113" s="206"/>
      <c r="MTG3113" s="206"/>
      <c r="MTH3113" s="206"/>
      <c r="MTI3113" s="206"/>
      <c r="MTJ3113" s="206"/>
      <c r="MTK3113" s="206"/>
      <c r="MTL3113" s="206"/>
      <c r="MTM3113" s="206"/>
      <c r="MTN3113" s="206"/>
      <c r="MTO3113" s="206"/>
      <c r="MTP3113" s="206"/>
      <c r="MTQ3113" s="206"/>
      <c r="MTR3113" s="206"/>
      <c r="MTS3113" s="206"/>
      <c r="MTT3113" s="206"/>
      <c r="MTU3113" s="206"/>
      <c r="MTV3113" s="206"/>
      <c r="MTW3113" s="206"/>
      <c r="MTX3113" s="206"/>
      <c r="MTY3113" s="206"/>
      <c r="MTZ3113" s="206"/>
      <c r="MUA3113" s="206"/>
      <c r="MUB3113" s="206"/>
      <c r="MUC3113" s="206"/>
      <c r="MUD3113" s="206"/>
      <c r="MUE3113" s="206"/>
      <c r="MUF3113" s="206"/>
      <c r="MUG3113" s="206"/>
      <c r="MUH3113" s="206"/>
      <c r="MUI3113" s="206"/>
      <c r="MUJ3113" s="206"/>
      <c r="MUK3113" s="206"/>
      <c r="MUL3113" s="206"/>
      <c r="MUM3113" s="206"/>
      <c r="MUN3113" s="206"/>
      <c r="MUO3113" s="206"/>
      <c r="MUP3113" s="206"/>
      <c r="MUQ3113" s="206"/>
      <c r="MUR3113" s="206"/>
      <c r="MUS3113" s="206"/>
      <c r="MUT3113" s="206"/>
      <c r="MUU3113" s="206"/>
      <c r="MUV3113" s="206"/>
      <c r="MUW3113" s="206"/>
      <c r="MUX3113" s="206"/>
      <c r="MUY3113" s="206"/>
      <c r="MUZ3113" s="206"/>
      <c r="MVA3113" s="206"/>
      <c r="MVB3113" s="206"/>
      <c r="MVC3113" s="206"/>
      <c r="MVD3113" s="206"/>
      <c r="MVE3113" s="206"/>
      <c r="MVF3113" s="206"/>
      <c r="MVG3113" s="206"/>
      <c r="MVH3113" s="206"/>
      <c r="MVI3113" s="206"/>
      <c r="MVJ3113" s="206"/>
      <c r="MVK3113" s="206"/>
      <c r="MVL3113" s="206"/>
      <c r="MVM3113" s="206"/>
      <c r="MVN3113" s="206"/>
      <c r="MVO3113" s="206"/>
      <c r="MVP3113" s="206"/>
      <c r="MVQ3113" s="206"/>
      <c r="MVR3113" s="206"/>
      <c r="MVS3113" s="206"/>
      <c r="MVT3113" s="206"/>
      <c r="MVU3113" s="206"/>
      <c r="MVV3113" s="206"/>
      <c r="MVW3113" s="206"/>
      <c r="MVX3113" s="206"/>
      <c r="MVY3113" s="206"/>
      <c r="MVZ3113" s="206"/>
      <c r="MWA3113" s="206"/>
      <c r="MWB3113" s="206"/>
      <c r="MWC3113" s="206"/>
      <c r="MWD3113" s="206"/>
      <c r="MWE3113" s="206"/>
      <c r="MWF3113" s="206"/>
      <c r="MWG3113" s="206"/>
      <c r="MWH3113" s="206"/>
      <c r="MWI3113" s="206"/>
      <c r="MWJ3113" s="206"/>
      <c r="MWK3113" s="206"/>
      <c r="MWL3113" s="206"/>
      <c r="MWM3113" s="206"/>
      <c r="MWN3113" s="206"/>
      <c r="MWO3113" s="206"/>
      <c r="MWP3113" s="206"/>
      <c r="MWQ3113" s="206"/>
      <c r="MWR3113" s="206"/>
      <c r="MWS3113" s="206"/>
      <c r="MWT3113" s="206"/>
      <c r="MWU3113" s="206"/>
      <c r="MWV3113" s="206"/>
      <c r="MWW3113" s="206"/>
      <c r="MWX3113" s="206"/>
      <c r="MWY3113" s="206"/>
      <c r="MWZ3113" s="206"/>
      <c r="MXA3113" s="206"/>
      <c r="MXB3113" s="206"/>
      <c r="MXC3113" s="206"/>
      <c r="MXD3113" s="206"/>
      <c r="MXE3113" s="206"/>
      <c r="MXF3113" s="206"/>
      <c r="MXG3113" s="206"/>
      <c r="MXH3113" s="206"/>
      <c r="MXI3113" s="206"/>
      <c r="MXJ3113" s="206"/>
      <c r="MXK3113" s="206"/>
      <c r="MXL3113" s="206"/>
      <c r="MXM3113" s="206"/>
      <c r="MXN3113" s="206"/>
      <c r="MXO3113" s="206"/>
      <c r="MXP3113" s="206"/>
      <c r="MXQ3113" s="206"/>
      <c r="MXR3113" s="206"/>
      <c r="MXS3113" s="206"/>
      <c r="MXT3113" s="206"/>
      <c r="MXU3113" s="206"/>
      <c r="MXV3113" s="206"/>
      <c r="MXW3113" s="206"/>
      <c r="MXX3113" s="206"/>
      <c r="MXY3113" s="206"/>
      <c r="MXZ3113" s="206"/>
      <c r="MYA3113" s="206"/>
      <c r="MYB3113" s="206"/>
      <c r="MYC3113" s="206"/>
      <c r="MYD3113" s="206"/>
      <c r="MYE3113" s="206"/>
      <c r="MYF3113" s="206"/>
      <c r="MYG3113" s="206"/>
      <c r="MYH3113" s="206"/>
      <c r="MYI3113" s="206"/>
      <c r="MYJ3113" s="206"/>
      <c r="MYK3113" s="206"/>
      <c r="MYL3113" s="206"/>
      <c r="MYM3113" s="206"/>
      <c r="MYN3113" s="206"/>
      <c r="MYO3113" s="206"/>
      <c r="MYP3113" s="206"/>
      <c r="MYQ3113" s="206"/>
      <c r="MYR3113" s="206"/>
      <c r="MYS3113" s="206"/>
      <c r="MYT3113" s="206"/>
      <c r="MYU3113" s="206"/>
      <c r="MYV3113" s="206"/>
      <c r="MYW3113" s="206"/>
      <c r="MYX3113" s="206"/>
      <c r="MYY3113" s="206"/>
      <c r="MYZ3113" s="206"/>
      <c r="MZA3113" s="206"/>
      <c r="MZB3113" s="206"/>
      <c r="MZC3113" s="206"/>
      <c r="MZD3113" s="206"/>
      <c r="MZE3113" s="206"/>
      <c r="MZF3113" s="206"/>
      <c r="MZG3113" s="206"/>
      <c r="MZH3113" s="206"/>
      <c r="MZI3113" s="206"/>
      <c r="MZJ3113" s="206"/>
      <c r="MZK3113" s="206"/>
      <c r="MZL3113" s="206"/>
      <c r="MZM3113" s="206"/>
      <c r="MZN3113" s="206"/>
      <c r="MZO3113" s="206"/>
      <c r="MZP3113" s="206"/>
      <c r="MZQ3113" s="206"/>
      <c r="MZR3113" s="206"/>
      <c r="MZS3113" s="206"/>
      <c r="MZT3113" s="206"/>
      <c r="MZU3113" s="206"/>
      <c r="MZV3113" s="206"/>
      <c r="MZW3113" s="206"/>
      <c r="MZX3113" s="206"/>
      <c r="MZY3113" s="206"/>
      <c r="MZZ3113" s="206"/>
      <c r="NAA3113" s="206"/>
      <c r="NAB3113" s="206"/>
      <c r="NAC3113" s="206"/>
      <c r="NAD3113" s="206"/>
      <c r="NAE3113" s="206"/>
      <c r="NAF3113" s="206"/>
      <c r="NAG3113" s="206"/>
      <c r="NAH3113" s="206"/>
      <c r="NAI3113" s="206"/>
      <c r="NAJ3113" s="206"/>
      <c r="NAK3113" s="206"/>
      <c r="NAL3113" s="206"/>
      <c r="NAM3113" s="206"/>
      <c r="NAN3113" s="206"/>
      <c r="NAO3113" s="206"/>
      <c r="NAP3113" s="206"/>
      <c r="NAQ3113" s="206"/>
      <c r="NAR3113" s="206"/>
      <c r="NAS3113" s="206"/>
      <c r="NAT3113" s="206"/>
      <c r="NAU3113" s="206"/>
      <c r="NAV3113" s="206"/>
      <c r="NAW3113" s="206"/>
      <c r="NAX3113" s="206"/>
      <c r="NAY3113" s="206"/>
      <c r="NAZ3113" s="206"/>
      <c r="NBA3113" s="206"/>
      <c r="NBB3113" s="206"/>
      <c r="NBC3113" s="206"/>
      <c r="NBD3113" s="206"/>
      <c r="NBE3113" s="206"/>
      <c r="NBF3113" s="206"/>
      <c r="NBG3113" s="206"/>
      <c r="NBH3113" s="206"/>
      <c r="NBI3113" s="206"/>
      <c r="NBJ3113" s="206"/>
      <c r="NBK3113" s="206"/>
      <c r="NBL3113" s="206"/>
      <c r="NBM3113" s="206"/>
      <c r="NBN3113" s="206"/>
      <c r="NBO3113" s="206"/>
      <c r="NBP3113" s="206"/>
      <c r="NBQ3113" s="206"/>
      <c r="NBR3113" s="206"/>
      <c r="NBS3113" s="206"/>
      <c r="NBT3113" s="206"/>
      <c r="NBU3113" s="206"/>
      <c r="NBV3113" s="206"/>
      <c r="NBW3113" s="206"/>
      <c r="NBX3113" s="206"/>
      <c r="NBY3113" s="206"/>
      <c r="NBZ3113" s="206"/>
      <c r="NCA3113" s="206"/>
      <c r="NCB3113" s="206"/>
      <c r="NCC3113" s="206"/>
      <c r="NCD3113" s="206"/>
      <c r="NCE3113" s="206"/>
      <c r="NCF3113" s="206"/>
      <c r="NCG3113" s="206"/>
      <c r="NCH3113" s="206"/>
      <c r="NCI3113" s="206"/>
      <c r="NCJ3113" s="206"/>
      <c r="NCK3113" s="206"/>
      <c r="NCL3113" s="206"/>
      <c r="NCM3113" s="206"/>
      <c r="NCN3113" s="206"/>
      <c r="NCO3113" s="206"/>
      <c r="NCP3113" s="206"/>
      <c r="NCQ3113" s="206"/>
      <c r="NCR3113" s="206"/>
      <c r="NCS3113" s="206"/>
      <c r="NCT3113" s="206"/>
      <c r="NCU3113" s="206"/>
      <c r="NCV3113" s="206"/>
      <c r="NCW3113" s="206"/>
      <c r="NCX3113" s="206"/>
      <c r="NCY3113" s="206"/>
      <c r="NCZ3113" s="206"/>
      <c r="NDA3113" s="206"/>
      <c r="NDB3113" s="206"/>
      <c r="NDC3113" s="206"/>
      <c r="NDD3113" s="206"/>
      <c r="NDE3113" s="206"/>
      <c r="NDF3113" s="206"/>
      <c r="NDG3113" s="206"/>
      <c r="NDH3113" s="206"/>
      <c r="NDI3113" s="206"/>
      <c r="NDJ3113" s="206"/>
      <c r="NDK3113" s="206"/>
      <c r="NDL3113" s="206"/>
      <c r="NDM3113" s="206"/>
      <c r="NDN3113" s="206"/>
      <c r="NDO3113" s="206"/>
      <c r="NDP3113" s="206"/>
      <c r="NDQ3113" s="206"/>
      <c r="NDR3113" s="206"/>
      <c r="NDS3113" s="206"/>
      <c r="NDT3113" s="206"/>
      <c r="NDU3113" s="206"/>
      <c r="NDV3113" s="206"/>
      <c r="NDW3113" s="206"/>
      <c r="NDX3113" s="206"/>
      <c r="NDY3113" s="206"/>
      <c r="NDZ3113" s="206"/>
      <c r="NEA3113" s="206"/>
      <c r="NEB3113" s="206"/>
      <c r="NEC3113" s="206"/>
      <c r="NED3113" s="206"/>
      <c r="NEE3113" s="206"/>
      <c r="NEF3113" s="206"/>
      <c r="NEG3113" s="206"/>
      <c r="NEH3113" s="206"/>
      <c r="NEI3113" s="206"/>
      <c r="NEJ3113" s="206"/>
      <c r="NEK3113" s="206"/>
      <c r="NEL3113" s="206"/>
      <c r="NEM3113" s="206"/>
      <c r="NEN3113" s="206"/>
      <c r="NEO3113" s="206"/>
      <c r="NEP3113" s="206"/>
      <c r="NEQ3113" s="206"/>
      <c r="NER3113" s="206"/>
      <c r="NES3113" s="206"/>
      <c r="NET3113" s="206"/>
      <c r="NEU3113" s="206"/>
      <c r="NEV3113" s="206"/>
      <c r="NEW3113" s="206"/>
      <c r="NEX3113" s="206"/>
      <c r="NEY3113" s="206"/>
      <c r="NEZ3113" s="206"/>
      <c r="NFA3113" s="206"/>
      <c r="NFB3113" s="206"/>
      <c r="NFC3113" s="206"/>
      <c r="NFD3113" s="206"/>
      <c r="NFE3113" s="206"/>
      <c r="NFF3113" s="206"/>
      <c r="NFG3113" s="206"/>
      <c r="NFH3113" s="206"/>
      <c r="NFI3113" s="206"/>
      <c r="NFJ3113" s="206"/>
      <c r="NFK3113" s="206"/>
      <c r="NFL3113" s="206"/>
      <c r="NFM3113" s="206"/>
      <c r="NFN3113" s="206"/>
      <c r="NFO3113" s="206"/>
      <c r="NFP3113" s="206"/>
      <c r="NFQ3113" s="206"/>
      <c r="NFR3113" s="206"/>
      <c r="NFS3113" s="206"/>
      <c r="NFT3113" s="206"/>
      <c r="NFU3113" s="206"/>
      <c r="NFV3113" s="206"/>
      <c r="NFW3113" s="206"/>
      <c r="NFX3113" s="206"/>
      <c r="NFY3113" s="206"/>
      <c r="NFZ3113" s="206"/>
      <c r="NGA3113" s="206"/>
      <c r="NGB3113" s="206"/>
      <c r="NGC3113" s="206"/>
      <c r="NGD3113" s="206"/>
      <c r="NGE3113" s="206"/>
      <c r="NGF3113" s="206"/>
      <c r="NGG3113" s="206"/>
      <c r="NGH3113" s="206"/>
      <c r="NGI3113" s="206"/>
      <c r="NGJ3113" s="206"/>
      <c r="NGK3113" s="206"/>
      <c r="NGL3113" s="206"/>
      <c r="NGM3113" s="206"/>
      <c r="NGN3113" s="206"/>
      <c r="NGO3113" s="206"/>
      <c r="NGP3113" s="206"/>
      <c r="NGQ3113" s="206"/>
      <c r="NGR3113" s="206"/>
      <c r="NGS3113" s="206"/>
      <c r="NGT3113" s="206"/>
      <c r="NGU3113" s="206"/>
      <c r="NGV3113" s="206"/>
      <c r="NGW3113" s="206"/>
      <c r="NGX3113" s="206"/>
      <c r="NGY3113" s="206"/>
      <c r="NGZ3113" s="206"/>
      <c r="NHA3113" s="206"/>
      <c r="NHB3113" s="206"/>
      <c r="NHC3113" s="206"/>
      <c r="NHD3113" s="206"/>
      <c r="NHE3113" s="206"/>
      <c r="NHF3113" s="206"/>
      <c r="NHG3113" s="206"/>
      <c r="NHH3113" s="206"/>
      <c r="NHI3113" s="206"/>
      <c r="NHJ3113" s="206"/>
      <c r="NHK3113" s="206"/>
      <c r="NHL3113" s="206"/>
      <c r="NHM3113" s="206"/>
      <c r="NHN3113" s="206"/>
      <c r="NHO3113" s="206"/>
      <c r="NHP3113" s="206"/>
      <c r="NHQ3113" s="206"/>
      <c r="NHR3113" s="206"/>
      <c r="NHS3113" s="206"/>
      <c r="NHT3113" s="206"/>
      <c r="NHU3113" s="206"/>
      <c r="NHV3113" s="206"/>
      <c r="NHW3113" s="206"/>
      <c r="NHX3113" s="206"/>
      <c r="NHY3113" s="206"/>
      <c r="NHZ3113" s="206"/>
      <c r="NIA3113" s="206"/>
      <c r="NIB3113" s="206"/>
      <c r="NIC3113" s="206"/>
      <c r="NID3113" s="206"/>
      <c r="NIE3113" s="206"/>
      <c r="NIF3113" s="206"/>
      <c r="NIG3113" s="206"/>
      <c r="NIH3113" s="206"/>
      <c r="NII3113" s="206"/>
      <c r="NIJ3113" s="206"/>
      <c r="NIK3113" s="206"/>
      <c r="NIL3113" s="206"/>
      <c r="NIM3113" s="206"/>
      <c r="NIN3113" s="206"/>
      <c r="NIO3113" s="206"/>
      <c r="NIP3113" s="206"/>
      <c r="NIQ3113" s="206"/>
      <c r="NIR3113" s="206"/>
      <c r="NIS3113" s="206"/>
      <c r="NIT3113" s="206"/>
      <c r="NIU3113" s="206"/>
      <c r="NIV3113" s="206"/>
      <c r="NIW3113" s="206"/>
      <c r="NIX3113" s="206"/>
      <c r="NIY3113" s="206"/>
      <c r="NIZ3113" s="206"/>
      <c r="NJA3113" s="206"/>
      <c r="NJB3113" s="206"/>
      <c r="NJC3113" s="206"/>
      <c r="NJD3113" s="206"/>
      <c r="NJE3113" s="206"/>
      <c r="NJF3113" s="206"/>
      <c r="NJG3113" s="206"/>
      <c r="NJH3113" s="206"/>
      <c r="NJI3113" s="206"/>
      <c r="NJJ3113" s="206"/>
      <c r="NJK3113" s="206"/>
      <c r="NJL3113" s="206"/>
      <c r="NJM3113" s="206"/>
      <c r="NJN3113" s="206"/>
      <c r="NJO3113" s="206"/>
      <c r="NJP3113" s="206"/>
      <c r="NJQ3113" s="206"/>
      <c r="NJR3113" s="206"/>
      <c r="NJS3113" s="206"/>
      <c r="NJT3113" s="206"/>
      <c r="NJU3113" s="206"/>
      <c r="NJV3113" s="206"/>
      <c r="NJW3113" s="206"/>
      <c r="NJX3113" s="206"/>
      <c r="NJY3113" s="206"/>
      <c r="NJZ3113" s="206"/>
      <c r="NKA3113" s="206"/>
      <c r="NKB3113" s="206"/>
      <c r="NKC3113" s="206"/>
      <c r="NKD3113" s="206"/>
      <c r="NKE3113" s="206"/>
      <c r="NKF3113" s="206"/>
      <c r="NKG3113" s="206"/>
      <c r="NKH3113" s="206"/>
      <c r="NKI3113" s="206"/>
      <c r="NKJ3113" s="206"/>
      <c r="NKK3113" s="206"/>
      <c r="NKL3113" s="206"/>
      <c r="NKM3113" s="206"/>
      <c r="NKN3113" s="206"/>
      <c r="NKO3113" s="206"/>
      <c r="NKP3113" s="206"/>
      <c r="NKQ3113" s="206"/>
      <c r="NKR3113" s="206"/>
      <c r="NKS3113" s="206"/>
      <c r="NKT3113" s="206"/>
      <c r="NKU3113" s="206"/>
      <c r="NKV3113" s="206"/>
      <c r="NKW3113" s="206"/>
      <c r="NKX3113" s="206"/>
      <c r="NKY3113" s="206"/>
      <c r="NKZ3113" s="206"/>
      <c r="NLA3113" s="206"/>
      <c r="NLB3113" s="206"/>
      <c r="NLC3113" s="206"/>
      <c r="NLD3113" s="206"/>
      <c r="NLE3113" s="206"/>
      <c r="NLF3113" s="206"/>
      <c r="NLG3113" s="206"/>
      <c r="NLH3113" s="206"/>
      <c r="NLI3113" s="206"/>
      <c r="NLJ3113" s="206"/>
      <c r="NLK3113" s="206"/>
      <c r="NLL3113" s="206"/>
      <c r="NLM3113" s="206"/>
      <c r="NLN3113" s="206"/>
      <c r="NLO3113" s="206"/>
      <c r="NLP3113" s="206"/>
      <c r="NLQ3113" s="206"/>
      <c r="NLR3113" s="206"/>
      <c r="NLS3113" s="206"/>
      <c r="NLT3113" s="206"/>
      <c r="NLU3113" s="206"/>
      <c r="NLV3113" s="206"/>
      <c r="NLW3113" s="206"/>
      <c r="NLX3113" s="206"/>
      <c r="NLY3113" s="206"/>
      <c r="NLZ3113" s="206"/>
      <c r="NMA3113" s="206"/>
      <c r="NMB3113" s="206"/>
      <c r="NMC3113" s="206"/>
      <c r="NMD3113" s="206"/>
      <c r="NME3113" s="206"/>
      <c r="NMF3113" s="206"/>
      <c r="NMG3113" s="206"/>
      <c r="NMH3113" s="206"/>
      <c r="NMI3113" s="206"/>
      <c r="NMJ3113" s="206"/>
      <c r="NMK3113" s="206"/>
      <c r="NML3113" s="206"/>
      <c r="NMM3113" s="206"/>
      <c r="NMN3113" s="206"/>
      <c r="NMO3113" s="206"/>
      <c r="NMP3113" s="206"/>
      <c r="NMQ3113" s="206"/>
      <c r="NMR3113" s="206"/>
      <c r="NMS3113" s="206"/>
      <c r="NMT3113" s="206"/>
      <c r="NMU3113" s="206"/>
      <c r="NMV3113" s="206"/>
      <c r="NMW3113" s="206"/>
      <c r="NMX3113" s="206"/>
      <c r="NMY3113" s="206"/>
      <c r="NMZ3113" s="206"/>
      <c r="NNA3113" s="206"/>
      <c r="NNB3113" s="206"/>
      <c r="NNC3113" s="206"/>
      <c r="NND3113" s="206"/>
      <c r="NNE3113" s="206"/>
      <c r="NNF3113" s="206"/>
      <c r="NNG3113" s="206"/>
      <c r="NNH3113" s="206"/>
      <c r="NNI3113" s="206"/>
      <c r="NNJ3113" s="206"/>
      <c r="NNK3113" s="206"/>
      <c r="NNL3113" s="206"/>
      <c r="NNM3113" s="206"/>
      <c r="NNN3113" s="206"/>
      <c r="NNO3113" s="206"/>
      <c r="NNP3113" s="206"/>
      <c r="NNQ3113" s="206"/>
      <c r="NNR3113" s="206"/>
      <c r="NNS3113" s="206"/>
      <c r="NNT3113" s="206"/>
      <c r="NNU3113" s="206"/>
      <c r="NNV3113" s="206"/>
      <c r="NNW3113" s="206"/>
      <c r="NNX3113" s="206"/>
      <c r="NNY3113" s="206"/>
      <c r="NNZ3113" s="206"/>
      <c r="NOA3113" s="206"/>
      <c r="NOB3113" s="206"/>
      <c r="NOC3113" s="206"/>
      <c r="NOD3113" s="206"/>
      <c r="NOE3113" s="206"/>
      <c r="NOF3113" s="206"/>
      <c r="NOG3113" s="206"/>
      <c r="NOH3113" s="206"/>
      <c r="NOI3113" s="206"/>
      <c r="NOJ3113" s="206"/>
      <c r="NOK3113" s="206"/>
      <c r="NOL3113" s="206"/>
      <c r="NOM3113" s="206"/>
      <c r="NON3113" s="206"/>
      <c r="NOO3113" s="206"/>
      <c r="NOP3113" s="206"/>
      <c r="NOQ3113" s="206"/>
      <c r="NOR3113" s="206"/>
      <c r="NOS3113" s="206"/>
      <c r="NOT3113" s="206"/>
      <c r="NOU3113" s="206"/>
      <c r="NOV3113" s="206"/>
      <c r="NOW3113" s="206"/>
      <c r="NOX3113" s="206"/>
      <c r="NOY3113" s="206"/>
      <c r="NOZ3113" s="206"/>
      <c r="NPA3113" s="206"/>
      <c r="NPB3113" s="206"/>
      <c r="NPC3113" s="206"/>
      <c r="NPD3113" s="206"/>
      <c r="NPE3113" s="206"/>
      <c r="NPF3113" s="206"/>
      <c r="NPG3113" s="206"/>
      <c r="NPH3113" s="206"/>
      <c r="NPI3113" s="206"/>
      <c r="NPJ3113" s="206"/>
      <c r="NPK3113" s="206"/>
      <c r="NPL3113" s="206"/>
      <c r="NPM3113" s="206"/>
      <c r="NPN3113" s="206"/>
      <c r="NPO3113" s="206"/>
      <c r="NPP3113" s="206"/>
      <c r="NPQ3113" s="206"/>
      <c r="NPR3113" s="206"/>
      <c r="NPS3113" s="206"/>
      <c r="NPT3113" s="206"/>
      <c r="NPU3113" s="206"/>
      <c r="NPV3113" s="206"/>
      <c r="NPW3113" s="206"/>
      <c r="NPX3113" s="206"/>
      <c r="NPY3113" s="206"/>
      <c r="NPZ3113" s="206"/>
      <c r="NQA3113" s="206"/>
      <c r="NQB3113" s="206"/>
      <c r="NQC3113" s="206"/>
      <c r="NQD3113" s="206"/>
      <c r="NQE3113" s="206"/>
      <c r="NQF3113" s="206"/>
      <c r="NQG3113" s="206"/>
      <c r="NQH3113" s="206"/>
      <c r="NQI3113" s="206"/>
      <c r="NQJ3113" s="206"/>
      <c r="NQK3113" s="206"/>
      <c r="NQL3113" s="206"/>
      <c r="NQM3113" s="206"/>
      <c r="NQN3113" s="206"/>
      <c r="NQO3113" s="206"/>
      <c r="NQP3113" s="206"/>
      <c r="NQQ3113" s="206"/>
      <c r="NQR3113" s="206"/>
      <c r="NQS3113" s="206"/>
      <c r="NQT3113" s="206"/>
      <c r="NQU3113" s="206"/>
      <c r="NQV3113" s="206"/>
      <c r="NQW3113" s="206"/>
      <c r="NQX3113" s="206"/>
      <c r="NQY3113" s="206"/>
      <c r="NQZ3113" s="206"/>
      <c r="NRA3113" s="206"/>
      <c r="NRB3113" s="206"/>
      <c r="NRC3113" s="206"/>
      <c r="NRD3113" s="206"/>
      <c r="NRE3113" s="206"/>
      <c r="NRF3113" s="206"/>
      <c r="NRG3113" s="206"/>
      <c r="NRH3113" s="206"/>
      <c r="NRI3113" s="206"/>
      <c r="NRJ3113" s="206"/>
      <c r="NRK3113" s="206"/>
      <c r="NRL3113" s="206"/>
      <c r="NRM3113" s="206"/>
      <c r="NRN3113" s="206"/>
      <c r="NRO3113" s="206"/>
      <c r="NRP3113" s="206"/>
      <c r="NRQ3113" s="206"/>
      <c r="NRR3113" s="206"/>
      <c r="NRS3113" s="206"/>
      <c r="NRT3113" s="206"/>
      <c r="NRU3113" s="206"/>
      <c r="NRV3113" s="206"/>
      <c r="NRW3113" s="206"/>
      <c r="NRX3113" s="206"/>
      <c r="NRY3113" s="206"/>
      <c r="NRZ3113" s="206"/>
      <c r="NSA3113" s="206"/>
      <c r="NSB3113" s="206"/>
      <c r="NSC3113" s="206"/>
      <c r="NSD3113" s="206"/>
      <c r="NSE3113" s="206"/>
      <c r="NSF3113" s="206"/>
      <c r="NSG3113" s="206"/>
      <c r="NSH3113" s="206"/>
      <c r="NSI3113" s="206"/>
      <c r="NSJ3113" s="206"/>
      <c r="NSK3113" s="206"/>
      <c r="NSL3113" s="206"/>
      <c r="NSM3113" s="206"/>
      <c r="NSN3113" s="206"/>
      <c r="NSO3113" s="206"/>
      <c r="NSP3113" s="206"/>
      <c r="NSQ3113" s="206"/>
      <c r="NSR3113" s="206"/>
      <c r="NSS3113" s="206"/>
      <c r="NST3113" s="206"/>
      <c r="NSU3113" s="206"/>
      <c r="NSV3113" s="206"/>
      <c r="NSW3113" s="206"/>
      <c r="NSX3113" s="206"/>
      <c r="NSY3113" s="206"/>
      <c r="NSZ3113" s="206"/>
      <c r="NTA3113" s="206"/>
      <c r="NTB3113" s="206"/>
      <c r="NTC3113" s="206"/>
      <c r="NTD3113" s="206"/>
      <c r="NTE3113" s="206"/>
      <c r="NTF3113" s="206"/>
      <c r="NTG3113" s="206"/>
      <c r="NTH3113" s="206"/>
      <c r="NTI3113" s="206"/>
      <c r="NTJ3113" s="206"/>
      <c r="NTK3113" s="206"/>
      <c r="NTL3113" s="206"/>
      <c r="NTM3113" s="206"/>
      <c r="NTN3113" s="206"/>
      <c r="NTO3113" s="206"/>
      <c r="NTP3113" s="206"/>
      <c r="NTQ3113" s="206"/>
      <c r="NTR3113" s="206"/>
      <c r="NTS3113" s="206"/>
      <c r="NTT3113" s="206"/>
      <c r="NTU3113" s="206"/>
      <c r="NTV3113" s="206"/>
      <c r="NTW3113" s="206"/>
      <c r="NTX3113" s="206"/>
      <c r="NTY3113" s="206"/>
      <c r="NTZ3113" s="206"/>
      <c r="NUA3113" s="206"/>
      <c r="NUB3113" s="206"/>
      <c r="NUC3113" s="206"/>
      <c r="NUD3113" s="206"/>
      <c r="NUE3113" s="206"/>
      <c r="NUF3113" s="206"/>
      <c r="NUG3113" s="206"/>
      <c r="NUH3113" s="206"/>
      <c r="NUI3113" s="206"/>
      <c r="NUJ3113" s="206"/>
      <c r="NUK3113" s="206"/>
      <c r="NUL3113" s="206"/>
      <c r="NUM3113" s="206"/>
      <c r="NUN3113" s="206"/>
      <c r="NUO3113" s="206"/>
      <c r="NUP3113" s="206"/>
      <c r="NUQ3113" s="206"/>
      <c r="NUR3113" s="206"/>
      <c r="NUS3113" s="206"/>
      <c r="NUT3113" s="206"/>
      <c r="NUU3113" s="206"/>
      <c r="NUV3113" s="206"/>
      <c r="NUW3113" s="206"/>
      <c r="NUX3113" s="206"/>
      <c r="NUY3113" s="206"/>
      <c r="NUZ3113" s="206"/>
      <c r="NVA3113" s="206"/>
      <c r="NVB3113" s="206"/>
      <c r="NVC3113" s="206"/>
      <c r="NVD3113" s="206"/>
      <c r="NVE3113" s="206"/>
      <c r="NVF3113" s="206"/>
      <c r="NVG3113" s="206"/>
      <c r="NVH3113" s="206"/>
      <c r="NVI3113" s="206"/>
      <c r="NVJ3113" s="206"/>
      <c r="NVK3113" s="206"/>
      <c r="NVL3113" s="206"/>
      <c r="NVM3113" s="206"/>
      <c r="NVN3113" s="206"/>
      <c r="NVO3113" s="206"/>
      <c r="NVP3113" s="206"/>
      <c r="NVQ3113" s="206"/>
      <c r="NVR3113" s="206"/>
      <c r="NVS3113" s="206"/>
      <c r="NVT3113" s="206"/>
      <c r="NVU3113" s="206"/>
      <c r="NVV3113" s="206"/>
      <c r="NVW3113" s="206"/>
      <c r="NVX3113" s="206"/>
      <c r="NVY3113" s="206"/>
      <c r="NVZ3113" s="206"/>
      <c r="NWA3113" s="206"/>
      <c r="NWB3113" s="206"/>
      <c r="NWC3113" s="206"/>
      <c r="NWD3113" s="206"/>
      <c r="NWE3113" s="206"/>
      <c r="NWF3113" s="206"/>
      <c r="NWG3113" s="206"/>
      <c r="NWH3113" s="206"/>
      <c r="NWI3113" s="206"/>
      <c r="NWJ3113" s="206"/>
      <c r="NWK3113" s="206"/>
      <c r="NWL3113" s="206"/>
      <c r="NWM3113" s="206"/>
      <c r="NWN3113" s="206"/>
      <c r="NWO3113" s="206"/>
      <c r="NWP3113" s="206"/>
      <c r="NWQ3113" s="206"/>
      <c r="NWR3113" s="206"/>
      <c r="NWS3113" s="206"/>
      <c r="NWT3113" s="206"/>
      <c r="NWU3113" s="206"/>
      <c r="NWV3113" s="206"/>
      <c r="NWW3113" s="206"/>
      <c r="NWX3113" s="206"/>
      <c r="NWY3113" s="206"/>
      <c r="NWZ3113" s="206"/>
      <c r="NXA3113" s="206"/>
      <c r="NXB3113" s="206"/>
      <c r="NXC3113" s="206"/>
      <c r="NXD3113" s="206"/>
      <c r="NXE3113" s="206"/>
      <c r="NXF3113" s="206"/>
      <c r="NXG3113" s="206"/>
      <c r="NXH3113" s="206"/>
      <c r="NXI3113" s="206"/>
      <c r="NXJ3113" s="206"/>
      <c r="NXK3113" s="206"/>
      <c r="NXL3113" s="206"/>
      <c r="NXM3113" s="206"/>
      <c r="NXN3113" s="206"/>
      <c r="NXO3113" s="206"/>
      <c r="NXP3113" s="206"/>
      <c r="NXQ3113" s="206"/>
      <c r="NXR3113" s="206"/>
      <c r="NXS3113" s="206"/>
      <c r="NXT3113" s="206"/>
      <c r="NXU3113" s="206"/>
      <c r="NXV3113" s="206"/>
      <c r="NXW3113" s="206"/>
      <c r="NXX3113" s="206"/>
      <c r="NXY3113" s="206"/>
      <c r="NXZ3113" s="206"/>
      <c r="NYA3113" s="206"/>
      <c r="NYB3113" s="206"/>
      <c r="NYC3113" s="206"/>
      <c r="NYD3113" s="206"/>
      <c r="NYE3113" s="206"/>
      <c r="NYF3113" s="206"/>
      <c r="NYG3113" s="206"/>
      <c r="NYH3113" s="206"/>
      <c r="NYI3113" s="206"/>
      <c r="NYJ3113" s="206"/>
      <c r="NYK3113" s="206"/>
      <c r="NYL3113" s="206"/>
      <c r="NYM3113" s="206"/>
      <c r="NYN3113" s="206"/>
      <c r="NYO3113" s="206"/>
      <c r="NYP3113" s="206"/>
      <c r="NYQ3113" s="206"/>
      <c r="NYR3113" s="206"/>
      <c r="NYS3113" s="206"/>
      <c r="NYT3113" s="206"/>
      <c r="NYU3113" s="206"/>
      <c r="NYV3113" s="206"/>
      <c r="NYW3113" s="206"/>
      <c r="NYX3113" s="206"/>
      <c r="NYY3113" s="206"/>
      <c r="NYZ3113" s="206"/>
      <c r="NZA3113" s="206"/>
      <c r="NZB3113" s="206"/>
      <c r="NZC3113" s="206"/>
      <c r="NZD3113" s="206"/>
      <c r="NZE3113" s="206"/>
      <c r="NZF3113" s="206"/>
      <c r="NZG3113" s="206"/>
      <c r="NZH3113" s="206"/>
      <c r="NZI3113" s="206"/>
      <c r="NZJ3113" s="206"/>
      <c r="NZK3113" s="206"/>
      <c r="NZL3113" s="206"/>
      <c r="NZM3113" s="206"/>
      <c r="NZN3113" s="206"/>
      <c r="NZO3113" s="206"/>
      <c r="NZP3113" s="206"/>
      <c r="NZQ3113" s="206"/>
      <c r="NZR3113" s="206"/>
      <c r="NZS3113" s="206"/>
      <c r="NZT3113" s="206"/>
      <c r="NZU3113" s="206"/>
      <c r="NZV3113" s="206"/>
      <c r="NZW3113" s="206"/>
      <c r="NZX3113" s="206"/>
      <c r="NZY3113" s="206"/>
      <c r="NZZ3113" s="206"/>
      <c r="OAA3113" s="206"/>
      <c r="OAB3113" s="206"/>
      <c r="OAC3113" s="206"/>
      <c r="OAD3113" s="206"/>
      <c r="OAE3113" s="206"/>
      <c r="OAF3113" s="206"/>
      <c r="OAG3113" s="206"/>
      <c r="OAH3113" s="206"/>
      <c r="OAI3113" s="206"/>
      <c r="OAJ3113" s="206"/>
      <c r="OAK3113" s="206"/>
      <c r="OAL3113" s="206"/>
      <c r="OAM3113" s="206"/>
      <c r="OAN3113" s="206"/>
      <c r="OAO3113" s="206"/>
      <c r="OAP3113" s="206"/>
      <c r="OAQ3113" s="206"/>
      <c r="OAR3113" s="206"/>
      <c r="OAS3113" s="206"/>
      <c r="OAT3113" s="206"/>
      <c r="OAU3113" s="206"/>
      <c r="OAV3113" s="206"/>
      <c r="OAW3113" s="206"/>
      <c r="OAX3113" s="206"/>
      <c r="OAY3113" s="206"/>
      <c r="OAZ3113" s="206"/>
      <c r="OBA3113" s="206"/>
      <c r="OBB3113" s="206"/>
      <c r="OBC3113" s="206"/>
      <c r="OBD3113" s="206"/>
      <c r="OBE3113" s="206"/>
      <c r="OBF3113" s="206"/>
      <c r="OBG3113" s="206"/>
      <c r="OBH3113" s="206"/>
      <c r="OBI3113" s="206"/>
      <c r="OBJ3113" s="206"/>
      <c r="OBK3113" s="206"/>
      <c r="OBL3113" s="206"/>
      <c r="OBM3113" s="206"/>
      <c r="OBN3113" s="206"/>
      <c r="OBO3113" s="206"/>
      <c r="OBP3113" s="206"/>
      <c r="OBQ3113" s="206"/>
      <c r="OBR3113" s="206"/>
      <c r="OBS3113" s="206"/>
      <c r="OBT3113" s="206"/>
      <c r="OBU3113" s="206"/>
      <c r="OBV3113" s="206"/>
      <c r="OBW3113" s="206"/>
      <c r="OBX3113" s="206"/>
      <c r="OBY3113" s="206"/>
      <c r="OBZ3113" s="206"/>
      <c r="OCA3113" s="206"/>
      <c r="OCB3113" s="206"/>
      <c r="OCC3113" s="206"/>
      <c r="OCD3113" s="206"/>
      <c r="OCE3113" s="206"/>
      <c r="OCF3113" s="206"/>
      <c r="OCG3113" s="206"/>
      <c r="OCH3113" s="206"/>
      <c r="OCI3113" s="206"/>
      <c r="OCJ3113" s="206"/>
      <c r="OCK3113" s="206"/>
      <c r="OCL3113" s="206"/>
      <c r="OCM3113" s="206"/>
      <c r="OCN3113" s="206"/>
      <c r="OCO3113" s="206"/>
      <c r="OCP3113" s="206"/>
      <c r="OCQ3113" s="206"/>
      <c r="OCR3113" s="206"/>
      <c r="OCS3113" s="206"/>
      <c r="OCT3113" s="206"/>
      <c r="OCU3113" s="206"/>
      <c r="OCV3113" s="206"/>
      <c r="OCW3113" s="206"/>
      <c r="OCX3113" s="206"/>
      <c r="OCY3113" s="206"/>
      <c r="OCZ3113" s="206"/>
      <c r="ODA3113" s="206"/>
      <c r="ODB3113" s="206"/>
      <c r="ODC3113" s="206"/>
      <c r="ODD3113" s="206"/>
      <c r="ODE3113" s="206"/>
      <c r="ODF3113" s="206"/>
      <c r="ODG3113" s="206"/>
      <c r="ODH3113" s="206"/>
      <c r="ODI3113" s="206"/>
      <c r="ODJ3113" s="206"/>
      <c r="ODK3113" s="206"/>
      <c r="ODL3113" s="206"/>
      <c r="ODM3113" s="206"/>
      <c r="ODN3113" s="206"/>
      <c r="ODO3113" s="206"/>
      <c r="ODP3113" s="206"/>
      <c r="ODQ3113" s="206"/>
      <c r="ODR3113" s="206"/>
      <c r="ODS3113" s="206"/>
      <c r="ODT3113" s="206"/>
      <c r="ODU3113" s="206"/>
      <c r="ODV3113" s="206"/>
      <c r="ODW3113" s="206"/>
      <c r="ODX3113" s="206"/>
      <c r="ODY3113" s="206"/>
      <c r="ODZ3113" s="206"/>
      <c r="OEA3113" s="206"/>
      <c r="OEB3113" s="206"/>
      <c r="OEC3113" s="206"/>
      <c r="OED3113" s="206"/>
      <c r="OEE3113" s="206"/>
      <c r="OEF3113" s="206"/>
      <c r="OEG3113" s="206"/>
      <c r="OEH3113" s="206"/>
      <c r="OEI3113" s="206"/>
      <c r="OEJ3113" s="206"/>
      <c r="OEK3113" s="206"/>
      <c r="OEL3113" s="206"/>
      <c r="OEM3113" s="206"/>
      <c r="OEN3113" s="206"/>
      <c r="OEO3113" s="206"/>
      <c r="OEP3113" s="206"/>
      <c r="OEQ3113" s="206"/>
      <c r="OER3113" s="206"/>
      <c r="OES3113" s="206"/>
      <c r="OET3113" s="206"/>
      <c r="OEU3113" s="206"/>
      <c r="OEV3113" s="206"/>
      <c r="OEW3113" s="206"/>
      <c r="OEX3113" s="206"/>
      <c r="OEY3113" s="206"/>
      <c r="OEZ3113" s="206"/>
      <c r="OFA3113" s="206"/>
      <c r="OFB3113" s="206"/>
      <c r="OFC3113" s="206"/>
      <c r="OFD3113" s="206"/>
      <c r="OFE3113" s="206"/>
      <c r="OFF3113" s="206"/>
      <c r="OFG3113" s="206"/>
      <c r="OFH3113" s="206"/>
      <c r="OFI3113" s="206"/>
      <c r="OFJ3113" s="206"/>
      <c r="OFK3113" s="206"/>
      <c r="OFL3113" s="206"/>
      <c r="OFM3113" s="206"/>
      <c r="OFN3113" s="206"/>
      <c r="OFO3113" s="206"/>
      <c r="OFP3113" s="206"/>
      <c r="OFQ3113" s="206"/>
      <c r="OFR3113" s="206"/>
      <c r="OFS3113" s="206"/>
      <c r="OFT3113" s="206"/>
      <c r="OFU3113" s="206"/>
      <c r="OFV3113" s="206"/>
      <c r="OFW3113" s="206"/>
      <c r="OFX3113" s="206"/>
      <c r="OFY3113" s="206"/>
      <c r="OFZ3113" s="206"/>
      <c r="OGA3113" s="206"/>
      <c r="OGB3113" s="206"/>
      <c r="OGC3113" s="206"/>
      <c r="OGD3113" s="206"/>
      <c r="OGE3113" s="206"/>
      <c r="OGF3113" s="206"/>
      <c r="OGG3113" s="206"/>
      <c r="OGH3113" s="206"/>
      <c r="OGI3113" s="206"/>
      <c r="OGJ3113" s="206"/>
      <c r="OGK3113" s="206"/>
      <c r="OGL3113" s="206"/>
      <c r="OGM3113" s="206"/>
      <c r="OGN3113" s="206"/>
      <c r="OGO3113" s="206"/>
      <c r="OGP3113" s="206"/>
      <c r="OGQ3113" s="206"/>
      <c r="OGR3113" s="206"/>
      <c r="OGS3113" s="206"/>
      <c r="OGT3113" s="206"/>
      <c r="OGU3113" s="206"/>
      <c r="OGV3113" s="206"/>
      <c r="OGW3113" s="206"/>
      <c r="OGX3113" s="206"/>
      <c r="OGY3113" s="206"/>
      <c r="OGZ3113" s="206"/>
      <c r="OHA3113" s="206"/>
      <c r="OHB3113" s="206"/>
      <c r="OHC3113" s="206"/>
      <c r="OHD3113" s="206"/>
      <c r="OHE3113" s="206"/>
      <c r="OHF3113" s="206"/>
      <c r="OHG3113" s="206"/>
      <c r="OHH3113" s="206"/>
      <c r="OHI3113" s="206"/>
      <c r="OHJ3113" s="206"/>
      <c r="OHK3113" s="206"/>
      <c r="OHL3113" s="206"/>
      <c r="OHM3113" s="206"/>
      <c r="OHN3113" s="206"/>
      <c r="OHO3113" s="206"/>
      <c r="OHP3113" s="206"/>
      <c r="OHQ3113" s="206"/>
      <c r="OHR3113" s="206"/>
      <c r="OHS3113" s="206"/>
      <c r="OHT3113" s="206"/>
      <c r="OHU3113" s="206"/>
      <c r="OHV3113" s="206"/>
      <c r="OHW3113" s="206"/>
      <c r="OHX3113" s="206"/>
      <c r="OHY3113" s="206"/>
      <c r="OHZ3113" s="206"/>
      <c r="OIA3113" s="206"/>
      <c r="OIB3113" s="206"/>
      <c r="OIC3113" s="206"/>
      <c r="OID3113" s="206"/>
      <c r="OIE3113" s="206"/>
      <c r="OIF3113" s="206"/>
      <c r="OIG3113" s="206"/>
      <c r="OIH3113" s="206"/>
      <c r="OII3113" s="206"/>
      <c r="OIJ3113" s="206"/>
      <c r="OIK3113" s="206"/>
      <c r="OIL3113" s="206"/>
      <c r="OIM3113" s="206"/>
      <c r="OIN3113" s="206"/>
      <c r="OIO3113" s="206"/>
      <c r="OIP3113" s="206"/>
      <c r="OIQ3113" s="206"/>
      <c r="OIR3113" s="206"/>
      <c r="OIS3113" s="206"/>
      <c r="OIT3113" s="206"/>
      <c r="OIU3113" s="206"/>
      <c r="OIV3113" s="206"/>
      <c r="OIW3113" s="206"/>
      <c r="OIX3113" s="206"/>
      <c r="OIY3113" s="206"/>
      <c r="OIZ3113" s="206"/>
      <c r="OJA3113" s="206"/>
      <c r="OJB3113" s="206"/>
      <c r="OJC3113" s="206"/>
      <c r="OJD3113" s="206"/>
      <c r="OJE3113" s="206"/>
      <c r="OJF3113" s="206"/>
      <c r="OJG3113" s="206"/>
      <c r="OJH3113" s="206"/>
      <c r="OJI3113" s="206"/>
      <c r="OJJ3113" s="206"/>
      <c r="OJK3113" s="206"/>
      <c r="OJL3113" s="206"/>
      <c r="OJM3113" s="206"/>
      <c r="OJN3113" s="206"/>
      <c r="OJO3113" s="206"/>
      <c r="OJP3113" s="206"/>
      <c r="OJQ3113" s="206"/>
      <c r="OJR3113" s="206"/>
      <c r="OJS3113" s="206"/>
      <c r="OJT3113" s="206"/>
      <c r="OJU3113" s="206"/>
      <c r="OJV3113" s="206"/>
      <c r="OJW3113" s="206"/>
      <c r="OJX3113" s="206"/>
      <c r="OJY3113" s="206"/>
      <c r="OJZ3113" s="206"/>
      <c r="OKA3113" s="206"/>
      <c r="OKB3113" s="206"/>
      <c r="OKC3113" s="206"/>
      <c r="OKD3113" s="206"/>
      <c r="OKE3113" s="206"/>
      <c r="OKF3113" s="206"/>
      <c r="OKG3113" s="206"/>
      <c r="OKH3113" s="206"/>
      <c r="OKI3113" s="206"/>
      <c r="OKJ3113" s="206"/>
      <c r="OKK3113" s="206"/>
      <c r="OKL3113" s="206"/>
      <c r="OKM3113" s="206"/>
      <c r="OKN3113" s="206"/>
      <c r="OKO3113" s="206"/>
      <c r="OKP3113" s="206"/>
      <c r="OKQ3113" s="206"/>
      <c r="OKR3113" s="206"/>
      <c r="OKS3113" s="206"/>
      <c r="OKT3113" s="206"/>
      <c r="OKU3113" s="206"/>
      <c r="OKV3113" s="206"/>
      <c r="OKW3113" s="206"/>
      <c r="OKX3113" s="206"/>
      <c r="OKY3113" s="206"/>
      <c r="OKZ3113" s="206"/>
      <c r="OLA3113" s="206"/>
      <c r="OLB3113" s="206"/>
      <c r="OLC3113" s="206"/>
      <c r="OLD3113" s="206"/>
      <c r="OLE3113" s="206"/>
      <c r="OLF3113" s="206"/>
      <c r="OLG3113" s="206"/>
      <c r="OLH3113" s="206"/>
      <c r="OLI3113" s="206"/>
      <c r="OLJ3113" s="206"/>
      <c r="OLK3113" s="206"/>
      <c r="OLL3113" s="206"/>
      <c r="OLM3113" s="206"/>
      <c r="OLN3113" s="206"/>
      <c r="OLO3113" s="206"/>
      <c r="OLP3113" s="206"/>
      <c r="OLQ3113" s="206"/>
      <c r="OLR3113" s="206"/>
      <c r="OLS3113" s="206"/>
      <c r="OLT3113" s="206"/>
      <c r="OLU3113" s="206"/>
      <c r="OLV3113" s="206"/>
      <c r="OLW3113" s="206"/>
      <c r="OLX3113" s="206"/>
      <c r="OLY3113" s="206"/>
      <c r="OLZ3113" s="206"/>
      <c r="OMA3113" s="206"/>
      <c r="OMB3113" s="206"/>
      <c r="OMC3113" s="206"/>
      <c r="OMD3113" s="206"/>
      <c r="OME3113" s="206"/>
      <c r="OMF3113" s="206"/>
      <c r="OMG3113" s="206"/>
      <c r="OMH3113" s="206"/>
      <c r="OMI3113" s="206"/>
      <c r="OMJ3113" s="206"/>
      <c r="OMK3113" s="206"/>
      <c r="OML3113" s="206"/>
      <c r="OMM3113" s="206"/>
      <c r="OMN3113" s="206"/>
      <c r="OMO3113" s="206"/>
      <c r="OMP3113" s="206"/>
      <c r="OMQ3113" s="206"/>
      <c r="OMR3113" s="206"/>
      <c r="OMS3113" s="206"/>
      <c r="OMT3113" s="206"/>
      <c r="OMU3113" s="206"/>
      <c r="OMV3113" s="206"/>
      <c r="OMW3113" s="206"/>
      <c r="OMX3113" s="206"/>
      <c r="OMY3113" s="206"/>
      <c r="OMZ3113" s="206"/>
      <c r="ONA3113" s="206"/>
      <c r="ONB3113" s="206"/>
      <c r="ONC3113" s="206"/>
      <c r="OND3113" s="206"/>
      <c r="ONE3113" s="206"/>
      <c r="ONF3113" s="206"/>
      <c r="ONG3113" s="206"/>
      <c r="ONH3113" s="206"/>
      <c r="ONI3113" s="206"/>
      <c r="ONJ3113" s="206"/>
      <c r="ONK3113" s="206"/>
      <c r="ONL3113" s="206"/>
      <c r="ONM3113" s="206"/>
      <c r="ONN3113" s="206"/>
      <c r="ONO3113" s="206"/>
      <c r="ONP3113" s="206"/>
      <c r="ONQ3113" s="206"/>
      <c r="ONR3113" s="206"/>
      <c r="ONS3113" s="206"/>
      <c r="ONT3113" s="206"/>
      <c r="ONU3113" s="206"/>
      <c r="ONV3113" s="206"/>
      <c r="ONW3113" s="206"/>
      <c r="ONX3113" s="206"/>
      <c r="ONY3113" s="206"/>
      <c r="ONZ3113" s="206"/>
      <c r="OOA3113" s="206"/>
      <c r="OOB3113" s="206"/>
      <c r="OOC3113" s="206"/>
      <c r="OOD3113" s="206"/>
      <c r="OOE3113" s="206"/>
      <c r="OOF3113" s="206"/>
      <c r="OOG3113" s="206"/>
      <c r="OOH3113" s="206"/>
      <c r="OOI3113" s="206"/>
      <c r="OOJ3113" s="206"/>
      <c r="OOK3113" s="206"/>
      <c r="OOL3113" s="206"/>
      <c r="OOM3113" s="206"/>
      <c r="OON3113" s="206"/>
      <c r="OOO3113" s="206"/>
      <c r="OOP3113" s="206"/>
      <c r="OOQ3113" s="206"/>
      <c r="OOR3113" s="206"/>
      <c r="OOS3113" s="206"/>
      <c r="OOT3113" s="206"/>
      <c r="OOU3113" s="206"/>
      <c r="OOV3113" s="206"/>
      <c r="OOW3113" s="206"/>
      <c r="OOX3113" s="206"/>
      <c r="OOY3113" s="206"/>
      <c r="OOZ3113" s="206"/>
      <c r="OPA3113" s="206"/>
      <c r="OPB3113" s="206"/>
      <c r="OPC3113" s="206"/>
      <c r="OPD3113" s="206"/>
      <c r="OPE3113" s="206"/>
      <c r="OPF3113" s="206"/>
      <c r="OPG3113" s="206"/>
      <c r="OPH3113" s="206"/>
      <c r="OPI3113" s="206"/>
      <c r="OPJ3113" s="206"/>
      <c r="OPK3113" s="206"/>
      <c r="OPL3113" s="206"/>
      <c r="OPM3113" s="206"/>
      <c r="OPN3113" s="206"/>
      <c r="OPO3113" s="206"/>
      <c r="OPP3113" s="206"/>
      <c r="OPQ3113" s="206"/>
      <c r="OPR3113" s="206"/>
      <c r="OPS3113" s="206"/>
      <c r="OPT3113" s="206"/>
      <c r="OPU3113" s="206"/>
      <c r="OPV3113" s="206"/>
      <c r="OPW3113" s="206"/>
      <c r="OPX3113" s="206"/>
      <c r="OPY3113" s="206"/>
      <c r="OPZ3113" s="206"/>
      <c r="OQA3113" s="206"/>
      <c r="OQB3113" s="206"/>
      <c r="OQC3113" s="206"/>
      <c r="OQD3113" s="206"/>
      <c r="OQE3113" s="206"/>
      <c r="OQF3113" s="206"/>
      <c r="OQG3113" s="206"/>
      <c r="OQH3113" s="206"/>
      <c r="OQI3113" s="206"/>
      <c r="OQJ3113" s="206"/>
      <c r="OQK3113" s="206"/>
      <c r="OQL3113" s="206"/>
      <c r="OQM3113" s="206"/>
      <c r="OQN3113" s="206"/>
      <c r="OQO3113" s="206"/>
      <c r="OQP3113" s="206"/>
      <c r="OQQ3113" s="206"/>
      <c r="OQR3113" s="206"/>
      <c r="OQS3113" s="206"/>
      <c r="OQT3113" s="206"/>
      <c r="OQU3113" s="206"/>
      <c r="OQV3113" s="206"/>
      <c r="OQW3113" s="206"/>
      <c r="OQX3113" s="206"/>
      <c r="OQY3113" s="206"/>
      <c r="OQZ3113" s="206"/>
      <c r="ORA3113" s="206"/>
      <c r="ORB3113" s="206"/>
      <c r="ORC3113" s="206"/>
      <c r="ORD3113" s="206"/>
      <c r="ORE3113" s="206"/>
      <c r="ORF3113" s="206"/>
      <c r="ORG3113" s="206"/>
      <c r="ORH3113" s="206"/>
      <c r="ORI3113" s="206"/>
      <c r="ORJ3113" s="206"/>
      <c r="ORK3113" s="206"/>
      <c r="ORL3113" s="206"/>
      <c r="ORM3113" s="206"/>
      <c r="ORN3113" s="206"/>
      <c r="ORO3113" s="206"/>
      <c r="ORP3113" s="206"/>
      <c r="ORQ3113" s="206"/>
      <c r="ORR3113" s="206"/>
      <c r="ORS3113" s="206"/>
      <c r="ORT3113" s="206"/>
      <c r="ORU3113" s="206"/>
      <c r="ORV3113" s="206"/>
      <c r="ORW3113" s="206"/>
      <c r="ORX3113" s="206"/>
      <c r="ORY3113" s="206"/>
      <c r="ORZ3113" s="206"/>
      <c r="OSA3113" s="206"/>
      <c r="OSB3113" s="206"/>
      <c r="OSC3113" s="206"/>
      <c r="OSD3113" s="206"/>
      <c r="OSE3113" s="206"/>
      <c r="OSF3113" s="206"/>
      <c r="OSG3113" s="206"/>
      <c r="OSH3113" s="206"/>
      <c r="OSI3113" s="206"/>
      <c r="OSJ3113" s="206"/>
      <c r="OSK3113" s="206"/>
      <c r="OSL3113" s="206"/>
      <c r="OSM3113" s="206"/>
      <c r="OSN3113" s="206"/>
      <c r="OSO3113" s="206"/>
      <c r="OSP3113" s="206"/>
      <c r="OSQ3113" s="206"/>
      <c r="OSR3113" s="206"/>
      <c r="OSS3113" s="206"/>
      <c r="OST3113" s="206"/>
      <c r="OSU3113" s="206"/>
      <c r="OSV3113" s="206"/>
      <c r="OSW3113" s="206"/>
      <c r="OSX3113" s="206"/>
      <c r="OSY3113" s="206"/>
      <c r="OSZ3113" s="206"/>
      <c r="OTA3113" s="206"/>
      <c r="OTB3113" s="206"/>
      <c r="OTC3113" s="206"/>
      <c r="OTD3113" s="206"/>
      <c r="OTE3113" s="206"/>
      <c r="OTF3113" s="206"/>
      <c r="OTG3113" s="206"/>
      <c r="OTH3113" s="206"/>
      <c r="OTI3113" s="206"/>
      <c r="OTJ3113" s="206"/>
      <c r="OTK3113" s="206"/>
      <c r="OTL3113" s="206"/>
      <c r="OTM3113" s="206"/>
      <c r="OTN3113" s="206"/>
      <c r="OTO3113" s="206"/>
      <c r="OTP3113" s="206"/>
      <c r="OTQ3113" s="206"/>
      <c r="OTR3113" s="206"/>
      <c r="OTS3113" s="206"/>
      <c r="OTT3113" s="206"/>
      <c r="OTU3113" s="206"/>
      <c r="OTV3113" s="206"/>
      <c r="OTW3113" s="206"/>
      <c r="OTX3113" s="206"/>
      <c r="OTY3113" s="206"/>
      <c r="OTZ3113" s="206"/>
      <c r="OUA3113" s="206"/>
      <c r="OUB3113" s="206"/>
      <c r="OUC3113" s="206"/>
      <c r="OUD3113" s="206"/>
      <c r="OUE3113" s="206"/>
      <c r="OUF3113" s="206"/>
      <c r="OUG3113" s="206"/>
      <c r="OUH3113" s="206"/>
      <c r="OUI3113" s="206"/>
      <c r="OUJ3113" s="206"/>
      <c r="OUK3113" s="206"/>
      <c r="OUL3113" s="206"/>
      <c r="OUM3113" s="206"/>
      <c r="OUN3113" s="206"/>
      <c r="OUO3113" s="206"/>
      <c r="OUP3113" s="206"/>
      <c r="OUQ3113" s="206"/>
      <c r="OUR3113" s="206"/>
      <c r="OUS3113" s="206"/>
      <c r="OUT3113" s="206"/>
      <c r="OUU3113" s="206"/>
      <c r="OUV3113" s="206"/>
      <c r="OUW3113" s="206"/>
      <c r="OUX3113" s="206"/>
      <c r="OUY3113" s="206"/>
      <c r="OUZ3113" s="206"/>
      <c r="OVA3113" s="206"/>
      <c r="OVB3113" s="206"/>
      <c r="OVC3113" s="206"/>
      <c r="OVD3113" s="206"/>
      <c r="OVE3113" s="206"/>
      <c r="OVF3113" s="206"/>
      <c r="OVG3113" s="206"/>
      <c r="OVH3113" s="206"/>
      <c r="OVI3113" s="206"/>
      <c r="OVJ3113" s="206"/>
      <c r="OVK3113" s="206"/>
      <c r="OVL3113" s="206"/>
      <c r="OVM3113" s="206"/>
      <c r="OVN3113" s="206"/>
      <c r="OVO3113" s="206"/>
      <c r="OVP3113" s="206"/>
      <c r="OVQ3113" s="206"/>
      <c r="OVR3113" s="206"/>
      <c r="OVS3113" s="206"/>
      <c r="OVT3113" s="206"/>
      <c r="OVU3113" s="206"/>
      <c r="OVV3113" s="206"/>
      <c r="OVW3113" s="206"/>
      <c r="OVX3113" s="206"/>
      <c r="OVY3113" s="206"/>
      <c r="OVZ3113" s="206"/>
      <c r="OWA3113" s="206"/>
      <c r="OWB3113" s="206"/>
      <c r="OWC3113" s="206"/>
      <c r="OWD3113" s="206"/>
      <c r="OWE3113" s="206"/>
      <c r="OWF3113" s="206"/>
      <c r="OWG3113" s="206"/>
      <c r="OWH3113" s="206"/>
      <c r="OWI3113" s="206"/>
      <c r="OWJ3113" s="206"/>
      <c r="OWK3113" s="206"/>
      <c r="OWL3113" s="206"/>
      <c r="OWM3113" s="206"/>
      <c r="OWN3113" s="206"/>
      <c r="OWO3113" s="206"/>
      <c r="OWP3113" s="206"/>
      <c r="OWQ3113" s="206"/>
      <c r="OWR3113" s="206"/>
      <c r="OWS3113" s="206"/>
      <c r="OWT3113" s="206"/>
      <c r="OWU3113" s="206"/>
      <c r="OWV3113" s="206"/>
      <c r="OWW3113" s="206"/>
      <c r="OWX3113" s="206"/>
      <c r="OWY3113" s="206"/>
      <c r="OWZ3113" s="206"/>
      <c r="OXA3113" s="206"/>
      <c r="OXB3113" s="206"/>
      <c r="OXC3113" s="206"/>
      <c r="OXD3113" s="206"/>
      <c r="OXE3113" s="206"/>
      <c r="OXF3113" s="206"/>
      <c r="OXG3113" s="206"/>
      <c r="OXH3113" s="206"/>
      <c r="OXI3113" s="206"/>
      <c r="OXJ3113" s="206"/>
      <c r="OXK3113" s="206"/>
      <c r="OXL3113" s="206"/>
      <c r="OXM3113" s="206"/>
      <c r="OXN3113" s="206"/>
      <c r="OXO3113" s="206"/>
      <c r="OXP3113" s="206"/>
      <c r="OXQ3113" s="206"/>
      <c r="OXR3113" s="206"/>
      <c r="OXS3113" s="206"/>
      <c r="OXT3113" s="206"/>
      <c r="OXU3113" s="206"/>
      <c r="OXV3113" s="206"/>
      <c r="OXW3113" s="206"/>
      <c r="OXX3113" s="206"/>
      <c r="OXY3113" s="206"/>
      <c r="OXZ3113" s="206"/>
      <c r="OYA3113" s="206"/>
      <c r="OYB3113" s="206"/>
      <c r="OYC3113" s="206"/>
      <c r="OYD3113" s="206"/>
      <c r="OYE3113" s="206"/>
      <c r="OYF3113" s="206"/>
      <c r="OYG3113" s="206"/>
      <c r="OYH3113" s="206"/>
      <c r="OYI3113" s="206"/>
      <c r="OYJ3113" s="206"/>
      <c r="OYK3113" s="206"/>
      <c r="OYL3113" s="206"/>
      <c r="OYM3113" s="206"/>
      <c r="OYN3113" s="206"/>
      <c r="OYO3113" s="206"/>
      <c r="OYP3113" s="206"/>
      <c r="OYQ3113" s="206"/>
      <c r="OYR3113" s="206"/>
      <c r="OYS3113" s="206"/>
      <c r="OYT3113" s="206"/>
      <c r="OYU3113" s="206"/>
      <c r="OYV3113" s="206"/>
      <c r="OYW3113" s="206"/>
      <c r="OYX3113" s="206"/>
      <c r="OYY3113" s="206"/>
      <c r="OYZ3113" s="206"/>
      <c r="OZA3113" s="206"/>
      <c r="OZB3113" s="206"/>
      <c r="OZC3113" s="206"/>
      <c r="OZD3113" s="206"/>
      <c r="OZE3113" s="206"/>
      <c r="OZF3113" s="206"/>
      <c r="OZG3113" s="206"/>
      <c r="OZH3113" s="206"/>
      <c r="OZI3113" s="206"/>
      <c r="OZJ3113" s="206"/>
      <c r="OZK3113" s="206"/>
      <c r="OZL3113" s="206"/>
      <c r="OZM3113" s="206"/>
      <c r="OZN3113" s="206"/>
      <c r="OZO3113" s="206"/>
      <c r="OZP3113" s="206"/>
      <c r="OZQ3113" s="206"/>
      <c r="OZR3113" s="206"/>
      <c r="OZS3113" s="206"/>
      <c r="OZT3113" s="206"/>
      <c r="OZU3113" s="206"/>
      <c r="OZV3113" s="206"/>
      <c r="OZW3113" s="206"/>
      <c r="OZX3113" s="206"/>
      <c r="OZY3113" s="206"/>
      <c r="OZZ3113" s="206"/>
      <c r="PAA3113" s="206"/>
      <c r="PAB3113" s="206"/>
      <c r="PAC3113" s="206"/>
      <c r="PAD3113" s="206"/>
      <c r="PAE3113" s="206"/>
      <c r="PAF3113" s="206"/>
      <c r="PAG3113" s="206"/>
      <c r="PAH3113" s="206"/>
      <c r="PAI3113" s="206"/>
      <c r="PAJ3113" s="206"/>
      <c r="PAK3113" s="206"/>
      <c r="PAL3113" s="206"/>
      <c r="PAM3113" s="206"/>
      <c r="PAN3113" s="206"/>
      <c r="PAO3113" s="206"/>
      <c r="PAP3113" s="206"/>
      <c r="PAQ3113" s="206"/>
      <c r="PAR3113" s="206"/>
      <c r="PAS3113" s="206"/>
      <c r="PAT3113" s="206"/>
      <c r="PAU3113" s="206"/>
      <c r="PAV3113" s="206"/>
      <c r="PAW3113" s="206"/>
      <c r="PAX3113" s="206"/>
      <c r="PAY3113" s="206"/>
      <c r="PAZ3113" s="206"/>
      <c r="PBA3113" s="206"/>
      <c r="PBB3113" s="206"/>
      <c r="PBC3113" s="206"/>
      <c r="PBD3113" s="206"/>
      <c r="PBE3113" s="206"/>
      <c r="PBF3113" s="206"/>
      <c r="PBG3113" s="206"/>
      <c r="PBH3113" s="206"/>
      <c r="PBI3113" s="206"/>
      <c r="PBJ3113" s="206"/>
      <c r="PBK3113" s="206"/>
      <c r="PBL3113" s="206"/>
      <c r="PBM3113" s="206"/>
      <c r="PBN3113" s="206"/>
      <c r="PBO3113" s="206"/>
      <c r="PBP3113" s="206"/>
      <c r="PBQ3113" s="206"/>
      <c r="PBR3113" s="206"/>
      <c r="PBS3113" s="206"/>
      <c r="PBT3113" s="206"/>
      <c r="PBU3113" s="206"/>
      <c r="PBV3113" s="206"/>
      <c r="PBW3113" s="206"/>
      <c r="PBX3113" s="206"/>
      <c r="PBY3113" s="206"/>
      <c r="PBZ3113" s="206"/>
      <c r="PCA3113" s="206"/>
      <c r="PCB3113" s="206"/>
      <c r="PCC3113" s="206"/>
      <c r="PCD3113" s="206"/>
      <c r="PCE3113" s="206"/>
      <c r="PCF3113" s="206"/>
      <c r="PCG3113" s="206"/>
      <c r="PCH3113" s="206"/>
      <c r="PCI3113" s="206"/>
      <c r="PCJ3113" s="206"/>
      <c r="PCK3113" s="206"/>
      <c r="PCL3113" s="206"/>
      <c r="PCM3113" s="206"/>
      <c r="PCN3113" s="206"/>
      <c r="PCO3113" s="206"/>
      <c r="PCP3113" s="206"/>
      <c r="PCQ3113" s="206"/>
      <c r="PCR3113" s="206"/>
      <c r="PCS3113" s="206"/>
      <c r="PCT3113" s="206"/>
      <c r="PCU3113" s="206"/>
      <c r="PCV3113" s="206"/>
      <c r="PCW3113" s="206"/>
      <c r="PCX3113" s="206"/>
      <c r="PCY3113" s="206"/>
      <c r="PCZ3113" s="206"/>
      <c r="PDA3113" s="206"/>
      <c r="PDB3113" s="206"/>
      <c r="PDC3113" s="206"/>
      <c r="PDD3113" s="206"/>
      <c r="PDE3113" s="206"/>
      <c r="PDF3113" s="206"/>
      <c r="PDG3113" s="206"/>
      <c r="PDH3113" s="206"/>
      <c r="PDI3113" s="206"/>
      <c r="PDJ3113" s="206"/>
      <c r="PDK3113" s="206"/>
      <c r="PDL3113" s="206"/>
      <c r="PDM3113" s="206"/>
      <c r="PDN3113" s="206"/>
      <c r="PDO3113" s="206"/>
      <c r="PDP3113" s="206"/>
      <c r="PDQ3113" s="206"/>
      <c r="PDR3113" s="206"/>
      <c r="PDS3113" s="206"/>
      <c r="PDT3113" s="206"/>
      <c r="PDU3113" s="206"/>
      <c r="PDV3113" s="206"/>
      <c r="PDW3113" s="206"/>
      <c r="PDX3113" s="206"/>
      <c r="PDY3113" s="206"/>
      <c r="PDZ3113" s="206"/>
      <c r="PEA3113" s="206"/>
      <c r="PEB3113" s="206"/>
      <c r="PEC3113" s="206"/>
      <c r="PED3113" s="206"/>
      <c r="PEE3113" s="206"/>
      <c r="PEF3113" s="206"/>
      <c r="PEG3113" s="206"/>
      <c r="PEH3113" s="206"/>
      <c r="PEI3113" s="206"/>
      <c r="PEJ3113" s="206"/>
      <c r="PEK3113" s="206"/>
      <c r="PEL3113" s="206"/>
      <c r="PEM3113" s="206"/>
      <c r="PEN3113" s="206"/>
      <c r="PEO3113" s="206"/>
      <c r="PEP3113" s="206"/>
      <c r="PEQ3113" s="206"/>
      <c r="PER3113" s="206"/>
      <c r="PES3113" s="206"/>
      <c r="PET3113" s="206"/>
      <c r="PEU3113" s="206"/>
      <c r="PEV3113" s="206"/>
      <c r="PEW3113" s="206"/>
      <c r="PEX3113" s="206"/>
      <c r="PEY3113" s="206"/>
      <c r="PEZ3113" s="206"/>
      <c r="PFA3113" s="206"/>
      <c r="PFB3113" s="206"/>
      <c r="PFC3113" s="206"/>
      <c r="PFD3113" s="206"/>
      <c r="PFE3113" s="206"/>
      <c r="PFF3113" s="206"/>
      <c r="PFG3113" s="206"/>
      <c r="PFH3113" s="206"/>
      <c r="PFI3113" s="206"/>
      <c r="PFJ3113" s="206"/>
      <c r="PFK3113" s="206"/>
      <c r="PFL3113" s="206"/>
      <c r="PFM3113" s="206"/>
      <c r="PFN3113" s="206"/>
      <c r="PFO3113" s="206"/>
      <c r="PFP3113" s="206"/>
      <c r="PFQ3113" s="206"/>
      <c r="PFR3113" s="206"/>
      <c r="PFS3113" s="206"/>
      <c r="PFT3113" s="206"/>
      <c r="PFU3113" s="206"/>
      <c r="PFV3113" s="206"/>
      <c r="PFW3113" s="206"/>
      <c r="PFX3113" s="206"/>
      <c r="PFY3113" s="206"/>
      <c r="PFZ3113" s="206"/>
      <c r="PGA3113" s="206"/>
      <c r="PGB3113" s="206"/>
      <c r="PGC3113" s="206"/>
      <c r="PGD3113" s="206"/>
      <c r="PGE3113" s="206"/>
      <c r="PGF3113" s="206"/>
      <c r="PGG3113" s="206"/>
      <c r="PGH3113" s="206"/>
      <c r="PGI3113" s="206"/>
      <c r="PGJ3113" s="206"/>
      <c r="PGK3113" s="206"/>
      <c r="PGL3113" s="206"/>
      <c r="PGM3113" s="206"/>
      <c r="PGN3113" s="206"/>
      <c r="PGO3113" s="206"/>
      <c r="PGP3113" s="206"/>
      <c r="PGQ3113" s="206"/>
      <c r="PGR3113" s="206"/>
      <c r="PGS3113" s="206"/>
      <c r="PGT3113" s="206"/>
      <c r="PGU3113" s="206"/>
      <c r="PGV3113" s="206"/>
      <c r="PGW3113" s="206"/>
      <c r="PGX3113" s="206"/>
      <c r="PGY3113" s="206"/>
      <c r="PGZ3113" s="206"/>
      <c r="PHA3113" s="206"/>
      <c r="PHB3113" s="206"/>
      <c r="PHC3113" s="206"/>
      <c r="PHD3113" s="206"/>
      <c r="PHE3113" s="206"/>
      <c r="PHF3113" s="206"/>
      <c r="PHG3113" s="206"/>
      <c r="PHH3113" s="206"/>
      <c r="PHI3113" s="206"/>
      <c r="PHJ3113" s="206"/>
      <c r="PHK3113" s="206"/>
      <c r="PHL3113" s="206"/>
      <c r="PHM3113" s="206"/>
      <c r="PHN3113" s="206"/>
      <c r="PHO3113" s="206"/>
      <c r="PHP3113" s="206"/>
      <c r="PHQ3113" s="206"/>
      <c r="PHR3113" s="206"/>
      <c r="PHS3113" s="206"/>
      <c r="PHT3113" s="206"/>
      <c r="PHU3113" s="206"/>
      <c r="PHV3113" s="206"/>
      <c r="PHW3113" s="206"/>
      <c r="PHX3113" s="206"/>
      <c r="PHY3113" s="206"/>
      <c r="PHZ3113" s="206"/>
      <c r="PIA3113" s="206"/>
      <c r="PIB3113" s="206"/>
      <c r="PIC3113" s="206"/>
      <c r="PID3113" s="206"/>
      <c r="PIE3113" s="206"/>
      <c r="PIF3113" s="206"/>
      <c r="PIG3113" s="206"/>
      <c r="PIH3113" s="206"/>
      <c r="PII3113" s="206"/>
      <c r="PIJ3113" s="206"/>
      <c r="PIK3113" s="206"/>
      <c r="PIL3113" s="206"/>
      <c r="PIM3113" s="206"/>
      <c r="PIN3113" s="206"/>
      <c r="PIO3113" s="206"/>
      <c r="PIP3113" s="206"/>
      <c r="PIQ3113" s="206"/>
      <c r="PIR3113" s="206"/>
      <c r="PIS3113" s="206"/>
      <c r="PIT3113" s="206"/>
      <c r="PIU3113" s="206"/>
      <c r="PIV3113" s="206"/>
      <c r="PIW3113" s="206"/>
      <c r="PIX3113" s="206"/>
      <c r="PIY3113" s="206"/>
      <c r="PIZ3113" s="206"/>
      <c r="PJA3113" s="206"/>
      <c r="PJB3113" s="206"/>
      <c r="PJC3113" s="206"/>
      <c r="PJD3113" s="206"/>
      <c r="PJE3113" s="206"/>
      <c r="PJF3113" s="206"/>
      <c r="PJG3113" s="206"/>
      <c r="PJH3113" s="206"/>
      <c r="PJI3113" s="206"/>
      <c r="PJJ3113" s="206"/>
      <c r="PJK3113" s="206"/>
      <c r="PJL3113" s="206"/>
      <c r="PJM3113" s="206"/>
      <c r="PJN3113" s="206"/>
      <c r="PJO3113" s="206"/>
      <c r="PJP3113" s="206"/>
      <c r="PJQ3113" s="206"/>
      <c r="PJR3113" s="206"/>
      <c r="PJS3113" s="206"/>
      <c r="PJT3113" s="206"/>
      <c r="PJU3113" s="206"/>
      <c r="PJV3113" s="206"/>
      <c r="PJW3113" s="206"/>
      <c r="PJX3113" s="206"/>
      <c r="PJY3113" s="206"/>
      <c r="PJZ3113" s="206"/>
      <c r="PKA3113" s="206"/>
      <c r="PKB3113" s="206"/>
      <c r="PKC3113" s="206"/>
      <c r="PKD3113" s="206"/>
      <c r="PKE3113" s="206"/>
      <c r="PKF3113" s="206"/>
      <c r="PKG3113" s="206"/>
      <c r="PKH3113" s="206"/>
      <c r="PKI3113" s="206"/>
      <c r="PKJ3113" s="206"/>
      <c r="PKK3113" s="206"/>
      <c r="PKL3113" s="206"/>
      <c r="PKM3113" s="206"/>
      <c r="PKN3113" s="206"/>
      <c r="PKO3113" s="206"/>
      <c r="PKP3113" s="206"/>
      <c r="PKQ3113" s="206"/>
      <c r="PKR3113" s="206"/>
      <c r="PKS3113" s="206"/>
      <c r="PKT3113" s="206"/>
      <c r="PKU3113" s="206"/>
      <c r="PKV3113" s="206"/>
      <c r="PKW3113" s="206"/>
      <c r="PKX3113" s="206"/>
      <c r="PKY3113" s="206"/>
      <c r="PKZ3113" s="206"/>
      <c r="PLA3113" s="206"/>
      <c r="PLB3113" s="206"/>
      <c r="PLC3113" s="206"/>
      <c r="PLD3113" s="206"/>
      <c r="PLE3113" s="206"/>
      <c r="PLF3113" s="206"/>
      <c r="PLG3113" s="206"/>
      <c r="PLH3113" s="206"/>
      <c r="PLI3113" s="206"/>
      <c r="PLJ3113" s="206"/>
      <c r="PLK3113" s="206"/>
      <c r="PLL3113" s="206"/>
      <c r="PLM3113" s="206"/>
      <c r="PLN3113" s="206"/>
      <c r="PLO3113" s="206"/>
      <c r="PLP3113" s="206"/>
      <c r="PLQ3113" s="206"/>
      <c r="PLR3113" s="206"/>
      <c r="PLS3113" s="206"/>
      <c r="PLT3113" s="206"/>
      <c r="PLU3113" s="206"/>
      <c r="PLV3113" s="206"/>
      <c r="PLW3113" s="206"/>
      <c r="PLX3113" s="206"/>
      <c r="PLY3113" s="206"/>
      <c r="PLZ3113" s="206"/>
      <c r="PMA3113" s="206"/>
      <c r="PMB3113" s="206"/>
      <c r="PMC3113" s="206"/>
      <c r="PMD3113" s="206"/>
      <c r="PME3113" s="206"/>
      <c r="PMF3113" s="206"/>
      <c r="PMG3113" s="206"/>
      <c r="PMH3113" s="206"/>
      <c r="PMI3113" s="206"/>
      <c r="PMJ3113" s="206"/>
      <c r="PMK3113" s="206"/>
      <c r="PML3113" s="206"/>
      <c r="PMM3113" s="206"/>
      <c r="PMN3113" s="206"/>
      <c r="PMO3113" s="206"/>
      <c r="PMP3113" s="206"/>
      <c r="PMQ3113" s="206"/>
      <c r="PMR3113" s="206"/>
      <c r="PMS3113" s="206"/>
      <c r="PMT3113" s="206"/>
      <c r="PMU3113" s="206"/>
      <c r="PMV3113" s="206"/>
      <c r="PMW3113" s="206"/>
      <c r="PMX3113" s="206"/>
      <c r="PMY3113" s="206"/>
      <c r="PMZ3113" s="206"/>
      <c r="PNA3113" s="206"/>
      <c r="PNB3113" s="206"/>
      <c r="PNC3113" s="206"/>
      <c r="PND3113" s="206"/>
      <c r="PNE3113" s="206"/>
      <c r="PNF3113" s="206"/>
      <c r="PNG3113" s="206"/>
      <c r="PNH3113" s="206"/>
      <c r="PNI3113" s="206"/>
      <c r="PNJ3113" s="206"/>
      <c r="PNK3113" s="206"/>
      <c r="PNL3113" s="206"/>
      <c r="PNM3113" s="206"/>
      <c r="PNN3113" s="206"/>
      <c r="PNO3113" s="206"/>
      <c r="PNP3113" s="206"/>
      <c r="PNQ3113" s="206"/>
      <c r="PNR3113" s="206"/>
      <c r="PNS3113" s="206"/>
      <c r="PNT3113" s="206"/>
      <c r="PNU3113" s="206"/>
      <c r="PNV3113" s="206"/>
      <c r="PNW3113" s="206"/>
      <c r="PNX3113" s="206"/>
      <c r="PNY3113" s="206"/>
      <c r="PNZ3113" s="206"/>
      <c r="POA3113" s="206"/>
      <c r="POB3113" s="206"/>
      <c r="POC3113" s="206"/>
      <c r="POD3113" s="206"/>
      <c r="POE3113" s="206"/>
      <c r="POF3113" s="206"/>
      <c r="POG3113" s="206"/>
      <c r="POH3113" s="206"/>
      <c r="POI3113" s="206"/>
      <c r="POJ3113" s="206"/>
      <c r="POK3113" s="206"/>
      <c r="POL3113" s="206"/>
      <c r="POM3113" s="206"/>
      <c r="PON3113" s="206"/>
      <c r="POO3113" s="206"/>
      <c r="POP3113" s="206"/>
      <c r="POQ3113" s="206"/>
      <c r="POR3113" s="206"/>
      <c r="POS3113" s="206"/>
      <c r="POT3113" s="206"/>
      <c r="POU3113" s="206"/>
      <c r="POV3113" s="206"/>
      <c r="POW3113" s="206"/>
      <c r="POX3113" s="206"/>
      <c r="POY3113" s="206"/>
      <c r="POZ3113" s="206"/>
      <c r="PPA3113" s="206"/>
      <c r="PPB3113" s="206"/>
      <c r="PPC3113" s="206"/>
      <c r="PPD3113" s="206"/>
      <c r="PPE3113" s="206"/>
      <c r="PPF3113" s="206"/>
      <c r="PPG3113" s="206"/>
      <c r="PPH3113" s="206"/>
      <c r="PPI3113" s="206"/>
      <c r="PPJ3113" s="206"/>
      <c r="PPK3113" s="206"/>
      <c r="PPL3113" s="206"/>
      <c r="PPM3113" s="206"/>
      <c r="PPN3113" s="206"/>
      <c r="PPO3113" s="206"/>
      <c r="PPP3113" s="206"/>
      <c r="PPQ3113" s="206"/>
      <c r="PPR3113" s="206"/>
      <c r="PPS3113" s="206"/>
      <c r="PPT3113" s="206"/>
      <c r="PPU3113" s="206"/>
      <c r="PPV3113" s="206"/>
      <c r="PPW3113" s="206"/>
      <c r="PPX3113" s="206"/>
      <c r="PPY3113" s="206"/>
      <c r="PPZ3113" s="206"/>
      <c r="PQA3113" s="206"/>
      <c r="PQB3113" s="206"/>
      <c r="PQC3113" s="206"/>
      <c r="PQD3113" s="206"/>
      <c r="PQE3113" s="206"/>
      <c r="PQF3113" s="206"/>
      <c r="PQG3113" s="206"/>
      <c r="PQH3113" s="206"/>
      <c r="PQI3113" s="206"/>
      <c r="PQJ3113" s="206"/>
      <c r="PQK3113" s="206"/>
      <c r="PQL3113" s="206"/>
      <c r="PQM3113" s="206"/>
      <c r="PQN3113" s="206"/>
      <c r="PQO3113" s="206"/>
      <c r="PQP3113" s="206"/>
      <c r="PQQ3113" s="206"/>
      <c r="PQR3113" s="206"/>
      <c r="PQS3113" s="206"/>
      <c r="PQT3113" s="206"/>
      <c r="PQU3113" s="206"/>
      <c r="PQV3113" s="206"/>
      <c r="PQW3113" s="206"/>
      <c r="PQX3113" s="206"/>
      <c r="PQY3113" s="206"/>
      <c r="PQZ3113" s="206"/>
      <c r="PRA3113" s="206"/>
      <c r="PRB3113" s="206"/>
      <c r="PRC3113" s="206"/>
      <c r="PRD3113" s="206"/>
      <c r="PRE3113" s="206"/>
      <c r="PRF3113" s="206"/>
      <c r="PRG3113" s="206"/>
      <c r="PRH3113" s="206"/>
      <c r="PRI3113" s="206"/>
      <c r="PRJ3113" s="206"/>
      <c r="PRK3113" s="206"/>
      <c r="PRL3113" s="206"/>
      <c r="PRM3113" s="206"/>
      <c r="PRN3113" s="206"/>
      <c r="PRO3113" s="206"/>
      <c r="PRP3113" s="206"/>
      <c r="PRQ3113" s="206"/>
      <c r="PRR3113" s="206"/>
      <c r="PRS3113" s="206"/>
      <c r="PRT3113" s="206"/>
      <c r="PRU3113" s="206"/>
      <c r="PRV3113" s="206"/>
      <c r="PRW3113" s="206"/>
      <c r="PRX3113" s="206"/>
      <c r="PRY3113" s="206"/>
      <c r="PRZ3113" s="206"/>
      <c r="PSA3113" s="206"/>
      <c r="PSB3113" s="206"/>
      <c r="PSC3113" s="206"/>
      <c r="PSD3113" s="206"/>
      <c r="PSE3113" s="206"/>
      <c r="PSF3113" s="206"/>
      <c r="PSG3113" s="206"/>
      <c r="PSH3113" s="206"/>
      <c r="PSI3113" s="206"/>
      <c r="PSJ3113" s="206"/>
      <c r="PSK3113" s="206"/>
      <c r="PSL3113" s="206"/>
      <c r="PSM3113" s="206"/>
      <c r="PSN3113" s="206"/>
      <c r="PSO3113" s="206"/>
      <c r="PSP3113" s="206"/>
      <c r="PSQ3113" s="206"/>
      <c r="PSR3113" s="206"/>
      <c r="PSS3113" s="206"/>
      <c r="PST3113" s="206"/>
      <c r="PSU3113" s="206"/>
      <c r="PSV3113" s="206"/>
      <c r="PSW3113" s="206"/>
      <c r="PSX3113" s="206"/>
      <c r="PSY3113" s="206"/>
      <c r="PSZ3113" s="206"/>
      <c r="PTA3113" s="206"/>
      <c r="PTB3113" s="206"/>
      <c r="PTC3113" s="206"/>
      <c r="PTD3113" s="206"/>
      <c r="PTE3113" s="206"/>
      <c r="PTF3113" s="206"/>
      <c r="PTG3113" s="206"/>
      <c r="PTH3113" s="206"/>
      <c r="PTI3113" s="206"/>
      <c r="PTJ3113" s="206"/>
      <c r="PTK3113" s="206"/>
      <c r="PTL3113" s="206"/>
      <c r="PTM3113" s="206"/>
      <c r="PTN3113" s="206"/>
      <c r="PTO3113" s="206"/>
      <c r="PTP3113" s="206"/>
      <c r="PTQ3113" s="206"/>
      <c r="PTR3113" s="206"/>
      <c r="PTS3113" s="206"/>
      <c r="PTT3113" s="206"/>
      <c r="PTU3113" s="206"/>
      <c r="PTV3113" s="206"/>
      <c r="PTW3113" s="206"/>
      <c r="PTX3113" s="206"/>
      <c r="PTY3113" s="206"/>
      <c r="PTZ3113" s="206"/>
      <c r="PUA3113" s="206"/>
      <c r="PUB3113" s="206"/>
      <c r="PUC3113" s="206"/>
      <c r="PUD3113" s="206"/>
      <c r="PUE3113" s="206"/>
      <c r="PUF3113" s="206"/>
      <c r="PUG3113" s="206"/>
      <c r="PUH3113" s="206"/>
      <c r="PUI3113" s="206"/>
      <c r="PUJ3113" s="206"/>
      <c r="PUK3113" s="206"/>
      <c r="PUL3113" s="206"/>
      <c r="PUM3113" s="206"/>
      <c r="PUN3113" s="206"/>
      <c r="PUO3113" s="206"/>
      <c r="PUP3113" s="206"/>
      <c r="PUQ3113" s="206"/>
      <c r="PUR3113" s="206"/>
      <c r="PUS3113" s="206"/>
      <c r="PUT3113" s="206"/>
      <c r="PUU3113" s="206"/>
      <c r="PUV3113" s="206"/>
      <c r="PUW3113" s="206"/>
      <c r="PUX3113" s="206"/>
      <c r="PUY3113" s="206"/>
      <c r="PUZ3113" s="206"/>
      <c r="PVA3113" s="206"/>
      <c r="PVB3113" s="206"/>
      <c r="PVC3113" s="206"/>
      <c r="PVD3113" s="206"/>
      <c r="PVE3113" s="206"/>
      <c r="PVF3113" s="206"/>
      <c r="PVG3113" s="206"/>
      <c r="PVH3113" s="206"/>
      <c r="PVI3113" s="206"/>
      <c r="PVJ3113" s="206"/>
      <c r="PVK3113" s="206"/>
      <c r="PVL3113" s="206"/>
      <c r="PVM3113" s="206"/>
      <c r="PVN3113" s="206"/>
      <c r="PVO3113" s="206"/>
      <c r="PVP3113" s="206"/>
      <c r="PVQ3113" s="206"/>
      <c r="PVR3113" s="206"/>
      <c r="PVS3113" s="206"/>
      <c r="PVT3113" s="206"/>
      <c r="PVU3113" s="206"/>
      <c r="PVV3113" s="206"/>
      <c r="PVW3113" s="206"/>
      <c r="PVX3113" s="206"/>
      <c r="PVY3113" s="206"/>
      <c r="PVZ3113" s="206"/>
      <c r="PWA3113" s="206"/>
      <c r="PWB3113" s="206"/>
      <c r="PWC3113" s="206"/>
      <c r="PWD3113" s="206"/>
      <c r="PWE3113" s="206"/>
      <c r="PWF3113" s="206"/>
      <c r="PWG3113" s="206"/>
      <c r="PWH3113" s="206"/>
      <c r="PWI3113" s="206"/>
      <c r="PWJ3113" s="206"/>
      <c r="PWK3113" s="206"/>
      <c r="PWL3113" s="206"/>
      <c r="PWM3113" s="206"/>
      <c r="PWN3113" s="206"/>
      <c r="PWO3113" s="206"/>
      <c r="PWP3113" s="206"/>
      <c r="PWQ3113" s="206"/>
      <c r="PWR3113" s="206"/>
      <c r="PWS3113" s="206"/>
      <c r="PWT3113" s="206"/>
      <c r="PWU3113" s="206"/>
      <c r="PWV3113" s="206"/>
      <c r="PWW3113" s="206"/>
      <c r="PWX3113" s="206"/>
      <c r="PWY3113" s="206"/>
      <c r="PWZ3113" s="206"/>
      <c r="PXA3113" s="206"/>
      <c r="PXB3113" s="206"/>
      <c r="PXC3113" s="206"/>
      <c r="PXD3113" s="206"/>
      <c r="PXE3113" s="206"/>
      <c r="PXF3113" s="206"/>
      <c r="PXG3113" s="206"/>
      <c r="PXH3113" s="206"/>
      <c r="PXI3113" s="206"/>
      <c r="PXJ3113" s="206"/>
      <c r="PXK3113" s="206"/>
      <c r="PXL3113" s="206"/>
      <c r="PXM3113" s="206"/>
      <c r="PXN3113" s="206"/>
      <c r="PXO3113" s="206"/>
      <c r="PXP3113" s="206"/>
      <c r="PXQ3113" s="206"/>
      <c r="PXR3113" s="206"/>
      <c r="PXS3113" s="206"/>
      <c r="PXT3113" s="206"/>
      <c r="PXU3113" s="206"/>
      <c r="PXV3113" s="206"/>
      <c r="PXW3113" s="206"/>
      <c r="PXX3113" s="206"/>
      <c r="PXY3113" s="206"/>
      <c r="PXZ3113" s="206"/>
      <c r="PYA3113" s="206"/>
      <c r="PYB3113" s="206"/>
      <c r="PYC3113" s="206"/>
      <c r="PYD3113" s="206"/>
      <c r="PYE3113" s="206"/>
      <c r="PYF3113" s="206"/>
      <c r="PYG3113" s="206"/>
      <c r="PYH3113" s="206"/>
      <c r="PYI3113" s="206"/>
      <c r="PYJ3113" s="206"/>
      <c r="PYK3113" s="206"/>
      <c r="PYL3113" s="206"/>
      <c r="PYM3113" s="206"/>
      <c r="PYN3113" s="206"/>
      <c r="PYO3113" s="206"/>
      <c r="PYP3113" s="206"/>
      <c r="PYQ3113" s="206"/>
      <c r="PYR3113" s="206"/>
      <c r="PYS3113" s="206"/>
      <c r="PYT3113" s="206"/>
      <c r="PYU3113" s="206"/>
      <c r="PYV3113" s="206"/>
      <c r="PYW3113" s="206"/>
      <c r="PYX3113" s="206"/>
      <c r="PYY3113" s="206"/>
      <c r="PYZ3113" s="206"/>
      <c r="PZA3113" s="206"/>
      <c r="PZB3113" s="206"/>
      <c r="PZC3113" s="206"/>
      <c r="PZD3113" s="206"/>
      <c r="PZE3113" s="206"/>
      <c r="PZF3113" s="206"/>
      <c r="PZG3113" s="206"/>
      <c r="PZH3113" s="206"/>
      <c r="PZI3113" s="206"/>
      <c r="PZJ3113" s="206"/>
      <c r="PZK3113" s="206"/>
      <c r="PZL3113" s="206"/>
      <c r="PZM3113" s="206"/>
      <c r="PZN3113" s="206"/>
      <c r="PZO3113" s="206"/>
      <c r="PZP3113" s="206"/>
      <c r="PZQ3113" s="206"/>
      <c r="PZR3113" s="206"/>
      <c r="PZS3113" s="206"/>
      <c r="PZT3113" s="206"/>
      <c r="PZU3113" s="206"/>
      <c r="PZV3113" s="206"/>
      <c r="PZW3113" s="206"/>
      <c r="PZX3113" s="206"/>
      <c r="PZY3113" s="206"/>
      <c r="PZZ3113" s="206"/>
      <c r="QAA3113" s="206"/>
      <c r="QAB3113" s="206"/>
      <c r="QAC3113" s="206"/>
      <c r="QAD3113" s="206"/>
      <c r="QAE3113" s="206"/>
      <c r="QAF3113" s="206"/>
      <c r="QAG3113" s="206"/>
      <c r="QAH3113" s="206"/>
      <c r="QAI3113" s="206"/>
      <c r="QAJ3113" s="206"/>
      <c r="QAK3113" s="206"/>
      <c r="QAL3113" s="206"/>
      <c r="QAM3113" s="206"/>
      <c r="QAN3113" s="206"/>
      <c r="QAO3113" s="206"/>
      <c r="QAP3113" s="206"/>
      <c r="QAQ3113" s="206"/>
      <c r="QAR3113" s="206"/>
      <c r="QAS3113" s="206"/>
      <c r="QAT3113" s="206"/>
      <c r="QAU3113" s="206"/>
      <c r="QAV3113" s="206"/>
      <c r="QAW3113" s="206"/>
      <c r="QAX3113" s="206"/>
      <c r="QAY3113" s="206"/>
      <c r="QAZ3113" s="206"/>
      <c r="QBA3113" s="206"/>
      <c r="QBB3113" s="206"/>
      <c r="QBC3113" s="206"/>
      <c r="QBD3113" s="206"/>
      <c r="QBE3113" s="206"/>
      <c r="QBF3113" s="206"/>
      <c r="QBG3113" s="206"/>
      <c r="QBH3113" s="206"/>
      <c r="QBI3113" s="206"/>
      <c r="QBJ3113" s="206"/>
      <c r="QBK3113" s="206"/>
      <c r="QBL3113" s="206"/>
      <c r="QBM3113" s="206"/>
      <c r="QBN3113" s="206"/>
      <c r="QBO3113" s="206"/>
      <c r="QBP3113" s="206"/>
      <c r="QBQ3113" s="206"/>
      <c r="QBR3113" s="206"/>
      <c r="QBS3113" s="206"/>
      <c r="QBT3113" s="206"/>
      <c r="QBU3113" s="206"/>
      <c r="QBV3113" s="206"/>
      <c r="QBW3113" s="206"/>
      <c r="QBX3113" s="206"/>
      <c r="QBY3113" s="206"/>
      <c r="QBZ3113" s="206"/>
      <c r="QCA3113" s="206"/>
      <c r="QCB3113" s="206"/>
      <c r="QCC3113" s="206"/>
      <c r="QCD3113" s="206"/>
      <c r="QCE3113" s="206"/>
      <c r="QCF3113" s="206"/>
      <c r="QCG3113" s="206"/>
      <c r="QCH3113" s="206"/>
      <c r="QCI3113" s="206"/>
      <c r="QCJ3113" s="206"/>
      <c r="QCK3113" s="206"/>
      <c r="QCL3113" s="206"/>
      <c r="QCM3113" s="206"/>
      <c r="QCN3113" s="206"/>
      <c r="QCO3113" s="206"/>
      <c r="QCP3113" s="206"/>
      <c r="QCQ3113" s="206"/>
      <c r="QCR3113" s="206"/>
      <c r="QCS3113" s="206"/>
      <c r="QCT3113" s="206"/>
      <c r="QCU3113" s="206"/>
      <c r="QCV3113" s="206"/>
      <c r="QCW3113" s="206"/>
      <c r="QCX3113" s="206"/>
      <c r="QCY3113" s="206"/>
      <c r="QCZ3113" s="206"/>
      <c r="QDA3113" s="206"/>
      <c r="QDB3113" s="206"/>
      <c r="QDC3113" s="206"/>
      <c r="QDD3113" s="206"/>
      <c r="QDE3113" s="206"/>
      <c r="QDF3113" s="206"/>
      <c r="QDG3113" s="206"/>
      <c r="QDH3113" s="206"/>
      <c r="QDI3113" s="206"/>
      <c r="QDJ3113" s="206"/>
      <c r="QDK3113" s="206"/>
      <c r="QDL3113" s="206"/>
      <c r="QDM3113" s="206"/>
      <c r="QDN3113" s="206"/>
      <c r="QDO3113" s="206"/>
      <c r="QDP3113" s="206"/>
      <c r="QDQ3113" s="206"/>
      <c r="QDR3113" s="206"/>
      <c r="QDS3113" s="206"/>
      <c r="QDT3113" s="206"/>
      <c r="QDU3113" s="206"/>
      <c r="QDV3113" s="206"/>
      <c r="QDW3113" s="206"/>
      <c r="QDX3113" s="206"/>
      <c r="QDY3113" s="206"/>
      <c r="QDZ3113" s="206"/>
      <c r="QEA3113" s="206"/>
      <c r="QEB3113" s="206"/>
      <c r="QEC3113" s="206"/>
      <c r="QED3113" s="206"/>
      <c r="QEE3113" s="206"/>
      <c r="QEF3113" s="206"/>
      <c r="QEG3113" s="206"/>
      <c r="QEH3113" s="206"/>
      <c r="QEI3113" s="206"/>
      <c r="QEJ3113" s="206"/>
      <c r="QEK3113" s="206"/>
      <c r="QEL3113" s="206"/>
      <c r="QEM3113" s="206"/>
      <c r="QEN3113" s="206"/>
      <c r="QEO3113" s="206"/>
      <c r="QEP3113" s="206"/>
      <c r="QEQ3113" s="206"/>
      <c r="QER3113" s="206"/>
      <c r="QES3113" s="206"/>
      <c r="QET3113" s="206"/>
      <c r="QEU3113" s="206"/>
      <c r="QEV3113" s="206"/>
      <c r="QEW3113" s="206"/>
      <c r="QEX3113" s="206"/>
      <c r="QEY3113" s="206"/>
      <c r="QEZ3113" s="206"/>
      <c r="QFA3113" s="206"/>
      <c r="QFB3113" s="206"/>
      <c r="QFC3113" s="206"/>
      <c r="QFD3113" s="206"/>
      <c r="QFE3113" s="206"/>
      <c r="QFF3113" s="206"/>
      <c r="QFG3113" s="206"/>
      <c r="QFH3113" s="206"/>
      <c r="QFI3113" s="206"/>
      <c r="QFJ3113" s="206"/>
      <c r="QFK3113" s="206"/>
      <c r="QFL3113" s="206"/>
      <c r="QFM3113" s="206"/>
      <c r="QFN3113" s="206"/>
      <c r="QFO3113" s="206"/>
      <c r="QFP3113" s="206"/>
      <c r="QFQ3113" s="206"/>
      <c r="QFR3113" s="206"/>
      <c r="QFS3113" s="206"/>
      <c r="QFT3113" s="206"/>
      <c r="QFU3113" s="206"/>
      <c r="QFV3113" s="206"/>
      <c r="QFW3113" s="206"/>
      <c r="QFX3113" s="206"/>
      <c r="QFY3113" s="206"/>
      <c r="QFZ3113" s="206"/>
      <c r="QGA3113" s="206"/>
      <c r="QGB3113" s="206"/>
      <c r="QGC3113" s="206"/>
      <c r="QGD3113" s="206"/>
      <c r="QGE3113" s="206"/>
      <c r="QGF3113" s="206"/>
      <c r="QGG3113" s="206"/>
      <c r="QGH3113" s="206"/>
      <c r="QGI3113" s="206"/>
      <c r="QGJ3113" s="206"/>
      <c r="QGK3113" s="206"/>
      <c r="QGL3113" s="206"/>
      <c r="QGM3113" s="206"/>
      <c r="QGN3113" s="206"/>
      <c r="QGO3113" s="206"/>
      <c r="QGP3113" s="206"/>
      <c r="QGQ3113" s="206"/>
      <c r="QGR3113" s="206"/>
      <c r="QGS3113" s="206"/>
      <c r="QGT3113" s="206"/>
      <c r="QGU3113" s="206"/>
      <c r="QGV3113" s="206"/>
      <c r="QGW3113" s="206"/>
      <c r="QGX3113" s="206"/>
      <c r="QGY3113" s="206"/>
      <c r="QGZ3113" s="206"/>
      <c r="QHA3113" s="206"/>
      <c r="QHB3113" s="206"/>
      <c r="QHC3113" s="206"/>
      <c r="QHD3113" s="206"/>
      <c r="QHE3113" s="206"/>
      <c r="QHF3113" s="206"/>
      <c r="QHG3113" s="206"/>
      <c r="QHH3113" s="206"/>
      <c r="QHI3113" s="206"/>
      <c r="QHJ3113" s="206"/>
      <c r="QHK3113" s="206"/>
      <c r="QHL3113" s="206"/>
      <c r="QHM3113" s="206"/>
      <c r="QHN3113" s="206"/>
      <c r="QHO3113" s="206"/>
      <c r="QHP3113" s="206"/>
      <c r="QHQ3113" s="206"/>
      <c r="QHR3113" s="206"/>
      <c r="QHS3113" s="206"/>
      <c r="QHT3113" s="206"/>
      <c r="QHU3113" s="206"/>
      <c r="QHV3113" s="206"/>
      <c r="QHW3113" s="206"/>
      <c r="QHX3113" s="206"/>
      <c r="QHY3113" s="206"/>
      <c r="QHZ3113" s="206"/>
      <c r="QIA3113" s="206"/>
      <c r="QIB3113" s="206"/>
      <c r="QIC3113" s="206"/>
      <c r="QID3113" s="206"/>
      <c r="QIE3113" s="206"/>
      <c r="QIF3113" s="206"/>
      <c r="QIG3113" s="206"/>
      <c r="QIH3113" s="206"/>
      <c r="QII3113" s="206"/>
      <c r="QIJ3113" s="206"/>
      <c r="QIK3113" s="206"/>
      <c r="QIL3113" s="206"/>
      <c r="QIM3113" s="206"/>
      <c r="QIN3113" s="206"/>
      <c r="QIO3113" s="206"/>
      <c r="QIP3113" s="206"/>
      <c r="QIQ3113" s="206"/>
      <c r="QIR3113" s="206"/>
      <c r="QIS3113" s="206"/>
      <c r="QIT3113" s="206"/>
      <c r="QIU3113" s="206"/>
      <c r="QIV3113" s="206"/>
      <c r="QIW3113" s="206"/>
      <c r="QIX3113" s="206"/>
      <c r="QIY3113" s="206"/>
      <c r="QIZ3113" s="206"/>
      <c r="QJA3113" s="206"/>
      <c r="QJB3113" s="206"/>
      <c r="QJC3113" s="206"/>
      <c r="QJD3113" s="206"/>
      <c r="QJE3113" s="206"/>
      <c r="QJF3113" s="206"/>
      <c r="QJG3113" s="206"/>
      <c r="QJH3113" s="206"/>
      <c r="QJI3113" s="206"/>
      <c r="QJJ3113" s="206"/>
      <c r="QJK3113" s="206"/>
      <c r="QJL3113" s="206"/>
      <c r="QJM3113" s="206"/>
      <c r="QJN3113" s="206"/>
      <c r="QJO3113" s="206"/>
      <c r="QJP3113" s="206"/>
      <c r="QJQ3113" s="206"/>
      <c r="QJR3113" s="206"/>
      <c r="QJS3113" s="206"/>
      <c r="QJT3113" s="206"/>
      <c r="QJU3113" s="206"/>
      <c r="QJV3113" s="206"/>
      <c r="QJW3113" s="206"/>
      <c r="QJX3113" s="206"/>
      <c r="QJY3113" s="206"/>
      <c r="QJZ3113" s="206"/>
      <c r="QKA3113" s="206"/>
      <c r="QKB3113" s="206"/>
      <c r="QKC3113" s="206"/>
      <c r="QKD3113" s="206"/>
      <c r="QKE3113" s="206"/>
      <c r="QKF3113" s="206"/>
      <c r="QKG3113" s="206"/>
      <c r="QKH3113" s="206"/>
      <c r="QKI3113" s="206"/>
      <c r="QKJ3113" s="206"/>
      <c r="QKK3113" s="206"/>
      <c r="QKL3113" s="206"/>
      <c r="QKM3113" s="206"/>
      <c r="QKN3113" s="206"/>
      <c r="QKO3113" s="206"/>
      <c r="QKP3113" s="206"/>
      <c r="QKQ3113" s="206"/>
      <c r="QKR3113" s="206"/>
      <c r="QKS3113" s="206"/>
      <c r="QKT3113" s="206"/>
      <c r="QKU3113" s="206"/>
      <c r="QKV3113" s="206"/>
      <c r="QKW3113" s="206"/>
      <c r="QKX3113" s="206"/>
      <c r="QKY3113" s="206"/>
      <c r="QKZ3113" s="206"/>
      <c r="QLA3113" s="206"/>
      <c r="QLB3113" s="206"/>
      <c r="QLC3113" s="206"/>
      <c r="QLD3113" s="206"/>
      <c r="QLE3113" s="206"/>
      <c r="QLF3113" s="206"/>
      <c r="QLG3113" s="206"/>
      <c r="QLH3113" s="206"/>
      <c r="QLI3113" s="206"/>
      <c r="QLJ3113" s="206"/>
      <c r="QLK3113" s="206"/>
      <c r="QLL3113" s="206"/>
      <c r="QLM3113" s="206"/>
      <c r="QLN3113" s="206"/>
      <c r="QLO3113" s="206"/>
      <c r="QLP3113" s="206"/>
      <c r="QLQ3113" s="206"/>
      <c r="QLR3113" s="206"/>
      <c r="QLS3113" s="206"/>
      <c r="QLT3113" s="206"/>
      <c r="QLU3113" s="206"/>
      <c r="QLV3113" s="206"/>
      <c r="QLW3113" s="206"/>
      <c r="QLX3113" s="206"/>
      <c r="QLY3113" s="206"/>
      <c r="QLZ3113" s="206"/>
      <c r="QMA3113" s="206"/>
      <c r="QMB3113" s="206"/>
      <c r="QMC3113" s="206"/>
      <c r="QMD3113" s="206"/>
      <c r="QME3113" s="206"/>
      <c r="QMF3113" s="206"/>
      <c r="QMG3113" s="206"/>
      <c r="QMH3113" s="206"/>
      <c r="QMI3113" s="206"/>
      <c r="QMJ3113" s="206"/>
      <c r="QMK3113" s="206"/>
      <c r="QML3113" s="206"/>
      <c r="QMM3113" s="206"/>
      <c r="QMN3113" s="206"/>
      <c r="QMO3113" s="206"/>
      <c r="QMP3113" s="206"/>
      <c r="QMQ3113" s="206"/>
      <c r="QMR3113" s="206"/>
      <c r="QMS3113" s="206"/>
      <c r="QMT3113" s="206"/>
      <c r="QMU3113" s="206"/>
      <c r="QMV3113" s="206"/>
      <c r="QMW3113" s="206"/>
      <c r="QMX3113" s="206"/>
      <c r="QMY3113" s="206"/>
      <c r="QMZ3113" s="206"/>
      <c r="QNA3113" s="206"/>
      <c r="QNB3113" s="206"/>
      <c r="QNC3113" s="206"/>
      <c r="QND3113" s="206"/>
      <c r="QNE3113" s="206"/>
      <c r="QNF3113" s="206"/>
      <c r="QNG3113" s="206"/>
      <c r="QNH3113" s="206"/>
      <c r="QNI3113" s="206"/>
      <c r="QNJ3113" s="206"/>
      <c r="QNK3113" s="206"/>
      <c r="QNL3113" s="206"/>
      <c r="QNM3113" s="206"/>
      <c r="QNN3113" s="206"/>
      <c r="QNO3113" s="206"/>
      <c r="QNP3113" s="206"/>
      <c r="QNQ3113" s="206"/>
      <c r="QNR3113" s="206"/>
      <c r="QNS3113" s="206"/>
      <c r="QNT3113" s="206"/>
      <c r="QNU3113" s="206"/>
      <c r="QNV3113" s="206"/>
      <c r="QNW3113" s="206"/>
      <c r="QNX3113" s="206"/>
      <c r="QNY3113" s="206"/>
      <c r="QNZ3113" s="206"/>
      <c r="QOA3113" s="206"/>
      <c r="QOB3113" s="206"/>
      <c r="QOC3113" s="206"/>
      <c r="QOD3113" s="206"/>
      <c r="QOE3113" s="206"/>
      <c r="QOF3113" s="206"/>
      <c r="QOG3113" s="206"/>
      <c r="QOH3113" s="206"/>
      <c r="QOI3113" s="206"/>
      <c r="QOJ3113" s="206"/>
      <c r="QOK3113" s="206"/>
      <c r="QOL3113" s="206"/>
      <c r="QOM3113" s="206"/>
      <c r="QON3113" s="206"/>
      <c r="QOO3113" s="206"/>
      <c r="QOP3113" s="206"/>
      <c r="QOQ3113" s="206"/>
      <c r="QOR3113" s="206"/>
      <c r="QOS3113" s="206"/>
      <c r="QOT3113" s="206"/>
      <c r="QOU3113" s="206"/>
      <c r="QOV3113" s="206"/>
      <c r="QOW3113" s="206"/>
      <c r="QOX3113" s="206"/>
      <c r="QOY3113" s="206"/>
      <c r="QOZ3113" s="206"/>
      <c r="QPA3113" s="206"/>
      <c r="QPB3113" s="206"/>
      <c r="QPC3113" s="206"/>
      <c r="QPD3113" s="206"/>
      <c r="QPE3113" s="206"/>
      <c r="QPF3113" s="206"/>
      <c r="QPG3113" s="206"/>
      <c r="QPH3113" s="206"/>
      <c r="QPI3113" s="206"/>
      <c r="QPJ3113" s="206"/>
      <c r="QPK3113" s="206"/>
      <c r="QPL3113" s="206"/>
      <c r="QPM3113" s="206"/>
      <c r="QPN3113" s="206"/>
      <c r="QPO3113" s="206"/>
      <c r="QPP3113" s="206"/>
      <c r="QPQ3113" s="206"/>
      <c r="QPR3113" s="206"/>
      <c r="QPS3113" s="206"/>
      <c r="QPT3113" s="206"/>
      <c r="QPU3113" s="206"/>
      <c r="QPV3113" s="206"/>
      <c r="QPW3113" s="206"/>
      <c r="QPX3113" s="206"/>
      <c r="QPY3113" s="206"/>
      <c r="QPZ3113" s="206"/>
      <c r="QQA3113" s="206"/>
      <c r="QQB3113" s="206"/>
      <c r="QQC3113" s="206"/>
      <c r="QQD3113" s="206"/>
      <c r="QQE3113" s="206"/>
      <c r="QQF3113" s="206"/>
      <c r="QQG3113" s="206"/>
      <c r="QQH3113" s="206"/>
      <c r="QQI3113" s="206"/>
      <c r="QQJ3113" s="206"/>
      <c r="QQK3113" s="206"/>
      <c r="QQL3113" s="206"/>
      <c r="QQM3113" s="206"/>
      <c r="QQN3113" s="206"/>
      <c r="QQO3113" s="206"/>
      <c r="QQP3113" s="206"/>
      <c r="QQQ3113" s="206"/>
      <c r="QQR3113" s="206"/>
      <c r="QQS3113" s="206"/>
      <c r="QQT3113" s="206"/>
      <c r="QQU3113" s="206"/>
      <c r="QQV3113" s="206"/>
      <c r="QQW3113" s="206"/>
      <c r="QQX3113" s="206"/>
      <c r="QQY3113" s="206"/>
      <c r="QQZ3113" s="206"/>
      <c r="QRA3113" s="206"/>
      <c r="QRB3113" s="206"/>
      <c r="QRC3113" s="206"/>
      <c r="QRD3113" s="206"/>
      <c r="QRE3113" s="206"/>
      <c r="QRF3113" s="206"/>
      <c r="QRG3113" s="206"/>
      <c r="QRH3113" s="206"/>
      <c r="QRI3113" s="206"/>
      <c r="QRJ3113" s="206"/>
      <c r="QRK3113" s="206"/>
      <c r="QRL3113" s="206"/>
      <c r="QRM3113" s="206"/>
      <c r="QRN3113" s="206"/>
      <c r="QRO3113" s="206"/>
      <c r="QRP3113" s="206"/>
      <c r="QRQ3113" s="206"/>
      <c r="QRR3113" s="206"/>
      <c r="QRS3113" s="206"/>
      <c r="QRT3113" s="206"/>
      <c r="QRU3113" s="206"/>
      <c r="QRV3113" s="206"/>
      <c r="QRW3113" s="206"/>
      <c r="QRX3113" s="206"/>
      <c r="QRY3113" s="206"/>
      <c r="QRZ3113" s="206"/>
      <c r="QSA3113" s="206"/>
      <c r="QSB3113" s="206"/>
      <c r="QSC3113" s="206"/>
      <c r="QSD3113" s="206"/>
      <c r="QSE3113" s="206"/>
      <c r="QSF3113" s="206"/>
      <c r="QSG3113" s="206"/>
      <c r="QSH3113" s="206"/>
      <c r="QSI3113" s="206"/>
      <c r="QSJ3113" s="206"/>
      <c r="QSK3113" s="206"/>
      <c r="QSL3113" s="206"/>
      <c r="QSM3113" s="206"/>
      <c r="QSN3113" s="206"/>
      <c r="QSO3113" s="206"/>
      <c r="QSP3113" s="206"/>
      <c r="QSQ3113" s="206"/>
      <c r="QSR3113" s="206"/>
      <c r="QSS3113" s="206"/>
      <c r="QST3113" s="206"/>
      <c r="QSU3113" s="206"/>
      <c r="QSV3113" s="206"/>
      <c r="QSW3113" s="206"/>
      <c r="QSX3113" s="206"/>
      <c r="QSY3113" s="206"/>
      <c r="QSZ3113" s="206"/>
      <c r="QTA3113" s="206"/>
      <c r="QTB3113" s="206"/>
      <c r="QTC3113" s="206"/>
      <c r="QTD3113" s="206"/>
      <c r="QTE3113" s="206"/>
      <c r="QTF3113" s="206"/>
      <c r="QTG3113" s="206"/>
      <c r="QTH3113" s="206"/>
      <c r="QTI3113" s="206"/>
      <c r="QTJ3113" s="206"/>
      <c r="QTK3113" s="206"/>
      <c r="QTL3113" s="206"/>
      <c r="QTM3113" s="206"/>
      <c r="QTN3113" s="206"/>
      <c r="QTO3113" s="206"/>
      <c r="QTP3113" s="206"/>
      <c r="QTQ3113" s="206"/>
      <c r="QTR3113" s="206"/>
      <c r="QTS3113" s="206"/>
      <c r="QTT3113" s="206"/>
      <c r="QTU3113" s="206"/>
      <c r="QTV3113" s="206"/>
      <c r="QTW3113" s="206"/>
      <c r="QTX3113" s="206"/>
      <c r="QTY3113" s="206"/>
      <c r="QTZ3113" s="206"/>
      <c r="QUA3113" s="206"/>
      <c r="QUB3113" s="206"/>
      <c r="QUC3113" s="206"/>
      <c r="QUD3113" s="206"/>
      <c r="QUE3113" s="206"/>
      <c r="QUF3113" s="206"/>
      <c r="QUG3113" s="206"/>
      <c r="QUH3113" s="206"/>
      <c r="QUI3113" s="206"/>
      <c r="QUJ3113" s="206"/>
      <c r="QUK3113" s="206"/>
      <c r="QUL3113" s="206"/>
      <c r="QUM3113" s="206"/>
      <c r="QUN3113" s="206"/>
      <c r="QUO3113" s="206"/>
      <c r="QUP3113" s="206"/>
      <c r="QUQ3113" s="206"/>
      <c r="QUR3113" s="206"/>
      <c r="QUS3113" s="206"/>
      <c r="QUT3113" s="206"/>
      <c r="QUU3113" s="206"/>
      <c r="QUV3113" s="206"/>
      <c r="QUW3113" s="206"/>
      <c r="QUX3113" s="206"/>
      <c r="QUY3113" s="206"/>
      <c r="QUZ3113" s="206"/>
      <c r="QVA3113" s="206"/>
      <c r="QVB3113" s="206"/>
      <c r="QVC3113" s="206"/>
      <c r="QVD3113" s="206"/>
      <c r="QVE3113" s="206"/>
      <c r="QVF3113" s="206"/>
      <c r="QVG3113" s="206"/>
      <c r="QVH3113" s="206"/>
      <c r="QVI3113" s="206"/>
      <c r="QVJ3113" s="206"/>
      <c r="QVK3113" s="206"/>
      <c r="QVL3113" s="206"/>
      <c r="QVM3113" s="206"/>
      <c r="QVN3113" s="206"/>
      <c r="QVO3113" s="206"/>
      <c r="QVP3113" s="206"/>
      <c r="QVQ3113" s="206"/>
      <c r="QVR3113" s="206"/>
      <c r="QVS3113" s="206"/>
      <c r="QVT3113" s="206"/>
      <c r="QVU3113" s="206"/>
      <c r="QVV3113" s="206"/>
      <c r="QVW3113" s="206"/>
      <c r="QVX3113" s="206"/>
      <c r="QVY3113" s="206"/>
      <c r="QVZ3113" s="206"/>
      <c r="QWA3113" s="206"/>
      <c r="QWB3113" s="206"/>
      <c r="QWC3113" s="206"/>
      <c r="QWD3113" s="206"/>
      <c r="QWE3113" s="206"/>
      <c r="QWF3113" s="206"/>
      <c r="QWG3113" s="206"/>
      <c r="QWH3113" s="206"/>
      <c r="QWI3113" s="206"/>
      <c r="QWJ3113" s="206"/>
      <c r="QWK3113" s="206"/>
      <c r="QWL3113" s="206"/>
      <c r="QWM3113" s="206"/>
      <c r="QWN3113" s="206"/>
      <c r="QWO3113" s="206"/>
      <c r="QWP3113" s="206"/>
      <c r="QWQ3113" s="206"/>
      <c r="QWR3113" s="206"/>
      <c r="QWS3113" s="206"/>
      <c r="QWT3113" s="206"/>
      <c r="QWU3113" s="206"/>
      <c r="QWV3113" s="206"/>
      <c r="QWW3113" s="206"/>
      <c r="QWX3113" s="206"/>
      <c r="QWY3113" s="206"/>
      <c r="QWZ3113" s="206"/>
      <c r="QXA3113" s="206"/>
      <c r="QXB3113" s="206"/>
      <c r="QXC3113" s="206"/>
      <c r="QXD3113" s="206"/>
      <c r="QXE3113" s="206"/>
      <c r="QXF3113" s="206"/>
      <c r="QXG3113" s="206"/>
      <c r="QXH3113" s="206"/>
      <c r="QXI3113" s="206"/>
      <c r="QXJ3113" s="206"/>
      <c r="QXK3113" s="206"/>
      <c r="QXL3113" s="206"/>
      <c r="QXM3113" s="206"/>
      <c r="QXN3113" s="206"/>
      <c r="QXO3113" s="206"/>
      <c r="QXP3113" s="206"/>
      <c r="QXQ3113" s="206"/>
      <c r="QXR3113" s="206"/>
      <c r="QXS3113" s="206"/>
      <c r="QXT3113" s="206"/>
      <c r="QXU3113" s="206"/>
      <c r="QXV3113" s="206"/>
      <c r="QXW3113" s="206"/>
      <c r="QXX3113" s="206"/>
      <c r="QXY3113" s="206"/>
      <c r="QXZ3113" s="206"/>
      <c r="QYA3113" s="206"/>
      <c r="QYB3113" s="206"/>
      <c r="QYC3113" s="206"/>
      <c r="QYD3113" s="206"/>
      <c r="QYE3113" s="206"/>
      <c r="QYF3113" s="206"/>
      <c r="QYG3113" s="206"/>
      <c r="QYH3113" s="206"/>
      <c r="QYI3113" s="206"/>
      <c r="QYJ3113" s="206"/>
      <c r="QYK3113" s="206"/>
      <c r="QYL3113" s="206"/>
      <c r="QYM3113" s="206"/>
      <c r="QYN3113" s="206"/>
      <c r="QYO3113" s="206"/>
      <c r="QYP3113" s="206"/>
      <c r="QYQ3113" s="206"/>
      <c r="QYR3113" s="206"/>
      <c r="QYS3113" s="206"/>
      <c r="QYT3113" s="206"/>
      <c r="QYU3113" s="206"/>
      <c r="QYV3113" s="206"/>
      <c r="QYW3113" s="206"/>
      <c r="QYX3113" s="206"/>
      <c r="QYY3113" s="206"/>
      <c r="QYZ3113" s="206"/>
      <c r="QZA3113" s="206"/>
      <c r="QZB3113" s="206"/>
      <c r="QZC3113" s="206"/>
      <c r="QZD3113" s="206"/>
      <c r="QZE3113" s="206"/>
      <c r="QZF3113" s="206"/>
      <c r="QZG3113" s="206"/>
      <c r="QZH3113" s="206"/>
      <c r="QZI3113" s="206"/>
      <c r="QZJ3113" s="206"/>
      <c r="QZK3113" s="206"/>
      <c r="QZL3113" s="206"/>
      <c r="QZM3113" s="206"/>
      <c r="QZN3113" s="206"/>
      <c r="QZO3113" s="206"/>
      <c r="QZP3113" s="206"/>
      <c r="QZQ3113" s="206"/>
      <c r="QZR3113" s="206"/>
      <c r="QZS3113" s="206"/>
      <c r="QZT3113" s="206"/>
      <c r="QZU3113" s="206"/>
      <c r="QZV3113" s="206"/>
      <c r="QZW3113" s="206"/>
      <c r="QZX3113" s="206"/>
      <c r="QZY3113" s="206"/>
      <c r="QZZ3113" s="206"/>
      <c r="RAA3113" s="206"/>
      <c r="RAB3113" s="206"/>
      <c r="RAC3113" s="206"/>
      <c r="RAD3113" s="206"/>
      <c r="RAE3113" s="206"/>
      <c r="RAF3113" s="206"/>
      <c r="RAG3113" s="206"/>
      <c r="RAH3113" s="206"/>
      <c r="RAI3113" s="206"/>
      <c r="RAJ3113" s="206"/>
      <c r="RAK3113" s="206"/>
      <c r="RAL3113" s="206"/>
      <c r="RAM3113" s="206"/>
      <c r="RAN3113" s="206"/>
      <c r="RAO3113" s="206"/>
      <c r="RAP3113" s="206"/>
      <c r="RAQ3113" s="206"/>
      <c r="RAR3113" s="206"/>
      <c r="RAS3113" s="206"/>
      <c r="RAT3113" s="206"/>
      <c r="RAU3113" s="206"/>
      <c r="RAV3113" s="206"/>
      <c r="RAW3113" s="206"/>
      <c r="RAX3113" s="206"/>
      <c r="RAY3113" s="206"/>
      <c r="RAZ3113" s="206"/>
      <c r="RBA3113" s="206"/>
      <c r="RBB3113" s="206"/>
      <c r="RBC3113" s="206"/>
      <c r="RBD3113" s="206"/>
      <c r="RBE3113" s="206"/>
      <c r="RBF3113" s="206"/>
      <c r="RBG3113" s="206"/>
      <c r="RBH3113" s="206"/>
      <c r="RBI3113" s="206"/>
      <c r="RBJ3113" s="206"/>
      <c r="RBK3113" s="206"/>
      <c r="RBL3113" s="206"/>
      <c r="RBM3113" s="206"/>
      <c r="RBN3113" s="206"/>
      <c r="RBO3113" s="206"/>
      <c r="RBP3113" s="206"/>
      <c r="RBQ3113" s="206"/>
      <c r="RBR3113" s="206"/>
      <c r="RBS3113" s="206"/>
      <c r="RBT3113" s="206"/>
      <c r="RBU3113" s="206"/>
      <c r="RBV3113" s="206"/>
      <c r="RBW3113" s="206"/>
      <c r="RBX3113" s="206"/>
      <c r="RBY3113" s="206"/>
      <c r="RBZ3113" s="206"/>
      <c r="RCA3113" s="206"/>
      <c r="RCB3113" s="206"/>
      <c r="RCC3113" s="206"/>
      <c r="RCD3113" s="206"/>
      <c r="RCE3113" s="206"/>
      <c r="RCF3113" s="206"/>
      <c r="RCG3113" s="206"/>
      <c r="RCH3113" s="206"/>
      <c r="RCI3113" s="206"/>
      <c r="RCJ3113" s="206"/>
      <c r="RCK3113" s="206"/>
      <c r="RCL3113" s="206"/>
      <c r="RCM3113" s="206"/>
      <c r="RCN3113" s="206"/>
      <c r="RCO3113" s="206"/>
      <c r="RCP3113" s="206"/>
      <c r="RCQ3113" s="206"/>
      <c r="RCR3113" s="206"/>
      <c r="RCS3113" s="206"/>
      <c r="RCT3113" s="206"/>
      <c r="RCU3113" s="206"/>
      <c r="RCV3113" s="206"/>
      <c r="RCW3113" s="206"/>
      <c r="RCX3113" s="206"/>
      <c r="RCY3113" s="206"/>
      <c r="RCZ3113" s="206"/>
      <c r="RDA3113" s="206"/>
      <c r="RDB3113" s="206"/>
      <c r="RDC3113" s="206"/>
      <c r="RDD3113" s="206"/>
      <c r="RDE3113" s="206"/>
      <c r="RDF3113" s="206"/>
      <c r="RDG3113" s="206"/>
      <c r="RDH3113" s="206"/>
      <c r="RDI3113" s="206"/>
      <c r="RDJ3113" s="206"/>
      <c r="RDK3113" s="206"/>
      <c r="RDL3113" s="206"/>
      <c r="RDM3113" s="206"/>
      <c r="RDN3113" s="206"/>
      <c r="RDO3113" s="206"/>
      <c r="RDP3113" s="206"/>
      <c r="RDQ3113" s="206"/>
      <c r="RDR3113" s="206"/>
      <c r="RDS3113" s="206"/>
      <c r="RDT3113" s="206"/>
      <c r="RDU3113" s="206"/>
      <c r="RDV3113" s="206"/>
      <c r="RDW3113" s="206"/>
      <c r="RDX3113" s="206"/>
      <c r="RDY3113" s="206"/>
      <c r="RDZ3113" s="206"/>
      <c r="REA3113" s="206"/>
      <c r="REB3113" s="206"/>
      <c r="REC3113" s="206"/>
      <c r="RED3113" s="206"/>
      <c r="REE3113" s="206"/>
      <c r="REF3113" s="206"/>
      <c r="REG3113" s="206"/>
      <c r="REH3113" s="206"/>
      <c r="REI3113" s="206"/>
      <c r="REJ3113" s="206"/>
      <c r="REK3113" s="206"/>
      <c r="REL3113" s="206"/>
      <c r="REM3113" s="206"/>
      <c r="REN3113" s="206"/>
      <c r="REO3113" s="206"/>
      <c r="REP3113" s="206"/>
      <c r="REQ3113" s="206"/>
      <c r="RER3113" s="206"/>
      <c r="RES3113" s="206"/>
      <c r="RET3113" s="206"/>
      <c r="REU3113" s="206"/>
      <c r="REV3113" s="206"/>
      <c r="REW3113" s="206"/>
      <c r="REX3113" s="206"/>
      <c r="REY3113" s="206"/>
      <c r="REZ3113" s="206"/>
      <c r="RFA3113" s="206"/>
      <c r="RFB3113" s="206"/>
      <c r="RFC3113" s="206"/>
      <c r="RFD3113" s="206"/>
      <c r="RFE3113" s="206"/>
      <c r="RFF3113" s="206"/>
      <c r="RFG3113" s="206"/>
      <c r="RFH3113" s="206"/>
      <c r="RFI3113" s="206"/>
      <c r="RFJ3113" s="206"/>
      <c r="RFK3113" s="206"/>
      <c r="RFL3113" s="206"/>
      <c r="RFM3113" s="206"/>
      <c r="RFN3113" s="206"/>
      <c r="RFO3113" s="206"/>
      <c r="RFP3113" s="206"/>
      <c r="RFQ3113" s="206"/>
      <c r="RFR3113" s="206"/>
      <c r="RFS3113" s="206"/>
      <c r="RFT3113" s="206"/>
      <c r="RFU3113" s="206"/>
      <c r="RFV3113" s="206"/>
      <c r="RFW3113" s="206"/>
      <c r="RFX3113" s="206"/>
      <c r="RFY3113" s="206"/>
      <c r="RFZ3113" s="206"/>
      <c r="RGA3113" s="206"/>
      <c r="RGB3113" s="206"/>
      <c r="RGC3113" s="206"/>
      <c r="RGD3113" s="206"/>
      <c r="RGE3113" s="206"/>
      <c r="RGF3113" s="206"/>
      <c r="RGG3113" s="206"/>
      <c r="RGH3113" s="206"/>
      <c r="RGI3113" s="206"/>
      <c r="RGJ3113" s="206"/>
      <c r="RGK3113" s="206"/>
      <c r="RGL3113" s="206"/>
      <c r="RGM3113" s="206"/>
      <c r="RGN3113" s="206"/>
      <c r="RGO3113" s="206"/>
      <c r="RGP3113" s="206"/>
      <c r="RGQ3113" s="206"/>
      <c r="RGR3113" s="206"/>
      <c r="RGS3113" s="206"/>
      <c r="RGT3113" s="206"/>
      <c r="RGU3113" s="206"/>
      <c r="RGV3113" s="206"/>
      <c r="RGW3113" s="206"/>
      <c r="RGX3113" s="206"/>
      <c r="RGY3113" s="206"/>
      <c r="RGZ3113" s="206"/>
      <c r="RHA3113" s="206"/>
      <c r="RHB3113" s="206"/>
      <c r="RHC3113" s="206"/>
      <c r="RHD3113" s="206"/>
      <c r="RHE3113" s="206"/>
      <c r="RHF3113" s="206"/>
      <c r="RHG3113" s="206"/>
      <c r="RHH3113" s="206"/>
      <c r="RHI3113" s="206"/>
      <c r="RHJ3113" s="206"/>
      <c r="RHK3113" s="206"/>
      <c r="RHL3113" s="206"/>
      <c r="RHM3113" s="206"/>
      <c r="RHN3113" s="206"/>
      <c r="RHO3113" s="206"/>
      <c r="RHP3113" s="206"/>
      <c r="RHQ3113" s="206"/>
      <c r="RHR3113" s="206"/>
      <c r="RHS3113" s="206"/>
      <c r="RHT3113" s="206"/>
      <c r="RHU3113" s="206"/>
      <c r="RHV3113" s="206"/>
      <c r="RHW3113" s="206"/>
      <c r="RHX3113" s="206"/>
      <c r="RHY3113" s="206"/>
      <c r="RHZ3113" s="206"/>
      <c r="RIA3113" s="206"/>
      <c r="RIB3113" s="206"/>
      <c r="RIC3113" s="206"/>
      <c r="RID3113" s="206"/>
      <c r="RIE3113" s="206"/>
      <c r="RIF3113" s="206"/>
      <c r="RIG3113" s="206"/>
      <c r="RIH3113" s="206"/>
      <c r="RII3113" s="206"/>
      <c r="RIJ3113" s="206"/>
      <c r="RIK3113" s="206"/>
      <c r="RIL3113" s="206"/>
      <c r="RIM3113" s="206"/>
      <c r="RIN3113" s="206"/>
      <c r="RIO3113" s="206"/>
      <c r="RIP3113" s="206"/>
      <c r="RIQ3113" s="206"/>
      <c r="RIR3113" s="206"/>
      <c r="RIS3113" s="206"/>
      <c r="RIT3113" s="206"/>
      <c r="RIU3113" s="206"/>
      <c r="RIV3113" s="206"/>
      <c r="RIW3113" s="206"/>
      <c r="RIX3113" s="206"/>
      <c r="RIY3113" s="206"/>
      <c r="RIZ3113" s="206"/>
      <c r="RJA3113" s="206"/>
      <c r="RJB3113" s="206"/>
      <c r="RJC3113" s="206"/>
      <c r="RJD3113" s="206"/>
      <c r="RJE3113" s="206"/>
      <c r="RJF3113" s="206"/>
      <c r="RJG3113" s="206"/>
      <c r="RJH3113" s="206"/>
      <c r="RJI3113" s="206"/>
      <c r="RJJ3113" s="206"/>
      <c r="RJK3113" s="206"/>
      <c r="RJL3113" s="206"/>
      <c r="RJM3113" s="206"/>
      <c r="RJN3113" s="206"/>
      <c r="RJO3113" s="206"/>
      <c r="RJP3113" s="206"/>
      <c r="RJQ3113" s="206"/>
      <c r="RJR3113" s="206"/>
      <c r="RJS3113" s="206"/>
      <c r="RJT3113" s="206"/>
      <c r="RJU3113" s="206"/>
      <c r="RJV3113" s="206"/>
      <c r="RJW3113" s="206"/>
      <c r="RJX3113" s="206"/>
      <c r="RJY3113" s="206"/>
      <c r="RJZ3113" s="206"/>
      <c r="RKA3113" s="206"/>
      <c r="RKB3113" s="206"/>
      <c r="RKC3113" s="206"/>
      <c r="RKD3113" s="206"/>
      <c r="RKE3113" s="206"/>
      <c r="RKF3113" s="206"/>
      <c r="RKG3113" s="206"/>
      <c r="RKH3113" s="206"/>
      <c r="RKI3113" s="206"/>
      <c r="RKJ3113" s="206"/>
      <c r="RKK3113" s="206"/>
      <c r="RKL3113" s="206"/>
      <c r="RKM3113" s="206"/>
      <c r="RKN3113" s="206"/>
      <c r="RKO3113" s="206"/>
      <c r="RKP3113" s="206"/>
      <c r="RKQ3113" s="206"/>
      <c r="RKR3113" s="206"/>
      <c r="RKS3113" s="206"/>
      <c r="RKT3113" s="206"/>
      <c r="RKU3113" s="206"/>
      <c r="RKV3113" s="206"/>
      <c r="RKW3113" s="206"/>
      <c r="RKX3113" s="206"/>
      <c r="RKY3113" s="206"/>
      <c r="RKZ3113" s="206"/>
      <c r="RLA3113" s="206"/>
      <c r="RLB3113" s="206"/>
      <c r="RLC3113" s="206"/>
      <c r="RLD3113" s="206"/>
      <c r="RLE3113" s="206"/>
      <c r="RLF3113" s="206"/>
      <c r="RLG3113" s="206"/>
      <c r="RLH3113" s="206"/>
      <c r="RLI3113" s="206"/>
      <c r="RLJ3113" s="206"/>
      <c r="RLK3113" s="206"/>
      <c r="RLL3113" s="206"/>
      <c r="RLM3113" s="206"/>
      <c r="RLN3113" s="206"/>
      <c r="RLO3113" s="206"/>
      <c r="RLP3113" s="206"/>
      <c r="RLQ3113" s="206"/>
      <c r="RLR3113" s="206"/>
      <c r="RLS3113" s="206"/>
      <c r="RLT3113" s="206"/>
      <c r="RLU3113" s="206"/>
      <c r="RLV3113" s="206"/>
      <c r="RLW3113" s="206"/>
      <c r="RLX3113" s="206"/>
      <c r="RLY3113" s="206"/>
      <c r="RLZ3113" s="206"/>
      <c r="RMA3113" s="206"/>
      <c r="RMB3113" s="206"/>
      <c r="RMC3113" s="206"/>
      <c r="RMD3113" s="206"/>
      <c r="RME3113" s="206"/>
      <c r="RMF3113" s="206"/>
      <c r="RMG3113" s="206"/>
      <c r="RMH3113" s="206"/>
      <c r="RMI3113" s="206"/>
      <c r="RMJ3113" s="206"/>
      <c r="RMK3113" s="206"/>
      <c r="RML3113" s="206"/>
      <c r="RMM3113" s="206"/>
      <c r="RMN3113" s="206"/>
      <c r="RMO3113" s="206"/>
      <c r="RMP3113" s="206"/>
      <c r="RMQ3113" s="206"/>
      <c r="RMR3113" s="206"/>
      <c r="RMS3113" s="206"/>
      <c r="RMT3113" s="206"/>
      <c r="RMU3113" s="206"/>
      <c r="RMV3113" s="206"/>
      <c r="RMW3113" s="206"/>
      <c r="RMX3113" s="206"/>
      <c r="RMY3113" s="206"/>
      <c r="RMZ3113" s="206"/>
      <c r="RNA3113" s="206"/>
      <c r="RNB3113" s="206"/>
      <c r="RNC3113" s="206"/>
      <c r="RND3113" s="206"/>
      <c r="RNE3113" s="206"/>
      <c r="RNF3113" s="206"/>
      <c r="RNG3113" s="206"/>
      <c r="RNH3113" s="206"/>
      <c r="RNI3113" s="206"/>
      <c r="RNJ3113" s="206"/>
      <c r="RNK3113" s="206"/>
      <c r="RNL3113" s="206"/>
      <c r="RNM3113" s="206"/>
      <c r="RNN3113" s="206"/>
      <c r="RNO3113" s="206"/>
      <c r="RNP3113" s="206"/>
      <c r="RNQ3113" s="206"/>
      <c r="RNR3113" s="206"/>
      <c r="RNS3113" s="206"/>
      <c r="RNT3113" s="206"/>
      <c r="RNU3113" s="206"/>
      <c r="RNV3113" s="206"/>
      <c r="RNW3113" s="206"/>
      <c r="RNX3113" s="206"/>
      <c r="RNY3113" s="206"/>
      <c r="RNZ3113" s="206"/>
      <c r="ROA3113" s="206"/>
      <c r="ROB3113" s="206"/>
      <c r="ROC3113" s="206"/>
      <c r="ROD3113" s="206"/>
      <c r="ROE3113" s="206"/>
      <c r="ROF3113" s="206"/>
      <c r="ROG3113" s="206"/>
      <c r="ROH3113" s="206"/>
      <c r="ROI3113" s="206"/>
      <c r="ROJ3113" s="206"/>
      <c r="ROK3113" s="206"/>
      <c r="ROL3113" s="206"/>
      <c r="ROM3113" s="206"/>
      <c r="RON3113" s="206"/>
      <c r="ROO3113" s="206"/>
      <c r="ROP3113" s="206"/>
      <c r="ROQ3113" s="206"/>
      <c r="ROR3113" s="206"/>
      <c r="ROS3113" s="206"/>
      <c r="ROT3113" s="206"/>
      <c r="ROU3113" s="206"/>
      <c r="ROV3113" s="206"/>
      <c r="ROW3113" s="206"/>
      <c r="ROX3113" s="206"/>
      <c r="ROY3113" s="206"/>
      <c r="ROZ3113" s="206"/>
      <c r="RPA3113" s="206"/>
      <c r="RPB3113" s="206"/>
      <c r="RPC3113" s="206"/>
      <c r="RPD3113" s="206"/>
      <c r="RPE3113" s="206"/>
      <c r="RPF3113" s="206"/>
      <c r="RPG3113" s="206"/>
      <c r="RPH3113" s="206"/>
      <c r="RPI3113" s="206"/>
      <c r="RPJ3113" s="206"/>
      <c r="RPK3113" s="206"/>
      <c r="RPL3113" s="206"/>
      <c r="RPM3113" s="206"/>
      <c r="RPN3113" s="206"/>
      <c r="RPO3113" s="206"/>
      <c r="RPP3113" s="206"/>
      <c r="RPQ3113" s="206"/>
      <c r="RPR3113" s="206"/>
      <c r="RPS3113" s="206"/>
      <c r="RPT3113" s="206"/>
      <c r="RPU3113" s="206"/>
      <c r="RPV3113" s="206"/>
      <c r="RPW3113" s="206"/>
      <c r="RPX3113" s="206"/>
      <c r="RPY3113" s="206"/>
      <c r="RPZ3113" s="206"/>
      <c r="RQA3113" s="206"/>
      <c r="RQB3113" s="206"/>
      <c r="RQC3113" s="206"/>
      <c r="RQD3113" s="206"/>
      <c r="RQE3113" s="206"/>
      <c r="RQF3113" s="206"/>
      <c r="RQG3113" s="206"/>
      <c r="RQH3113" s="206"/>
      <c r="RQI3113" s="206"/>
      <c r="RQJ3113" s="206"/>
      <c r="RQK3113" s="206"/>
      <c r="RQL3113" s="206"/>
      <c r="RQM3113" s="206"/>
      <c r="RQN3113" s="206"/>
      <c r="RQO3113" s="206"/>
      <c r="RQP3113" s="206"/>
      <c r="RQQ3113" s="206"/>
      <c r="RQR3113" s="206"/>
      <c r="RQS3113" s="206"/>
      <c r="RQT3113" s="206"/>
      <c r="RQU3113" s="206"/>
      <c r="RQV3113" s="206"/>
      <c r="RQW3113" s="206"/>
      <c r="RQX3113" s="206"/>
      <c r="RQY3113" s="206"/>
      <c r="RQZ3113" s="206"/>
      <c r="RRA3113" s="206"/>
      <c r="RRB3113" s="206"/>
      <c r="RRC3113" s="206"/>
      <c r="RRD3113" s="206"/>
      <c r="RRE3113" s="206"/>
      <c r="RRF3113" s="206"/>
      <c r="RRG3113" s="206"/>
      <c r="RRH3113" s="206"/>
      <c r="RRI3113" s="206"/>
      <c r="RRJ3113" s="206"/>
      <c r="RRK3113" s="206"/>
      <c r="RRL3113" s="206"/>
      <c r="RRM3113" s="206"/>
      <c r="RRN3113" s="206"/>
      <c r="RRO3113" s="206"/>
      <c r="RRP3113" s="206"/>
      <c r="RRQ3113" s="206"/>
      <c r="RRR3113" s="206"/>
      <c r="RRS3113" s="206"/>
      <c r="RRT3113" s="206"/>
      <c r="RRU3113" s="206"/>
      <c r="RRV3113" s="206"/>
      <c r="RRW3113" s="206"/>
      <c r="RRX3113" s="206"/>
      <c r="RRY3113" s="206"/>
      <c r="RRZ3113" s="206"/>
      <c r="RSA3113" s="206"/>
      <c r="RSB3113" s="206"/>
      <c r="RSC3113" s="206"/>
      <c r="RSD3113" s="206"/>
      <c r="RSE3113" s="206"/>
      <c r="RSF3113" s="206"/>
      <c r="RSG3113" s="206"/>
      <c r="RSH3113" s="206"/>
      <c r="RSI3113" s="206"/>
      <c r="RSJ3113" s="206"/>
      <c r="RSK3113" s="206"/>
      <c r="RSL3113" s="206"/>
      <c r="RSM3113" s="206"/>
      <c r="RSN3113" s="206"/>
      <c r="RSO3113" s="206"/>
      <c r="RSP3113" s="206"/>
      <c r="RSQ3113" s="206"/>
      <c r="RSR3113" s="206"/>
      <c r="RSS3113" s="206"/>
      <c r="RST3113" s="206"/>
      <c r="RSU3113" s="206"/>
      <c r="RSV3113" s="206"/>
      <c r="RSW3113" s="206"/>
      <c r="RSX3113" s="206"/>
      <c r="RSY3113" s="206"/>
      <c r="RSZ3113" s="206"/>
      <c r="RTA3113" s="206"/>
      <c r="RTB3113" s="206"/>
      <c r="RTC3113" s="206"/>
      <c r="RTD3113" s="206"/>
      <c r="RTE3113" s="206"/>
      <c r="RTF3113" s="206"/>
      <c r="RTG3113" s="206"/>
      <c r="RTH3113" s="206"/>
      <c r="RTI3113" s="206"/>
      <c r="RTJ3113" s="206"/>
      <c r="RTK3113" s="206"/>
      <c r="RTL3113" s="206"/>
      <c r="RTM3113" s="206"/>
      <c r="RTN3113" s="206"/>
      <c r="RTO3113" s="206"/>
      <c r="RTP3113" s="206"/>
      <c r="RTQ3113" s="206"/>
      <c r="RTR3113" s="206"/>
      <c r="RTS3113" s="206"/>
      <c r="RTT3113" s="206"/>
      <c r="RTU3113" s="206"/>
      <c r="RTV3113" s="206"/>
      <c r="RTW3113" s="206"/>
      <c r="RTX3113" s="206"/>
      <c r="RTY3113" s="206"/>
      <c r="RTZ3113" s="206"/>
      <c r="RUA3113" s="206"/>
      <c r="RUB3113" s="206"/>
      <c r="RUC3113" s="206"/>
      <c r="RUD3113" s="206"/>
      <c r="RUE3113" s="206"/>
      <c r="RUF3113" s="206"/>
      <c r="RUG3113" s="206"/>
      <c r="RUH3113" s="206"/>
      <c r="RUI3113" s="206"/>
      <c r="RUJ3113" s="206"/>
      <c r="RUK3113" s="206"/>
      <c r="RUL3113" s="206"/>
      <c r="RUM3113" s="206"/>
      <c r="RUN3113" s="206"/>
      <c r="RUO3113" s="206"/>
      <c r="RUP3113" s="206"/>
      <c r="RUQ3113" s="206"/>
      <c r="RUR3113" s="206"/>
      <c r="RUS3113" s="206"/>
      <c r="RUT3113" s="206"/>
      <c r="RUU3113" s="206"/>
      <c r="RUV3113" s="206"/>
      <c r="RUW3113" s="206"/>
      <c r="RUX3113" s="206"/>
      <c r="RUY3113" s="206"/>
      <c r="RUZ3113" s="206"/>
      <c r="RVA3113" s="206"/>
      <c r="RVB3113" s="206"/>
      <c r="RVC3113" s="206"/>
      <c r="RVD3113" s="206"/>
      <c r="RVE3113" s="206"/>
      <c r="RVF3113" s="206"/>
      <c r="RVG3113" s="206"/>
      <c r="RVH3113" s="206"/>
      <c r="RVI3113" s="206"/>
      <c r="RVJ3113" s="206"/>
      <c r="RVK3113" s="206"/>
      <c r="RVL3113" s="206"/>
      <c r="RVM3113" s="206"/>
      <c r="RVN3113" s="206"/>
      <c r="RVO3113" s="206"/>
      <c r="RVP3113" s="206"/>
      <c r="RVQ3113" s="206"/>
      <c r="RVR3113" s="206"/>
      <c r="RVS3113" s="206"/>
      <c r="RVT3113" s="206"/>
      <c r="RVU3113" s="206"/>
      <c r="RVV3113" s="206"/>
      <c r="RVW3113" s="206"/>
      <c r="RVX3113" s="206"/>
      <c r="RVY3113" s="206"/>
      <c r="RVZ3113" s="206"/>
      <c r="RWA3113" s="206"/>
      <c r="RWB3113" s="206"/>
      <c r="RWC3113" s="206"/>
      <c r="RWD3113" s="206"/>
      <c r="RWE3113" s="206"/>
      <c r="RWF3113" s="206"/>
      <c r="RWG3113" s="206"/>
      <c r="RWH3113" s="206"/>
      <c r="RWI3113" s="206"/>
      <c r="RWJ3113" s="206"/>
      <c r="RWK3113" s="206"/>
      <c r="RWL3113" s="206"/>
      <c r="RWM3113" s="206"/>
      <c r="RWN3113" s="206"/>
      <c r="RWO3113" s="206"/>
      <c r="RWP3113" s="206"/>
      <c r="RWQ3113" s="206"/>
      <c r="RWR3113" s="206"/>
      <c r="RWS3113" s="206"/>
      <c r="RWT3113" s="206"/>
      <c r="RWU3113" s="206"/>
      <c r="RWV3113" s="206"/>
      <c r="RWW3113" s="206"/>
      <c r="RWX3113" s="206"/>
      <c r="RWY3113" s="206"/>
      <c r="RWZ3113" s="206"/>
      <c r="RXA3113" s="206"/>
      <c r="RXB3113" s="206"/>
      <c r="RXC3113" s="206"/>
      <c r="RXD3113" s="206"/>
      <c r="RXE3113" s="206"/>
      <c r="RXF3113" s="206"/>
      <c r="RXG3113" s="206"/>
      <c r="RXH3113" s="206"/>
      <c r="RXI3113" s="206"/>
      <c r="RXJ3113" s="206"/>
      <c r="RXK3113" s="206"/>
      <c r="RXL3113" s="206"/>
      <c r="RXM3113" s="206"/>
      <c r="RXN3113" s="206"/>
      <c r="RXO3113" s="206"/>
      <c r="RXP3113" s="206"/>
      <c r="RXQ3113" s="206"/>
      <c r="RXR3113" s="206"/>
      <c r="RXS3113" s="206"/>
      <c r="RXT3113" s="206"/>
      <c r="RXU3113" s="206"/>
      <c r="RXV3113" s="206"/>
      <c r="RXW3113" s="206"/>
      <c r="RXX3113" s="206"/>
      <c r="RXY3113" s="206"/>
      <c r="RXZ3113" s="206"/>
      <c r="RYA3113" s="206"/>
      <c r="RYB3113" s="206"/>
      <c r="RYC3113" s="206"/>
      <c r="RYD3113" s="206"/>
      <c r="RYE3113" s="206"/>
      <c r="RYF3113" s="206"/>
      <c r="RYG3113" s="206"/>
      <c r="RYH3113" s="206"/>
      <c r="RYI3113" s="206"/>
      <c r="RYJ3113" s="206"/>
      <c r="RYK3113" s="206"/>
      <c r="RYL3113" s="206"/>
      <c r="RYM3113" s="206"/>
      <c r="RYN3113" s="206"/>
      <c r="RYO3113" s="206"/>
      <c r="RYP3113" s="206"/>
      <c r="RYQ3113" s="206"/>
      <c r="RYR3113" s="206"/>
      <c r="RYS3113" s="206"/>
      <c r="RYT3113" s="206"/>
      <c r="RYU3113" s="206"/>
      <c r="RYV3113" s="206"/>
      <c r="RYW3113" s="206"/>
      <c r="RYX3113" s="206"/>
      <c r="RYY3113" s="206"/>
      <c r="RYZ3113" s="206"/>
      <c r="RZA3113" s="206"/>
      <c r="RZB3113" s="206"/>
      <c r="RZC3113" s="206"/>
      <c r="RZD3113" s="206"/>
      <c r="RZE3113" s="206"/>
      <c r="RZF3113" s="206"/>
      <c r="RZG3113" s="206"/>
      <c r="RZH3113" s="206"/>
      <c r="RZI3113" s="206"/>
      <c r="RZJ3113" s="206"/>
      <c r="RZK3113" s="206"/>
      <c r="RZL3113" s="206"/>
      <c r="RZM3113" s="206"/>
      <c r="RZN3113" s="206"/>
      <c r="RZO3113" s="206"/>
      <c r="RZP3113" s="206"/>
      <c r="RZQ3113" s="206"/>
      <c r="RZR3113" s="206"/>
      <c r="RZS3113" s="206"/>
      <c r="RZT3113" s="206"/>
      <c r="RZU3113" s="206"/>
      <c r="RZV3113" s="206"/>
      <c r="RZW3113" s="206"/>
      <c r="RZX3113" s="206"/>
      <c r="RZY3113" s="206"/>
      <c r="RZZ3113" s="206"/>
      <c r="SAA3113" s="206"/>
      <c r="SAB3113" s="206"/>
      <c r="SAC3113" s="206"/>
      <c r="SAD3113" s="206"/>
      <c r="SAE3113" s="206"/>
      <c r="SAF3113" s="206"/>
      <c r="SAG3113" s="206"/>
      <c r="SAH3113" s="206"/>
      <c r="SAI3113" s="206"/>
      <c r="SAJ3113" s="206"/>
      <c r="SAK3113" s="206"/>
      <c r="SAL3113" s="206"/>
      <c r="SAM3113" s="206"/>
      <c r="SAN3113" s="206"/>
      <c r="SAO3113" s="206"/>
      <c r="SAP3113" s="206"/>
      <c r="SAQ3113" s="206"/>
      <c r="SAR3113" s="206"/>
      <c r="SAS3113" s="206"/>
      <c r="SAT3113" s="206"/>
      <c r="SAU3113" s="206"/>
      <c r="SAV3113" s="206"/>
      <c r="SAW3113" s="206"/>
      <c r="SAX3113" s="206"/>
      <c r="SAY3113" s="206"/>
      <c r="SAZ3113" s="206"/>
      <c r="SBA3113" s="206"/>
      <c r="SBB3113" s="206"/>
      <c r="SBC3113" s="206"/>
      <c r="SBD3113" s="206"/>
      <c r="SBE3113" s="206"/>
      <c r="SBF3113" s="206"/>
      <c r="SBG3113" s="206"/>
      <c r="SBH3113" s="206"/>
      <c r="SBI3113" s="206"/>
      <c r="SBJ3113" s="206"/>
      <c r="SBK3113" s="206"/>
      <c r="SBL3113" s="206"/>
      <c r="SBM3113" s="206"/>
      <c r="SBN3113" s="206"/>
      <c r="SBO3113" s="206"/>
      <c r="SBP3113" s="206"/>
      <c r="SBQ3113" s="206"/>
      <c r="SBR3113" s="206"/>
      <c r="SBS3113" s="206"/>
      <c r="SBT3113" s="206"/>
      <c r="SBU3113" s="206"/>
      <c r="SBV3113" s="206"/>
      <c r="SBW3113" s="206"/>
      <c r="SBX3113" s="206"/>
      <c r="SBY3113" s="206"/>
      <c r="SBZ3113" s="206"/>
      <c r="SCA3113" s="206"/>
      <c r="SCB3113" s="206"/>
      <c r="SCC3113" s="206"/>
      <c r="SCD3113" s="206"/>
      <c r="SCE3113" s="206"/>
      <c r="SCF3113" s="206"/>
      <c r="SCG3113" s="206"/>
      <c r="SCH3113" s="206"/>
      <c r="SCI3113" s="206"/>
      <c r="SCJ3113" s="206"/>
      <c r="SCK3113" s="206"/>
      <c r="SCL3113" s="206"/>
      <c r="SCM3113" s="206"/>
      <c r="SCN3113" s="206"/>
      <c r="SCO3113" s="206"/>
      <c r="SCP3113" s="206"/>
      <c r="SCQ3113" s="206"/>
      <c r="SCR3113" s="206"/>
      <c r="SCS3113" s="206"/>
      <c r="SCT3113" s="206"/>
      <c r="SCU3113" s="206"/>
      <c r="SCV3113" s="206"/>
      <c r="SCW3113" s="206"/>
      <c r="SCX3113" s="206"/>
      <c r="SCY3113" s="206"/>
      <c r="SCZ3113" s="206"/>
      <c r="SDA3113" s="206"/>
      <c r="SDB3113" s="206"/>
      <c r="SDC3113" s="206"/>
      <c r="SDD3113" s="206"/>
      <c r="SDE3113" s="206"/>
      <c r="SDF3113" s="206"/>
      <c r="SDG3113" s="206"/>
      <c r="SDH3113" s="206"/>
      <c r="SDI3113" s="206"/>
      <c r="SDJ3113" s="206"/>
      <c r="SDK3113" s="206"/>
      <c r="SDL3113" s="206"/>
      <c r="SDM3113" s="206"/>
      <c r="SDN3113" s="206"/>
      <c r="SDO3113" s="206"/>
      <c r="SDP3113" s="206"/>
      <c r="SDQ3113" s="206"/>
      <c r="SDR3113" s="206"/>
      <c r="SDS3113" s="206"/>
      <c r="SDT3113" s="206"/>
      <c r="SDU3113" s="206"/>
      <c r="SDV3113" s="206"/>
      <c r="SDW3113" s="206"/>
      <c r="SDX3113" s="206"/>
      <c r="SDY3113" s="206"/>
      <c r="SDZ3113" s="206"/>
      <c r="SEA3113" s="206"/>
      <c r="SEB3113" s="206"/>
      <c r="SEC3113" s="206"/>
      <c r="SED3113" s="206"/>
      <c r="SEE3113" s="206"/>
      <c r="SEF3113" s="206"/>
      <c r="SEG3113" s="206"/>
      <c r="SEH3113" s="206"/>
      <c r="SEI3113" s="206"/>
      <c r="SEJ3113" s="206"/>
      <c r="SEK3113" s="206"/>
      <c r="SEL3113" s="206"/>
      <c r="SEM3113" s="206"/>
      <c r="SEN3113" s="206"/>
      <c r="SEO3113" s="206"/>
      <c r="SEP3113" s="206"/>
      <c r="SEQ3113" s="206"/>
      <c r="SER3113" s="206"/>
      <c r="SES3113" s="206"/>
      <c r="SET3113" s="206"/>
      <c r="SEU3113" s="206"/>
      <c r="SEV3113" s="206"/>
      <c r="SEW3113" s="206"/>
      <c r="SEX3113" s="206"/>
      <c r="SEY3113" s="206"/>
      <c r="SEZ3113" s="206"/>
      <c r="SFA3113" s="206"/>
      <c r="SFB3113" s="206"/>
      <c r="SFC3113" s="206"/>
      <c r="SFD3113" s="206"/>
      <c r="SFE3113" s="206"/>
      <c r="SFF3113" s="206"/>
      <c r="SFG3113" s="206"/>
      <c r="SFH3113" s="206"/>
      <c r="SFI3113" s="206"/>
      <c r="SFJ3113" s="206"/>
      <c r="SFK3113" s="206"/>
      <c r="SFL3113" s="206"/>
      <c r="SFM3113" s="206"/>
      <c r="SFN3113" s="206"/>
      <c r="SFO3113" s="206"/>
      <c r="SFP3113" s="206"/>
      <c r="SFQ3113" s="206"/>
      <c r="SFR3113" s="206"/>
      <c r="SFS3113" s="206"/>
      <c r="SFT3113" s="206"/>
      <c r="SFU3113" s="206"/>
      <c r="SFV3113" s="206"/>
      <c r="SFW3113" s="206"/>
      <c r="SFX3113" s="206"/>
      <c r="SFY3113" s="206"/>
      <c r="SFZ3113" s="206"/>
      <c r="SGA3113" s="206"/>
      <c r="SGB3113" s="206"/>
      <c r="SGC3113" s="206"/>
      <c r="SGD3113" s="206"/>
      <c r="SGE3113" s="206"/>
      <c r="SGF3113" s="206"/>
      <c r="SGG3113" s="206"/>
      <c r="SGH3113" s="206"/>
      <c r="SGI3113" s="206"/>
      <c r="SGJ3113" s="206"/>
      <c r="SGK3113" s="206"/>
      <c r="SGL3113" s="206"/>
      <c r="SGM3113" s="206"/>
      <c r="SGN3113" s="206"/>
      <c r="SGO3113" s="206"/>
      <c r="SGP3113" s="206"/>
      <c r="SGQ3113" s="206"/>
      <c r="SGR3113" s="206"/>
      <c r="SGS3113" s="206"/>
      <c r="SGT3113" s="206"/>
      <c r="SGU3113" s="206"/>
      <c r="SGV3113" s="206"/>
      <c r="SGW3113" s="206"/>
      <c r="SGX3113" s="206"/>
      <c r="SGY3113" s="206"/>
      <c r="SGZ3113" s="206"/>
      <c r="SHA3113" s="206"/>
      <c r="SHB3113" s="206"/>
      <c r="SHC3113" s="206"/>
      <c r="SHD3113" s="206"/>
      <c r="SHE3113" s="206"/>
      <c r="SHF3113" s="206"/>
      <c r="SHG3113" s="206"/>
      <c r="SHH3113" s="206"/>
      <c r="SHI3113" s="206"/>
      <c r="SHJ3113" s="206"/>
      <c r="SHK3113" s="206"/>
      <c r="SHL3113" s="206"/>
      <c r="SHM3113" s="206"/>
      <c r="SHN3113" s="206"/>
      <c r="SHO3113" s="206"/>
      <c r="SHP3113" s="206"/>
      <c r="SHQ3113" s="206"/>
      <c r="SHR3113" s="206"/>
      <c r="SHS3113" s="206"/>
      <c r="SHT3113" s="206"/>
      <c r="SHU3113" s="206"/>
      <c r="SHV3113" s="206"/>
      <c r="SHW3113" s="206"/>
      <c r="SHX3113" s="206"/>
      <c r="SHY3113" s="206"/>
      <c r="SHZ3113" s="206"/>
      <c r="SIA3113" s="206"/>
      <c r="SIB3113" s="206"/>
      <c r="SIC3113" s="206"/>
      <c r="SID3113" s="206"/>
      <c r="SIE3113" s="206"/>
      <c r="SIF3113" s="206"/>
      <c r="SIG3113" s="206"/>
      <c r="SIH3113" s="206"/>
      <c r="SII3113" s="206"/>
      <c r="SIJ3113" s="206"/>
      <c r="SIK3113" s="206"/>
      <c r="SIL3113" s="206"/>
      <c r="SIM3113" s="206"/>
      <c r="SIN3113" s="206"/>
      <c r="SIO3113" s="206"/>
      <c r="SIP3113" s="206"/>
      <c r="SIQ3113" s="206"/>
      <c r="SIR3113" s="206"/>
      <c r="SIS3113" s="206"/>
      <c r="SIT3113" s="206"/>
      <c r="SIU3113" s="206"/>
      <c r="SIV3113" s="206"/>
      <c r="SIW3113" s="206"/>
      <c r="SIX3113" s="206"/>
      <c r="SIY3113" s="206"/>
      <c r="SIZ3113" s="206"/>
      <c r="SJA3113" s="206"/>
      <c r="SJB3113" s="206"/>
      <c r="SJC3113" s="206"/>
      <c r="SJD3113" s="206"/>
      <c r="SJE3113" s="206"/>
      <c r="SJF3113" s="206"/>
      <c r="SJG3113" s="206"/>
      <c r="SJH3113" s="206"/>
      <c r="SJI3113" s="206"/>
      <c r="SJJ3113" s="206"/>
      <c r="SJK3113" s="206"/>
      <c r="SJL3113" s="206"/>
      <c r="SJM3113" s="206"/>
      <c r="SJN3113" s="206"/>
      <c r="SJO3113" s="206"/>
      <c r="SJP3113" s="206"/>
      <c r="SJQ3113" s="206"/>
      <c r="SJR3113" s="206"/>
      <c r="SJS3113" s="206"/>
      <c r="SJT3113" s="206"/>
      <c r="SJU3113" s="206"/>
      <c r="SJV3113" s="206"/>
      <c r="SJW3113" s="206"/>
      <c r="SJX3113" s="206"/>
      <c r="SJY3113" s="206"/>
      <c r="SJZ3113" s="206"/>
      <c r="SKA3113" s="206"/>
      <c r="SKB3113" s="206"/>
      <c r="SKC3113" s="206"/>
      <c r="SKD3113" s="206"/>
      <c r="SKE3113" s="206"/>
      <c r="SKF3113" s="206"/>
      <c r="SKG3113" s="206"/>
      <c r="SKH3113" s="206"/>
      <c r="SKI3113" s="206"/>
      <c r="SKJ3113" s="206"/>
      <c r="SKK3113" s="206"/>
      <c r="SKL3113" s="206"/>
      <c r="SKM3113" s="206"/>
      <c r="SKN3113" s="206"/>
      <c r="SKO3113" s="206"/>
      <c r="SKP3113" s="206"/>
      <c r="SKQ3113" s="206"/>
      <c r="SKR3113" s="206"/>
      <c r="SKS3113" s="206"/>
      <c r="SKT3113" s="206"/>
      <c r="SKU3113" s="206"/>
      <c r="SKV3113" s="206"/>
      <c r="SKW3113" s="206"/>
      <c r="SKX3113" s="206"/>
      <c r="SKY3113" s="206"/>
      <c r="SKZ3113" s="206"/>
      <c r="SLA3113" s="206"/>
      <c r="SLB3113" s="206"/>
      <c r="SLC3113" s="206"/>
      <c r="SLD3113" s="206"/>
      <c r="SLE3113" s="206"/>
      <c r="SLF3113" s="206"/>
      <c r="SLG3113" s="206"/>
      <c r="SLH3113" s="206"/>
      <c r="SLI3113" s="206"/>
      <c r="SLJ3113" s="206"/>
      <c r="SLK3113" s="206"/>
      <c r="SLL3113" s="206"/>
      <c r="SLM3113" s="206"/>
      <c r="SLN3113" s="206"/>
      <c r="SLO3113" s="206"/>
      <c r="SLP3113" s="206"/>
      <c r="SLQ3113" s="206"/>
      <c r="SLR3113" s="206"/>
      <c r="SLS3113" s="206"/>
      <c r="SLT3113" s="206"/>
      <c r="SLU3113" s="206"/>
      <c r="SLV3113" s="206"/>
      <c r="SLW3113" s="206"/>
      <c r="SLX3113" s="206"/>
      <c r="SLY3113" s="206"/>
      <c r="SLZ3113" s="206"/>
      <c r="SMA3113" s="206"/>
      <c r="SMB3113" s="206"/>
      <c r="SMC3113" s="206"/>
      <c r="SMD3113" s="206"/>
      <c r="SME3113" s="206"/>
      <c r="SMF3113" s="206"/>
      <c r="SMG3113" s="206"/>
      <c r="SMH3113" s="206"/>
      <c r="SMI3113" s="206"/>
      <c r="SMJ3113" s="206"/>
      <c r="SMK3113" s="206"/>
      <c r="SML3113" s="206"/>
      <c r="SMM3113" s="206"/>
      <c r="SMN3113" s="206"/>
      <c r="SMO3113" s="206"/>
      <c r="SMP3113" s="206"/>
      <c r="SMQ3113" s="206"/>
      <c r="SMR3113" s="206"/>
      <c r="SMS3113" s="206"/>
      <c r="SMT3113" s="206"/>
      <c r="SMU3113" s="206"/>
      <c r="SMV3113" s="206"/>
      <c r="SMW3113" s="206"/>
      <c r="SMX3113" s="206"/>
      <c r="SMY3113" s="206"/>
      <c r="SMZ3113" s="206"/>
      <c r="SNA3113" s="206"/>
      <c r="SNB3113" s="206"/>
      <c r="SNC3113" s="206"/>
      <c r="SND3113" s="206"/>
      <c r="SNE3113" s="206"/>
      <c r="SNF3113" s="206"/>
      <c r="SNG3113" s="206"/>
      <c r="SNH3113" s="206"/>
      <c r="SNI3113" s="206"/>
      <c r="SNJ3113" s="206"/>
      <c r="SNK3113" s="206"/>
      <c r="SNL3113" s="206"/>
      <c r="SNM3113" s="206"/>
      <c r="SNN3113" s="206"/>
      <c r="SNO3113" s="206"/>
      <c r="SNP3113" s="206"/>
      <c r="SNQ3113" s="206"/>
      <c r="SNR3113" s="206"/>
      <c r="SNS3113" s="206"/>
      <c r="SNT3113" s="206"/>
      <c r="SNU3113" s="206"/>
      <c r="SNV3113" s="206"/>
      <c r="SNW3113" s="206"/>
      <c r="SNX3113" s="206"/>
      <c r="SNY3113" s="206"/>
      <c r="SNZ3113" s="206"/>
      <c r="SOA3113" s="206"/>
      <c r="SOB3113" s="206"/>
      <c r="SOC3113" s="206"/>
      <c r="SOD3113" s="206"/>
      <c r="SOE3113" s="206"/>
      <c r="SOF3113" s="206"/>
      <c r="SOG3113" s="206"/>
      <c r="SOH3113" s="206"/>
      <c r="SOI3113" s="206"/>
      <c r="SOJ3113" s="206"/>
      <c r="SOK3113" s="206"/>
      <c r="SOL3113" s="206"/>
      <c r="SOM3113" s="206"/>
      <c r="SON3113" s="206"/>
      <c r="SOO3113" s="206"/>
      <c r="SOP3113" s="206"/>
      <c r="SOQ3113" s="206"/>
      <c r="SOR3113" s="206"/>
      <c r="SOS3113" s="206"/>
      <c r="SOT3113" s="206"/>
      <c r="SOU3113" s="206"/>
      <c r="SOV3113" s="206"/>
      <c r="SOW3113" s="206"/>
      <c r="SOX3113" s="206"/>
      <c r="SOY3113" s="206"/>
      <c r="SOZ3113" s="206"/>
      <c r="SPA3113" s="206"/>
      <c r="SPB3113" s="206"/>
      <c r="SPC3113" s="206"/>
      <c r="SPD3113" s="206"/>
      <c r="SPE3113" s="206"/>
      <c r="SPF3113" s="206"/>
      <c r="SPG3113" s="206"/>
      <c r="SPH3113" s="206"/>
      <c r="SPI3113" s="206"/>
      <c r="SPJ3113" s="206"/>
      <c r="SPK3113" s="206"/>
      <c r="SPL3113" s="206"/>
      <c r="SPM3113" s="206"/>
      <c r="SPN3113" s="206"/>
      <c r="SPO3113" s="206"/>
      <c r="SPP3113" s="206"/>
      <c r="SPQ3113" s="206"/>
      <c r="SPR3113" s="206"/>
      <c r="SPS3113" s="206"/>
      <c r="SPT3113" s="206"/>
      <c r="SPU3113" s="206"/>
      <c r="SPV3113" s="206"/>
      <c r="SPW3113" s="206"/>
      <c r="SPX3113" s="206"/>
      <c r="SPY3113" s="206"/>
      <c r="SPZ3113" s="206"/>
      <c r="SQA3113" s="206"/>
      <c r="SQB3113" s="206"/>
      <c r="SQC3113" s="206"/>
      <c r="SQD3113" s="206"/>
      <c r="SQE3113" s="206"/>
      <c r="SQF3113" s="206"/>
      <c r="SQG3113" s="206"/>
      <c r="SQH3113" s="206"/>
      <c r="SQI3113" s="206"/>
      <c r="SQJ3113" s="206"/>
      <c r="SQK3113" s="206"/>
      <c r="SQL3113" s="206"/>
      <c r="SQM3113" s="206"/>
      <c r="SQN3113" s="206"/>
      <c r="SQO3113" s="206"/>
      <c r="SQP3113" s="206"/>
      <c r="SQQ3113" s="206"/>
      <c r="SQR3113" s="206"/>
      <c r="SQS3113" s="206"/>
      <c r="SQT3113" s="206"/>
      <c r="SQU3113" s="206"/>
      <c r="SQV3113" s="206"/>
      <c r="SQW3113" s="206"/>
      <c r="SQX3113" s="206"/>
      <c r="SQY3113" s="206"/>
      <c r="SQZ3113" s="206"/>
      <c r="SRA3113" s="206"/>
      <c r="SRB3113" s="206"/>
      <c r="SRC3113" s="206"/>
      <c r="SRD3113" s="206"/>
      <c r="SRE3113" s="206"/>
      <c r="SRF3113" s="206"/>
      <c r="SRG3113" s="206"/>
      <c r="SRH3113" s="206"/>
      <c r="SRI3113" s="206"/>
      <c r="SRJ3113" s="206"/>
      <c r="SRK3113" s="206"/>
      <c r="SRL3113" s="206"/>
      <c r="SRM3113" s="206"/>
      <c r="SRN3113" s="206"/>
      <c r="SRO3113" s="206"/>
      <c r="SRP3113" s="206"/>
      <c r="SRQ3113" s="206"/>
      <c r="SRR3113" s="206"/>
      <c r="SRS3113" s="206"/>
      <c r="SRT3113" s="206"/>
      <c r="SRU3113" s="206"/>
      <c r="SRV3113" s="206"/>
      <c r="SRW3113" s="206"/>
      <c r="SRX3113" s="206"/>
      <c r="SRY3113" s="206"/>
      <c r="SRZ3113" s="206"/>
      <c r="SSA3113" s="206"/>
      <c r="SSB3113" s="206"/>
      <c r="SSC3113" s="206"/>
      <c r="SSD3113" s="206"/>
      <c r="SSE3113" s="206"/>
      <c r="SSF3113" s="206"/>
      <c r="SSG3113" s="206"/>
      <c r="SSH3113" s="206"/>
      <c r="SSI3113" s="206"/>
      <c r="SSJ3113" s="206"/>
      <c r="SSK3113" s="206"/>
      <c r="SSL3113" s="206"/>
      <c r="SSM3113" s="206"/>
      <c r="SSN3113" s="206"/>
      <c r="SSO3113" s="206"/>
      <c r="SSP3113" s="206"/>
      <c r="SSQ3113" s="206"/>
      <c r="SSR3113" s="206"/>
      <c r="SSS3113" s="206"/>
      <c r="SST3113" s="206"/>
      <c r="SSU3113" s="206"/>
      <c r="SSV3113" s="206"/>
      <c r="SSW3113" s="206"/>
      <c r="SSX3113" s="206"/>
      <c r="SSY3113" s="206"/>
      <c r="SSZ3113" s="206"/>
      <c r="STA3113" s="206"/>
      <c r="STB3113" s="206"/>
      <c r="STC3113" s="206"/>
      <c r="STD3113" s="206"/>
      <c r="STE3113" s="206"/>
      <c r="STF3113" s="206"/>
      <c r="STG3113" s="206"/>
      <c r="STH3113" s="206"/>
      <c r="STI3113" s="206"/>
      <c r="STJ3113" s="206"/>
      <c r="STK3113" s="206"/>
      <c r="STL3113" s="206"/>
      <c r="STM3113" s="206"/>
      <c r="STN3113" s="206"/>
      <c r="STO3113" s="206"/>
      <c r="STP3113" s="206"/>
      <c r="STQ3113" s="206"/>
      <c r="STR3113" s="206"/>
      <c r="STS3113" s="206"/>
      <c r="STT3113" s="206"/>
      <c r="STU3113" s="206"/>
      <c r="STV3113" s="206"/>
      <c r="STW3113" s="206"/>
      <c r="STX3113" s="206"/>
      <c r="STY3113" s="206"/>
      <c r="STZ3113" s="206"/>
      <c r="SUA3113" s="206"/>
      <c r="SUB3113" s="206"/>
      <c r="SUC3113" s="206"/>
      <c r="SUD3113" s="206"/>
      <c r="SUE3113" s="206"/>
      <c r="SUF3113" s="206"/>
      <c r="SUG3113" s="206"/>
      <c r="SUH3113" s="206"/>
      <c r="SUI3113" s="206"/>
      <c r="SUJ3113" s="206"/>
      <c r="SUK3113" s="206"/>
      <c r="SUL3113" s="206"/>
      <c r="SUM3113" s="206"/>
      <c r="SUN3113" s="206"/>
      <c r="SUO3113" s="206"/>
      <c r="SUP3113" s="206"/>
      <c r="SUQ3113" s="206"/>
      <c r="SUR3113" s="206"/>
      <c r="SUS3113" s="206"/>
      <c r="SUT3113" s="206"/>
      <c r="SUU3113" s="206"/>
      <c r="SUV3113" s="206"/>
      <c r="SUW3113" s="206"/>
      <c r="SUX3113" s="206"/>
      <c r="SUY3113" s="206"/>
      <c r="SUZ3113" s="206"/>
      <c r="SVA3113" s="206"/>
      <c r="SVB3113" s="206"/>
      <c r="SVC3113" s="206"/>
      <c r="SVD3113" s="206"/>
      <c r="SVE3113" s="206"/>
      <c r="SVF3113" s="206"/>
      <c r="SVG3113" s="206"/>
      <c r="SVH3113" s="206"/>
      <c r="SVI3113" s="206"/>
      <c r="SVJ3113" s="206"/>
      <c r="SVK3113" s="206"/>
      <c r="SVL3113" s="206"/>
      <c r="SVM3113" s="206"/>
      <c r="SVN3113" s="206"/>
      <c r="SVO3113" s="206"/>
      <c r="SVP3113" s="206"/>
      <c r="SVQ3113" s="206"/>
      <c r="SVR3113" s="206"/>
      <c r="SVS3113" s="206"/>
      <c r="SVT3113" s="206"/>
      <c r="SVU3113" s="206"/>
      <c r="SVV3113" s="206"/>
      <c r="SVW3113" s="206"/>
      <c r="SVX3113" s="206"/>
      <c r="SVY3113" s="206"/>
      <c r="SVZ3113" s="206"/>
      <c r="SWA3113" s="206"/>
      <c r="SWB3113" s="206"/>
      <c r="SWC3113" s="206"/>
      <c r="SWD3113" s="206"/>
      <c r="SWE3113" s="206"/>
      <c r="SWF3113" s="206"/>
      <c r="SWG3113" s="206"/>
      <c r="SWH3113" s="206"/>
      <c r="SWI3113" s="206"/>
      <c r="SWJ3113" s="206"/>
      <c r="SWK3113" s="206"/>
      <c r="SWL3113" s="206"/>
      <c r="SWM3113" s="206"/>
      <c r="SWN3113" s="206"/>
      <c r="SWO3113" s="206"/>
      <c r="SWP3113" s="206"/>
      <c r="SWQ3113" s="206"/>
      <c r="SWR3113" s="206"/>
      <c r="SWS3113" s="206"/>
      <c r="SWT3113" s="206"/>
      <c r="SWU3113" s="206"/>
      <c r="SWV3113" s="206"/>
      <c r="SWW3113" s="206"/>
      <c r="SWX3113" s="206"/>
      <c r="SWY3113" s="206"/>
      <c r="SWZ3113" s="206"/>
      <c r="SXA3113" s="206"/>
      <c r="SXB3113" s="206"/>
      <c r="SXC3113" s="206"/>
      <c r="SXD3113" s="206"/>
      <c r="SXE3113" s="206"/>
      <c r="SXF3113" s="206"/>
      <c r="SXG3113" s="206"/>
      <c r="SXH3113" s="206"/>
      <c r="SXI3113" s="206"/>
      <c r="SXJ3113" s="206"/>
      <c r="SXK3113" s="206"/>
      <c r="SXL3113" s="206"/>
      <c r="SXM3113" s="206"/>
      <c r="SXN3113" s="206"/>
      <c r="SXO3113" s="206"/>
      <c r="SXP3113" s="206"/>
      <c r="SXQ3113" s="206"/>
      <c r="SXR3113" s="206"/>
      <c r="SXS3113" s="206"/>
      <c r="SXT3113" s="206"/>
      <c r="SXU3113" s="206"/>
      <c r="SXV3113" s="206"/>
      <c r="SXW3113" s="206"/>
      <c r="SXX3113" s="206"/>
      <c r="SXY3113" s="206"/>
      <c r="SXZ3113" s="206"/>
      <c r="SYA3113" s="206"/>
      <c r="SYB3113" s="206"/>
      <c r="SYC3113" s="206"/>
      <c r="SYD3113" s="206"/>
      <c r="SYE3113" s="206"/>
      <c r="SYF3113" s="206"/>
      <c r="SYG3113" s="206"/>
      <c r="SYH3113" s="206"/>
      <c r="SYI3113" s="206"/>
      <c r="SYJ3113" s="206"/>
      <c r="SYK3113" s="206"/>
      <c r="SYL3113" s="206"/>
      <c r="SYM3113" s="206"/>
      <c r="SYN3113" s="206"/>
      <c r="SYO3113" s="206"/>
      <c r="SYP3113" s="206"/>
      <c r="SYQ3113" s="206"/>
      <c r="SYR3113" s="206"/>
      <c r="SYS3113" s="206"/>
      <c r="SYT3113" s="206"/>
      <c r="SYU3113" s="206"/>
      <c r="SYV3113" s="206"/>
      <c r="SYW3113" s="206"/>
      <c r="SYX3113" s="206"/>
      <c r="SYY3113" s="206"/>
      <c r="SYZ3113" s="206"/>
      <c r="SZA3113" s="206"/>
      <c r="SZB3113" s="206"/>
      <c r="SZC3113" s="206"/>
      <c r="SZD3113" s="206"/>
      <c r="SZE3113" s="206"/>
      <c r="SZF3113" s="206"/>
      <c r="SZG3113" s="206"/>
      <c r="SZH3113" s="206"/>
      <c r="SZI3113" s="206"/>
      <c r="SZJ3113" s="206"/>
      <c r="SZK3113" s="206"/>
      <c r="SZL3113" s="206"/>
      <c r="SZM3113" s="206"/>
      <c r="SZN3113" s="206"/>
      <c r="SZO3113" s="206"/>
      <c r="SZP3113" s="206"/>
      <c r="SZQ3113" s="206"/>
      <c r="SZR3113" s="206"/>
      <c r="SZS3113" s="206"/>
      <c r="SZT3113" s="206"/>
      <c r="SZU3113" s="206"/>
      <c r="SZV3113" s="206"/>
      <c r="SZW3113" s="206"/>
      <c r="SZX3113" s="206"/>
      <c r="SZY3113" s="206"/>
      <c r="SZZ3113" s="206"/>
      <c r="TAA3113" s="206"/>
      <c r="TAB3113" s="206"/>
      <c r="TAC3113" s="206"/>
      <c r="TAD3113" s="206"/>
      <c r="TAE3113" s="206"/>
      <c r="TAF3113" s="206"/>
      <c r="TAG3113" s="206"/>
      <c r="TAH3113" s="206"/>
      <c r="TAI3113" s="206"/>
      <c r="TAJ3113" s="206"/>
      <c r="TAK3113" s="206"/>
      <c r="TAL3113" s="206"/>
      <c r="TAM3113" s="206"/>
      <c r="TAN3113" s="206"/>
      <c r="TAO3113" s="206"/>
      <c r="TAP3113" s="206"/>
      <c r="TAQ3113" s="206"/>
      <c r="TAR3113" s="206"/>
      <c r="TAS3113" s="206"/>
      <c r="TAT3113" s="206"/>
      <c r="TAU3113" s="206"/>
      <c r="TAV3113" s="206"/>
      <c r="TAW3113" s="206"/>
      <c r="TAX3113" s="206"/>
      <c r="TAY3113" s="206"/>
      <c r="TAZ3113" s="206"/>
      <c r="TBA3113" s="206"/>
      <c r="TBB3113" s="206"/>
      <c r="TBC3113" s="206"/>
      <c r="TBD3113" s="206"/>
      <c r="TBE3113" s="206"/>
      <c r="TBF3113" s="206"/>
      <c r="TBG3113" s="206"/>
      <c r="TBH3113" s="206"/>
      <c r="TBI3113" s="206"/>
      <c r="TBJ3113" s="206"/>
      <c r="TBK3113" s="206"/>
      <c r="TBL3113" s="206"/>
      <c r="TBM3113" s="206"/>
      <c r="TBN3113" s="206"/>
      <c r="TBO3113" s="206"/>
      <c r="TBP3113" s="206"/>
      <c r="TBQ3113" s="206"/>
      <c r="TBR3113" s="206"/>
      <c r="TBS3113" s="206"/>
      <c r="TBT3113" s="206"/>
      <c r="TBU3113" s="206"/>
      <c r="TBV3113" s="206"/>
      <c r="TBW3113" s="206"/>
      <c r="TBX3113" s="206"/>
      <c r="TBY3113" s="206"/>
      <c r="TBZ3113" s="206"/>
      <c r="TCA3113" s="206"/>
      <c r="TCB3113" s="206"/>
      <c r="TCC3113" s="206"/>
      <c r="TCD3113" s="206"/>
      <c r="TCE3113" s="206"/>
      <c r="TCF3113" s="206"/>
      <c r="TCG3113" s="206"/>
      <c r="TCH3113" s="206"/>
      <c r="TCI3113" s="206"/>
      <c r="TCJ3113" s="206"/>
      <c r="TCK3113" s="206"/>
      <c r="TCL3113" s="206"/>
      <c r="TCM3113" s="206"/>
      <c r="TCN3113" s="206"/>
      <c r="TCO3113" s="206"/>
      <c r="TCP3113" s="206"/>
      <c r="TCQ3113" s="206"/>
      <c r="TCR3113" s="206"/>
      <c r="TCS3113" s="206"/>
      <c r="TCT3113" s="206"/>
      <c r="TCU3113" s="206"/>
      <c r="TCV3113" s="206"/>
      <c r="TCW3113" s="206"/>
      <c r="TCX3113" s="206"/>
      <c r="TCY3113" s="206"/>
      <c r="TCZ3113" s="206"/>
      <c r="TDA3113" s="206"/>
      <c r="TDB3113" s="206"/>
      <c r="TDC3113" s="206"/>
      <c r="TDD3113" s="206"/>
      <c r="TDE3113" s="206"/>
      <c r="TDF3113" s="206"/>
      <c r="TDG3113" s="206"/>
      <c r="TDH3113" s="206"/>
      <c r="TDI3113" s="206"/>
      <c r="TDJ3113" s="206"/>
      <c r="TDK3113" s="206"/>
      <c r="TDL3113" s="206"/>
      <c r="TDM3113" s="206"/>
      <c r="TDN3113" s="206"/>
      <c r="TDO3113" s="206"/>
      <c r="TDP3113" s="206"/>
      <c r="TDQ3113" s="206"/>
      <c r="TDR3113" s="206"/>
      <c r="TDS3113" s="206"/>
      <c r="TDT3113" s="206"/>
      <c r="TDU3113" s="206"/>
      <c r="TDV3113" s="206"/>
      <c r="TDW3113" s="206"/>
      <c r="TDX3113" s="206"/>
      <c r="TDY3113" s="206"/>
      <c r="TDZ3113" s="206"/>
      <c r="TEA3113" s="206"/>
      <c r="TEB3113" s="206"/>
      <c r="TEC3113" s="206"/>
      <c r="TED3113" s="206"/>
      <c r="TEE3113" s="206"/>
      <c r="TEF3113" s="206"/>
      <c r="TEG3113" s="206"/>
      <c r="TEH3113" s="206"/>
      <c r="TEI3113" s="206"/>
      <c r="TEJ3113" s="206"/>
      <c r="TEK3113" s="206"/>
      <c r="TEL3113" s="206"/>
      <c r="TEM3113" s="206"/>
      <c r="TEN3113" s="206"/>
      <c r="TEO3113" s="206"/>
      <c r="TEP3113" s="206"/>
      <c r="TEQ3113" s="206"/>
      <c r="TER3113" s="206"/>
      <c r="TES3113" s="206"/>
      <c r="TET3113" s="206"/>
      <c r="TEU3113" s="206"/>
      <c r="TEV3113" s="206"/>
      <c r="TEW3113" s="206"/>
      <c r="TEX3113" s="206"/>
      <c r="TEY3113" s="206"/>
      <c r="TEZ3113" s="206"/>
      <c r="TFA3113" s="206"/>
      <c r="TFB3113" s="206"/>
      <c r="TFC3113" s="206"/>
      <c r="TFD3113" s="206"/>
      <c r="TFE3113" s="206"/>
      <c r="TFF3113" s="206"/>
      <c r="TFG3113" s="206"/>
      <c r="TFH3113" s="206"/>
      <c r="TFI3113" s="206"/>
      <c r="TFJ3113" s="206"/>
      <c r="TFK3113" s="206"/>
      <c r="TFL3113" s="206"/>
      <c r="TFM3113" s="206"/>
      <c r="TFN3113" s="206"/>
      <c r="TFO3113" s="206"/>
      <c r="TFP3113" s="206"/>
      <c r="TFQ3113" s="206"/>
      <c r="TFR3113" s="206"/>
      <c r="TFS3113" s="206"/>
      <c r="TFT3113" s="206"/>
      <c r="TFU3113" s="206"/>
      <c r="TFV3113" s="206"/>
      <c r="TFW3113" s="206"/>
      <c r="TFX3113" s="206"/>
      <c r="TFY3113" s="206"/>
      <c r="TFZ3113" s="206"/>
      <c r="TGA3113" s="206"/>
      <c r="TGB3113" s="206"/>
      <c r="TGC3113" s="206"/>
      <c r="TGD3113" s="206"/>
      <c r="TGE3113" s="206"/>
      <c r="TGF3113" s="206"/>
      <c r="TGG3113" s="206"/>
      <c r="TGH3113" s="206"/>
      <c r="TGI3113" s="206"/>
      <c r="TGJ3113" s="206"/>
      <c r="TGK3113" s="206"/>
      <c r="TGL3113" s="206"/>
      <c r="TGM3113" s="206"/>
      <c r="TGN3113" s="206"/>
      <c r="TGO3113" s="206"/>
      <c r="TGP3113" s="206"/>
      <c r="TGQ3113" s="206"/>
      <c r="TGR3113" s="206"/>
      <c r="TGS3113" s="206"/>
      <c r="TGT3113" s="206"/>
      <c r="TGU3113" s="206"/>
      <c r="TGV3113" s="206"/>
      <c r="TGW3113" s="206"/>
      <c r="TGX3113" s="206"/>
      <c r="TGY3113" s="206"/>
      <c r="TGZ3113" s="206"/>
      <c r="THA3113" s="206"/>
      <c r="THB3113" s="206"/>
      <c r="THC3113" s="206"/>
      <c r="THD3113" s="206"/>
      <c r="THE3113" s="206"/>
      <c r="THF3113" s="206"/>
      <c r="THG3113" s="206"/>
      <c r="THH3113" s="206"/>
      <c r="THI3113" s="206"/>
      <c r="THJ3113" s="206"/>
      <c r="THK3113" s="206"/>
      <c r="THL3113" s="206"/>
      <c r="THM3113" s="206"/>
      <c r="THN3113" s="206"/>
      <c r="THO3113" s="206"/>
      <c r="THP3113" s="206"/>
      <c r="THQ3113" s="206"/>
      <c r="THR3113" s="206"/>
      <c r="THS3113" s="206"/>
      <c r="THT3113" s="206"/>
      <c r="THU3113" s="206"/>
      <c r="THV3113" s="206"/>
      <c r="THW3113" s="206"/>
      <c r="THX3113" s="206"/>
      <c r="THY3113" s="206"/>
      <c r="THZ3113" s="206"/>
      <c r="TIA3113" s="206"/>
      <c r="TIB3113" s="206"/>
      <c r="TIC3113" s="206"/>
      <c r="TID3113" s="206"/>
      <c r="TIE3113" s="206"/>
      <c r="TIF3113" s="206"/>
      <c r="TIG3113" s="206"/>
      <c r="TIH3113" s="206"/>
      <c r="TII3113" s="206"/>
      <c r="TIJ3113" s="206"/>
      <c r="TIK3113" s="206"/>
      <c r="TIL3113" s="206"/>
      <c r="TIM3113" s="206"/>
      <c r="TIN3113" s="206"/>
      <c r="TIO3113" s="206"/>
      <c r="TIP3113" s="206"/>
      <c r="TIQ3113" s="206"/>
      <c r="TIR3113" s="206"/>
      <c r="TIS3113" s="206"/>
      <c r="TIT3113" s="206"/>
      <c r="TIU3113" s="206"/>
      <c r="TIV3113" s="206"/>
      <c r="TIW3113" s="206"/>
      <c r="TIX3113" s="206"/>
      <c r="TIY3113" s="206"/>
      <c r="TIZ3113" s="206"/>
      <c r="TJA3113" s="206"/>
      <c r="TJB3113" s="206"/>
      <c r="TJC3113" s="206"/>
      <c r="TJD3113" s="206"/>
      <c r="TJE3113" s="206"/>
      <c r="TJF3113" s="206"/>
      <c r="TJG3113" s="206"/>
      <c r="TJH3113" s="206"/>
      <c r="TJI3113" s="206"/>
      <c r="TJJ3113" s="206"/>
      <c r="TJK3113" s="206"/>
      <c r="TJL3113" s="206"/>
      <c r="TJM3113" s="206"/>
      <c r="TJN3113" s="206"/>
      <c r="TJO3113" s="206"/>
      <c r="TJP3113" s="206"/>
      <c r="TJQ3113" s="206"/>
      <c r="TJR3113" s="206"/>
      <c r="TJS3113" s="206"/>
      <c r="TJT3113" s="206"/>
      <c r="TJU3113" s="206"/>
      <c r="TJV3113" s="206"/>
      <c r="TJW3113" s="206"/>
      <c r="TJX3113" s="206"/>
      <c r="TJY3113" s="206"/>
      <c r="TJZ3113" s="206"/>
      <c r="TKA3113" s="206"/>
      <c r="TKB3113" s="206"/>
      <c r="TKC3113" s="206"/>
      <c r="TKD3113" s="206"/>
      <c r="TKE3113" s="206"/>
      <c r="TKF3113" s="206"/>
      <c r="TKG3113" s="206"/>
      <c r="TKH3113" s="206"/>
      <c r="TKI3113" s="206"/>
      <c r="TKJ3113" s="206"/>
      <c r="TKK3113" s="206"/>
      <c r="TKL3113" s="206"/>
      <c r="TKM3113" s="206"/>
      <c r="TKN3113" s="206"/>
      <c r="TKO3113" s="206"/>
      <c r="TKP3113" s="206"/>
      <c r="TKQ3113" s="206"/>
      <c r="TKR3113" s="206"/>
      <c r="TKS3113" s="206"/>
      <c r="TKT3113" s="206"/>
      <c r="TKU3113" s="206"/>
      <c r="TKV3113" s="206"/>
      <c r="TKW3113" s="206"/>
      <c r="TKX3113" s="206"/>
      <c r="TKY3113" s="206"/>
      <c r="TKZ3113" s="206"/>
      <c r="TLA3113" s="206"/>
      <c r="TLB3113" s="206"/>
      <c r="TLC3113" s="206"/>
      <c r="TLD3113" s="206"/>
      <c r="TLE3113" s="206"/>
      <c r="TLF3113" s="206"/>
      <c r="TLG3113" s="206"/>
      <c r="TLH3113" s="206"/>
      <c r="TLI3113" s="206"/>
      <c r="TLJ3113" s="206"/>
      <c r="TLK3113" s="206"/>
      <c r="TLL3113" s="206"/>
      <c r="TLM3113" s="206"/>
      <c r="TLN3113" s="206"/>
      <c r="TLO3113" s="206"/>
      <c r="TLP3113" s="206"/>
      <c r="TLQ3113" s="206"/>
      <c r="TLR3113" s="206"/>
      <c r="TLS3113" s="206"/>
      <c r="TLT3113" s="206"/>
      <c r="TLU3113" s="206"/>
      <c r="TLV3113" s="206"/>
      <c r="TLW3113" s="206"/>
      <c r="TLX3113" s="206"/>
      <c r="TLY3113" s="206"/>
      <c r="TLZ3113" s="206"/>
      <c r="TMA3113" s="206"/>
      <c r="TMB3113" s="206"/>
      <c r="TMC3113" s="206"/>
      <c r="TMD3113" s="206"/>
      <c r="TME3113" s="206"/>
      <c r="TMF3113" s="206"/>
      <c r="TMG3113" s="206"/>
      <c r="TMH3113" s="206"/>
      <c r="TMI3113" s="206"/>
      <c r="TMJ3113" s="206"/>
      <c r="TMK3113" s="206"/>
      <c r="TML3113" s="206"/>
      <c r="TMM3113" s="206"/>
      <c r="TMN3113" s="206"/>
      <c r="TMO3113" s="206"/>
      <c r="TMP3113" s="206"/>
      <c r="TMQ3113" s="206"/>
      <c r="TMR3113" s="206"/>
      <c r="TMS3113" s="206"/>
      <c r="TMT3113" s="206"/>
      <c r="TMU3113" s="206"/>
      <c r="TMV3113" s="206"/>
      <c r="TMW3113" s="206"/>
      <c r="TMX3113" s="206"/>
      <c r="TMY3113" s="206"/>
      <c r="TMZ3113" s="206"/>
      <c r="TNA3113" s="206"/>
      <c r="TNB3113" s="206"/>
      <c r="TNC3113" s="206"/>
      <c r="TND3113" s="206"/>
      <c r="TNE3113" s="206"/>
      <c r="TNF3113" s="206"/>
      <c r="TNG3113" s="206"/>
      <c r="TNH3113" s="206"/>
      <c r="TNI3113" s="206"/>
      <c r="TNJ3113" s="206"/>
      <c r="TNK3113" s="206"/>
      <c r="TNL3113" s="206"/>
      <c r="TNM3113" s="206"/>
      <c r="TNN3113" s="206"/>
      <c r="TNO3113" s="206"/>
      <c r="TNP3113" s="206"/>
      <c r="TNQ3113" s="206"/>
      <c r="TNR3113" s="206"/>
      <c r="TNS3113" s="206"/>
      <c r="TNT3113" s="206"/>
      <c r="TNU3113" s="206"/>
      <c r="TNV3113" s="206"/>
      <c r="TNW3113" s="206"/>
      <c r="TNX3113" s="206"/>
      <c r="TNY3113" s="206"/>
      <c r="TNZ3113" s="206"/>
      <c r="TOA3113" s="206"/>
      <c r="TOB3113" s="206"/>
      <c r="TOC3113" s="206"/>
      <c r="TOD3113" s="206"/>
      <c r="TOE3113" s="206"/>
      <c r="TOF3113" s="206"/>
      <c r="TOG3113" s="206"/>
      <c r="TOH3113" s="206"/>
      <c r="TOI3113" s="206"/>
      <c r="TOJ3113" s="206"/>
      <c r="TOK3113" s="206"/>
      <c r="TOL3113" s="206"/>
      <c r="TOM3113" s="206"/>
      <c r="TON3113" s="206"/>
      <c r="TOO3113" s="206"/>
      <c r="TOP3113" s="206"/>
      <c r="TOQ3113" s="206"/>
      <c r="TOR3113" s="206"/>
      <c r="TOS3113" s="206"/>
      <c r="TOT3113" s="206"/>
      <c r="TOU3113" s="206"/>
      <c r="TOV3113" s="206"/>
      <c r="TOW3113" s="206"/>
      <c r="TOX3113" s="206"/>
      <c r="TOY3113" s="206"/>
      <c r="TOZ3113" s="206"/>
      <c r="TPA3113" s="206"/>
      <c r="TPB3113" s="206"/>
      <c r="TPC3113" s="206"/>
      <c r="TPD3113" s="206"/>
      <c r="TPE3113" s="206"/>
      <c r="TPF3113" s="206"/>
      <c r="TPG3113" s="206"/>
      <c r="TPH3113" s="206"/>
      <c r="TPI3113" s="206"/>
      <c r="TPJ3113" s="206"/>
      <c r="TPK3113" s="206"/>
      <c r="TPL3113" s="206"/>
      <c r="TPM3113" s="206"/>
      <c r="TPN3113" s="206"/>
      <c r="TPO3113" s="206"/>
      <c r="TPP3113" s="206"/>
      <c r="TPQ3113" s="206"/>
      <c r="TPR3113" s="206"/>
      <c r="TPS3113" s="206"/>
      <c r="TPT3113" s="206"/>
      <c r="TPU3113" s="206"/>
      <c r="TPV3113" s="206"/>
      <c r="TPW3113" s="206"/>
      <c r="TPX3113" s="206"/>
      <c r="TPY3113" s="206"/>
      <c r="TPZ3113" s="206"/>
      <c r="TQA3113" s="206"/>
      <c r="TQB3113" s="206"/>
      <c r="TQC3113" s="206"/>
      <c r="TQD3113" s="206"/>
      <c r="TQE3113" s="206"/>
      <c r="TQF3113" s="206"/>
      <c r="TQG3113" s="206"/>
      <c r="TQH3113" s="206"/>
      <c r="TQI3113" s="206"/>
      <c r="TQJ3113" s="206"/>
      <c r="TQK3113" s="206"/>
      <c r="TQL3113" s="206"/>
      <c r="TQM3113" s="206"/>
      <c r="TQN3113" s="206"/>
      <c r="TQO3113" s="206"/>
      <c r="TQP3113" s="206"/>
      <c r="TQQ3113" s="206"/>
      <c r="TQR3113" s="206"/>
      <c r="TQS3113" s="206"/>
      <c r="TQT3113" s="206"/>
      <c r="TQU3113" s="206"/>
      <c r="TQV3113" s="206"/>
      <c r="TQW3113" s="206"/>
      <c r="TQX3113" s="206"/>
      <c r="TQY3113" s="206"/>
      <c r="TQZ3113" s="206"/>
      <c r="TRA3113" s="206"/>
      <c r="TRB3113" s="206"/>
      <c r="TRC3113" s="206"/>
      <c r="TRD3113" s="206"/>
      <c r="TRE3113" s="206"/>
      <c r="TRF3113" s="206"/>
      <c r="TRG3113" s="206"/>
      <c r="TRH3113" s="206"/>
      <c r="TRI3113" s="206"/>
      <c r="TRJ3113" s="206"/>
      <c r="TRK3113" s="206"/>
      <c r="TRL3113" s="206"/>
      <c r="TRM3113" s="206"/>
      <c r="TRN3113" s="206"/>
      <c r="TRO3113" s="206"/>
      <c r="TRP3113" s="206"/>
      <c r="TRQ3113" s="206"/>
      <c r="TRR3113" s="206"/>
      <c r="TRS3113" s="206"/>
      <c r="TRT3113" s="206"/>
      <c r="TRU3113" s="206"/>
      <c r="TRV3113" s="206"/>
      <c r="TRW3113" s="206"/>
      <c r="TRX3113" s="206"/>
      <c r="TRY3113" s="206"/>
      <c r="TRZ3113" s="206"/>
      <c r="TSA3113" s="206"/>
      <c r="TSB3113" s="206"/>
      <c r="TSC3113" s="206"/>
      <c r="TSD3113" s="206"/>
      <c r="TSE3113" s="206"/>
      <c r="TSF3113" s="206"/>
      <c r="TSG3113" s="206"/>
      <c r="TSH3113" s="206"/>
      <c r="TSI3113" s="206"/>
      <c r="TSJ3113" s="206"/>
      <c r="TSK3113" s="206"/>
      <c r="TSL3113" s="206"/>
      <c r="TSM3113" s="206"/>
      <c r="TSN3113" s="206"/>
      <c r="TSO3113" s="206"/>
      <c r="TSP3113" s="206"/>
      <c r="TSQ3113" s="206"/>
      <c r="TSR3113" s="206"/>
      <c r="TSS3113" s="206"/>
      <c r="TST3113" s="206"/>
      <c r="TSU3113" s="206"/>
      <c r="TSV3113" s="206"/>
      <c r="TSW3113" s="206"/>
      <c r="TSX3113" s="206"/>
      <c r="TSY3113" s="206"/>
      <c r="TSZ3113" s="206"/>
      <c r="TTA3113" s="206"/>
      <c r="TTB3113" s="206"/>
      <c r="TTC3113" s="206"/>
      <c r="TTD3113" s="206"/>
      <c r="TTE3113" s="206"/>
      <c r="TTF3113" s="206"/>
      <c r="TTG3113" s="206"/>
      <c r="TTH3113" s="206"/>
      <c r="TTI3113" s="206"/>
      <c r="TTJ3113" s="206"/>
      <c r="TTK3113" s="206"/>
      <c r="TTL3113" s="206"/>
      <c r="TTM3113" s="206"/>
      <c r="TTN3113" s="206"/>
      <c r="TTO3113" s="206"/>
      <c r="TTP3113" s="206"/>
      <c r="TTQ3113" s="206"/>
      <c r="TTR3113" s="206"/>
      <c r="TTS3113" s="206"/>
      <c r="TTT3113" s="206"/>
      <c r="TTU3113" s="206"/>
      <c r="TTV3113" s="206"/>
      <c r="TTW3113" s="206"/>
      <c r="TTX3113" s="206"/>
      <c r="TTY3113" s="206"/>
      <c r="TTZ3113" s="206"/>
      <c r="TUA3113" s="206"/>
      <c r="TUB3113" s="206"/>
      <c r="TUC3113" s="206"/>
      <c r="TUD3113" s="206"/>
      <c r="TUE3113" s="206"/>
      <c r="TUF3113" s="206"/>
      <c r="TUG3113" s="206"/>
      <c r="TUH3113" s="206"/>
      <c r="TUI3113" s="206"/>
      <c r="TUJ3113" s="206"/>
      <c r="TUK3113" s="206"/>
      <c r="TUL3113" s="206"/>
      <c r="TUM3113" s="206"/>
      <c r="TUN3113" s="206"/>
      <c r="TUO3113" s="206"/>
      <c r="TUP3113" s="206"/>
      <c r="TUQ3113" s="206"/>
      <c r="TUR3113" s="206"/>
      <c r="TUS3113" s="206"/>
      <c r="TUT3113" s="206"/>
      <c r="TUU3113" s="206"/>
      <c r="TUV3113" s="206"/>
      <c r="TUW3113" s="206"/>
      <c r="TUX3113" s="206"/>
      <c r="TUY3113" s="206"/>
      <c r="TUZ3113" s="206"/>
      <c r="TVA3113" s="206"/>
      <c r="TVB3113" s="206"/>
      <c r="TVC3113" s="206"/>
      <c r="TVD3113" s="206"/>
      <c r="TVE3113" s="206"/>
      <c r="TVF3113" s="206"/>
      <c r="TVG3113" s="206"/>
      <c r="TVH3113" s="206"/>
      <c r="TVI3113" s="206"/>
      <c r="TVJ3113" s="206"/>
      <c r="TVK3113" s="206"/>
      <c r="TVL3113" s="206"/>
      <c r="TVM3113" s="206"/>
      <c r="TVN3113" s="206"/>
      <c r="TVO3113" s="206"/>
      <c r="TVP3113" s="206"/>
      <c r="TVQ3113" s="206"/>
      <c r="TVR3113" s="206"/>
      <c r="TVS3113" s="206"/>
      <c r="TVT3113" s="206"/>
      <c r="TVU3113" s="206"/>
      <c r="TVV3113" s="206"/>
      <c r="TVW3113" s="206"/>
      <c r="TVX3113" s="206"/>
      <c r="TVY3113" s="206"/>
      <c r="TVZ3113" s="206"/>
      <c r="TWA3113" s="206"/>
      <c r="TWB3113" s="206"/>
      <c r="TWC3113" s="206"/>
      <c r="TWD3113" s="206"/>
      <c r="TWE3113" s="206"/>
      <c r="TWF3113" s="206"/>
      <c r="TWG3113" s="206"/>
      <c r="TWH3113" s="206"/>
      <c r="TWI3113" s="206"/>
      <c r="TWJ3113" s="206"/>
      <c r="TWK3113" s="206"/>
      <c r="TWL3113" s="206"/>
      <c r="TWM3113" s="206"/>
      <c r="TWN3113" s="206"/>
      <c r="TWO3113" s="206"/>
      <c r="TWP3113" s="206"/>
      <c r="TWQ3113" s="206"/>
      <c r="TWR3113" s="206"/>
      <c r="TWS3113" s="206"/>
      <c r="TWT3113" s="206"/>
      <c r="TWU3113" s="206"/>
      <c r="TWV3113" s="206"/>
      <c r="TWW3113" s="206"/>
      <c r="TWX3113" s="206"/>
      <c r="TWY3113" s="206"/>
      <c r="TWZ3113" s="206"/>
      <c r="TXA3113" s="206"/>
      <c r="TXB3113" s="206"/>
      <c r="TXC3113" s="206"/>
      <c r="TXD3113" s="206"/>
      <c r="TXE3113" s="206"/>
      <c r="TXF3113" s="206"/>
      <c r="TXG3113" s="206"/>
      <c r="TXH3113" s="206"/>
      <c r="TXI3113" s="206"/>
      <c r="TXJ3113" s="206"/>
      <c r="TXK3113" s="206"/>
      <c r="TXL3113" s="206"/>
      <c r="TXM3113" s="206"/>
      <c r="TXN3113" s="206"/>
      <c r="TXO3113" s="206"/>
      <c r="TXP3113" s="206"/>
      <c r="TXQ3113" s="206"/>
      <c r="TXR3113" s="206"/>
      <c r="TXS3113" s="206"/>
      <c r="TXT3113" s="206"/>
      <c r="TXU3113" s="206"/>
      <c r="TXV3113" s="206"/>
      <c r="TXW3113" s="206"/>
      <c r="TXX3113" s="206"/>
      <c r="TXY3113" s="206"/>
      <c r="TXZ3113" s="206"/>
      <c r="TYA3113" s="206"/>
      <c r="TYB3113" s="206"/>
      <c r="TYC3113" s="206"/>
      <c r="TYD3113" s="206"/>
      <c r="TYE3113" s="206"/>
      <c r="TYF3113" s="206"/>
      <c r="TYG3113" s="206"/>
      <c r="TYH3113" s="206"/>
      <c r="TYI3113" s="206"/>
      <c r="TYJ3113" s="206"/>
      <c r="TYK3113" s="206"/>
      <c r="TYL3113" s="206"/>
      <c r="TYM3113" s="206"/>
      <c r="TYN3113" s="206"/>
      <c r="TYO3113" s="206"/>
      <c r="TYP3113" s="206"/>
      <c r="TYQ3113" s="206"/>
      <c r="TYR3113" s="206"/>
      <c r="TYS3113" s="206"/>
      <c r="TYT3113" s="206"/>
      <c r="TYU3113" s="206"/>
      <c r="TYV3113" s="206"/>
      <c r="TYW3113" s="206"/>
      <c r="TYX3113" s="206"/>
      <c r="TYY3113" s="206"/>
      <c r="TYZ3113" s="206"/>
      <c r="TZA3113" s="206"/>
      <c r="TZB3113" s="206"/>
      <c r="TZC3113" s="206"/>
      <c r="TZD3113" s="206"/>
      <c r="TZE3113" s="206"/>
      <c r="TZF3113" s="206"/>
      <c r="TZG3113" s="206"/>
      <c r="TZH3113" s="206"/>
      <c r="TZI3113" s="206"/>
      <c r="TZJ3113" s="206"/>
      <c r="TZK3113" s="206"/>
      <c r="TZL3113" s="206"/>
      <c r="TZM3113" s="206"/>
      <c r="TZN3113" s="206"/>
      <c r="TZO3113" s="206"/>
      <c r="TZP3113" s="206"/>
      <c r="TZQ3113" s="206"/>
      <c r="TZR3113" s="206"/>
      <c r="TZS3113" s="206"/>
      <c r="TZT3113" s="206"/>
      <c r="TZU3113" s="206"/>
      <c r="TZV3113" s="206"/>
      <c r="TZW3113" s="206"/>
      <c r="TZX3113" s="206"/>
      <c r="TZY3113" s="206"/>
      <c r="TZZ3113" s="206"/>
      <c r="UAA3113" s="206"/>
      <c r="UAB3113" s="206"/>
      <c r="UAC3113" s="206"/>
      <c r="UAD3113" s="206"/>
      <c r="UAE3113" s="206"/>
      <c r="UAF3113" s="206"/>
      <c r="UAG3113" s="206"/>
      <c r="UAH3113" s="206"/>
      <c r="UAI3113" s="206"/>
      <c r="UAJ3113" s="206"/>
      <c r="UAK3113" s="206"/>
      <c r="UAL3113" s="206"/>
      <c r="UAM3113" s="206"/>
      <c r="UAN3113" s="206"/>
      <c r="UAO3113" s="206"/>
      <c r="UAP3113" s="206"/>
      <c r="UAQ3113" s="206"/>
      <c r="UAR3113" s="206"/>
      <c r="UAS3113" s="206"/>
      <c r="UAT3113" s="206"/>
      <c r="UAU3113" s="206"/>
      <c r="UAV3113" s="206"/>
      <c r="UAW3113" s="206"/>
      <c r="UAX3113" s="206"/>
      <c r="UAY3113" s="206"/>
      <c r="UAZ3113" s="206"/>
      <c r="UBA3113" s="206"/>
      <c r="UBB3113" s="206"/>
      <c r="UBC3113" s="206"/>
      <c r="UBD3113" s="206"/>
      <c r="UBE3113" s="206"/>
      <c r="UBF3113" s="206"/>
      <c r="UBG3113" s="206"/>
      <c r="UBH3113" s="206"/>
      <c r="UBI3113" s="206"/>
      <c r="UBJ3113" s="206"/>
      <c r="UBK3113" s="206"/>
      <c r="UBL3113" s="206"/>
      <c r="UBM3113" s="206"/>
      <c r="UBN3113" s="206"/>
      <c r="UBO3113" s="206"/>
      <c r="UBP3113" s="206"/>
      <c r="UBQ3113" s="206"/>
      <c r="UBR3113" s="206"/>
      <c r="UBS3113" s="206"/>
      <c r="UBT3113" s="206"/>
      <c r="UBU3113" s="206"/>
      <c r="UBV3113" s="206"/>
      <c r="UBW3113" s="206"/>
      <c r="UBX3113" s="206"/>
      <c r="UBY3113" s="206"/>
      <c r="UBZ3113" s="206"/>
      <c r="UCA3113" s="206"/>
      <c r="UCB3113" s="206"/>
      <c r="UCC3113" s="206"/>
      <c r="UCD3113" s="206"/>
      <c r="UCE3113" s="206"/>
      <c r="UCF3113" s="206"/>
      <c r="UCG3113" s="206"/>
      <c r="UCH3113" s="206"/>
      <c r="UCI3113" s="206"/>
      <c r="UCJ3113" s="206"/>
      <c r="UCK3113" s="206"/>
      <c r="UCL3113" s="206"/>
      <c r="UCM3113" s="206"/>
      <c r="UCN3113" s="206"/>
      <c r="UCO3113" s="206"/>
      <c r="UCP3113" s="206"/>
      <c r="UCQ3113" s="206"/>
      <c r="UCR3113" s="206"/>
      <c r="UCS3113" s="206"/>
      <c r="UCT3113" s="206"/>
      <c r="UCU3113" s="206"/>
      <c r="UCV3113" s="206"/>
      <c r="UCW3113" s="206"/>
      <c r="UCX3113" s="206"/>
      <c r="UCY3113" s="206"/>
      <c r="UCZ3113" s="206"/>
      <c r="UDA3113" s="206"/>
      <c r="UDB3113" s="206"/>
      <c r="UDC3113" s="206"/>
      <c r="UDD3113" s="206"/>
      <c r="UDE3113" s="206"/>
      <c r="UDF3113" s="206"/>
      <c r="UDG3113" s="206"/>
      <c r="UDH3113" s="206"/>
      <c r="UDI3113" s="206"/>
      <c r="UDJ3113" s="206"/>
      <c r="UDK3113" s="206"/>
      <c r="UDL3113" s="206"/>
      <c r="UDM3113" s="206"/>
      <c r="UDN3113" s="206"/>
      <c r="UDO3113" s="206"/>
      <c r="UDP3113" s="206"/>
      <c r="UDQ3113" s="206"/>
      <c r="UDR3113" s="206"/>
      <c r="UDS3113" s="206"/>
      <c r="UDT3113" s="206"/>
      <c r="UDU3113" s="206"/>
      <c r="UDV3113" s="206"/>
      <c r="UDW3113" s="206"/>
      <c r="UDX3113" s="206"/>
      <c r="UDY3113" s="206"/>
      <c r="UDZ3113" s="206"/>
      <c r="UEA3113" s="206"/>
      <c r="UEB3113" s="206"/>
      <c r="UEC3113" s="206"/>
      <c r="UED3113" s="206"/>
      <c r="UEE3113" s="206"/>
      <c r="UEF3113" s="206"/>
      <c r="UEG3113" s="206"/>
      <c r="UEH3113" s="206"/>
      <c r="UEI3113" s="206"/>
      <c r="UEJ3113" s="206"/>
      <c r="UEK3113" s="206"/>
      <c r="UEL3113" s="206"/>
      <c r="UEM3113" s="206"/>
      <c r="UEN3113" s="206"/>
      <c r="UEO3113" s="206"/>
      <c r="UEP3113" s="206"/>
      <c r="UEQ3113" s="206"/>
      <c r="UER3113" s="206"/>
      <c r="UES3113" s="206"/>
      <c r="UET3113" s="206"/>
      <c r="UEU3113" s="206"/>
      <c r="UEV3113" s="206"/>
      <c r="UEW3113" s="206"/>
      <c r="UEX3113" s="206"/>
      <c r="UEY3113" s="206"/>
      <c r="UEZ3113" s="206"/>
      <c r="UFA3113" s="206"/>
      <c r="UFB3113" s="206"/>
      <c r="UFC3113" s="206"/>
      <c r="UFD3113" s="206"/>
      <c r="UFE3113" s="206"/>
      <c r="UFF3113" s="206"/>
      <c r="UFG3113" s="206"/>
      <c r="UFH3113" s="206"/>
      <c r="UFI3113" s="206"/>
      <c r="UFJ3113" s="206"/>
      <c r="UFK3113" s="206"/>
      <c r="UFL3113" s="206"/>
      <c r="UFM3113" s="206"/>
      <c r="UFN3113" s="206"/>
      <c r="UFO3113" s="206"/>
      <c r="UFP3113" s="206"/>
      <c r="UFQ3113" s="206"/>
      <c r="UFR3113" s="206"/>
      <c r="UFS3113" s="206"/>
      <c r="UFT3113" s="206"/>
      <c r="UFU3113" s="206"/>
      <c r="UFV3113" s="206"/>
      <c r="UFW3113" s="206"/>
      <c r="UFX3113" s="206"/>
      <c r="UFY3113" s="206"/>
      <c r="UFZ3113" s="206"/>
      <c r="UGA3113" s="206"/>
      <c r="UGB3113" s="206"/>
      <c r="UGC3113" s="206"/>
      <c r="UGD3113" s="206"/>
      <c r="UGE3113" s="206"/>
      <c r="UGF3113" s="206"/>
      <c r="UGG3113" s="206"/>
      <c r="UGH3113" s="206"/>
      <c r="UGI3113" s="206"/>
      <c r="UGJ3113" s="206"/>
      <c r="UGK3113" s="206"/>
      <c r="UGL3113" s="206"/>
      <c r="UGM3113" s="206"/>
      <c r="UGN3113" s="206"/>
      <c r="UGO3113" s="206"/>
      <c r="UGP3113" s="206"/>
      <c r="UGQ3113" s="206"/>
      <c r="UGR3113" s="206"/>
      <c r="UGS3113" s="206"/>
      <c r="UGT3113" s="206"/>
      <c r="UGU3113" s="206"/>
      <c r="UGV3113" s="206"/>
      <c r="UGW3113" s="206"/>
      <c r="UGX3113" s="206"/>
      <c r="UGY3113" s="206"/>
      <c r="UGZ3113" s="206"/>
      <c r="UHA3113" s="206"/>
      <c r="UHB3113" s="206"/>
      <c r="UHC3113" s="206"/>
      <c r="UHD3113" s="206"/>
      <c r="UHE3113" s="206"/>
      <c r="UHF3113" s="206"/>
      <c r="UHG3113" s="206"/>
      <c r="UHH3113" s="206"/>
      <c r="UHI3113" s="206"/>
      <c r="UHJ3113" s="206"/>
      <c r="UHK3113" s="206"/>
      <c r="UHL3113" s="206"/>
      <c r="UHM3113" s="206"/>
      <c r="UHN3113" s="206"/>
      <c r="UHO3113" s="206"/>
      <c r="UHP3113" s="206"/>
      <c r="UHQ3113" s="206"/>
      <c r="UHR3113" s="206"/>
      <c r="UHS3113" s="206"/>
      <c r="UHT3113" s="206"/>
      <c r="UHU3113" s="206"/>
      <c r="UHV3113" s="206"/>
      <c r="UHW3113" s="206"/>
      <c r="UHX3113" s="206"/>
      <c r="UHY3113" s="206"/>
      <c r="UHZ3113" s="206"/>
      <c r="UIA3113" s="206"/>
      <c r="UIB3113" s="206"/>
      <c r="UIC3113" s="206"/>
      <c r="UID3113" s="206"/>
      <c r="UIE3113" s="206"/>
      <c r="UIF3113" s="206"/>
      <c r="UIG3113" s="206"/>
      <c r="UIH3113" s="206"/>
      <c r="UII3113" s="206"/>
      <c r="UIJ3113" s="206"/>
      <c r="UIK3113" s="206"/>
      <c r="UIL3113" s="206"/>
      <c r="UIM3113" s="206"/>
      <c r="UIN3113" s="206"/>
      <c r="UIO3113" s="206"/>
      <c r="UIP3113" s="206"/>
      <c r="UIQ3113" s="206"/>
      <c r="UIR3113" s="206"/>
      <c r="UIS3113" s="206"/>
      <c r="UIT3113" s="206"/>
      <c r="UIU3113" s="206"/>
      <c r="UIV3113" s="206"/>
      <c r="UIW3113" s="206"/>
      <c r="UIX3113" s="206"/>
      <c r="UIY3113" s="206"/>
      <c r="UIZ3113" s="206"/>
      <c r="UJA3113" s="206"/>
      <c r="UJB3113" s="206"/>
      <c r="UJC3113" s="206"/>
      <c r="UJD3113" s="206"/>
      <c r="UJE3113" s="206"/>
      <c r="UJF3113" s="206"/>
      <c r="UJG3113" s="206"/>
      <c r="UJH3113" s="206"/>
      <c r="UJI3113" s="206"/>
      <c r="UJJ3113" s="206"/>
      <c r="UJK3113" s="206"/>
      <c r="UJL3113" s="206"/>
      <c r="UJM3113" s="206"/>
      <c r="UJN3113" s="206"/>
      <c r="UJO3113" s="206"/>
      <c r="UJP3113" s="206"/>
      <c r="UJQ3113" s="206"/>
      <c r="UJR3113" s="206"/>
      <c r="UJS3113" s="206"/>
      <c r="UJT3113" s="206"/>
      <c r="UJU3113" s="206"/>
      <c r="UJV3113" s="206"/>
      <c r="UJW3113" s="206"/>
      <c r="UJX3113" s="206"/>
      <c r="UJY3113" s="206"/>
      <c r="UJZ3113" s="206"/>
      <c r="UKA3113" s="206"/>
      <c r="UKB3113" s="206"/>
      <c r="UKC3113" s="206"/>
      <c r="UKD3113" s="206"/>
      <c r="UKE3113" s="206"/>
      <c r="UKF3113" s="206"/>
      <c r="UKG3113" s="206"/>
      <c r="UKH3113" s="206"/>
      <c r="UKI3113" s="206"/>
      <c r="UKJ3113" s="206"/>
      <c r="UKK3113" s="206"/>
      <c r="UKL3113" s="206"/>
      <c r="UKM3113" s="206"/>
      <c r="UKN3113" s="206"/>
      <c r="UKO3113" s="206"/>
      <c r="UKP3113" s="206"/>
      <c r="UKQ3113" s="206"/>
      <c r="UKR3113" s="206"/>
      <c r="UKS3113" s="206"/>
      <c r="UKT3113" s="206"/>
      <c r="UKU3113" s="206"/>
      <c r="UKV3113" s="206"/>
      <c r="UKW3113" s="206"/>
      <c r="UKX3113" s="206"/>
      <c r="UKY3113" s="206"/>
      <c r="UKZ3113" s="206"/>
      <c r="ULA3113" s="206"/>
      <c r="ULB3113" s="206"/>
      <c r="ULC3113" s="206"/>
      <c r="ULD3113" s="206"/>
      <c r="ULE3113" s="206"/>
      <c r="ULF3113" s="206"/>
      <c r="ULG3113" s="206"/>
      <c r="ULH3113" s="206"/>
      <c r="ULI3113" s="206"/>
      <c r="ULJ3113" s="206"/>
      <c r="ULK3113" s="206"/>
      <c r="ULL3113" s="206"/>
      <c r="ULM3113" s="206"/>
      <c r="ULN3113" s="206"/>
      <c r="ULO3113" s="206"/>
      <c r="ULP3113" s="206"/>
      <c r="ULQ3113" s="206"/>
      <c r="ULR3113" s="206"/>
      <c r="ULS3113" s="206"/>
      <c r="ULT3113" s="206"/>
      <c r="ULU3113" s="206"/>
      <c r="ULV3113" s="206"/>
      <c r="ULW3113" s="206"/>
      <c r="ULX3113" s="206"/>
      <c r="ULY3113" s="206"/>
      <c r="ULZ3113" s="206"/>
      <c r="UMA3113" s="206"/>
      <c r="UMB3113" s="206"/>
      <c r="UMC3113" s="206"/>
      <c r="UMD3113" s="206"/>
      <c r="UME3113" s="206"/>
      <c r="UMF3113" s="206"/>
      <c r="UMG3113" s="206"/>
      <c r="UMH3113" s="206"/>
      <c r="UMI3113" s="206"/>
      <c r="UMJ3113" s="206"/>
      <c r="UMK3113" s="206"/>
      <c r="UML3113" s="206"/>
      <c r="UMM3113" s="206"/>
      <c r="UMN3113" s="206"/>
      <c r="UMO3113" s="206"/>
      <c r="UMP3113" s="206"/>
      <c r="UMQ3113" s="206"/>
      <c r="UMR3113" s="206"/>
      <c r="UMS3113" s="206"/>
      <c r="UMT3113" s="206"/>
      <c r="UMU3113" s="206"/>
      <c r="UMV3113" s="206"/>
      <c r="UMW3113" s="206"/>
      <c r="UMX3113" s="206"/>
      <c r="UMY3113" s="206"/>
      <c r="UMZ3113" s="206"/>
      <c r="UNA3113" s="206"/>
      <c r="UNB3113" s="206"/>
      <c r="UNC3113" s="206"/>
      <c r="UND3113" s="206"/>
      <c r="UNE3113" s="206"/>
      <c r="UNF3113" s="206"/>
      <c r="UNG3113" s="206"/>
      <c r="UNH3113" s="206"/>
      <c r="UNI3113" s="206"/>
      <c r="UNJ3113" s="206"/>
      <c r="UNK3113" s="206"/>
      <c r="UNL3113" s="206"/>
      <c r="UNM3113" s="206"/>
      <c r="UNN3113" s="206"/>
      <c r="UNO3113" s="206"/>
      <c r="UNP3113" s="206"/>
      <c r="UNQ3113" s="206"/>
      <c r="UNR3113" s="206"/>
      <c r="UNS3113" s="206"/>
      <c r="UNT3113" s="206"/>
      <c r="UNU3113" s="206"/>
      <c r="UNV3113" s="206"/>
      <c r="UNW3113" s="206"/>
      <c r="UNX3113" s="206"/>
      <c r="UNY3113" s="206"/>
      <c r="UNZ3113" s="206"/>
      <c r="UOA3113" s="206"/>
      <c r="UOB3113" s="206"/>
      <c r="UOC3113" s="206"/>
      <c r="UOD3113" s="206"/>
      <c r="UOE3113" s="206"/>
      <c r="UOF3113" s="206"/>
      <c r="UOG3113" s="206"/>
      <c r="UOH3113" s="206"/>
      <c r="UOI3113" s="206"/>
      <c r="UOJ3113" s="206"/>
      <c r="UOK3113" s="206"/>
      <c r="UOL3113" s="206"/>
      <c r="UOM3113" s="206"/>
      <c r="UON3113" s="206"/>
      <c r="UOO3113" s="206"/>
      <c r="UOP3113" s="206"/>
      <c r="UOQ3113" s="206"/>
      <c r="UOR3113" s="206"/>
      <c r="UOS3113" s="206"/>
      <c r="UOT3113" s="206"/>
      <c r="UOU3113" s="206"/>
      <c r="UOV3113" s="206"/>
      <c r="UOW3113" s="206"/>
      <c r="UOX3113" s="206"/>
      <c r="UOY3113" s="206"/>
      <c r="UOZ3113" s="206"/>
      <c r="UPA3113" s="206"/>
      <c r="UPB3113" s="206"/>
      <c r="UPC3113" s="206"/>
      <c r="UPD3113" s="206"/>
      <c r="UPE3113" s="206"/>
      <c r="UPF3113" s="206"/>
      <c r="UPG3113" s="206"/>
      <c r="UPH3113" s="206"/>
      <c r="UPI3113" s="206"/>
      <c r="UPJ3113" s="206"/>
      <c r="UPK3113" s="206"/>
      <c r="UPL3113" s="206"/>
      <c r="UPM3113" s="206"/>
      <c r="UPN3113" s="206"/>
      <c r="UPO3113" s="206"/>
      <c r="UPP3113" s="206"/>
      <c r="UPQ3113" s="206"/>
      <c r="UPR3113" s="206"/>
      <c r="UPS3113" s="206"/>
      <c r="UPT3113" s="206"/>
      <c r="UPU3113" s="206"/>
      <c r="UPV3113" s="206"/>
      <c r="UPW3113" s="206"/>
      <c r="UPX3113" s="206"/>
      <c r="UPY3113" s="206"/>
      <c r="UPZ3113" s="206"/>
      <c r="UQA3113" s="206"/>
      <c r="UQB3113" s="206"/>
      <c r="UQC3113" s="206"/>
      <c r="UQD3113" s="206"/>
      <c r="UQE3113" s="206"/>
      <c r="UQF3113" s="206"/>
      <c r="UQG3113" s="206"/>
      <c r="UQH3113" s="206"/>
      <c r="UQI3113" s="206"/>
      <c r="UQJ3113" s="206"/>
      <c r="UQK3113" s="206"/>
      <c r="UQL3113" s="206"/>
      <c r="UQM3113" s="206"/>
      <c r="UQN3113" s="206"/>
      <c r="UQO3113" s="206"/>
      <c r="UQP3113" s="206"/>
      <c r="UQQ3113" s="206"/>
      <c r="UQR3113" s="206"/>
      <c r="UQS3113" s="206"/>
      <c r="UQT3113" s="206"/>
      <c r="UQU3113" s="206"/>
      <c r="UQV3113" s="206"/>
      <c r="UQW3113" s="206"/>
      <c r="UQX3113" s="206"/>
      <c r="UQY3113" s="206"/>
      <c r="UQZ3113" s="206"/>
      <c r="URA3113" s="206"/>
      <c r="URB3113" s="206"/>
      <c r="URC3113" s="206"/>
      <c r="URD3113" s="206"/>
      <c r="URE3113" s="206"/>
      <c r="URF3113" s="206"/>
      <c r="URG3113" s="206"/>
      <c r="URH3113" s="206"/>
      <c r="URI3113" s="206"/>
      <c r="URJ3113" s="206"/>
      <c r="URK3113" s="206"/>
      <c r="URL3113" s="206"/>
      <c r="URM3113" s="206"/>
      <c r="URN3113" s="206"/>
      <c r="URO3113" s="206"/>
      <c r="URP3113" s="206"/>
      <c r="URQ3113" s="206"/>
      <c r="URR3113" s="206"/>
      <c r="URS3113" s="206"/>
      <c r="URT3113" s="206"/>
      <c r="URU3113" s="206"/>
      <c r="URV3113" s="206"/>
      <c r="URW3113" s="206"/>
      <c r="URX3113" s="206"/>
      <c r="URY3113" s="206"/>
      <c r="URZ3113" s="206"/>
      <c r="USA3113" s="206"/>
      <c r="USB3113" s="206"/>
      <c r="USC3113" s="206"/>
      <c r="USD3113" s="206"/>
      <c r="USE3113" s="206"/>
      <c r="USF3113" s="206"/>
      <c r="USG3113" s="206"/>
      <c r="USH3113" s="206"/>
      <c r="USI3113" s="206"/>
      <c r="USJ3113" s="206"/>
      <c r="USK3113" s="206"/>
      <c r="USL3113" s="206"/>
      <c r="USM3113" s="206"/>
      <c r="USN3113" s="206"/>
      <c r="USO3113" s="206"/>
      <c r="USP3113" s="206"/>
      <c r="USQ3113" s="206"/>
      <c r="USR3113" s="206"/>
      <c r="USS3113" s="206"/>
      <c r="UST3113" s="206"/>
      <c r="USU3113" s="206"/>
      <c r="USV3113" s="206"/>
      <c r="USW3113" s="206"/>
      <c r="USX3113" s="206"/>
      <c r="USY3113" s="206"/>
      <c r="USZ3113" s="206"/>
      <c r="UTA3113" s="206"/>
      <c r="UTB3113" s="206"/>
      <c r="UTC3113" s="206"/>
      <c r="UTD3113" s="206"/>
      <c r="UTE3113" s="206"/>
      <c r="UTF3113" s="206"/>
      <c r="UTG3113" s="206"/>
      <c r="UTH3113" s="206"/>
      <c r="UTI3113" s="206"/>
      <c r="UTJ3113" s="206"/>
      <c r="UTK3113" s="206"/>
      <c r="UTL3113" s="206"/>
      <c r="UTM3113" s="206"/>
      <c r="UTN3113" s="206"/>
      <c r="UTO3113" s="206"/>
      <c r="UTP3113" s="206"/>
      <c r="UTQ3113" s="206"/>
      <c r="UTR3113" s="206"/>
      <c r="UTS3113" s="206"/>
      <c r="UTT3113" s="206"/>
      <c r="UTU3113" s="206"/>
      <c r="UTV3113" s="206"/>
      <c r="UTW3113" s="206"/>
      <c r="UTX3113" s="206"/>
      <c r="UTY3113" s="206"/>
      <c r="UTZ3113" s="206"/>
      <c r="UUA3113" s="206"/>
      <c r="UUB3113" s="206"/>
      <c r="UUC3113" s="206"/>
      <c r="UUD3113" s="206"/>
      <c r="UUE3113" s="206"/>
      <c r="UUF3113" s="206"/>
      <c r="UUG3113" s="206"/>
      <c r="UUH3113" s="206"/>
      <c r="UUI3113" s="206"/>
      <c r="UUJ3113" s="206"/>
      <c r="UUK3113" s="206"/>
      <c r="UUL3113" s="206"/>
      <c r="UUM3113" s="206"/>
      <c r="UUN3113" s="206"/>
      <c r="UUO3113" s="206"/>
      <c r="UUP3113" s="206"/>
      <c r="UUQ3113" s="206"/>
      <c r="UUR3113" s="206"/>
      <c r="UUS3113" s="206"/>
      <c r="UUT3113" s="206"/>
      <c r="UUU3113" s="206"/>
      <c r="UUV3113" s="206"/>
      <c r="UUW3113" s="206"/>
      <c r="UUX3113" s="206"/>
      <c r="UUY3113" s="206"/>
      <c r="UUZ3113" s="206"/>
      <c r="UVA3113" s="206"/>
      <c r="UVB3113" s="206"/>
      <c r="UVC3113" s="206"/>
      <c r="UVD3113" s="206"/>
      <c r="UVE3113" s="206"/>
      <c r="UVF3113" s="206"/>
      <c r="UVG3113" s="206"/>
      <c r="UVH3113" s="206"/>
      <c r="UVI3113" s="206"/>
      <c r="UVJ3113" s="206"/>
      <c r="UVK3113" s="206"/>
      <c r="UVL3113" s="206"/>
      <c r="UVM3113" s="206"/>
      <c r="UVN3113" s="206"/>
      <c r="UVO3113" s="206"/>
      <c r="UVP3113" s="206"/>
      <c r="UVQ3113" s="206"/>
      <c r="UVR3113" s="206"/>
      <c r="UVS3113" s="206"/>
      <c r="UVT3113" s="206"/>
      <c r="UVU3113" s="206"/>
      <c r="UVV3113" s="206"/>
      <c r="UVW3113" s="206"/>
      <c r="UVX3113" s="206"/>
      <c r="UVY3113" s="206"/>
      <c r="UVZ3113" s="206"/>
      <c r="UWA3113" s="206"/>
      <c r="UWB3113" s="206"/>
      <c r="UWC3113" s="206"/>
      <c r="UWD3113" s="206"/>
      <c r="UWE3113" s="206"/>
      <c r="UWF3113" s="206"/>
      <c r="UWG3113" s="206"/>
      <c r="UWH3113" s="206"/>
      <c r="UWI3113" s="206"/>
      <c r="UWJ3113" s="206"/>
      <c r="UWK3113" s="206"/>
      <c r="UWL3113" s="206"/>
      <c r="UWM3113" s="206"/>
      <c r="UWN3113" s="206"/>
      <c r="UWO3113" s="206"/>
      <c r="UWP3113" s="206"/>
      <c r="UWQ3113" s="206"/>
      <c r="UWR3113" s="206"/>
      <c r="UWS3113" s="206"/>
      <c r="UWT3113" s="206"/>
      <c r="UWU3113" s="206"/>
      <c r="UWV3113" s="206"/>
      <c r="UWW3113" s="206"/>
      <c r="UWX3113" s="206"/>
      <c r="UWY3113" s="206"/>
      <c r="UWZ3113" s="206"/>
      <c r="UXA3113" s="206"/>
      <c r="UXB3113" s="206"/>
      <c r="UXC3113" s="206"/>
      <c r="UXD3113" s="206"/>
      <c r="UXE3113" s="206"/>
      <c r="UXF3113" s="206"/>
      <c r="UXG3113" s="206"/>
      <c r="UXH3113" s="206"/>
      <c r="UXI3113" s="206"/>
      <c r="UXJ3113" s="206"/>
      <c r="UXK3113" s="206"/>
      <c r="UXL3113" s="206"/>
      <c r="UXM3113" s="206"/>
      <c r="UXN3113" s="206"/>
      <c r="UXO3113" s="206"/>
      <c r="UXP3113" s="206"/>
      <c r="UXQ3113" s="206"/>
      <c r="UXR3113" s="206"/>
      <c r="UXS3113" s="206"/>
      <c r="UXT3113" s="206"/>
      <c r="UXU3113" s="206"/>
      <c r="UXV3113" s="206"/>
      <c r="UXW3113" s="206"/>
      <c r="UXX3113" s="206"/>
      <c r="UXY3113" s="206"/>
      <c r="UXZ3113" s="206"/>
      <c r="UYA3113" s="206"/>
      <c r="UYB3113" s="206"/>
      <c r="UYC3113" s="206"/>
      <c r="UYD3113" s="206"/>
      <c r="UYE3113" s="206"/>
      <c r="UYF3113" s="206"/>
      <c r="UYG3113" s="206"/>
      <c r="UYH3113" s="206"/>
      <c r="UYI3113" s="206"/>
      <c r="UYJ3113" s="206"/>
      <c r="UYK3113" s="206"/>
      <c r="UYL3113" s="206"/>
      <c r="UYM3113" s="206"/>
      <c r="UYN3113" s="206"/>
      <c r="UYO3113" s="206"/>
      <c r="UYP3113" s="206"/>
      <c r="UYQ3113" s="206"/>
      <c r="UYR3113" s="206"/>
      <c r="UYS3113" s="206"/>
      <c r="UYT3113" s="206"/>
      <c r="UYU3113" s="206"/>
      <c r="UYV3113" s="206"/>
      <c r="UYW3113" s="206"/>
      <c r="UYX3113" s="206"/>
      <c r="UYY3113" s="206"/>
      <c r="UYZ3113" s="206"/>
      <c r="UZA3113" s="206"/>
      <c r="UZB3113" s="206"/>
      <c r="UZC3113" s="206"/>
      <c r="UZD3113" s="206"/>
      <c r="UZE3113" s="206"/>
      <c r="UZF3113" s="206"/>
      <c r="UZG3113" s="206"/>
      <c r="UZH3113" s="206"/>
      <c r="UZI3113" s="206"/>
      <c r="UZJ3113" s="206"/>
      <c r="UZK3113" s="206"/>
      <c r="UZL3113" s="206"/>
      <c r="UZM3113" s="206"/>
      <c r="UZN3113" s="206"/>
      <c r="UZO3113" s="206"/>
      <c r="UZP3113" s="206"/>
      <c r="UZQ3113" s="206"/>
      <c r="UZR3113" s="206"/>
      <c r="UZS3113" s="206"/>
      <c r="UZT3113" s="206"/>
      <c r="UZU3113" s="206"/>
      <c r="UZV3113" s="206"/>
      <c r="UZW3113" s="206"/>
      <c r="UZX3113" s="206"/>
      <c r="UZY3113" s="206"/>
      <c r="UZZ3113" s="206"/>
      <c r="VAA3113" s="206"/>
      <c r="VAB3113" s="206"/>
      <c r="VAC3113" s="206"/>
      <c r="VAD3113" s="206"/>
      <c r="VAE3113" s="206"/>
      <c r="VAF3113" s="206"/>
      <c r="VAG3113" s="206"/>
      <c r="VAH3113" s="206"/>
      <c r="VAI3113" s="206"/>
      <c r="VAJ3113" s="206"/>
      <c r="VAK3113" s="206"/>
      <c r="VAL3113" s="206"/>
      <c r="VAM3113" s="206"/>
      <c r="VAN3113" s="206"/>
      <c r="VAO3113" s="206"/>
      <c r="VAP3113" s="206"/>
      <c r="VAQ3113" s="206"/>
      <c r="VAR3113" s="206"/>
      <c r="VAS3113" s="206"/>
      <c r="VAT3113" s="206"/>
      <c r="VAU3113" s="206"/>
      <c r="VAV3113" s="206"/>
      <c r="VAW3113" s="206"/>
      <c r="VAX3113" s="206"/>
      <c r="VAY3113" s="206"/>
      <c r="VAZ3113" s="206"/>
      <c r="VBA3113" s="206"/>
      <c r="VBB3113" s="206"/>
      <c r="VBC3113" s="206"/>
      <c r="VBD3113" s="206"/>
      <c r="VBE3113" s="206"/>
      <c r="VBF3113" s="206"/>
      <c r="VBG3113" s="206"/>
      <c r="VBH3113" s="206"/>
      <c r="VBI3113" s="206"/>
      <c r="VBJ3113" s="206"/>
      <c r="VBK3113" s="206"/>
      <c r="VBL3113" s="206"/>
      <c r="VBM3113" s="206"/>
      <c r="VBN3113" s="206"/>
      <c r="VBO3113" s="206"/>
      <c r="VBP3113" s="206"/>
      <c r="VBQ3113" s="206"/>
      <c r="VBR3113" s="206"/>
      <c r="VBS3113" s="206"/>
      <c r="VBT3113" s="206"/>
      <c r="VBU3113" s="206"/>
      <c r="VBV3113" s="206"/>
      <c r="VBW3113" s="206"/>
      <c r="VBX3113" s="206"/>
      <c r="VBY3113" s="206"/>
      <c r="VBZ3113" s="206"/>
      <c r="VCA3113" s="206"/>
      <c r="VCB3113" s="206"/>
      <c r="VCC3113" s="206"/>
      <c r="VCD3113" s="206"/>
      <c r="VCE3113" s="206"/>
      <c r="VCF3113" s="206"/>
      <c r="VCG3113" s="206"/>
      <c r="VCH3113" s="206"/>
      <c r="VCI3113" s="206"/>
      <c r="VCJ3113" s="206"/>
      <c r="VCK3113" s="206"/>
      <c r="VCL3113" s="206"/>
      <c r="VCM3113" s="206"/>
      <c r="VCN3113" s="206"/>
      <c r="VCO3113" s="206"/>
      <c r="VCP3113" s="206"/>
      <c r="VCQ3113" s="206"/>
      <c r="VCR3113" s="206"/>
      <c r="VCS3113" s="206"/>
      <c r="VCT3113" s="206"/>
      <c r="VCU3113" s="206"/>
      <c r="VCV3113" s="206"/>
      <c r="VCW3113" s="206"/>
      <c r="VCX3113" s="206"/>
      <c r="VCY3113" s="206"/>
      <c r="VCZ3113" s="206"/>
      <c r="VDA3113" s="206"/>
      <c r="VDB3113" s="206"/>
      <c r="VDC3113" s="206"/>
      <c r="VDD3113" s="206"/>
      <c r="VDE3113" s="206"/>
      <c r="VDF3113" s="206"/>
      <c r="VDG3113" s="206"/>
      <c r="VDH3113" s="206"/>
      <c r="VDI3113" s="206"/>
      <c r="VDJ3113" s="206"/>
      <c r="VDK3113" s="206"/>
      <c r="VDL3113" s="206"/>
      <c r="VDM3113" s="206"/>
      <c r="VDN3113" s="206"/>
      <c r="VDO3113" s="206"/>
      <c r="VDP3113" s="206"/>
      <c r="VDQ3113" s="206"/>
      <c r="VDR3113" s="206"/>
      <c r="VDS3113" s="206"/>
      <c r="VDT3113" s="206"/>
      <c r="VDU3113" s="206"/>
      <c r="VDV3113" s="206"/>
      <c r="VDW3113" s="206"/>
      <c r="VDX3113" s="206"/>
      <c r="VDY3113" s="206"/>
      <c r="VDZ3113" s="206"/>
      <c r="VEA3113" s="206"/>
      <c r="VEB3113" s="206"/>
      <c r="VEC3113" s="206"/>
      <c r="VED3113" s="206"/>
      <c r="VEE3113" s="206"/>
      <c r="VEF3113" s="206"/>
      <c r="VEG3113" s="206"/>
      <c r="VEH3113" s="206"/>
      <c r="VEI3113" s="206"/>
      <c r="VEJ3113" s="206"/>
      <c r="VEK3113" s="206"/>
      <c r="VEL3113" s="206"/>
      <c r="VEM3113" s="206"/>
      <c r="VEN3113" s="206"/>
      <c r="VEO3113" s="206"/>
      <c r="VEP3113" s="206"/>
      <c r="VEQ3113" s="206"/>
      <c r="VER3113" s="206"/>
      <c r="VES3113" s="206"/>
      <c r="VET3113" s="206"/>
      <c r="VEU3113" s="206"/>
      <c r="VEV3113" s="206"/>
      <c r="VEW3113" s="206"/>
      <c r="VEX3113" s="206"/>
      <c r="VEY3113" s="206"/>
      <c r="VEZ3113" s="206"/>
      <c r="VFA3113" s="206"/>
      <c r="VFB3113" s="206"/>
      <c r="VFC3113" s="206"/>
      <c r="VFD3113" s="206"/>
      <c r="VFE3113" s="206"/>
      <c r="VFF3113" s="206"/>
      <c r="VFG3113" s="206"/>
      <c r="VFH3113" s="206"/>
      <c r="VFI3113" s="206"/>
      <c r="VFJ3113" s="206"/>
      <c r="VFK3113" s="206"/>
      <c r="VFL3113" s="206"/>
      <c r="VFM3113" s="206"/>
      <c r="VFN3113" s="206"/>
      <c r="VFO3113" s="206"/>
      <c r="VFP3113" s="206"/>
      <c r="VFQ3113" s="206"/>
      <c r="VFR3113" s="206"/>
      <c r="VFS3113" s="206"/>
      <c r="VFT3113" s="206"/>
      <c r="VFU3113" s="206"/>
      <c r="VFV3113" s="206"/>
      <c r="VFW3113" s="206"/>
      <c r="VFX3113" s="206"/>
      <c r="VFY3113" s="206"/>
      <c r="VFZ3113" s="206"/>
      <c r="VGA3113" s="206"/>
      <c r="VGB3113" s="206"/>
      <c r="VGC3113" s="206"/>
      <c r="VGD3113" s="206"/>
      <c r="VGE3113" s="206"/>
      <c r="VGF3113" s="206"/>
      <c r="VGG3113" s="206"/>
      <c r="VGH3113" s="206"/>
      <c r="VGI3113" s="206"/>
      <c r="VGJ3113" s="206"/>
      <c r="VGK3113" s="206"/>
      <c r="VGL3113" s="206"/>
      <c r="VGM3113" s="206"/>
      <c r="VGN3113" s="206"/>
      <c r="VGO3113" s="206"/>
      <c r="VGP3113" s="206"/>
      <c r="VGQ3113" s="206"/>
      <c r="VGR3113" s="206"/>
      <c r="VGS3113" s="206"/>
      <c r="VGT3113" s="206"/>
      <c r="VGU3113" s="206"/>
      <c r="VGV3113" s="206"/>
      <c r="VGW3113" s="206"/>
      <c r="VGX3113" s="206"/>
      <c r="VGY3113" s="206"/>
      <c r="VGZ3113" s="206"/>
      <c r="VHA3113" s="206"/>
      <c r="VHB3113" s="206"/>
      <c r="VHC3113" s="206"/>
      <c r="VHD3113" s="206"/>
      <c r="VHE3113" s="206"/>
      <c r="VHF3113" s="206"/>
      <c r="VHG3113" s="206"/>
      <c r="VHH3113" s="206"/>
      <c r="VHI3113" s="206"/>
      <c r="VHJ3113" s="206"/>
      <c r="VHK3113" s="206"/>
      <c r="VHL3113" s="206"/>
      <c r="VHM3113" s="206"/>
      <c r="VHN3113" s="206"/>
      <c r="VHO3113" s="206"/>
      <c r="VHP3113" s="206"/>
      <c r="VHQ3113" s="206"/>
      <c r="VHR3113" s="206"/>
      <c r="VHS3113" s="206"/>
      <c r="VHT3113" s="206"/>
      <c r="VHU3113" s="206"/>
      <c r="VHV3113" s="206"/>
      <c r="VHW3113" s="206"/>
      <c r="VHX3113" s="206"/>
      <c r="VHY3113" s="206"/>
      <c r="VHZ3113" s="206"/>
      <c r="VIA3113" s="206"/>
      <c r="VIB3113" s="206"/>
      <c r="VIC3113" s="206"/>
      <c r="VID3113" s="206"/>
      <c r="VIE3113" s="206"/>
      <c r="VIF3113" s="206"/>
      <c r="VIG3113" s="206"/>
      <c r="VIH3113" s="206"/>
      <c r="VII3113" s="206"/>
      <c r="VIJ3113" s="206"/>
      <c r="VIK3113" s="206"/>
      <c r="VIL3113" s="206"/>
      <c r="VIM3113" s="206"/>
      <c r="VIN3113" s="206"/>
      <c r="VIO3113" s="206"/>
      <c r="VIP3113" s="206"/>
      <c r="VIQ3113" s="206"/>
      <c r="VIR3113" s="206"/>
      <c r="VIS3113" s="206"/>
      <c r="VIT3113" s="206"/>
      <c r="VIU3113" s="206"/>
      <c r="VIV3113" s="206"/>
      <c r="VIW3113" s="206"/>
      <c r="VIX3113" s="206"/>
      <c r="VIY3113" s="206"/>
      <c r="VIZ3113" s="206"/>
      <c r="VJA3113" s="206"/>
      <c r="VJB3113" s="206"/>
      <c r="VJC3113" s="206"/>
      <c r="VJD3113" s="206"/>
      <c r="VJE3113" s="206"/>
      <c r="VJF3113" s="206"/>
      <c r="VJG3113" s="206"/>
      <c r="VJH3113" s="206"/>
      <c r="VJI3113" s="206"/>
      <c r="VJJ3113" s="206"/>
      <c r="VJK3113" s="206"/>
      <c r="VJL3113" s="206"/>
      <c r="VJM3113" s="206"/>
      <c r="VJN3113" s="206"/>
      <c r="VJO3113" s="206"/>
      <c r="VJP3113" s="206"/>
      <c r="VJQ3113" s="206"/>
      <c r="VJR3113" s="206"/>
      <c r="VJS3113" s="206"/>
      <c r="VJT3113" s="206"/>
      <c r="VJU3113" s="206"/>
      <c r="VJV3113" s="206"/>
      <c r="VJW3113" s="206"/>
      <c r="VJX3113" s="206"/>
      <c r="VJY3113" s="206"/>
      <c r="VJZ3113" s="206"/>
      <c r="VKA3113" s="206"/>
      <c r="VKB3113" s="206"/>
      <c r="VKC3113" s="206"/>
      <c r="VKD3113" s="206"/>
      <c r="VKE3113" s="206"/>
      <c r="VKF3113" s="206"/>
      <c r="VKG3113" s="206"/>
      <c r="VKH3113" s="206"/>
      <c r="VKI3113" s="206"/>
      <c r="VKJ3113" s="206"/>
      <c r="VKK3113" s="206"/>
      <c r="VKL3113" s="206"/>
      <c r="VKM3113" s="206"/>
      <c r="VKN3113" s="206"/>
      <c r="VKO3113" s="206"/>
      <c r="VKP3113" s="206"/>
      <c r="VKQ3113" s="206"/>
      <c r="VKR3113" s="206"/>
      <c r="VKS3113" s="206"/>
      <c r="VKT3113" s="206"/>
      <c r="VKU3113" s="206"/>
      <c r="VKV3113" s="206"/>
      <c r="VKW3113" s="206"/>
      <c r="VKX3113" s="206"/>
      <c r="VKY3113" s="206"/>
      <c r="VKZ3113" s="206"/>
      <c r="VLA3113" s="206"/>
      <c r="VLB3113" s="206"/>
      <c r="VLC3113" s="206"/>
      <c r="VLD3113" s="206"/>
      <c r="VLE3113" s="206"/>
      <c r="VLF3113" s="206"/>
      <c r="VLG3113" s="206"/>
      <c r="VLH3113" s="206"/>
      <c r="VLI3113" s="206"/>
      <c r="VLJ3113" s="206"/>
      <c r="VLK3113" s="206"/>
      <c r="VLL3113" s="206"/>
      <c r="VLM3113" s="206"/>
      <c r="VLN3113" s="206"/>
      <c r="VLO3113" s="206"/>
      <c r="VLP3113" s="206"/>
      <c r="VLQ3113" s="206"/>
      <c r="VLR3113" s="206"/>
      <c r="VLS3113" s="206"/>
      <c r="VLT3113" s="206"/>
      <c r="VLU3113" s="206"/>
      <c r="VLV3113" s="206"/>
      <c r="VLW3113" s="206"/>
      <c r="VLX3113" s="206"/>
      <c r="VLY3113" s="206"/>
      <c r="VLZ3113" s="206"/>
      <c r="VMA3113" s="206"/>
      <c r="VMB3113" s="206"/>
      <c r="VMC3113" s="206"/>
      <c r="VMD3113" s="206"/>
      <c r="VME3113" s="206"/>
      <c r="VMF3113" s="206"/>
      <c r="VMG3113" s="206"/>
      <c r="VMH3113" s="206"/>
      <c r="VMI3113" s="206"/>
      <c r="VMJ3113" s="206"/>
      <c r="VMK3113" s="206"/>
      <c r="VML3113" s="206"/>
      <c r="VMM3113" s="206"/>
      <c r="VMN3113" s="206"/>
      <c r="VMO3113" s="206"/>
      <c r="VMP3113" s="206"/>
      <c r="VMQ3113" s="206"/>
      <c r="VMR3113" s="206"/>
      <c r="VMS3113" s="206"/>
      <c r="VMT3113" s="206"/>
      <c r="VMU3113" s="206"/>
      <c r="VMV3113" s="206"/>
      <c r="VMW3113" s="206"/>
      <c r="VMX3113" s="206"/>
      <c r="VMY3113" s="206"/>
      <c r="VMZ3113" s="206"/>
      <c r="VNA3113" s="206"/>
      <c r="VNB3113" s="206"/>
      <c r="VNC3113" s="206"/>
      <c r="VND3113" s="206"/>
      <c r="VNE3113" s="206"/>
      <c r="VNF3113" s="206"/>
      <c r="VNG3113" s="206"/>
      <c r="VNH3113" s="206"/>
      <c r="VNI3113" s="206"/>
      <c r="VNJ3113" s="206"/>
      <c r="VNK3113" s="206"/>
      <c r="VNL3113" s="206"/>
      <c r="VNM3113" s="206"/>
      <c r="VNN3113" s="206"/>
      <c r="VNO3113" s="206"/>
      <c r="VNP3113" s="206"/>
      <c r="VNQ3113" s="206"/>
      <c r="VNR3113" s="206"/>
      <c r="VNS3113" s="206"/>
      <c r="VNT3113" s="206"/>
      <c r="VNU3113" s="206"/>
      <c r="VNV3113" s="206"/>
      <c r="VNW3113" s="206"/>
      <c r="VNX3113" s="206"/>
      <c r="VNY3113" s="206"/>
      <c r="VNZ3113" s="206"/>
      <c r="VOA3113" s="206"/>
      <c r="VOB3113" s="206"/>
      <c r="VOC3113" s="206"/>
      <c r="VOD3113" s="206"/>
      <c r="VOE3113" s="206"/>
      <c r="VOF3113" s="206"/>
      <c r="VOG3113" s="206"/>
      <c r="VOH3113" s="206"/>
      <c r="VOI3113" s="206"/>
      <c r="VOJ3113" s="206"/>
      <c r="VOK3113" s="206"/>
      <c r="VOL3113" s="206"/>
      <c r="VOM3113" s="206"/>
      <c r="VON3113" s="206"/>
      <c r="VOO3113" s="206"/>
      <c r="VOP3113" s="206"/>
      <c r="VOQ3113" s="206"/>
      <c r="VOR3113" s="206"/>
      <c r="VOS3113" s="206"/>
      <c r="VOT3113" s="206"/>
      <c r="VOU3113" s="206"/>
      <c r="VOV3113" s="206"/>
      <c r="VOW3113" s="206"/>
      <c r="VOX3113" s="206"/>
      <c r="VOY3113" s="206"/>
      <c r="VOZ3113" s="206"/>
      <c r="VPA3113" s="206"/>
      <c r="VPB3113" s="206"/>
      <c r="VPC3113" s="206"/>
      <c r="VPD3113" s="206"/>
      <c r="VPE3113" s="206"/>
      <c r="VPF3113" s="206"/>
      <c r="VPG3113" s="206"/>
      <c r="VPH3113" s="206"/>
      <c r="VPI3113" s="206"/>
      <c r="VPJ3113" s="206"/>
      <c r="VPK3113" s="206"/>
      <c r="VPL3113" s="206"/>
      <c r="VPM3113" s="206"/>
      <c r="VPN3113" s="206"/>
      <c r="VPO3113" s="206"/>
      <c r="VPP3113" s="206"/>
      <c r="VPQ3113" s="206"/>
      <c r="VPR3113" s="206"/>
      <c r="VPS3113" s="206"/>
      <c r="VPT3113" s="206"/>
      <c r="VPU3113" s="206"/>
      <c r="VPV3113" s="206"/>
      <c r="VPW3113" s="206"/>
      <c r="VPX3113" s="206"/>
      <c r="VPY3113" s="206"/>
      <c r="VPZ3113" s="206"/>
      <c r="VQA3113" s="206"/>
      <c r="VQB3113" s="206"/>
      <c r="VQC3113" s="206"/>
      <c r="VQD3113" s="206"/>
      <c r="VQE3113" s="206"/>
      <c r="VQF3113" s="206"/>
      <c r="VQG3113" s="206"/>
      <c r="VQH3113" s="206"/>
      <c r="VQI3113" s="206"/>
      <c r="VQJ3113" s="206"/>
      <c r="VQK3113" s="206"/>
      <c r="VQL3113" s="206"/>
      <c r="VQM3113" s="206"/>
      <c r="VQN3113" s="206"/>
      <c r="VQO3113" s="206"/>
      <c r="VQP3113" s="206"/>
      <c r="VQQ3113" s="206"/>
      <c r="VQR3113" s="206"/>
      <c r="VQS3113" s="206"/>
      <c r="VQT3113" s="206"/>
      <c r="VQU3113" s="206"/>
      <c r="VQV3113" s="206"/>
      <c r="VQW3113" s="206"/>
      <c r="VQX3113" s="206"/>
      <c r="VQY3113" s="206"/>
      <c r="VQZ3113" s="206"/>
      <c r="VRA3113" s="206"/>
      <c r="VRB3113" s="206"/>
      <c r="VRC3113" s="206"/>
      <c r="VRD3113" s="206"/>
      <c r="VRE3113" s="206"/>
      <c r="VRF3113" s="206"/>
      <c r="VRG3113" s="206"/>
      <c r="VRH3113" s="206"/>
      <c r="VRI3113" s="206"/>
      <c r="VRJ3113" s="206"/>
      <c r="VRK3113" s="206"/>
      <c r="VRL3113" s="206"/>
      <c r="VRM3113" s="206"/>
      <c r="VRN3113" s="206"/>
      <c r="VRO3113" s="206"/>
      <c r="VRP3113" s="206"/>
      <c r="VRQ3113" s="206"/>
      <c r="VRR3113" s="206"/>
      <c r="VRS3113" s="206"/>
      <c r="VRT3113" s="206"/>
      <c r="VRU3113" s="206"/>
      <c r="VRV3113" s="206"/>
      <c r="VRW3113" s="206"/>
      <c r="VRX3113" s="206"/>
      <c r="VRY3113" s="206"/>
      <c r="VRZ3113" s="206"/>
      <c r="VSA3113" s="206"/>
      <c r="VSB3113" s="206"/>
      <c r="VSC3113" s="206"/>
      <c r="VSD3113" s="206"/>
      <c r="VSE3113" s="206"/>
      <c r="VSF3113" s="206"/>
      <c r="VSG3113" s="206"/>
      <c r="VSH3113" s="206"/>
      <c r="VSI3113" s="206"/>
      <c r="VSJ3113" s="206"/>
      <c r="VSK3113" s="206"/>
      <c r="VSL3113" s="206"/>
      <c r="VSM3113" s="206"/>
      <c r="VSN3113" s="206"/>
      <c r="VSO3113" s="206"/>
      <c r="VSP3113" s="206"/>
      <c r="VSQ3113" s="206"/>
      <c r="VSR3113" s="206"/>
      <c r="VSS3113" s="206"/>
      <c r="VST3113" s="206"/>
      <c r="VSU3113" s="206"/>
      <c r="VSV3113" s="206"/>
      <c r="VSW3113" s="206"/>
      <c r="VSX3113" s="206"/>
      <c r="VSY3113" s="206"/>
      <c r="VSZ3113" s="206"/>
      <c r="VTA3113" s="206"/>
      <c r="VTB3113" s="206"/>
      <c r="VTC3113" s="206"/>
      <c r="VTD3113" s="206"/>
      <c r="VTE3113" s="206"/>
      <c r="VTF3113" s="206"/>
      <c r="VTG3113" s="206"/>
      <c r="VTH3113" s="206"/>
      <c r="VTI3113" s="206"/>
      <c r="VTJ3113" s="206"/>
      <c r="VTK3113" s="206"/>
      <c r="VTL3113" s="206"/>
      <c r="VTM3113" s="206"/>
      <c r="VTN3113" s="206"/>
      <c r="VTO3113" s="206"/>
      <c r="VTP3113" s="206"/>
      <c r="VTQ3113" s="206"/>
      <c r="VTR3113" s="206"/>
      <c r="VTS3113" s="206"/>
      <c r="VTT3113" s="206"/>
      <c r="VTU3113" s="206"/>
      <c r="VTV3113" s="206"/>
      <c r="VTW3113" s="206"/>
      <c r="VTX3113" s="206"/>
      <c r="VTY3113" s="206"/>
      <c r="VTZ3113" s="206"/>
      <c r="VUA3113" s="206"/>
      <c r="VUB3113" s="206"/>
      <c r="VUC3113" s="206"/>
      <c r="VUD3113" s="206"/>
      <c r="VUE3113" s="206"/>
      <c r="VUF3113" s="206"/>
      <c r="VUG3113" s="206"/>
      <c r="VUH3113" s="206"/>
      <c r="VUI3113" s="206"/>
      <c r="VUJ3113" s="206"/>
      <c r="VUK3113" s="206"/>
      <c r="VUL3113" s="206"/>
      <c r="VUM3113" s="206"/>
      <c r="VUN3113" s="206"/>
      <c r="VUO3113" s="206"/>
      <c r="VUP3113" s="206"/>
      <c r="VUQ3113" s="206"/>
      <c r="VUR3113" s="206"/>
      <c r="VUS3113" s="206"/>
      <c r="VUT3113" s="206"/>
      <c r="VUU3113" s="206"/>
      <c r="VUV3113" s="206"/>
      <c r="VUW3113" s="206"/>
      <c r="VUX3113" s="206"/>
      <c r="VUY3113" s="206"/>
      <c r="VUZ3113" s="206"/>
      <c r="VVA3113" s="206"/>
      <c r="VVB3113" s="206"/>
      <c r="VVC3113" s="206"/>
      <c r="VVD3113" s="206"/>
      <c r="VVE3113" s="206"/>
      <c r="VVF3113" s="206"/>
      <c r="VVG3113" s="206"/>
      <c r="VVH3113" s="206"/>
      <c r="VVI3113" s="206"/>
      <c r="VVJ3113" s="206"/>
      <c r="VVK3113" s="206"/>
      <c r="VVL3113" s="206"/>
      <c r="VVM3113" s="206"/>
      <c r="VVN3113" s="206"/>
      <c r="VVO3113" s="206"/>
      <c r="VVP3113" s="206"/>
      <c r="VVQ3113" s="206"/>
      <c r="VVR3113" s="206"/>
      <c r="VVS3113" s="206"/>
      <c r="VVT3113" s="206"/>
      <c r="VVU3113" s="206"/>
      <c r="VVV3113" s="206"/>
      <c r="VVW3113" s="206"/>
      <c r="VVX3113" s="206"/>
      <c r="VVY3113" s="206"/>
      <c r="VVZ3113" s="206"/>
      <c r="VWA3113" s="206"/>
      <c r="VWB3113" s="206"/>
      <c r="VWC3113" s="206"/>
      <c r="VWD3113" s="206"/>
      <c r="VWE3113" s="206"/>
      <c r="VWF3113" s="206"/>
      <c r="VWG3113" s="206"/>
      <c r="VWH3113" s="206"/>
      <c r="VWI3113" s="206"/>
      <c r="VWJ3113" s="206"/>
      <c r="VWK3113" s="206"/>
      <c r="VWL3113" s="206"/>
      <c r="VWM3113" s="206"/>
      <c r="VWN3113" s="206"/>
      <c r="VWO3113" s="206"/>
      <c r="VWP3113" s="206"/>
      <c r="VWQ3113" s="206"/>
      <c r="VWR3113" s="206"/>
      <c r="VWS3113" s="206"/>
      <c r="VWT3113" s="206"/>
      <c r="VWU3113" s="206"/>
      <c r="VWV3113" s="206"/>
      <c r="VWW3113" s="206"/>
      <c r="VWX3113" s="206"/>
      <c r="VWY3113" s="206"/>
      <c r="VWZ3113" s="206"/>
      <c r="VXA3113" s="206"/>
      <c r="VXB3113" s="206"/>
      <c r="VXC3113" s="206"/>
      <c r="VXD3113" s="206"/>
      <c r="VXE3113" s="206"/>
      <c r="VXF3113" s="206"/>
      <c r="VXG3113" s="206"/>
      <c r="VXH3113" s="206"/>
      <c r="VXI3113" s="206"/>
      <c r="VXJ3113" s="206"/>
      <c r="VXK3113" s="206"/>
      <c r="VXL3113" s="206"/>
      <c r="VXM3113" s="206"/>
      <c r="VXN3113" s="206"/>
      <c r="VXO3113" s="206"/>
      <c r="VXP3113" s="206"/>
      <c r="VXQ3113" s="206"/>
      <c r="VXR3113" s="206"/>
      <c r="VXS3113" s="206"/>
      <c r="VXT3113" s="206"/>
      <c r="VXU3113" s="206"/>
      <c r="VXV3113" s="206"/>
      <c r="VXW3113" s="206"/>
      <c r="VXX3113" s="206"/>
      <c r="VXY3113" s="206"/>
      <c r="VXZ3113" s="206"/>
      <c r="VYA3113" s="206"/>
      <c r="VYB3113" s="206"/>
      <c r="VYC3113" s="206"/>
      <c r="VYD3113" s="206"/>
      <c r="VYE3113" s="206"/>
      <c r="VYF3113" s="206"/>
      <c r="VYG3113" s="206"/>
      <c r="VYH3113" s="206"/>
      <c r="VYI3113" s="206"/>
      <c r="VYJ3113" s="206"/>
      <c r="VYK3113" s="206"/>
      <c r="VYL3113" s="206"/>
      <c r="VYM3113" s="206"/>
      <c r="VYN3113" s="206"/>
      <c r="VYO3113" s="206"/>
      <c r="VYP3113" s="206"/>
      <c r="VYQ3113" s="206"/>
      <c r="VYR3113" s="206"/>
      <c r="VYS3113" s="206"/>
      <c r="VYT3113" s="206"/>
      <c r="VYU3113" s="206"/>
      <c r="VYV3113" s="206"/>
      <c r="VYW3113" s="206"/>
      <c r="VYX3113" s="206"/>
      <c r="VYY3113" s="206"/>
      <c r="VYZ3113" s="206"/>
      <c r="VZA3113" s="206"/>
      <c r="VZB3113" s="206"/>
      <c r="VZC3113" s="206"/>
      <c r="VZD3113" s="206"/>
      <c r="VZE3113" s="206"/>
      <c r="VZF3113" s="206"/>
      <c r="VZG3113" s="206"/>
      <c r="VZH3113" s="206"/>
      <c r="VZI3113" s="206"/>
      <c r="VZJ3113" s="206"/>
      <c r="VZK3113" s="206"/>
      <c r="VZL3113" s="206"/>
      <c r="VZM3113" s="206"/>
      <c r="VZN3113" s="206"/>
      <c r="VZO3113" s="206"/>
      <c r="VZP3113" s="206"/>
      <c r="VZQ3113" s="206"/>
      <c r="VZR3113" s="206"/>
      <c r="VZS3113" s="206"/>
      <c r="VZT3113" s="206"/>
      <c r="VZU3113" s="206"/>
      <c r="VZV3113" s="206"/>
      <c r="VZW3113" s="206"/>
      <c r="VZX3113" s="206"/>
      <c r="VZY3113" s="206"/>
      <c r="VZZ3113" s="206"/>
      <c r="WAA3113" s="206"/>
      <c r="WAB3113" s="206"/>
      <c r="WAC3113" s="206"/>
      <c r="WAD3113" s="206"/>
      <c r="WAE3113" s="206"/>
      <c r="WAF3113" s="206"/>
      <c r="WAG3113" s="206"/>
      <c r="WAH3113" s="206"/>
      <c r="WAI3113" s="206"/>
      <c r="WAJ3113" s="206"/>
      <c r="WAK3113" s="206"/>
      <c r="WAL3113" s="206"/>
      <c r="WAM3113" s="206"/>
      <c r="WAN3113" s="206"/>
      <c r="WAO3113" s="206"/>
      <c r="WAP3113" s="206"/>
      <c r="WAQ3113" s="206"/>
      <c r="WAR3113" s="206"/>
      <c r="WAS3113" s="206"/>
      <c r="WAT3113" s="206"/>
      <c r="WAU3113" s="206"/>
      <c r="WAV3113" s="206"/>
      <c r="WAW3113" s="206"/>
      <c r="WAX3113" s="206"/>
      <c r="WAY3113" s="206"/>
      <c r="WAZ3113" s="206"/>
      <c r="WBA3113" s="206"/>
      <c r="WBB3113" s="206"/>
      <c r="WBC3113" s="206"/>
      <c r="WBD3113" s="206"/>
      <c r="WBE3113" s="206"/>
      <c r="WBF3113" s="206"/>
      <c r="WBG3113" s="206"/>
      <c r="WBH3113" s="206"/>
      <c r="WBI3113" s="206"/>
      <c r="WBJ3113" s="206"/>
      <c r="WBK3113" s="206"/>
      <c r="WBL3113" s="206"/>
      <c r="WBM3113" s="206"/>
      <c r="WBN3113" s="206"/>
      <c r="WBO3113" s="206"/>
      <c r="WBP3113" s="206"/>
      <c r="WBQ3113" s="206"/>
      <c r="WBR3113" s="206"/>
      <c r="WBS3113" s="206"/>
      <c r="WBT3113" s="206"/>
      <c r="WBU3113" s="206"/>
      <c r="WBV3113" s="206"/>
      <c r="WBW3113" s="206"/>
      <c r="WBX3113" s="206"/>
      <c r="WBY3113" s="206"/>
      <c r="WBZ3113" s="206"/>
      <c r="WCA3113" s="206"/>
      <c r="WCB3113" s="206"/>
      <c r="WCC3113" s="206"/>
      <c r="WCD3113" s="206"/>
      <c r="WCE3113" s="206"/>
      <c r="WCF3113" s="206"/>
      <c r="WCG3113" s="206"/>
      <c r="WCH3113" s="206"/>
      <c r="WCI3113" s="206"/>
      <c r="WCJ3113" s="206"/>
      <c r="WCK3113" s="206"/>
      <c r="WCL3113" s="206"/>
      <c r="WCM3113" s="206"/>
      <c r="WCN3113" s="206"/>
      <c r="WCO3113" s="206"/>
      <c r="WCP3113" s="206"/>
      <c r="WCQ3113" s="206"/>
      <c r="WCR3113" s="206"/>
      <c r="WCS3113" s="206"/>
      <c r="WCT3113" s="206"/>
      <c r="WCU3113" s="206"/>
      <c r="WCV3113" s="206"/>
      <c r="WCW3113" s="206"/>
      <c r="WCX3113" s="206"/>
      <c r="WCY3113" s="206"/>
      <c r="WCZ3113" s="206"/>
      <c r="WDA3113" s="206"/>
      <c r="WDB3113" s="206"/>
      <c r="WDC3113" s="206"/>
      <c r="WDD3113" s="206"/>
      <c r="WDE3113" s="206"/>
      <c r="WDF3113" s="206"/>
      <c r="WDG3113" s="206"/>
      <c r="WDH3113" s="206"/>
      <c r="WDI3113" s="206"/>
      <c r="WDJ3113" s="206"/>
      <c r="WDK3113" s="206"/>
      <c r="WDL3113" s="206"/>
      <c r="WDM3113" s="206"/>
      <c r="WDN3113" s="206"/>
      <c r="WDO3113" s="206"/>
      <c r="WDP3113" s="206"/>
      <c r="WDQ3113" s="206"/>
      <c r="WDR3113" s="206"/>
      <c r="WDS3113" s="206"/>
      <c r="WDT3113" s="206"/>
      <c r="WDU3113" s="206"/>
      <c r="WDV3113" s="206"/>
      <c r="WDW3113" s="206"/>
      <c r="WDX3113" s="206"/>
      <c r="WDY3113" s="206"/>
      <c r="WDZ3113" s="206"/>
      <c r="WEA3113" s="206"/>
      <c r="WEB3113" s="206"/>
      <c r="WEC3113" s="206"/>
      <c r="WED3113" s="206"/>
      <c r="WEE3113" s="206"/>
      <c r="WEF3113" s="206"/>
      <c r="WEG3113" s="206"/>
      <c r="WEH3113" s="206"/>
      <c r="WEI3113" s="206"/>
      <c r="WEJ3113" s="206"/>
      <c r="WEK3113" s="206"/>
      <c r="WEL3113" s="206"/>
      <c r="WEM3113" s="206"/>
      <c r="WEN3113" s="206"/>
      <c r="WEO3113" s="206"/>
      <c r="WEP3113" s="206"/>
      <c r="WEQ3113" s="206"/>
      <c r="WER3113" s="206"/>
      <c r="WES3113" s="206"/>
      <c r="WET3113" s="206"/>
      <c r="WEU3113" s="206"/>
      <c r="WEV3113" s="206"/>
      <c r="WEW3113" s="206"/>
      <c r="WEX3113" s="206"/>
      <c r="WEY3113" s="206"/>
      <c r="WEZ3113" s="206"/>
      <c r="WFA3113" s="206"/>
      <c r="WFB3113" s="206"/>
      <c r="WFC3113" s="206"/>
      <c r="WFD3113" s="206"/>
      <c r="WFE3113" s="206"/>
      <c r="WFF3113" s="206"/>
      <c r="WFG3113" s="206"/>
      <c r="WFH3113" s="206"/>
      <c r="WFI3113" s="206"/>
      <c r="WFJ3113" s="206"/>
      <c r="WFK3113" s="206"/>
      <c r="WFL3113" s="206"/>
      <c r="WFM3113" s="206"/>
      <c r="WFN3113" s="206"/>
      <c r="WFO3113" s="206"/>
      <c r="WFP3113" s="206"/>
      <c r="WFQ3113" s="206"/>
      <c r="WFR3113" s="206"/>
      <c r="WFS3113" s="206"/>
      <c r="WFT3113" s="206"/>
      <c r="WFU3113" s="206"/>
      <c r="WFV3113" s="206"/>
      <c r="WFW3113" s="206"/>
      <c r="WFX3113" s="206"/>
      <c r="WFY3113" s="206"/>
      <c r="WFZ3113" s="206"/>
      <c r="WGA3113" s="206"/>
      <c r="WGB3113" s="206"/>
      <c r="WGC3113" s="206"/>
      <c r="WGD3113" s="206"/>
      <c r="WGE3113" s="206"/>
      <c r="WGF3113" s="206"/>
      <c r="WGG3113" s="206"/>
      <c r="WGH3113" s="206"/>
      <c r="WGI3113" s="206"/>
      <c r="WGJ3113" s="206"/>
      <c r="WGK3113" s="206"/>
      <c r="WGL3113" s="206"/>
      <c r="WGM3113" s="206"/>
      <c r="WGN3113" s="206"/>
      <c r="WGO3113" s="206"/>
      <c r="WGP3113" s="206"/>
      <c r="WGQ3113" s="206"/>
      <c r="WGR3113" s="206"/>
      <c r="WGS3113" s="206"/>
      <c r="WGT3113" s="206"/>
      <c r="WGU3113" s="206"/>
      <c r="WGV3113" s="206"/>
      <c r="WGW3113" s="206"/>
      <c r="WGX3113" s="206"/>
      <c r="WGY3113" s="206"/>
      <c r="WGZ3113" s="206"/>
      <c r="WHA3113" s="206"/>
      <c r="WHB3113" s="206"/>
      <c r="WHC3113" s="206"/>
      <c r="WHD3113" s="206"/>
      <c r="WHE3113" s="206"/>
      <c r="WHF3113" s="206"/>
      <c r="WHG3113" s="206"/>
      <c r="WHH3113" s="206"/>
      <c r="WHI3113" s="206"/>
      <c r="WHJ3113" s="206"/>
      <c r="WHK3113" s="206"/>
      <c r="WHL3113" s="206"/>
      <c r="WHM3113" s="206"/>
      <c r="WHN3113" s="206"/>
      <c r="WHO3113" s="206"/>
      <c r="WHP3113" s="206"/>
      <c r="WHQ3113" s="206"/>
      <c r="WHR3113" s="206"/>
      <c r="WHS3113" s="206"/>
      <c r="WHT3113" s="206"/>
      <c r="WHU3113" s="206"/>
      <c r="WHV3113" s="206"/>
      <c r="WHW3113" s="206"/>
      <c r="WHX3113" s="206"/>
      <c r="WHY3113" s="206"/>
      <c r="WHZ3113" s="206"/>
      <c r="WIA3113" s="206"/>
      <c r="WIB3113" s="206"/>
      <c r="WIC3113" s="206"/>
      <c r="WID3113" s="206"/>
      <c r="WIE3113" s="206"/>
      <c r="WIF3113" s="206"/>
      <c r="WIG3113" s="206"/>
      <c r="WIH3113" s="206"/>
      <c r="WII3113" s="206"/>
      <c r="WIJ3113" s="206"/>
      <c r="WIK3113" s="206"/>
      <c r="WIL3113" s="206"/>
      <c r="WIM3113" s="206"/>
      <c r="WIN3113" s="206"/>
      <c r="WIO3113" s="206"/>
      <c r="WIP3113" s="206"/>
      <c r="WIQ3113" s="206"/>
      <c r="WIR3113" s="206"/>
      <c r="WIS3113" s="206"/>
      <c r="WIT3113" s="206"/>
      <c r="WIU3113" s="206"/>
      <c r="WIV3113" s="206"/>
      <c r="WIW3113" s="206"/>
      <c r="WIX3113" s="206"/>
      <c r="WIY3113" s="206"/>
      <c r="WIZ3113" s="206"/>
      <c r="WJA3113" s="206"/>
      <c r="WJB3113" s="206"/>
      <c r="WJC3113" s="206"/>
      <c r="WJD3113" s="206"/>
      <c r="WJE3113" s="206"/>
      <c r="WJF3113" s="206"/>
      <c r="WJG3113" s="206"/>
      <c r="WJH3113" s="206"/>
      <c r="WJI3113" s="206"/>
      <c r="WJJ3113" s="206"/>
      <c r="WJK3113" s="206"/>
      <c r="WJL3113" s="206"/>
      <c r="WJM3113" s="206"/>
      <c r="WJN3113" s="206"/>
      <c r="WJO3113" s="206"/>
      <c r="WJP3113" s="206"/>
      <c r="WJQ3113" s="206"/>
      <c r="WJR3113" s="206"/>
      <c r="WJS3113" s="206"/>
      <c r="WJT3113" s="206"/>
      <c r="WJU3113" s="206"/>
      <c r="WJV3113" s="206"/>
      <c r="WJW3113" s="206"/>
      <c r="WJX3113" s="206"/>
      <c r="WJY3113" s="206"/>
      <c r="WJZ3113" s="206"/>
      <c r="WKA3113" s="206"/>
      <c r="WKB3113" s="206"/>
      <c r="WKC3113" s="206"/>
      <c r="WKD3113" s="206"/>
      <c r="WKE3113" s="206"/>
      <c r="WKF3113" s="206"/>
      <c r="WKG3113" s="206"/>
      <c r="WKH3113" s="206"/>
      <c r="WKI3113" s="206"/>
      <c r="WKJ3113" s="206"/>
      <c r="WKK3113" s="206"/>
      <c r="WKL3113" s="206"/>
      <c r="WKM3113" s="206"/>
      <c r="WKN3113" s="206"/>
      <c r="WKO3113" s="206"/>
      <c r="WKP3113" s="206"/>
      <c r="WKQ3113" s="206"/>
      <c r="WKR3113" s="206"/>
      <c r="WKS3113" s="206"/>
      <c r="WKT3113" s="206"/>
      <c r="WKU3113" s="206"/>
      <c r="WKV3113" s="206"/>
      <c r="WKW3113" s="206"/>
      <c r="WKX3113" s="206"/>
      <c r="WKY3113" s="206"/>
      <c r="WKZ3113" s="206"/>
      <c r="WLA3113" s="206"/>
      <c r="WLB3113" s="206"/>
      <c r="WLC3113" s="206"/>
      <c r="WLD3113" s="206"/>
      <c r="WLE3113" s="206"/>
      <c r="WLF3113" s="206"/>
      <c r="WLG3113" s="206"/>
      <c r="WLH3113" s="206"/>
      <c r="WLI3113" s="206"/>
      <c r="WLJ3113" s="206"/>
      <c r="WLK3113" s="206"/>
      <c r="WLL3113" s="206"/>
      <c r="WLM3113" s="206"/>
      <c r="WLN3113" s="206"/>
      <c r="WLO3113" s="206"/>
      <c r="WLP3113" s="206"/>
      <c r="WLQ3113" s="206"/>
      <c r="WLR3113" s="206"/>
      <c r="WLS3113" s="206"/>
      <c r="WLT3113" s="206"/>
      <c r="WLU3113" s="206"/>
      <c r="WLV3113" s="206"/>
      <c r="WLW3113" s="206"/>
      <c r="WLX3113" s="206"/>
      <c r="WLY3113" s="206"/>
      <c r="WLZ3113" s="206"/>
      <c r="WMA3113" s="206"/>
      <c r="WMB3113" s="206"/>
      <c r="WMC3113" s="206"/>
      <c r="WMD3113" s="206"/>
      <c r="WME3113" s="206"/>
      <c r="WMF3113" s="206"/>
      <c r="WMG3113" s="206"/>
      <c r="WMH3113" s="206"/>
      <c r="WMI3113" s="206"/>
      <c r="WMJ3113" s="206"/>
      <c r="WMK3113" s="206"/>
      <c r="WML3113" s="206"/>
      <c r="WMM3113" s="206"/>
      <c r="WMN3113" s="206"/>
      <c r="WMO3113" s="206"/>
      <c r="WMP3113" s="206"/>
      <c r="WMQ3113" s="206"/>
      <c r="WMR3113" s="206"/>
      <c r="WMS3113" s="206"/>
      <c r="WMT3113" s="206"/>
      <c r="WMU3113" s="206"/>
      <c r="WMV3113" s="206"/>
      <c r="WMW3113" s="206"/>
      <c r="WMX3113" s="206"/>
      <c r="WMY3113" s="206"/>
      <c r="WMZ3113" s="206"/>
      <c r="WNA3113" s="206"/>
      <c r="WNB3113" s="206"/>
      <c r="WNC3113" s="206"/>
      <c r="WND3113" s="206"/>
      <c r="WNE3113" s="206"/>
      <c r="WNF3113" s="206"/>
      <c r="WNG3113" s="206"/>
      <c r="WNH3113" s="206"/>
      <c r="WNI3113" s="206"/>
      <c r="WNJ3113" s="206"/>
      <c r="WNK3113" s="206"/>
      <c r="WNL3113" s="206"/>
      <c r="WNM3113" s="206"/>
      <c r="WNN3113" s="206"/>
      <c r="WNO3113" s="206"/>
      <c r="WNP3113" s="206"/>
      <c r="WNQ3113" s="206"/>
      <c r="WNR3113" s="206"/>
      <c r="WNS3113" s="206"/>
      <c r="WNT3113" s="206"/>
      <c r="WNU3113" s="206"/>
      <c r="WNV3113" s="206"/>
      <c r="WNW3113" s="206"/>
      <c r="WNX3113" s="206"/>
      <c r="WNY3113" s="206"/>
      <c r="WNZ3113" s="206"/>
      <c r="WOA3113" s="206"/>
      <c r="WOB3113" s="206"/>
      <c r="WOC3113" s="206"/>
      <c r="WOD3113" s="206"/>
      <c r="WOE3113" s="206"/>
      <c r="WOF3113" s="206"/>
      <c r="WOG3113" s="206"/>
      <c r="WOH3113" s="206"/>
      <c r="WOI3113" s="206"/>
      <c r="WOJ3113" s="206"/>
      <c r="WOK3113" s="206"/>
      <c r="WOL3113" s="206"/>
      <c r="WOM3113" s="206"/>
      <c r="WON3113" s="206"/>
      <c r="WOO3113" s="206"/>
      <c r="WOP3113" s="206"/>
      <c r="WOQ3113" s="206"/>
      <c r="WOR3113" s="206"/>
      <c r="WOS3113" s="206"/>
      <c r="WOT3113" s="206"/>
      <c r="WOU3113" s="206"/>
      <c r="WOV3113" s="206"/>
      <c r="WOW3113" s="206"/>
      <c r="WOX3113" s="206"/>
      <c r="WOY3113" s="206"/>
      <c r="WOZ3113" s="206"/>
      <c r="WPA3113" s="206"/>
      <c r="WPB3113" s="206"/>
      <c r="WPC3113" s="206"/>
      <c r="WPD3113" s="206"/>
      <c r="WPE3113" s="206"/>
      <c r="WPF3113" s="206"/>
      <c r="WPG3113" s="206"/>
      <c r="WPH3113" s="206"/>
      <c r="WPI3113" s="206"/>
      <c r="WPJ3113" s="206"/>
      <c r="WPK3113" s="206"/>
      <c r="WPL3113" s="206"/>
      <c r="WPM3113" s="206"/>
      <c r="WPN3113" s="206"/>
      <c r="WPO3113" s="206"/>
      <c r="WPP3113" s="206"/>
      <c r="WPQ3113" s="206"/>
      <c r="WPR3113" s="206"/>
      <c r="WPS3113" s="206"/>
      <c r="WPT3113" s="206"/>
      <c r="WPU3113" s="206"/>
      <c r="WPV3113" s="206"/>
      <c r="WPW3113" s="206"/>
      <c r="WPX3113" s="206"/>
      <c r="WPY3113" s="206"/>
      <c r="WPZ3113" s="206"/>
      <c r="WQA3113" s="206"/>
      <c r="WQB3113" s="206"/>
      <c r="WQC3113" s="206"/>
      <c r="WQD3113" s="206"/>
      <c r="WQE3113" s="206"/>
      <c r="WQF3113" s="206"/>
      <c r="WQG3113" s="206"/>
      <c r="WQH3113" s="206"/>
      <c r="WQI3113" s="206"/>
      <c r="WQJ3113" s="206"/>
      <c r="WQK3113" s="206"/>
      <c r="WQL3113" s="206"/>
      <c r="WQM3113" s="206"/>
      <c r="WQN3113" s="206"/>
      <c r="WQO3113" s="206"/>
      <c r="WQP3113" s="206"/>
      <c r="WQQ3113" s="206"/>
      <c r="WQR3113" s="206"/>
      <c r="WQS3113" s="206"/>
      <c r="WQT3113" s="206"/>
      <c r="WQU3113" s="206"/>
      <c r="WQV3113" s="206"/>
      <c r="WQW3113" s="206"/>
      <c r="WQX3113" s="206"/>
      <c r="WQY3113" s="206"/>
      <c r="WQZ3113" s="206"/>
      <c r="WRA3113" s="206"/>
      <c r="WRB3113" s="206"/>
      <c r="WRC3113" s="206"/>
      <c r="WRD3113" s="206"/>
      <c r="WRE3113" s="206"/>
      <c r="WRF3113" s="206"/>
      <c r="WRG3113" s="206"/>
      <c r="WRH3113" s="206"/>
      <c r="WRI3113" s="206"/>
      <c r="WRJ3113" s="206"/>
      <c r="WRK3113" s="206"/>
      <c r="WRL3113" s="206"/>
      <c r="WRM3113" s="206"/>
      <c r="WRN3113" s="206"/>
      <c r="WRO3113" s="206"/>
      <c r="WRP3113" s="206"/>
      <c r="WRQ3113" s="206"/>
      <c r="WRR3113" s="206"/>
      <c r="WRS3113" s="206"/>
      <c r="WRT3113" s="206"/>
      <c r="WRU3113" s="206"/>
      <c r="WRV3113" s="206"/>
      <c r="WRW3113" s="206"/>
      <c r="WRX3113" s="206"/>
      <c r="WRY3113" s="206"/>
      <c r="WRZ3113" s="206"/>
      <c r="WSA3113" s="206"/>
      <c r="WSB3113" s="206"/>
      <c r="WSC3113" s="206"/>
      <c r="WSD3113" s="206"/>
      <c r="WSE3113" s="206"/>
      <c r="WSF3113" s="206"/>
      <c r="WSG3113" s="206"/>
      <c r="WSH3113" s="206"/>
      <c r="WSI3113" s="206"/>
      <c r="WSJ3113" s="206"/>
      <c r="WSK3113" s="206"/>
      <c r="WSL3113" s="206"/>
      <c r="WSM3113" s="206"/>
      <c r="WSN3113" s="206"/>
      <c r="WSO3113" s="206"/>
      <c r="WSP3113" s="206"/>
      <c r="WSQ3113" s="206"/>
      <c r="WSR3113" s="206"/>
      <c r="WSS3113" s="206"/>
      <c r="WST3113" s="206"/>
      <c r="WSU3113" s="206"/>
      <c r="WSV3113" s="206"/>
      <c r="WSW3113" s="206"/>
      <c r="WSX3113" s="206"/>
      <c r="WSY3113" s="206"/>
      <c r="WSZ3113" s="206"/>
      <c r="WTA3113" s="206"/>
      <c r="WTB3113" s="206"/>
      <c r="WTC3113" s="206"/>
      <c r="WTD3113" s="206"/>
      <c r="WTE3113" s="206"/>
      <c r="WTF3113" s="206"/>
      <c r="WTG3113" s="206"/>
      <c r="WTH3113" s="206"/>
      <c r="WTI3113" s="206"/>
      <c r="WTJ3113" s="206"/>
      <c r="WTK3113" s="206"/>
      <c r="WTL3113" s="206"/>
      <c r="WTM3113" s="206"/>
      <c r="WTN3113" s="206"/>
      <c r="WTO3113" s="206"/>
      <c r="WTP3113" s="206"/>
      <c r="WTQ3113" s="206"/>
      <c r="WTR3113" s="206"/>
      <c r="WTS3113" s="206"/>
      <c r="WTT3113" s="206"/>
      <c r="WTU3113" s="206"/>
      <c r="WTV3113" s="206"/>
      <c r="WTW3113" s="206"/>
      <c r="WTX3113" s="206"/>
      <c r="WTY3113" s="206"/>
      <c r="WTZ3113" s="206"/>
      <c r="WUA3113" s="206"/>
      <c r="WUB3113" s="206"/>
      <c r="WUC3113" s="206"/>
      <c r="WUD3113" s="206"/>
      <c r="WUE3113" s="206"/>
      <c r="WUF3113" s="206"/>
      <c r="WUG3113" s="206"/>
      <c r="WUH3113" s="206"/>
      <c r="WUI3113" s="206"/>
      <c r="WUJ3113" s="206"/>
      <c r="WUK3113" s="206"/>
      <c r="WUL3113" s="206"/>
      <c r="WUM3113" s="206"/>
      <c r="WUN3113" s="206"/>
      <c r="WUO3113" s="206"/>
      <c r="WUP3113" s="206"/>
      <c r="WUQ3113" s="206"/>
      <c r="WUR3113" s="206"/>
      <c r="WUS3113" s="206"/>
      <c r="WUT3113" s="206"/>
      <c r="WUU3113" s="206"/>
      <c r="WUV3113" s="206"/>
      <c r="WUW3113" s="206"/>
      <c r="WUX3113" s="206"/>
      <c r="WUY3113" s="206"/>
      <c r="WUZ3113" s="206"/>
      <c r="WVA3113" s="206"/>
      <c r="WVB3113" s="206"/>
      <c r="WVC3113" s="206"/>
      <c r="WVD3113" s="206"/>
      <c r="WVE3113" s="206"/>
      <c r="WVF3113" s="206"/>
      <c r="WVG3113" s="206"/>
      <c r="WVH3113" s="206"/>
      <c r="WVI3113" s="206"/>
      <c r="WVJ3113" s="206"/>
      <c r="WVK3113" s="206"/>
      <c r="WVL3113" s="206"/>
      <c r="WVM3113" s="206"/>
      <c r="WVN3113" s="206"/>
      <c r="WVO3113" s="206"/>
      <c r="WVP3113" s="206"/>
      <c r="WVQ3113" s="206"/>
      <c r="WVR3113" s="206"/>
      <c r="WVS3113" s="206"/>
      <c r="WVT3113" s="206"/>
      <c r="WVU3113" s="206"/>
      <c r="WVV3113" s="206"/>
      <c r="WVW3113" s="206"/>
      <c r="WVX3113" s="206"/>
      <c r="WVY3113" s="206"/>
      <c r="WVZ3113" s="206"/>
      <c r="WWA3113" s="206"/>
      <c r="WWB3113" s="206"/>
      <c r="WWC3113" s="206"/>
      <c r="WWD3113" s="206"/>
      <c r="WWE3113" s="206"/>
      <c r="WWF3113" s="206"/>
      <c r="WWG3113" s="206"/>
      <c r="WWH3113" s="206"/>
      <c r="WWI3113" s="206"/>
      <c r="WWJ3113" s="206"/>
      <c r="WWK3113" s="206"/>
      <c r="WWL3113" s="206"/>
      <c r="WWM3113" s="206"/>
      <c r="WWN3113" s="206"/>
      <c r="WWO3113" s="206"/>
      <c r="WWP3113" s="206"/>
      <c r="WWQ3113" s="206"/>
      <c r="WWR3113" s="206"/>
      <c r="WWS3113" s="206"/>
      <c r="WWT3113" s="206"/>
      <c r="WWU3113" s="206"/>
      <c r="WWV3113" s="206"/>
      <c r="WWW3113" s="206"/>
      <c r="WWX3113" s="206"/>
      <c r="WWY3113" s="206"/>
      <c r="WWZ3113" s="206"/>
      <c r="WXA3113" s="206"/>
      <c r="WXB3113" s="206"/>
      <c r="WXC3113" s="206"/>
      <c r="WXD3113" s="206"/>
      <c r="WXE3113" s="206"/>
      <c r="WXF3113" s="206"/>
      <c r="WXG3113" s="206"/>
      <c r="WXH3113" s="206"/>
      <c r="WXI3113" s="206"/>
      <c r="WXJ3113" s="206"/>
      <c r="WXK3113" s="206"/>
      <c r="WXL3113" s="206"/>
      <c r="WXM3113" s="206"/>
      <c r="WXN3113" s="206"/>
      <c r="WXO3113" s="206"/>
      <c r="WXP3113" s="206"/>
      <c r="WXQ3113" s="206"/>
      <c r="WXR3113" s="206"/>
      <c r="WXS3113" s="206"/>
      <c r="WXT3113" s="206"/>
      <c r="WXU3113" s="206"/>
      <c r="WXV3113" s="206"/>
      <c r="WXW3113" s="206"/>
      <c r="WXX3113" s="206"/>
      <c r="WXY3113" s="206"/>
      <c r="WXZ3113" s="206"/>
      <c r="WYA3113" s="206"/>
      <c r="WYB3113" s="206"/>
      <c r="WYC3113" s="206"/>
      <c r="WYD3113" s="206"/>
      <c r="WYE3113" s="206"/>
      <c r="WYF3113" s="206"/>
      <c r="WYG3113" s="206"/>
      <c r="WYH3113" s="206"/>
      <c r="WYI3113" s="206"/>
      <c r="WYJ3113" s="206"/>
      <c r="WYK3113" s="206"/>
      <c r="WYL3113" s="206"/>
      <c r="WYM3113" s="206"/>
      <c r="WYN3113" s="206"/>
      <c r="WYO3113" s="206"/>
      <c r="WYP3113" s="206"/>
      <c r="WYQ3113" s="206"/>
      <c r="WYR3113" s="206"/>
      <c r="WYS3113" s="206"/>
      <c r="WYT3113" s="206"/>
      <c r="WYU3113" s="206"/>
      <c r="WYV3113" s="206"/>
      <c r="WYW3113" s="206"/>
      <c r="WYX3113" s="206"/>
      <c r="WYY3113" s="206"/>
      <c r="WYZ3113" s="206"/>
      <c r="WZA3113" s="206"/>
      <c r="WZB3113" s="206"/>
      <c r="WZC3113" s="206"/>
      <c r="WZD3113" s="206"/>
      <c r="WZE3113" s="206"/>
      <c r="WZF3113" s="206"/>
      <c r="WZG3113" s="206"/>
      <c r="WZH3113" s="206"/>
      <c r="WZI3113" s="206"/>
      <c r="WZJ3113" s="206"/>
      <c r="WZK3113" s="206"/>
      <c r="WZL3113" s="206"/>
      <c r="WZM3113" s="206"/>
      <c r="WZN3113" s="206"/>
      <c r="WZO3113" s="206"/>
      <c r="WZP3113" s="206"/>
      <c r="WZQ3113" s="206"/>
      <c r="WZR3113" s="206"/>
      <c r="WZS3113" s="206"/>
      <c r="WZT3113" s="206"/>
      <c r="WZU3113" s="206"/>
      <c r="WZV3113" s="206"/>
      <c r="WZW3113" s="206"/>
      <c r="WZX3113" s="206"/>
      <c r="WZY3113" s="206"/>
      <c r="WZZ3113" s="206"/>
      <c r="XAA3113" s="206"/>
      <c r="XAB3113" s="206"/>
      <c r="XAC3113" s="206"/>
      <c r="XAD3113" s="206"/>
      <c r="XAE3113" s="206"/>
      <c r="XAF3113" s="206"/>
      <c r="XAG3113" s="206"/>
      <c r="XAH3113" s="206"/>
      <c r="XAI3113" s="206"/>
      <c r="XAJ3113" s="206"/>
      <c r="XAK3113" s="206"/>
      <c r="XAL3113" s="206"/>
      <c r="XAM3113" s="206"/>
      <c r="XAN3113" s="206"/>
      <c r="XAO3113" s="206"/>
      <c r="XAP3113" s="206"/>
      <c r="XAQ3113" s="206"/>
      <c r="XAR3113" s="206"/>
      <c r="XAS3113" s="206"/>
      <c r="XAT3113" s="206"/>
      <c r="XAU3113" s="206"/>
      <c r="XAV3113" s="206"/>
      <c r="XAW3113" s="206"/>
      <c r="XAX3113" s="206"/>
      <c r="XAY3113" s="206"/>
      <c r="XAZ3113" s="206"/>
      <c r="XBA3113" s="206"/>
      <c r="XBB3113" s="206"/>
      <c r="XBC3113" s="206"/>
      <c r="XBD3113" s="206"/>
      <c r="XBE3113" s="206"/>
      <c r="XBF3113" s="206"/>
      <c r="XBG3113" s="206"/>
      <c r="XBH3113" s="206"/>
      <c r="XBI3113" s="206"/>
      <c r="XBJ3113" s="206"/>
      <c r="XBK3113" s="206"/>
      <c r="XBL3113" s="206"/>
      <c r="XBM3113" s="206"/>
      <c r="XBN3113" s="206"/>
      <c r="XBO3113" s="206"/>
      <c r="XBP3113" s="206"/>
      <c r="XBQ3113" s="206"/>
      <c r="XBR3113" s="206"/>
      <c r="XBS3113" s="206"/>
      <c r="XBT3113" s="206"/>
      <c r="XBU3113" s="206"/>
      <c r="XBV3113" s="206"/>
      <c r="XBW3113" s="206"/>
      <c r="XBX3113" s="206"/>
      <c r="XBY3113" s="206"/>
      <c r="XBZ3113" s="206"/>
      <c r="XCA3113" s="206"/>
      <c r="XCB3113" s="206"/>
      <c r="XCC3113" s="206"/>
      <c r="XCD3113" s="206"/>
      <c r="XCE3113" s="206"/>
      <c r="XCF3113" s="206"/>
      <c r="XCG3113" s="206"/>
      <c r="XCH3113" s="206"/>
      <c r="XCI3113" s="206"/>
      <c r="XCJ3113" s="206"/>
      <c r="XCK3113" s="206"/>
      <c r="XCL3113" s="206"/>
      <c r="XCM3113" s="206"/>
      <c r="XCN3113" s="206"/>
      <c r="XCO3113" s="206"/>
      <c r="XCP3113" s="206"/>
      <c r="XCQ3113" s="206"/>
      <c r="XCR3113" s="206"/>
      <c r="XCS3113" s="206"/>
      <c r="XCT3113" s="206"/>
      <c r="XCU3113" s="206"/>
      <c r="XCV3113" s="206"/>
      <c r="XCW3113" s="206"/>
      <c r="XCX3113" s="206"/>
      <c r="XCY3113" s="206"/>
      <c r="XCZ3113" s="206"/>
      <c r="XDA3113" s="206"/>
      <c r="XDB3113" s="206"/>
      <c r="XDC3113" s="206"/>
      <c r="XDD3113" s="206"/>
      <c r="XDE3113" s="206"/>
      <c r="XDF3113" s="206"/>
      <c r="XDG3113" s="206"/>
      <c r="XDH3113" s="206"/>
      <c r="XDI3113" s="206"/>
      <c r="XDJ3113" s="206"/>
      <c r="XDK3113" s="206"/>
      <c r="XDL3113" s="206"/>
      <c r="XDM3113" s="206"/>
      <c r="XDN3113" s="206"/>
      <c r="XDO3113" s="206"/>
      <c r="XDP3113" s="206"/>
      <c r="XDQ3113" s="206"/>
      <c r="XDR3113" s="206"/>
      <c r="XDS3113" s="206"/>
      <c r="XDT3113" s="206"/>
      <c r="XDU3113" s="206"/>
      <c r="XDV3113" s="206"/>
      <c r="XDW3113" s="206"/>
      <c r="XDX3113" s="206"/>
      <c r="XDY3113" s="206"/>
      <c r="XDZ3113" s="206"/>
      <c r="XEA3113" s="206"/>
      <c r="XEB3113" s="206"/>
      <c r="XEC3113" s="206"/>
      <c r="XED3113" s="206"/>
      <c r="XEE3113" s="206"/>
      <c r="XEF3113" s="206"/>
      <c r="XEG3113" s="206"/>
      <c r="XEH3113" s="206"/>
      <c r="XEI3113" s="206"/>
      <c r="XEJ3113" s="206"/>
      <c r="XEK3113" s="206"/>
      <c r="XEL3113" s="206"/>
      <c r="XEM3113" s="206"/>
      <c r="XEN3113" s="206"/>
      <c r="XEO3113" s="206"/>
      <c r="XEP3113" s="206"/>
      <c r="XEQ3113" s="206"/>
      <c r="XER3113" s="206"/>
      <c r="XES3113" s="206"/>
    </row>
    <row r="3114" spans="1:16373" x14ac:dyDescent="0.25">
      <c r="A3114" s="179" t="s">
        <v>1080</v>
      </c>
      <c r="B3114" s="206"/>
      <c r="C3114" s="142"/>
      <c r="D3114" s="206" t="s">
        <v>15</v>
      </c>
      <c r="E3114" s="132">
        <v>42818</v>
      </c>
      <c r="F3114" s="208" t="s">
        <v>2417</v>
      </c>
      <c r="G3114" s="145" t="s">
        <v>1054</v>
      </c>
      <c r="H3114" s="210" t="str">
        <f>IFERROR(VLOOKUP(G3114,REFERENCES!O:P,2,FALSE),"")</f>
        <v xml:space="preserve">Nombre </v>
      </c>
      <c r="I3114" s="207">
        <v>88</v>
      </c>
      <c r="J3114" s="141"/>
      <c r="K3114" s="141"/>
      <c r="L3114" s="141"/>
      <c r="M3114" s="147"/>
      <c r="N3114" s="182">
        <v>88</v>
      </c>
      <c r="O3114" s="149" t="s">
        <v>1038</v>
      </c>
      <c r="P3114" s="142" t="s">
        <v>151</v>
      </c>
      <c r="Q3114" s="142" t="s">
        <v>282</v>
      </c>
      <c r="R3114" s="179" t="s">
        <v>2434</v>
      </c>
      <c r="S3114" s="142"/>
      <c r="T3114" s="142"/>
      <c r="U3114" s="142"/>
      <c r="V3114" s="142"/>
      <c r="W3114" s="206" t="str">
        <f t="shared" si="149"/>
        <v>WOR2017324NIBAGU</v>
      </c>
      <c r="X3114" s="206">
        <f t="shared" si="150"/>
        <v>0</v>
      </c>
      <c r="Y3114" s="206" t="str">
        <f>VLOOKUP(P3114,NIVEAUXADMIN!A:B,2,FALSE)</f>
        <v>HT10</v>
      </c>
      <c r="Z3114" s="206" t="str">
        <f>VLOOKUP(Q3114,NIVEAUXADMIN!E:F,2,FALSE)</f>
        <v>HT101031</v>
      </c>
      <c r="AA3114" s="206" t="e">
        <f>VLOOKUP(R3114,NIVEAUXADMIN!I:J,2,FALSE)</f>
        <v>#N/A</v>
      </c>
      <c r="AB3114" s="206">
        <f>IF(SUMPRODUCT(($A$4:$A3114=A3114)*($Q$4:$Q3114=Q3114))&gt;1,0,1)</f>
        <v>0</v>
      </c>
      <c r="AC3114" s="207">
        <f>IF(SUMPRODUCT(($A$4:$A3114=A3114)*($F$4:$F3114=F3114)*($Q$4:$Q3114=Q3114))&gt;1,0,1)</f>
        <v>0</v>
      </c>
      <c r="AD3114" s="206" t="str">
        <f t="shared" si="148"/>
        <v xml:space="preserve">{"Organisation": "World Vision International", "Indicateur": "Distribution de biens non-alimentaire", "Statut": "Réalisé", "Date de l'activité (passé ou planifiée)
( jj-mm-aaaa)": "3/24/2017", "Département": "Nippes", "Commune": "Baraderes", "Section Communale": "Guerin / Mouton"}, </v>
      </c>
      <c r="AE3114" s="206"/>
      <c r="AF3114" s="206"/>
      <c r="AG3114" s="206"/>
      <c r="AH3114" s="206"/>
      <c r="AI3114" s="206"/>
      <c r="AJ3114" s="206"/>
      <c r="AK3114" s="206"/>
      <c r="AL3114" s="206"/>
      <c r="AM3114" s="206"/>
      <c r="AN3114" s="206"/>
      <c r="AO3114" s="206"/>
      <c r="AP3114" s="206"/>
      <c r="AQ3114" s="206"/>
      <c r="AR3114" s="206"/>
      <c r="AS3114" s="206"/>
      <c r="AT3114" s="206"/>
      <c r="AU3114" s="206"/>
      <c r="AV3114" s="206"/>
      <c r="AW3114" s="206"/>
      <c r="AX3114" s="206"/>
      <c r="AY3114" s="206"/>
      <c r="AZ3114" s="206"/>
      <c r="BA3114" s="206"/>
      <c r="BB3114" s="206"/>
      <c r="BC3114" s="206"/>
      <c r="BD3114" s="206"/>
      <c r="BE3114" s="206"/>
      <c r="BF3114" s="206"/>
      <c r="BG3114" s="206"/>
      <c r="BH3114" s="206"/>
      <c r="BI3114" s="206"/>
      <c r="BJ3114" s="206"/>
      <c r="BK3114" s="206"/>
      <c r="BL3114" s="206"/>
      <c r="BM3114" s="206"/>
      <c r="BN3114" s="206"/>
      <c r="BO3114" s="206"/>
      <c r="BP3114" s="206"/>
      <c r="BQ3114" s="206"/>
      <c r="BR3114" s="206"/>
      <c r="BS3114" s="206"/>
      <c r="BT3114" s="206"/>
      <c r="BU3114" s="206"/>
      <c r="BV3114" s="206"/>
      <c r="BW3114" s="206"/>
      <c r="BX3114" s="206"/>
      <c r="BY3114" s="206"/>
      <c r="BZ3114" s="206"/>
      <c r="CA3114" s="206"/>
      <c r="CB3114" s="206"/>
      <c r="CC3114" s="206"/>
      <c r="CD3114" s="206"/>
      <c r="CE3114" s="206"/>
      <c r="CF3114" s="206"/>
      <c r="CG3114" s="206"/>
      <c r="CH3114" s="206"/>
      <c r="CI3114" s="206"/>
      <c r="CJ3114" s="206"/>
      <c r="CK3114" s="206"/>
      <c r="CL3114" s="206"/>
      <c r="CM3114" s="206"/>
      <c r="CN3114" s="206"/>
      <c r="CO3114" s="206"/>
      <c r="CP3114" s="206"/>
      <c r="CQ3114" s="206"/>
      <c r="CR3114" s="206"/>
      <c r="CS3114" s="206"/>
      <c r="CT3114" s="206"/>
      <c r="CU3114" s="206"/>
      <c r="CV3114" s="206"/>
      <c r="CW3114" s="206"/>
      <c r="CX3114" s="206"/>
      <c r="CY3114" s="206"/>
      <c r="CZ3114" s="206"/>
      <c r="DA3114" s="206"/>
      <c r="DB3114" s="206"/>
      <c r="DC3114" s="206"/>
      <c r="DD3114" s="206"/>
      <c r="DE3114" s="206"/>
      <c r="DF3114" s="206"/>
      <c r="DG3114" s="206"/>
      <c r="DH3114" s="206"/>
      <c r="DI3114" s="206"/>
      <c r="DJ3114" s="206"/>
      <c r="DK3114" s="206"/>
      <c r="DL3114" s="206"/>
      <c r="DM3114" s="206"/>
      <c r="DN3114" s="206"/>
      <c r="DO3114" s="206"/>
      <c r="DP3114" s="206"/>
      <c r="DQ3114" s="206"/>
      <c r="DR3114" s="206"/>
      <c r="DS3114" s="206"/>
      <c r="DT3114" s="206"/>
      <c r="DU3114" s="206"/>
      <c r="DV3114" s="206"/>
      <c r="DW3114" s="206"/>
      <c r="DX3114" s="206"/>
      <c r="DY3114" s="206"/>
      <c r="DZ3114" s="206"/>
      <c r="EA3114" s="206"/>
      <c r="EB3114" s="206"/>
      <c r="EC3114" s="206"/>
      <c r="ED3114" s="206"/>
      <c r="EE3114" s="206"/>
      <c r="EF3114" s="206"/>
      <c r="EG3114" s="206"/>
      <c r="EH3114" s="206"/>
      <c r="EI3114" s="206"/>
      <c r="EJ3114" s="206"/>
      <c r="EK3114" s="206"/>
      <c r="EL3114" s="206"/>
      <c r="EM3114" s="206"/>
      <c r="EN3114" s="206"/>
      <c r="EO3114" s="206"/>
      <c r="EP3114" s="206"/>
      <c r="EQ3114" s="206"/>
      <c r="ER3114" s="206"/>
      <c r="ES3114" s="206"/>
      <c r="ET3114" s="206"/>
      <c r="EU3114" s="206"/>
      <c r="EV3114" s="206"/>
      <c r="EW3114" s="206"/>
      <c r="EX3114" s="206"/>
      <c r="EY3114" s="206"/>
      <c r="EZ3114" s="206"/>
      <c r="FA3114" s="206"/>
      <c r="FB3114" s="206"/>
      <c r="FC3114" s="206"/>
      <c r="FD3114" s="206"/>
      <c r="FE3114" s="206"/>
      <c r="FF3114" s="206"/>
      <c r="FG3114" s="206"/>
      <c r="FH3114" s="206"/>
      <c r="FI3114" s="206"/>
      <c r="FJ3114" s="206"/>
      <c r="FK3114" s="206"/>
      <c r="FL3114" s="206"/>
      <c r="FM3114" s="206"/>
      <c r="FN3114" s="206"/>
      <c r="FO3114" s="206"/>
      <c r="FP3114" s="206"/>
      <c r="FQ3114" s="206"/>
      <c r="FR3114" s="206"/>
      <c r="FS3114" s="206"/>
      <c r="FT3114" s="206"/>
      <c r="FU3114" s="206"/>
      <c r="FV3114" s="206"/>
      <c r="FW3114" s="206"/>
      <c r="FX3114" s="206"/>
      <c r="FY3114" s="206"/>
      <c r="FZ3114" s="206"/>
      <c r="GA3114" s="206"/>
      <c r="GB3114" s="206"/>
      <c r="GC3114" s="206"/>
      <c r="GD3114" s="206"/>
      <c r="GE3114" s="206"/>
      <c r="GF3114" s="206"/>
      <c r="GG3114" s="206"/>
      <c r="GH3114" s="206"/>
      <c r="GI3114" s="206"/>
      <c r="GJ3114" s="206"/>
      <c r="GK3114" s="206"/>
      <c r="GL3114" s="206"/>
      <c r="GM3114" s="206"/>
      <c r="GN3114" s="206"/>
      <c r="GO3114" s="206"/>
      <c r="GP3114" s="206"/>
      <c r="GQ3114" s="206"/>
      <c r="GR3114" s="206"/>
      <c r="GS3114" s="206"/>
      <c r="GT3114" s="206"/>
      <c r="GU3114" s="206"/>
      <c r="GV3114" s="206"/>
      <c r="GW3114" s="206"/>
      <c r="GX3114" s="206"/>
      <c r="GY3114" s="206"/>
      <c r="GZ3114" s="206"/>
      <c r="HA3114" s="206"/>
      <c r="HB3114" s="206"/>
      <c r="HC3114" s="206"/>
      <c r="HD3114" s="206"/>
      <c r="HE3114" s="206"/>
      <c r="HF3114" s="206"/>
      <c r="HG3114" s="206"/>
      <c r="HH3114" s="206"/>
      <c r="HI3114" s="206"/>
      <c r="HJ3114" s="206"/>
      <c r="HK3114" s="206"/>
      <c r="HL3114" s="206"/>
      <c r="HM3114" s="206"/>
      <c r="HN3114" s="206"/>
      <c r="HO3114" s="206"/>
      <c r="HP3114" s="206"/>
      <c r="HQ3114" s="206"/>
      <c r="HR3114" s="206"/>
      <c r="HS3114" s="206"/>
      <c r="HT3114" s="206"/>
      <c r="HU3114" s="206"/>
      <c r="HV3114" s="206"/>
      <c r="HW3114" s="206"/>
      <c r="HX3114" s="206"/>
      <c r="HY3114" s="206"/>
      <c r="HZ3114" s="206"/>
      <c r="IA3114" s="206"/>
      <c r="IB3114" s="206"/>
      <c r="IC3114" s="206"/>
      <c r="ID3114" s="206"/>
      <c r="IE3114" s="206"/>
      <c r="IF3114" s="206"/>
      <c r="IG3114" s="206"/>
      <c r="IH3114" s="206"/>
      <c r="II3114" s="206"/>
      <c r="IJ3114" s="206"/>
      <c r="IK3114" s="206"/>
      <c r="IL3114" s="206"/>
      <c r="IM3114" s="206"/>
      <c r="IN3114" s="206"/>
      <c r="IO3114" s="206"/>
      <c r="IP3114" s="206"/>
      <c r="IQ3114" s="206"/>
      <c r="IR3114" s="206"/>
      <c r="IS3114" s="206"/>
      <c r="IT3114" s="206"/>
      <c r="IU3114" s="206"/>
      <c r="IV3114" s="206"/>
      <c r="IW3114" s="206"/>
      <c r="IX3114" s="206"/>
      <c r="IY3114" s="206"/>
      <c r="IZ3114" s="206"/>
      <c r="JA3114" s="206"/>
      <c r="JB3114" s="206"/>
      <c r="JC3114" s="206"/>
      <c r="JD3114" s="206"/>
      <c r="JE3114" s="206"/>
      <c r="JF3114" s="206"/>
      <c r="JG3114" s="206"/>
      <c r="JH3114" s="206"/>
      <c r="JI3114" s="206"/>
      <c r="JJ3114" s="206"/>
      <c r="JK3114" s="206"/>
      <c r="JL3114" s="206"/>
      <c r="JM3114" s="206"/>
      <c r="JN3114" s="206"/>
      <c r="JO3114" s="206"/>
      <c r="JP3114" s="206"/>
      <c r="JQ3114" s="206"/>
      <c r="JR3114" s="206"/>
      <c r="JS3114" s="206"/>
      <c r="JT3114" s="206"/>
      <c r="JU3114" s="206"/>
      <c r="JV3114" s="206"/>
      <c r="JW3114" s="206"/>
      <c r="JX3114" s="206"/>
      <c r="JY3114" s="206"/>
      <c r="JZ3114" s="206"/>
      <c r="KA3114" s="206"/>
      <c r="KB3114" s="206"/>
      <c r="KC3114" s="206"/>
      <c r="KD3114" s="206"/>
      <c r="KE3114" s="206"/>
      <c r="KF3114" s="206"/>
      <c r="KG3114" s="206"/>
      <c r="KH3114" s="206"/>
      <c r="KI3114" s="206"/>
      <c r="KJ3114" s="206"/>
      <c r="KK3114" s="206"/>
      <c r="KL3114" s="206"/>
      <c r="KM3114" s="206"/>
      <c r="KN3114" s="206"/>
      <c r="KO3114" s="206"/>
      <c r="KP3114" s="206"/>
      <c r="KQ3114" s="206"/>
      <c r="KR3114" s="206"/>
      <c r="KS3114" s="206"/>
      <c r="KT3114" s="206"/>
      <c r="KU3114" s="206"/>
      <c r="KV3114" s="206"/>
      <c r="KW3114" s="206"/>
      <c r="KX3114" s="206"/>
      <c r="KY3114" s="206"/>
      <c r="KZ3114" s="206"/>
      <c r="LA3114" s="206"/>
      <c r="LB3114" s="206"/>
      <c r="LC3114" s="206"/>
      <c r="LD3114" s="206"/>
      <c r="LE3114" s="206"/>
      <c r="LF3114" s="206"/>
      <c r="LG3114" s="206"/>
      <c r="LH3114" s="206"/>
      <c r="LI3114" s="206"/>
      <c r="LJ3114" s="206"/>
      <c r="LK3114" s="206"/>
      <c r="LL3114" s="206"/>
      <c r="LM3114" s="206"/>
      <c r="LN3114" s="206"/>
      <c r="LO3114" s="206"/>
      <c r="LP3114" s="206"/>
      <c r="LQ3114" s="206"/>
      <c r="LR3114" s="206"/>
      <c r="LS3114" s="206"/>
      <c r="LT3114" s="206"/>
      <c r="LU3114" s="206"/>
      <c r="LV3114" s="206"/>
      <c r="LW3114" s="206"/>
      <c r="LX3114" s="206"/>
      <c r="LY3114" s="206"/>
      <c r="LZ3114" s="206"/>
      <c r="MA3114" s="206"/>
      <c r="MB3114" s="206"/>
      <c r="MC3114" s="206"/>
      <c r="MD3114" s="206"/>
      <c r="ME3114" s="206"/>
      <c r="MF3114" s="206"/>
      <c r="MG3114" s="206"/>
      <c r="MH3114" s="206"/>
      <c r="MI3114" s="206"/>
      <c r="MJ3114" s="206"/>
      <c r="MK3114" s="206"/>
      <c r="ML3114" s="206"/>
      <c r="MM3114" s="206"/>
      <c r="MN3114" s="206"/>
      <c r="MO3114" s="206"/>
      <c r="MP3114" s="206"/>
      <c r="MQ3114" s="206"/>
      <c r="MR3114" s="206"/>
      <c r="MS3114" s="206"/>
      <c r="MT3114" s="206"/>
      <c r="MU3114" s="206"/>
      <c r="MV3114" s="206"/>
      <c r="MW3114" s="206"/>
      <c r="MX3114" s="206"/>
      <c r="MY3114" s="206"/>
      <c r="MZ3114" s="206"/>
      <c r="NA3114" s="206"/>
      <c r="NB3114" s="206"/>
      <c r="NC3114" s="206"/>
      <c r="ND3114" s="206"/>
      <c r="NE3114" s="206"/>
      <c r="NF3114" s="206"/>
      <c r="NG3114" s="206"/>
      <c r="NH3114" s="206"/>
      <c r="NI3114" s="206"/>
      <c r="NJ3114" s="206"/>
      <c r="NK3114" s="206"/>
      <c r="NL3114" s="206"/>
      <c r="NM3114" s="206"/>
      <c r="NN3114" s="206"/>
      <c r="NO3114" s="206"/>
      <c r="NP3114" s="206"/>
      <c r="NQ3114" s="206"/>
      <c r="NR3114" s="206"/>
      <c r="NS3114" s="206"/>
      <c r="NT3114" s="206"/>
      <c r="NU3114" s="206"/>
      <c r="NV3114" s="206"/>
      <c r="NW3114" s="206"/>
      <c r="NX3114" s="206"/>
      <c r="NY3114" s="206"/>
      <c r="NZ3114" s="206"/>
      <c r="OA3114" s="206"/>
      <c r="OB3114" s="206"/>
      <c r="OC3114" s="206"/>
      <c r="OD3114" s="206"/>
      <c r="OE3114" s="206"/>
      <c r="OF3114" s="206"/>
      <c r="OG3114" s="206"/>
      <c r="OH3114" s="206"/>
      <c r="OI3114" s="206"/>
      <c r="OJ3114" s="206"/>
      <c r="OK3114" s="206"/>
      <c r="OL3114" s="206"/>
      <c r="OM3114" s="206"/>
      <c r="ON3114" s="206"/>
      <c r="OO3114" s="206"/>
      <c r="OP3114" s="206"/>
      <c r="OQ3114" s="206"/>
      <c r="OR3114" s="206"/>
      <c r="OS3114" s="206"/>
      <c r="OT3114" s="206"/>
      <c r="OU3114" s="206"/>
      <c r="OV3114" s="206"/>
      <c r="OW3114" s="206"/>
      <c r="OX3114" s="206"/>
      <c r="OY3114" s="206"/>
      <c r="OZ3114" s="206"/>
      <c r="PA3114" s="206"/>
      <c r="PB3114" s="206"/>
      <c r="PC3114" s="206"/>
      <c r="PD3114" s="206"/>
      <c r="PE3114" s="206"/>
      <c r="PF3114" s="206"/>
      <c r="PG3114" s="206"/>
      <c r="PH3114" s="206"/>
      <c r="PI3114" s="206"/>
      <c r="PJ3114" s="206"/>
      <c r="PK3114" s="206"/>
      <c r="PL3114" s="206"/>
      <c r="PM3114" s="206"/>
      <c r="PN3114" s="206"/>
      <c r="PO3114" s="206"/>
      <c r="PP3114" s="206"/>
      <c r="PQ3114" s="206"/>
      <c r="PR3114" s="206"/>
      <c r="PS3114" s="206"/>
      <c r="PT3114" s="206"/>
      <c r="PU3114" s="206"/>
      <c r="PV3114" s="206"/>
      <c r="PW3114" s="206"/>
      <c r="PX3114" s="206"/>
      <c r="PY3114" s="206"/>
      <c r="PZ3114" s="206"/>
      <c r="QA3114" s="206"/>
      <c r="QB3114" s="206"/>
      <c r="QC3114" s="206"/>
      <c r="QD3114" s="206"/>
      <c r="QE3114" s="206"/>
      <c r="QF3114" s="206"/>
      <c r="QG3114" s="206"/>
      <c r="QH3114" s="206"/>
      <c r="QI3114" s="206"/>
      <c r="QJ3114" s="206"/>
      <c r="QK3114" s="206"/>
      <c r="QL3114" s="206"/>
      <c r="QM3114" s="206"/>
      <c r="QN3114" s="206"/>
      <c r="QO3114" s="206"/>
      <c r="QP3114" s="206"/>
      <c r="QQ3114" s="206"/>
      <c r="QR3114" s="206"/>
      <c r="QS3114" s="206"/>
      <c r="QT3114" s="206"/>
      <c r="QU3114" s="206"/>
      <c r="QV3114" s="206"/>
      <c r="QW3114" s="206"/>
      <c r="QX3114" s="206"/>
      <c r="QY3114" s="206"/>
      <c r="QZ3114" s="206"/>
      <c r="RA3114" s="206"/>
      <c r="RB3114" s="206"/>
      <c r="RC3114" s="206"/>
      <c r="RD3114" s="206"/>
      <c r="RE3114" s="206"/>
      <c r="RF3114" s="206"/>
      <c r="RG3114" s="206"/>
      <c r="RH3114" s="206"/>
      <c r="RI3114" s="206"/>
      <c r="RJ3114" s="206"/>
      <c r="RK3114" s="206"/>
      <c r="RL3114" s="206"/>
      <c r="RM3114" s="206"/>
      <c r="RN3114" s="206"/>
      <c r="RO3114" s="206"/>
      <c r="RP3114" s="206"/>
      <c r="RQ3114" s="206"/>
      <c r="RR3114" s="206"/>
      <c r="RS3114" s="206"/>
      <c r="RT3114" s="206"/>
      <c r="RU3114" s="206"/>
      <c r="RV3114" s="206"/>
      <c r="RW3114" s="206"/>
      <c r="RX3114" s="206"/>
      <c r="RY3114" s="206"/>
      <c r="RZ3114" s="206"/>
      <c r="SA3114" s="206"/>
      <c r="SB3114" s="206"/>
      <c r="SC3114" s="206"/>
      <c r="SD3114" s="206"/>
      <c r="SE3114" s="206"/>
      <c r="SF3114" s="206"/>
      <c r="SG3114" s="206"/>
      <c r="SH3114" s="206"/>
      <c r="SI3114" s="206"/>
      <c r="SJ3114" s="206"/>
      <c r="SK3114" s="206"/>
      <c r="SL3114" s="206"/>
      <c r="SM3114" s="206"/>
      <c r="SN3114" s="206"/>
      <c r="SO3114" s="206"/>
      <c r="SP3114" s="206"/>
      <c r="SQ3114" s="206"/>
      <c r="SR3114" s="206"/>
      <c r="SS3114" s="206"/>
      <c r="ST3114" s="206"/>
      <c r="SU3114" s="206"/>
      <c r="SV3114" s="206"/>
      <c r="SW3114" s="206"/>
      <c r="SX3114" s="206"/>
      <c r="SY3114" s="206"/>
      <c r="SZ3114" s="206"/>
      <c r="TA3114" s="206"/>
      <c r="TB3114" s="206"/>
      <c r="TC3114" s="206"/>
      <c r="TD3114" s="206"/>
      <c r="TE3114" s="206"/>
      <c r="TF3114" s="206"/>
      <c r="TG3114" s="206"/>
      <c r="TH3114" s="206"/>
      <c r="TI3114" s="206"/>
      <c r="TJ3114" s="206"/>
      <c r="TK3114" s="206"/>
      <c r="TL3114" s="206"/>
      <c r="TM3114" s="206"/>
      <c r="TN3114" s="206"/>
      <c r="TO3114" s="206"/>
      <c r="TP3114" s="206"/>
      <c r="TQ3114" s="206"/>
      <c r="TR3114" s="206"/>
      <c r="TS3114" s="206"/>
      <c r="TT3114" s="206"/>
      <c r="TU3114" s="206"/>
      <c r="TV3114" s="206"/>
      <c r="TW3114" s="206"/>
      <c r="TX3114" s="206"/>
      <c r="TY3114" s="206"/>
      <c r="TZ3114" s="206"/>
      <c r="UA3114" s="206"/>
      <c r="UB3114" s="206"/>
      <c r="UC3114" s="206"/>
      <c r="UD3114" s="206"/>
      <c r="UE3114" s="206"/>
      <c r="UF3114" s="206"/>
      <c r="UG3114" s="206"/>
      <c r="UH3114" s="206"/>
      <c r="UI3114" s="206"/>
      <c r="UJ3114" s="206"/>
      <c r="UK3114" s="206"/>
      <c r="UL3114" s="206"/>
      <c r="UM3114" s="206"/>
      <c r="UN3114" s="206"/>
      <c r="UO3114" s="206"/>
      <c r="UP3114" s="206"/>
      <c r="UQ3114" s="206"/>
      <c r="UR3114" s="206"/>
      <c r="US3114" s="206"/>
      <c r="UT3114" s="206"/>
      <c r="UU3114" s="206"/>
      <c r="UV3114" s="206"/>
      <c r="UW3114" s="206"/>
      <c r="UX3114" s="206"/>
      <c r="UY3114" s="206"/>
      <c r="UZ3114" s="206"/>
      <c r="VA3114" s="206"/>
      <c r="VB3114" s="206"/>
      <c r="VC3114" s="206"/>
      <c r="VD3114" s="206"/>
      <c r="VE3114" s="206"/>
      <c r="VF3114" s="206"/>
      <c r="VG3114" s="206"/>
      <c r="VH3114" s="206"/>
      <c r="VI3114" s="206"/>
      <c r="VJ3114" s="206"/>
      <c r="VK3114" s="206"/>
      <c r="VL3114" s="206"/>
      <c r="VM3114" s="206"/>
      <c r="VN3114" s="206"/>
      <c r="VO3114" s="206"/>
      <c r="VP3114" s="206"/>
      <c r="VQ3114" s="206"/>
      <c r="VR3114" s="206"/>
      <c r="VS3114" s="206"/>
      <c r="VT3114" s="206"/>
      <c r="VU3114" s="206"/>
      <c r="VV3114" s="206"/>
      <c r="VW3114" s="206"/>
      <c r="VX3114" s="206"/>
      <c r="VY3114" s="206"/>
      <c r="VZ3114" s="206"/>
      <c r="WA3114" s="206"/>
      <c r="WB3114" s="206"/>
      <c r="WC3114" s="206"/>
      <c r="WD3114" s="206"/>
      <c r="WE3114" s="206"/>
      <c r="WF3114" s="206"/>
      <c r="WG3114" s="206"/>
      <c r="WH3114" s="206"/>
      <c r="WI3114" s="206"/>
      <c r="WJ3114" s="206"/>
      <c r="WK3114" s="206"/>
      <c r="WL3114" s="206"/>
      <c r="WM3114" s="206"/>
      <c r="WN3114" s="206"/>
      <c r="WO3114" s="206"/>
      <c r="WP3114" s="206"/>
      <c r="WQ3114" s="206"/>
      <c r="WR3114" s="206"/>
      <c r="WS3114" s="206"/>
      <c r="WT3114" s="206"/>
      <c r="WU3114" s="206"/>
      <c r="WV3114" s="206"/>
      <c r="WW3114" s="206"/>
      <c r="WX3114" s="206"/>
      <c r="WY3114" s="206"/>
      <c r="WZ3114" s="206"/>
      <c r="XA3114" s="206"/>
      <c r="XB3114" s="206"/>
      <c r="XC3114" s="206"/>
      <c r="XD3114" s="206"/>
      <c r="XE3114" s="206"/>
      <c r="XF3114" s="206"/>
      <c r="XG3114" s="206"/>
      <c r="XH3114" s="206"/>
      <c r="XI3114" s="206"/>
      <c r="XJ3114" s="206"/>
      <c r="XK3114" s="206"/>
      <c r="XL3114" s="206"/>
      <c r="XM3114" s="206"/>
      <c r="XN3114" s="206"/>
      <c r="XO3114" s="206"/>
      <c r="XP3114" s="206"/>
      <c r="XQ3114" s="206"/>
      <c r="XR3114" s="206"/>
      <c r="XS3114" s="206"/>
      <c r="XT3114" s="206"/>
      <c r="XU3114" s="206"/>
      <c r="XV3114" s="206"/>
      <c r="XW3114" s="206"/>
      <c r="XX3114" s="206"/>
      <c r="XY3114" s="206"/>
      <c r="XZ3114" s="206"/>
      <c r="YA3114" s="206"/>
      <c r="YB3114" s="206"/>
      <c r="YC3114" s="206"/>
      <c r="YD3114" s="206"/>
      <c r="YE3114" s="206"/>
      <c r="YF3114" s="206"/>
      <c r="YG3114" s="206"/>
      <c r="YH3114" s="206"/>
      <c r="YI3114" s="206"/>
      <c r="YJ3114" s="206"/>
      <c r="YK3114" s="206"/>
      <c r="YL3114" s="206"/>
      <c r="YM3114" s="206"/>
      <c r="YN3114" s="206"/>
      <c r="YO3114" s="206"/>
      <c r="YP3114" s="206"/>
      <c r="YQ3114" s="206"/>
      <c r="YR3114" s="206"/>
      <c r="YS3114" s="206"/>
      <c r="YT3114" s="206"/>
      <c r="YU3114" s="206"/>
      <c r="YV3114" s="206"/>
      <c r="YW3114" s="206"/>
      <c r="YX3114" s="206"/>
      <c r="YY3114" s="206"/>
      <c r="YZ3114" s="206"/>
      <c r="ZA3114" s="206"/>
      <c r="ZB3114" s="206"/>
      <c r="ZC3114" s="206"/>
      <c r="ZD3114" s="206"/>
      <c r="ZE3114" s="206"/>
      <c r="ZF3114" s="206"/>
      <c r="ZG3114" s="206"/>
      <c r="ZH3114" s="206"/>
      <c r="ZI3114" s="206"/>
      <c r="ZJ3114" s="206"/>
      <c r="ZK3114" s="206"/>
      <c r="ZL3114" s="206"/>
      <c r="ZM3114" s="206"/>
      <c r="ZN3114" s="206"/>
      <c r="ZO3114" s="206"/>
      <c r="ZP3114" s="206"/>
      <c r="ZQ3114" s="206"/>
      <c r="ZR3114" s="206"/>
      <c r="ZS3114" s="206"/>
      <c r="ZT3114" s="206"/>
      <c r="ZU3114" s="206"/>
      <c r="ZV3114" s="206"/>
      <c r="ZW3114" s="206"/>
      <c r="ZX3114" s="206"/>
      <c r="ZY3114" s="206"/>
      <c r="ZZ3114" s="206"/>
      <c r="AAA3114" s="206"/>
      <c r="AAB3114" s="206"/>
      <c r="AAC3114" s="206"/>
      <c r="AAD3114" s="206"/>
      <c r="AAE3114" s="206"/>
      <c r="AAF3114" s="206"/>
      <c r="AAG3114" s="206"/>
      <c r="AAH3114" s="206"/>
      <c r="AAI3114" s="206"/>
      <c r="AAJ3114" s="206"/>
      <c r="AAK3114" s="206"/>
      <c r="AAL3114" s="206"/>
      <c r="AAM3114" s="206"/>
      <c r="AAN3114" s="206"/>
      <c r="AAO3114" s="206"/>
      <c r="AAP3114" s="206"/>
      <c r="AAQ3114" s="206"/>
      <c r="AAR3114" s="206"/>
      <c r="AAS3114" s="206"/>
      <c r="AAT3114" s="206"/>
      <c r="AAU3114" s="206"/>
      <c r="AAV3114" s="206"/>
      <c r="AAW3114" s="206"/>
      <c r="AAX3114" s="206"/>
      <c r="AAY3114" s="206"/>
      <c r="AAZ3114" s="206"/>
      <c r="ABA3114" s="206"/>
      <c r="ABB3114" s="206"/>
      <c r="ABC3114" s="206"/>
      <c r="ABD3114" s="206"/>
      <c r="ABE3114" s="206"/>
      <c r="ABF3114" s="206"/>
      <c r="ABG3114" s="206"/>
      <c r="ABH3114" s="206"/>
      <c r="ABI3114" s="206"/>
      <c r="ABJ3114" s="206"/>
      <c r="ABK3114" s="206"/>
      <c r="ABL3114" s="206"/>
      <c r="ABM3114" s="206"/>
      <c r="ABN3114" s="206"/>
      <c r="ABO3114" s="206"/>
      <c r="ABP3114" s="206"/>
      <c r="ABQ3114" s="206"/>
      <c r="ABR3114" s="206"/>
      <c r="ABS3114" s="206"/>
      <c r="ABT3114" s="206"/>
      <c r="ABU3114" s="206"/>
      <c r="ABV3114" s="206"/>
      <c r="ABW3114" s="206"/>
      <c r="ABX3114" s="206"/>
      <c r="ABY3114" s="206"/>
      <c r="ABZ3114" s="206"/>
      <c r="ACA3114" s="206"/>
      <c r="ACB3114" s="206"/>
      <c r="ACC3114" s="206"/>
      <c r="ACD3114" s="206"/>
      <c r="ACE3114" s="206"/>
      <c r="ACF3114" s="206"/>
      <c r="ACG3114" s="206"/>
      <c r="ACH3114" s="206"/>
      <c r="ACI3114" s="206"/>
      <c r="ACJ3114" s="206"/>
      <c r="ACK3114" s="206"/>
      <c r="ACL3114" s="206"/>
      <c r="ACM3114" s="206"/>
      <c r="ACN3114" s="206"/>
      <c r="ACO3114" s="206"/>
      <c r="ACP3114" s="206"/>
      <c r="ACQ3114" s="206"/>
      <c r="ACR3114" s="206"/>
      <c r="ACS3114" s="206"/>
      <c r="ACT3114" s="206"/>
      <c r="ACU3114" s="206"/>
      <c r="ACV3114" s="206"/>
      <c r="ACW3114" s="206"/>
      <c r="ACX3114" s="206"/>
      <c r="ACY3114" s="206"/>
      <c r="ACZ3114" s="206"/>
      <c r="ADA3114" s="206"/>
      <c r="ADB3114" s="206"/>
      <c r="ADC3114" s="206"/>
      <c r="ADD3114" s="206"/>
      <c r="ADE3114" s="206"/>
      <c r="ADF3114" s="206"/>
      <c r="ADG3114" s="206"/>
      <c r="ADH3114" s="206"/>
      <c r="ADI3114" s="206"/>
      <c r="ADJ3114" s="206"/>
      <c r="ADK3114" s="206"/>
      <c r="ADL3114" s="206"/>
      <c r="ADM3114" s="206"/>
      <c r="ADN3114" s="206"/>
      <c r="ADO3114" s="206"/>
      <c r="ADP3114" s="206"/>
      <c r="ADQ3114" s="206"/>
      <c r="ADR3114" s="206"/>
      <c r="ADS3114" s="206"/>
      <c r="ADT3114" s="206"/>
      <c r="ADU3114" s="206"/>
      <c r="ADV3114" s="206"/>
      <c r="ADW3114" s="206"/>
      <c r="ADX3114" s="206"/>
      <c r="ADY3114" s="206"/>
      <c r="ADZ3114" s="206"/>
      <c r="AEA3114" s="206"/>
      <c r="AEB3114" s="206"/>
      <c r="AEC3114" s="206"/>
      <c r="AED3114" s="206"/>
      <c r="AEE3114" s="206"/>
      <c r="AEF3114" s="206"/>
      <c r="AEG3114" s="206"/>
      <c r="AEH3114" s="206"/>
      <c r="AEI3114" s="206"/>
      <c r="AEJ3114" s="206"/>
      <c r="AEK3114" s="206"/>
      <c r="AEL3114" s="206"/>
      <c r="AEM3114" s="206"/>
      <c r="AEN3114" s="206"/>
      <c r="AEO3114" s="206"/>
      <c r="AEP3114" s="206"/>
      <c r="AEQ3114" s="206"/>
      <c r="AER3114" s="206"/>
      <c r="AES3114" s="206"/>
      <c r="AET3114" s="206"/>
      <c r="AEU3114" s="206"/>
      <c r="AEV3114" s="206"/>
      <c r="AEW3114" s="206"/>
      <c r="AEX3114" s="206"/>
      <c r="AEY3114" s="206"/>
      <c r="AEZ3114" s="206"/>
      <c r="AFA3114" s="206"/>
      <c r="AFB3114" s="206"/>
      <c r="AFC3114" s="206"/>
      <c r="AFD3114" s="206"/>
      <c r="AFE3114" s="206"/>
      <c r="AFF3114" s="206"/>
      <c r="AFG3114" s="206"/>
      <c r="AFH3114" s="206"/>
      <c r="AFI3114" s="206"/>
      <c r="AFJ3114" s="206"/>
      <c r="AFK3114" s="206"/>
      <c r="AFL3114" s="206"/>
      <c r="AFM3114" s="206"/>
      <c r="AFN3114" s="206"/>
      <c r="AFO3114" s="206"/>
      <c r="AFP3114" s="206"/>
      <c r="AFQ3114" s="206"/>
      <c r="AFR3114" s="206"/>
      <c r="AFS3114" s="206"/>
      <c r="AFT3114" s="206"/>
      <c r="AFU3114" s="206"/>
      <c r="AFV3114" s="206"/>
      <c r="AFW3114" s="206"/>
      <c r="AFX3114" s="206"/>
      <c r="AFY3114" s="206"/>
      <c r="AFZ3114" s="206"/>
      <c r="AGA3114" s="206"/>
      <c r="AGB3114" s="206"/>
      <c r="AGC3114" s="206"/>
      <c r="AGD3114" s="206"/>
      <c r="AGE3114" s="206"/>
      <c r="AGF3114" s="206"/>
      <c r="AGG3114" s="206"/>
      <c r="AGH3114" s="206"/>
      <c r="AGI3114" s="206"/>
      <c r="AGJ3114" s="206"/>
      <c r="AGK3114" s="206"/>
      <c r="AGL3114" s="206"/>
      <c r="AGM3114" s="206"/>
      <c r="AGN3114" s="206"/>
      <c r="AGO3114" s="206"/>
      <c r="AGP3114" s="206"/>
      <c r="AGQ3114" s="206"/>
      <c r="AGR3114" s="206"/>
      <c r="AGS3114" s="206"/>
      <c r="AGT3114" s="206"/>
      <c r="AGU3114" s="206"/>
      <c r="AGV3114" s="206"/>
      <c r="AGW3114" s="206"/>
      <c r="AGX3114" s="206"/>
      <c r="AGY3114" s="206"/>
      <c r="AGZ3114" s="206"/>
      <c r="AHA3114" s="206"/>
      <c r="AHB3114" s="206"/>
      <c r="AHC3114" s="206"/>
      <c r="AHD3114" s="206"/>
      <c r="AHE3114" s="206"/>
      <c r="AHF3114" s="206"/>
      <c r="AHG3114" s="206"/>
      <c r="AHH3114" s="206"/>
      <c r="AHI3114" s="206"/>
      <c r="AHJ3114" s="206"/>
      <c r="AHK3114" s="206"/>
      <c r="AHL3114" s="206"/>
      <c r="AHM3114" s="206"/>
      <c r="AHN3114" s="206"/>
      <c r="AHO3114" s="206"/>
      <c r="AHP3114" s="206"/>
      <c r="AHQ3114" s="206"/>
      <c r="AHR3114" s="206"/>
      <c r="AHS3114" s="206"/>
      <c r="AHT3114" s="206"/>
      <c r="AHU3114" s="206"/>
      <c r="AHV3114" s="206"/>
      <c r="AHW3114" s="206"/>
      <c r="AHX3114" s="206"/>
      <c r="AHY3114" s="206"/>
      <c r="AHZ3114" s="206"/>
      <c r="AIA3114" s="206"/>
      <c r="AIB3114" s="206"/>
      <c r="AIC3114" s="206"/>
      <c r="AID3114" s="206"/>
      <c r="AIE3114" s="206"/>
      <c r="AIF3114" s="206"/>
      <c r="AIG3114" s="206"/>
      <c r="AIH3114" s="206"/>
      <c r="AII3114" s="206"/>
      <c r="AIJ3114" s="206"/>
      <c r="AIK3114" s="206"/>
      <c r="AIL3114" s="206"/>
      <c r="AIM3114" s="206"/>
      <c r="AIN3114" s="206"/>
      <c r="AIO3114" s="206"/>
      <c r="AIP3114" s="206"/>
      <c r="AIQ3114" s="206"/>
      <c r="AIR3114" s="206"/>
      <c r="AIS3114" s="206"/>
      <c r="AIT3114" s="206"/>
      <c r="AIU3114" s="206"/>
      <c r="AIV3114" s="206"/>
      <c r="AIW3114" s="206"/>
      <c r="AIX3114" s="206"/>
      <c r="AIY3114" s="206"/>
      <c r="AIZ3114" s="206"/>
      <c r="AJA3114" s="206"/>
      <c r="AJB3114" s="206"/>
      <c r="AJC3114" s="206"/>
      <c r="AJD3114" s="206"/>
      <c r="AJE3114" s="206"/>
      <c r="AJF3114" s="206"/>
      <c r="AJG3114" s="206"/>
      <c r="AJH3114" s="206"/>
      <c r="AJI3114" s="206"/>
      <c r="AJJ3114" s="206"/>
      <c r="AJK3114" s="206"/>
      <c r="AJL3114" s="206"/>
      <c r="AJM3114" s="206"/>
      <c r="AJN3114" s="206"/>
      <c r="AJO3114" s="206"/>
      <c r="AJP3114" s="206"/>
      <c r="AJQ3114" s="206"/>
      <c r="AJR3114" s="206"/>
      <c r="AJS3114" s="206"/>
      <c r="AJT3114" s="206"/>
      <c r="AJU3114" s="206"/>
      <c r="AJV3114" s="206"/>
      <c r="AJW3114" s="206"/>
      <c r="AJX3114" s="206"/>
      <c r="AJY3114" s="206"/>
      <c r="AJZ3114" s="206"/>
      <c r="AKA3114" s="206"/>
      <c r="AKB3114" s="206"/>
      <c r="AKC3114" s="206"/>
      <c r="AKD3114" s="206"/>
      <c r="AKE3114" s="206"/>
      <c r="AKF3114" s="206"/>
      <c r="AKG3114" s="206"/>
      <c r="AKH3114" s="206"/>
      <c r="AKI3114" s="206"/>
      <c r="AKJ3114" s="206"/>
      <c r="AKK3114" s="206"/>
      <c r="AKL3114" s="206"/>
      <c r="AKM3114" s="206"/>
      <c r="AKN3114" s="206"/>
      <c r="AKO3114" s="206"/>
      <c r="AKP3114" s="206"/>
      <c r="AKQ3114" s="206"/>
      <c r="AKR3114" s="206"/>
      <c r="AKS3114" s="206"/>
      <c r="AKT3114" s="206"/>
      <c r="AKU3114" s="206"/>
      <c r="AKV3114" s="206"/>
      <c r="AKW3114" s="206"/>
      <c r="AKX3114" s="206"/>
      <c r="AKY3114" s="206"/>
      <c r="AKZ3114" s="206"/>
      <c r="ALA3114" s="206"/>
      <c r="ALB3114" s="206"/>
      <c r="ALC3114" s="206"/>
      <c r="ALD3114" s="206"/>
      <c r="ALE3114" s="206"/>
      <c r="ALF3114" s="206"/>
      <c r="ALG3114" s="206"/>
      <c r="ALH3114" s="206"/>
      <c r="ALI3114" s="206"/>
      <c r="ALJ3114" s="206"/>
      <c r="ALK3114" s="206"/>
      <c r="ALL3114" s="206"/>
      <c r="ALM3114" s="206"/>
      <c r="ALN3114" s="206"/>
      <c r="ALO3114" s="206"/>
      <c r="ALP3114" s="206"/>
      <c r="ALQ3114" s="206"/>
      <c r="ALR3114" s="206"/>
      <c r="ALS3114" s="206"/>
      <c r="ALT3114" s="206"/>
      <c r="ALU3114" s="206"/>
      <c r="ALV3114" s="206"/>
      <c r="ALW3114" s="206"/>
      <c r="ALX3114" s="206"/>
      <c r="ALY3114" s="206"/>
      <c r="ALZ3114" s="206"/>
      <c r="AMA3114" s="206"/>
      <c r="AMB3114" s="206"/>
      <c r="AMC3114" s="206"/>
      <c r="AMD3114" s="206"/>
      <c r="AME3114" s="206"/>
      <c r="AMF3114" s="206"/>
      <c r="AMG3114" s="206"/>
      <c r="AMH3114" s="206"/>
      <c r="AMI3114" s="206"/>
      <c r="AMJ3114" s="206"/>
      <c r="AMK3114" s="206"/>
      <c r="AML3114" s="206"/>
      <c r="AMM3114" s="206"/>
      <c r="AMN3114" s="206"/>
      <c r="AMO3114" s="206"/>
      <c r="AMP3114" s="206"/>
      <c r="AMQ3114" s="206"/>
      <c r="AMR3114" s="206"/>
      <c r="AMS3114" s="206"/>
      <c r="AMT3114" s="206"/>
      <c r="AMU3114" s="206"/>
      <c r="AMV3114" s="206"/>
      <c r="AMW3114" s="206"/>
      <c r="AMX3114" s="206"/>
      <c r="AMY3114" s="206"/>
      <c r="AMZ3114" s="206"/>
      <c r="ANA3114" s="206"/>
      <c r="ANB3114" s="206"/>
      <c r="ANC3114" s="206"/>
      <c r="AND3114" s="206"/>
      <c r="ANE3114" s="206"/>
      <c r="ANF3114" s="206"/>
      <c r="ANG3114" s="206"/>
      <c r="ANH3114" s="206"/>
      <c r="ANI3114" s="206"/>
      <c r="ANJ3114" s="206"/>
      <c r="ANK3114" s="206"/>
      <c r="ANL3114" s="206"/>
      <c r="ANM3114" s="206"/>
      <c r="ANN3114" s="206"/>
      <c r="ANO3114" s="206"/>
      <c r="ANP3114" s="206"/>
      <c r="ANQ3114" s="206"/>
      <c r="ANR3114" s="206"/>
      <c r="ANS3114" s="206"/>
      <c r="ANT3114" s="206"/>
      <c r="ANU3114" s="206"/>
      <c r="ANV3114" s="206"/>
      <c r="ANW3114" s="206"/>
      <c r="ANX3114" s="206"/>
      <c r="ANY3114" s="206"/>
      <c r="ANZ3114" s="206"/>
      <c r="AOA3114" s="206"/>
      <c r="AOB3114" s="206"/>
      <c r="AOC3114" s="206"/>
      <c r="AOD3114" s="206"/>
      <c r="AOE3114" s="206"/>
      <c r="AOF3114" s="206"/>
      <c r="AOG3114" s="206"/>
      <c r="AOH3114" s="206"/>
      <c r="AOI3114" s="206"/>
      <c r="AOJ3114" s="206"/>
      <c r="AOK3114" s="206"/>
      <c r="AOL3114" s="206"/>
      <c r="AOM3114" s="206"/>
      <c r="AON3114" s="206"/>
      <c r="AOO3114" s="206"/>
      <c r="AOP3114" s="206"/>
      <c r="AOQ3114" s="206"/>
      <c r="AOR3114" s="206"/>
      <c r="AOS3114" s="206"/>
      <c r="AOT3114" s="206"/>
      <c r="AOU3114" s="206"/>
      <c r="AOV3114" s="206"/>
      <c r="AOW3114" s="206"/>
      <c r="AOX3114" s="206"/>
      <c r="AOY3114" s="206"/>
      <c r="AOZ3114" s="206"/>
      <c r="APA3114" s="206"/>
      <c r="APB3114" s="206"/>
      <c r="APC3114" s="206"/>
      <c r="APD3114" s="206"/>
      <c r="APE3114" s="206"/>
      <c r="APF3114" s="206"/>
      <c r="APG3114" s="206"/>
      <c r="APH3114" s="206"/>
      <c r="API3114" s="206"/>
      <c r="APJ3114" s="206"/>
      <c r="APK3114" s="206"/>
      <c r="APL3114" s="206"/>
      <c r="APM3114" s="206"/>
      <c r="APN3114" s="206"/>
      <c r="APO3114" s="206"/>
      <c r="APP3114" s="206"/>
      <c r="APQ3114" s="206"/>
      <c r="APR3114" s="206"/>
      <c r="APS3114" s="206"/>
      <c r="APT3114" s="206"/>
      <c r="APU3114" s="206"/>
      <c r="APV3114" s="206"/>
      <c r="APW3114" s="206"/>
      <c r="APX3114" s="206"/>
      <c r="APY3114" s="206"/>
      <c r="APZ3114" s="206"/>
      <c r="AQA3114" s="206"/>
      <c r="AQB3114" s="206"/>
      <c r="AQC3114" s="206"/>
      <c r="AQD3114" s="206"/>
      <c r="AQE3114" s="206"/>
      <c r="AQF3114" s="206"/>
      <c r="AQG3114" s="206"/>
      <c r="AQH3114" s="206"/>
      <c r="AQI3114" s="206"/>
      <c r="AQJ3114" s="206"/>
      <c r="AQK3114" s="206"/>
      <c r="AQL3114" s="206"/>
      <c r="AQM3114" s="206"/>
      <c r="AQN3114" s="206"/>
      <c r="AQO3114" s="206"/>
      <c r="AQP3114" s="206"/>
      <c r="AQQ3114" s="206"/>
      <c r="AQR3114" s="206"/>
      <c r="AQS3114" s="206"/>
      <c r="AQT3114" s="206"/>
      <c r="AQU3114" s="206"/>
      <c r="AQV3114" s="206"/>
      <c r="AQW3114" s="206"/>
      <c r="AQX3114" s="206"/>
      <c r="AQY3114" s="206"/>
      <c r="AQZ3114" s="206"/>
      <c r="ARA3114" s="206"/>
      <c r="ARB3114" s="206"/>
      <c r="ARC3114" s="206"/>
      <c r="ARD3114" s="206"/>
      <c r="ARE3114" s="206"/>
      <c r="ARF3114" s="206"/>
      <c r="ARG3114" s="206"/>
      <c r="ARH3114" s="206"/>
      <c r="ARI3114" s="206"/>
      <c r="ARJ3114" s="206"/>
      <c r="ARK3114" s="206"/>
      <c r="ARL3114" s="206"/>
      <c r="ARM3114" s="206"/>
      <c r="ARN3114" s="206"/>
      <c r="ARO3114" s="206"/>
      <c r="ARP3114" s="206"/>
      <c r="ARQ3114" s="206"/>
      <c r="ARR3114" s="206"/>
      <c r="ARS3114" s="206"/>
      <c r="ART3114" s="206"/>
      <c r="ARU3114" s="206"/>
      <c r="ARV3114" s="206"/>
      <c r="ARW3114" s="206"/>
      <c r="ARX3114" s="206"/>
      <c r="ARY3114" s="206"/>
      <c r="ARZ3114" s="206"/>
      <c r="ASA3114" s="206"/>
      <c r="ASB3114" s="206"/>
      <c r="ASC3114" s="206"/>
      <c r="ASD3114" s="206"/>
      <c r="ASE3114" s="206"/>
      <c r="ASF3114" s="206"/>
      <c r="ASG3114" s="206"/>
      <c r="ASH3114" s="206"/>
      <c r="ASI3114" s="206"/>
      <c r="ASJ3114" s="206"/>
      <c r="ASK3114" s="206"/>
      <c r="ASL3114" s="206"/>
      <c r="ASM3114" s="206"/>
      <c r="ASN3114" s="206"/>
      <c r="ASO3114" s="206"/>
      <c r="ASP3114" s="206"/>
      <c r="ASQ3114" s="206"/>
      <c r="ASR3114" s="206"/>
      <c r="ASS3114" s="206"/>
      <c r="AST3114" s="206"/>
      <c r="ASU3114" s="206"/>
      <c r="ASV3114" s="206"/>
      <c r="ASW3114" s="206"/>
      <c r="ASX3114" s="206"/>
      <c r="ASY3114" s="206"/>
      <c r="ASZ3114" s="206"/>
      <c r="ATA3114" s="206"/>
      <c r="ATB3114" s="206"/>
      <c r="ATC3114" s="206"/>
      <c r="ATD3114" s="206"/>
      <c r="ATE3114" s="206"/>
      <c r="ATF3114" s="206"/>
      <c r="ATG3114" s="206"/>
      <c r="ATH3114" s="206"/>
      <c r="ATI3114" s="206"/>
      <c r="ATJ3114" s="206"/>
      <c r="ATK3114" s="206"/>
      <c r="ATL3114" s="206"/>
      <c r="ATM3114" s="206"/>
      <c r="ATN3114" s="206"/>
      <c r="ATO3114" s="206"/>
      <c r="ATP3114" s="206"/>
      <c r="ATQ3114" s="206"/>
      <c r="ATR3114" s="206"/>
      <c r="ATS3114" s="206"/>
      <c r="ATT3114" s="206"/>
      <c r="ATU3114" s="206"/>
      <c r="ATV3114" s="206"/>
      <c r="ATW3114" s="206"/>
      <c r="ATX3114" s="206"/>
      <c r="ATY3114" s="206"/>
      <c r="ATZ3114" s="206"/>
      <c r="AUA3114" s="206"/>
      <c r="AUB3114" s="206"/>
      <c r="AUC3114" s="206"/>
      <c r="AUD3114" s="206"/>
      <c r="AUE3114" s="206"/>
      <c r="AUF3114" s="206"/>
      <c r="AUG3114" s="206"/>
      <c r="AUH3114" s="206"/>
      <c r="AUI3114" s="206"/>
      <c r="AUJ3114" s="206"/>
      <c r="AUK3114" s="206"/>
      <c r="AUL3114" s="206"/>
      <c r="AUM3114" s="206"/>
      <c r="AUN3114" s="206"/>
      <c r="AUO3114" s="206"/>
      <c r="AUP3114" s="206"/>
      <c r="AUQ3114" s="206"/>
      <c r="AUR3114" s="206"/>
      <c r="AUS3114" s="206"/>
      <c r="AUT3114" s="206"/>
      <c r="AUU3114" s="206"/>
      <c r="AUV3114" s="206"/>
      <c r="AUW3114" s="206"/>
      <c r="AUX3114" s="206"/>
      <c r="AUY3114" s="206"/>
      <c r="AUZ3114" s="206"/>
      <c r="AVA3114" s="206"/>
      <c r="AVB3114" s="206"/>
      <c r="AVC3114" s="206"/>
      <c r="AVD3114" s="206"/>
      <c r="AVE3114" s="206"/>
      <c r="AVF3114" s="206"/>
      <c r="AVG3114" s="206"/>
      <c r="AVH3114" s="206"/>
      <c r="AVI3114" s="206"/>
      <c r="AVJ3114" s="206"/>
      <c r="AVK3114" s="206"/>
      <c r="AVL3114" s="206"/>
      <c r="AVM3114" s="206"/>
      <c r="AVN3114" s="206"/>
      <c r="AVO3114" s="206"/>
      <c r="AVP3114" s="206"/>
      <c r="AVQ3114" s="206"/>
      <c r="AVR3114" s="206"/>
      <c r="AVS3114" s="206"/>
      <c r="AVT3114" s="206"/>
      <c r="AVU3114" s="206"/>
      <c r="AVV3114" s="206"/>
      <c r="AVW3114" s="206"/>
      <c r="AVX3114" s="206"/>
      <c r="AVY3114" s="206"/>
      <c r="AVZ3114" s="206"/>
      <c r="AWA3114" s="206"/>
      <c r="AWB3114" s="206"/>
      <c r="AWC3114" s="206"/>
      <c r="AWD3114" s="206"/>
      <c r="AWE3114" s="206"/>
      <c r="AWF3114" s="206"/>
      <c r="AWG3114" s="206"/>
      <c r="AWH3114" s="206"/>
      <c r="AWI3114" s="206"/>
      <c r="AWJ3114" s="206"/>
      <c r="AWK3114" s="206"/>
      <c r="AWL3114" s="206"/>
      <c r="AWM3114" s="206"/>
      <c r="AWN3114" s="206"/>
      <c r="AWO3114" s="206"/>
      <c r="AWP3114" s="206"/>
      <c r="AWQ3114" s="206"/>
      <c r="AWR3114" s="206"/>
      <c r="AWS3114" s="206"/>
      <c r="AWT3114" s="206"/>
      <c r="AWU3114" s="206"/>
      <c r="AWV3114" s="206"/>
      <c r="AWW3114" s="206"/>
      <c r="AWX3114" s="206"/>
      <c r="AWY3114" s="206"/>
      <c r="AWZ3114" s="206"/>
      <c r="AXA3114" s="206"/>
      <c r="AXB3114" s="206"/>
      <c r="AXC3114" s="206"/>
      <c r="AXD3114" s="206"/>
      <c r="AXE3114" s="206"/>
      <c r="AXF3114" s="206"/>
      <c r="AXG3114" s="206"/>
      <c r="AXH3114" s="206"/>
      <c r="AXI3114" s="206"/>
      <c r="AXJ3114" s="206"/>
      <c r="AXK3114" s="206"/>
      <c r="AXL3114" s="206"/>
      <c r="AXM3114" s="206"/>
      <c r="AXN3114" s="206"/>
      <c r="AXO3114" s="206"/>
      <c r="AXP3114" s="206"/>
      <c r="AXQ3114" s="206"/>
      <c r="AXR3114" s="206"/>
      <c r="AXS3114" s="206"/>
      <c r="AXT3114" s="206"/>
      <c r="AXU3114" s="206"/>
      <c r="AXV3114" s="206"/>
      <c r="AXW3114" s="206"/>
      <c r="AXX3114" s="206"/>
      <c r="AXY3114" s="206"/>
      <c r="AXZ3114" s="206"/>
      <c r="AYA3114" s="206"/>
      <c r="AYB3114" s="206"/>
      <c r="AYC3114" s="206"/>
      <c r="AYD3114" s="206"/>
      <c r="AYE3114" s="206"/>
      <c r="AYF3114" s="206"/>
      <c r="AYG3114" s="206"/>
      <c r="AYH3114" s="206"/>
      <c r="AYI3114" s="206"/>
      <c r="AYJ3114" s="206"/>
      <c r="AYK3114" s="206"/>
      <c r="AYL3114" s="206"/>
      <c r="AYM3114" s="206"/>
      <c r="AYN3114" s="206"/>
      <c r="AYO3114" s="206"/>
      <c r="AYP3114" s="206"/>
      <c r="AYQ3114" s="206"/>
      <c r="AYR3114" s="206"/>
      <c r="AYS3114" s="206"/>
      <c r="AYT3114" s="206"/>
      <c r="AYU3114" s="206"/>
      <c r="AYV3114" s="206"/>
      <c r="AYW3114" s="206"/>
      <c r="AYX3114" s="206"/>
      <c r="AYY3114" s="206"/>
      <c r="AYZ3114" s="206"/>
      <c r="AZA3114" s="206"/>
      <c r="AZB3114" s="206"/>
      <c r="AZC3114" s="206"/>
      <c r="AZD3114" s="206"/>
      <c r="AZE3114" s="206"/>
      <c r="AZF3114" s="206"/>
      <c r="AZG3114" s="206"/>
      <c r="AZH3114" s="206"/>
      <c r="AZI3114" s="206"/>
      <c r="AZJ3114" s="206"/>
      <c r="AZK3114" s="206"/>
      <c r="AZL3114" s="206"/>
      <c r="AZM3114" s="206"/>
      <c r="AZN3114" s="206"/>
      <c r="AZO3114" s="206"/>
      <c r="AZP3114" s="206"/>
      <c r="AZQ3114" s="206"/>
      <c r="AZR3114" s="206"/>
      <c r="AZS3114" s="206"/>
      <c r="AZT3114" s="206"/>
      <c r="AZU3114" s="206"/>
      <c r="AZV3114" s="206"/>
      <c r="AZW3114" s="206"/>
      <c r="AZX3114" s="206"/>
      <c r="AZY3114" s="206"/>
      <c r="AZZ3114" s="206"/>
      <c r="BAA3114" s="206"/>
      <c r="BAB3114" s="206"/>
      <c r="BAC3114" s="206"/>
      <c r="BAD3114" s="206"/>
      <c r="BAE3114" s="206"/>
      <c r="BAF3114" s="206"/>
      <c r="BAG3114" s="206"/>
      <c r="BAH3114" s="206"/>
      <c r="BAI3114" s="206"/>
      <c r="BAJ3114" s="206"/>
      <c r="BAK3114" s="206"/>
      <c r="BAL3114" s="206"/>
      <c r="BAM3114" s="206"/>
      <c r="BAN3114" s="206"/>
      <c r="BAO3114" s="206"/>
      <c r="BAP3114" s="206"/>
      <c r="BAQ3114" s="206"/>
      <c r="BAR3114" s="206"/>
      <c r="BAS3114" s="206"/>
      <c r="BAT3114" s="206"/>
      <c r="BAU3114" s="206"/>
      <c r="BAV3114" s="206"/>
      <c r="BAW3114" s="206"/>
      <c r="BAX3114" s="206"/>
      <c r="BAY3114" s="206"/>
      <c r="BAZ3114" s="206"/>
      <c r="BBA3114" s="206"/>
      <c r="BBB3114" s="206"/>
      <c r="BBC3114" s="206"/>
      <c r="BBD3114" s="206"/>
      <c r="BBE3114" s="206"/>
      <c r="BBF3114" s="206"/>
      <c r="BBG3114" s="206"/>
      <c r="BBH3114" s="206"/>
      <c r="BBI3114" s="206"/>
      <c r="BBJ3114" s="206"/>
      <c r="BBK3114" s="206"/>
      <c r="BBL3114" s="206"/>
      <c r="BBM3114" s="206"/>
      <c r="BBN3114" s="206"/>
      <c r="BBO3114" s="206"/>
      <c r="BBP3114" s="206"/>
      <c r="BBQ3114" s="206"/>
      <c r="BBR3114" s="206"/>
      <c r="BBS3114" s="206"/>
      <c r="BBT3114" s="206"/>
      <c r="BBU3114" s="206"/>
      <c r="BBV3114" s="206"/>
      <c r="BBW3114" s="206"/>
      <c r="BBX3114" s="206"/>
      <c r="BBY3114" s="206"/>
      <c r="BBZ3114" s="206"/>
      <c r="BCA3114" s="206"/>
      <c r="BCB3114" s="206"/>
      <c r="BCC3114" s="206"/>
      <c r="BCD3114" s="206"/>
      <c r="BCE3114" s="206"/>
      <c r="BCF3114" s="206"/>
      <c r="BCG3114" s="206"/>
      <c r="BCH3114" s="206"/>
      <c r="BCI3114" s="206"/>
      <c r="BCJ3114" s="206"/>
      <c r="BCK3114" s="206"/>
      <c r="BCL3114" s="206"/>
      <c r="BCM3114" s="206"/>
      <c r="BCN3114" s="206"/>
      <c r="BCO3114" s="206"/>
      <c r="BCP3114" s="206"/>
      <c r="BCQ3114" s="206"/>
      <c r="BCR3114" s="206"/>
      <c r="BCS3114" s="206"/>
      <c r="BCT3114" s="206"/>
      <c r="BCU3114" s="206"/>
      <c r="BCV3114" s="206"/>
      <c r="BCW3114" s="206"/>
      <c r="BCX3114" s="206"/>
      <c r="BCY3114" s="206"/>
      <c r="BCZ3114" s="206"/>
      <c r="BDA3114" s="206"/>
      <c r="BDB3114" s="206"/>
      <c r="BDC3114" s="206"/>
      <c r="BDD3114" s="206"/>
      <c r="BDE3114" s="206"/>
      <c r="BDF3114" s="206"/>
      <c r="BDG3114" s="206"/>
      <c r="BDH3114" s="206"/>
      <c r="BDI3114" s="206"/>
      <c r="BDJ3114" s="206"/>
      <c r="BDK3114" s="206"/>
      <c r="BDL3114" s="206"/>
      <c r="BDM3114" s="206"/>
      <c r="BDN3114" s="206"/>
      <c r="BDO3114" s="206"/>
      <c r="BDP3114" s="206"/>
      <c r="BDQ3114" s="206"/>
      <c r="BDR3114" s="206"/>
      <c r="BDS3114" s="206"/>
      <c r="BDT3114" s="206"/>
      <c r="BDU3114" s="206"/>
      <c r="BDV3114" s="206"/>
      <c r="BDW3114" s="206"/>
      <c r="BDX3114" s="206"/>
      <c r="BDY3114" s="206"/>
      <c r="BDZ3114" s="206"/>
      <c r="BEA3114" s="206"/>
      <c r="BEB3114" s="206"/>
      <c r="BEC3114" s="206"/>
      <c r="BED3114" s="206"/>
      <c r="BEE3114" s="206"/>
      <c r="BEF3114" s="206"/>
      <c r="BEG3114" s="206"/>
      <c r="BEH3114" s="206"/>
      <c r="BEI3114" s="206"/>
      <c r="BEJ3114" s="206"/>
      <c r="BEK3114" s="206"/>
      <c r="BEL3114" s="206"/>
      <c r="BEM3114" s="206"/>
      <c r="BEN3114" s="206"/>
      <c r="BEO3114" s="206"/>
      <c r="BEP3114" s="206"/>
      <c r="BEQ3114" s="206"/>
      <c r="BER3114" s="206"/>
      <c r="BES3114" s="206"/>
      <c r="BET3114" s="206"/>
      <c r="BEU3114" s="206"/>
      <c r="BEV3114" s="206"/>
      <c r="BEW3114" s="206"/>
      <c r="BEX3114" s="206"/>
      <c r="BEY3114" s="206"/>
      <c r="BEZ3114" s="206"/>
      <c r="BFA3114" s="206"/>
      <c r="BFB3114" s="206"/>
      <c r="BFC3114" s="206"/>
      <c r="BFD3114" s="206"/>
      <c r="BFE3114" s="206"/>
      <c r="BFF3114" s="206"/>
      <c r="BFG3114" s="206"/>
      <c r="BFH3114" s="206"/>
      <c r="BFI3114" s="206"/>
      <c r="BFJ3114" s="206"/>
      <c r="BFK3114" s="206"/>
      <c r="BFL3114" s="206"/>
      <c r="BFM3114" s="206"/>
      <c r="BFN3114" s="206"/>
      <c r="BFO3114" s="206"/>
      <c r="BFP3114" s="206"/>
      <c r="BFQ3114" s="206"/>
      <c r="BFR3114" s="206"/>
      <c r="BFS3114" s="206"/>
      <c r="BFT3114" s="206"/>
      <c r="BFU3114" s="206"/>
      <c r="BFV3114" s="206"/>
      <c r="BFW3114" s="206"/>
      <c r="BFX3114" s="206"/>
      <c r="BFY3114" s="206"/>
      <c r="BFZ3114" s="206"/>
      <c r="BGA3114" s="206"/>
      <c r="BGB3114" s="206"/>
      <c r="BGC3114" s="206"/>
      <c r="BGD3114" s="206"/>
      <c r="BGE3114" s="206"/>
      <c r="BGF3114" s="206"/>
      <c r="BGG3114" s="206"/>
      <c r="BGH3114" s="206"/>
      <c r="BGI3114" s="206"/>
      <c r="BGJ3114" s="206"/>
      <c r="BGK3114" s="206"/>
      <c r="BGL3114" s="206"/>
      <c r="BGM3114" s="206"/>
      <c r="BGN3114" s="206"/>
      <c r="BGO3114" s="206"/>
      <c r="BGP3114" s="206"/>
      <c r="BGQ3114" s="206"/>
      <c r="BGR3114" s="206"/>
      <c r="BGS3114" s="206"/>
      <c r="BGT3114" s="206"/>
      <c r="BGU3114" s="206"/>
      <c r="BGV3114" s="206"/>
      <c r="BGW3114" s="206"/>
      <c r="BGX3114" s="206"/>
      <c r="BGY3114" s="206"/>
      <c r="BGZ3114" s="206"/>
      <c r="BHA3114" s="206"/>
      <c r="BHB3114" s="206"/>
      <c r="BHC3114" s="206"/>
      <c r="BHD3114" s="206"/>
      <c r="BHE3114" s="206"/>
      <c r="BHF3114" s="206"/>
      <c r="BHG3114" s="206"/>
      <c r="BHH3114" s="206"/>
      <c r="BHI3114" s="206"/>
      <c r="BHJ3114" s="206"/>
      <c r="BHK3114" s="206"/>
      <c r="BHL3114" s="206"/>
      <c r="BHM3114" s="206"/>
      <c r="BHN3114" s="206"/>
      <c r="BHO3114" s="206"/>
      <c r="BHP3114" s="206"/>
      <c r="BHQ3114" s="206"/>
      <c r="BHR3114" s="206"/>
      <c r="BHS3114" s="206"/>
      <c r="BHT3114" s="206"/>
      <c r="BHU3114" s="206"/>
      <c r="BHV3114" s="206"/>
      <c r="BHW3114" s="206"/>
      <c r="BHX3114" s="206"/>
      <c r="BHY3114" s="206"/>
      <c r="BHZ3114" s="206"/>
      <c r="BIA3114" s="206"/>
      <c r="BIB3114" s="206"/>
      <c r="BIC3114" s="206"/>
      <c r="BID3114" s="206"/>
      <c r="BIE3114" s="206"/>
      <c r="BIF3114" s="206"/>
      <c r="BIG3114" s="206"/>
      <c r="BIH3114" s="206"/>
      <c r="BII3114" s="206"/>
      <c r="BIJ3114" s="206"/>
      <c r="BIK3114" s="206"/>
      <c r="BIL3114" s="206"/>
      <c r="BIM3114" s="206"/>
      <c r="BIN3114" s="206"/>
      <c r="BIO3114" s="206"/>
      <c r="BIP3114" s="206"/>
      <c r="BIQ3114" s="206"/>
      <c r="BIR3114" s="206"/>
      <c r="BIS3114" s="206"/>
      <c r="BIT3114" s="206"/>
      <c r="BIU3114" s="206"/>
      <c r="BIV3114" s="206"/>
      <c r="BIW3114" s="206"/>
      <c r="BIX3114" s="206"/>
      <c r="BIY3114" s="206"/>
      <c r="BIZ3114" s="206"/>
      <c r="BJA3114" s="206"/>
      <c r="BJB3114" s="206"/>
      <c r="BJC3114" s="206"/>
      <c r="BJD3114" s="206"/>
      <c r="BJE3114" s="206"/>
      <c r="BJF3114" s="206"/>
      <c r="BJG3114" s="206"/>
      <c r="BJH3114" s="206"/>
      <c r="BJI3114" s="206"/>
      <c r="BJJ3114" s="206"/>
      <c r="BJK3114" s="206"/>
      <c r="BJL3114" s="206"/>
      <c r="BJM3114" s="206"/>
      <c r="BJN3114" s="206"/>
      <c r="BJO3114" s="206"/>
      <c r="BJP3114" s="206"/>
      <c r="BJQ3114" s="206"/>
      <c r="BJR3114" s="206"/>
      <c r="BJS3114" s="206"/>
      <c r="BJT3114" s="206"/>
      <c r="BJU3114" s="206"/>
      <c r="BJV3114" s="206"/>
      <c r="BJW3114" s="206"/>
      <c r="BJX3114" s="206"/>
      <c r="BJY3114" s="206"/>
      <c r="BJZ3114" s="206"/>
      <c r="BKA3114" s="206"/>
      <c r="BKB3114" s="206"/>
      <c r="BKC3114" s="206"/>
      <c r="BKD3114" s="206"/>
      <c r="BKE3114" s="206"/>
      <c r="BKF3114" s="206"/>
      <c r="BKG3114" s="206"/>
      <c r="BKH3114" s="206"/>
      <c r="BKI3114" s="206"/>
      <c r="BKJ3114" s="206"/>
      <c r="BKK3114" s="206"/>
      <c r="BKL3114" s="206"/>
      <c r="BKM3114" s="206"/>
      <c r="BKN3114" s="206"/>
      <c r="BKO3114" s="206"/>
      <c r="BKP3114" s="206"/>
      <c r="BKQ3114" s="206"/>
      <c r="BKR3114" s="206"/>
      <c r="BKS3114" s="206"/>
      <c r="BKT3114" s="206"/>
      <c r="BKU3114" s="206"/>
      <c r="BKV3114" s="206"/>
      <c r="BKW3114" s="206"/>
      <c r="BKX3114" s="206"/>
      <c r="BKY3114" s="206"/>
      <c r="BKZ3114" s="206"/>
      <c r="BLA3114" s="206"/>
      <c r="BLB3114" s="206"/>
      <c r="BLC3114" s="206"/>
      <c r="BLD3114" s="206"/>
      <c r="BLE3114" s="206"/>
      <c r="BLF3114" s="206"/>
      <c r="BLG3114" s="206"/>
      <c r="BLH3114" s="206"/>
      <c r="BLI3114" s="206"/>
      <c r="BLJ3114" s="206"/>
      <c r="BLK3114" s="206"/>
      <c r="BLL3114" s="206"/>
      <c r="BLM3114" s="206"/>
      <c r="BLN3114" s="206"/>
      <c r="BLO3114" s="206"/>
      <c r="BLP3114" s="206"/>
      <c r="BLQ3114" s="206"/>
      <c r="BLR3114" s="206"/>
      <c r="BLS3114" s="206"/>
      <c r="BLT3114" s="206"/>
      <c r="BLU3114" s="206"/>
      <c r="BLV3114" s="206"/>
      <c r="BLW3114" s="206"/>
      <c r="BLX3114" s="206"/>
      <c r="BLY3114" s="206"/>
      <c r="BLZ3114" s="206"/>
      <c r="BMA3114" s="206"/>
      <c r="BMB3114" s="206"/>
      <c r="BMC3114" s="206"/>
      <c r="BMD3114" s="206"/>
      <c r="BME3114" s="206"/>
      <c r="BMF3114" s="206"/>
      <c r="BMG3114" s="206"/>
      <c r="BMH3114" s="206"/>
      <c r="BMI3114" s="206"/>
      <c r="BMJ3114" s="206"/>
      <c r="BMK3114" s="206"/>
      <c r="BML3114" s="206"/>
      <c r="BMM3114" s="206"/>
      <c r="BMN3114" s="206"/>
      <c r="BMO3114" s="206"/>
      <c r="BMP3114" s="206"/>
      <c r="BMQ3114" s="206"/>
      <c r="BMR3114" s="206"/>
      <c r="BMS3114" s="206"/>
      <c r="BMT3114" s="206"/>
      <c r="BMU3114" s="206"/>
      <c r="BMV3114" s="206"/>
      <c r="BMW3114" s="206"/>
      <c r="BMX3114" s="206"/>
      <c r="BMY3114" s="206"/>
      <c r="BMZ3114" s="206"/>
      <c r="BNA3114" s="206"/>
      <c r="BNB3114" s="206"/>
      <c r="BNC3114" s="206"/>
      <c r="BND3114" s="206"/>
      <c r="BNE3114" s="206"/>
      <c r="BNF3114" s="206"/>
      <c r="BNG3114" s="206"/>
      <c r="BNH3114" s="206"/>
      <c r="BNI3114" s="206"/>
      <c r="BNJ3114" s="206"/>
      <c r="BNK3114" s="206"/>
      <c r="BNL3114" s="206"/>
      <c r="BNM3114" s="206"/>
      <c r="BNN3114" s="206"/>
      <c r="BNO3114" s="206"/>
      <c r="BNP3114" s="206"/>
      <c r="BNQ3114" s="206"/>
      <c r="BNR3114" s="206"/>
      <c r="BNS3114" s="206"/>
      <c r="BNT3114" s="206"/>
      <c r="BNU3114" s="206"/>
      <c r="BNV3114" s="206"/>
      <c r="BNW3114" s="206"/>
      <c r="BNX3114" s="206"/>
      <c r="BNY3114" s="206"/>
      <c r="BNZ3114" s="206"/>
      <c r="BOA3114" s="206"/>
      <c r="BOB3114" s="206"/>
      <c r="BOC3114" s="206"/>
      <c r="BOD3114" s="206"/>
      <c r="BOE3114" s="206"/>
      <c r="BOF3114" s="206"/>
      <c r="BOG3114" s="206"/>
      <c r="BOH3114" s="206"/>
      <c r="BOI3114" s="206"/>
      <c r="BOJ3114" s="206"/>
      <c r="BOK3114" s="206"/>
      <c r="BOL3114" s="206"/>
      <c r="BOM3114" s="206"/>
      <c r="BON3114" s="206"/>
      <c r="BOO3114" s="206"/>
      <c r="BOP3114" s="206"/>
      <c r="BOQ3114" s="206"/>
      <c r="BOR3114" s="206"/>
      <c r="BOS3114" s="206"/>
      <c r="BOT3114" s="206"/>
      <c r="BOU3114" s="206"/>
      <c r="BOV3114" s="206"/>
      <c r="BOW3114" s="206"/>
      <c r="BOX3114" s="206"/>
      <c r="BOY3114" s="206"/>
      <c r="BOZ3114" s="206"/>
      <c r="BPA3114" s="206"/>
      <c r="BPB3114" s="206"/>
      <c r="BPC3114" s="206"/>
      <c r="BPD3114" s="206"/>
      <c r="BPE3114" s="206"/>
      <c r="BPF3114" s="206"/>
      <c r="BPG3114" s="206"/>
      <c r="BPH3114" s="206"/>
      <c r="BPI3114" s="206"/>
      <c r="BPJ3114" s="206"/>
      <c r="BPK3114" s="206"/>
      <c r="BPL3114" s="206"/>
      <c r="BPM3114" s="206"/>
      <c r="BPN3114" s="206"/>
      <c r="BPO3114" s="206"/>
      <c r="BPP3114" s="206"/>
      <c r="BPQ3114" s="206"/>
      <c r="BPR3114" s="206"/>
      <c r="BPS3114" s="206"/>
      <c r="BPT3114" s="206"/>
      <c r="BPU3114" s="206"/>
      <c r="BPV3114" s="206"/>
      <c r="BPW3114" s="206"/>
      <c r="BPX3114" s="206"/>
      <c r="BPY3114" s="206"/>
      <c r="BPZ3114" s="206"/>
      <c r="BQA3114" s="206"/>
      <c r="BQB3114" s="206"/>
      <c r="BQC3114" s="206"/>
      <c r="BQD3114" s="206"/>
      <c r="BQE3114" s="206"/>
      <c r="BQF3114" s="206"/>
      <c r="BQG3114" s="206"/>
      <c r="BQH3114" s="206"/>
      <c r="BQI3114" s="206"/>
      <c r="BQJ3114" s="206"/>
      <c r="BQK3114" s="206"/>
      <c r="BQL3114" s="206"/>
      <c r="BQM3114" s="206"/>
      <c r="BQN3114" s="206"/>
      <c r="BQO3114" s="206"/>
      <c r="BQP3114" s="206"/>
      <c r="BQQ3114" s="206"/>
      <c r="BQR3114" s="206"/>
      <c r="BQS3114" s="206"/>
      <c r="BQT3114" s="206"/>
      <c r="BQU3114" s="206"/>
      <c r="BQV3114" s="206"/>
      <c r="BQW3114" s="206"/>
      <c r="BQX3114" s="206"/>
      <c r="BQY3114" s="206"/>
      <c r="BQZ3114" s="206"/>
      <c r="BRA3114" s="206"/>
      <c r="BRB3114" s="206"/>
      <c r="BRC3114" s="206"/>
      <c r="BRD3114" s="206"/>
      <c r="BRE3114" s="206"/>
      <c r="BRF3114" s="206"/>
      <c r="BRG3114" s="206"/>
      <c r="BRH3114" s="206"/>
      <c r="BRI3114" s="206"/>
      <c r="BRJ3114" s="206"/>
      <c r="BRK3114" s="206"/>
      <c r="BRL3114" s="206"/>
      <c r="BRM3114" s="206"/>
      <c r="BRN3114" s="206"/>
      <c r="BRO3114" s="206"/>
      <c r="BRP3114" s="206"/>
      <c r="BRQ3114" s="206"/>
      <c r="BRR3114" s="206"/>
      <c r="BRS3114" s="206"/>
      <c r="BRT3114" s="206"/>
      <c r="BRU3114" s="206"/>
      <c r="BRV3114" s="206"/>
      <c r="BRW3114" s="206"/>
      <c r="BRX3114" s="206"/>
      <c r="BRY3114" s="206"/>
      <c r="BRZ3114" s="206"/>
      <c r="BSA3114" s="206"/>
      <c r="BSB3114" s="206"/>
      <c r="BSC3114" s="206"/>
      <c r="BSD3114" s="206"/>
      <c r="BSE3114" s="206"/>
      <c r="BSF3114" s="206"/>
      <c r="BSG3114" s="206"/>
      <c r="BSH3114" s="206"/>
      <c r="BSI3114" s="206"/>
      <c r="BSJ3114" s="206"/>
      <c r="BSK3114" s="206"/>
      <c r="BSL3114" s="206"/>
      <c r="BSM3114" s="206"/>
      <c r="BSN3114" s="206"/>
      <c r="BSO3114" s="206"/>
      <c r="BSP3114" s="206"/>
      <c r="BSQ3114" s="206"/>
      <c r="BSR3114" s="206"/>
      <c r="BSS3114" s="206"/>
      <c r="BST3114" s="206"/>
      <c r="BSU3114" s="206"/>
      <c r="BSV3114" s="206"/>
      <c r="BSW3114" s="206"/>
      <c r="BSX3114" s="206"/>
      <c r="BSY3114" s="206"/>
      <c r="BSZ3114" s="206"/>
      <c r="BTA3114" s="206"/>
      <c r="BTB3114" s="206"/>
      <c r="BTC3114" s="206"/>
      <c r="BTD3114" s="206"/>
      <c r="BTE3114" s="206"/>
      <c r="BTF3114" s="206"/>
      <c r="BTG3114" s="206"/>
      <c r="BTH3114" s="206"/>
      <c r="BTI3114" s="206"/>
      <c r="BTJ3114" s="206"/>
      <c r="BTK3114" s="206"/>
      <c r="BTL3114" s="206"/>
      <c r="BTM3114" s="206"/>
      <c r="BTN3114" s="206"/>
      <c r="BTO3114" s="206"/>
      <c r="BTP3114" s="206"/>
      <c r="BTQ3114" s="206"/>
      <c r="BTR3114" s="206"/>
      <c r="BTS3114" s="206"/>
      <c r="BTT3114" s="206"/>
      <c r="BTU3114" s="206"/>
      <c r="BTV3114" s="206"/>
      <c r="BTW3114" s="206"/>
      <c r="BTX3114" s="206"/>
      <c r="BTY3114" s="206"/>
      <c r="BTZ3114" s="206"/>
      <c r="BUA3114" s="206"/>
      <c r="BUB3114" s="206"/>
      <c r="BUC3114" s="206"/>
      <c r="BUD3114" s="206"/>
      <c r="BUE3114" s="206"/>
      <c r="BUF3114" s="206"/>
      <c r="BUG3114" s="206"/>
      <c r="BUH3114" s="206"/>
      <c r="BUI3114" s="206"/>
      <c r="BUJ3114" s="206"/>
      <c r="BUK3114" s="206"/>
      <c r="BUL3114" s="206"/>
      <c r="BUM3114" s="206"/>
      <c r="BUN3114" s="206"/>
      <c r="BUO3114" s="206"/>
      <c r="BUP3114" s="206"/>
      <c r="BUQ3114" s="206"/>
      <c r="BUR3114" s="206"/>
      <c r="BUS3114" s="206"/>
      <c r="BUT3114" s="206"/>
      <c r="BUU3114" s="206"/>
      <c r="BUV3114" s="206"/>
      <c r="BUW3114" s="206"/>
      <c r="BUX3114" s="206"/>
      <c r="BUY3114" s="206"/>
      <c r="BUZ3114" s="206"/>
      <c r="BVA3114" s="206"/>
      <c r="BVB3114" s="206"/>
      <c r="BVC3114" s="206"/>
      <c r="BVD3114" s="206"/>
      <c r="BVE3114" s="206"/>
      <c r="BVF3114" s="206"/>
      <c r="BVG3114" s="206"/>
      <c r="BVH3114" s="206"/>
      <c r="BVI3114" s="206"/>
      <c r="BVJ3114" s="206"/>
      <c r="BVK3114" s="206"/>
      <c r="BVL3114" s="206"/>
      <c r="BVM3114" s="206"/>
      <c r="BVN3114" s="206"/>
      <c r="BVO3114" s="206"/>
      <c r="BVP3114" s="206"/>
      <c r="BVQ3114" s="206"/>
      <c r="BVR3114" s="206"/>
      <c r="BVS3114" s="206"/>
      <c r="BVT3114" s="206"/>
      <c r="BVU3114" s="206"/>
      <c r="BVV3114" s="206"/>
      <c r="BVW3114" s="206"/>
      <c r="BVX3114" s="206"/>
      <c r="BVY3114" s="206"/>
      <c r="BVZ3114" s="206"/>
      <c r="BWA3114" s="206"/>
      <c r="BWB3114" s="206"/>
      <c r="BWC3114" s="206"/>
      <c r="BWD3114" s="206"/>
      <c r="BWE3114" s="206"/>
      <c r="BWF3114" s="206"/>
      <c r="BWG3114" s="206"/>
      <c r="BWH3114" s="206"/>
      <c r="BWI3114" s="206"/>
      <c r="BWJ3114" s="206"/>
      <c r="BWK3114" s="206"/>
      <c r="BWL3114" s="206"/>
      <c r="BWM3114" s="206"/>
      <c r="BWN3114" s="206"/>
      <c r="BWO3114" s="206"/>
      <c r="BWP3114" s="206"/>
      <c r="BWQ3114" s="206"/>
      <c r="BWR3114" s="206"/>
      <c r="BWS3114" s="206"/>
      <c r="BWT3114" s="206"/>
      <c r="BWU3114" s="206"/>
      <c r="BWV3114" s="206"/>
      <c r="BWW3114" s="206"/>
      <c r="BWX3114" s="206"/>
      <c r="BWY3114" s="206"/>
      <c r="BWZ3114" s="206"/>
      <c r="BXA3114" s="206"/>
      <c r="BXB3114" s="206"/>
      <c r="BXC3114" s="206"/>
      <c r="BXD3114" s="206"/>
      <c r="BXE3114" s="206"/>
      <c r="BXF3114" s="206"/>
      <c r="BXG3114" s="206"/>
      <c r="BXH3114" s="206"/>
      <c r="BXI3114" s="206"/>
      <c r="BXJ3114" s="206"/>
      <c r="BXK3114" s="206"/>
      <c r="BXL3114" s="206"/>
      <c r="BXM3114" s="206"/>
      <c r="BXN3114" s="206"/>
      <c r="BXO3114" s="206"/>
      <c r="BXP3114" s="206"/>
      <c r="BXQ3114" s="206"/>
      <c r="BXR3114" s="206"/>
      <c r="BXS3114" s="206"/>
      <c r="BXT3114" s="206"/>
      <c r="BXU3114" s="206"/>
      <c r="BXV3114" s="206"/>
      <c r="BXW3114" s="206"/>
      <c r="BXX3114" s="206"/>
      <c r="BXY3114" s="206"/>
      <c r="BXZ3114" s="206"/>
      <c r="BYA3114" s="206"/>
      <c r="BYB3114" s="206"/>
      <c r="BYC3114" s="206"/>
      <c r="BYD3114" s="206"/>
      <c r="BYE3114" s="206"/>
      <c r="BYF3114" s="206"/>
      <c r="BYG3114" s="206"/>
      <c r="BYH3114" s="206"/>
      <c r="BYI3114" s="206"/>
      <c r="BYJ3114" s="206"/>
      <c r="BYK3114" s="206"/>
      <c r="BYL3114" s="206"/>
      <c r="BYM3114" s="206"/>
      <c r="BYN3114" s="206"/>
      <c r="BYO3114" s="206"/>
      <c r="BYP3114" s="206"/>
      <c r="BYQ3114" s="206"/>
      <c r="BYR3114" s="206"/>
      <c r="BYS3114" s="206"/>
      <c r="BYT3114" s="206"/>
      <c r="BYU3114" s="206"/>
      <c r="BYV3114" s="206"/>
      <c r="BYW3114" s="206"/>
      <c r="BYX3114" s="206"/>
      <c r="BYY3114" s="206"/>
      <c r="BYZ3114" s="206"/>
      <c r="BZA3114" s="206"/>
      <c r="BZB3114" s="206"/>
      <c r="BZC3114" s="206"/>
      <c r="BZD3114" s="206"/>
      <c r="BZE3114" s="206"/>
      <c r="BZF3114" s="206"/>
      <c r="BZG3114" s="206"/>
      <c r="BZH3114" s="206"/>
      <c r="BZI3114" s="206"/>
      <c r="BZJ3114" s="206"/>
      <c r="BZK3114" s="206"/>
      <c r="BZL3114" s="206"/>
      <c r="BZM3114" s="206"/>
      <c r="BZN3114" s="206"/>
      <c r="BZO3114" s="206"/>
      <c r="BZP3114" s="206"/>
      <c r="BZQ3114" s="206"/>
      <c r="BZR3114" s="206"/>
      <c r="BZS3114" s="206"/>
      <c r="BZT3114" s="206"/>
      <c r="BZU3114" s="206"/>
      <c r="BZV3114" s="206"/>
      <c r="BZW3114" s="206"/>
      <c r="BZX3114" s="206"/>
      <c r="BZY3114" s="206"/>
      <c r="BZZ3114" s="206"/>
      <c r="CAA3114" s="206"/>
      <c r="CAB3114" s="206"/>
      <c r="CAC3114" s="206"/>
      <c r="CAD3114" s="206"/>
      <c r="CAE3114" s="206"/>
      <c r="CAF3114" s="206"/>
      <c r="CAG3114" s="206"/>
      <c r="CAH3114" s="206"/>
      <c r="CAI3114" s="206"/>
      <c r="CAJ3114" s="206"/>
      <c r="CAK3114" s="206"/>
      <c r="CAL3114" s="206"/>
      <c r="CAM3114" s="206"/>
      <c r="CAN3114" s="206"/>
      <c r="CAO3114" s="206"/>
      <c r="CAP3114" s="206"/>
      <c r="CAQ3114" s="206"/>
      <c r="CAR3114" s="206"/>
      <c r="CAS3114" s="206"/>
      <c r="CAT3114" s="206"/>
      <c r="CAU3114" s="206"/>
      <c r="CAV3114" s="206"/>
      <c r="CAW3114" s="206"/>
      <c r="CAX3114" s="206"/>
      <c r="CAY3114" s="206"/>
      <c r="CAZ3114" s="206"/>
      <c r="CBA3114" s="206"/>
      <c r="CBB3114" s="206"/>
      <c r="CBC3114" s="206"/>
      <c r="CBD3114" s="206"/>
      <c r="CBE3114" s="206"/>
      <c r="CBF3114" s="206"/>
      <c r="CBG3114" s="206"/>
      <c r="CBH3114" s="206"/>
      <c r="CBI3114" s="206"/>
      <c r="CBJ3114" s="206"/>
      <c r="CBK3114" s="206"/>
      <c r="CBL3114" s="206"/>
      <c r="CBM3114" s="206"/>
      <c r="CBN3114" s="206"/>
      <c r="CBO3114" s="206"/>
      <c r="CBP3114" s="206"/>
      <c r="CBQ3114" s="206"/>
      <c r="CBR3114" s="206"/>
      <c r="CBS3114" s="206"/>
      <c r="CBT3114" s="206"/>
      <c r="CBU3114" s="206"/>
      <c r="CBV3114" s="206"/>
      <c r="CBW3114" s="206"/>
      <c r="CBX3114" s="206"/>
      <c r="CBY3114" s="206"/>
      <c r="CBZ3114" s="206"/>
      <c r="CCA3114" s="206"/>
      <c r="CCB3114" s="206"/>
      <c r="CCC3114" s="206"/>
      <c r="CCD3114" s="206"/>
      <c r="CCE3114" s="206"/>
      <c r="CCF3114" s="206"/>
      <c r="CCG3114" s="206"/>
      <c r="CCH3114" s="206"/>
      <c r="CCI3114" s="206"/>
      <c r="CCJ3114" s="206"/>
      <c r="CCK3114" s="206"/>
      <c r="CCL3114" s="206"/>
      <c r="CCM3114" s="206"/>
      <c r="CCN3114" s="206"/>
      <c r="CCO3114" s="206"/>
      <c r="CCP3114" s="206"/>
      <c r="CCQ3114" s="206"/>
      <c r="CCR3114" s="206"/>
      <c r="CCS3114" s="206"/>
      <c r="CCT3114" s="206"/>
      <c r="CCU3114" s="206"/>
      <c r="CCV3114" s="206"/>
      <c r="CCW3114" s="206"/>
      <c r="CCX3114" s="206"/>
      <c r="CCY3114" s="206"/>
      <c r="CCZ3114" s="206"/>
      <c r="CDA3114" s="206"/>
      <c r="CDB3114" s="206"/>
      <c r="CDC3114" s="206"/>
      <c r="CDD3114" s="206"/>
      <c r="CDE3114" s="206"/>
      <c r="CDF3114" s="206"/>
      <c r="CDG3114" s="206"/>
      <c r="CDH3114" s="206"/>
      <c r="CDI3114" s="206"/>
      <c r="CDJ3114" s="206"/>
      <c r="CDK3114" s="206"/>
      <c r="CDL3114" s="206"/>
      <c r="CDM3114" s="206"/>
      <c r="CDN3114" s="206"/>
      <c r="CDO3114" s="206"/>
      <c r="CDP3114" s="206"/>
      <c r="CDQ3114" s="206"/>
      <c r="CDR3114" s="206"/>
      <c r="CDS3114" s="206"/>
      <c r="CDT3114" s="206"/>
      <c r="CDU3114" s="206"/>
      <c r="CDV3114" s="206"/>
      <c r="CDW3114" s="206"/>
      <c r="CDX3114" s="206"/>
      <c r="CDY3114" s="206"/>
      <c r="CDZ3114" s="206"/>
      <c r="CEA3114" s="206"/>
      <c r="CEB3114" s="206"/>
      <c r="CEC3114" s="206"/>
      <c r="CED3114" s="206"/>
      <c r="CEE3114" s="206"/>
      <c r="CEF3114" s="206"/>
      <c r="CEG3114" s="206"/>
      <c r="CEH3114" s="206"/>
      <c r="CEI3114" s="206"/>
      <c r="CEJ3114" s="206"/>
      <c r="CEK3114" s="206"/>
      <c r="CEL3114" s="206"/>
      <c r="CEM3114" s="206"/>
      <c r="CEN3114" s="206"/>
      <c r="CEO3114" s="206"/>
      <c r="CEP3114" s="206"/>
      <c r="CEQ3114" s="206"/>
      <c r="CER3114" s="206"/>
      <c r="CES3114" s="206"/>
      <c r="CET3114" s="206"/>
      <c r="CEU3114" s="206"/>
      <c r="CEV3114" s="206"/>
      <c r="CEW3114" s="206"/>
      <c r="CEX3114" s="206"/>
      <c r="CEY3114" s="206"/>
      <c r="CEZ3114" s="206"/>
      <c r="CFA3114" s="206"/>
      <c r="CFB3114" s="206"/>
      <c r="CFC3114" s="206"/>
      <c r="CFD3114" s="206"/>
      <c r="CFE3114" s="206"/>
      <c r="CFF3114" s="206"/>
      <c r="CFG3114" s="206"/>
      <c r="CFH3114" s="206"/>
      <c r="CFI3114" s="206"/>
      <c r="CFJ3114" s="206"/>
      <c r="CFK3114" s="206"/>
      <c r="CFL3114" s="206"/>
      <c r="CFM3114" s="206"/>
      <c r="CFN3114" s="206"/>
      <c r="CFO3114" s="206"/>
      <c r="CFP3114" s="206"/>
      <c r="CFQ3114" s="206"/>
      <c r="CFR3114" s="206"/>
      <c r="CFS3114" s="206"/>
      <c r="CFT3114" s="206"/>
      <c r="CFU3114" s="206"/>
      <c r="CFV3114" s="206"/>
      <c r="CFW3114" s="206"/>
      <c r="CFX3114" s="206"/>
      <c r="CFY3114" s="206"/>
      <c r="CFZ3114" s="206"/>
      <c r="CGA3114" s="206"/>
      <c r="CGB3114" s="206"/>
      <c r="CGC3114" s="206"/>
      <c r="CGD3114" s="206"/>
      <c r="CGE3114" s="206"/>
      <c r="CGF3114" s="206"/>
      <c r="CGG3114" s="206"/>
      <c r="CGH3114" s="206"/>
      <c r="CGI3114" s="206"/>
      <c r="CGJ3114" s="206"/>
      <c r="CGK3114" s="206"/>
      <c r="CGL3114" s="206"/>
      <c r="CGM3114" s="206"/>
      <c r="CGN3114" s="206"/>
      <c r="CGO3114" s="206"/>
      <c r="CGP3114" s="206"/>
      <c r="CGQ3114" s="206"/>
      <c r="CGR3114" s="206"/>
      <c r="CGS3114" s="206"/>
      <c r="CGT3114" s="206"/>
      <c r="CGU3114" s="206"/>
      <c r="CGV3114" s="206"/>
      <c r="CGW3114" s="206"/>
      <c r="CGX3114" s="206"/>
      <c r="CGY3114" s="206"/>
      <c r="CGZ3114" s="206"/>
      <c r="CHA3114" s="206"/>
      <c r="CHB3114" s="206"/>
      <c r="CHC3114" s="206"/>
      <c r="CHD3114" s="206"/>
      <c r="CHE3114" s="206"/>
      <c r="CHF3114" s="206"/>
      <c r="CHG3114" s="206"/>
      <c r="CHH3114" s="206"/>
      <c r="CHI3114" s="206"/>
      <c r="CHJ3114" s="206"/>
      <c r="CHK3114" s="206"/>
      <c r="CHL3114" s="206"/>
      <c r="CHM3114" s="206"/>
      <c r="CHN3114" s="206"/>
      <c r="CHO3114" s="206"/>
      <c r="CHP3114" s="206"/>
      <c r="CHQ3114" s="206"/>
      <c r="CHR3114" s="206"/>
      <c r="CHS3114" s="206"/>
      <c r="CHT3114" s="206"/>
      <c r="CHU3114" s="206"/>
      <c r="CHV3114" s="206"/>
      <c r="CHW3114" s="206"/>
      <c r="CHX3114" s="206"/>
      <c r="CHY3114" s="206"/>
      <c r="CHZ3114" s="206"/>
      <c r="CIA3114" s="206"/>
      <c r="CIB3114" s="206"/>
      <c r="CIC3114" s="206"/>
      <c r="CID3114" s="206"/>
      <c r="CIE3114" s="206"/>
      <c r="CIF3114" s="206"/>
      <c r="CIG3114" s="206"/>
      <c r="CIH3114" s="206"/>
      <c r="CII3114" s="206"/>
      <c r="CIJ3114" s="206"/>
      <c r="CIK3114" s="206"/>
      <c r="CIL3114" s="206"/>
      <c r="CIM3114" s="206"/>
      <c r="CIN3114" s="206"/>
      <c r="CIO3114" s="206"/>
      <c r="CIP3114" s="206"/>
      <c r="CIQ3114" s="206"/>
      <c r="CIR3114" s="206"/>
      <c r="CIS3114" s="206"/>
      <c r="CIT3114" s="206"/>
      <c r="CIU3114" s="206"/>
      <c r="CIV3114" s="206"/>
      <c r="CIW3114" s="206"/>
      <c r="CIX3114" s="206"/>
      <c r="CIY3114" s="206"/>
      <c r="CIZ3114" s="206"/>
      <c r="CJA3114" s="206"/>
      <c r="CJB3114" s="206"/>
      <c r="CJC3114" s="206"/>
      <c r="CJD3114" s="206"/>
      <c r="CJE3114" s="206"/>
      <c r="CJF3114" s="206"/>
      <c r="CJG3114" s="206"/>
      <c r="CJH3114" s="206"/>
      <c r="CJI3114" s="206"/>
      <c r="CJJ3114" s="206"/>
      <c r="CJK3114" s="206"/>
      <c r="CJL3114" s="206"/>
      <c r="CJM3114" s="206"/>
      <c r="CJN3114" s="206"/>
      <c r="CJO3114" s="206"/>
      <c r="CJP3114" s="206"/>
      <c r="CJQ3114" s="206"/>
      <c r="CJR3114" s="206"/>
      <c r="CJS3114" s="206"/>
      <c r="CJT3114" s="206"/>
      <c r="CJU3114" s="206"/>
      <c r="CJV3114" s="206"/>
      <c r="CJW3114" s="206"/>
      <c r="CJX3114" s="206"/>
      <c r="CJY3114" s="206"/>
      <c r="CJZ3114" s="206"/>
      <c r="CKA3114" s="206"/>
      <c r="CKB3114" s="206"/>
      <c r="CKC3114" s="206"/>
      <c r="CKD3114" s="206"/>
      <c r="CKE3114" s="206"/>
      <c r="CKF3114" s="206"/>
      <c r="CKG3114" s="206"/>
      <c r="CKH3114" s="206"/>
      <c r="CKI3114" s="206"/>
      <c r="CKJ3114" s="206"/>
      <c r="CKK3114" s="206"/>
      <c r="CKL3114" s="206"/>
      <c r="CKM3114" s="206"/>
      <c r="CKN3114" s="206"/>
      <c r="CKO3114" s="206"/>
      <c r="CKP3114" s="206"/>
      <c r="CKQ3114" s="206"/>
      <c r="CKR3114" s="206"/>
      <c r="CKS3114" s="206"/>
      <c r="CKT3114" s="206"/>
      <c r="CKU3114" s="206"/>
      <c r="CKV3114" s="206"/>
      <c r="CKW3114" s="206"/>
      <c r="CKX3114" s="206"/>
      <c r="CKY3114" s="206"/>
      <c r="CKZ3114" s="206"/>
      <c r="CLA3114" s="206"/>
      <c r="CLB3114" s="206"/>
      <c r="CLC3114" s="206"/>
      <c r="CLD3114" s="206"/>
      <c r="CLE3114" s="206"/>
      <c r="CLF3114" s="206"/>
      <c r="CLG3114" s="206"/>
      <c r="CLH3114" s="206"/>
      <c r="CLI3114" s="206"/>
      <c r="CLJ3114" s="206"/>
      <c r="CLK3114" s="206"/>
      <c r="CLL3114" s="206"/>
      <c r="CLM3114" s="206"/>
      <c r="CLN3114" s="206"/>
      <c r="CLO3114" s="206"/>
      <c r="CLP3114" s="206"/>
      <c r="CLQ3114" s="206"/>
      <c r="CLR3114" s="206"/>
      <c r="CLS3114" s="206"/>
      <c r="CLT3114" s="206"/>
      <c r="CLU3114" s="206"/>
      <c r="CLV3114" s="206"/>
      <c r="CLW3114" s="206"/>
      <c r="CLX3114" s="206"/>
      <c r="CLY3114" s="206"/>
      <c r="CLZ3114" s="206"/>
      <c r="CMA3114" s="206"/>
      <c r="CMB3114" s="206"/>
      <c r="CMC3114" s="206"/>
      <c r="CMD3114" s="206"/>
      <c r="CME3114" s="206"/>
      <c r="CMF3114" s="206"/>
      <c r="CMG3114" s="206"/>
      <c r="CMH3114" s="206"/>
      <c r="CMI3114" s="206"/>
      <c r="CMJ3114" s="206"/>
      <c r="CMK3114" s="206"/>
      <c r="CML3114" s="206"/>
      <c r="CMM3114" s="206"/>
      <c r="CMN3114" s="206"/>
      <c r="CMO3114" s="206"/>
      <c r="CMP3114" s="206"/>
      <c r="CMQ3114" s="206"/>
      <c r="CMR3114" s="206"/>
      <c r="CMS3114" s="206"/>
      <c r="CMT3114" s="206"/>
      <c r="CMU3114" s="206"/>
      <c r="CMV3114" s="206"/>
      <c r="CMW3114" s="206"/>
      <c r="CMX3114" s="206"/>
      <c r="CMY3114" s="206"/>
      <c r="CMZ3114" s="206"/>
      <c r="CNA3114" s="206"/>
      <c r="CNB3114" s="206"/>
      <c r="CNC3114" s="206"/>
      <c r="CND3114" s="206"/>
      <c r="CNE3114" s="206"/>
      <c r="CNF3114" s="206"/>
      <c r="CNG3114" s="206"/>
      <c r="CNH3114" s="206"/>
      <c r="CNI3114" s="206"/>
      <c r="CNJ3114" s="206"/>
      <c r="CNK3114" s="206"/>
      <c r="CNL3114" s="206"/>
      <c r="CNM3114" s="206"/>
      <c r="CNN3114" s="206"/>
      <c r="CNO3114" s="206"/>
      <c r="CNP3114" s="206"/>
      <c r="CNQ3114" s="206"/>
      <c r="CNR3114" s="206"/>
      <c r="CNS3114" s="206"/>
      <c r="CNT3114" s="206"/>
      <c r="CNU3114" s="206"/>
      <c r="CNV3114" s="206"/>
      <c r="CNW3114" s="206"/>
      <c r="CNX3114" s="206"/>
      <c r="CNY3114" s="206"/>
      <c r="CNZ3114" s="206"/>
      <c r="COA3114" s="206"/>
      <c r="COB3114" s="206"/>
      <c r="COC3114" s="206"/>
      <c r="COD3114" s="206"/>
      <c r="COE3114" s="206"/>
      <c r="COF3114" s="206"/>
      <c r="COG3114" s="206"/>
      <c r="COH3114" s="206"/>
      <c r="COI3114" s="206"/>
      <c r="COJ3114" s="206"/>
      <c r="COK3114" s="206"/>
      <c r="COL3114" s="206"/>
      <c r="COM3114" s="206"/>
      <c r="CON3114" s="206"/>
      <c r="COO3114" s="206"/>
      <c r="COP3114" s="206"/>
      <c r="COQ3114" s="206"/>
      <c r="COR3114" s="206"/>
      <c r="COS3114" s="206"/>
      <c r="COT3114" s="206"/>
      <c r="COU3114" s="206"/>
      <c r="COV3114" s="206"/>
      <c r="COW3114" s="206"/>
      <c r="COX3114" s="206"/>
      <c r="COY3114" s="206"/>
      <c r="COZ3114" s="206"/>
      <c r="CPA3114" s="206"/>
      <c r="CPB3114" s="206"/>
      <c r="CPC3114" s="206"/>
      <c r="CPD3114" s="206"/>
      <c r="CPE3114" s="206"/>
      <c r="CPF3114" s="206"/>
      <c r="CPG3114" s="206"/>
      <c r="CPH3114" s="206"/>
      <c r="CPI3114" s="206"/>
      <c r="CPJ3114" s="206"/>
      <c r="CPK3114" s="206"/>
      <c r="CPL3114" s="206"/>
      <c r="CPM3114" s="206"/>
      <c r="CPN3114" s="206"/>
      <c r="CPO3114" s="206"/>
      <c r="CPP3114" s="206"/>
      <c r="CPQ3114" s="206"/>
      <c r="CPR3114" s="206"/>
      <c r="CPS3114" s="206"/>
      <c r="CPT3114" s="206"/>
      <c r="CPU3114" s="206"/>
      <c r="CPV3114" s="206"/>
      <c r="CPW3114" s="206"/>
      <c r="CPX3114" s="206"/>
      <c r="CPY3114" s="206"/>
      <c r="CPZ3114" s="206"/>
      <c r="CQA3114" s="206"/>
      <c r="CQB3114" s="206"/>
      <c r="CQC3114" s="206"/>
      <c r="CQD3114" s="206"/>
      <c r="CQE3114" s="206"/>
      <c r="CQF3114" s="206"/>
      <c r="CQG3114" s="206"/>
      <c r="CQH3114" s="206"/>
      <c r="CQI3114" s="206"/>
      <c r="CQJ3114" s="206"/>
      <c r="CQK3114" s="206"/>
      <c r="CQL3114" s="206"/>
      <c r="CQM3114" s="206"/>
      <c r="CQN3114" s="206"/>
      <c r="CQO3114" s="206"/>
      <c r="CQP3114" s="206"/>
      <c r="CQQ3114" s="206"/>
      <c r="CQR3114" s="206"/>
      <c r="CQS3114" s="206"/>
      <c r="CQT3114" s="206"/>
      <c r="CQU3114" s="206"/>
      <c r="CQV3114" s="206"/>
      <c r="CQW3114" s="206"/>
      <c r="CQX3114" s="206"/>
      <c r="CQY3114" s="206"/>
      <c r="CQZ3114" s="206"/>
      <c r="CRA3114" s="206"/>
      <c r="CRB3114" s="206"/>
      <c r="CRC3114" s="206"/>
      <c r="CRD3114" s="206"/>
      <c r="CRE3114" s="206"/>
      <c r="CRF3114" s="206"/>
      <c r="CRG3114" s="206"/>
      <c r="CRH3114" s="206"/>
      <c r="CRI3114" s="206"/>
      <c r="CRJ3114" s="206"/>
      <c r="CRK3114" s="206"/>
      <c r="CRL3114" s="206"/>
      <c r="CRM3114" s="206"/>
      <c r="CRN3114" s="206"/>
      <c r="CRO3114" s="206"/>
      <c r="CRP3114" s="206"/>
      <c r="CRQ3114" s="206"/>
      <c r="CRR3114" s="206"/>
      <c r="CRS3114" s="206"/>
      <c r="CRT3114" s="206"/>
      <c r="CRU3114" s="206"/>
      <c r="CRV3114" s="206"/>
      <c r="CRW3114" s="206"/>
      <c r="CRX3114" s="206"/>
      <c r="CRY3114" s="206"/>
      <c r="CRZ3114" s="206"/>
      <c r="CSA3114" s="206"/>
      <c r="CSB3114" s="206"/>
      <c r="CSC3114" s="206"/>
      <c r="CSD3114" s="206"/>
      <c r="CSE3114" s="206"/>
      <c r="CSF3114" s="206"/>
      <c r="CSG3114" s="206"/>
      <c r="CSH3114" s="206"/>
      <c r="CSI3114" s="206"/>
      <c r="CSJ3114" s="206"/>
      <c r="CSK3114" s="206"/>
      <c r="CSL3114" s="206"/>
      <c r="CSM3114" s="206"/>
      <c r="CSN3114" s="206"/>
      <c r="CSO3114" s="206"/>
      <c r="CSP3114" s="206"/>
      <c r="CSQ3114" s="206"/>
      <c r="CSR3114" s="206"/>
      <c r="CSS3114" s="206"/>
      <c r="CST3114" s="206"/>
      <c r="CSU3114" s="206"/>
      <c r="CSV3114" s="206"/>
      <c r="CSW3114" s="206"/>
      <c r="CSX3114" s="206"/>
      <c r="CSY3114" s="206"/>
      <c r="CSZ3114" s="206"/>
      <c r="CTA3114" s="206"/>
      <c r="CTB3114" s="206"/>
      <c r="CTC3114" s="206"/>
      <c r="CTD3114" s="206"/>
      <c r="CTE3114" s="206"/>
      <c r="CTF3114" s="206"/>
      <c r="CTG3114" s="206"/>
      <c r="CTH3114" s="206"/>
      <c r="CTI3114" s="206"/>
      <c r="CTJ3114" s="206"/>
      <c r="CTK3114" s="206"/>
      <c r="CTL3114" s="206"/>
      <c r="CTM3114" s="206"/>
      <c r="CTN3114" s="206"/>
      <c r="CTO3114" s="206"/>
      <c r="CTP3114" s="206"/>
      <c r="CTQ3114" s="206"/>
      <c r="CTR3114" s="206"/>
      <c r="CTS3114" s="206"/>
      <c r="CTT3114" s="206"/>
      <c r="CTU3114" s="206"/>
      <c r="CTV3114" s="206"/>
      <c r="CTW3114" s="206"/>
      <c r="CTX3114" s="206"/>
      <c r="CTY3114" s="206"/>
      <c r="CTZ3114" s="206"/>
      <c r="CUA3114" s="206"/>
      <c r="CUB3114" s="206"/>
      <c r="CUC3114" s="206"/>
      <c r="CUD3114" s="206"/>
      <c r="CUE3114" s="206"/>
      <c r="CUF3114" s="206"/>
      <c r="CUG3114" s="206"/>
      <c r="CUH3114" s="206"/>
      <c r="CUI3114" s="206"/>
      <c r="CUJ3114" s="206"/>
      <c r="CUK3114" s="206"/>
      <c r="CUL3114" s="206"/>
      <c r="CUM3114" s="206"/>
      <c r="CUN3114" s="206"/>
      <c r="CUO3114" s="206"/>
      <c r="CUP3114" s="206"/>
      <c r="CUQ3114" s="206"/>
      <c r="CUR3114" s="206"/>
      <c r="CUS3114" s="206"/>
      <c r="CUT3114" s="206"/>
      <c r="CUU3114" s="206"/>
      <c r="CUV3114" s="206"/>
      <c r="CUW3114" s="206"/>
      <c r="CUX3114" s="206"/>
      <c r="CUY3114" s="206"/>
      <c r="CUZ3114" s="206"/>
      <c r="CVA3114" s="206"/>
      <c r="CVB3114" s="206"/>
      <c r="CVC3114" s="206"/>
      <c r="CVD3114" s="206"/>
      <c r="CVE3114" s="206"/>
      <c r="CVF3114" s="206"/>
      <c r="CVG3114" s="206"/>
      <c r="CVH3114" s="206"/>
      <c r="CVI3114" s="206"/>
      <c r="CVJ3114" s="206"/>
      <c r="CVK3114" s="206"/>
      <c r="CVL3114" s="206"/>
      <c r="CVM3114" s="206"/>
      <c r="CVN3114" s="206"/>
      <c r="CVO3114" s="206"/>
      <c r="CVP3114" s="206"/>
      <c r="CVQ3114" s="206"/>
      <c r="CVR3114" s="206"/>
      <c r="CVS3114" s="206"/>
      <c r="CVT3114" s="206"/>
      <c r="CVU3114" s="206"/>
      <c r="CVV3114" s="206"/>
      <c r="CVW3114" s="206"/>
      <c r="CVX3114" s="206"/>
      <c r="CVY3114" s="206"/>
      <c r="CVZ3114" s="206"/>
      <c r="CWA3114" s="206"/>
      <c r="CWB3114" s="206"/>
      <c r="CWC3114" s="206"/>
      <c r="CWD3114" s="206"/>
      <c r="CWE3114" s="206"/>
      <c r="CWF3114" s="206"/>
      <c r="CWG3114" s="206"/>
      <c r="CWH3114" s="206"/>
      <c r="CWI3114" s="206"/>
      <c r="CWJ3114" s="206"/>
      <c r="CWK3114" s="206"/>
      <c r="CWL3114" s="206"/>
      <c r="CWM3114" s="206"/>
      <c r="CWN3114" s="206"/>
      <c r="CWO3114" s="206"/>
      <c r="CWP3114" s="206"/>
      <c r="CWQ3114" s="206"/>
      <c r="CWR3114" s="206"/>
      <c r="CWS3114" s="206"/>
      <c r="CWT3114" s="206"/>
      <c r="CWU3114" s="206"/>
      <c r="CWV3114" s="206"/>
      <c r="CWW3114" s="206"/>
      <c r="CWX3114" s="206"/>
      <c r="CWY3114" s="206"/>
      <c r="CWZ3114" s="206"/>
      <c r="CXA3114" s="206"/>
      <c r="CXB3114" s="206"/>
      <c r="CXC3114" s="206"/>
      <c r="CXD3114" s="206"/>
      <c r="CXE3114" s="206"/>
      <c r="CXF3114" s="206"/>
      <c r="CXG3114" s="206"/>
      <c r="CXH3114" s="206"/>
      <c r="CXI3114" s="206"/>
      <c r="CXJ3114" s="206"/>
      <c r="CXK3114" s="206"/>
      <c r="CXL3114" s="206"/>
      <c r="CXM3114" s="206"/>
      <c r="CXN3114" s="206"/>
      <c r="CXO3114" s="206"/>
      <c r="CXP3114" s="206"/>
      <c r="CXQ3114" s="206"/>
      <c r="CXR3114" s="206"/>
      <c r="CXS3114" s="206"/>
      <c r="CXT3114" s="206"/>
      <c r="CXU3114" s="206"/>
      <c r="CXV3114" s="206"/>
      <c r="CXW3114" s="206"/>
      <c r="CXX3114" s="206"/>
      <c r="CXY3114" s="206"/>
      <c r="CXZ3114" s="206"/>
      <c r="CYA3114" s="206"/>
      <c r="CYB3114" s="206"/>
      <c r="CYC3114" s="206"/>
      <c r="CYD3114" s="206"/>
      <c r="CYE3114" s="206"/>
      <c r="CYF3114" s="206"/>
      <c r="CYG3114" s="206"/>
      <c r="CYH3114" s="206"/>
      <c r="CYI3114" s="206"/>
      <c r="CYJ3114" s="206"/>
      <c r="CYK3114" s="206"/>
      <c r="CYL3114" s="206"/>
      <c r="CYM3114" s="206"/>
      <c r="CYN3114" s="206"/>
      <c r="CYO3114" s="206"/>
      <c r="CYP3114" s="206"/>
      <c r="CYQ3114" s="206"/>
      <c r="CYR3114" s="206"/>
      <c r="CYS3114" s="206"/>
      <c r="CYT3114" s="206"/>
      <c r="CYU3114" s="206"/>
      <c r="CYV3114" s="206"/>
      <c r="CYW3114" s="206"/>
      <c r="CYX3114" s="206"/>
      <c r="CYY3114" s="206"/>
      <c r="CYZ3114" s="206"/>
      <c r="CZA3114" s="206"/>
      <c r="CZB3114" s="206"/>
      <c r="CZC3114" s="206"/>
      <c r="CZD3114" s="206"/>
      <c r="CZE3114" s="206"/>
      <c r="CZF3114" s="206"/>
      <c r="CZG3114" s="206"/>
      <c r="CZH3114" s="206"/>
      <c r="CZI3114" s="206"/>
      <c r="CZJ3114" s="206"/>
      <c r="CZK3114" s="206"/>
      <c r="CZL3114" s="206"/>
      <c r="CZM3114" s="206"/>
      <c r="CZN3114" s="206"/>
      <c r="CZO3114" s="206"/>
      <c r="CZP3114" s="206"/>
      <c r="CZQ3114" s="206"/>
      <c r="CZR3114" s="206"/>
      <c r="CZS3114" s="206"/>
      <c r="CZT3114" s="206"/>
      <c r="CZU3114" s="206"/>
      <c r="CZV3114" s="206"/>
      <c r="CZW3114" s="206"/>
      <c r="CZX3114" s="206"/>
      <c r="CZY3114" s="206"/>
      <c r="CZZ3114" s="206"/>
      <c r="DAA3114" s="206"/>
      <c r="DAB3114" s="206"/>
      <c r="DAC3114" s="206"/>
      <c r="DAD3114" s="206"/>
      <c r="DAE3114" s="206"/>
      <c r="DAF3114" s="206"/>
      <c r="DAG3114" s="206"/>
      <c r="DAH3114" s="206"/>
      <c r="DAI3114" s="206"/>
      <c r="DAJ3114" s="206"/>
      <c r="DAK3114" s="206"/>
      <c r="DAL3114" s="206"/>
      <c r="DAM3114" s="206"/>
      <c r="DAN3114" s="206"/>
      <c r="DAO3114" s="206"/>
      <c r="DAP3114" s="206"/>
      <c r="DAQ3114" s="206"/>
      <c r="DAR3114" s="206"/>
      <c r="DAS3114" s="206"/>
      <c r="DAT3114" s="206"/>
      <c r="DAU3114" s="206"/>
      <c r="DAV3114" s="206"/>
      <c r="DAW3114" s="206"/>
      <c r="DAX3114" s="206"/>
      <c r="DAY3114" s="206"/>
      <c r="DAZ3114" s="206"/>
      <c r="DBA3114" s="206"/>
      <c r="DBB3114" s="206"/>
      <c r="DBC3114" s="206"/>
      <c r="DBD3114" s="206"/>
      <c r="DBE3114" s="206"/>
      <c r="DBF3114" s="206"/>
      <c r="DBG3114" s="206"/>
      <c r="DBH3114" s="206"/>
      <c r="DBI3114" s="206"/>
      <c r="DBJ3114" s="206"/>
      <c r="DBK3114" s="206"/>
      <c r="DBL3114" s="206"/>
      <c r="DBM3114" s="206"/>
      <c r="DBN3114" s="206"/>
      <c r="DBO3114" s="206"/>
      <c r="DBP3114" s="206"/>
      <c r="DBQ3114" s="206"/>
      <c r="DBR3114" s="206"/>
      <c r="DBS3114" s="206"/>
      <c r="DBT3114" s="206"/>
      <c r="DBU3114" s="206"/>
      <c r="DBV3114" s="206"/>
      <c r="DBW3114" s="206"/>
      <c r="DBX3114" s="206"/>
      <c r="DBY3114" s="206"/>
      <c r="DBZ3114" s="206"/>
      <c r="DCA3114" s="206"/>
      <c r="DCB3114" s="206"/>
      <c r="DCC3114" s="206"/>
      <c r="DCD3114" s="206"/>
      <c r="DCE3114" s="206"/>
      <c r="DCF3114" s="206"/>
      <c r="DCG3114" s="206"/>
      <c r="DCH3114" s="206"/>
      <c r="DCI3114" s="206"/>
      <c r="DCJ3114" s="206"/>
      <c r="DCK3114" s="206"/>
      <c r="DCL3114" s="206"/>
      <c r="DCM3114" s="206"/>
      <c r="DCN3114" s="206"/>
      <c r="DCO3114" s="206"/>
      <c r="DCP3114" s="206"/>
      <c r="DCQ3114" s="206"/>
      <c r="DCR3114" s="206"/>
      <c r="DCS3114" s="206"/>
      <c r="DCT3114" s="206"/>
      <c r="DCU3114" s="206"/>
      <c r="DCV3114" s="206"/>
      <c r="DCW3114" s="206"/>
      <c r="DCX3114" s="206"/>
      <c r="DCY3114" s="206"/>
      <c r="DCZ3114" s="206"/>
      <c r="DDA3114" s="206"/>
      <c r="DDB3114" s="206"/>
      <c r="DDC3114" s="206"/>
      <c r="DDD3114" s="206"/>
      <c r="DDE3114" s="206"/>
      <c r="DDF3114" s="206"/>
      <c r="DDG3114" s="206"/>
      <c r="DDH3114" s="206"/>
      <c r="DDI3114" s="206"/>
      <c r="DDJ3114" s="206"/>
      <c r="DDK3114" s="206"/>
      <c r="DDL3114" s="206"/>
      <c r="DDM3114" s="206"/>
      <c r="DDN3114" s="206"/>
      <c r="DDO3114" s="206"/>
      <c r="DDP3114" s="206"/>
      <c r="DDQ3114" s="206"/>
      <c r="DDR3114" s="206"/>
      <c r="DDS3114" s="206"/>
      <c r="DDT3114" s="206"/>
      <c r="DDU3114" s="206"/>
      <c r="DDV3114" s="206"/>
      <c r="DDW3114" s="206"/>
      <c r="DDX3114" s="206"/>
      <c r="DDY3114" s="206"/>
      <c r="DDZ3114" s="206"/>
      <c r="DEA3114" s="206"/>
      <c r="DEB3114" s="206"/>
      <c r="DEC3114" s="206"/>
      <c r="DED3114" s="206"/>
      <c r="DEE3114" s="206"/>
      <c r="DEF3114" s="206"/>
      <c r="DEG3114" s="206"/>
      <c r="DEH3114" s="206"/>
      <c r="DEI3114" s="206"/>
      <c r="DEJ3114" s="206"/>
      <c r="DEK3114" s="206"/>
      <c r="DEL3114" s="206"/>
      <c r="DEM3114" s="206"/>
      <c r="DEN3114" s="206"/>
      <c r="DEO3114" s="206"/>
      <c r="DEP3114" s="206"/>
      <c r="DEQ3114" s="206"/>
      <c r="DER3114" s="206"/>
      <c r="DES3114" s="206"/>
      <c r="DET3114" s="206"/>
      <c r="DEU3114" s="206"/>
      <c r="DEV3114" s="206"/>
      <c r="DEW3114" s="206"/>
      <c r="DEX3114" s="206"/>
      <c r="DEY3114" s="206"/>
      <c r="DEZ3114" s="206"/>
      <c r="DFA3114" s="206"/>
      <c r="DFB3114" s="206"/>
      <c r="DFC3114" s="206"/>
      <c r="DFD3114" s="206"/>
      <c r="DFE3114" s="206"/>
      <c r="DFF3114" s="206"/>
      <c r="DFG3114" s="206"/>
      <c r="DFH3114" s="206"/>
      <c r="DFI3114" s="206"/>
      <c r="DFJ3114" s="206"/>
      <c r="DFK3114" s="206"/>
      <c r="DFL3114" s="206"/>
      <c r="DFM3114" s="206"/>
      <c r="DFN3114" s="206"/>
      <c r="DFO3114" s="206"/>
      <c r="DFP3114" s="206"/>
      <c r="DFQ3114" s="206"/>
      <c r="DFR3114" s="206"/>
      <c r="DFS3114" s="206"/>
      <c r="DFT3114" s="206"/>
      <c r="DFU3114" s="206"/>
      <c r="DFV3114" s="206"/>
      <c r="DFW3114" s="206"/>
      <c r="DFX3114" s="206"/>
      <c r="DFY3114" s="206"/>
      <c r="DFZ3114" s="206"/>
      <c r="DGA3114" s="206"/>
      <c r="DGB3114" s="206"/>
      <c r="DGC3114" s="206"/>
      <c r="DGD3114" s="206"/>
      <c r="DGE3114" s="206"/>
      <c r="DGF3114" s="206"/>
      <c r="DGG3114" s="206"/>
      <c r="DGH3114" s="206"/>
      <c r="DGI3114" s="206"/>
      <c r="DGJ3114" s="206"/>
      <c r="DGK3114" s="206"/>
      <c r="DGL3114" s="206"/>
      <c r="DGM3114" s="206"/>
      <c r="DGN3114" s="206"/>
      <c r="DGO3114" s="206"/>
      <c r="DGP3114" s="206"/>
      <c r="DGQ3114" s="206"/>
      <c r="DGR3114" s="206"/>
      <c r="DGS3114" s="206"/>
      <c r="DGT3114" s="206"/>
      <c r="DGU3114" s="206"/>
      <c r="DGV3114" s="206"/>
      <c r="DGW3114" s="206"/>
      <c r="DGX3114" s="206"/>
      <c r="DGY3114" s="206"/>
      <c r="DGZ3114" s="206"/>
      <c r="DHA3114" s="206"/>
      <c r="DHB3114" s="206"/>
      <c r="DHC3114" s="206"/>
      <c r="DHD3114" s="206"/>
      <c r="DHE3114" s="206"/>
      <c r="DHF3114" s="206"/>
      <c r="DHG3114" s="206"/>
      <c r="DHH3114" s="206"/>
      <c r="DHI3114" s="206"/>
      <c r="DHJ3114" s="206"/>
      <c r="DHK3114" s="206"/>
      <c r="DHL3114" s="206"/>
      <c r="DHM3114" s="206"/>
      <c r="DHN3114" s="206"/>
      <c r="DHO3114" s="206"/>
      <c r="DHP3114" s="206"/>
      <c r="DHQ3114" s="206"/>
      <c r="DHR3114" s="206"/>
      <c r="DHS3114" s="206"/>
      <c r="DHT3114" s="206"/>
      <c r="DHU3114" s="206"/>
      <c r="DHV3114" s="206"/>
      <c r="DHW3114" s="206"/>
      <c r="DHX3114" s="206"/>
      <c r="DHY3114" s="206"/>
      <c r="DHZ3114" s="206"/>
      <c r="DIA3114" s="206"/>
      <c r="DIB3114" s="206"/>
      <c r="DIC3114" s="206"/>
      <c r="DID3114" s="206"/>
      <c r="DIE3114" s="206"/>
      <c r="DIF3114" s="206"/>
      <c r="DIG3114" s="206"/>
      <c r="DIH3114" s="206"/>
      <c r="DII3114" s="206"/>
      <c r="DIJ3114" s="206"/>
      <c r="DIK3114" s="206"/>
      <c r="DIL3114" s="206"/>
      <c r="DIM3114" s="206"/>
      <c r="DIN3114" s="206"/>
      <c r="DIO3114" s="206"/>
      <c r="DIP3114" s="206"/>
      <c r="DIQ3114" s="206"/>
      <c r="DIR3114" s="206"/>
      <c r="DIS3114" s="206"/>
      <c r="DIT3114" s="206"/>
      <c r="DIU3114" s="206"/>
      <c r="DIV3114" s="206"/>
      <c r="DIW3114" s="206"/>
      <c r="DIX3114" s="206"/>
      <c r="DIY3114" s="206"/>
      <c r="DIZ3114" s="206"/>
      <c r="DJA3114" s="206"/>
      <c r="DJB3114" s="206"/>
      <c r="DJC3114" s="206"/>
      <c r="DJD3114" s="206"/>
      <c r="DJE3114" s="206"/>
      <c r="DJF3114" s="206"/>
      <c r="DJG3114" s="206"/>
      <c r="DJH3114" s="206"/>
      <c r="DJI3114" s="206"/>
      <c r="DJJ3114" s="206"/>
      <c r="DJK3114" s="206"/>
      <c r="DJL3114" s="206"/>
      <c r="DJM3114" s="206"/>
      <c r="DJN3114" s="206"/>
      <c r="DJO3114" s="206"/>
      <c r="DJP3114" s="206"/>
      <c r="DJQ3114" s="206"/>
      <c r="DJR3114" s="206"/>
      <c r="DJS3114" s="206"/>
      <c r="DJT3114" s="206"/>
      <c r="DJU3114" s="206"/>
      <c r="DJV3114" s="206"/>
      <c r="DJW3114" s="206"/>
      <c r="DJX3114" s="206"/>
      <c r="DJY3114" s="206"/>
      <c r="DJZ3114" s="206"/>
      <c r="DKA3114" s="206"/>
      <c r="DKB3114" s="206"/>
      <c r="DKC3114" s="206"/>
      <c r="DKD3114" s="206"/>
      <c r="DKE3114" s="206"/>
      <c r="DKF3114" s="206"/>
      <c r="DKG3114" s="206"/>
      <c r="DKH3114" s="206"/>
      <c r="DKI3114" s="206"/>
      <c r="DKJ3114" s="206"/>
      <c r="DKK3114" s="206"/>
      <c r="DKL3114" s="206"/>
      <c r="DKM3114" s="206"/>
      <c r="DKN3114" s="206"/>
      <c r="DKO3114" s="206"/>
      <c r="DKP3114" s="206"/>
      <c r="DKQ3114" s="206"/>
      <c r="DKR3114" s="206"/>
      <c r="DKS3114" s="206"/>
      <c r="DKT3114" s="206"/>
      <c r="DKU3114" s="206"/>
      <c r="DKV3114" s="206"/>
      <c r="DKW3114" s="206"/>
      <c r="DKX3114" s="206"/>
      <c r="DKY3114" s="206"/>
      <c r="DKZ3114" s="206"/>
      <c r="DLA3114" s="206"/>
      <c r="DLB3114" s="206"/>
      <c r="DLC3114" s="206"/>
      <c r="DLD3114" s="206"/>
      <c r="DLE3114" s="206"/>
      <c r="DLF3114" s="206"/>
      <c r="DLG3114" s="206"/>
      <c r="DLH3114" s="206"/>
      <c r="DLI3114" s="206"/>
      <c r="DLJ3114" s="206"/>
      <c r="DLK3114" s="206"/>
      <c r="DLL3114" s="206"/>
      <c r="DLM3114" s="206"/>
      <c r="DLN3114" s="206"/>
      <c r="DLO3114" s="206"/>
      <c r="DLP3114" s="206"/>
      <c r="DLQ3114" s="206"/>
      <c r="DLR3114" s="206"/>
      <c r="DLS3114" s="206"/>
      <c r="DLT3114" s="206"/>
      <c r="DLU3114" s="206"/>
      <c r="DLV3114" s="206"/>
      <c r="DLW3114" s="206"/>
      <c r="DLX3114" s="206"/>
      <c r="DLY3114" s="206"/>
      <c r="DLZ3114" s="206"/>
      <c r="DMA3114" s="206"/>
      <c r="DMB3114" s="206"/>
      <c r="DMC3114" s="206"/>
      <c r="DMD3114" s="206"/>
      <c r="DME3114" s="206"/>
      <c r="DMF3114" s="206"/>
      <c r="DMG3114" s="206"/>
      <c r="DMH3114" s="206"/>
      <c r="DMI3114" s="206"/>
      <c r="DMJ3114" s="206"/>
      <c r="DMK3114" s="206"/>
      <c r="DML3114" s="206"/>
      <c r="DMM3114" s="206"/>
      <c r="DMN3114" s="206"/>
      <c r="DMO3114" s="206"/>
      <c r="DMP3114" s="206"/>
      <c r="DMQ3114" s="206"/>
      <c r="DMR3114" s="206"/>
      <c r="DMS3114" s="206"/>
      <c r="DMT3114" s="206"/>
      <c r="DMU3114" s="206"/>
      <c r="DMV3114" s="206"/>
      <c r="DMW3114" s="206"/>
      <c r="DMX3114" s="206"/>
      <c r="DMY3114" s="206"/>
      <c r="DMZ3114" s="206"/>
      <c r="DNA3114" s="206"/>
      <c r="DNB3114" s="206"/>
      <c r="DNC3114" s="206"/>
      <c r="DND3114" s="206"/>
      <c r="DNE3114" s="206"/>
      <c r="DNF3114" s="206"/>
      <c r="DNG3114" s="206"/>
      <c r="DNH3114" s="206"/>
      <c r="DNI3114" s="206"/>
      <c r="DNJ3114" s="206"/>
      <c r="DNK3114" s="206"/>
      <c r="DNL3114" s="206"/>
      <c r="DNM3114" s="206"/>
      <c r="DNN3114" s="206"/>
      <c r="DNO3114" s="206"/>
      <c r="DNP3114" s="206"/>
      <c r="DNQ3114" s="206"/>
      <c r="DNR3114" s="206"/>
      <c r="DNS3114" s="206"/>
      <c r="DNT3114" s="206"/>
      <c r="DNU3114" s="206"/>
      <c r="DNV3114" s="206"/>
      <c r="DNW3114" s="206"/>
      <c r="DNX3114" s="206"/>
      <c r="DNY3114" s="206"/>
      <c r="DNZ3114" s="206"/>
      <c r="DOA3114" s="206"/>
      <c r="DOB3114" s="206"/>
      <c r="DOC3114" s="206"/>
      <c r="DOD3114" s="206"/>
      <c r="DOE3114" s="206"/>
      <c r="DOF3114" s="206"/>
      <c r="DOG3114" s="206"/>
      <c r="DOH3114" s="206"/>
      <c r="DOI3114" s="206"/>
      <c r="DOJ3114" s="206"/>
      <c r="DOK3114" s="206"/>
      <c r="DOL3114" s="206"/>
      <c r="DOM3114" s="206"/>
      <c r="DON3114" s="206"/>
      <c r="DOO3114" s="206"/>
      <c r="DOP3114" s="206"/>
      <c r="DOQ3114" s="206"/>
      <c r="DOR3114" s="206"/>
      <c r="DOS3114" s="206"/>
      <c r="DOT3114" s="206"/>
      <c r="DOU3114" s="206"/>
      <c r="DOV3114" s="206"/>
      <c r="DOW3114" s="206"/>
      <c r="DOX3114" s="206"/>
      <c r="DOY3114" s="206"/>
      <c r="DOZ3114" s="206"/>
      <c r="DPA3114" s="206"/>
      <c r="DPB3114" s="206"/>
      <c r="DPC3114" s="206"/>
      <c r="DPD3114" s="206"/>
      <c r="DPE3114" s="206"/>
      <c r="DPF3114" s="206"/>
      <c r="DPG3114" s="206"/>
      <c r="DPH3114" s="206"/>
      <c r="DPI3114" s="206"/>
      <c r="DPJ3114" s="206"/>
      <c r="DPK3114" s="206"/>
      <c r="DPL3114" s="206"/>
      <c r="DPM3114" s="206"/>
      <c r="DPN3114" s="206"/>
      <c r="DPO3114" s="206"/>
      <c r="DPP3114" s="206"/>
      <c r="DPQ3114" s="206"/>
      <c r="DPR3114" s="206"/>
      <c r="DPS3114" s="206"/>
      <c r="DPT3114" s="206"/>
      <c r="DPU3114" s="206"/>
      <c r="DPV3114" s="206"/>
      <c r="DPW3114" s="206"/>
      <c r="DPX3114" s="206"/>
      <c r="DPY3114" s="206"/>
      <c r="DPZ3114" s="206"/>
      <c r="DQA3114" s="206"/>
      <c r="DQB3114" s="206"/>
      <c r="DQC3114" s="206"/>
      <c r="DQD3114" s="206"/>
      <c r="DQE3114" s="206"/>
      <c r="DQF3114" s="206"/>
      <c r="DQG3114" s="206"/>
      <c r="DQH3114" s="206"/>
      <c r="DQI3114" s="206"/>
      <c r="DQJ3114" s="206"/>
      <c r="DQK3114" s="206"/>
      <c r="DQL3114" s="206"/>
      <c r="DQM3114" s="206"/>
      <c r="DQN3114" s="206"/>
      <c r="DQO3114" s="206"/>
      <c r="DQP3114" s="206"/>
      <c r="DQQ3114" s="206"/>
      <c r="DQR3114" s="206"/>
      <c r="DQS3114" s="206"/>
      <c r="DQT3114" s="206"/>
      <c r="DQU3114" s="206"/>
      <c r="DQV3114" s="206"/>
      <c r="DQW3114" s="206"/>
      <c r="DQX3114" s="206"/>
      <c r="DQY3114" s="206"/>
      <c r="DQZ3114" s="206"/>
      <c r="DRA3114" s="206"/>
      <c r="DRB3114" s="206"/>
      <c r="DRC3114" s="206"/>
      <c r="DRD3114" s="206"/>
      <c r="DRE3114" s="206"/>
      <c r="DRF3114" s="206"/>
      <c r="DRG3114" s="206"/>
      <c r="DRH3114" s="206"/>
      <c r="DRI3114" s="206"/>
      <c r="DRJ3114" s="206"/>
      <c r="DRK3114" s="206"/>
      <c r="DRL3114" s="206"/>
      <c r="DRM3114" s="206"/>
      <c r="DRN3114" s="206"/>
      <c r="DRO3114" s="206"/>
      <c r="DRP3114" s="206"/>
      <c r="DRQ3114" s="206"/>
      <c r="DRR3114" s="206"/>
      <c r="DRS3114" s="206"/>
      <c r="DRT3114" s="206"/>
      <c r="DRU3114" s="206"/>
      <c r="DRV3114" s="206"/>
      <c r="DRW3114" s="206"/>
      <c r="DRX3114" s="206"/>
      <c r="DRY3114" s="206"/>
      <c r="DRZ3114" s="206"/>
      <c r="DSA3114" s="206"/>
      <c r="DSB3114" s="206"/>
      <c r="DSC3114" s="206"/>
      <c r="DSD3114" s="206"/>
      <c r="DSE3114" s="206"/>
      <c r="DSF3114" s="206"/>
      <c r="DSG3114" s="206"/>
      <c r="DSH3114" s="206"/>
      <c r="DSI3114" s="206"/>
      <c r="DSJ3114" s="206"/>
      <c r="DSK3114" s="206"/>
      <c r="DSL3114" s="206"/>
      <c r="DSM3114" s="206"/>
      <c r="DSN3114" s="206"/>
      <c r="DSO3114" s="206"/>
      <c r="DSP3114" s="206"/>
      <c r="DSQ3114" s="206"/>
      <c r="DSR3114" s="206"/>
      <c r="DSS3114" s="206"/>
      <c r="DST3114" s="206"/>
      <c r="DSU3114" s="206"/>
      <c r="DSV3114" s="206"/>
      <c r="DSW3114" s="206"/>
      <c r="DSX3114" s="206"/>
      <c r="DSY3114" s="206"/>
      <c r="DSZ3114" s="206"/>
      <c r="DTA3114" s="206"/>
      <c r="DTB3114" s="206"/>
      <c r="DTC3114" s="206"/>
      <c r="DTD3114" s="206"/>
      <c r="DTE3114" s="206"/>
      <c r="DTF3114" s="206"/>
      <c r="DTG3114" s="206"/>
      <c r="DTH3114" s="206"/>
      <c r="DTI3114" s="206"/>
      <c r="DTJ3114" s="206"/>
      <c r="DTK3114" s="206"/>
      <c r="DTL3114" s="206"/>
      <c r="DTM3114" s="206"/>
      <c r="DTN3114" s="206"/>
      <c r="DTO3114" s="206"/>
      <c r="DTP3114" s="206"/>
      <c r="DTQ3114" s="206"/>
      <c r="DTR3114" s="206"/>
      <c r="DTS3114" s="206"/>
      <c r="DTT3114" s="206"/>
      <c r="DTU3114" s="206"/>
      <c r="DTV3114" s="206"/>
      <c r="DTW3114" s="206"/>
      <c r="DTX3114" s="206"/>
      <c r="DTY3114" s="206"/>
      <c r="DTZ3114" s="206"/>
      <c r="DUA3114" s="206"/>
      <c r="DUB3114" s="206"/>
      <c r="DUC3114" s="206"/>
      <c r="DUD3114" s="206"/>
      <c r="DUE3114" s="206"/>
      <c r="DUF3114" s="206"/>
      <c r="DUG3114" s="206"/>
      <c r="DUH3114" s="206"/>
      <c r="DUI3114" s="206"/>
      <c r="DUJ3114" s="206"/>
      <c r="DUK3114" s="206"/>
      <c r="DUL3114" s="206"/>
      <c r="DUM3114" s="206"/>
      <c r="DUN3114" s="206"/>
      <c r="DUO3114" s="206"/>
      <c r="DUP3114" s="206"/>
      <c r="DUQ3114" s="206"/>
      <c r="DUR3114" s="206"/>
      <c r="DUS3114" s="206"/>
      <c r="DUT3114" s="206"/>
      <c r="DUU3114" s="206"/>
      <c r="DUV3114" s="206"/>
      <c r="DUW3114" s="206"/>
      <c r="DUX3114" s="206"/>
      <c r="DUY3114" s="206"/>
      <c r="DUZ3114" s="206"/>
      <c r="DVA3114" s="206"/>
      <c r="DVB3114" s="206"/>
      <c r="DVC3114" s="206"/>
      <c r="DVD3114" s="206"/>
      <c r="DVE3114" s="206"/>
      <c r="DVF3114" s="206"/>
      <c r="DVG3114" s="206"/>
      <c r="DVH3114" s="206"/>
      <c r="DVI3114" s="206"/>
      <c r="DVJ3114" s="206"/>
      <c r="DVK3114" s="206"/>
      <c r="DVL3114" s="206"/>
      <c r="DVM3114" s="206"/>
      <c r="DVN3114" s="206"/>
      <c r="DVO3114" s="206"/>
      <c r="DVP3114" s="206"/>
      <c r="DVQ3114" s="206"/>
      <c r="DVR3114" s="206"/>
      <c r="DVS3114" s="206"/>
      <c r="DVT3114" s="206"/>
      <c r="DVU3114" s="206"/>
      <c r="DVV3114" s="206"/>
      <c r="DVW3114" s="206"/>
      <c r="DVX3114" s="206"/>
      <c r="DVY3114" s="206"/>
      <c r="DVZ3114" s="206"/>
      <c r="DWA3114" s="206"/>
      <c r="DWB3114" s="206"/>
      <c r="DWC3114" s="206"/>
      <c r="DWD3114" s="206"/>
      <c r="DWE3114" s="206"/>
      <c r="DWF3114" s="206"/>
      <c r="DWG3114" s="206"/>
      <c r="DWH3114" s="206"/>
      <c r="DWI3114" s="206"/>
      <c r="DWJ3114" s="206"/>
      <c r="DWK3114" s="206"/>
      <c r="DWL3114" s="206"/>
      <c r="DWM3114" s="206"/>
      <c r="DWN3114" s="206"/>
      <c r="DWO3114" s="206"/>
      <c r="DWP3114" s="206"/>
      <c r="DWQ3114" s="206"/>
      <c r="DWR3114" s="206"/>
      <c r="DWS3114" s="206"/>
      <c r="DWT3114" s="206"/>
      <c r="DWU3114" s="206"/>
      <c r="DWV3114" s="206"/>
      <c r="DWW3114" s="206"/>
      <c r="DWX3114" s="206"/>
      <c r="DWY3114" s="206"/>
      <c r="DWZ3114" s="206"/>
      <c r="DXA3114" s="206"/>
      <c r="DXB3114" s="206"/>
      <c r="DXC3114" s="206"/>
      <c r="DXD3114" s="206"/>
      <c r="DXE3114" s="206"/>
      <c r="DXF3114" s="206"/>
      <c r="DXG3114" s="206"/>
      <c r="DXH3114" s="206"/>
      <c r="DXI3114" s="206"/>
      <c r="DXJ3114" s="206"/>
      <c r="DXK3114" s="206"/>
      <c r="DXL3114" s="206"/>
      <c r="DXM3114" s="206"/>
      <c r="DXN3114" s="206"/>
      <c r="DXO3114" s="206"/>
      <c r="DXP3114" s="206"/>
      <c r="DXQ3114" s="206"/>
      <c r="DXR3114" s="206"/>
      <c r="DXS3114" s="206"/>
      <c r="DXT3114" s="206"/>
      <c r="DXU3114" s="206"/>
      <c r="DXV3114" s="206"/>
      <c r="DXW3114" s="206"/>
      <c r="DXX3114" s="206"/>
      <c r="DXY3114" s="206"/>
      <c r="DXZ3114" s="206"/>
      <c r="DYA3114" s="206"/>
      <c r="DYB3114" s="206"/>
      <c r="DYC3114" s="206"/>
      <c r="DYD3114" s="206"/>
      <c r="DYE3114" s="206"/>
      <c r="DYF3114" s="206"/>
      <c r="DYG3114" s="206"/>
      <c r="DYH3114" s="206"/>
      <c r="DYI3114" s="206"/>
      <c r="DYJ3114" s="206"/>
      <c r="DYK3114" s="206"/>
      <c r="DYL3114" s="206"/>
      <c r="DYM3114" s="206"/>
      <c r="DYN3114" s="206"/>
      <c r="DYO3114" s="206"/>
      <c r="DYP3114" s="206"/>
      <c r="DYQ3114" s="206"/>
      <c r="DYR3114" s="206"/>
      <c r="DYS3114" s="206"/>
      <c r="DYT3114" s="206"/>
      <c r="DYU3114" s="206"/>
      <c r="DYV3114" s="206"/>
      <c r="DYW3114" s="206"/>
      <c r="DYX3114" s="206"/>
      <c r="DYY3114" s="206"/>
      <c r="DYZ3114" s="206"/>
      <c r="DZA3114" s="206"/>
      <c r="DZB3114" s="206"/>
      <c r="DZC3114" s="206"/>
      <c r="DZD3114" s="206"/>
      <c r="DZE3114" s="206"/>
      <c r="DZF3114" s="206"/>
      <c r="DZG3114" s="206"/>
      <c r="DZH3114" s="206"/>
      <c r="DZI3114" s="206"/>
      <c r="DZJ3114" s="206"/>
      <c r="DZK3114" s="206"/>
      <c r="DZL3114" s="206"/>
      <c r="DZM3114" s="206"/>
      <c r="DZN3114" s="206"/>
      <c r="DZO3114" s="206"/>
      <c r="DZP3114" s="206"/>
      <c r="DZQ3114" s="206"/>
      <c r="DZR3114" s="206"/>
      <c r="DZS3114" s="206"/>
      <c r="DZT3114" s="206"/>
      <c r="DZU3114" s="206"/>
      <c r="DZV3114" s="206"/>
      <c r="DZW3114" s="206"/>
      <c r="DZX3114" s="206"/>
      <c r="DZY3114" s="206"/>
      <c r="DZZ3114" s="206"/>
      <c r="EAA3114" s="206"/>
      <c r="EAB3114" s="206"/>
      <c r="EAC3114" s="206"/>
      <c r="EAD3114" s="206"/>
      <c r="EAE3114" s="206"/>
      <c r="EAF3114" s="206"/>
      <c r="EAG3114" s="206"/>
      <c r="EAH3114" s="206"/>
      <c r="EAI3114" s="206"/>
      <c r="EAJ3114" s="206"/>
      <c r="EAK3114" s="206"/>
      <c r="EAL3114" s="206"/>
      <c r="EAM3114" s="206"/>
      <c r="EAN3114" s="206"/>
      <c r="EAO3114" s="206"/>
      <c r="EAP3114" s="206"/>
      <c r="EAQ3114" s="206"/>
      <c r="EAR3114" s="206"/>
      <c r="EAS3114" s="206"/>
      <c r="EAT3114" s="206"/>
      <c r="EAU3114" s="206"/>
      <c r="EAV3114" s="206"/>
      <c r="EAW3114" s="206"/>
      <c r="EAX3114" s="206"/>
      <c r="EAY3114" s="206"/>
      <c r="EAZ3114" s="206"/>
      <c r="EBA3114" s="206"/>
      <c r="EBB3114" s="206"/>
      <c r="EBC3114" s="206"/>
      <c r="EBD3114" s="206"/>
      <c r="EBE3114" s="206"/>
      <c r="EBF3114" s="206"/>
      <c r="EBG3114" s="206"/>
      <c r="EBH3114" s="206"/>
      <c r="EBI3114" s="206"/>
      <c r="EBJ3114" s="206"/>
      <c r="EBK3114" s="206"/>
      <c r="EBL3114" s="206"/>
      <c r="EBM3114" s="206"/>
      <c r="EBN3114" s="206"/>
      <c r="EBO3114" s="206"/>
      <c r="EBP3114" s="206"/>
      <c r="EBQ3114" s="206"/>
      <c r="EBR3114" s="206"/>
      <c r="EBS3114" s="206"/>
      <c r="EBT3114" s="206"/>
      <c r="EBU3114" s="206"/>
      <c r="EBV3114" s="206"/>
      <c r="EBW3114" s="206"/>
      <c r="EBX3114" s="206"/>
      <c r="EBY3114" s="206"/>
      <c r="EBZ3114" s="206"/>
      <c r="ECA3114" s="206"/>
      <c r="ECB3114" s="206"/>
      <c r="ECC3114" s="206"/>
      <c r="ECD3114" s="206"/>
      <c r="ECE3114" s="206"/>
      <c r="ECF3114" s="206"/>
      <c r="ECG3114" s="206"/>
      <c r="ECH3114" s="206"/>
      <c r="ECI3114" s="206"/>
      <c r="ECJ3114" s="206"/>
      <c r="ECK3114" s="206"/>
      <c r="ECL3114" s="206"/>
      <c r="ECM3114" s="206"/>
      <c r="ECN3114" s="206"/>
      <c r="ECO3114" s="206"/>
      <c r="ECP3114" s="206"/>
      <c r="ECQ3114" s="206"/>
      <c r="ECR3114" s="206"/>
      <c r="ECS3114" s="206"/>
      <c r="ECT3114" s="206"/>
      <c r="ECU3114" s="206"/>
      <c r="ECV3114" s="206"/>
      <c r="ECW3114" s="206"/>
      <c r="ECX3114" s="206"/>
      <c r="ECY3114" s="206"/>
      <c r="ECZ3114" s="206"/>
      <c r="EDA3114" s="206"/>
      <c r="EDB3114" s="206"/>
      <c r="EDC3114" s="206"/>
      <c r="EDD3114" s="206"/>
      <c r="EDE3114" s="206"/>
      <c r="EDF3114" s="206"/>
      <c r="EDG3114" s="206"/>
      <c r="EDH3114" s="206"/>
      <c r="EDI3114" s="206"/>
      <c r="EDJ3114" s="206"/>
      <c r="EDK3114" s="206"/>
      <c r="EDL3114" s="206"/>
      <c r="EDM3114" s="206"/>
      <c r="EDN3114" s="206"/>
      <c r="EDO3114" s="206"/>
      <c r="EDP3114" s="206"/>
      <c r="EDQ3114" s="206"/>
      <c r="EDR3114" s="206"/>
      <c r="EDS3114" s="206"/>
      <c r="EDT3114" s="206"/>
      <c r="EDU3114" s="206"/>
      <c r="EDV3114" s="206"/>
      <c r="EDW3114" s="206"/>
      <c r="EDX3114" s="206"/>
      <c r="EDY3114" s="206"/>
      <c r="EDZ3114" s="206"/>
      <c r="EEA3114" s="206"/>
      <c r="EEB3114" s="206"/>
      <c r="EEC3114" s="206"/>
      <c r="EED3114" s="206"/>
      <c r="EEE3114" s="206"/>
      <c r="EEF3114" s="206"/>
      <c r="EEG3114" s="206"/>
      <c r="EEH3114" s="206"/>
      <c r="EEI3114" s="206"/>
      <c r="EEJ3114" s="206"/>
      <c r="EEK3114" s="206"/>
      <c r="EEL3114" s="206"/>
      <c r="EEM3114" s="206"/>
      <c r="EEN3114" s="206"/>
      <c r="EEO3114" s="206"/>
      <c r="EEP3114" s="206"/>
      <c r="EEQ3114" s="206"/>
      <c r="EER3114" s="206"/>
      <c r="EES3114" s="206"/>
      <c r="EET3114" s="206"/>
      <c r="EEU3114" s="206"/>
      <c r="EEV3114" s="206"/>
      <c r="EEW3114" s="206"/>
      <c r="EEX3114" s="206"/>
      <c r="EEY3114" s="206"/>
      <c r="EEZ3114" s="206"/>
      <c r="EFA3114" s="206"/>
      <c r="EFB3114" s="206"/>
      <c r="EFC3114" s="206"/>
      <c r="EFD3114" s="206"/>
      <c r="EFE3114" s="206"/>
      <c r="EFF3114" s="206"/>
      <c r="EFG3114" s="206"/>
      <c r="EFH3114" s="206"/>
      <c r="EFI3114" s="206"/>
      <c r="EFJ3114" s="206"/>
      <c r="EFK3114" s="206"/>
      <c r="EFL3114" s="206"/>
      <c r="EFM3114" s="206"/>
      <c r="EFN3114" s="206"/>
      <c r="EFO3114" s="206"/>
      <c r="EFP3114" s="206"/>
      <c r="EFQ3114" s="206"/>
      <c r="EFR3114" s="206"/>
      <c r="EFS3114" s="206"/>
      <c r="EFT3114" s="206"/>
      <c r="EFU3114" s="206"/>
      <c r="EFV3114" s="206"/>
      <c r="EFW3114" s="206"/>
      <c r="EFX3114" s="206"/>
      <c r="EFY3114" s="206"/>
      <c r="EFZ3114" s="206"/>
      <c r="EGA3114" s="206"/>
      <c r="EGB3114" s="206"/>
      <c r="EGC3114" s="206"/>
      <c r="EGD3114" s="206"/>
      <c r="EGE3114" s="206"/>
      <c r="EGF3114" s="206"/>
      <c r="EGG3114" s="206"/>
      <c r="EGH3114" s="206"/>
      <c r="EGI3114" s="206"/>
      <c r="EGJ3114" s="206"/>
      <c r="EGK3114" s="206"/>
      <c r="EGL3114" s="206"/>
      <c r="EGM3114" s="206"/>
      <c r="EGN3114" s="206"/>
      <c r="EGO3114" s="206"/>
      <c r="EGP3114" s="206"/>
      <c r="EGQ3114" s="206"/>
      <c r="EGR3114" s="206"/>
      <c r="EGS3114" s="206"/>
      <c r="EGT3114" s="206"/>
      <c r="EGU3114" s="206"/>
      <c r="EGV3114" s="206"/>
      <c r="EGW3114" s="206"/>
      <c r="EGX3114" s="206"/>
      <c r="EGY3114" s="206"/>
      <c r="EGZ3114" s="206"/>
      <c r="EHA3114" s="206"/>
      <c r="EHB3114" s="206"/>
      <c r="EHC3114" s="206"/>
      <c r="EHD3114" s="206"/>
      <c r="EHE3114" s="206"/>
      <c r="EHF3114" s="206"/>
      <c r="EHG3114" s="206"/>
      <c r="EHH3114" s="206"/>
      <c r="EHI3114" s="206"/>
      <c r="EHJ3114" s="206"/>
      <c r="EHK3114" s="206"/>
      <c r="EHL3114" s="206"/>
      <c r="EHM3114" s="206"/>
      <c r="EHN3114" s="206"/>
      <c r="EHO3114" s="206"/>
      <c r="EHP3114" s="206"/>
      <c r="EHQ3114" s="206"/>
      <c r="EHR3114" s="206"/>
      <c r="EHS3114" s="206"/>
      <c r="EHT3114" s="206"/>
      <c r="EHU3114" s="206"/>
      <c r="EHV3114" s="206"/>
      <c r="EHW3114" s="206"/>
      <c r="EHX3114" s="206"/>
      <c r="EHY3114" s="206"/>
      <c r="EHZ3114" s="206"/>
      <c r="EIA3114" s="206"/>
      <c r="EIB3114" s="206"/>
      <c r="EIC3114" s="206"/>
      <c r="EID3114" s="206"/>
      <c r="EIE3114" s="206"/>
      <c r="EIF3114" s="206"/>
      <c r="EIG3114" s="206"/>
      <c r="EIH3114" s="206"/>
      <c r="EII3114" s="206"/>
      <c r="EIJ3114" s="206"/>
      <c r="EIK3114" s="206"/>
      <c r="EIL3114" s="206"/>
      <c r="EIM3114" s="206"/>
      <c r="EIN3114" s="206"/>
      <c r="EIO3114" s="206"/>
      <c r="EIP3114" s="206"/>
      <c r="EIQ3114" s="206"/>
      <c r="EIR3114" s="206"/>
      <c r="EIS3114" s="206"/>
      <c r="EIT3114" s="206"/>
      <c r="EIU3114" s="206"/>
      <c r="EIV3114" s="206"/>
      <c r="EIW3114" s="206"/>
      <c r="EIX3114" s="206"/>
      <c r="EIY3114" s="206"/>
      <c r="EIZ3114" s="206"/>
      <c r="EJA3114" s="206"/>
      <c r="EJB3114" s="206"/>
      <c r="EJC3114" s="206"/>
      <c r="EJD3114" s="206"/>
      <c r="EJE3114" s="206"/>
      <c r="EJF3114" s="206"/>
      <c r="EJG3114" s="206"/>
      <c r="EJH3114" s="206"/>
      <c r="EJI3114" s="206"/>
      <c r="EJJ3114" s="206"/>
      <c r="EJK3114" s="206"/>
      <c r="EJL3114" s="206"/>
      <c r="EJM3114" s="206"/>
      <c r="EJN3114" s="206"/>
      <c r="EJO3114" s="206"/>
      <c r="EJP3114" s="206"/>
      <c r="EJQ3114" s="206"/>
      <c r="EJR3114" s="206"/>
      <c r="EJS3114" s="206"/>
      <c r="EJT3114" s="206"/>
      <c r="EJU3114" s="206"/>
      <c r="EJV3114" s="206"/>
      <c r="EJW3114" s="206"/>
      <c r="EJX3114" s="206"/>
      <c r="EJY3114" s="206"/>
      <c r="EJZ3114" s="206"/>
      <c r="EKA3114" s="206"/>
      <c r="EKB3114" s="206"/>
      <c r="EKC3114" s="206"/>
      <c r="EKD3114" s="206"/>
      <c r="EKE3114" s="206"/>
      <c r="EKF3114" s="206"/>
      <c r="EKG3114" s="206"/>
      <c r="EKH3114" s="206"/>
      <c r="EKI3114" s="206"/>
      <c r="EKJ3114" s="206"/>
      <c r="EKK3114" s="206"/>
      <c r="EKL3114" s="206"/>
      <c r="EKM3114" s="206"/>
      <c r="EKN3114" s="206"/>
      <c r="EKO3114" s="206"/>
      <c r="EKP3114" s="206"/>
      <c r="EKQ3114" s="206"/>
      <c r="EKR3114" s="206"/>
      <c r="EKS3114" s="206"/>
      <c r="EKT3114" s="206"/>
      <c r="EKU3114" s="206"/>
      <c r="EKV3114" s="206"/>
      <c r="EKW3114" s="206"/>
      <c r="EKX3114" s="206"/>
      <c r="EKY3114" s="206"/>
      <c r="EKZ3114" s="206"/>
      <c r="ELA3114" s="206"/>
      <c r="ELB3114" s="206"/>
      <c r="ELC3114" s="206"/>
      <c r="ELD3114" s="206"/>
      <c r="ELE3114" s="206"/>
      <c r="ELF3114" s="206"/>
      <c r="ELG3114" s="206"/>
      <c r="ELH3114" s="206"/>
      <c r="ELI3114" s="206"/>
      <c r="ELJ3114" s="206"/>
      <c r="ELK3114" s="206"/>
      <c r="ELL3114" s="206"/>
      <c r="ELM3114" s="206"/>
      <c r="ELN3114" s="206"/>
      <c r="ELO3114" s="206"/>
      <c r="ELP3114" s="206"/>
      <c r="ELQ3114" s="206"/>
      <c r="ELR3114" s="206"/>
      <c r="ELS3114" s="206"/>
      <c r="ELT3114" s="206"/>
      <c r="ELU3114" s="206"/>
      <c r="ELV3114" s="206"/>
      <c r="ELW3114" s="206"/>
      <c r="ELX3114" s="206"/>
      <c r="ELY3114" s="206"/>
      <c r="ELZ3114" s="206"/>
      <c r="EMA3114" s="206"/>
      <c r="EMB3114" s="206"/>
      <c r="EMC3114" s="206"/>
      <c r="EMD3114" s="206"/>
      <c r="EME3114" s="206"/>
      <c r="EMF3114" s="206"/>
      <c r="EMG3114" s="206"/>
      <c r="EMH3114" s="206"/>
      <c r="EMI3114" s="206"/>
      <c r="EMJ3114" s="206"/>
      <c r="EMK3114" s="206"/>
      <c r="EML3114" s="206"/>
      <c r="EMM3114" s="206"/>
      <c r="EMN3114" s="206"/>
      <c r="EMO3114" s="206"/>
      <c r="EMP3114" s="206"/>
      <c r="EMQ3114" s="206"/>
      <c r="EMR3114" s="206"/>
      <c r="EMS3114" s="206"/>
      <c r="EMT3114" s="206"/>
      <c r="EMU3114" s="206"/>
      <c r="EMV3114" s="206"/>
      <c r="EMW3114" s="206"/>
      <c r="EMX3114" s="206"/>
      <c r="EMY3114" s="206"/>
      <c r="EMZ3114" s="206"/>
      <c r="ENA3114" s="206"/>
      <c r="ENB3114" s="206"/>
      <c r="ENC3114" s="206"/>
      <c r="END3114" s="206"/>
      <c r="ENE3114" s="206"/>
      <c r="ENF3114" s="206"/>
      <c r="ENG3114" s="206"/>
      <c r="ENH3114" s="206"/>
      <c r="ENI3114" s="206"/>
      <c r="ENJ3114" s="206"/>
      <c r="ENK3114" s="206"/>
      <c r="ENL3114" s="206"/>
      <c r="ENM3114" s="206"/>
      <c r="ENN3114" s="206"/>
      <c r="ENO3114" s="206"/>
      <c r="ENP3114" s="206"/>
      <c r="ENQ3114" s="206"/>
      <c r="ENR3114" s="206"/>
      <c r="ENS3114" s="206"/>
      <c r="ENT3114" s="206"/>
      <c r="ENU3114" s="206"/>
      <c r="ENV3114" s="206"/>
      <c r="ENW3114" s="206"/>
      <c r="ENX3114" s="206"/>
      <c r="ENY3114" s="206"/>
      <c r="ENZ3114" s="206"/>
      <c r="EOA3114" s="206"/>
      <c r="EOB3114" s="206"/>
      <c r="EOC3114" s="206"/>
      <c r="EOD3114" s="206"/>
      <c r="EOE3114" s="206"/>
      <c r="EOF3114" s="206"/>
      <c r="EOG3114" s="206"/>
      <c r="EOH3114" s="206"/>
      <c r="EOI3114" s="206"/>
      <c r="EOJ3114" s="206"/>
      <c r="EOK3114" s="206"/>
      <c r="EOL3114" s="206"/>
      <c r="EOM3114" s="206"/>
      <c r="EON3114" s="206"/>
      <c r="EOO3114" s="206"/>
      <c r="EOP3114" s="206"/>
      <c r="EOQ3114" s="206"/>
      <c r="EOR3114" s="206"/>
      <c r="EOS3114" s="206"/>
      <c r="EOT3114" s="206"/>
      <c r="EOU3114" s="206"/>
      <c r="EOV3114" s="206"/>
      <c r="EOW3114" s="206"/>
      <c r="EOX3114" s="206"/>
      <c r="EOY3114" s="206"/>
      <c r="EOZ3114" s="206"/>
      <c r="EPA3114" s="206"/>
      <c r="EPB3114" s="206"/>
      <c r="EPC3114" s="206"/>
      <c r="EPD3114" s="206"/>
      <c r="EPE3114" s="206"/>
      <c r="EPF3114" s="206"/>
      <c r="EPG3114" s="206"/>
      <c r="EPH3114" s="206"/>
      <c r="EPI3114" s="206"/>
      <c r="EPJ3114" s="206"/>
      <c r="EPK3114" s="206"/>
      <c r="EPL3114" s="206"/>
      <c r="EPM3114" s="206"/>
      <c r="EPN3114" s="206"/>
      <c r="EPO3114" s="206"/>
      <c r="EPP3114" s="206"/>
      <c r="EPQ3114" s="206"/>
      <c r="EPR3114" s="206"/>
      <c r="EPS3114" s="206"/>
      <c r="EPT3114" s="206"/>
      <c r="EPU3114" s="206"/>
      <c r="EPV3114" s="206"/>
      <c r="EPW3114" s="206"/>
      <c r="EPX3114" s="206"/>
      <c r="EPY3114" s="206"/>
      <c r="EPZ3114" s="206"/>
      <c r="EQA3114" s="206"/>
      <c r="EQB3114" s="206"/>
      <c r="EQC3114" s="206"/>
      <c r="EQD3114" s="206"/>
      <c r="EQE3114" s="206"/>
      <c r="EQF3114" s="206"/>
      <c r="EQG3114" s="206"/>
      <c r="EQH3114" s="206"/>
      <c r="EQI3114" s="206"/>
      <c r="EQJ3114" s="206"/>
      <c r="EQK3114" s="206"/>
      <c r="EQL3114" s="206"/>
      <c r="EQM3114" s="206"/>
      <c r="EQN3114" s="206"/>
      <c r="EQO3114" s="206"/>
      <c r="EQP3114" s="206"/>
      <c r="EQQ3114" s="206"/>
      <c r="EQR3114" s="206"/>
      <c r="EQS3114" s="206"/>
      <c r="EQT3114" s="206"/>
      <c r="EQU3114" s="206"/>
      <c r="EQV3114" s="206"/>
      <c r="EQW3114" s="206"/>
      <c r="EQX3114" s="206"/>
      <c r="EQY3114" s="206"/>
      <c r="EQZ3114" s="206"/>
      <c r="ERA3114" s="206"/>
      <c r="ERB3114" s="206"/>
      <c r="ERC3114" s="206"/>
      <c r="ERD3114" s="206"/>
      <c r="ERE3114" s="206"/>
      <c r="ERF3114" s="206"/>
      <c r="ERG3114" s="206"/>
      <c r="ERH3114" s="206"/>
      <c r="ERI3114" s="206"/>
      <c r="ERJ3114" s="206"/>
      <c r="ERK3114" s="206"/>
      <c r="ERL3114" s="206"/>
      <c r="ERM3114" s="206"/>
      <c r="ERN3114" s="206"/>
      <c r="ERO3114" s="206"/>
      <c r="ERP3114" s="206"/>
      <c r="ERQ3114" s="206"/>
      <c r="ERR3114" s="206"/>
      <c r="ERS3114" s="206"/>
      <c r="ERT3114" s="206"/>
      <c r="ERU3114" s="206"/>
      <c r="ERV3114" s="206"/>
      <c r="ERW3114" s="206"/>
      <c r="ERX3114" s="206"/>
      <c r="ERY3114" s="206"/>
      <c r="ERZ3114" s="206"/>
      <c r="ESA3114" s="206"/>
      <c r="ESB3114" s="206"/>
      <c r="ESC3114" s="206"/>
      <c r="ESD3114" s="206"/>
      <c r="ESE3114" s="206"/>
      <c r="ESF3114" s="206"/>
      <c r="ESG3114" s="206"/>
      <c r="ESH3114" s="206"/>
      <c r="ESI3114" s="206"/>
      <c r="ESJ3114" s="206"/>
      <c r="ESK3114" s="206"/>
      <c r="ESL3114" s="206"/>
      <c r="ESM3114" s="206"/>
      <c r="ESN3114" s="206"/>
      <c r="ESO3114" s="206"/>
      <c r="ESP3114" s="206"/>
      <c r="ESQ3114" s="206"/>
      <c r="ESR3114" s="206"/>
      <c r="ESS3114" s="206"/>
      <c r="EST3114" s="206"/>
      <c r="ESU3114" s="206"/>
      <c r="ESV3114" s="206"/>
      <c r="ESW3114" s="206"/>
      <c r="ESX3114" s="206"/>
      <c r="ESY3114" s="206"/>
      <c r="ESZ3114" s="206"/>
      <c r="ETA3114" s="206"/>
      <c r="ETB3114" s="206"/>
      <c r="ETC3114" s="206"/>
      <c r="ETD3114" s="206"/>
      <c r="ETE3114" s="206"/>
      <c r="ETF3114" s="206"/>
      <c r="ETG3114" s="206"/>
      <c r="ETH3114" s="206"/>
      <c r="ETI3114" s="206"/>
      <c r="ETJ3114" s="206"/>
      <c r="ETK3114" s="206"/>
      <c r="ETL3114" s="206"/>
      <c r="ETM3114" s="206"/>
      <c r="ETN3114" s="206"/>
      <c r="ETO3114" s="206"/>
      <c r="ETP3114" s="206"/>
      <c r="ETQ3114" s="206"/>
      <c r="ETR3114" s="206"/>
      <c r="ETS3114" s="206"/>
      <c r="ETT3114" s="206"/>
      <c r="ETU3114" s="206"/>
      <c r="ETV3114" s="206"/>
      <c r="ETW3114" s="206"/>
      <c r="ETX3114" s="206"/>
      <c r="ETY3114" s="206"/>
      <c r="ETZ3114" s="206"/>
      <c r="EUA3114" s="206"/>
      <c r="EUB3114" s="206"/>
      <c r="EUC3114" s="206"/>
      <c r="EUD3114" s="206"/>
      <c r="EUE3114" s="206"/>
      <c r="EUF3114" s="206"/>
      <c r="EUG3114" s="206"/>
      <c r="EUH3114" s="206"/>
      <c r="EUI3114" s="206"/>
      <c r="EUJ3114" s="206"/>
      <c r="EUK3114" s="206"/>
      <c r="EUL3114" s="206"/>
      <c r="EUM3114" s="206"/>
      <c r="EUN3114" s="206"/>
      <c r="EUO3114" s="206"/>
      <c r="EUP3114" s="206"/>
      <c r="EUQ3114" s="206"/>
      <c r="EUR3114" s="206"/>
      <c r="EUS3114" s="206"/>
      <c r="EUT3114" s="206"/>
      <c r="EUU3114" s="206"/>
      <c r="EUV3114" s="206"/>
      <c r="EUW3114" s="206"/>
      <c r="EUX3114" s="206"/>
      <c r="EUY3114" s="206"/>
      <c r="EUZ3114" s="206"/>
      <c r="EVA3114" s="206"/>
      <c r="EVB3114" s="206"/>
      <c r="EVC3114" s="206"/>
      <c r="EVD3114" s="206"/>
      <c r="EVE3114" s="206"/>
      <c r="EVF3114" s="206"/>
      <c r="EVG3114" s="206"/>
      <c r="EVH3114" s="206"/>
      <c r="EVI3114" s="206"/>
      <c r="EVJ3114" s="206"/>
      <c r="EVK3114" s="206"/>
      <c r="EVL3114" s="206"/>
      <c r="EVM3114" s="206"/>
      <c r="EVN3114" s="206"/>
      <c r="EVO3114" s="206"/>
      <c r="EVP3114" s="206"/>
      <c r="EVQ3114" s="206"/>
      <c r="EVR3114" s="206"/>
      <c r="EVS3114" s="206"/>
      <c r="EVT3114" s="206"/>
      <c r="EVU3114" s="206"/>
      <c r="EVV3114" s="206"/>
      <c r="EVW3114" s="206"/>
      <c r="EVX3114" s="206"/>
      <c r="EVY3114" s="206"/>
      <c r="EVZ3114" s="206"/>
      <c r="EWA3114" s="206"/>
      <c r="EWB3114" s="206"/>
      <c r="EWC3114" s="206"/>
      <c r="EWD3114" s="206"/>
      <c r="EWE3114" s="206"/>
      <c r="EWF3114" s="206"/>
      <c r="EWG3114" s="206"/>
      <c r="EWH3114" s="206"/>
      <c r="EWI3114" s="206"/>
      <c r="EWJ3114" s="206"/>
      <c r="EWK3114" s="206"/>
      <c r="EWL3114" s="206"/>
      <c r="EWM3114" s="206"/>
      <c r="EWN3114" s="206"/>
      <c r="EWO3114" s="206"/>
      <c r="EWP3114" s="206"/>
      <c r="EWQ3114" s="206"/>
      <c r="EWR3114" s="206"/>
      <c r="EWS3114" s="206"/>
      <c r="EWT3114" s="206"/>
      <c r="EWU3114" s="206"/>
      <c r="EWV3114" s="206"/>
      <c r="EWW3114" s="206"/>
      <c r="EWX3114" s="206"/>
      <c r="EWY3114" s="206"/>
      <c r="EWZ3114" s="206"/>
      <c r="EXA3114" s="206"/>
      <c r="EXB3114" s="206"/>
      <c r="EXC3114" s="206"/>
      <c r="EXD3114" s="206"/>
      <c r="EXE3114" s="206"/>
      <c r="EXF3114" s="206"/>
      <c r="EXG3114" s="206"/>
      <c r="EXH3114" s="206"/>
      <c r="EXI3114" s="206"/>
      <c r="EXJ3114" s="206"/>
      <c r="EXK3114" s="206"/>
      <c r="EXL3114" s="206"/>
      <c r="EXM3114" s="206"/>
      <c r="EXN3114" s="206"/>
      <c r="EXO3114" s="206"/>
      <c r="EXP3114" s="206"/>
      <c r="EXQ3114" s="206"/>
      <c r="EXR3114" s="206"/>
      <c r="EXS3114" s="206"/>
      <c r="EXT3114" s="206"/>
      <c r="EXU3114" s="206"/>
      <c r="EXV3114" s="206"/>
      <c r="EXW3114" s="206"/>
      <c r="EXX3114" s="206"/>
      <c r="EXY3114" s="206"/>
      <c r="EXZ3114" s="206"/>
      <c r="EYA3114" s="206"/>
      <c r="EYB3114" s="206"/>
      <c r="EYC3114" s="206"/>
      <c r="EYD3114" s="206"/>
      <c r="EYE3114" s="206"/>
      <c r="EYF3114" s="206"/>
      <c r="EYG3114" s="206"/>
      <c r="EYH3114" s="206"/>
      <c r="EYI3114" s="206"/>
      <c r="EYJ3114" s="206"/>
      <c r="EYK3114" s="206"/>
      <c r="EYL3114" s="206"/>
      <c r="EYM3114" s="206"/>
      <c r="EYN3114" s="206"/>
      <c r="EYO3114" s="206"/>
      <c r="EYP3114" s="206"/>
      <c r="EYQ3114" s="206"/>
      <c r="EYR3114" s="206"/>
      <c r="EYS3114" s="206"/>
      <c r="EYT3114" s="206"/>
      <c r="EYU3114" s="206"/>
      <c r="EYV3114" s="206"/>
      <c r="EYW3114" s="206"/>
      <c r="EYX3114" s="206"/>
      <c r="EYY3114" s="206"/>
      <c r="EYZ3114" s="206"/>
      <c r="EZA3114" s="206"/>
      <c r="EZB3114" s="206"/>
      <c r="EZC3114" s="206"/>
      <c r="EZD3114" s="206"/>
      <c r="EZE3114" s="206"/>
      <c r="EZF3114" s="206"/>
      <c r="EZG3114" s="206"/>
      <c r="EZH3114" s="206"/>
      <c r="EZI3114" s="206"/>
      <c r="EZJ3114" s="206"/>
      <c r="EZK3114" s="206"/>
      <c r="EZL3114" s="206"/>
      <c r="EZM3114" s="206"/>
      <c r="EZN3114" s="206"/>
      <c r="EZO3114" s="206"/>
      <c r="EZP3114" s="206"/>
      <c r="EZQ3114" s="206"/>
      <c r="EZR3114" s="206"/>
      <c r="EZS3114" s="206"/>
      <c r="EZT3114" s="206"/>
      <c r="EZU3114" s="206"/>
      <c r="EZV3114" s="206"/>
      <c r="EZW3114" s="206"/>
      <c r="EZX3114" s="206"/>
      <c r="EZY3114" s="206"/>
      <c r="EZZ3114" s="206"/>
      <c r="FAA3114" s="206"/>
      <c r="FAB3114" s="206"/>
      <c r="FAC3114" s="206"/>
      <c r="FAD3114" s="206"/>
      <c r="FAE3114" s="206"/>
      <c r="FAF3114" s="206"/>
      <c r="FAG3114" s="206"/>
      <c r="FAH3114" s="206"/>
      <c r="FAI3114" s="206"/>
      <c r="FAJ3114" s="206"/>
      <c r="FAK3114" s="206"/>
      <c r="FAL3114" s="206"/>
      <c r="FAM3114" s="206"/>
      <c r="FAN3114" s="206"/>
      <c r="FAO3114" s="206"/>
      <c r="FAP3114" s="206"/>
      <c r="FAQ3114" s="206"/>
      <c r="FAR3114" s="206"/>
      <c r="FAS3114" s="206"/>
      <c r="FAT3114" s="206"/>
      <c r="FAU3114" s="206"/>
      <c r="FAV3114" s="206"/>
      <c r="FAW3114" s="206"/>
      <c r="FAX3114" s="206"/>
      <c r="FAY3114" s="206"/>
      <c r="FAZ3114" s="206"/>
      <c r="FBA3114" s="206"/>
      <c r="FBB3114" s="206"/>
      <c r="FBC3114" s="206"/>
      <c r="FBD3114" s="206"/>
      <c r="FBE3114" s="206"/>
      <c r="FBF3114" s="206"/>
      <c r="FBG3114" s="206"/>
      <c r="FBH3114" s="206"/>
      <c r="FBI3114" s="206"/>
      <c r="FBJ3114" s="206"/>
      <c r="FBK3114" s="206"/>
      <c r="FBL3114" s="206"/>
      <c r="FBM3114" s="206"/>
      <c r="FBN3114" s="206"/>
      <c r="FBO3114" s="206"/>
      <c r="FBP3114" s="206"/>
      <c r="FBQ3114" s="206"/>
      <c r="FBR3114" s="206"/>
      <c r="FBS3114" s="206"/>
      <c r="FBT3114" s="206"/>
      <c r="FBU3114" s="206"/>
      <c r="FBV3114" s="206"/>
      <c r="FBW3114" s="206"/>
      <c r="FBX3114" s="206"/>
      <c r="FBY3114" s="206"/>
      <c r="FBZ3114" s="206"/>
      <c r="FCA3114" s="206"/>
      <c r="FCB3114" s="206"/>
      <c r="FCC3114" s="206"/>
      <c r="FCD3114" s="206"/>
      <c r="FCE3114" s="206"/>
      <c r="FCF3114" s="206"/>
      <c r="FCG3114" s="206"/>
      <c r="FCH3114" s="206"/>
      <c r="FCI3114" s="206"/>
      <c r="FCJ3114" s="206"/>
      <c r="FCK3114" s="206"/>
      <c r="FCL3114" s="206"/>
      <c r="FCM3114" s="206"/>
      <c r="FCN3114" s="206"/>
      <c r="FCO3114" s="206"/>
      <c r="FCP3114" s="206"/>
      <c r="FCQ3114" s="206"/>
      <c r="FCR3114" s="206"/>
      <c r="FCS3114" s="206"/>
      <c r="FCT3114" s="206"/>
      <c r="FCU3114" s="206"/>
      <c r="FCV3114" s="206"/>
      <c r="FCW3114" s="206"/>
      <c r="FCX3114" s="206"/>
      <c r="FCY3114" s="206"/>
      <c r="FCZ3114" s="206"/>
      <c r="FDA3114" s="206"/>
      <c r="FDB3114" s="206"/>
      <c r="FDC3114" s="206"/>
      <c r="FDD3114" s="206"/>
      <c r="FDE3114" s="206"/>
      <c r="FDF3114" s="206"/>
      <c r="FDG3114" s="206"/>
      <c r="FDH3114" s="206"/>
      <c r="FDI3114" s="206"/>
      <c r="FDJ3114" s="206"/>
      <c r="FDK3114" s="206"/>
      <c r="FDL3114" s="206"/>
      <c r="FDM3114" s="206"/>
      <c r="FDN3114" s="206"/>
      <c r="FDO3114" s="206"/>
      <c r="FDP3114" s="206"/>
      <c r="FDQ3114" s="206"/>
      <c r="FDR3114" s="206"/>
      <c r="FDS3114" s="206"/>
      <c r="FDT3114" s="206"/>
      <c r="FDU3114" s="206"/>
      <c r="FDV3114" s="206"/>
      <c r="FDW3114" s="206"/>
      <c r="FDX3114" s="206"/>
      <c r="FDY3114" s="206"/>
      <c r="FDZ3114" s="206"/>
      <c r="FEA3114" s="206"/>
      <c r="FEB3114" s="206"/>
      <c r="FEC3114" s="206"/>
      <c r="FED3114" s="206"/>
      <c r="FEE3114" s="206"/>
      <c r="FEF3114" s="206"/>
      <c r="FEG3114" s="206"/>
      <c r="FEH3114" s="206"/>
      <c r="FEI3114" s="206"/>
      <c r="FEJ3114" s="206"/>
      <c r="FEK3114" s="206"/>
      <c r="FEL3114" s="206"/>
      <c r="FEM3114" s="206"/>
      <c r="FEN3114" s="206"/>
      <c r="FEO3114" s="206"/>
      <c r="FEP3114" s="206"/>
      <c r="FEQ3114" s="206"/>
      <c r="FER3114" s="206"/>
      <c r="FES3114" s="206"/>
      <c r="FET3114" s="206"/>
      <c r="FEU3114" s="206"/>
      <c r="FEV3114" s="206"/>
      <c r="FEW3114" s="206"/>
      <c r="FEX3114" s="206"/>
      <c r="FEY3114" s="206"/>
      <c r="FEZ3114" s="206"/>
      <c r="FFA3114" s="206"/>
      <c r="FFB3114" s="206"/>
      <c r="FFC3114" s="206"/>
      <c r="FFD3114" s="206"/>
      <c r="FFE3114" s="206"/>
      <c r="FFF3114" s="206"/>
      <c r="FFG3114" s="206"/>
      <c r="FFH3114" s="206"/>
      <c r="FFI3114" s="206"/>
      <c r="FFJ3114" s="206"/>
      <c r="FFK3114" s="206"/>
      <c r="FFL3114" s="206"/>
      <c r="FFM3114" s="206"/>
      <c r="FFN3114" s="206"/>
      <c r="FFO3114" s="206"/>
      <c r="FFP3114" s="206"/>
      <c r="FFQ3114" s="206"/>
      <c r="FFR3114" s="206"/>
      <c r="FFS3114" s="206"/>
      <c r="FFT3114" s="206"/>
      <c r="FFU3114" s="206"/>
      <c r="FFV3114" s="206"/>
      <c r="FFW3114" s="206"/>
      <c r="FFX3114" s="206"/>
      <c r="FFY3114" s="206"/>
      <c r="FFZ3114" s="206"/>
      <c r="FGA3114" s="206"/>
      <c r="FGB3114" s="206"/>
      <c r="FGC3114" s="206"/>
      <c r="FGD3114" s="206"/>
      <c r="FGE3114" s="206"/>
      <c r="FGF3114" s="206"/>
      <c r="FGG3114" s="206"/>
      <c r="FGH3114" s="206"/>
      <c r="FGI3114" s="206"/>
      <c r="FGJ3114" s="206"/>
      <c r="FGK3114" s="206"/>
      <c r="FGL3114" s="206"/>
      <c r="FGM3114" s="206"/>
      <c r="FGN3114" s="206"/>
      <c r="FGO3114" s="206"/>
      <c r="FGP3114" s="206"/>
      <c r="FGQ3114" s="206"/>
      <c r="FGR3114" s="206"/>
      <c r="FGS3114" s="206"/>
      <c r="FGT3114" s="206"/>
      <c r="FGU3114" s="206"/>
      <c r="FGV3114" s="206"/>
      <c r="FGW3114" s="206"/>
      <c r="FGX3114" s="206"/>
      <c r="FGY3114" s="206"/>
      <c r="FGZ3114" s="206"/>
      <c r="FHA3114" s="206"/>
      <c r="FHB3114" s="206"/>
      <c r="FHC3114" s="206"/>
      <c r="FHD3114" s="206"/>
      <c r="FHE3114" s="206"/>
      <c r="FHF3114" s="206"/>
      <c r="FHG3114" s="206"/>
      <c r="FHH3114" s="206"/>
      <c r="FHI3114" s="206"/>
      <c r="FHJ3114" s="206"/>
      <c r="FHK3114" s="206"/>
      <c r="FHL3114" s="206"/>
      <c r="FHM3114" s="206"/>
      <c r="FHN3114" s="206"/>
      <c r="FHO3114" s="206"/>
      <c r="FHP3114" s="206"/>
      <c r="FHQ3114" s="206"/>
      <c r="FHR3114" s="206"/>
      <c r="FHS3114" s="206"/>
      <c r="FHT3114" s="206"/>
      <c r="FHU3114" s="206"/>
      <c r="FHV3114" s="206"/>
      <c r="FHW3114" s="206"/>
      <c r="FHX3114" s="206"/>
      <c r="FHY3114" s="206"/>
      <c r="FHZ3114" s="206"/>
      <c r="FIA3114" s="206"/>
      <c r="FIB3114" s="206"/>
      <c r="FIC3114" s="206"/>
      <c r="FID3114" s="206"/>
      <c r="FIE3114" s="206"/>
      <c r="FIF3114" s="206"/>
      <c r="FIG3114" s="206"/>
      <c r="FIH3114" s="206"/>
      <c r="FII3114" s="206"/>
      <c r="FIJ3114" s="206"/>
      <c r="FIK3114" s="206"/>
      <c r="FIL3114" s="206"/>
      <c r="FIM3114" s="206"/>
      <c r="FIN3114" s="206"/>
      <c r="FIO3114" s="206"/>
      <c r="FIP3114" s="206"/>
      <c r="FIQ3114" s="206"/>
      <c r="FIR3114" s="206"/>
      <c r="FIS3114" s="206"/>
      <c r="FIT3114" s="206"/>
      <c r="FIU3114" s="206"/>
      <c r="FIV3114" s="206"/>
      <c r="FIW3114" s="206"/>
      <c r="FIX3114" s="206"/>
      <c r="FIY3114" s="206"/>
      <c r="FIZ3114" s="206"/>
      <c r="FJA3114" s="206"/>
      <c r="FJB3114" s="206"/>
      <c r="FJC3114" s="206"/>
      <c r="FJD3114" s="206"/>
      <c r="FJE3114" s="206"/>
      <c r="FJF3114" s="206"/>
      <c r="FJG3114" s="206"/>
      <c r="FJH3114" s="206"/>
      <c r="FJI3114" s="206"/>
      <c r="FJJ3114" s="206"/>
      <c r="FJK3114" s="206"/>
      <c r="FJL3114" s="206"/>
      <c r="FJM3114" s="206"/>
      <c r="FJN3114" s="206"/>
      <c r="FJO3114" s="206"/>
      <c r="FJP3114" s="206"/>
      <c r="FJQ3114" s="206"/>
      <c r="FJR3114" s="206"/>
      <c r="FJS3114" s="206"/>
      <c r="FJT3114" s="206"/>
      <c r="FJU3114" s="206"/>
      <c r="FJV3114" s="206"/>
      <c r="FJW3114" s="206"/>
      <c r="FJX3114" s="206"/>
      <c r="FJY3114" s="206"/>
      <c r="FJZ3114" s="206"/>
      <c r="FKA3114" s="206"/>
      <c r="FKB3114" s="206"/>
      <c r="FKC3114" s="206"/>
      <c r="FKD3114" s="206"/>
      <c r="FKE3114" s="206"/>
      <c r="FKF3114" s="206"/>
      <c r="FKG3114" s="206"/>
      <c r="FKH3114" s="206"/>
      <c r="FKI3114" s="206"/>
      <c r="FKJ3114" s="206"/>
      <c r="FKK3114" s="206"/>
      <c r="FKL3114" s="206"/>
      <c r="FKM3114" s="206"/>
      <c r="FKN3114" s="206"/>
      <c r="FKO3114" s="206"/>
      <c r="FKP3114" s="206"/>
      <c r="FKQ3114" s="206"/>
      <c r="FKR3114" s="206"/>
      <c r="FKS3114" s="206"/>
      <c r="FKT3114" s="206"/>
      <c r="FKU3114" s="206"/>
      <c r="FKV3114" s="206"/>
      <c r="FKW3114" s="206"/>
      <c r="FKX3114" s="206"/>
      <c r="FKY3114" s="206"/>
      <c r="FKZ3114" s="206"/>
      <c r="FLA3114" s="206"/>
      <c r="FLB3114" s="206"/>
      <c r="FLC3114" s="206"/>
      <c r="FLD3114" s="206"/>
      <c r="FLE3114" s="206"/>
      <c r="FLF3114" s="206"/>
      <c r="FLG3114" s="206"/>
      <c r="FLH3114" s="206"/>
      <c r="FLI3114" s="206"/>
      <c r="FLJ3114" s="206"/>
      <c r="FLK3114" s="206"/>
      <c r="FLL3114" s="206"/>
      <c r="FLM3114" s="206"/>
      <c r="FLN3114" s="206"/>
      <c r="FLO3114" s="206"/>
      <c r="FLP3114" s="206"/>
      <c r="FLQ3114" s="206"/>
      <c r="FLR3114" s="206"/>
      <c r="FLS3114" s="206"/>
      <c r="FLT3114" s="206"/>
      <c r="FLU3114" s="206"/>
      <c r="FLV3114" s="206"/>
      <c r="FLW3114" s="206"/>
      <c r="FLX3114" s="206"/>
      <c r="FLY3114" s="206"/>
      <c r="FLZ3114" s="206"/>
      <c r="FMA3114" s="206"/>
      <c r="FMB3114" s="206"/>
      <c r="FMC3114" s="206"/>
      <c r="FMD3114" s="206"/>
      <c r="FME3114" s="206"/>
      <c r="FMF3114" s="206"/>
      <c r="FMG3114" s="206"/>
      <c r="FMH3114" s="206"/>
      <c r="FMI3114" s="206"/>
      <c r="FMJ3114" s="206"/>
      <c r="FMK3114" s="206"/>
      <c r="FML3114" s="206"/>
      <c r="FMM3114" s="206"/>
      <c r="FMN3114" s="206"/>
      <c r="FMO3114" s="206"/>
      <c r="FMP3114" s="206"/>
      <c r="FMQ3114" s="206"/>
      <c r="FMR3114" s="206"/>
      <c r="FMS3114" s="206"/>
      <c r="FMT3114" s="206"/>
      <c r="FMU3114" s="206"/>
      <c r="FMV3114" s="206"/>
      <c r="FMW3114" s="206"/>
      <c r="FMX3114" s="206"/>
      <c r="FMY3114" s="206"/>
      <c r="FMZ3114" s="206"/>
      <c r="FNA3114" s="206"/>
      <c r="FNB3114" s="206"/>
      <c r="FNC3114" s="206"/>
      <c r="FND3114" s="206"/>
      <c r="FNE3114" s="206"/>
      <c r="FNF3114" s="206"/>
      <c r="FNG3114" s="206"/>
      <c r="FNH3114" s="206"/>
      <c r="FNI3114" s="206"/>
      <c r="FNJ3114" s="206"/>
      <c r="FNK3114" s="206"/>
      <c r="FNL3114" s="206"/>
      <c r="FNM3114" s="206"/>
      <c r="FNN3114" s="206"/>
      <c r="FNO3114" s="206"/>
      <c r="FNP3114" s="206"/>
      <c r="FNQ3114" s="206"/>
      <c r="FNR3114" s="206"/>
      <c r="FNS3114" s="206"/>
      <c r="FNT3114" s="206"/>
      <c r="FNU3114" s="206"/>
      <c r="FNV3114" s="206"/>
      <c r="FNW3114" s="206"/>
      <c r="FNX3114" s="206"/>
      <c r="FNY3114" s="206"/>
      <c r="FNZ3114" s="206"/>
      <c r="FOA3114" s="206"/>
      <c r="FOB3114" s="206"/>
      <c r="FOC3114" s="206"/>
      <c r="FOD3114" s="206"/>
      <c r="FOE3114" s="206"/>
      <c r="FOF3114" s="206"/>
      <c r="FOG3114" s="206"/>
      <c r="FOH3114" s="206"/>
      <c r="FOI3114" s="206"/>
      <c r="FOJ3114" s="206"/>
      <c r="FOK3114" s="206"/>
      <c r="FOL3114" s="206"/>
      <c r="FOM3114" s="206"/>
      <c r="FON3114" s="206"/>
      <c r="FOO3114" s="206"/>
      <c r="FOP3114" s="206"/>
      <c r="FOQ3114" s="206"/>
      <c r="FOR3114" s="206"/>
      <c r="FOS3114" s="206"/>
      <c r="FOT3114" s="206"/>
      <c r="FOU3114" s="206"/>
      <c r="FOV3114" s="206"/>
      <c r="FOW3114" s="206"/>
      <c r="FOX3114" s="206"/>
      <c r="FOY3114" s="206"/>
      <c r="FOZ3114" s="206"/>
      <c r="FPA3114" s="206"/>
      <c r="FPB3114" s="206"/>
      <c r="FPC3114" s="206"/>
      <c r="FPD3114" s="206"/>
      <c r="FPE3114" s="206"/>
      <c r="FPF3114" s="206"/>
      <c r="FPG3114" s="206"/>
      <c r="FPH3114" s="206"/>
      <c r="FPI3114" s="206"/>
      <c r="FPJ3114" s="206"/>
      <c r="FPK3114" s="206"/>
      <c r="FPL3114" s="206"/>
      <c r="FPM3114" s="206"/>
      <c r="FPN3114" s="206"/>
      <c r="FPO3114" s="206"/>
      <c r="FPP3114" s="206"/>
      <c r="FPQ3114" s="206"/>
      <c r="FPR3114" s="206"/>
      <c r="FPS3114" s="206"/>
      <c r="FPT3114" s="206"/>
      <c r="FPU3114" s="206"/>
      <c r="FPV3114" s="206"/>
      <c r="FPW3114" s="206"/>
      <c r="FPX3114" s="206"/>
      <c r="FPY3114" s="206"/>
      <c r="FPZ3114" s="206"/>
      <c r="FQA3114" s="206"/>
      <c r="FQB3114" s="206"/>
      <c r="FQC3114" s="206"/>
      <c r="FQD3114" s="206"/>
      <c r="FQE3114" s="206"/>
      <c r="FQF3114" s="206"/>
      <c r="FQG3114" s="206"/>
      <c r="FQH3114" s="206"/>
      <c r="FQI3114" s="206"/>
      <c r="FQJ3114" s="206"/>
      <c r="FQK3114" s="206"/>
      <c r="FQL3114" s="206"/>
      <c r="FQM3114" s="206"/>
      <c r="FQN3114" s="206"/>
      <c r="FQO3114" s="206"/>
      <c r="FQP3114" s="206"/>
      <c r="FQQ3114" s="206"/>
      <c r="FQR3114" s="206"/>
      <c r="FQS3114" s="206"/>
      <c r="FQT3114" s="206"/>
      <c r="FQU3114" s="206"/>
      <c r="FQV3114" s="206"/>
      <c r="FQW3114" s="206"/>
      <c r="FQX3114" s="206"/>
      <c r="FQY3114" s="206"/>
      <c r="FQZ3114" s="206"/>
      <c r="FRA3114" s="206"/>
      <c r="FRB3114" s="206"/>
      <c r="FRC3114" s="206"/>
      <c r="FRD3114" s="206"/>
      <c r="FRE3114" s="206"/>
      <c r="FRF3114" s="206"/>
      <c r="FRG3114" s="206"/>
      <c r="FRH3114" s="206"/>
      <c r="FRI3114" s="206"/>
      <c r="FRJ3114" s="206"/>
      <c r="FRK3114" s="206"/>
      <c r="FRL3114" s="206"/>
      <c r="FRM3114" s="206"/>
      <c r="FRN3114" s="206"/>
      <c r="FRO3114" s="206"/>
      <c r="FRP3114" s="206"/>
      <c r="FRQ3114" s="206"/>
      <c r="FRR3114" s="206"/>
      <c r="FRS3114" s="206"/>
      <c r="FRT3114" s="206"/>
      <c r="FRU3114" s="206"/>
      <c r="FRV3114" s="206"/>
      <c r="FRW3114" s="206"/>
      <c r="FRX3114" s="206"/>
      <c r="FRY3114" s="206"/>
      <c r="FRZ3114" s="206"/>
      <c r="FSA3114" s="206"/>
      <c r="FSB3114" s="206"/>
      <c r="FSC3114" s="206"/>
      <c r="FSD3114" s="206"/>
      <c r="FSE3114" s="206"/>
      <c r="FSF3114" s="206"/>
      <c r="FSG3114" s="206"/>
      <c r="FSH3114" s="206"/>
      <c r="FSI3114" s="206"/>
      <c r="FSJ3114" s="206"/>
      <c r="FSK3114" s="206"/>
      <c r="FSL3114" s="206"/>
      <c r="FSM3114" s="206"/>
      <c r="FSN3114" s="206"/>
      <c r="FSO3114" s="206"/>
      <c r="FSP3114" s="206"/>
      <c r="FSQ3114" s="206"/>
      <c r="FSR3114" s="206"/>
      <c r="FSS3114" s="206"/>
      <c r="FST3114" s="206"/>
      <c r="FSU3114" s="206"/>
      <c r="FSV3114" s="206"/>
      <c r="FSW3114" s="206"/>
      <c r="FSX3114" s="206"/>
      <c r="FSY3114" s="206"/>
      <c r="FSZ3114" s="206"/>
      <c r="FTA3114" s="206"/>
      <c r="FTB3114" s="206"/>
      <c r="FTC3114" s="206"/>
      <c r="FTD3114" s="206"/>
      <c r="FTE3114" s="206"/>
      <c r="FTF3114" s="206"/>
      <c r="FTG3114" s="206"/>
      <c r="FTH3114" s="206"/>
      <c r="FTI3114" s="206"/>
      <c r="FTJ3114" s="206"/>
      <c r="FTK3114" s="206"/>
      <c r="FTL3114" s="206"/>
      <c r="FTM3114" s="206"/>
      <c r="FTN3114" s="206"/>
      <c r="FTO3114" s="206"/>
      <c r="FTP3114" s="206"/>
      <c r="FTQ3114" s="206"/>
      <c r="FTR3114" s="206"/>
      <c r="FTS3114" s="206"/>
      <c r="FTT3114" s="206"/>
      <c r="FTU3114" s="206"/>
      <c r="FTV3114" s="206"/>
      <c r="FTW3114" s="206"/>
      <c r="FTX3114" s="206"/>
      <c r="FTY3114" s="206"/>
      <c r="FTZ3114" s="206"/>
      <c r="FUA3114" s="206"/>
      <c r="FUB3114" s="206"/>
      <c r="FUC3114" s="206"/>
      <c r="FUD3114" s="206"/>
      <c r="FUE3114" s="206"/>
      <c r="FUF3114" s="206"/>
      <c r="FUG3114" s="206"/>
      <c r="FUH3114" s="206"/>
      <c r="FUI3114" s="206"/>
      <c r="FUJ3114" s="206"/>
      <c r="FUK3114" s="206"/>
      <c r="FUL3114" s="206"/>
      <c r="FUM3114" s="206"/>
      <c r="FUN3114" s="206"/>
      <c r="FUO3114" s="206"/>
      <c r="FUP3114" s="206"/>
      <c r="FUQ3114" s="206"/>
      <c r="FUR3114" s="206"/>
      <c r="FUS3114" s="206"/>
      <c r="FUT3114" s="206"/>
      <c r="FUU3114" s="206"/>
      <c r="FUV3114" s="206"/>
      <c r="FUW3114" s="206"/>
      <c r="FUX3114" s="206"/>
      <c r="FUY3114" s="206"/>
      <c r="FUZ3114" s="206"/>
      <c r="FVA3114" s="206"/>
      <c r="FVB3114" s="206"/>
      <c r="FVC3114" s="206"/>
      <c r="FVD3114" s="206"/>
      <c r="FVE3114" s="206"/>
      <c r="FVF3114" s="206"/>
      <c r="FVG3114" s="206"/>
      <c r="FVH3114" s="206"/>
      <c r="FVI3114" s="206"/>
      <c r="FVJ3114" s="206"/>
      <c r="FVK3114" s="206"/>
      <c r="FVL3114" s="206"/>
      <c r="FVM3114" s="206"/>
      <c r="FVN3114" s="206"/>
      <c r="FVO3114" s="206"/>
      <c r="FVP3114" s="206"/>
      <c r="FVQ3114" s="206"/>
      <c r="FVR3114" s="206"/>
      <c r="FVS3114" s="206"/>
      <c r="FVT3114" s="206"/>
      <c r="FVU3114" s="206"/>
      <c r="FVV3114" s="206"/>
      <c r="FVW3114" s="206"/>
      <c r="FVX3114" s="206"/>
      <c r="FVY3114" s="206"/>
      <c r="FVZ3114" s="206"/>
      <c r="FWA3114" s="206"/>
      <c r="FWB3114" s="206"/>
      <c r="FWC3114" s="206"/>
      <c r="FWD3114" s="206"/>
      <c r="FWE3114" s="206"/>
      <c r="FWF3114" s="206"/>
      <c r="FWG3114" s="206"/>
      <c r="FWH3114" s="206"/>
      <c r="FWI3114" s="206"/>
      <c r="FWJ3114" s="206"/>
      <c r="FWK3114" s="206"/>
      <c r="FWL3114" s="206"/>
      <c r="FWM3114" s="206"/>
      <c r="FWN3114" s="206"/>
      <c r="FWO3114" s="206"/>
      <c r="FWP3114" s="206"/>
      <c r="FWQ3114" s="206"/>
      <c r="FWR3114" s="206"/>
      <c r="FWS3114" s="206"/>
      <c r="FWT3114" s="206"/>
      <c r="FWU3114" s="206"/>
      <c r="FWV3114" s="206"/>
      <c r="FWW3114" s="206"/>
      <c r="FWX3114" s="206"/>
      <c r="FWY3114" s="206"/>
      <c r="FWZ3114" s="206"/>
      <c r="FXA3114" s="206"/>
      <c r="FXB3114" s="206"/>
      <c r="FXC3114" s="206"/>
      <c r="FXD3114" s="206"/>
      <c r="FXE3114" s="206"/>
      <c r="FXF3114" s="206"/>
      <c r="FXG3114" s="206"/>
      <c r="FXH3114" s="206"/>
      <c r="FXI3114" s="206"/>
      <c r="FXJ3114" s="206"/>
      <c r="FXK3114" s="206"/>
      <c r="FXL3114" s="206"/>
      <c r="FXM3114" s="206"/>
      <c r="FXN3114" s="206"/>
      <c r="FXO3114" s="206"/>
      <c r="FXP3114" s="206"/>
      <c r="FXQ3114" s="206"/>
      <c r="FXR3114" s="206"/>
      <c r="FXS3114" s="206"/>
      <c r="FXT3114" s="206"/>
      <c r="FXU3114" s="206"/>
      <c r="FXV3114" s="206"/>
      <c r="FXW3114" s="206"/>
      <c r="FXX3114" s="206"/>
      <c r="FXY3114" s="206"/>
      <c r="FXZ3114" s="206"/>
      <c r="FYA3114" s="206"/>
      <c r="FYB3114" s="206"/>
      <c r="FYC3114" s="206"/>
      <c r="FYD3114" s="206"/>
      <c r="FYE3114" s="206"/>
      <c r="FYF3114" s="206"/>
      <c r="FYG3114" s="206"/>
      <c r="FYH3114" s="206"/>
      <c r="FYI3114" s="206"/>
      <c r="FYJ3114" s="206"/>
      <c r="FYK3114" s="206"/>
      <c r="FYL3114" s="206"/>
      <c r="FYM3114" s="206"/>
      <c r="FYN3114" s="206"/>
      <c r="FYO3114" s="206"/>
      <c r="FYP3114" s="206"/>
      <c r="FYQ3114" s="206"/>
      <c r="FYR3114" s="206"/>
      <c r="FYS3114" s="206"/>
      <c r="FYT3114" s="206"/>
      <c r="FYU3114" s="206"/>
      <c r="FYV3114" s="206"/>
      <c r="FYW3114" s="206"/>
      <c r="FYX3114" s="206"/>
      <c r="FYY3114" s="206"/>
      <c r="FYZ3114" s="206"/>
      <c r="FZA3114" s="206"/>
      <c r="FZB3114" s="206"/>
      <c r="FZC3114" s="206"/>
      <c r="FZD3114" s="206"/>
      <c r="FZE3114" s="206"/>
      <c r="FZF3114" s="206"/>
      <c r="FZG3114" s="206"/>
      <c r="FZH3114" s="206"/>
      <c r="FZI3114" s="206"/>
      <c r="FZJ3114" s="206"/>
      <c r="FZK3114" s="206"/>
      <c r="FZL3114" s="206"/>
      <c r="FZM3114" s="206"/>
      <c r="FZN3114" s="206"/>
      <c r="FZO3114" s="206"/>
      <c r="FZP3114" s="206"/>
      <c r="FZQ3114" s="206"/>
      <c r="FZR3114" s="206"/>
      <c r="FZS3114" s="206"/>
      <c r="FZT3114" s="206"/>
      <c r="FZU3114" s="206"/>
      <c r="FZV3114" s="206"/>
      <c r="FZW3114" s="206"/>
      <c r="FZX3114" s="206"/>
      <c r="FZY3114" s="206"/>
      <c r="FZZ3114" s="206"/>
      <c r="GAA3114" s="206"/>
      <c r="GAB3114" s="206"/>
      <c r="GAC3114" s="206"/>
      <c r="GAD3114" s="206"/>
      <c r="GAE3114" s="206"/>
      <c r="GAF3114" s="206"/>
      <c r="GAG3114" s="206"/>
      <c r="GAH3114" s="206"/>
      <c r="GAI3114" s="206"/>
      <c r="GAJ3114" s="206"/>
      <c r="GAK3114" s="206"/>
      <c r="GAL3114" s="206"/>
      <c r="GAM3114" s="206"/>
      <c r="GAN3114" s="206"/>
      <c r="GAO3114" s="206"/>
      <c r="GAP3114" s="206"/>
      <c r="GAQ3114" s="206"/>
      <c r="GAR3114" s="206"/>
      <c r="GAS3114" s="206"/>
      <c r="GAT3114" s="206"/>
      <c r="GAU3114" s="206"/>
      <c r="GAV3114" s="206"/>
      <c r="GAW3114" s="206"/>
      <c r="GAX3114" s="206"/>
      <c r="GAY3114" s="206"/>
      <c r="GAZ3114" s="206"/>
      <c r="GBA3114" s="206"/>
      <c r="GBB3114" s="206"/>
      <c r="GBC3114" s="206"/>
      <c r="GBD3114" s="206"/>
      <c r="GBE3114" s="206"/>
      <c r="GBF3114" s="206"/>
      <c r="GBG3114" s="206"/>
      <c r="GBH3114" s="206"/>
      <c r="GBI3114" s="206"/>
      <c r="GBJ3114" s="206"/>
      <c r="GBK3114" s="206"/>
      <c r="GBL3114" s="206"/>
      <c r="GBM3114" s="206"/>
      <c r="GBN3114" s="206"/>
      <c r="GBO3114" s="206"/>
      <c r="GBP3114" s="206"/>
      <c r="GBQ3114" s="206"/>
      <c r="GBR3114" s="206"/>
      <c r="GBS3114" s="206"/>
      <c r="GBT3114" s="206"/>
      <c r="GBU3114" s="206"/>
      <c r="GBV3114" s="206"/>
      <c r="GBW3114" s="206"/>
      <c r="GBX3114" s="206"/>
      <c r="GBY3114" s="206"/>
      <c r="GBZ3114" s="206"/>
      <c r="GCA3114" s="206"/>
      <c r="GCB3114" s="206"/>
      <c r="GCC3114" s="206"/>
      <c r="GCD3114" s="206"/>
      <c r="GCE3114" s="206"/>
      <c r="GCF3114" s="206"/>
      <c r="GCG3114" s="206"/>
      <c r="GCH3114" s="206"/>
      <c r="GCI3114" s="206"/>
      <c r="GCJ3114" s="206"/>
      <c r="GCK3114" s="206"/>
      <c r="GCL3114" s="206"/>
      <c r="GCM3114" s="206"/>
      <c r="GCN3114" s="206"/>
      <c r="GCO3114" s="206"/>
      <c r="GCP3114" s="206"/>
      <c r="GCQ3114" s="206"/>
      <c r="GCR3114" s="206"/>
      <c r="GCS3114" s="206"/>
      <c r="GCT3114" s="206"/>
      <c r="GCU3114" s="206"/>
      <c r="GCV3114" s="206"/>
      <c r="GCW3114" s="206"/>
      <c r="GCX3114" s="206"/>
      <c r="GCY3114" s="206"/>
      <c r="GCZ3114" s="206"/>
      <c r="GDA3114" s="206"/>
      <c r="GDB3114" s="206"/>
      <c r="GDC3114" s="206"/>
      <c r="GDD3114" s="206"/>
      <c r="GDE3114" s="206"/>
      <c r="GDF3114" s="206"/>
      <c r="GDG3114" s="206"/>
      <c r="GDH3114" s="206"/>
      <c r="GDI3114" s="206"/>
      <c r="GDJ3114" s="206"/>
      <c r="GDK3114" s="206"/>
      <c r="GDL3114" s="206"/>
      <c r="GDM3114" s="206"/>
      <c r="GDN3114" s="206"/>
      <c r="GDO3114" s="206"/>
      <c r="GDP3114" s="206"/>
      <c r="GDQ3114" s="206"/>
      <c r="GDR3114" s="206"/>
      <c r="GDS3114" s="206"/>
      <c r="GDT3114" s="206"/>
      <c r="GDU3114" s="206"/>
      <c r="GDV3114" s="206"/>
      <c r="GDW3114" s="206"/>
      <c r="GDX3114" s="206"/>
      <c r="GDY3114" s="206"/>
      <c r="GDZ3114" s="206"/>
      <c r="GEA3114" s="206"/>
      <c r="GEB3114" s="206"/>
      <c r="GEC3114" s="206"/>
      <c r="GED3114" s="206"/>
      <c r="GEE3114" s="206"/>
      <c r="GEF3114" s="206"/>
      <c r="GEG3114" s="206"/>
      <c r="GEH3114" s="206"/>
      <c r="GEI3114" s="206"/>
      <c r="GEJ3114" s="206"/>
      <c r="GEK3114" s="206"/>
      <c r="GEL3114" s="206"/>
      <c r="GEM3114" s="206"/>
      <c r="GEN3114" s="206"/>
      <c r="GEO3114" s="206"/>
      <c r="GEP3114" s="206"/>
      <c r="GEQ3114" s="206"/>
      <c r="GER3114" s="206"/>
      <c r="GES3114" s="206"/>
      <c r="GET3114" s="206"/>
      <c r="GEU3114" s="206"/>
      <c r="GEV3114" s="206"/>
      <c r="GEW3114" s="206"/>
      <c r="GEX3114" s="206"/>
      <c r="GEY3114" s="206"/>
      <c r="GEZ3114" s="206"/>
      <c r="GFA3114" s="206"/>
      <c r="GFB3114" s="206"/>
      <c r="GFC3114" s="206"/>
      <c r="GFD3114" s="206"/>
      <c r="GFE3114" s="206"/>
      <c r="GFF3114" s="206"/>
      <c r="GFG3114" s="206"/>
      <c r="GFH3114" s="206"/>
      <c r="GFI3114" s="206"/>
      <c r="GFJ3114" s="206"/>
      <c r="GFK3114" s="206"/>
      <c r="GFL3114" s="206"/>
      <c r="GFM3114" s="206"/>
      <c r="GFN3114" s="206"/>
      <c r="GFO3114" s="206"/>
      <c r="GFP3114" s="206"/>
      <c r="GFQ3114" s="206"/>
      <c r="GFR3114" s="206"/>
      <c r="GFS3114" s="206"/>
      <c r="GFT3114" s="206"/>
      <c r="GFU3114" s="206"/>
      <c r="GFV3114" s="206"/>
      <c r="GFW3114" s="206"/>
      <c r="GFX3114" s="206"/>
      <c r="GFY3114" s="206"/>
      <c r="GFZ3114" s="206"/>
      <c r="GGA3114" s="206"/>
      <c r="GGB3114" s="206"/>
      <c r="GGC3114" s="206"/>
      <c r="GGD3114" s="206"/>
      <c r="GGE3114" s="206"/>
      <c r="GGF3114" s="206"/>
      <c r="GGG3114" s="206"/>
      <c r="GGH3114" s="206"/>
      <c r="GGI3114" s="206"/>
      <c r="GGJ3114" s="206"/>
      <c r="GGK3114" s="206"/>
      <c r="GGL3114" s="206"/>
      <c r="GGM3114" s="206"/>
      <c r="GGN3114" s="206"/>
      <c r="GGO3114" s="206"/>
      <c r="GGP3114" s="206"/>
      <c r="GGQ3114" s="206"/>
      <c r="GGR3114" s="206"/>
      <c r="GGS3114" s="206"/>
      <c r="GGT3114" s="206"/>
      <c r="GGU3114" s="206"/>
      <c r="GGV3114" s="206"/>
      <c r="GGW3114" s="206"/>
      <c r="GGX3114" s="206"/>
      <c r="GGY3114" s="206"/>
      <c r="GGZ3114" s="206"/>
      <c r="GHA3114" s="206"/>
      <c r="GHB3114" s="206"/>
      <c r="GHC3114" s="206"/>
      <c r="GHD3114" s="206"/>
      <c r="GHE3114" s="206"/>
      <c r="GHF3114" s="206"/>
      <c r="GHG3114" s="206"/>
      <c r="GHH3114" s="206"/>
      <c r="GHI3114" s="206"/>
      <c r="GHJ3114" s="206"/>
      <c r="GHK3114" s="206"/>
      <c r="GHL3114" s="206"/>
      <c r="GHM3114" s="206"/>
      <c r="GHN3114" s="206"/>
      <c r="GHO3114" s="206"/>
      <c r="GHP3114" s="206"/>
      <c r="GHQ3114" s="206"/>
      <c r="GHR3114" s="206"/>
      <c r="GHS3114" s="206"/>
      <c r="GHT3114" s="206"/>
      <c r="GHU3114" s="206"/>
      <c r="GHV3114" s="206"/>
      <c r="GHW3114" s="206"/>
      <c r="GHX3114" s="206"/>
      <c r="GHY3114" s="206"/>
      <c r="GHZ3114" s="206"/>
      <c r="GIA3114" s="206"/>
      <c r="GIB3114" s="206"/>
      <c r="GIC3114" s="206"/>
      <c r="GID3114" s="206"/>
      <c r="GIE3114" s="206"/>
      <c r="GIF3114" s="206"/>
      <c r="GIG3114" s="206"/>
      <c r="GIH3114" s="206"/>
      <c r="GII3114" s="206"/>
      <c r="GIJ3114" s="206"/>
      <c r="GIK3114" s="206"/>
      <c r="GIL3114" s="206"/>
      <c r="GIM3114" s="206"/>
      <c r="GIN3114" s="206"/>
      <c r="GIO3114" s="206"/>
      <c r="GIP3114" s="206"/>
      <c r="GIQ3114" s="206"/>
      <c r="GIR3114" s="206"/>
      <c r="GIS3114" s="206"/>
      <c r="GIT3114" s="206"/>
      <c r="GIU3114" s="206"/>
      <c r="GIV3114" s="206"/>
      <c r="GIW3114" s="206"/>
      <c r="GIX3114" s="206"/>
      <c r="GIY3114" s="206"/>
      <c r="GIZ3114" s="206"/>
      <c r="GJA3114" s="206"/>
      <c r="GJB3114" s="206"/>
      <c r="GJC3114" s="206"/>
      <c r="GJD3114" s="206"/>
      <c r="GJE3114" s="206"/>
      <c r="GJF3114" s="206"/>
      <c r="GJG3114" s="206"/>
      <c r="GJH3114" s="206"/>
      <c r="GJI3114" s="206"/>
      <c r="GJJ3114" s="206"/>
      <c r="GJK3114" s="206"/>
      <c r="GJL3114" s="206"/>
      <c r="GJM3114" s="206"/>
      <c r="GJN3114" s="206"/>
      <c r="GJO3114" s="206"/>
      <c r="GJP3114" s="206"/>
      <c r="GJQ3114" s="206"/>
      <c r="GJR3114" s="206"/>
      <c r="GJS3114" s="206"/>
      <c r="GJT3114" s="206"/>
      <c r="GJU3114" s="206"/>
      <c r="GJV3114" s="206"/>
      <c r="GJW3114" s="206"/>
      <c r="GJX3114" s="206"/>
      <c r="GJY3114" s="206"/>
      <c r="GJZ3114" s="206"/>
      <c r="GKA3114" s="206"/>
      <c r="GKB3114" s="206"/>
      <c r="GKC3114" s="206"/>
      <c r="GKD3114" s="206"/>
      <c r="GKE3114" s="206"/>
      <c r="GKF3114" s="206"/>
      <c r="GKG3114" s="206"/>
      <c r="GKH3114" s="206"/>
      <c r="GKI3114" s="206"/>
      <c r="GKJ3114" s="206"/>
      <c r="GKK3114" s="206"/>
      <c r="GKL3114" s="206"/>
      <c r="GKM3114" s="206"/>
      <c r="GKN3114" s="206"/>
      <c r="GKO3114" s="206"/>
      <c r="GKP3114" s="206"/>
      <c r="GKQ3114" s="206"/>
      <c r="GKR3114" s="206"/>
      <c r="GKS3114" s="206"/>
      <c r="GKT3114" s="206"/>
      <c r="GKU3114" s="206"/>
      <c r="GKV3114" s="206"/>
      <c r="GKW3114" s="206"/>
      <c r="GKX3114" s="206"/>
      <c r="GKY3114" s="206"/>
      <c r="GKZ3114" s="206"/>
      <c r="GLA3114" s="206"/>
      <c r="GLB3114" s="206"/>
      <c r="GLC3114" s="206"/>
      <c r="GLD3114" s="206"/>
      <c r="GLE3114" s="206"/>
      <c r="GLF3114" s="206"/>
      <c r="GLG3114" s="206"/>
      <c r="GLH3114" s="206"/>
      <c r="GLI3114" s="206"/>
      <c r="GLJ3114" s="206"/>
      <c r="GLK3114" s="206"/>
      <c r="GLL3114" s="206"/>
      <c r="GLM3114" s="206"/>
      <c r="GLN3114" s="206"/>
      <c r="GLO3114" s="206"/>
      <c r="GLP3114" s="206"/>
      <c r="GLQ3114" s="206"/>
      <c r="GLR3114" s="206"/>
      <c r="GLS3114" s="206"/>
      <c r="GLT3114" s="206"/>
      <c r="GLU3114" s="206"/>
      <c r="GLV3114" s="206"/>
      <c r="GLW3114" s="206"/>
      <c r="GLX3114" s="206"/>
      <c r="GLY3114" s="206"/>
      <c r="GLZ3114" s="206"/>
      <c r="GMA3114" s="206"/>
      <c r="GMB3114" s="206"/>
      <c r="GMC3114" s="206"/>
      <c r="GMD3114" s="206"/>
      <c r="GME3114" s="206"/>
      <c r="GMF3114" s="206"/>
      <c r="GMG3114" s="206"/>
      <c r="GMH3114" s="206"/>
      <c r="GMI3114" s="206"/>
      <c r="GMJ3114" s="206"/>
      <c r="GMK3114" s="206"/>
      <c r="GML3114" s="206"/>
      <c r="GMM3114" s="206"/>
      <c r="GMN3114" s="206"/>
      <c r="GMO3114" s="206"/>
      <c r="GMP3114" s="206"/>
      <c r="GMQ3114" s="206"/>
      <c r="GMR3114" s="206"/>
      <c r="GMS3114" s="206"/>
      <c r="GMT3114" s="206"/>
      <c r="GMU3114" s="206"/>
      <c r="GMV3114" s="206"/>
      <c r="GMW3114" s="206"/>
      <c r="GMX3114" s="206"/>
      <c r="GMY3114" s="206"/>
      <c r="GMZ3114" s="206"/>
      <c r="GNA3114" s="206"/>
      <c r="GNB3114" s="206"/>
      <c r="GNC3114" s="206"/>
      <c r="GND3114" s="206"/>
      <c r="GNE3114" s="206"/>
      <c r="GNF3114" s="206"/>
      <c r="GNG3114" s="206"/>
      <c r="GNH3114" s="206"/>
      <c r="GNI3114" s="206"/>
      <c r="GNJ3114" s="206"/>
      <c r="GNK3114" s="206"/>
      <c r="GNL3114" s="206"/>
      <c r="GNM3114" s="206"/>
      <c r="GNN3114" s="206"/>
      <c r="GNO3114" s="206"/>
      <c r="GNP3114" s="206"/>
      <c r="GNQ3114" s="206"/>
      <c r="GNR3114" s="206"/>
      <c r="GNS3114" s="206"/>
      <c r="GNT3114" s="206"/>
      <c r="GNU3114" s="206"/>
      <c r="GNV3114" s="206"/>
      <c r="GNW3114" s="206"/>
      <c r="GNX3114" s="206"/>
      <c r="GNY3114" s="206"/>
      <c r="GNZ3114" s="206"/>
      <c r="GOA3114" s="206"/>
      <c r="GOB3114" s="206"/>
      <c r="GOC3114" s="206"/>
      <c r="GOD3114" s="206"/>
      <c r="GOE3114" s="206"/>
      <c r="GOF3114" s="206"/>
      <c r="GOG3114" s="206"/>
      <c r="GOH3114" s="206"/>
      <c r="GOI3114" s="206"/>
      <c r="GOJ3114" s="206"/>
      <c r="GOK3114" s="206"/>
      <c r="GOL3114" s="206"/>
      <c r="GOM3114" s="206"/>
      <c r="GON3114" s="206"/>
      <c r="GOO3114" s="206"/>
      <c r="GOP3114" s="206"/>
      <c r="GOQ3114" s="206"/>
      <c r="GOR3114" s="206"/>
      <c r="GOS3114" s="206"/>
      <c r="GOT3114" s="206"/>
      <c r="GOU3114" s="206"/>
      <c r="GOV3114" s="206"/>
      <c r="GOW3114" s="206"/>
      <c r="GOX3114" s="206"/>
      <c r="GOY3114" s="206"/>
      <c r="GOZ3114" s="206"/>
      <c r="GPA3114" s="206"/>
      <c r="GPB3114" s="206"/>
      <c r="GPC3114" s="206"/>
      <c r="GPD3114" s="206"/>
      <c r="GPE3114" s="206"/>
      <c r="GPF3114" s="206"/>
      <c r="GPG3114" s="206"/>
      <c r="GPH3114" s="206"/>
      <c r="GPI3114" s="206"/>
      <c r="GPJ3114" s="206"/>
      <c r="GPK3114" s="206"/>
      <c r="GPL3114" s="206"/>
      <c r="GPM3114" s="206"/>
      <c r="GPN3114" s="206"/>
      <c r="GPO3114" s="206"/>
      <c r="GPP3114" s="206"/>
      <c r="GPQ3114" s="206"/>
      <c r="GPR3114" s="206"/>
      <c r="GPS3114" s="206"/>
      <c r="GPT3114" s="206"/>
      <c r="GPU3114" s="206"/>
      <c r="GPV3114" s="206"/>
      <c r="GPW3114" s="206"/>
      <c r="GPX3114" s="206"/>
      <c r="GPY3114" s="206"/>
      <c r="GPZ3114" s="206"/>
      <c r="GQA3114" s="206"/>
      <c r="GQB3114" s="206"/>
      <c r="GQC3114" s="206"/>
      <c r="GQD3114" s="206"/>
      <c r="GQE3114" s="206"/>
      <c r="GQF3114" s="206"/>
      <c r="GQG3114" s="206"/>
      <c r="GQH3114" s="206"/>
      <c r="GQI3114" s="206"/>
      <c r="GQJ3114" s="206"/>
      <c r="GQK3114" s="206"/>
      <c r="GQL3114" s="206"/>
      <c r="GQM3114" s="206"/>
      <c r="GQN3114" s="206"/>
      <c r="GQO3114" s="206"/>
      <c r="GQP3114" s="206"/>
      <c r="GQQ3114" s="206"/>
      <c r="GQR3114" s="206"/>
      <c r="GQS3114" s="206"/>
      <c r="GQT3114" s="206"/>
      <c r="GQU3114" s="206"/>
      <c r="GQV3114" s="206"/>
      <c r="GQW3114" s="206"/>
      <c r="GQX3114" s="206"/>
      <c r="GQY3114" s="206"/>
      <c r="GQZ3114" s="206"/>
      <c r="GRA3114" s="206"/>
      <c r="GRB3114" s="206"/>
      <c r="GRC3114" s="206"/>
      <c r="GRD3114" s="206"/>
      <c r="GRE3114" s="206"/>
      <c r="GRF3114" s="206"/>
      <c r="GRG3114" s="206"/>
      <c r="GRH3114" s="206"/>
      <c r="GRI3114" s="206"/>
      <c r="GRJ3114" s="206"/>
      <c r="GRK3114" s="206"/>
      <c r="GRL3114" s="206"/>
      <c r="GRM3114" s="206"/>
      <c r="GRN3114" s="206"/>
      <c r="GRO3114" s="206"/>
      <c r="GRP3114" s="206"/>
      <c r="GRQ3114" s="206"/>
      <c r="GRR3114" s="206"/>
      <c r="GRS3114" s="206"/>
      <c r="GRT3114" s="206"/>
      <c r="GRU3114" s="206"/>
      <c r="GRV3114" s="206"/>
      <c r="GRW3114" s="206"/>
      <c r="GRX3114" s="206"/>
      <c r="GRY3114" s="206"/>
      <c r="GRZ3114" s="206"/>
      <c r="GSA3114" s="206"/>
      <c r="GSB3114" s="206"/>
      <c r="GSC3114" s="206"/>
      <c r="GSD3114" s="206"/>
      <c r="GSE3114" s="206"/>
      <c r="GSF3114" s="206"/>
      <c r="GSG3114" s="206"/>
      <c r="GSH3114" s="206"/>
      <c r="GSI3114" s="206"/>
      <c r="GSJ3114" s="206"/>
      <c r="GSK3114" s="206"/>
      <c r="GSL3114" s="206"/>
      <c r="GSM3114" s="206"/>
      <c r="GSN3114" s="206"/>
      <c r="GSO3114" s="206"/>
      <c r="GSP3114" s="206"/>
      <c r="GSQ3114" s="206"/>
      <c r="GSR3114" s="206"/>
      <c r="GSS3114" s="206"/>
      <c r="GST3114" s="206"/>
      <c r="GSU3114" s="206"/>
      <c r="GSV3114" s="206"/>
      <c r="GSW3114" s="206"/>
      <c r="GSX3114" s="206"/>
      <c r="GSY3114" s="206"/>
      <c r="GSZ3114" s="206"/>
      <c r="GTA3114" s="206"/>
      <c r="GTB3114" s="206"/>
      <c r="GTC3114" s="206"/>
      <c r="GTD3114" s="206"/>
      <c r="GTE3114" s="206"/>
      <c r="GTF3114" s="206"/>
      <c r="GTG3114" s="206"/>
      <c r="GTH3114" s="206"/>
      <c r="GTI3114" s="206"/>
      <c r="GTJ3114" s="206"/>
      <c r="GTK3114" s="206"/>
      <c r="GTL3114" s="206"/>
      <c r="GTM3114" s="206"/>
      <c r="GTN3114" s="206"/>
      <c r="GTO3114" s="206"/>
      <c r="GTP3114" s="206"/>
      <c r="GTQ3114" s="206"/>
      <c r="GTR3114" s="206"/>
      <c r="GTS3114" s="206"/>
      <c r="GTT3114" s="206"/>
      <c r="GTU3114" s="206"/>
      <c r="GTV3114" s="206"/>
      <c r="GTW3114" s="206"/>
      <c r="GTX3114" s="206"/>
      <c r="GTY3114" s="206"/>
      <c r="GTZ3114" s="206"/>
      <c r="GUA3114" s="206"/>
      <c r="GUB3114" s="206"/>
      <c r="GUC3114" s="206"/>
      <c r="GUD3114" s="206"/>
      <c r="GUE3114" s="206"/>
      <c r="GUF3114" s="206"/>
      <c r="GUG3114" s="206"/>
      <c r="GUH3114" s="206"/>
      <c r="GUI3114" s="206"/>
      <c r="GUJ3114" s="206"/>
      <c r="GUK3114" s="206"/>
      <c r="GUL3114" s="206"/>
      <c r="GUM3114" s="206"/>
      <c r="GUN3114" s="206"/>
      <c r="GUO3114" s="206"/>
      <c r="GUP3114" s="206"/>
      <c r="GUQ3114" s="206"/>
      <c r="GUR3114" s="206"/>
      <c r="GUS3114" s="206"/>
      <c r="GUT3114" s="206"/>
      <c r="GUU3114" s="206"/>
      <c r="GUV3114" s="206"/>
      <c r="GUW3114" s="206"/>
      <c r="GUX3114" s="206"/>
      <c r="GUY3114" s="206"/>
      <c r="GUZ3114" s="206"/>
      <c r="GVA3114" s="206"/>
      <c r="GVB3114" s="206"/>
      <c r="GVC3114" s="206"/>
      <c r="GVD3114" s="206"/>
      <c r="GVE3114" s="206"/>
      <c r="GVF3114" s="206"/>
      <c r="GVG3114" s="206"/>
      <c r="GVH3114" s="206"/>
      <c r="GVI3114" s="206"/>
      <c r="GVJ3114" s="206"/>
      <c r="GVK3114" s="206"/>
      <c r="GVL3114" s="206"/>
      <c r="GVM3114" s="206"/>
      <c r="GVN3114" s="206"/>
      <c r="GVO3114" s="206"/>
      <c r="GVP3114" s="206"/>
      <c r="GVQ3114" s="206"/>
      <c r="GVR3114" s="206"/>
      <c r="GVS3114" s="206"/>
      <c r="GVT3114" s="206"/>
      <c r="GVU3114" s="206"/>
      <c r="GVV3114" s="206"/>
      <c r="GVW3114" s="206"/>
      <c r="GVX3114" s="206"/>
      <c r="GVY3114" s="206"/>
      <c r="GVZ3114" s="206"/>
      <c r="GWA3114" s="206"/>
      <c r="GWB3114" s="206"/>
      <c r="GWC3114" s="206"/>
      <c r="GWD3114" s="206"/>
      <c r="GWE3114" s="206"/>
      <c r="GWF3114" s="206"/>
      <c r="GWG3114" s="206"/>
      <c r="GWH3114" s="206"/>
      <c r="GWI3114" s="206"/>
      <c r="GWJ3114" s="206"/>
      <c r="GWK3114" s="206"/>
      <c r="GWL3114" s="206"/>
      <c r="GWM3114" s="206"/>
      <c r="GWN3114" s="206"/>
      <c r="GWO3114" s="206"/>
      <c r="GWP3114" s="206"/>
      <c r="GWQ3114" s="206"/>
      <c r="GWR3114" s="206"/>
      <c r="GWS3114" s="206"/>
      <c r="GWT3114" s="206"/>
      <c r="GWU3114" s="206"/>
      <c r="GWV3114" s="206"/>
      <c r="GWW3114" s="206"/>
      <c r="GWX3114" s="206"/>
      <c r="GWY3114" s="206"/>
      <c r="GWZ3114" s="206"/>
      <c r="GXA3114" s="206"/>
      <c r="GXB3114" s="206"/>
      <c r="GXC3114" s="206"/>
      <c r="GXD3114" s="206"/>
      <c r="GXE3114" s="206"/>
      <c r="GXF3114" s="206"/>
      <c r="GXG3114" s="206"/>
      <c r="GXH3114" s="206"/>
      <c r="GXI3114" s="206"/>
      <c r="GXJ3114" s="206"/>
      <c r="GXK3114" s="206"/>
      <c r="GXL3114" s="206"/>
      <c r="GXM3114" s="206"/>
      <c r="GXN3114" s="206"/>
      <c r="GXO3114" s="206"/>
      <c r="GXP3114" s="206"/>
      <c r="GXQ3114" s="206"/>
      <c r="GXR3114" s="206"/>
      <c r="GXS3114" s="206"/>
      <c r="GXT3114" s="206"/>
      <c r="GXU3114" s="206"/>
      <c r="GXV3114" s="206"/>
      <c r="GXW3114" s="206"/>
      <c r="GXX3114" s="206"/>
      <c r="GXY3114" s="206"/>
      <c r="GXZ3114" s="206"/>
      <c r="GYA3114" s="206"/>
      <c r="GYB3114" s="206"/>
      <c r="GYC3114" s="206"/>
      <c r="GYD3114" s="206"/>
      <c r="GYE3114" s="206"/>
      <c r="GYF3114" s="206"/>
      <c r="GYG3114" s="206"/>
      <c r="GYH3114" s="206"/>
      <c r="GYI3114" s="206"/>
      <c r="GYJ3114" s="206"/>
      <c r="GYK3114" s="206"/>
      <c r="GYL3114" s="206"/>
      <c r="GYM3114" s="206"/>
      <c r="GYN3114" s="206"/>
      <c r="GYO3114" s="206"/>
      <c r="GYP3114" s="206"/>
      <c r="GYQ3114" s="206"/>
      <c r="GYR3114" s="206"/>
      <c r="GYS3114" s="206"/>
      <c r="GYT3114" s="206"/>
      <c r="GYU3114" s="206"/>
      <c r="GYV3114" s="206"/>
      <c r="GYW3114" s="206"/>
      <c r="GYX3114" s="206"/>
      <c r="GYY3114" s="206"/>
      <c r="GYZ3114" s="206"/>
      <c r="GZA3114" s="206"/>
      <c r="GZB3114" s="206"/>
      <c r="GZC3114" s="206"/>
      <c r="GZD3114" s="206"/>
      <c r="GZE3114" s="206"/>
      <c r="GZF3114" s="206"/>
      <c r="GZG3114" s="206"/>
      <c r="GZH3114" s="206"/>
      <c r="GZI3114" s="206"/>
      <c r="GZJ3114" s="206"/>
      <c r="GZK3114" s="206"/>
      <c r="GZL3114" s="206"/>
      <c r="GZM3114" s="206"/>
      <c r="GZN3114" s="206"/>
      <c r="GZO3114" s="206"/>
      <c r="GZP3114" s="206"/>
      <c r="GZQ3114" s="206"/>
      <c r="GZR3114" s="206"/>
      <c r="GZS3114" s="206"/>
      <c r="GZT3114" s="206"/>
      <c r="GZU3114" s="206"/>
      <c r="GZV3114" s="206"/>
      <c r="GZW3114" s="206"/>
      <c r="GZX3114" s="206"/>
      <c r="GZY3114" s="206"/>
      <c r="GZZ3114" s="206"/>
      <c r="HAA3114" s="206"/>
      <c r="HAB3114" s="206"/>
      <c r="HAC3114" s="206"/>
      <c r="HAD3114" s="206"/>
      <c r="HAE3114" s="206"/>
      <c r="HAF3114" s="206"/>
      <c r="HAG3114" s="206"/>
      <c r="HAH3114" s="206"/>
      <c r="HAI3114" s="206"/>
      <c r="HAJ3114" s="206"/>
      <c r="HAK3114" s="206"/>
      <c r="HAL3114" s="206"/>
      <c r="HAM3114" s="206"/>
      <c r="HAN3114" s="206"/>
      <c r="HAO3114" s="206"/>
      <c r="HAP3114" s="206"/>
      <c r="HAQ3114" s="206"/>
      <c r="HAR3114" s="206"/>
      <c r="HAS3114" s="206"/>
      <c r="HAT3114" s="206"/>
      <c r="HAU3114" s="206"/>
      <c r="HAV3114" s="206"/>
      <c r="HAW3114" s="206"/>
      <c r="HAX3114" s="206"/>
      <c r="HAY3114" s="206"/>
      <c r="HAZ3114" s="206"/>
      <c r="HBA3114" s="206"/>
      <c r="HBB3114" s="206"/>
      <c r="HBC3114" s="206"/>
      <c r="HBD3114" s="206"/>
      <c r="HBE3114" s="206"/>
      <c r="HBF3114" s="206"/>
      <c r="HBG3114" s="206"/>
      <c r="HBH3114" s="206"/>
      <c r="HBI3114" s="206"/>
      <c r="HBJ3114" s="206"/>
      <c r="HBK3114" s="206"/>
      <c r="HBL3114" s="206"/>
      <c r="HBM3114" s="206"/>
      <c r="HBN3114" s="206"/>
      <c r="HBO3114" s="206"/>
      <c r="HBP3114" s="206"/>
      <c r="HBQ3114" s="206"/>
      <c r="HBR3114" s="206"/>
      <c r="HBS3114" s="206"/>
      <c r="HBT3114" s="206"/>
      <c r="HBU3114" s="206"/>
      <c r="HBV3114" s="206"/>
      <c r="HBW3114" s="206"/>
      <c r="HBX3114" s="206"/>
      <c r="HBY3114" s="206"/>
      <c r="HBZ3114" s="206"/>
      <c r="HCA3114" s="206"/>
      <c r="HCB3114" s="206"/>
      <c r="HCC3114" s="206"/>
      <c r="HCD3114" s="206"/>
      <c r="HCE3114" s="206"/>
      <c r="HCF3114" s="206"/>
      <c r="HCG3114" s="206"/>
      <c r="HCH3114" s="206"/>
      <c r="HCI3114" s="206"/>
      <c r="HCJ3114" s="206"/>
      <c r="HCK3114" s="206"/>
      <c r="HCL3114" s="206"/>
      <c r="HCM3114" s="206"/>
      <c r="HCN3114" s="206"/>
      <c r="HCO3114" s="206"/>
      <c r="HCP3114" s="206"/>
      <c r="HCQ3114" s="206"/>
      <c r="HCR3114" s="206"/>
      <c r="HCS3114" s="206"/>
      <c r="HCT3114" s="206"/>
      <c r="HCU3114" s="206"/>
      <c r="HCV3114" s="206"/>
      <c r="HCW3114" s="206"/>
      <c r="HCX3114" s="206"/>
      <c r="HCY3114" s="206"/>
      <c r="HCZ3114" s="206"/>
      <c r="HDA3114" s="206"/>
      <c r="HDB3114" s="206"/>
      <c r="HDC3114" s="206"/>
      <c r="HDD3114" s="206"/>
      <c r="HDE3114" s="206"/>
      <c r="HDF3114" s="206"/>
      <c r="HDG3114" s="206"/>
      <c r="HDH3114" s="206"/>
      <c r="HDI3114" s="206"/>
      <c r="HDJ3114" s="206"/>
      <c r="HDK3114" s="206"/>
      <c r="HDL3114" s="206"/>
      <c r="HDM3114" s="206"/>
      <c r="HDN3114" s="206"/>
      <c r="HDO3114" s="206"/>
      <c r="HDP3114" s="206"/>
      <c r="HDQ3114" s="206"/>
      <c r="HDR3114" s="206"/>
      <c r="HDS3114" s="206"/>
      <c r="HDT3114" s="206"/>
      <c r="HDU3114" s="206"/>
      <c r="HDV3114" s="206"/>
      <c r="HDW3114" s="206"/>
      <c r="HDX3114" s="206"/>
      <c r="HDY3114" s="206"/>
      <c r="HDZ3114" s="206"/>
      <c r="HEA3114" s="206"/>
      <c r="HEB3114" s="206"/>
      <c r="HEC3114" s="206"/>
      <c r="HED3114" s="206"/>
      <c r="HEE3114" s="206"/>
      <c r="HEF3114" s="206"/>
      <c r="HEG3114" s="206"/>
      <c r="HEH3114" s="206"/>
      <c r="HEI3114" s="206"/>
      <c r="HEJ3114" s="206"/>
      <c r="HEK3114" s="206"/>
      <c r="HEL3114" s="206"/>
      <c r="HEM3114" s="206"/>
      <c r="HEN3114" s="206"/>
      <c r="HEO3114" s="206"/>
      <c r="HEP3114" s="206"/>
      <c r="HEQ3114" s="206"/>
      <c r="HER3114" s="206"/>
      <c r="HES3114" s="206"/>
      <c r="HET3114" s="206"/>
      <c r="HEU3114" s="206"/>
      <c r="HEV3114" s="206"/>
      <c r="HEW3114" s="206"/>
      <c r="HEX3114" s="206"/>
      <c r="HEY3114" s="206"/>
      <c r="HEZ3114" s="206"/>
      <c r="HFA3114" s="206"/>
      <c r="HFB3114" s="206"/>
      <c r="HFC3114" s="206"/>
      <c r="HFD3114" s="206"/>
      <c r="HFE3114" s="206"/>
      <c r="HFF3114" s="206"/>
      <c r="HFG3114" s="206"/>
      <c r="HFH3114" s="206"/>
      <c r="HFI3114" s="206"/>
      <c r="HFJ3114" s="206"/>
      <c r="HFK3114" s="206"/>
      <c r="HFL3114" s="206"/>
      <c r="HFM3114" s="206"/>
      <c r="HFN3114" s="206"/>
      <c r="HFO3114" s="206"/>
      <c r="HFP3114" s="206"/>
      <c r="HFQ3114" s="206"/>
      <c r="HFR3114" s="206"/>
      <c r="HFS3114" s="206"/>
      <c r="HFT3114" s="206"/>
      <c r="HFU3114" s="206"/>
      <c r="HFV3114" s="206"/>
      <c r="HFW3114" s="206"/>
      <c r="HFX3114" s="206"/>
      <c r="HFY3114" s="206"/>
      <c r="HFZ3114" s="206"/>
      <c r="HGA3114" s="206"/>
      <c r="HGB3114" s="206"/>
      <c r="HGC3114" s="206"/>
      <c r="HGD3114" s="206"/>
      <c r="HGE3114" s="206"/>
      <c r="HGF3114" s="206"/>
      <c r="HGG3114" s="206"/>
      <c r="HGH3114" s="206"/>
      <c r="HGI3114" s="206"/>
      <c r="HGJ3114" s="206"/>
      <c r="HGK3114" s="206"/>
      <c r="HGL3114" s="206"/>
      <c r="HGM3114" s="206"/>
      <c r="HGN3114" s="206"/>
      <c r="HGO3114" s="206"/>
      <c r="HGP3114" s="206"/>
      <c r="HGQ3114" s="206"/>
      <c r="HGR3114" s="206"/>
      <c r="HGS3114" s="206"/>
      <c r="HGT3114" s="206"/>
      <c r="HGU3114" s="206"/>
      <c r="HGV3114" s="206"/>
      <c r="HGW3114" s="206"/>
      <c r="HGX3114" s="206"/>
      <c r="HGY3114" s="206"/>
      <c r="HGZ3114" s="206"/>
      <c r="HHA3114" s="206"/>
      <c r="HHB3114" s="206"/>
      <c r="HHC3114" s="206"/>
      <c r="HHD3114" s="206"/>
      <c r="HHE3114" s="206"/>
      <c r="HHF3114" s="206"/>
      <c r="HHG3114" s="206"/>
      <c r="HHH3114" s="206"/>
      <c r="HHI3114" s="206"/>
      <c r="HHJ3114" s="206"/>
      <c r="HHK3114" s="206"/>
      <c r="HHL3114" s="206"/>
      <c r="HHM3114" s="206"/>
      <c r="HHN3114" s="206"/>
      <c r="HHO3114" s="206"/>
      <c r="HHP3114" s="206"/>
      <c r="HHQ3114" s="206"/>
      <c r="HHR3114" s="206"/>
      <c r="HHS3114" s="206"/>
      <c r="HHT3114" s="206"/>
      <c r="HHU3114" s="206"/>
      <c r="HHV3114" s="206"/>
      <c r="HHW3114" s="206"/>
      <c r="HHX3114" s="206"/>
      <c r="HHY3114" s="206"/>
      <c r="HHZ3114" s="206"/>
      <c r="HIA3114" s="206"/>
      <c r="HIB3114" s="206"/>
      <c r="HIC3114" s="206"/>
      <c r="HID3114" s="206"/>
      <c r="HIE3114" s="206"/>
      <c r="HIF3114" s="206"/>
      <c r="HIG3114" s="206"/>
      <c r="HIH3114" s="206"/>
      <c r="HII3114" s="206"/>
      <c r="HIJ3114" s="206"/>
      <c r="HIK3114" s="206"/>
      <c r="HIL3114" s="206"/>
      <c r="HIM3114" s="206"/>
      <c r="HIN3114" s="206"/>
      <c r="HIO3114" s="206"/>
      <c r="HIP3114" s="206"/>
      <c r="HIQ3114" s="206"/>
      <c r="HIR3114" s="206"/>
      <c r="HIS3114" s="206"/>
      <c r="HIT3114" s="206"/>
      <c r="HIU3114" s="206"/>
      <c r="HIV3114" s="206"/>
      <c r="HIW3114" s="206"/>
      <c r="HIX3114" s="206"/>
      <c r="HIY3114" s="206"/>
      <c r="HIZ3114" s="206"/>
      <c r="HJA3114" s="206"/>
      <c r="HJB3114" s="206"/>
      <c r="HJC3114" s="206"/>
      <c r="HJD3114" s="206"/>
      <c r="HJE3114" s="206"/>
      <c r="HJF3114" s="206"/>
      <c r="HJG3114" s="206"/>
      <c r="HJH3114" s="206"/>
      <c r="HJI3114" s="206"/>
      <c r="HJJ3114" s="206"/>
      <c r="HJK3114" s="206"/>
      <c r="HJL3114" s="206"/>
      <c r="HJM3114" s="206"/>
      <c r="HJN3114" s="206"/>
      <c r="HJO3114" s="206"/>
      <c r="HJP3114" s="206"/>
      <c r="HJQ3114" s="206"/>
      <c r="HJR3114" s="206"/>
      <c r="HJS3114" s="206"/>
      <c r="HJT3114" s="206"/>
      <c r="HJU3114" s="206"/>
      <c r="HJV3114" s="206"/>
      <c r="HJW3114" s="206"/>
      <c r="HJX3114" s="206"/>
      <c r="HJY3114" s="206"/>
      <c r="HJZ3114" s="206"/>
      <c r="HKA3114" s="206"/>
      <c r="HKB3114" s="206"/>
      <c r="HKC3114" s="206"/>
      <c r="HKD3114" s="206"/>
      <c r="HKE3114" s="206"/>
      <c r="HKF3114" s="206"/>
      <c r="HKG3114" s="206"/>
      <c r="HKH3114" s="206"/>
      <c r="HKI3114" s="206"/>
      <c r="HKJ3114" s="206"/>
      <c r="HKK3114" s="206"/>
      <c r="HKL3114" s="206"/>
      <c r="HKM3114" s="206"/>
      <c r="HKN3114" s="206"/>
      <c r="HKO3114" s="206"/>
      <c r="HKP3114" s="206"/>
      <c r="HKQ3114" s="206"/>
      <c r="HKR3114" s="206"/>
      <c r="HKS3114" s="206"/>
      <c r="HKT3114" s="206"/>
      <c r="HKU3114" s="206"/>
      <c r="HKV3114" s="206"/>
      <c r="HKW3114" s="206"/>
      <c r="HKX3114" s="206"/>
      <c r="HKY3114" s="206"/>
      <c r="HKZ3114" s="206"/>
      <c r="HLA3114" s="206"/>
      <c r="HLB3114" s="206"/>
      <c r="HLC3114" s="206"/>
      <c r="HLD3114" s="206"/>
      <c r="HLE3114" s="206"/>
      <c r="HLF3114" s="206"/>
      <c r="HLG3114" s="206"/>
      <c r="HLH3114" s="206"/>
      <c r="HLI3114" s="206"/>
      <c r="HLJ3114" s="206"/>
      <c r="HLK3114" s="206"/>
      <c r="HLL3114" s="206"/>
      <c r="HLM3114" s="206"/>
      <c r="HLN3114" s="206"/>
      <c r="HLO3114" s="206"/>
      <c r="HLP3114" s="206"/>
      <c r="HLQ3114" s="206"/>
      <c r="HLR3114" s="206"/>
      <c r="HLS3114" s="206"/>
      <c r="HLT3114" s="206"/>
      <c r="HLU3114" s="206"/>
      <c r="HLV3114" s="206"/>
      <c r="HLW3114" s="206"/>
      <c r="HLX3114" s="206"/>
      <c r="HLY3114" s="206"/>
      <c r="HLZ3114" s="206"/>
      <c r="HMA3114" s="206"/>
      <c r="HMB3114" s="206"/>
      <c r="HMC3114" s="206"/>
      <c r="HMD3114" s="206"/>
      <c r="HME3114" s="206"/>
      <c r="HMF3114" s="206"/>
      <c r="HMG3114" s="206"/>
      <c r="HMH3114" s="206"/>
      <c r="HMI3114" s="206"/>
      <c r="HMJ3114" s="206"/>
      <c r="HMK3114" s="206"/>
      <c r="HML3114" s="206"/>
      <c r="HMM3114" s="206"/>
      <c r="HMN3114" s="206"/>
      <c r="HMO3114" s="206"/>
      <c r="HMP3114" s="206"/>
      <c r="HMQ3114" s="206"/>
      <c r="HMR3114" s="206"/>
      <c r="HMS3114" s="206"/>
      <c r="HMT3114" s="206"/>
      <c r="HMU3114" s="206"/>
      <c r="HMV3114" s="206"/>
      <c r="HMW3114" s="206"/>
      <c r="HMX3114" s="206"/>
      <c r="HMY3114" s="206"/>
      <c r="HMZ3114" s="206"/>
      <c r="HNA3114" s="206"/>
      <c r="HNB3114" s="206"/>
      <c r="HNC3114" s="206"/>
      <c r="HND3114" s="206"/>
      <c r="HNE3114" s="206"/>
      <c r="HNF3114" s="206"/>
      <c r="HNG3114" s="206"/>
      <c r="HNH3114" s="206"/>
      <c r="HNI3114" s="206"/>
      <c r="HNJ3114" s="206"/>
      <c r="HNK3114" s="206"/>
      <c r="HNL3114" s="206"/>
      <c r="HNM3114" s="206"/>
      <c r="HNN3114" s="206"/>
      <c r="HNO3114" s="206"/>
      <c r="HNP3114" s="206"/>
      <c r="HNQ3114" s="206"/>
      <c r="HNR3114" s="206"/>
      <c r="HNS3114" s="206"/>
      <c r="HNT3114" s="206"/>
      <c r="HNU3114" s="206"/>
      <c r="HNV3114" s="206"/>
      <c r="HNW3114" s="206"/>
      <c r="HNX3114" s="206"/>
      <c r="HNY3114" s="206"/>
      <c r="HNZ3114" s="206"/>
      <c r="HOA3114" s="206"/>
      <c r="HOB3114" s="206"/>
      <c r="HOC3114" s="206"/>
      <c r="HOD3114" s="206"/>
      <c r="HOE3114" s="206"/>
      <c r="HOF3114" s="206"/>
      <c r="HOG3114" s="206"/>
      <c r="HOH3114" s="206"/>
      <c r="HOI3114" s="206"/>
      <c r="HOJ3114" s="206"/>
      <c r="HOK3114" s="206"/>
      <c r="HOL3114" s="206"/>
      <c r="HOM3114" s="206"/>
      <c r="HON3114" s="206"/>
      <c r="HOO3114" s="206"/>
      <c r="HOP3114" s="206"/>
      <c r="HOQ3114" s="206"/>
      <c r="HOR3114" s="206"/>
      <c r="HOS3114" s="206"/>
      <c r="HOT3114" s="206"/>
      <c r="HOU3114" s="206"/>
      <c r="HOV3114" s="206"/>
      <c r="HOW3114" s="206"/>
      <c r="HOX3114" s="206"/>
      <c r="HOY3114" s="206"/>
      <c r="HOZ3114" s="206"/>
      <c r="HPA3114" s="206"/>
      <c r="HPB3114" s="206"/>
      <c r="HPC3114" s="206"/>
      <c r="HPD3114" s="206"/>
      <c r="HPE3114" s="206"/>
      <c r="HPF3114" s="206"/>
      <c r="HPG3114" s="206"/>
      <c r="HPH3114" s="206"/>
      <c r="HPI3114" s="206"/>
      <c r="HPJ3114" s="206"/>
      <c r="HPK3114" s="206"/>
      <c r="HPL3114" s="206"/>
      <c r="HPM3114" s="206"/>
      <c r="HPN3114" s="206"/>
      <c r="HPO3114" s="206"/>
      <c r="HPP3114" s="206"/>
      <c r="HPQ3114" s="206"/>
      <c r="HPR3114" s="206"/>
      <c r="HPS3114" s="206"/>
      <c r="HPT3114" s="206"/>
      <c r="HPU3114" s="206"/>
      <c r="HPV3114" s="206"/>
      <c r="HPW3114" s="206"/>
      <c r="HPX3114" s="206"/>
      <c r="HPY3114" s="206"/>
      <c r="HPZ3114" s="206"/>
      <c r="HQA3114" s="206"/>
      <c r="HQB3114" s="206"/>
      <c r="HQC3114" s="206"/>
      <c r="HQD3114" s="206"/>
      <c r="HQE3114" s="206"/>
      <c r="HQF3114" s="206"/>
      <c r="HQG3114" s="206"/>
      <c r="HQH3114" s="206"/>
      <c r="HQI3114" s="206"/>
      <c r="HQJ3114" s="206"/>
      <c r="HQK3114" s="206"/>
      <c r="HQL3114" s="206"/>
      <c r="HQM3114" s="206"/>
      <c r="HQN3114" s="206"/>
      <c r="HQO3114" s="206"/>
      <c r="HQP3114" s="206"/>
      <c r="HQQ3114" s="206"/>
      <c r="HQR3114" s="206"/>
      <c r="HQS3114" s="206"/>
      <c r="HQT3114" s="206"/>
      <c r="HQU3114" s="206"/>
      <c r="HQV3114" s="206"/>
      <c r="HQW3114" s="206"/>
      <c r="HQX3114" s="206"/>
      <c r="HQY3114" s="206"/>
      <c r="HQZ3114" s="206"/>
      <c r="HRA3114" s="206"/>
      <c r="HRB3114" s="206"/>
      <c r="HRC3114" s="206"/>
      <c r="HRD3114" s="206"/>
      <c r="HRE3114" s="206"/>
      <c r="HRF3114" s="206"/>
      <c r="HRG3114" s="206"/>
      <c r="HRH3114" s="206"/>
      <c r="HRI3114" s="206"/>
      <c r="HRJ3114" s="206"/>
      <c r="HRK3114" s="206"/>
      <c r="HRL3114" s="206"/>
      <c r="HRM3114" s="206"/>
      <c r="HRN3114" s="206"/>
      <c r="HRO3114" s="206"/>
      <c r="HRP3114" s="206"/>
      <c r="HRQ3114" s="206"/>
      <c r="HRR3114" s="206"/>
      <c r="HRS3114" s="206"/>
      <c r="HRT3114" s="206"/>
      <c r="HRU3114" s="206"/>
      <c r="HRV3114" s="206"/>
      <c r="HRW3114" s="206"/>
      <c r="HRX3114" s="206"/>
      <c r="HRY3114" s="206"/>
      <c r="HRZ3114" s="206"/>
      <c r="HSA3114" s="206"/>
      <c r="HSB3114" s="206"/>
      <c r="HSC3114" s="206"/>
      <c r="HSD3114" s="206"/>
      <c r="HSE3114" s="206"/>
      <c r="HSF3114" s="206"/>
      <c r="HSG3114" s="206"/>
      <c r="HSH3114" s="206"/>
      <c r="HSI3114" s="206"/>
      <c r="HSJ3114" s="206"/>
      <c r="HSK3114" s="206"/>
      <c r="HSL3114" s="206"/>
      <c r="HSM3114" s="206"/>
      <c r="HSN3114" s="206"/>
      <c r="HSO3114" s="206"/>
      <c r="HSP3114" s="206"/>
      <c r="HSQ3114" s="206"/>
      <c r="HSR3114" s="206"/>
      <c r="HSS3114" s="206"/>
      <c r="HST3114" s="206"/>
      <c r="HSU3114" s="206"/>
      <c r="HSV3114" s="206"/>
      <c r="HSW3114" s="206"/>
      <c r="HSX3114" s="206"/>
      <c r="HSY3114" s="206"/>
      <c r="HSZ3114" s="206"/>
      <c r="HTA3114" s="206"/>
      <c r="HTB3114" s="206"/>
      <c r="HTC3114" s="206"/>
      <c r="HTD3114" s="206"/>
      <c r="HTE3114" s="206"/>
      <c r="HTF3114" s="206"/>
      <c r="HTG3114" s="206"/>
      <c r="HTH3114" s="206"/>
      <c r="HTI3114" s="206"/>
      <c r="HTJ3114" s="206"/>
      <c r="HTK3114" s="206"/>
      <c r="HTL3114" s="206"/>
      <c r="HTM3114" s="206"/>
      <c r="HTN3114" s="206"/>
      <c r="HTO3114" s="206"/>
      <c r="HTP3114" s="206"/>
      <c r="HTQ3114" s="206"/>
      <c r="HTR3114" s="206"/>
      <c r="HTS3114" s="206"/>
      <c r="HTT3114" s="206"/>
      <c r="HTU3114" s="206"/>
      <c r="HTV3114" s="206"/>
      <c r="HTW3114" s="206"/>
      <c r="HTX3114" s="206"/>
      <c r="HTY3114" s="206"/>
      <c r="HTZ3114" s="206"/>
      <c r="HUA3114" s="206"/>
      <c r="HUB3114" s="206"/>
      <c r="HUC3114" s="206"/>
      <c r="HUD3114" s="206"/>
      <c r="HUE3114" s="206"/>
      <c r="HUF3114" s="206"/>
      <c r="HUG3114" s="206"/>
      <c r="HUH3114" s="206"/>
      <c r="HUI3114" s="206"/>
      <c r="HUJ3114" s="206"/>
      <c r="HUK3114" s="206"/>
      <c r="HUL3114" s="206"/>
      <c r="HUM3114" s="206"/>
      <c r="HUN3114" s="206"/>
      <c r="HUO3114" s="206"/>
      <c r="HUP3114" s="206"/>
      <c r="HUQ3114" s="206"/>
      <c r="HUR3114" s="206"/>
      <c r="HUS3114" s="206"/>
      <c r="HUT3114" s="206"/>
      <c r="HUU3114" s="206"/>
      <c r="HUV3114" s="206"/>
      <c r="HUW3114" s="206"/>
      <c r="HUX3114" s="206"/>
      <c r="HUY3114" s="206"/>
      <c r="HUZ3114" s="206"/>
      <c r="HVA3114" s="206"/>
      <c r="HVB3114" s="206"/>
      <c r="HVC3114" s="206"/>
      <c r="HVD3114" s="206"/>
      <c r="HVE3114" s="206"/>
      <c r="HVF3114" s="206"/>
      <c r="HVG3114" s="206"/>
      <c r="HVH3114" s="206"/>
      <c r="HVI3114" s="206"/>
      <c r="HVJ3114" s="206"/>
      <c r="HVK3114" s="206"/>
      <c r="HVL3114" s="206"/>
      <c r="HVM3114" s="206"/>
      <c r="HVN3114" s="206"/>
      <c r="HVO3114" s="206"/>
      <c r="HVP3114" s="206"/>
      <c r="HVQ3114" s="206"/>
      <c r="HVR3114" s="206"/>
      <c r="HVS3114" s="206"/>
      <c r="HVT3114" s="206"/>
      <c r="HVU3114" s="206"/>
      <c r="HVV3114" s="206"/>
      <c r="HVW3114" s="206"/>
      <c r="HVX3114" s="206"/>
      <c r="HVY3114" s="206"/>
      <c r="HVZ3114" s="206"/>
      <c r="HWA3114" s="206"/>
      <c r="HWB3114" s="206"/>
      <c r="HWC3114" s="206"/>
      <c r="HWD3114" s="206"/>
      <c r="HWE3114" s="206"/>
      <c r="HWF3114" s="206"/>
      <c r="HWG3114" s="206"/>
      <c r="HWH3114" s="206"/>
      <c r="HWI3114" s="206"/>
      <c r="HWJ3114" s="206"/>
      <c r="HWK3114" s="206"/>
      <c r="HWL3114" s="206"/>
      <c r="HWM3114" s="206"/>
      <c r="HWN3114" s="206"/>
      <c r="HWO3114" s="206"/>
      <c r="HWP3114" s="206"/>
      <c r="HWQ3114" s="206"/>
      <c r="HWR3114" s="206"/>
      <c r="HWS3114" s="206"/>
      <c r="HWT3114" s="206"/>
      <c r="HWU3114" s="206"/>
      <c r="HWV3114" s="206"/>
      <c r="HWW3114" s="206"/>
      <c r="HWX3114" s="206"/>
      <c r="HWY3114" s="206"/>
      <c r="HWZ3114" s="206"/>
      <c r="HXA3114" s="206"/>
      <c r="HXB3114" s="206"/>
      <c r="HXC3114" s="206"/>
      <c r="HXD3114" s="206"/>
      <c r="HXE3114" s="206"/>
      <c r="HXF3114" s="206"/>
      <c r="HXG3114" s="206"/>
      <c r="HXH3114" s="206"/>
      <c r="HXI3114" s="206"/>
      <c r="HXJ3114" s="206"/>
      <c r="HXK3114" s="206"/>
      <c r="HXL3114" s="206"/>
      <c r="HXM3114" s="206"/>
      <c r="HXN3114" s="206"/>
      <c r="HXO3114" s="206"/>
      <c r="HXP3114" s="206"/>
      <c r="HXQ3114" s="206"/>
      <c r="HXR3114" s="206"/>
      <c r="HXS3114" s="206"/>
      <c r="HXT3114" s="206"/>
      <c r="HXU3114" s="206"/>
      <c r="HXV3114" s="206"/>
      <c r="HXW3114" s="206"/>
      <c r="HXX3114" s="206"/>
      <c r="HXY3114" s="206"/>
      <c r="HXZ3114" s="206"/>
      <c r="HYA3114" s="206"/>
      <c r="HYB3114" s="206"/>
      <c r="HYC3114" s="206"/>
      <c r="HYD3114" s="206"/>
      <c r="HYE3114" s="206"/>
      <c r="HYF3114" s="206"/>
      <c r="HYG3114" s="206"/>
      <c r="HYH3114" s="206"/>
      <c r="HYI3114" s="206"/>
      <c r="HYJ3114" s="206"/>
      <c r="HYK3114" s="206"/>
      <c r="HYL3114" s="206"/>
      <c r="HYM3114" s="206"/>
      <c r="HYN3114" s="206"/>
      <c r="HYO3114" s="206"/>
      <c r="HYP3114" s="206"/>
      <c r="HYQ3114" s="206"/>
      <c r="HYR3114" s="206"/>
      <c r="HYS3114" s="206"/>
      <c r="HYT3114" s="206"/>
      <c r="HYU3114" s="206"/>
      <c r="HYV3114" s="206"/>
      <c r="HYW3114" s="206"/>
      <c r="HYX3114" s="206"/>
      <c r="HYY3114" s="206"/>
      <c r="HYZ3114" s="206"/>
      <c r="HZA3114" s="206"/>
      <c r="HZB3114" s="206"/>
      <c r="HZC3114" s="206"/>
      <c r="HZD3114" s="206"/>
      <c r="HZE3114" s="206"/>
      <c r="HZF3114" s="206"/>
      <c r="HZG3114" s="206"/>
      <c r="HZH3114" s="206"/>
      <c r="HZI3114" s="206"/>
      <c r="HZJ3114" s="206"/>
      <c r="HZK3114" s="206"/>
      <c r="HZL3114" s="206"/>
      <c r="HZM3114" s="206"/>
      <c r="HZN3114" s="206"/>
      <c r="HZO3114" s="206"/>
      <c r="HZP3114" s="206"/>
      <c r="HZQ3114" s="206"/>
      <c r="HZR3114" s="206"/>
      <c r="HZS3114" s="206"/>
      <c r="HZT3114" s="206"/>
      <c r="HZU3114" s="206"/>
      <c r="HZV3114" s="206"/>
      <c r="HZW3114" s="206"/>
      <c r="HZX3114" s="206"/>
      <c r="HZY3114" s="206"/>
      <c r="HZZ3114" s="206"/>
      <c r="IAA3114" s="206"/>
      <c r="IAB3114" s="206"/>
      <c r="IAC3114" s="206"/>
      <c r="IAD3114" s="206"/>
      <c r="IAE3114" s="206"/>
      <c r="IAF3114" s="206"/>
      <c r="IAG3114" s="206"/>
      <c r="IAH3114" s="206"/>
      <c r="IAI3114" s="206"/>
      <c r="IAJ3114" s="206"/>
      <c r="IAK3114" s="206"/>
      <c r="IAL3114" s="206"/>
      <c r="IAM3114" s="206"/>
      <c r="IAN3114" s="206"/>
      <c r="IAO3114" s="206"/>
      <c r="IAP3114" s="206"/>
      <c r="IAQ3114" s="206"/>
      <c r="IAR3114" s="206"/>
      <c r="IAS3114" s="206"/>
      <c r="IAT3114" s="206"/>
      <c r="IAU3114" s="206"/>
      <c r="IAV3114" s="206"/>
      <c r="IAW3114" s="206"/>
      <c r="IAX3114" s="206"/>
      <c r="IAY3114" s="206"/>
      <c r="IAZ3114" s="206"/>
      <c r="IBA3114" s="206"/>
      <c r="IBB3114" s="206"/>
      <c r="IBC3114" s="206"/>
      <c r="IBD3114" s="206"/>
      <c r="IBE3114" s="206"/>
      <c r="IBF3114" s="206"/>
      <c r="IBG3114" s="206"/>
      <c r="IBH3114" s="206"/>
      <c r="IBI3114" s="206"/>
      <c r="IBJ3114" s="206"/>
      <c r="IBK3114" s="206"/>
      <c r="IBL3114" s="206"/>
      <c r="IBM3114" s="206"/>
      <c r="IBN3114" s="206"/>
      <c r="IBO3114" s="206"/>
      <c r="IBP3114" s="206"/>
      <c r="IBQ3114" s="206"/>
      <c r="IBR3114" s="206"/>
      <c r="IBS3114" s="206"/>
      <c r="IBT3114" s="206"/>
      <c r="IBU3114" s="206"/>
      <c r="IBV3114" s="206"/>
      <c r="IBW3114" s="206"/>
      <c r="IBX3114" s="206"/>
      <c r="IBY3114" s="206"/>
      <c r="IBZ3114" s="206"/>
      <c r="ICA3114" s="206"/>
      <c r="ICB3114" s="206"/>
      <c r="ICC3114" s="206"/>
      <c r="ICD3114" s="206"/>
      <c r="ICE3114" s="206"/>
      <c r="ICF3114" s="206"/>
      <c r="ICG3114" s="206"/>
      <c r="ICH3114" s="206"/>
      <c r="ICI3114" s="206"/>
      <c r="ICJ3114" s="206"/>
      <c r="ICK3114" s="206"/>
      <c r="ICL3114" s="206"/>
      <c r="ICM3114" s="206"/>
      <c r="ICN3114" s="206"/>
      <c r="ICO3114" s="206"/>
      <c r="ICP3114" s="206"/>
      <c r="ICQ3114" s="206"/>
      <c r="ICR3114" s="206"/>
      <c r="ICS3114" s="206"/>
      <c r="ICT3114" s="206"/>
      <c r="ICU3114" s="206"/>
      <c r="ICV3114" s="206"/>
      <c r="ICW3114" s="206"/>
      <c r="ICX3114" s="206"/>
      <c r="ICY3114" s="206"/>
      <c r="ICZ3114" s="206"/>
      <c r="IDA3114" s="206"/>
      <c r="IDB3114" s="206"/>
      <c r="IDC3114" s="206"/>
      <c r="IDD3114" s="206"/>
      <c r="IDE3114" s="206"/>
      <c r="IDF3114" s="206"/>
      <c r="IDG3114" s="206"/>
      <c r="IDH3114" s="206"/>
      <c r="IDI3114" s="206"/>
      <c r="IDJ3114" s="206"/>
      <c r="IDK3114" s="206"/>
      <c r="IDL3114" s="206"/>
      <c r="IDM3114" s="206"/>
      <c r="IDN3114" s="206"/>
      <c r="IDO3114" s="206"/>
      <c r="IDP3114" s="206"/>
      <c r="IDQ3114" s="206"/>
      <c r="IDR3114" s="206"/>
      <c r="IDS3114" s="206"/>
      <c r="IDT3114" s="206"/>
      <c r="IDU3114" s="206"/>
      <c r="IDV3114" s="206"/>
      <c r="IDW3114" s="206"/>
      <c r="IDX3114" s="206"/>
      <c r="IDY3114" s="206"/>
      <c r="IDZ3114" s="206"/>
      <c r="IEA3114" s="206"/>
      <c r="IEB3114" s="206"/>
      <c r="IEC3114" s="206"/>
      <c r="IED3114" s="206"/>
      <c r="IEE3114" s="206"/>
      <c r="IEF3114" s="206"/>
      <c r="IEG3114" s="206"/>
      <c r="IEH3114" s="206"/>
      <c r="IEI3114" s="206"/>
      <c r="IEJ3114" s="206"/>
      <c r="IEK3114" s="206"/>
      <c r="IEL3114" s="206"/>
      <c r="IEM3114" s="206"/>
      <c r="IEN3114" s="206"/>
      <c r="IEO3114" s="206"/>
      <c r="IEP3114" s="206"/>
      <c r="IEQ3114" s="206"/>
      <c r="IER3114" s="206"/>
      <c r="IES3114" s="206"/>
      <c r="IET3114" s="206"/>
      <c r="IEU3114" s="206"/>
      <c r="IEV3114" s="206"/>
      <c r="IEW3114" s="206"/>
      <c r="IEX3114" s="206"/>
      <c r="IEY3114" s="206"/>
      <c r="IEZ3114" s="206"/>
      <c r="IFA3114" s="206"/>
      <c r="IFB3114" s="206"/>
      <c r="IFC3114" s="206"/>
      <c r="IFD3114" s="206"/>
      <c r="IFE3114" s="206"/>
      <c r="IFF3114" s="206"/>
      <c r="IFG3114" s="206"/>
      <c r="IFH3114" s="206"/>
      <c r="IFI3114" s="206"/>
      <c r="IFJ3114" s="206"/>
      <c r="IFK3114" s="206"/>
      <c r="IFL3114" s="206"/>
      <c r="IFM3114" s="206"/>
      <c r="IFN3114" s="206"/>
      <c r="IFO3114" s="206"/>
      <c r="IFP3114" s="206"/>
      <c r="IFQ3114" s="206"/>
      <c r="IFR3114" s="206"/>
      <c r="IFS3114" s="206"/>
      <c r="IFT3114" s="206"/>
      <c r="IFU3114" s="206"/>
      <c r="IFV3114" s="206"/>
      <c r="IFW3114" s="206"/>
      <c r="IFX3114" s="206"/>
      <c r="IFY3114" s="206"/>
      <c r="IFZ3114" s="206"/>
      <c r="IGA3114" s="206"/>
      <c r="IGB3114" s="206"/>
      <c r="IGC3114" s="206"/>
      <c r="IGD3114" s="206"/>
      <c r="IGE3114" s="206"/>
      <c r="IGF3114" s="206"/>
      <c r="IGG3114" s="206"/>
      <c r="IGH3114" s="206"/>
      <c r="IGI3114" s="206"/>
      <c r="IGJ3114" s="206"/>
      <c r="IGK3114" s="206"/>
      <c r="IGL3114" s="206"/>
      <c r="IGM3114" s="206"/>
      <c r="IGN3114" s="206"/>
      <c r="IGO3114" s="206"/>
      <c r="IGP3114" s="206"/>
      <c r="IGQ3114" s="206"/>
      <c r="IGR3114" s="206"/>
      <c r="IGS3114" s="206"/>
      <c r="IGT3114" s="206"/>
      <c r="IGU3114" s="206"/>
      <c r="IGV3114" s="206"/>
      <c r="IGW3114" s="206"/>
      <c r="IGX3114" s="206"/>
      <c r="IGY3114" s="206"/>
      <c r="IGZ3114" s="206"/>
      <c r="IHA3114" s="206"/>
      <c r="IHB3114" s="206"/>
      <c r="IHC3114" s="206"/>
      <c r="IHD3114" s="206"/>
      <c r="IHE3114" s="206"/>
      <c r="IHF3114" s="206"/>
      <c r="IHG3114" s="206"/>
      <c r="IHH3114" s="206"/>
      <c r="IHI3114" s="206"/>
      <c r="IHJ3114" s="206"/>
      <c r="IHK3114" s="206"/>
      <c r="IHL3114" s="206"/>
      <c r="IHM3114" s="206"/>
      <c r="IHN3114" s="206"/>
      <c r="IHO3114" s="206"/>
      <c r="IHP3114" s="206"/>
      <c r="IHQ3114" s="206"/>
      <c r="IHR3114" s="206"/>
      <c r="IHS3114" s="206"/>
      <c r="IHT3114" s="206"/>
      <c r="IHU3114" s="206"/>
      <c r="IHV3114" s="206"/>
      <c r="IHW3114" s="206"/>
      <c r="IHX3114" s="206"/>
      <c r="IHY3114" s="206"/>
      <c r="IHZ3114" s="206"/>
      <c r="IIA3114" s="206"/>
      <c r="IIB3114" s="206"/>
      <c r="IIC3114" s="206"/>
      <c r="IID3114" s="206"/>
      <c r="IIE3114" s="206"/>
      <c r="IIF3114" s="206"/>
      <c r="IIG3114" s="206"/>
      <c r="IIH3114" s="206"/>
      <c r="III3114" s="206"/>
      <c r="IIJ3114" s="206"/>
      <c r="IIK3114" s="206"/>
      <c r="IIL3114" s="206"/>
      <c r="IIM3114" s="206"/>
      <c r="IIN3114" s="206"/>
      <c r="IIO3114" s="206"/>
      <c r="IIP3114" s="206"/>
      <c r="IIQ3114" s="206"/>
      <c r="IIR3114" s="206"/>
      <c r="IIS3114" s="206"/>
      <c r="IIT3114" s="206"/>
      <c r="IIU3114" s="206"/>
      <c r="IIV3114" s="206"/>
      <c r="IIW3114" s="206"/>
      <c r="IIX3114" s="206"/>
      <c r="IIY3114" s="206"/>
      <c r="IIZ3114" s="206"/>
      <c r="IJA3114" s="206"/>
      <c r="IJB3114" s="206"/>
      <c r="IJC3114" s="206"/>
      <c r="IJD3114" s="206"/>
      <c r="IJE3114" s="206"/>
      <c r="IJF3114" s="206"/>
      <c r="IJG3114" s="206"/>
      <c r="IJH3114" s="206"/>
      <c r="IJI3114" s="206"/>
      <c r="IJJ3114" s="206"/>
      <c r="IJK3114" s="206"/>
      <c r="IJL3114" s="206"/>
      <c r="IJM3114" s="206"/>
      <c r="IJN3114" s="206"/>
      <c r="IJO3114" s="206"/>
      <c r="IJP3114" s="206"/>
      <c r="IJQ3114" s="206"/>
      <c r="IJR3114" s="206"/>
      <c r="IJS3114" s="206"/>
      <c r="IJT3114" s="206"/>
      <c r="IJU3114" s="206"/>
      <c r="IJV3114" s="206"/>
      <c r="IJW3114" s="206"/>
      <c r="IJX3114" s="206"/>
      <c r="IJY3114" s="206"/>
      <c r="IJZ3114" s="206"/>
      <c r="IKA3114" s="206"/>
      <c r="IKB3114" s="206"/>
      <c r="IKC3114" s="206"/>
      <c r="IKD3114" s="206"/>
      <c r="IKE3114" s="206"/>
      <c r="IKF3114" s="206"/>
      <c r="IKG3114" s="206"/>
      <c r="IKH3114" s="206"/>
      <c r="IKI3114" s="206"/>
      <c r="IKJ3114" s="206"/>
      <c r="IKK3114" s="206"/>
      <c r="IKL3114" s="206"/>
      <c r="IKM3114" s="206"/>
      <c r="IKN3114" s="206"/>
      <c r="IKO3114" s="206"/>
      <c r="IKP3114" s="206"/>
      <c r="IKQ3114" s="206"/>
      <c r="IKR3114" s="206"/>
      <c r="IKS3114" s="206"/>
      <c r="IKT3114" s="206"/>
      <c r="IKU3114" s="206"/>
      <c r="IKV3114" s="206"/>
      <c r="IKW3114" s="206"/>
      <c r="IKX3114" s="206"/>
      <c r="IKY3114" s="206"/>
      <c r="IKZ3114" s="206"/>
      <c r="ILA3114" s="206"/>
      <c r="ILB3114" s="206"/>
      <c r="ILC3114" s="206"/>
      <c r="ILD3114" s="206"/>
      <c r="ILE3114" s="206"/>
      <c r="ILF3114" s="206"/>
      <c r="ILG3114" s="206"/>
      <c r="ILH3114" s="206"/>
      <c r="ILI3114" s="206"/>
      <c r="ILJ3114" s="206"/>
      <c r="ILK3114" s="206"/>
      <c r="ILL3114" s="206"/>
      <c r="ILM3114" s="206"/>
      <c r="ILN3114" s="206"/>
      <c r="ILO3114" s="206"/>
      <c r="ILP3114" s="206"/>
      <c r="ILQ3114" s="206"/>
      <c r="ILR3114" s="206"/>
      <c r="ILS3114" s="206"/>
      <c r="ILT3114" s="206"/>
      <c r="ILU3114" s="206"/>
      <c r="ILV3114" s="206"/>
      <c r="ILW3114" s="206"/>
      <c r="ILX3114" s="206"/>
      <c r="ILY3114" s="206"/>
      <c r="ILZ3114" s="206"/>
      <c r="IMA3114" s="206"/>
      <c r="IMB3114" s="206"/>
      <c r="IMC3114" s="206"/>
      <c r="IMD3114" s="206"/>
      <c r="IME3114" s="206"/>
      <c r="IMF3114" s="206"/>
      <c r="IMG3114" s="206"/>
      <c r="IMH3114" s="206"/>
      <c r="IMI3114" s="206"/>
      <c r="IMJ3114" s="206"/>
      <c r="IMK3114" s="206"/>
      <c r="IML3114" s="206"/>
      <c r="IMM3114" s="206"/>
      <c r="IMN3114" s="206"/>
      <c r="IMO3114" s="206"/>
      <c r="IMP3114" s="206"/>
      <c r="IMQ3114" s="206"/>
      <c r="IMR3114" s="206"/>
      <c r="IMS3114" s="206"/>
      <c r="IMT3114" s="206"/>
      <c r="IMU3114" s="206"/>
      <c r="IMV3114" s="206"/>
      <c r="IMW3114" s="206"/>
      <c r="IMX3114" s="206"/>
      <c r="IMY3114" s="206"/>
      <c r="IMZ3114" s="206"/>
      <c r="INA3114" s="206"/>
      <c r="INB3114" s="206"/>
      <c r="INC3114" s="206"/>
      <c r="IND3114" s="206"/>
      <c r="INE3114" s="206"/>
      <c r="INF3114" s="206"/>
      <c r="ING3114" s="206"/>
      <c r="INH3114" s="206"/>
      <c r="INI3114" s="206"/>
      <c r="INJ3114" s="206"/>
      <c r="INK3114" s="206"/>
      <c r="INL3114" s="206"/>
      <c r="INM3114" s="206"/>
      <c r="INN3114" s="206"/>
      <c r="INO3114" s="206"/>
      <c r="INP3114" s="206"/>
      <c r="INQ3114" s="206"/>
      <c r="INR3114" s="206"/>
      <c r="INS3114" s="206"/>
      <c r="INT3114" s="206"/>
      <c r="INU3114" s="206"/>
      <c r="INV3114" s="206"/>
      <c r="INW3114" s="206"/>
      <c r="INX3114" s="206"/>
      <c r="INY3114" s="206"/>
      <c r="INZ3114" s="206"/>
      <c r="IOA3114" s="206"/>
      <c r="IOB3114" s="206"/>
      <c r="IOC3114" s="206"/>
      <c r="IOD3114" s="206"/>
      <c r="IOE3114" s="206"/>
      <c r="IOF3114" s="206"/>
      <c r="IOG3114" s="206"/>
      <c r="IOH3114" s="206"/>
      <c r="IOI3114" s="206"/>
      <c r="IOJ3114" s="206"/>
      <c r="IOK3114" s="206"/>
      <c r="IOL3114" s="206"/>
      <c r="IOM3114" s="206"/>
      <c r="ION3114" s="206"/>
      <c r="IOO3114" s="206"/>
      <c r="IOP3114" s="206"/>
      <c r="IOQ3114" s="206"/>
      <c r="IOR3114" s="206"/>
      <c r="IOS3114" s="206"/>
      <c r="IOT3114" s="206"/>
      <c r="IOU3114" s="206"/>
      <c r="IOV3114" s="206"/>
      <c r="IOW3114" s="206"/>
      <c r="IOX3114" s="206"/>
      <c r="IOY3114" s="206"/>
      <c r="IOZ3114" s="206"/>
      <c r="IPA3114" s="206"/>
      <c r="IPB3114" s="206"/>
      <c r="IPC3114" s="206"/>
      <c r="IPD3114" s="206"/>
      <c r="IPE3114" s="206"/>
      <c r="IPF3114" s="206"/>
      <c r="IPG3114" s="206"/>
      <c r="IPH3114" s="206"/>
      <c r="IPI3114" s="206"/>
      <c r="IPJ3114" s="206"/>
      <c r="IPK3114" s="206"/>
      <c r="IPL3114" s="206"/>
      <c r="IPM3114" s="206"/>
      <c r="IPN3114" s="206"/>
      <c r="IPO3114" s="206"/>
      <c r="IPP3114" s="206"/>
      <c r="IPQ3114" s="206"/>
      <c r="IPR3114" s="206"/>
      <c r="IPS3114" s="206"/>
      <c r="IPT3114" s="206"/>
      <c r="IPU3114" s="206"/>
      <c r="IPV3114" s="206"/>
      <c r="IPW3114" s="206"/>
      <c r="IPX3114" s="206"/>
      <c r="IPY3114" s="206"/>
      <c r="IPZ3114" s="206"/>
      <c r="IQA3114" s="206"/>
      <c r="IQB3114" s="206"/>
      <c r="IQC3114" s="206"/>
      <c r="IQD3114" s="206"/>
      <c r="IQE3114" s="206"/>
      <c r="IQF3114" s="206"/>
      <c r="IQG3114" s="206"/>
      <c r="IQH3114" s="206"/>
      <c r="IQI3114" s="206"/>
      <c r="IQJ3114" s="206"/>
      <c r="IQK3114" s="206"/>
      <c r="IQL3114" s="206"/>
      <c r="IQM3114" s="206"/>
      <c r="IQN3114" s="206"/>
      <c r="IQO3114" s="206"/>
      <c r="IQP3114" s="206"/>
      <c r="IQQ3114" s="206"/>
      <c r="IQR3114" s="206"/>
      <c r="IQS3114" s="206"/>
      <c r="IQT3114" s="206"/>
      <c r="IQU3114" s="206"/>
      <c r="IQV3114" s="206"/>
      <c r="IQW3114" s="206"/>
      <c r="IQX3114" s="206"/>
      <c r="IQY3114" s="206"/>
      <c r="IQZ3114" s="206"/>
      <c r="IRA3114" s="206"/>
      <c r="IRB3114" s="206"/>
      <c r="IRC3114" s="206"/>
      <c r="IRD3114" s="206"/>
      <c r="IRE3114" s="206"/>
      <c r="IRF3114" s="206"/>
      <c r="IRG3114" s="206"/>
      <c r="IRH3114" s="206"/>
      <c r="IRI3114" s="206"/>
      <c r="IRJ3114" s="206"/>
      <c r="IRK3114" s="206"/>
      <c r="IRL3114" s="206"/>
      <c r="IRM3114" s="206"/>
      <c r="IRN3114" s="206"/>
      <c r="IRO3114" s="206"/>
      <c r="IRP3114" s="206"/>
      <c r="IRQ3114" s="206"/>
      <c r="IRR3114" s="206"/>
      <c r="IRS3114" s="206"/>
      <c r="IRT3114" s="206"/>
      <c r="IRU3114" s="206"/>
      <c r="IRV3114" s="206"/>
      <c r="IRW3114" s="206"/>
      <c r="IRX3114" s="206"/>
      <c r="IRY3114" s="206"/>
      <c r="IRZ3114" s="206"/>
      <c r="ISA3114" s="206"/>
      <c r="ISB3114" s="206"/>
      <c r="ISC3114" s="206"/>
      <c r="ISD3114" s="206"/>
      <c r="ISE3114" s="206"/>
      <c r="ISF3114" s="206"/>
      <c r="ISG3114" s="206"/>
      <c r="ISH3114" s="206"/>
      <c r="ISI3114" s="206"/>
      <c r="ISJ3114" s="206"/>
      <c r="ISK3114" s="206"/>
      <c r="ISL3114" s="206"/>
      <c r="ISM3114" s="206"/>
      <c r="ISN3114" s="206"/>
      <c r="ISO3114" s="206"/>
      <c r="ISP3114" s="206"/>
      <c r="ISQ3114" s="206"/>
      <c r="ISR3114" s="206"/>
      <c r="ISS3114" s="206"/>
      <c r="IST3114" s="206"/>
      <c r="ISU3114" s="206"/>
      <c r="ISV3114" s="206"/>
      <c r="ISW3114" s="206"/>
      <c r="ISX3114" s="206"/>
      <c r="ISY3114" s="206"/>
      <c r="ISZ3114" s="206"/>
      <c r="ITA3114" s="206"/>
      <c r="ITB3114" s="206"/>
      <c r="ITC3114" s="206"/>
      <c r="ITD3114" s="206"/>
      <c r="ITE3114" s="206"/>
      <c r="ITF3114" s="206"/>
      <c r="ITG3114" s="206"/>
      <c r="ITH3114" s="206"/>
      <c r="ITI3114" s="206"/>
      <c r="ITJ3114" s="206"/>
      <c r="ITK3114" s="206"/>
      <c r="ITL3114" s="206"/>
      <c r="ITM3114" s="206"/>
      <c r="ITN3114" s="206"/>
      <c r="ITO3114" s="206"/>
      <c r="ITP3114" s="206"/>
      <c r="ITQ3114" s="206"/>
      <c r="ITR3114" s="206"/>
      <c r="ITS3114" s="206"/>
      <c r="ITT3114" s="206"/>
      <c r="ITU3114" s="206"/>
      <c r="ITV3114" s="206"/>
      <c r="ITW3114" s="206"/>
      <c r="ITX3114" s="206"/>
      <c r="ITY3114" s="206"/>
      <c r="ITZ3114" s="206"/>
      <c r="IUA3114" s="206"/>
      <c r="IUB3114" s="206"/>
      <c r="IUC3114" s="206"/>
      <c r="IUD3114" s="206"/>
      <c r="IUE3114" s="206"/>
      <c r="IUF3114" s="206"/>
      <c r="IUG3114" s="206"/>
      <c r="IUH3114" s="206"/>
      <c r="IUI3114" s="206"/>
      <c r="IUJ3114" s="206"/>
      <c r="IUK3114" s="206"/>
      <c r="IUL3114" s="206"/>
      <c r="IUM3114" s="206"/>
      <c r="IUN3114" s="206"/>
      <c r="IUO3114" s="206"/>
      <c r="IUP3114" s="206"/>
      <c r="IUQ3114" s="206"/>
      <c r="IUR3114" s="206"/>
      <c r="IUS3114" s="206"/>
      <c r="IUT3114" s="206"/>
      <c r="IUU3114" s="206"/>
      <c r="IUV3114" s="206"/>
      <c r="IUW3114" s="206"/>
      <c r="IUX3114" s="206"/>
      <c r="IUY3114" s="206"/>
      <c r="IUZ3114" s="206"/>
      <c r="IVA3114" s="206"/>
      <c r="IVB3114" s="206"/>
      <c r="IVC3114" s="206"/>
      <c r="IVD3114" s="206"/>
      <c r="IVE3114" s="206"/>
      <c r="IVF3114" s="206"/>
      <c r="IVG3114" s="206"/>
      <c r="IVH3114" s="206"/>
      <c r="IVI3114" s="206"/>
      <c r="IVJ3114" s="206"/>
      <c r="IVK3114" s="206"/>
      <c r="IVL3114" s="206"/>
      <c r="IVM3114" s="206"/>
      <c r="IVN3114" s="206"/>
      <c r="IVO3114" s="206"/>
      <c r="IVP3114" s="206"/>
      <c r="IVQ3114" s="206"/>
      <c r="IVR3114" s="206"/>
      <c r="IVS3114" s="206"/>
      <c r="IVT3114" s="206"/>
      <c r="IVU3114" s="206"/>
      <c r="IVV3114" s="206"/>
      <c r="IVW3114" s="206"/>
      <c r="IVX3114" s="206"/>
      <c r="IVY3114" s="206"/>
      <c r="IVZ3114" s="206"/>
      <c r="IWA3114" s="206"/>
      <c r="IWB3114" s="206"/>
      <c r="IWC3114" s="206"/>
      <c r="IWD3114" s="206"/>
      <c r="IWE3114" s="206"/>
      <c r="IWF3114" s="206"/>
      <c r="IWG3114" s="206"/>
      <c r="IWH3114" s="206"/>
      <c r="IWI3114" s="206"/>
      <c r="IWJ3114" s="206"/>
      <c r="IWK3114" s="206"/>
      <c r="IWL3114" s="206"/>
      <c r="IWM3114" s="206"/>
      <c r="IWN3114" s="206"/>
      <c r="IWO3114" s="206"/>
      <c r="IWP3114" s="206"/>
      <c r="IWQ3114" s="206"/>
      <c r="IWR3114" s="206"/>
      <c r="IWS3114" s="206"/>
      <c r="IWT3114" s="206"/>
      <c r="IWU3114" s="206"/>
      <c r="IWV3114" s="206"/>
      <c r="IWW3114" s="206"/>
      <c r="IWX3114" s="206"/>
      <c r="IWY3114" s="206"/>
      <c r="IWZ3114" s="206"/>
      <c r="IXA3114" s="206"/>
      <c r="IXB3114" s="206"/>
      <c r="IXC3114" s="206"/>
      <c r="IXD3114" s="206"/>
      <c r="IXE3114" s="206"/>
      <c r="IXF3114" s="206"/>
      <c r="IXG3114" s="206"/>
      <c r="IXH3114" s="206"/>
      <c r="IXI3114" s="206"/>
      <c r="IXJ3114" s="206"/>
      <c r="IXK3114" s="206"/>
      <c r="IXL3114" s="206"/>
      <c r="IXM3114" s="206"/>
      <c r="IXN3114" s="206"/>
      <c r="IXO3114" s="206"/>
      <c r="IXP3114" s="206"/>
      <c r="IXQ3114" s="206"/>
      <c r="IXR3114" s="206"/>
      <c r="IXS3114" s="206"/>
      <c r="IXT3114" s="206"/>
      <c r="IXU3114" s="206"/>
      <c r="IXV3114" s="206"/>
      <c r="IXW3114" s="206"/>
      <c r="IXX3114" s="206"/>
      <c r="IXY3114" s="206"/>
      <c r="IXZ3114" s="206"/>
      <c r="IYA3114" s="206"/>
      <c r="IYB3114" s="206"/>
      <c r="IYC3114" s="206"/>
      <c r="IYD3114" s="206"/>
      <c r="IYE3114" s="206"/>
      <c r="IYF3114" s="206"/>
      <c r="IYG3114" s="206"/>
      <c r="IYH3114" s="206"/>
      <c r="IYI3114" s="206"/>
      <c r="IYJ3114" s="206"/>
      <c r="IYK3114" s="206"/>
      <c r="IYL3114" s="206"/>
      <c r="IYM3114" s="206"/>
      <c r="IYN3114" s="206"/>
      <c r="IYO3114" s="206"/>
      <c r="IYP3114" s="206"/>
      <c r="IYQ3114" s="206"/>
      <c r="IYR3114" s="206"/>
      <c r="IYS3114" s="206"/>
      <c r="IYT3114" s="206"/>
      <c r="IYU3114" s="206"/>
      <c r="IYV3114" s="206"/>
      <c r="IYW3114" s="206"/>
      <c r="IYX3114" s="206"/>
      <c r="IYY3114" s="206"/>
      <c r="IYZ3114" s="206"/>
      <c r="IZA3114" s="206"/>
      <c r="IZB3114" s="206"/>
      <c r="IZC3114" s="206"/>
      <c r="IZD3114" s="206"/>
      <c r="IZE3114" s="206"/>
      <c r="IZF3114" s="206"/>
      <c r="IZG3114" s="206"/>
      <c r="IZH3114" s="206"/>
      <c r="IZI3114" s="206"/>
      <c r="IZJ3114" s="206"/>
      <c r="IZK3114" s="206"/>
      <c r="IZL3114" s="206"/>
      <c r="IZM3114" s="206"/>
      <c r="IZN3114" s="206"/>
      <c r="IZO3114" s="206"/>
      <c r="IZP3114" s="206"/>
      <c r="IZQ3114" s="206"/>
      <c r="IZR3114" s="206"/>
      <c r="IZS3114" s="206"/>
      <c r="IZT3114" s="206"/>
      <c r="IZU3114" s="206"/>
      <c r="IZV3114" s="206"/>
      <c r="IZW3114" s="206"/>
      <c r="IZX3114" s="206"/>
      <c r="IZY3114" s="206"/>
      <c r="IZZ3114" s="206"/>
      <c r="JAA3114" s="206"/>
      <c r="JAB3114" s="206"/>
      <c r="JAC3114" s="206"/>
      <c r="JAD3114" s="206"/>
      <c r="JAE3114" s="206"/>
      <c r="JAF3114" s="206"/>
      <c r="JAG3114" s="206"/>
      <c r="JAH3114" s="206"/>
      <c r="JAI3114" s="206"/>
      <c r="JAJ3114" s="206"/>
      <c r="JAK3114" s="206"/>
      <c r="JAL3114" s="206"/>
      <c r="JAM3114" s="206"/>
      <c r="JAN3114" s="206"/>
      <c r="JAO3114" s="206"/>
      <c r="JAP3114" s="206"/>
      <c r="JAQ3114" s="206"/>
      <c r="JAR3114" s="206"/>
      <c r="JAS3114" s="206"/>
      <c r="JAT3114" s="206"/>
      <c r="JAU3114" s="206"/>
      <c r="JAV3114" s="206"/>
      <c r="JAW3114" s="206"/>
      <c r="JAX3114" s="206"/>
      <c r="JAY3114" s="206"/>
      <c r="JAZ3114" s="206"/>
      <c r="JBA3114" s="206"/>
      <c r="JBB3114" s="206"/>
      <c r="JBC3114" s="206"/>
      <c r="JBD3114" s="206"/>
      <c r="JBE3114" s="206"/>
      <c r="JBF3114" s="206"/>
      <c r="JBG3114" s="206"/>
      <c r="JBH3114" s="206"/>
      <c r="JBI3114" s="206"/>
      <c r="JBJ3114" s="206"/>
      <c r="JBK3114" s="206"/>
      <c r="JBL3114" s="206"/>
      <c r="JBM3114" s="206"/>
      <c r="JBN3114" s="206"/>
      <c r="JBO3114" s="206"/>
      <c r="JBP3114" s="206"/>
      <c r="JBQ3114" s="206"/>
      <c r="JBR3114" s="206"/>
      <c r="JBS3114" s="206"/>
      <c r="JBT3114" s="206"/>
      <c r="JBU3114" s="206"/>
      <c r="JBV3114" s="206"/>
      <c r="JBW3114" s="206"/>
      <c r="JBX3114" s="206"/>
      <c r="JBY3114" s="206"/>
      <c r="JBZ3114" s="206"/>
      <c r="JCA3114" s="206"/>
      <c r="JCB3114" s="206"/>
      <c r="JCC3114" s="206"/>
      <c r="JCD3114" s="206"/>
      <c r="JCE3114" s="206"/>
      <c r="JCF3114" s="206"/>
      <c r="JCG3114" s="206"/>
      <c r="JCH3114" s="206"/>
      <c r="JCI3114" s="206"/>
      <c r="JCJ3114" s="206"/>
      <c r="JCK3114" s="206"/>
      <c r="JCL3114" s="206"/>
      <c r="JCM3114" s="206"/>
      <c r="JCN3114" s="206"/>
      <c r="JCO3114" s="206"/>
      <c r="JCP3114" s="206"/>
      <c r="JCQ3114" s="206"/>
      <c r="JCR3114" s="206"/>
      <c r="JCS3114" s="206"/>
      <c r="JCT3114" s="206"/>
      <c r="JCU3114" s="206"/>
      <c r="JCV3114" s="206"/>
      <c r="JCW3114" s="206"/>
      <c r="JCX3114" s="206"/>
      <c r="JCY3114" s="206"/>
      <c r="JCZ3114" s="206"/>
      <c r="JDA3114" s="206"/>
      <c r="JDB3114" s="206"/>
      <c r="JDC3114" s="206"/>
      <c r="JDD3114" s="206"/>
      <c r="JDE3114" s="206"/>
      <c r="JDF3114" s="206"/>
      <c r="JDG3114" s="206"/>
      <c r="JDH3114" s="206"/>
      <c r="JDI3114" s="206"/>
      <c r="JDJ3114" s="206"/>
      <c r="JDK3114" s="206"/>
      <c r="JDL3114" s="206"/>
      <c r="JDM3114" s="206"/>
      <c r="JDN3114" s="206"/>
      <c r="JDO3114" s="206"/>
      <c r="JDP3114" s="206"/>
      <c r="JDQ3114" s="206"/>
      <c r="JDR3114" s="206"/>
      <c r="JDS3114" s="206"/>
      <c r="JDT3114" s="206"/>
      <c r="JDU3114" s="206"/>
      <c r="JDV3114" s="206"/>
      <c r="JDW3114" s="206"/>
      <c r="JDX3114" s="206"/>
      <c r="JDY3114" s="206"/>
      <c r="JDZ3114" s="206"/>
      <c r="JEA3114" s="206"/>
      <c r="JEB3114" s="206"/>
      <c r="JEC3114" s="206"/>
      <c r="JED3114" s="206"/>
      <c r="JEE3114" s="206"/>
      <c r="JEF3114" s="206"/>
      <c r="JEG3114" s="206"/>
      <c r="JEH3114" s="206"/>
      <c r="JEI3114" s="206"/>
      <c r="JEJ3114" s="206"/>
      <c r="JEK3114" s="206"/>
      <c r="JEL3114" s="206"/>
      <c r="JEM3114" s="206"/>
      <c r="JEN3114" s="206"/>
      <c r="JEO3114" s="206"/>
      <c r="JEP3114" s="206"/>
      <c r="JEQ3114" s="206"/>
      <c r="JER3114" s="206"/>
      <c r="JES3114" s="206"/>
      <c r="JET3114" s="206"/>
      <c r="JEU3114" s="206"/>
      <c r="JEV3114" s="206"/>
      <c r="JEW3114" s="206"/>
      <c r="JEX3114" s="206"/>
      <c r="JEY3114" s="206"/>
      <c r="JEZ3114" s="206"/>
      <c r="JFA3114" s="206"/>
      <c r="JFB3114" s="206"/>
      <c r="JFC3114" s="206"/>
      <c r="JFD3114" s="206"/>
      <c r="JFE3114" s="206"/>
      <c r="JFF3114" s="206"/>
      <c r="JFG3114" s="206"/>
      <c r="JFH3114" s="206"/>
      <c r="JFI3114" s="206"/>
      <c r="JFJ3114" s="206"/>
      <c r="JFK3114" s="206"/>
      <c r="JFL3114" s="206"/>
      <c r="JFM3114" s="206"/>
      <c r="JFN3114" s="206"/>
      <c r="JFO3114" s="206"/>
      <c r="JFP3114" s="206"/>
      <c r="JFQ3114" s="206"/>
      <c r="JFR3114" s="206"/>
      <c r="JFS3114" s="206"/>
      <c r="JFT3114" s="206"/>
      <c r="JFU3114" s="206"/>
      <c r="JFV3114" s="206"/>
      <c r="JFW3114" s="206"/>
      <c r="JFX3114" s="206"/>
      <c r="JFY3114" s="206"/>
      <c r="JFZ3114" s="206"/>
      <c r="JGA3114" s="206"/>
      <c r="JGB3114" s="206"/>
      <c r="JGC3114" s="206"/>
      <c r="JGD3114" s="206"/>
      <c r="JGE3114" s="206"/>
      <c r="JGF3114" s="206"/>
      <c r="JGG3114" s="206"/>
      <c r="JGH3114" s="206"/>
      <c r="JGI3114" s="206"/>
      <c r="JGJ3114" s="206"/>
      <c r="JGK3114" s="206"/>
      <c r="JGL3114" s="206"/>
      <c r="JGM3114" s="206"/>
      <c r="JGN3114" s="206"/>
      <c r="JGO3114" s="206"/>
      <c r="JGP3114" s="206"/>
      <c r="JGQ3114" s="206"/>
      <c r="JGR3114" s="206"/>
      <c r="JGS3114" s="206"/>
      <c r="JGT3114" s="206"/>
      <c r="JGU3114" s="206"/>
      <c r="JGV3114" s="206"/>
      <c r="JGW3114" s="206"/>
      <c r="JGX3114" s="206"/>
      <c r="JGY3114" s="206"/>
      <c r="JGZ3114" s="206"/>
      <c r="JHA3114" s="206"/>
      <c r="JHB3114" s="206"/>
      <c r="JHC3114" s="206"/>
      <c r="JHD3114" s="206"/>
      <c r="JHE3114" s="206"/>
      <c r="JHF3114" s="206"/>
      <c r="JHG3114" s="206"/>
      <c r="JHH3114" s="206"/>
      <c r="JHI3114" s="206"/>
      <c r="JHJ3114" s="206"/>
      <c r="JHK3114" s="206"/>
      <c r="JHL3114" s="206"/>
      <c r="JHM3114" s="206"/>
      <c r="JHN3114" s="206"/>
      <c r="JHO3114" s="206"/>
      <c r="JHP3114" s="206"/>
      <c r="JHQ3114" s="206"/>
      <c r="JHR3114" s="206"/>
      <c r="JHS3114" s="206"/>
      <c r="JHT3114" s="206"/>
      <c r="JHU3114" s="206"/>
      <c r="JHV3114" s="206"/>
      <c r="JHW3114" s="206"/>
      <c r="JHX3114" s="206"/>
      <c r="JHY3114" s="206"/>
      <c r="JHZ3114" s="206"/>
      <c r="JIA3114" s="206"/>
      <c r="JIB3114" s="206"/>
      <c r="JIC3114" s="206"/>
      <c r="JID3114" s="206"/>
      <c r="JIE3114" s="206"/>
      <c r="JIF3114" s="206"/>
      <c r="JIG3114" s="206"/>
      <c r="JIH3114" s="206"/>
      <c r="JII3114" s="206"/>
      <c r="JIJ3114" s="206"/>
      <c r="JIK3114" s="206"/>
      <c r="JIL3114" s="206"/>
      <c r="JIM3114" s="206"/>
      <c r="JIN3114" s="206"/>
      <c r="JIO3114" s="206"/>
      <c r="JIP3114" s="206"/>
      <c r="JIQ3114" s="206"/>
      <c r="JIR3114" s="206"/>
      <c r="JIS3114" s="206"/>
      <c r="JIT3114" s="206"/>
      <c r="JIU3114" s="206"/>
      <c r="JIV3114" s="206"/>
      <c r="JIW3114" s="206"/>
      <c r="JIX3114" s="206"/>
      <c r="JIY3114" s="206"/>
      <c r="JIZ3114" s="206"/>
      <c r="JJA3114" s="206"/>
      <c r="JJB3114" s="206"/>
      <c r="JJC3114" s="206"/>
      <c r="JJD3114" s="206"/>
      <c r="JJE3114" s="206"/>
      <c r="JJF3114" s="206"/>
      <c r="JJG3114" s="206"/>
      <c r="JJH3114" s="206"/>
      <c r="JJI3114" s="206"/>
      <c r="JJJ3114" s="206"/>
      <c r="JJK3114" s="206"/>
      <c r="JJL3114" s="206"/>
      <c r="JJM3114" s="206"/>
      <c r="JJN3114" s="206"/>
      <c r="JJO3114" s="206"/>
      <c r="JJP3114" s="206"/>
      <c r="JJQ3114" s="206"/>
      <c r="JJR3114" s="206"/>
      <c r="JJS3114" s="206"/>
      <c r="JJT3114" s="206"/>
      <c r="JJU3114" s="206"/>
      <c r="JJV3114" s="206"/>
      <c r="JJW3114" s="206"/>
      <c r="JJX3114" s="206"/>
      <c r="JJY3114" s="206"/>
      <c r="JJZ3114" s="206"/>
      <c r="JKA3114" s="206"/>
      <c r="JKB3114" s="206"/>
      <c r="JKC3114" s="206"/>
      <c r="JKD3114" s="206"/>
      <c r="JKE3114" s="206"/>
      <c r="JKF3114" s="206"/>
      <c r="JKG3114" s="206"/>
      <c r="JKH3114" s="206"/>
      <c r="JKI3114" s="206"/>
      <c r="JKJ3114" s="206"/>
      <c r="JKK3114" s="206"/>
      <c r="JKL3114" s="206"/>
      <c r="JKM3114" s="206"/>
      <c r="JKN3114" s="206"/>
      <c r="JKO3114" s="206"/>
      <c r="JKP3114" s="206"/>
      <c r="JKQ3114" s="206"/>
      <c r="JKR3114" s="206"/>
      <c r="JKS3114" s="206"/>
      <c r="JKT3114" s="206"/>
      <c r="JKU3114" s="206"/>
      <c r="JKV3114" s="206"/>
      <c r="JKW3114" s="206"/>
      <c r="JKX3114" s="206"/>
      <c r="JKY3114" s="206"/>
      <c r="JKZ3114" s="206"/>
      <c r="JLA3114" s="206"/>
      <c r="JLB3114" s="206"/>
      <c r="JLC3114" s="206"/>
      <c r="JLD3114" s="206"/>
      <c r="JLE3114" s="206"/>
      <c r="JLF3114" s="206"/>
      <c r="JLG3114" s="206"/>
      <c r="JLH3114" s="206"/>
      <c r="JLI3114" s="206"/>
      <c r="JLJ3114" s="206"/>
      <c r="JLK3114" s="206"/>
      <c r="JLL3114" s="206"/>
      <c r="JLM3114" s="206"/>
      <c r="JLN3114" s="206"/>
      <c r="JLO3114" s="206"/>
      <c r="JLP3114" s="206"/>
      <c r="JLQ3114" s="206"/>
      <c r="JLR3114" s="206"/>
      <c r="JLS3114" s="206"/>
      <c r="JLT3114" s="206"/>
      <c r="JLU3114" s="206"/>
      <c r="JLV3114" s="206"/>
      <c r="JLW3114" s="206"/>
      <c r="JLX3114" s="206"/>
      <c r="JLY3114" s="206"/>
      <c r="JLZ3114" s="206"/>
      <c r="JMA3114" s="206"/>
      <c r="JMB3114" s="206"/>
      <c r="JMC3114" s="206"/>
      <c r="JMD3114" s="206"/>
      <c r="JME3114" s="206"/>
      <c r="JMF3114" s="206"/>
      <c r="JMG3114" s="206"/>
      <c r="JMH3114" s="206"/>
      <c r="JMI3114" s="206"/>
      <c r="JMJ3114" s="206"/>
      <c r="JMK3114" s="206"/>
      <c r="JML3114" s="206"/>
      <c r="JMM3114" s="206"/>
      <c r="JMN3114" s="206"/>
      <c r="JMO3114" s="206"/>
      <c r="JMP3114" s="206"/>
      <c r="JMQ3114" s="206"/>
      <c r="JMR3114" s="206"/>
      <c r="JMS3114" s="206"/>
      <c r="JMT3114" s="206"/>
      <c r="JMU3114" s="206"/>
      <c r="JMV3114" s="206"/>
      <c r="JMW3114" s="206"/>
      <c r="JMX3114" s="206"/>
      <c r="JMY3114" s="206"/>
      <c r="JMZ3114" s="206"/>
      <c r="JNA3114" s="206"/>
      <c r="JNB3114" s="206"/>
      <c r="JNC3114" s="206"/>
      <c r="JND3114" s="206"/>
      <c r="JNE3114" s="206"/>
      <c r="JNF3114" s="206"/>
      <c r="JNG3114" s="206"/>
      <c r="JNH3114" s="206"/>
      <c r="JNI3114" s="206"/>
      <c r="JNJ3114" s="206"/>
      <c r="JNK3114" s="206"/>
      <c r="JNL3114" s="206"/>
      <c r="JNM3114" s="206"/>
      <c r="JNN3114" s="206"/>
      <c r="JNO3114" s="206"/>
      <c r="JNP3114" s="206"/>
      <c r="JNQ3114" s="206"/>
      <c r="JNR3114" s="206"/>
      <c r="JNS3114" s="206"/>
      <c r="JNT3114" s="206"/>
      <c r="JNU3114" s="206"/>
      <c r="JNV3114" s="206"/>
      <c r="JNW3114" s="206"/>
      <c r="JNX3114" s="206"/>
      <c r="JNY3114" s="206"/>
      <c r="JNZ3114" s="206"/>
      <c r="JOA3114" s="206"/>
      <c r="JOB3114" s="206"/>
      <c r="JOC3114" s="206"/>
      <c r="JOD3114" s="206"/>
      <c r="JOE3114" s="206"/>
      <c r="JOF3114" s="206"/>
      <c r="JOG3114" s="206"/>
      <c r="JOH3114" s="206"/>
      <c r="JOI3114" s="206"/>
      <c r="JOJ3114" s="206"/>
      <c r="JOK3114" s="206"/>
      <c r="JOL3114" s="206"/>
      <c r="JOM3114" s="206"/>
      <c r="JON3114" s="206"/>
      <c r="JOO3114" s="206"/>
      <c r="JOP3114" s="206"/>
      <c r="JOQ3114" s="206"/>
      <c r="JOR3114" s="206"/>
      <c r="JOS3114" s="206"/>
      <c r="JOT3114" s="206"/>
      <c r="JOU3114" s="206"/>
      <c r="JOV3114" s="206"/>
      <c r="JOW3114" s="206"/>
      <c r="JOX3114" s="206"/>
      <c r="JOY3114" s="206"/>
      <c r="JOZ3114" s="206"/>
      <c r="JPA3114" s="206"/>
      <c r="JPB3114" s="206"/>
      <c r="JPC3114" s="206"/>
      <c r="JPD3114" s="206"/>
      <c r="JPE3114" s="206"/>
      <c r="JPF3114" s="206"/>
      <c r="JPG3114" s="206"/>
      <c r="JPH3114" s="206"/>
      <c r="JPI3114" s="206"/>
      <c r="JPJ3114" s="206"/>
      <c r="JPK3114" s="206"/>
      <c r="JPL3114" s="206"/>
      <c r="JPM3114" s="206"/>
      <c r="JPN3114" s="206"/>
      <c r="JPO3114" s="206"/>
      <c r="JPP3114" s="206"/>
      <c r="JPQ3114" s="206"/>
      <c r="JPR3114" s="206"/>
      <c r="JPS3114" s="206"/>
      <c r="JPT3114" s="206"/>
      <c r="JPU3114" s="206"/>
      <c r="JPV3114" s="206"/>
      <c r="JPW3114" s="206"/>
      <c r="JPX3114" s="206"/>
      <c r="JPY3114" s="206"/>
      <c r="JPZ3114" s="206"/>
      <c r="JQA3114" s="206"/>
      <c r="JQB3114" s="206"/>
      <c r="JQC3114" s="206"/>
      <c r="JQD3114" s="206"/>
      <c r="JQE3114" s="206"/>
      <c r="JQF3114" s="206"/>
      <c r="JQG3114" s="206"/>
      <c r="JQH3114" s="206"/>
      <c r="JQI3114" s="206"/>
      <c r="JQJ3114" s="206"/>
      <c r="JQK3114" s="206"/>
      <c r="JQL3114" s="206"/>
      <c r="JQM3114" s="206"/>
      <c r="JQN3114" s="206"/>
      <c r="JQO3114" s="206"/>
      <c r="JQP3114" s="206"/>
      <c r="JQQ3114" s="206"/>
      <c r="JQR3114" s="206"/>
      <c r="JQS3114" s="206"/>
      <c r="JQT3114" s="206"/>
      <c r="JQU3114" s="206"/>
      <c r="JQV3114" s="206"/>
      <c r="JQW3114" s="206"/>
      <c r="JQX3114" s="206"/>
      <c r="JQY3114" s="206"/>
      <c r="JQZ3114" s="206"/>
      <c r="JRA3114" s="206"/>
      <c r="JRB3114" s="206"/>
      <c r="JRC3114" s="206"/>
      <c r="JRD3114" s="206"/>
      <c r="JRE3114" s="206"/>
      <c r="JRF3114" s="206"/>
      <c r="JRG3114" s="206"/>
      <c r="JRH3114" s="206"/>
      <c r="JRI3114" s="206"/>
      <c r="JRJ3114" s="206"/>
      <c r="JRK3114" s="206"/>
      <c r="JRL3114" s="206"/>
      <c r="JRM3114" s="206"/>
      <c r="JRN3114" s="206"/>
      <c r="JRO3114" s="206"/>
      <c r="JRP3114" s="206"/>
      <c r="JRQ3114" s="206"/>
      <c r="JRR3114" s="206"/>
      <c r="JRS3114" s="206"/>
      <c r="JRT3114" s="206"/>
      <c r="JRU3114" s="206"/>
      <c r="JRV3114" s="206"/>
      <c r="JRW3114" s="206"/>
      <c r="JRX3114" s="206"/>
      <c r="JRY3114" s="206"/>
      <c r="JRZ3114" s="206"/>
      <c r="JSA3114" s="206"/>
      <c r="JSB3114" s="206"/>
      <c r="JSC3114" s="206"/>
      <c r="JSD3114" s="206"/>
      <c r="JSE3114" s="206"/>
      <c r="JSF3114" s="206"/>
      <c r="JSG3114" s="206"/>
      <c r="JSH3114" s="206"/>
      <c r="JSI3114" s="206"/>
      <c r="JSJ3114" s="206"/>
      <c r="JSK3114" s="206"/>
      <c r="JSL3114" s="206"/>
      <c r="JSM3114" s="206"/>
      <c r="JSN3114" s="206"/>
      <c r="JSO3114" s="206"/>
      <c r="JSP3114" s="206"/>
      <c r="JSQ3114" s="206"/>
      <c r="JSR3114" s="206"/>
      <c r="JSS3114" s="206"/>
      <c r="JST3114" s="206"/>
      <c r="JSU3114" s="206"/>
      <c r="JSV3114" s="206"/>
      <c r="JSW3114" s="206"/>
      <c r="JSX3114" s="206"/>
      <c r="JSY3114" s="206"/>
      <c r="JSZ3114" s="206"/>
      <c r="JTA3114" s="206"/>
      <c r="JTB3114" s="206"/>
      <c r="JTC3114" s="206"/>
      <c r="JTD3114" s="206"/>
      <c r="JTE3114" s="206"/>
      <c r="JTF3114" s="206"/>
      <c r="JTG3114" s="206"/>
      <c r="JTH3114" s="206"/>
      <c r="JTI3114" s="206"/>
      <c r="JTJ3114" s="206"/>
      <c r="JTK3114" s="206"/>
      <c r="JTL3114" s="206"/>
      <c r="JTM3114" s="206"/>
      <c r="JTN3114" s="206"/>
      <c r="JTO3114" s="206"/>
      <c r="JTP3114" s="206"/>
      <c r="JTQ3114" s="206"/>
      <c r="JTR3114" s="206"/>
      <c r="JTS3114" s="206"/>
      <c r="JTT3114" s="206"/>
      <c r="JTU3114" s="206"/>
      <c r="JTV3114" s="206"/>
      <c r="JTW3114" s="206"/>
      <c r="JTX3114" s="206"/>
      <c r="JTY3114" s="206"/>
      <c r="JTZ3114" s="206"/>
      <c r="JUA3114" s="206"/>
      <c r="JUB3114" s="206"/>
      <c r="JUC3114" s="206"/>
      <c r="JUD3114" s="206"/>
      <c r="JUE3114" s="206"/>
      <c r="JUF3114" s="206"/>
      <c r="JUG3114" s="206"/>
      <c r="JUH3114" s="206"/>
      <c r="JUI3114" s="206"/>
      <c r="JUJ3114" s="206"/>
      <c r="JUK3114" s="206"/>
      <c r="JUL3114" s="206"/>
      <c r="JUM3114" s="206"/>
      <c r="JUN3114" s="206"/>
      <c r="JUO3114" s="206"/>
      <c r="JUP3114" s="206"/>
      <c r="JUQ3114" s="206"/>
      <c r="JUR3114" s="206"/>
      <c r="JUS3114" s="206"/>
      <c r="JUT3114" s="206"/>
      <c r="JUU3114" s="206"/>
      <c r="JUV3114" s="206"/>
      <c r="JUW3114" s="206"/>
      <c r="JUX3114" s="206"/>
      <c r="JUY3114" s="206"/>
      <c r="JUZ3114" s="206"/>
      <c r="JVA3114" s="206"/>
      <c r="JVB3114" s="206"/>
      <c r="JVC3114" s="206"/>
      <c r="JVD3114" s="206"/>
      <c r="JVE3114" s="206"/>
      <c r="JVF3114" s="206"/>
      <c r="JVG3114" s="206"/>
      <c r="JVH3114" s="206"/>
      <c r="JVI3114" s="206"/>
      <c r="JVJ3114" s="206"/>
      <c r="JVK3114" s="206"/>
      <c r="JVL3114" s="206"/>
      <c r="JVM3114" s="206"/>
      <c r="JVN3114" s="206"/>
      <c r="JVO3114" s="206"/>
      <c r="JVP3114" s="206"/>
      <c r="JVQ3114" s="206"/>
      <c r="JVR3114" s="206"/>
      <c r="JVS3114" s="206"/>
      <c r="JVT3114" s="206"/>
      <c r="JVU3114" s="206"/>
      <c r="JVV3114" s="206"/>
      <c r="JVW3114" s="206"/>
      <c r="JVX3114" s="206"/>
      <c r="JVY3114" s="206"/>
      <c r="JVZ3114" s="206"/>
      <c r="JWA3114" s="206"/>
      <c r="JWB3114" s="206"/>
      <c r="JWC3114" s="206"/>
      <c r="JWD3114" s="206"/>
      <c r="JWE3114" s="206"/>
      <c r="JWF3114" s="206"/>
      <c r="JWG3114" s="206"/>
      <c r="JWH3114" s="206"/>
      <c r="JWI3114" s="206"/>
      <c r="JWJ3114" s="206"/>
      <c r="JWK3114" s="206"/>
      <c r="JWL3114" s="206"/>
      <c r="JWM3114" s="206"/>
      <c r="JWN3114" s="206"/>
      <c r="JWO3114" s="206"/>
      <c r="JWP3114" s="206"/>
      <c r="JWQ3114" s="206"/>
      <c r="JWR3114" s="206"/>
      <c r="JWS3114" s="206"/>
      <c r="JWT3114" s="206"/>
      <c r="JWU3114" s="206"/>
      <c r="JWV3114" s="206"/>
      <c r="JWW3114" s="206"/>
      <c r="JWX3114" s="206"/>
      <c r="JWY3114" s="206"/>
      <c r="JWZ3114" s="206"/>
      <c r="JXA3114" s="206"/>
      <c r="JXB3114" s="206"/>
      <c r="JXC3114" s="206"/>
      <c r="JXD3114" s="206"/>
      <c r="JXE3114" s="206"/>
      <c r="JXF3114" s="206"/>
      <c r="JXG3114" s="206"/>
      <c r="JXH3114" s="206"/>
      <c r="JXI3114" s="206"/>
      <c r="JXJ3114" s="206"/>
      <c r="JXK3114" s="206"/>
      <c r="JXL3114" s="206"/>
      <c r="JXM3114" s="206"/>
      <c r="JXN3114" s="206"/>
      <c r="JXO3114" s="206"/>
      <c r="JXP3114" s="206"/>
      <c r="JXQ3114" s="206"/>
      <c r="JXR3114" s="206"/>
      <c r="JXS3114" s="206"/>
      <c r="JXT3114" s="206"/>
      <c r="JXU3114" s="206"/>
      <c r="JXV3114" s="206"/>
      <c r="JXW3114" s="206"/>
      <c r="JXX3114" s="206"/>
      <c r="JXY3114" s="206"/>
      <c r="JXZ3114" s="206"/>
      <c r="JYA3114" s="206"/>
      <c r="JYB3114" s="206"/>
      <c r="JYC3114" s="206"/>
      <c r="JYD3114" s="206"/>
      <c r="JYE3114" s="206"/>
      <c r="JYF3114" s="206"/>
      <c r="JYG3114" s="206"/>
      <c r="JYH3114" s="206"/>
      <c r="JYI3114" s="206"/>
      <c r="JYJ3114" s="206"/>
      <c r="JYK3114" s="206"/>
      <c r="JYL3114" s="206"/>
      <c r="JYM3114" s="206"/>
      <c r="JYN3114" s="206"/>
      <c r="JYO3114" s="206"/>
      <c r="JYP3114" s="206"/>
      <c r="JYQ3114" s="206"/>
      <c r="JYR3114" s="206"/>
      <c r="JYS3114" s="206"/>
      <c r="JYT3114" s="206"/>
      <c r="JYU3114" s="206"/>
      <c r="JYV3114" s="206"/>
      <c r="JYW3114" s="206"/>
      <c r="JYX3114" s="206"/>
      <c r="JYY3114" s="206"/>
      <c r="JYZ3114" s="206"/>
      <c r="JZA3114" s="206"/>
      <c r="JZB3114" s="206"/>
      <c r="JZC3114" s="206"/>
      <c r="JZD3114" s="206"/>
      <c r="JZE3114" s="206"/>
      <c r="JZF3114" s="206"/>
      <c r="JZG3114" s="206"/>
      <c r="JZH3114" s="206"/>
      <c r="JZI3114" s="206"/>
      <c r="JZJ3114" s="206"/>
      <c r="JZK3114" s="206"/>
      <c r="JZL3114" s="206"/>
      <c r="JZM3114" s="206"/>
      <c r="JZN3114" s="206"/>
      <c r="JZO3114" s="206"/>
      <c r="JZP3114" s="206"/>
      <c r="JZQ3114" s="206"/>
      <c r="JZR3114" s="206"/>
      <c r="JZS3114" s="206"/>
      <c r="JZT3114" s="206"/>
      <c r="JZU3114" s="206"/>
      <c r="JZV3114" s="206"/>
      <c r="JZW3114" s="206"/>
      <c r="JZX3114" s="206"/>
      <c r="JZY3114" s="206"/>
      <c r="JZZ3114" s="206"/>
      <c r="KAA3114" s="206"/>
      <c r="KAB3114" s="206"/>
      <c r="KAC3114" s="206"/>
      <c r="KAD3114" s="206"/>
      <c r="KAE3114" s="206"/>
      <c r="KAF3114" s="206"/>
      <c r="KAG3114" s="206"/>
      <c r="KAH3114" s="206"/>
      <c r="KAI3114" s="206"/>
      <c r="KAJ3114" s="206"/>
      <c r="KAK3114" s="206"/>
      <c r="KAL3114" s="206"/>
      <c r="KAM3114" s="206"/>
      <c r="KAN3114" s="206"/>
      <c r="KAO3114" s="206"/>
      <c r="KAP3114" s="206"/>
      <c r="KAQ3114" s="206"/>
      <c r="KAR3114" s="206"/>
      <c r="KAS3114" s="206"/>
      <c r="KAT3114" s="206"/>
      <c r="KAU3114" s="206"/>
      <c r="KAV3114" s="206"/>
      <c r="KAW3114" s="206"/>
      <c r="KAX3114" s="206"/>
      <c r="KAY3114" s="206"/>
      <c r="KAZ3114" s="206"/>
      <c r="KBA3114" s="206"/>
      <c r="KBB3114" s="206"/>
      <c r="KBC3114" s="206"/>
      <c r="KBD3114" s="206"/>
      <c r="KBE3114" s="206"/>
      <c r="KBF3114" s="206"/>
      <c r="KBG3114" s="206"/>
      <c r="KBH3114" s="206"/>
      <c r="KBI3114" s="206"/>
      <c r="KBJ3114" s="206"/>
      <c r="KBK3114" s="206"/>
      <c r="KBL3114" s="206"/>
      <c r="KBM3114" s="206"/>
      <c r="KBN3114" s="206"/>
      <c r="KBO3114" s="206"/>
      <c r="KBP3114" s="206"/>
      <c r="KBQ3114" s="206"/>
      <c r="KBR3114" s="206"/>
      <c r="KBS3114" s="206"/>
      <c r="KBT3114" s="206"/>
      <c r="KBU3114" s="206"/>
      <c r="KBV3114" s="206"/>
      <c r="KBW3114" s="206"/>
      <c r="KBX3114" s="206"/>
      <c r="KBY3114" s="206"/>
      <c r="KBZ3114" s="206"/>
      <c r="KCA3114" s="206"/>
      <c r="KCB3114" s="206"/>
      <c r="KCC3114" s="206"/>
      <c r="KCD3114" s="206"/>
      <c r="KCE3114" s="206"/>
      <c r="KCF3114" s="206"/>
      <c r="KCG3114" s="206"/>
      <c r="KCH3114" s="206"/>
      <c r="KCI3114" s="206"/>
      <c r="KCJ3114" s="206"/>
      <c r="KCK3114" s="206"/>
      <c r="KCL3114" s="206"/>
      <c r="KCM3114" s="206"/>
      <c r="KCN3114" s="206"/>
      <c r="KCO3114" s="206"/>
      <c r="KCP3114" s="206"/>
      <c r="KCQ3114" s="206"/>
      <c r="KCR3114" s="206"/>
      <c r="KCS3114" s="206"/>
      <c r="KCT3114" s="206"/>
      <c r="KCU3114" s="206"/>
      <c r="KCV3114" s="206"/>
      <c r="KCW3114" s="206"/>
      <c r="KCX3114" s="206"/>
      <c r="KCY3114" s="206"/>
      <c r="KCZ3114" s="206"/>
      <c r="KDA3114" s="206"/>
      <c r="KDB3114" s="206"/>
      <c r="KDC3114" s="206"/>
      <c r="KDD3114" s="206"/>
      <c r="KDE3114" s="206"/>
      <c r="KDF3114" s="206"/>
      <c r="KDG3114" s="206"/>
      <c r="KDH3114" s="206"/>
      <c r="KDI3114" s="206"/>
      <c r="KDJ3114" s="206"/>
      <c r="KDK3114" s="206"/>
      <c r="KDL3114" s="206"/>
      <c r="KDM3114" s="206"/>
      <c r="KDN3114" s="206"/>
      <c r="KDO3114" s="206"/>
      <c r="KDP3114" s="206"/>
      <c r="KDQ3114" s="206"/>
      <c r="KDR3114" s="206"/>
      <c r="KDS3114" s="206"/>
      <c r="KDT3114" s="206"/>
      <c r="KDU3114" s="206"/>
      <c r="KDV3114" s="206"/>
      <c r="KDW3114" s="206"/>
      <c r="KDX3114" s="206"/>
      <c r="KDY3114" s="206"/>
      <c r="KDZ3114" s="206"/>
      <c r="KEA3114" s="206"/>
      <c r="KEB3114" s="206"/>
      <c r="KEC3114" s="206"/>
      <c r="KED3114" s="206"/>
      <c r="KEE3114" s="206"/>
      <c r="KEF3114" s="206"/>
      <c r="KEG3114" s="206"/>
      <c r="KEH3114" s="206"/>
      <c r="KEI3114" s="206"/>
      <c r="KEJ3114" s="206"/>
      <c r="KEK3114" s="206"/>
      <c r="KEL3114" s="206"/>
      <c r="KEM3114" s="206"/>
      <c r="KEN3114" s="206"/>
      <c r="KEO3114" s="206"/>
      <c r="KEP3114" s="206"/>
      <c r="KEQ3114" s="206"/>
      <c r="KER3114" s="206"/>
      <c r="KES3114" s="206"/>
      <c r="KET3114" s="206"/>
      <c r="KEU3114" s="206"/>
      <c r="KEV3114" s="206"/>
      <c r="KEW3114" s="206"/>
      <c r="KEX3114" s="206"/>
      <c r="KEY3114" s="206"/>
      <c r="KEZ3114" s="206"/>
      <c r="KFA3114" s="206"/>
      <c r="KFB3114" s="206"/>
      <c r="KFC3114" s="206"/>
      <c r="KFD3114" s="206"/>
      <c r="KFE3114" s="206"/>
      <c r="KFF3114" s="206"/>
      <c r="KFG3114" s="206"/>
      <c r="KFH3114" s="206"/>
      <c r="KFI3114" s="206"/>
      <c r="KFJ3114" s="206"/>
      <c r="KFK3114" s="206"/>
      <c r="KFL3114" s="206"/>
      <c r="KFM3114" s="206"/>
      <c r="KFN3114" s="206"/>
      <c r="KFO3114" s="206"/>
      <c r="KFP3114" s="206"/>
      <c r="KFQ3114" s="206"/>
      <c r="KFR3114" s="206"/>
      <c r="KFS3114" s="206"/>
      <c r="KFT3114" s="206"/>
      <c r="KFU3114" s="206"/>
      <c r="KFV3114" s="206"/>
      <c r="KFW3114" s="206"/>
      <c r="KFX3114" s="206"/>
      <c r="KFY3114" s="206"/>
      <c r="KFZ3114" s="206"/>
      <c r="KGA3114" s="206"/>
      <c r="KGB3114" s="206"/>
      <c r="KGC3114" s="206"/>
      <c r="KGD3114" s="206"/>
      <c r="KGE3114" s="206"/>
      <c r="KGF3114" s="206"/>
      <c r="KGG3114" s="206"/>
      <c r="KGH3114" s="206"/>
      <c r="KGI3114" s="206"/>
      <c r="KGJ3114" s="206"/>
      <c r="KGK3114" s="206"/>
      <c r="KGL3114" s="206"/>
      <c r="KGM3114" s="206"/>
      <c r="KGN3114" s="206"/>
      <c r="KGO3114" s="206"/>
      <c r="KGP3114" s="206"/>
      <c r="KGQ3114" s="206"/>
      <c r="KGR3114" s="206"/>
      <c r="KGS3114" s="206"/>
      <c r="KGT3114" s="206"/>
      <c r="KGU3114" s="206"/>
      <c r="KGV3114" s="206"/>
      <c r="KGW3114" s="206"/>
      <c r="KGX3114" s="206"/>
      <c r="KGY3114" s="206"/>
      <c r="KGZ3114" s="206"/>
      <c r="KHA3114" s="206"/>
      <c r="KHB3114" s="206"/>
      <c r="KHC3114" s="206"/>
      <c r="KHD3114" s="206"/>
      <c r="KHE3114" s="206"/>
      <c r="KHF3114" s="206"/>
      <c r="KHG3114" s="206"/>
      <c r="KHH3114" s="206"/>
      <c r="KHI3114" s="206"/>
      <c r="KHJ3114" s="206"/>
      <c r="KHK3114" s="206"/>
      <c r="KHL3114" s="206"/>
      <c r="KHM3114" s="206"/>
      <c r="KHN3114" s="206"/>
      <c r="KHO3114" s="206"/>
      <c r="KHP3114" s="206"/>
      <c r="KHQ3114" s="206"/>
      <c r="KHR3114" s="206"/>
      <c r="KHS3114" s="206"/>
      <c r="KHT3114" s="206"/>
      <c r="KHU3114" s="206"/>
      <c r="KHV3114" s="206"/>
      <c r="KHW3114" s="206"/>
      <c r="KHX3114" s="206"/>
      <c r="KHY3114" s="206"/>
      <c r="KHZ3114" s="206"/>
      <c r="KIA3114" s="206"/>
      <c r="KIB3114" s="206"/>
      <c r="KIC3114" s="206"/>
      <c r="KID3114" s="206"/>
      <c r="KIE3114" s="206"/>
      <c r="KIF3114" s="206"/>
      <c r="KIG3114" s="206"/>
      <c r="KIH3114" s="206"/>
      <c r="KII3114" s="206"/>
      <c r="KIJ3114" s="206"/>
      <c r="KIK3114" s="206"/>
      <c r="KIL3114" s="206"/>
      <c r="KIM3114" s="206"/>
      <c r="KIN3114" s="206"/>
      <c r="KIO3114" s="206"/>
      <c r="KIP3114" s="206"/>
      <c r="KIQ3114" s="206"/>
      <c r="KIR3114" s="206"/>
      <c r="KIS3114" s="206"/>
      <c r="KIT3114" s="206"/>
      <c r="KIU3114" s="206"/>
      <c r="KIV3114" s="206"/>
      <c r="KIW3114" s="206"/>
      <c r="KIX3114" s="206"/>
      <c r="KIY3114" s="206"/>
      <c r="KIZ3114" s="206"/>
      <c r="KJA3114" s="206"/>
      <c r="KJB3114" s="206"/>
      <c r="KJC3114" s="206"/>
      <c r="KJD3114" s="206"/>
      <c r="KJE3114" s="206"/>
      <c r="KJF3114" s="206"/>
      <c r="KJG3114" s="206"/>
      <c r="KJH3114" s="206"/>
      <c r="KJI3114" s="206"/>
      <c r="KJJ3114" s="206"/>
      <c r="KJK3114" s="206"/>
      <c r="KJL3114" s="206"/>
      <c r="KJM3114" s="206"/>
      <c r="KJN3114" s="206"/>
      <c r="KJO3114" s="206"/>
      <c r="KJP3114" s="206"/>
      <c r="KJQ3114" s="206"/>
      <c r="KJR3114" s="206"/>
      <c r="KJS3114" s="206"/>
      <c r="KJT3114" s="206"/>
      <c r="KJU3114" s="206"/>
      <c r="KJV3114" s="206"/>
      <c r="KJW3114" s="206"/>
      <c r="KJX3114" s="206"/>
      <c r="KJY3114" s="206"/>
      <c r="KJZ3114" s="206"/>
      <c r="KKA3114" s="206"/>
      <c r="KKB3114" s="206"/>
      <c r="KKC3114" s="206"/>
      <c r="KKD3114" s="206"/>
      <c r="KKE3114" s="206"/>
      <c r="KKF3114" s="206"/>
      <c r="KKG3114" s="206"/>
      <c r="KKH3114" s="206"/>
      <c r="KKI3114" s="206"/>
      <c r="KKJ3114" s="206"/>
      <c r="KKK3114" s="206"/>
      <c r="KKL3114" s="206"/>
      <c r="KKM3114" s="206"/>
      <c r="KKN3114" s="206"/>
      <c r="KKO3114" s="206"/>
      <c r="KKP3114" s="206"/>
      <c r="KKQ3114" s="206"/>
      <c r="KKR3114" s="206"/>
      <c r="KKS3114" s="206"/>
      <c r="KKT3114" s="206"/>
      <c r="KKU3114" s="206"/>
      <c r="KKV3114" s="206"/>
      <c r="KKW3114" s="206"/>
      <c r="KKX3114" s="206"/>
      <c r="KKY3114" s="206"/>
      <c r="KKZ3114" s="206"/>
      <c r="KLA3114" s="206"/>
      <c r="KLB3114" s="206"/>
      <c r="KLC3114" s="206"/>
      <c r="KLD3114" s="206"/>
      <c r="KLE3114" s="206"/>
      <c r="KLF3114" s="206"/>
      <c r="KLG3114" s="206"/>
      <c r="KLH3114" s="206"/>
      <c r="KLI3114" s="206"/>
      <c r="KLJ3114" s="206"/>
      <c r="KLK3114" s="206"/>
      <c r="KLL3114" s="206"/>
      <c r="KLM3114" s="206"/>
      <c r="KLN3114" s="206"/>
      <c r="KLO3114" s="206"/>
      <c r="KLP3114" s="206"/>
      <c r="KLQ3114" s="206"/>
      <c r="KLR3114" s="206"/>
      <c r="KLS3114" s="206"/>
      <c r="KLT3114" s="206"/>
      <c r="KLU3114" s="206"/>
      <c r="KLV3114" s="206"/>
      <c r="KLW3114" s="206"/>
      <c r="KLX3114" s="206"/>
      <c r="KLY3114" s="206"/>
      <c r="KLZ3114" s="206"/>
      <c r="KMA3114" s="206"/>
      <c r="KMB3114" s="206"/>
      <c r="KMC3114" s="206"/>
      <c r="KMD3114" s="206"/>
      <c r="KME3114" s="206"/>
      <c r="KMF3114" s="206"/>
      <c r="KMG3114" s="206"/>
      <c r="KMH3114" s="206"/>
      <c r="KMI3114" s="206"/>
      <c r="KMJ3114" s="206"/>
      <c r="KMK3114" s="206"/>
      <c r="KML3114" s="206"/>
      <c r="KMM3114" s="206"/>
      <c r="KMN3114" s="206"/>
      <c r="KMO3114" s="206"/>
      <c r="KMP3114" s="206"/>
      <c r="KMQ3114" s="206"/>
      <c r="KMR3114" s="206"/>
      <c r="KMS3114" s="206"/>
      <c r="KMT3114" s="206"/>
      <c r="KMU3114" s="206"/>
      <c r="KMV3114" s="206"/>
      <c r="KMW3114" s="206"/>
      <c r="KMX3114" s="206"/>
      <c r="KMY3114" s="206"/>
      <c r="KMZ3114" s="206"/>
      <c r="KNA3114" s="206"/>
      <c r="KNB3114" s="206"/>
      <c r="KNC3114" s="206"/>
      <c r="KND3114" s="206"/>
      <c r="KNE3114" s="206"/>
      <c r="KNF3114" s="206"/>
      <c r="KNG3114" s="206"/>
      <c r="KNH3114" s="206"/>
      <c r="KNI3114" s="206"/>
      <c r="KNJ3114" s="206"/>
      <c r="KNK3114" s="206"/>
      <c r="KNL3114" s="206"/>
      <c r="KNM3114" s="206"/>
      <c r="KNN3114" s="206"/>
      <c r="KNO3114" s="206"/>
      <c r="KNP3114" s="206"/>
      <c r="KNQ3114" s="206"/>
      <c r="KNR3114" s="206"/>
      <c r="KNS3114" s="206"/>
      <c r="KNT3114" s="206"/>
      <c r="KNU3114" s="206"/>
      <c r="KNV3114" s="206"/>
      <c r="KNW3114" s="206"/>
      <c r="KNX3114" s="206"/>
      <c r="KNY3114" s="206"/>
      <c r="KNZ3114" s="206"/>
      <c r="KOA3114" s="206"/>
      <c r="KOB3114" s="206"/>
      <c r="KOC3114" s="206"/>
      <c r="KOD3114" s="206"/>
      <c r="KOE3114" s="206"/>
      <c r="KOF3114" s="206"/>
      <c r="KOG3114" s="206"/>
      <c r="KOH3114" s="206"/>
      <c r="KOI3114" s="206"/>
      <c r="KOJ3114" s="206"/>
      <c r="KOK3114" s="206"/>
      <c r="KOL3114" s="206"/>
      <c r="KOM3114" s="206"/>
      <c r="KON3114" s="206"/>
      <c r="KOO3114" s="206"/>
      <c r="KOP3114" s="206"/>
      <c r="KOQ3114" s="206"/>
      <c r="KOR3114" s="206"/>
      <c r="KOS3114" s="206"/>
      <c r="KOT3114" s="206"/>
      <c r="KOU3114" s="206"/>
      <c r="KOV3114" s="206"/>
      <c r="KOW3114" s="206"/>
      <c r="KOX3114" s="206"/>
      <c r="KOY3114" s="206"/>
      <c r="KOZ3114" s="206"/>
      <c r="KPA3114" s="206"/>
      <c r="KPB3114" s="206"/>
      <c r="KPC3114" s="206"/>
      <c r="KPD3114" s="206"/>
      <c r="KPE3114" s="206"/>
      <c r="KPF3114" s="206"/>
      <c r="KPG3114" s="206"/>
      <c r="KPH3114" s="206"/>
      <c r="KPI3114" s="206"/>
      <c r="KPJ3114" s="206"/>
      <c r="KPK3114" s="206"/>
      <c r="KPL3114" s="206"/>
      <c r="KPM3114" s="206"/>
      <c r="KPN3114" s="206"/>
      <c r="KPO3114" s="206"/>
      <c r="KPP3114" s="206"/>
      <c r="KPQ3114" s="206"/>
      <c r="KPR3114" s="206"/>
      <c r="KPS3114" s="206"/>
      <c r="KPT3114" s="206"/>
      <c r="KPU3114" s="206"/>
      <c r="KPV3114" s="206"/>
      <c r="KPW3114" s="206"/>
      <c r="KPX3114" s="206"/>
      <c r="KPY3114" s="206"/>
      <c r="KPZ3114" s="206"/>
      <c r="KQA3114" s="206"/>
      <c r="KQB3114" s="206"/>
      <c r="KQC3114" s="206"/>
      <c r="KQD3114" s="206"/>
      <c r="KQE3114" s="206"/>
      <c r="KQF3114" s="206"/>
      <c r="KQG3114" s="206"/>
      <c r="KQH3114" s="206"/>
      <c r="KQI3114" s="206"/>
      <c r="KQJ3114" s="206"/>
      <c r="KQK3114" s="206"/>
      <c r="KQL3114" s="206"/>
      <c r="KQM3114" s="206"/>
      <c r="KQN3114" s="206"/>
      <c r="KQO3114" s="206"/>
      <c r="KQP3114" s="206"/>
      <c r="KQQ3114" s="206"/>
      <c r="KQR3114" s="206"/>
      <c r="KQS3114" s="206"/>
      <c r="KQT3114" s="206"/>
      <c r="KQU3114" s="206"/>
      <c r="KQV3114" s="206"/>
      <c r="KQW3114" s="206"/>
      <c r="KQX3114" s="206"/>
      <c r="KQY3114" s="206"/>
      <c r="KQZ3114" s="206"/>
      <c r="KRA3114" s="206"/>
      <c r="KRB3114" s="206"/>
      <c r="KRC3114" s="206"/>
      <c r="KRD3114" s="206"/>
      <c r="KRE3114" s="206"/>
      <c r="KRF3114" s="206"/>
      <c r="KRG3114" s="206"/>
      <c r="KRH3114" s="206"/>
      <c r="KRI3114" s="206"/>
      <c r="KRJ3114" s="206"/>
      <c r="KRK3114" s="206"/>
      <c r="KRL3114" s="206"/>
      <c r="KRM3114" s="206"/>
      <c r="KRN3114" s="206"/>
      <c r="KRO3114" s="206"/>
      <c r="KRP3114" s="206"/>
      <c r="KRQ3114" s="206"/>
      <c r="KRR3114" s="206"/>
      <c r="KRS3114" s="206"/>
      <c r="KRT3114" s="206"/>
      <c r="KRU3114" s="206"/>
      <c r="KRV3114" s="206"/>
      <c r="KRW3114" s="206"/>
      <c r="KRX3114" s="206"/>
      <c r="KRY3114" s="206"/>
      <c r="KRZ3114" s="206"/>
      <c r="KSA3114" s="206"/>
      <c r="KSB3114" s="206"/>
      <c r="KSC3114" s="206"/>
      <c r="KSD3114" s="206"/>
      <c r="KSE3114" s="206"/>
      <c r="KSF3114" s="206"/>
      <c r="KSG3114" s="206"/>
      <c r="KSH3114" s="206"/>
      <c r="KSI3114" s="206"/>
      <c r="KSJ3114" s="206"/>
      <c r="KSK3114" s="206"/>
      <c r="KSL3114" s="206"/>
      <c r="KSM3114" s="206"/>
      <c r="KSN3114" s="206"/>
      <c r="KSO3114" s="206"/>
      <c r="KSP3114" s="206"/>
      <c r="KSQ3114" s="206"/>
      <c r="KSR3114" s="206"/>
      <c r="KSS3114" s="206"/>
      <c r="KST3114" s="206"/>
      <c r="KSU3114" s="206"/>
      <c r="KSV3114" s="206"/>
      <c r="KSW3114" s="206"/>
      <c r="KSX3114" s="206"/>
      <c r="KSY3114" s="206"/>
      <c r="KSZ3114" s="206"/>
      <c r="KTA3114" s="206"/>
      <c r="KTB3114" s="206"/>
      <c r="KTC3114" s="206"/>
      <c r="KTD3114" s="206"/>
      <c r="KTE3114" s="206"/>
      <c r="KTF3114" s="206"/>
      <c r="KTG3114" s="206"/>
      <c r="KTH3114" s="206"/>
      <c r="KTI3114" s="206"/>
      <c r="KTJ3114" s="206"/>
      <c r="KTK3114" s="206"/>
      <c r="KTL3114" s="206"/>
      <c r="KTM3114" s="206"/>
      <c r="KTN3114" s="206"/>
      <c r="KTO3114" s="206"/>
      <c r="KTP3114" s="206"/>
      <c r="KTQ3114" s="206"/>
      <c r="KTR3114" s="206"/>
      <c r="KTS3114" s="206"/>
      <c r="KTT3114" s="206"/>
      <c r="KTU3114" s="206"/>
      <c r="KTV3114" s="206"/>
      <c r="KTW3114" s="206"/>
      <c r="KTX3114" s="206"/>
      <c r="KTY3114" s="206"/>
      <c r="KTZ3114" s="206"/>
      <c r="KUA3114" s="206"/>
      <c r="KUB3114" s="206"/>
      <c r="KUC3114" s="206"/>
      <c r="KUD3114" s="206"/>
      <c r="KUE3114" s="206"/>
      <c r="KUF3114" s="206"/>
      <c r="KUG3114" s="206"/>
      <c r="KUH3114" s="206"/>
      <c r="KUI3114" s="206"/>
      <c r="KUJ3114" s="206"/>
      <c r="KUK3114" s="206"/>
      <c r="KUL3114" s="206"/>
      <c r="KUM3114" s="206"/>
      <c r="KUN3114" s="206"/>
      <c r="KUO3114" s="206"/>
      <c r="KUP3114" s="206"/>
      <c r="KUQ3114" s="206"/>
      <c r="KUR3114" s="206"/>
      <c r="KUS3114" s="206"/>
      <c r="KUT3114" s="206"/>
      <c r="KUU3114" s="206"/>
      <c r="KUV3114" s="206"/>
      <c r="KUW3114" s="206"/>
      <c r="KUX3114" s="206"/>
      <c r="KUY3114" s="206"/>
      <c r="KUZ3114" s="206"/>
      <c r="KVA3114" s="206"/>
      <c r="KVB3114" s="206"/>
      <c r="KVC3114" s="206"/>
      <c r="KVD3114" s="206"/>
      <c r="KVE3114" s="206"/>
      <c r="KVF3114" s="206"/>
      <c r="KVG3114" s="206"/>
      <c r="KVH3114" s="206"/>
      <c r="KVI3114" s="206"/>
      <c r="KVJ3114" s="206"/>
      <c r="KVK3114" s="206"/>
      <c r="KVL3114" s="206"/>
      <c r="KVM3114" s="206"/>
      <c r="KVN3114" s="206"/>
      <c r="KVO3114" s="206"/>
      <c r="KVP3114" s="206"/>
      <c r="KVQ3114" s="206"/>
      <c r="KVR3114" s="206"/>
      <c r="KVS3114" s="206"/>
      <c r="KVT3114" s="206"/>
      <c r="KVU3114" s="206"/>
      <c r="KVV3114" s="206"/>
      <c r="KVW3114" s="206"/>
      <c r="KVX3114" s="206"/>
      <c r="KVY3114" s="206"/>
      <c r="KVZ3114" s="206"/>
      <c r="KWA3114" s="206"/>
      <c r="KWB3114" s="206"/>
      <c r="KWC3114" s="206"/>
      <c r="KWD3114" s="206"/>
      <c r="KWE3114" s="206"/>
      <c r="KWF3114" s="206"/>
      <c r="KWG3114" s="206"/>
      <c r="KWH3114" s="206"/>
      <c r="KWI3114" s="206"/>
      <c r="KWJ3114" s="206"/>
      <c r="KWK3114" s="206"/>
      <c r="KWL3114" s="206"/>
      <c r="KWM3114" s="206"/>
      <c r="KWN3114" s="206"/>
      <c r="KWO3114" s="206"/>
      <c r="KWP3114" s="206"/>
      <c r="KWQ3114" s="206"/>
      <c r="KWR3114" s="206"/>
      <c r="KWS3114" s="206"/>
      <c r="KWT3114" s="206"/>
      <c r="KWU3114" s="206"/>
      <c r="KWV3114" s="206"/>
      <c r="KWW3114" s="206"/>
      <c r="KWX3114" s="206"/>
      <c r="KWY3114" s="206"/>
      <c r="KWZ3114" s="206"/>
      <c r="KXA3114" s="206"/>
      <c r="KXB3114" s="206"/>
      <c r="KXC3114" s="206"/>
      <c r="KXD3114" s="206"/>
      <c r="KXE3114" s="206"/>
      <c r="KXF3114" s="206"/>
      <c r="KXG3114" s="206"/>
      <c r="KXH3114" s="206"/>
      <c r="KXI3114" s="206"/>
      <c r="KXJ3114" s="206"/>
      <c r="KXK3114" s="206"/>
      <c r="KXL3114" s="206"/>
      <c r="KXM3114" s="206"/>
      <c r="KXN3114" s="206"/>
      <c r="KXO3114" s="206"/>
      <c r="KXP3114" s="206"/>
      <c r="KXQ3114" s="206"/>
      <c r="KXR3114" s="206"/>
      <c r="KXS3114" s="206"/>
      <c r="KXT3114" s="206"/>
      <c r="KXU3114" s="206"/>
      <c r="KXV3114" s="206"/>
      <c r="KXW3114" s="206"/>
      <c r="KXX3114" s="206"/>
      <c r="KXY3114" s="206"/>
      <c r="KXZ3114" s="206"/>
      <c r="KYA3114" s="206"/>
      <c r="KYB3114" s="206"/>
      <c r="KYC3114" s="206"/>
      <c r="KYD3114" s="206"/>
      <c r="KYE3114" s="206"/>
      <c r="KYF3114" s="206"/>
      <c r="KYG3114" s="206"/>
      <c r="KYH3114" s="206"/>
      <c r="KYI3114" s="206"/>
      <c r="KYJ3114" s="206"/>
      <c r="KYK3114" s="206"/>
      <c r="KYL3114" s="206"/>
      <c r="KYM3114" s="206"/>
      <c r="KYN3114" s="206"/>
      <c r="KYO3114" s="206"/>
      <c r="KYP3114" s="206"/>
      <c r="KYQ3114" s="206"/>
      <c r="KYR3114" s="206"/>
      <c r="KYS3114" s="206"/>
      <c r="KYT3114" s="206"/>
      <c r="KYU3114" s="206"/>
      <c r="KYV3114" s="206"/>
      <c r="KYW3114" s="206"/>
      <c r="KYX3114" s="206"/>
      <c r="KYY3114" s="206"/>
      <c r="KYZ3114" s="206"/>
      <c r="KZA3114" s="206"/>
      <c r="KZB3114" s="206"/>
      <c r="KZC3114" s="206"/>
      <c r="KZD3114" s="206"/>
      <c r="KZE3114" s="206"/>
      <c r="KZF3114" s="206"/>
      <c r="KZG3114" s="206"/>
      <c r="KZH3114" s="206"/>
      <c r="KZI3114" s="206"/>
      <c r="KZJ3114" s="206"/>
      <c r="KZK3114" s="206"/>
      <c r="KZL3114" s="206"/>
      <c r="KZM3114" s="206"/>
      <c r="KZN3114" s="206"/>
      <c r="KZO3114" s="206"/>
      <c r="KZP3114" s="206"/>
      <c r="KZQ3114" s="206"/>
      <c r="KZR3114" s="206"/>
      <c r="KZS3114" s="206"/>
      <c r="KZT3114" s="206"/>
      <c r="KZU3114" s="206"/>
      <c r="KZV3114" s="206"/>
      <c r="KZW3114" s="206"/>
      <c r="KZX3114" s="206"/>
      <c r="KZY3114" s="206"/>
      <c r="KZZ3114" s="206"/>
      <c r="LAA3114" s="206"/>
      <c r="LAB3114" s="206"/>
      <c r="LAC3114" s="206"/>
      <c r="LAD3114" s="206"/>
      <c r="LAE3114" s="206"/>
      <c r="LAF3114" s="206"/>
      <c r="LAG3114" s="206"/>
      <c r="LAH3114" s="206"/>
      <c r="LAI3114" s="206"/>
      <c r="LAJ3114" s="206"/>
      <c r="LAK3114" s="206"/>
      <c r="LAL3114" s="206"/>
      <c r="LAM3114" s="206"/>
      <c r="LAN3114" s="206"/>
      <c r="LAO3114" s="206"/>
      <c r="LAP3114" s="206"/>
      <c r="LAQ3114" s="206"/>
      <c r="LAR3114" s="206"/>
      <c r="LAS3114" s="206"/>
      <c r="LAT3114" s="206"/>
      <c r="LAU3114" s="206"/>
      <c r="LAV3114" s="206"/>
      <c r="LAW3114" s="206"/>
      <c r="LAX3114" s="206"/>
      <c r="LAY3114" s="206"/>
      <c r="LAZ3114" s="206"/>
      <c r="LBA3114" s="206"/>
      <c r="LBB3114" s="206"/>
      <c r="LBC3114" s="206"/>
      <c r="LBD3114" s="206"/>
      <c r="LBE3114" s="206"/>
      <c r="LBF3114" s="206"/>
      <c r="LBG3114" s="206"/>
      <c r="LBH3114" s="206"/>
      <c r="LBI3114" s="206"/>
      <c r="LBJ3114" s="206"/>
      <c r="LBK3114" s="206"/>
      <c r="LBL3114" s="206"/>
      <c r="LBM3114" s="206"/>
      <c r="LBN3114" s="206"/>
      <c r="LBO3114" s="206"/>
      <c r="LBP3114" s="206"/>
      <c r="LBQ3114" s="206"/>
      <c r="LBR3114" s="206"/>
      <c r="LBS3114" s="206"/>
      <c r="LBT3114" s="206"/>
      <c r="LBU3114" s="206"/>
      <c r="LBV3114" s="206"/>
      <c r="LBW3114" s="206"/>
      <c r="LBX3114" s="206"/>
      <c r="LBY3114" s="206"/>
      <c r="LBZ3114" s="206"/>
      <c r="LCA3114" s="206"/>
      <c r="LCB3114" s="206"/>
      <c r="LCC3114" s="206"/>
      <c r="LCD3114" s="206"/>
      <c r="LCE3114" s="206"/>
      <c r="LCF3114" s="206"/>
      <c r="LCG3114" s="206"/>
      <c r="LCH3114" s="206"/>
      <c r="LCI3114" s="206"/>
      <c r="LCJ3114" s="206"/>
      <c r="LCK3114" s="206"/>
      <c r="LCL3114" s="206"/>
      <c r="LCM3114" s="206"/>
      <c r="LCN3114" s="206"/>
      <c r="LCO3114" s="206"/>
      <c r="LCP3114" s="206"/>
      <c r="LCQ3114" s="206"/>
      <c r="LCR3114" s="206"/>
      <c r="LCS3114" s="206"/>
      <c r="LCT3114" s="206"/>
      <c r="LCU3114" s="206"/>
      <c r="LCV3114" s="206"/>
      <c r="LCW3114" s="206"/>
      <c r="LCX3114" s="206"/>
      <c r="LCY3114" s="206"/>
      <c r="LCZ3114" s="206"/>
      <c r="LDA3114" s="206"/>
      <c r="LDB3114" s="206"/>
      <c r="LDC3114" s="206"/>
      <c r="LDD3114" s="206"/>
      <c r="LDE3114" s="206"/>
      <c r="LDF3114" s="206"/>
      <c r="LDG3114" s="206"/>
      <c r="LDH3114" s="206"/>
      <c r="LDI3114" s="206"/>
      <c r="LDJ3114" s="206"/>
      <c r="LDK3114" s="206"/>
      <c r="LDL3114" s="206"/>
      <c r="LDM3114" s="206"/>
      <c r="LDN3114" s="206"/>
      <c r="LDO3114" s="206"/>
      <c r="LDP3114" s="206"/>
      <c r="LDQ3114" s="206"/>
      <c r="LDR3114" s="206"/>
      <c r="LDS3114" s="206"/>
      <c r="LDT3114" s="206"/>
      <c r="LDU3114" s="206"/>
      <c r="LDV3114" s="206"/>
      <c r="LDW3114" s="206"/>
      <c r="LDX3114" s="206"/>
      <c r="LDY3114" s="206"/>
      <c r="LDZ3114" s="206"/>
      <c r="LEA3114" s="206"/>
      <c r="LEB3114" s="206"/>
      <c r="LEC3114" s="206"/>
      <c r="LED3114" s="206"/>
      <c r="LEE3114" s="206"/>
      <c r="LEF3114" s="206"/>
      <c r="LEG3114" s="206"/>
      <c r="LEH3114" s="206"/>
      <c r="LEI3114" s="206"/>
      <c r="LEJ3114" s="206"/>
      <c r="LEK3114" s="206"/>
      <c r="LEL3114" s="206"/>
      <c r="LEM3114" s="206"/>
      <c r="LEN3114" s="206"/>
      <c r="LEO3114" s="206"/>
      <c r="LEP3114" s="206"/>
      <c r="LEQ3114" s="206"/>
      <c r="LER3114" s="206"/>
      <c r="LES3114" s="206"/>
      <c r="LET3114" s="206"/>
      <c r="LEU3114" s="206"/>
      <c r="LEV3114" s="206"/>
      <c r="LEW3114" s="206"/>
      <c r="LEX3114" s="206"/>
      <c r="LEY3114" s="206"/>
      <c r="LEZ3114" s="206"/>
      <c r="LFA3114" s="206"/>
      <c r="LFB3114" s="206"/>
      <c r="LFC3114" s="206"/>
      <c r="LFD3114" s="206"/>
      <c r="LFE3114" s="206"/>
      <c r="LFF3114" s="206"/>
      <c r="LFG3114" s="206"/>
      <c r="LFH3114" s="206"/>
      <c r="LFI3114" s="206"/>
      <c r="LFJ3114" s="206"/>
      <c r="LFK3114" s="206"/>
      <c r="LFL3114" s="206"/>
      <c r="LFM3114" s="206"/>
      <c r="LFN3114" s="206"/>
      <c r="LFO3114" s="206"/>
      <c r="LFP3114" s="206"/>
      <c r="LFQ3114" s="206"/>
      <c r="LFR3114" s="206"/>
      <c r="LFS3114" s="206"/>
      <c r="LFT3114" s="206"/>
      <c r="LFU3114" s="206"/>
      <c r="LFV3114" s="206"/>
      <c r="LFW3114" s="206"/>
      <c r="LFX3114" s="206"/>
      <c r="LFY3114" s="206"/>
      <c r="LFZ3114" s="206"/>
      <c r="LGA3114" s="206"/>
      <c r="LGB3114" s="206"/>
      <c r="LGC3114" s="206"/>
      <c r="LGD3114" s="206"/>
      <c r="LGE3114" s="206"/>
      <c r="LGF3114" s="206"/>
      <c r="LGG3114" s="206"/>
      <c r="LGH3114" s="206"/>
      <c r="LGI3114" s="206"/>
      <c r="LGJ3114" s="206"/>
      <c r="LGK3114" s="206"/>
      <c r="LGL3114" s="206"/>
      <c r="LGM3114" s="206"/>
      <c r="LGN3114" s="206"/>
      <c r="LGO3114" s="206"/>
      <c r="LGP3114" s="206"/>
      <c r="LGQ3114" s="206"/>
      <c r="LGR3114" s="206"/>
      <c r="LGS3114" s="206"/>
      <c r="LGT3114" s="206"/>
      <c r="LGU3114" s="206"/>
      <c r="LGV3114" s="206"/>
      <c r="LGW3114" s="206"/>
      <c r="LGX3114" s="206"/>
      <c r="LGY3114" s="206"/>
      <c r="LGZ3114" s="206"/>
      <c r="LHA3114" s="206"/>
      <c r="LHB3114" s="206"/>
      <c r="LHC3114" s="206"/>
      <c r="LHD3114" s="206"/>
      <c r="LHE3114" s="206"/>
      <c r="LHF3114" s="206"/>
      <c r="LHG3114" s="206"/>
      <c r="LHH3114" s="206"/>
      <c r="LHI3114" s="206"/>
      <c r="LHJ3114" s="206"/>
      <c r="LHK3114" s="206"/>
      <c r="LHL3114" s="206"/>
      <c r="LHM3114" s="206"/>
      <c r="LHN3114" s="206"/>
      <c r="LHO3114" s="206"/>
      <c r="LHP3114" s="206"/>
      <c r="LHQ3114" s="206"/>
      <c r="LHR3114" s="206"/>
      <c r="LHS3114" s="206"/>
      <c r="LHT3114" s="206"/>
      <c r="LHU3114" s="206"/>
      <c r="LHV3114" s="206"/>
      <c r="LHW3114" s="206"/>
      <c r="LHX3114" s="206"/>
      <c r="LHY3114" s="206"/>
      <c r="LHZ3114" s="206"/>
      <c r="LIA3114" s="206"/>
      <c r="LIB3114" s="206"/>
      <c r="LIC3114" s="206"/>
      <c r="LID3114" s="206"/>
      <c r="LIE3114" s="206"/>
      <c r="LIF3114" s="206"/>
      <c r="LIG3114" s="206"/>
      <c r="LIH3114" s="206"/>
      <c r="LII3114" s="206"/>
      <c r="LIJ3114" s="206"/>
      <c r="LIK3114" s="206"/>
      <c r="LIL3114" s="206"/>
      <c r="LIM3114" s="206"/>
      <c r="LIN3114" s="206"/>
      <c r="LIO3114" s="206"/>
      <c r="LIP3114" s="206"/>
      <c r="LIQ3114" s="206"/>
      <c r="LIR3114" s="206"/>
      <c r="LIS3114" s="206"/>
      <c r="LIT3114" s="206"/>
      <c r="LIU3114" s="206"/>
      <c r="LIV3114" s="206"/>
      <c r="LIW3114" s="206"/>
      <c r="LIX3114" s="206"/>
      <c r="LIY3114" s="206"/>
      <c r="LIZ3114" s="206"/>
      <c r="LJA3114" s="206"/>
      <c r="LJB3114" s="206"/>
      <c r="LJC3114" s="206"/>
      <c r="LJD3114" s="206"/>
      <c r="LJE3114" s="206"/>
      <c r="LJF3114" s="206"/>
      <c r="LJG3114" s="206"/>
      <c r="LJH3114" s="206"/>
      <c r="LJI3114" s="206"/>
      <c r="LJJ3114" s="206"/>
      <c r="LJK3114" s="206"/>
      <c r="LJL3114" s="206"/>
      <c r="LJM3114" s="206"/>
      <c r="LJN3114" s="206"/>
      <c r="LJO3114" s="206"/>
      <c r="LJP3114" s="206"/>
      <c r="LJQ3114" s="206"/>
      <c r="LJR3114" s="206"/>
      <c r="LJS3114" s="206"/>
      <c r="LJT3114" s="206"/>
      <c r="LJU3114" s="206"/>
      <c r="LJV3114" s="206"/>
      <c r="LJW3114" s="206"/>
      <c r="LJX3114" s="206"/>
      <c r="LJY3114" s="206"/>
      <c r="LJZ3114" s="206"/>
      <c r="LKA3114" s="206"/>
      <c r="LKB3114" s="206"/>
      <c r="LKC3114" s="206"/>
      <c r="LKD3114" s="206"/>
      <c r="LKE3114" s="206"/>
      <c r="LKF3114" s="206"/>
      <c r="LKG3114" s="206"/>
      <c r="LKH3114" s="206"/>
      <c r="LKI3114" s="206"/>
      <c r="LKJ3114" s="206"/>
      <c r="LKK3114" s="206"/>
      <c r="LKL3114" s="206"/>
      <c r="LKM3114" s="206"/>
      <c r="LKN3114" s="206"/>
      <c r="LKO3114" s="206"/>
      <c r="LKP3114" s="206"/>
      <c r="LKQ3114" s="206"/>
      <c r="LKR3114" s="206"/>
      <c r="LKS3114" s="206"/>
      <c r="LKT3114" s="206"/>
      <c r="LKU3114" s="206"/>
      <c r="LKV3114" s="206"/>
      <c r="LKW3114" s="206"/>
      <c r="LKX3114" s="206"/>
      <c r="LKY3114" s="206"/>
      <c r="LKZ3114" s="206"/>
      <c r="LLA3114" s="206"/>
      <c r="LLB3114" s="206"/>
      <c r="LLC3114" s="206"/>
      <c r="LLD3114" s="206"/>
      <c r="LLE3114" s="206"/>
      <c r="LLF3114" s="206"/>
      <c r="LLG3114" s="206"/>
      <c r="LLH3114" s="206"/>
      <c r="LLI3114" s="206"/>
      <c r="LLJ3114" s="206"/>
      <c r="LLK3114" s="206"/>
      <c r="LLL3114" s="206"/>
      <c r="LLM3114" s="206"/>
      <c r="LLN3114" s="206"/>
      <c r="LLO3114" s="206"/>
      <c r="LLP3114" s="206"/>
      <c r="LLQ3114" s="206"/>
      <c r="LLR3114" s="206"/>
      <c r="LLS3114" s="206"/>
      <c r="LLT3114" s="206"/>
      <c r="LLU3114" s="206"/>
      <c r="LLV3114" s="206"/>
      <c r="LLW3114" s="206"/>
      <c r="LLX3114" s="206"/>
      <c r="LLY3114" s="206"/>
      <c r="LLZ3114" s="206"/>
      <c r="LMA3114" s="206"/>
      <c r="LMB3114" s="206"/>
      <c r="LMC3114" s="206"/>
      <c r="LMD3114" s="206"/>
      <c r="LME3114" s="206"/>
      <c r="LMF3114" s="206"/>
      <c r="LMG3114" s="206"/>
      <c r="LMH3114" s="206"/>
      <c r="LMI3114" s="206"/>
      <c r="LMJ3114" s="206"/>
      <c r="LMK3114" s="206"/>
      <c r="LML3114" s="206"/>
      <c r="LMM3114" s="206"/>
      <c r="LMN3114" s="206"/>
      <c r="LMO3114" s="206"/>
      <c r="LMP3114" s="206"/>
      <c r="LMQ3114" s="206"/>
      <c r="LMR3114" s="206"/>
      <c r="LMS3114" s="206"/>
      <c r="LMT3114" s="206"/>
      <c r="LMU3114" s="206"/>
      <c r="LMV3114" s="206"/>
      <c r="LMW3114" s="206"/>
      <c r="LMX3114" s="206"/>
      <c r="LMY3114" s="206"/>
      <c r="LMZ3114" s="206"/>
      <c r="LNA3114" s="206"/>
      <c r="LNB3114" s="206"/>
      <c r="LNC3114" s="206"/>
      <c r="LND3114" s="206"/>
      <c r="LNE3114" s="206"/>
      <c r="LNF3114" s="206"/>
      <c r="LNG3114" s="206"/>
      <c r="LNH3114" s="206"/>
      <c r="LNI3114" s="206"/>
      <c r="LNJ3114" s="206"/>
      <c r="LNK3114" s="206"/>
      <c r="LNL3114" s="206"/>
      <c r="LNM3114" s="206"/>
      <c r="LNN3114" s="206"/>
      <c r="LNO3114" s="206"/>
      <c r="LNP3114" s="206"/>
      <c r="LNQ3114" s="206"/>
      <c r="LNR3114" s="206"/>
      <c r="LNS3114" s="206"/>
      <c r="LNT3114" s="206"/>
      <c r="LNU3114" s="206"/>
      <c r="LNV3114" s="206"/>
      <c r="LNW3114" s="206"/>
      <c r="LNX3114" s="206"/>
      <c r="LNY3114" s="206"/>
      <c r="LNZ3114" s="206"/>
      <c r="LOA3114" s="206"/>
      <c r="LOB3114" s="206"/>
      <c r="LOC3114" s="206"/>
      <c r="LOD3114" s="206"/>
      <c r="LOE3114" s="206"/>
      <c r="LOF3114" s="206"/>
      <c r="LOG3114" s="206"/>
      <c r="LOH3114" s="206"/>
      <c r="LOI3114" s="206"/>
      <c r="LOJ3114" s="206"/>
      <c r="LOK3114" s="206"/>
      <c r="LOL3114" s="206"/>
      <c r="LOM3114" s="206"/>
      <c r="LON3114" s="206"/>
      <c r="LOO3114" s="206"/>
      <c r="LOP3114" s="206"/>
      <c r="LOQ3114" s="206"/>
      <c r="LOR3114" s="206"/>
      <c r="LOS3114" s="206"/>
      <c r="LOT3114" s="206"/>
      <c r="LOU3114" s="206"/>
      <c r="LOV3114" s="206"/>
      <c r="LOW3114" s="206"/>
      <c r="LOX3114" s="206"/>
      <c r="LOY3114" s="206"/>
      <c r="LOZ3114" s="206"/>
      <c r="LPA3114" s="206"/>
      <c r="LPB3114" s="206"/>
      <c r="LPC3114" s="206"/>
      <c r="LPD3114" s="206"/>
      <c r="LPE3114" s="206"/>
      <c r="LPF3114" s="206"/>
      <c r="LPG3114" s="206"/>
      <c r="LPH3114" s="206"/>
      <c r="LPI3114" s="206"/>
      <c r="LPJ3114" s="206"/>
      <c r="LPK3114" s="206"/>
      <c r="LPL3114" s="206"/>
      <c r="LPM3114" s="206"/>
      <c r="LPN3114" s="206"/>
      <c r="LPO3114" s="206"/>
      <c r="LPP3114" s="206"/>
      <c r="LPQ3114" s="206"/>
      <c r="LPR3114" s="206"/>
      <c r="LPS3114" s="206"/>
      <c r="LPT3114" s="206"/>
      <c r="LPU3114" s="206"/>
      <c r="LPV3114" s="206"/>
      <c r="LPW3114" s="206"/>
      <c r="LPX3114" s="206"/>
      <c r="LPY3114" s="206"/>
      <c r="LPZ3114" s="206"/>
      <c r="LQA3114" s="206"/>
      <c r="LQB3114" s="206"/>
      <c r="LQC3114" s="206"/>
      <c r="LQD3114" s="206"/>
      <c r="LQE3114" s="206"/>
      <c r="LQF3114" s="206"/>
      <c r="LQG3114" s="206"/>
      <c r="LQH3114" s="206"/>
      <c r="LQI3114" s="206"/>
      <c r="LQJ3114" s="206"/>
      <c r="LQK3114" s="206"/>
      <c r="LQL3114" s="206"/>
      <c r="LQM3114" s="206"/>
      <c r="LQN3114" s="206"/>
      <c r="LQO3114" s="206"/>
      <c r="LQP3114" s="206"/>
      <c r="LQQ3114" s="206"/>
      <c r="LQR3114" s="206"/>
      <c r="LQS3114" s="206"/>
      <c r="LQT3114" s="206"/>
      <c r="LQU3114" s="206"/>
      <c r="LQV3114" s="206"/>
      <c r="LQW3114" s="206"/>
      <c r="LQX3114" s="206"/>
      <c r="LQY3114" s="206"/>
      <c r="LQZ3114" s="206"/>
      <c r="LRA3114" s="206"/>
      <c r="LRB3114" s="206"/>
      <c r="LRC3114" s="206"/>
      <c r="LRD3114" s="206"/>
      <c r="LRE3114" s="206"/>
      <c r="LRF3114" s="206"/>
      <c r="LRG3114" s="206"/>
      <c r="LRH3114" s="206"/>
      <c r="LRI3114" s="206"/>
      <c r="LRJ3114" s="206"/>
      <c r="LRK3114" s="206"/>
      <c r="LRL3114" s="206"/>
      <c r="LRM3114" s="206"/>
      <c r="LRN3114" s="206"/>
      <c r="LRO3114" s="206"/>
      <c r="LRP3114" s="206"/>
      <c r="LRQ3114" s="206"/>
      <c r="LRR3114" s="206"/>
      <c r="LRS3114" s="206"/>
      <c r="LRT3114" s="206"/>
      <c r="LRU3114" s="206"/>
      <c r="LRV3114" s="206"/>
      <c r="LRW3114" s="206"/>
      <c r="LRX3114" s="206"/>
      <c r="LRY3114" s="206"/>
      <c r="LRZ3114" s="206"/>
      <c r="LSA3114" s="206"/>
      <c r="LSB3114" s="206"/>
      <c r="LSC3114" s="206"/>
      <c r="LSD3114" s="206"/>
      <c r="LSE3114" s="206"/>
      <c r="LSF3114" s="206"/>
      <c r="LSG3114" s="206"/>
      <c r="LSH3114" s="206"/>
      <c r="LSI3114" s="206"/>
      <c r="LSJ3114" s="206"/>
      <c r="LSK3114" s="206"/>
      <c r="LSL3114" s="206"/>
      <c r="LSM3114" s="206"/>
      <c r="LSN3114" s="206"/>
      <c r="LSO3114" s="206"/>
      <c r="LSP3114" s="206"/>
      <c r="LSQ3114" s="206"/>
      <c r="LSR3114" s="206"/>
      <c r="LSS3114" s="206"/>
      <c r="LST3114" s="206"/>
      <c r="LSU3114" s="206"/>
      <c r="LSV3114" s="206"/>
      <c r="LSW3114" s="206"/>
      <c r="LSX3114" s="206"/>
      <c r="LSY3114" s="206"/>
      <c r="LSZ3114" s="206"/>
      <c r="LTA3114" s="206"/>
      <c r="LTB3114" s="206"/>
      <c r="LTC3114" s="206"/>
      <c r="LTD3114" s="206"/>
      <c r="LTE3114" s="206"/>
      <c r="LTF3114" s="206"/>
      <c r="LTG3114" s="206"/>
      <c r="LTH3114" s="206"/>
      <c r="LTI3114" s="206"/>
      <c r="LTJ3114" s="206"/>
      <c r="LTK3114" s="206"/>
      <c r="LTL3114" s="206"/>
      <c r="LTM3114" s="206"/>
      <c r="LTN3114" s="206"/>
      <c r="LTO3114" s="206"/>
      <c r="LTP3114" s="206"/>
      <c r="LTQ3114" s="206"/>
      <c r="LTR3114" s="206"/>
      <c r="LTS3114" s="206"/>
      <c r="LTT3114" s="206"/>
      <c r="LTU3114" s="206"/>
      <c r="LTV3114" s="206"/>
      <c r="LTW3114" s="206"/>
      <c r="LTX3114" s="206"/>
      <c r="LTY3114" s="206"/>
      <c r="LTZ3114" s="206"/>
      <c r="LUA3114" s="206"/>
      <c r="LUB3114" s="206"/>
      <c r="LUC3114" s="206"/>
      <c r="LUD3114" s="206"/>
      <c r="LUE3114" s="206"/>
      <c r="LUF3114" s="206"/>
      <c r="LUG3114" s="206"/>
      <c r="LUH3114" s="206"/>
      <c r="LUI3114" s="206"/>
      <c r="LUJ3114" s="206"/>
      <c r="LUK3114" s="206"/>
      <c r="LUL3114" s="206"/>
      <c r="LUM3114" s="206"/>
      <c r="LUN3114" s="206"/>
      <c r="LUO3114" s="206"/>
      <c r="LUP3114" s="206"/>
      <c r="LUQ3114" s="206"/>
      <c r="LUR3114" s="206"/>
      <c r="LUS3114" s="206"/>
      <c r="LUT3114" s="206"/>
      <c r="LUU3114" s="206"/>
      <c r="LUV3114" s="206"/>
      <c r="LUW3114" s="206"/>
      <c r="LUX3114" s="206"/>
      <c r="LUY3114" s="206"/>
      <c r="LUZ3114" s="206"/>
      <c r="LVA3114" s="206"/>
      <c r="LVB3114" s="206"/>
      <c r="LVC3114" s="206"/>
      <c r="LVD3114" s="206"/>
      <c r="LVE3114" s="206"/>
      <c r="LVF3114" s="206"/>
      <c r="LVG3114" s="206"/>
      <c r="LVH3114" s="206"/>
      <c r="LVI3114" s="206"/>
      <c r="LVJ3114" s="206"/>
      <c r="LVK3114" s="206"/>
      <c r="LVL3114" s="206"/>
      <c r="LVM3114" s="206"/>
      <c r="LVN3114" s="206"/>
      <c r="LVO3114" s="206"/>
      <c r="LVP3114" s="206"/>
      <c r="LVQ3114" s="206"/>
      <c r="LVR3114" s="206"/>
      <c r="LVS3114" s="206"/>
      <c r="LVT3114" s="206"/>
      <c r="LVU3114" s="206"/>
      <c r="LVV3114" s="206"/>
      <c r="LVW3114" s="206"/>
      <c r="LVX3114" s="206"/>
      <c r="LVY3114" s="206"/>
      <c r="LVZ3114" s="206"/>
      <c r="LWA3114" s="206"/>
      <c r="LWB3114" s="206"/>
      <c r="LWC3114" s="206"/>
      <c r="LWD3114" s="206"/>
      <c r="LWE3114" s="206"/>
      <c r="LWF3114" s="206"/>
      <c r="LWG3114" s="206"/>
      <c r="LWH3114" s="206"/>
      <c r="LWI3114" s="206"/>
      <c r="LWJ3114" s="206"/>
      <c r="LWK3114" s="206"/>
      <c r="LWL3114" s="206"/>
      <c r="LWM3114" s="206"/>
      <c r="LWN3114" s="206"/>
      <c r="LWO3114" s="206"/>
      <c r="LWP3114" s="206"/>
      <c r="LWQ3114" s="206"/>
      <c r="LWR3114" s="206"/>
      <c r="LWS3114" s="206"/>
      <c r="LWT3114" s="206"/>
      <c r="LWU3114" s="206"/>
      <c r="LWV3114" s="206"/>
      <c r="LWW3114" s="206"/>
      <c r="LWX3114" s="206"/>
      <c r="LWY3114" s="206"/>
      <c r="LWZ3114" s="206"/>
      <c r="LXA3114" s="206"/>
      <c r="LXB3114" s="206"/>
      <c r="LXC3114" s="206"/>
      <c r="LXD3114" s="206"/>
      <c r="LXE3114" s="206"/>
      <c r="LXF3114" s="206"/>
      <c r="LXG3114" s="206"/>
      <c r="LXH3114" s="206"/>
      <c r="LXI3114" s="206"/>
      <c r="LXJ3114" s="206"/>
      <c r="LXK3114" s="206"/>
      <c r="LXL3114" s="206"/>
      <c r="LXM3114" s="206"/>
      <c r="LXN3114" s="206"/>
      <c r="LXO3114" s="206"/>
      <c r="LXP3114" s="206"/>
      <c r="LXQ3114" s="206"/>
      <c r="LXR3114" s="206"/>
      <c r="LXS3114" s="206"/>
      <c r="LXT3114" s="206"/>
      <c r="LXU3114" s="206"/>
      <c r="LXV3114" s="206"/>
      <c r="LXW3114" s="206"/>
      <c r="LXX3114" s="206"/>
      <c r="LXY3114" s="206"/>
      <c r="LXZ3114" s="206"/>
      <c r="LYA3114" s="206"/>
      <c r="LYB3114" s="206"/>
      <c r="LYC3114" s="206"/>
      <c r="LYD3114" s="206"/>
      <c r="LYE3114" s="206"/>
      <c r="LYF3114" s="206"/>
      <c r="LYG3114" s="206"/>
      <c r="LYH3114" s="206"/>
      <c r="LYI3114" s="206"/>
      <c r="LYJ3114" s="206"/>
      <c r="LYK3114" s="206"/>
      <c r="LYL3114" s="206"/>
      <c r="LYM3114" s="206"/>
      <c r="LYN3114" s="206"/>
      <c r="LYO3114" s="206"/>
      <c r="LYP3114" s="206"/>
      <c r="LYQ3114" s="206"/>
      <c r="LYR3114" s="206"/>
      <c r="LYS3114" s="206"/>
      <c r="LYT3114" s="206"/>
      <c r="LYU3114" s="206"/>
      <c r="LYV3114" s="206"/>
      <c r="LYW3114" s="206"/>
      <c r="LYX3114" s="206"/>
      <c r="LYY3114" s="206"/>
      <c r="LYZ3114" s="206"/>
      <c r="LZA3114" s="206"/>
      <c r="LZB3114" s="206"/>
      <c r="LZC3114" s="206"/>
      <c r="LZD3114" s="206"/>
      <c r="LZE3114" s="206"/>
      <c r="LZF3114" s="206"/>
      <c r="LZG3114" s="206"/>
      <c r="LZH3114" s="206"/>
      <c r="LZI3114" s="206"/>
      <c r="LZJ3114" s="206"/>
      <c r="LZK3114" s="206"/>
      <c r="LZL3114" s="206"/>
      <c r="LZM3114" s="206"/>
      <c r="LZN3114" s="206"/>
      <c r="LZO3114" s="206"/>
      <c r="LZP3114" s="206"/>
      <c r="LZQ3114" s="206"/>
      <c r="LZR3114" s="206"/>
      <c r="LZS3114" s="206"/>
      <c r="LZT3114" s="206"/>
      <c r="LZU3114" s="206"/>
      <c r="LZV3114" s="206"/>
      <c r="LZW3114" s="206"/>
      <c r="LZX3114" s="206"/>
      <c r="LZY3114" s="206"/>
      <c r="LZZ3114" s="206"/>
      <c r="MAA3114" s="206"/>
      <c r="MAB3114" s="206"/>
      <c r="MAC3114" s="206"/>
      <c r="MAD3114" s="206"/>
      <c r="MAE3114" s="206"/>
      <c r="MAF3114" s="206"/>
      <c r="MAG3114" s="206"/>
      <c r="MAH3114" s="206"/>
      <c r="MAI3114" s="206"/>
      <c r="MAJ3114" s="206"/>
      <c r="MAK3114" s="206"/>
      <c r="MAL3114" s="206"/>
      <c r="MAM3114" s="206"/>
      <c r="MAN3114" s="206"/>
      <c r="MAO3114" s="206"/>
      <c r="MAP3114" s="206"/>
      <c r="MAQ3114" s="206"/>
      <c r="MAR3114" s="206"/>
      <c r="MAS3114" s="206"/>
      <c r="MAT3114" s="206"/>
      <c r="MAU3114" s="206"/>
      <c r="MAV3114" s="206"/>
      <c r="MAW3114" s="206"/>
      <c r="MAX3114" s="206"/>
      <c r="MAY3114" s="206"/>
      <c r="MAZ3114" s="206"/>
      <c r="MBA3114" s="206"/>
      <c r="MBB3114" s="206"/>
      <c r="MBC3114" s="206"/>
      <c r="MBD3114" s="206"/>
      <c r="MBE3114" s="206"/>
      <c r="MBF3114" s="206"/>
      <c r="MBG3114" s="206"/>
      <c r="MBH3114" s="206"/>
      <c r="MBI3114" s="206"/>
      <c r="MBJ3114" s="206"/>
      <c r="MBK3114" s="206"/>
      <c r="MBL3114" s="206"/>
      <c r="MBM3114" s="206"/>
      <c r="MBN3114" s="206"/>
      <c r="MBO3114" s="206"/>
      <c r="MBP3114" s="206"/>
      <c r="MBQ3114" s="206"/>
      <c r="MBR3114" s="206"/>
      <c r="MBS3114" s="206"/>
      <c r="MBT3114" s="206"/>
      <c r="MBU3114" s="206"/>
      <c r="MBV3114" s="206"/>
      <c r="MBW3114" s="206"/>
      <c r="MBX3114" s="206"/>
      <c r="MBY3114" s="206"/>
      <c r="MBZ3114" s="206"/>
      <c r="MCA3114" s="206"/>
      <c r="MCB3114" s="206"/>
      <c r="MCC3114" s="206"/>
      <c r="MCD3114" s="206"/>
      <c r="MCE3114" s="206"/>
      <c r="MCF3114" s="206"/>
      <c r="MCG3114" s="206"/>
      <c r="MCH3114" s="206"/>
      <c r="MCI3114" s="206"/>
      <c r="MCJ3114" s="206"/>
      <c r="MCK3114" s="206"/>
      <c r="MCL3114" s="206"/>
      <c r="MCM3114" s="206"/>
      <c r="MCN3114" s="206"/>
      <c r="MCO3114" s="206"/>
      <c r="MCP3114" s="206"/>
      <c r="MCQ3114" s="206"/>
      <c r="MCR3114" s="206"/>
      <c r="MCS3114" s="206"/>
      <c r="MCT3114" s="206"/>
      <c r="MCU3114" s="206"/>
      <c r="MCV3114" s="206"/>
      <c r="MCW3114" s="206"/>
      <c r="MCX3114" s="206"/>
      <c r="MCY3114" s="206"/>
      <c r="MCZ3114" s="206"/>
      <c r="MDA3114" s="206"/>
      <c r="MDB3114" s="206"/>
      <c r="MDC3114" s="206"/>
      <c r="MDD3114" s="206"/>
      <c r="MDE3114" s="206"/>
      <c r="MDF3114" s="206"/>
      <c r="MDG3114" s="206"/>
      <c r="MDH3114" s="206"/>
      <c r="MDI3114" s="206"/>
      <c r="MDJ3114" s="206"/>
      <c r="MDK3114" s="206"/>
      <c r="MDL3114" s="206"/>
      <c r="MDM3114" s="206"/>
      <c r="MDN3114" s="206"/>
      <c r="MDO3114" s="206"/>
      <c r="MDP3114" s="206"/>
      <c r="MDQ3114" s="206"/>
      <c r="MDR3114" s="206"/>
      <c r="MDS3114" s="206"/>
      <c r="MDT3114" s="206"/>
      <c r="MDU3114" s="206"/>
      <c r="MDV3114" s="206"/>
      <c r="MDW3114" s="206"/>
      <c r="MDX3114" s="206"/>
      <c r="MDY3114" s="206"/>
      <c r="MDZ3114" s="206"/>
      <c r="MEA3114" s="206"/>
      <c r="MEB3114" s="206"/>
      <c r="MEC3114" s="206"/>
      <c r="MED3114" s="206"/>
      <c r="MEE3114" s="206"/>
      <c r="MEF3114" s="206"/>
      <c r="MEG3114" s="206"/>
      <c r="MEH3114" s="206"/>
      <c r="MEI3114" s="206"/>
      <c r="MEJ3114" s="206"/>
      <c r="MEK3114" s="206"/>
      <c r="MEL3114" s="206"/>
      <c r="MEM3114" s="206"/>
      <c r="MEN3114" s="206"/>
      <c r="MEO3114" s="206"/>
      <c r="MEP3114" s="206"/>
      <c r="MEQ3114" s="206"/>
      <c r="MER3114" s="206"/>
      <c r="MES3114" s="206"/>
      <c r="MET3114" s="206"/>
      <c r="MEU3114" s="206"/>
      <c r="MEV3114" s="206"/>
      <c r="MEW3114" s="206"/>
      <c r="MEX3114" s="206"/>
      <c r="MEY3114" s="206"/>
      <c r="MEZ3114" s="206"/>
      <c r="MFA3114" s="206"/>
      <c r="MFB3114" s="206"/>
      <c r="MFC3114" s="206"/>
      <c r="MFD3114" s="206"/>
      <c r="MFE3114" s="206"/>
      <c r="MFF3114" s="206"/>
      <c r="MFG3114" s="206"/>
      <c r="MFH3114" s="206"/>
      <c r="MFI3114" s="206"/>
      <c r="MFJ3114" s="206"/>
      <c r="MFK3114" s="206"/>
      <c r="MFL3114" s="206"/>
      <c r="MFM3114" s="206"/>
      <c r="MFN3114" s="206"/>
      <c r="MFO3114" s="206"/>
      <c r="MFP3114" s="206"/>
      <c r="MFQ3114" s="206"/>
      <c r="MFR3114" s="206"/>
      <c r="MFS3114" s="206"/>
      <c r="MFT3114" s="206"/>
      <c r="MFU3114" s="206"/>
      <c r="MFV3114" s="206"/>
      <c r="MFW3114" s="206"/>
      <c r="MFX3114" s="206"/>
      <c r="MFY3114" s="206"/>
      <c r="MFZ3114" s="206"/>
      <c r="MGA3114" s="206"/>
      <c r="MGB3114" s="206"/>
      <c r="MGC3114" s="206"/>
      <c r="MGD3114" s="206"/>
      <c r="MGE3114" s="206"/>
      <c r="MGF3114" s="206"/>
      <c r="MGG3114" s="206"/>
      <c r="MGH3114" s="206"/>
      <c r="MGI3114" s="206"/>
      <c r="MGJ3114" s="206"/>
      <c r="MGK3114" s="206"/>
      <c r="MGL3114" s="206"/>
      <c r="MGM3114" s="206"/>
      <c r="MGN3114" s="206"/>
      <c r="MGO3114" s="206"/>
      <c r="MGP3114" s="206"/>
      <c r="MGQ3114" s="206"/>
      <c r="MGR3114" s="206"/>
      <c r="MGS3114" s="206"/>
      <c r="MGT3114" s="206"/>
      <c r="MGU3114" s="206"/>
      <c r="MGV3114" s="206"/>
      <c r="MGW3114" s="206"/>
      <c r="MGX3114" s="206"/>
      <c r="MGY3114" s="206"/>
      <c r="MGZ3114" s="206"/>
      <c r="MHA3114" s="206"/>
      <c r="MHB3114" s="206"/>
      <c r="MHC3114" s="206"/>
      <c r="MHD3114" s="206"/>
      <c r="MHE3114" s="206"/>
      <c r="MHF3114" s="206"/>
      <c r="MHG3114" s="206"/>
      <c r="MHH3114" s="206"/>
      <c r="MHI3114" s="206"/>
      <c r="MHJ3114" s="206"/>
      <c r="MHK3114" s="206"/>
      <c r="MHL3114" s="206"/>
      <c r="MHM3114" s="206"/>
      <c r="MHN3114" s="206"/>
      <c r="MHO3114" s="206"/>
      <c r="MHP3114" s="206"/>
      <c r="MHQ3114" s="206"/>
      <c r="MHR3114" s="206"/>
      <c r="MHS3114" s="206"/>
      <c r="MHT3114" s="206"/>
      <c r="MHU3114" s="206"/>
      <c r="MHV3114" s="206"/>
      <c r="MHW3114" s="206"/>
      <c r="MHX3114" s="206"/>
      <c r="MHY3114" s="206"/>
      <c r="MHZ3114" s="206"/>
      <c r="MIA3114" s="206"/>
      <c r="MIB3114" s="206"/>
      <c r="MIC3114" s="206"/>
      <c r="MID3114" s="206"/>
      <c r="MIE3114" s="206"/>
      <c r="MIF3114" s="206"/>
      <c r="MIG3114" s="206"/>
      <c r="MIH3114" s="206"/>
      <c r="MII3114" s="206"/>
      <c r="MIJ3114" s="206"/>
      <c r="MIK3114" s="206"/>
      <c r="MIL3114" s="206"/>
      <c r="MIM3114" s="206"/>
      <c r="MIN3114" s="206"/>
      <c r="MIO3114" s="206"/>
      <c r="MIP3114" s="206"/>
      <c r="MIQ3114" s="206"/>
      <c r="MIR3114" s="206"/>
      <c r="MIS3114" s="206"/>
      <c r="MIT3114" s="206"/>
      <c r="MIU3114" s="206"/>
      <c r="MIV3114" s="206"/>
      <c r="MIW3114" s="206"/>
      <c r="MIX3114" s="206"/>
      <c r="MIY3114" s="206"/>
      <c r="MIZ3114" s="206"/>
      <c r="MJA3114" s="206"/>
      <c r="MJB3114" s="206"/>
      <c r="MJC3114" s="206"/>
      <c r="MJD3114" s="206"/>
      <c r="MJE3114" s="206"/>
      <c r="MJF3114" s="206"/>
      <c r="MJG3114" s="206"/>
      <c r="MJH3114" s="206"/>
      <c r="MJI3114" s="206"/>
      <c r="MJJ3114" s="206"/>
      <c r="MJK3114" s="206"/>
      <c r="MJL3114" s="206"/>
      <c r="MJM3114" s="206"/>
      <c r="MJN3114" s="206"/>
      <c r="MJO3114" s="206"/>
      <c r="MJP3114" s="206"/>
      <c r="MJQ3114" s="206"/>
      <c r="MJR3114" s="206"/>
      <c r="MJS3114" s="206"/>
      <c r="MJT3114" s="206"/>
      <c r="MJU3114" s="206"/>
      <c r="MJV3114" s="206"/>
      <c r="MJW3114" s="206"/>
      <c r="MJX3114" s="206"/>
      <c r="MJY3114" s="206"/>
      <c r="MJZ3114" s="206"/>
      <c r="MKA3114" s="206"/>
      <c r="MKB3114" s="206"/>
      <c r="MKC3114" s="206"/>
      <c r="MKD3114" s="206"/>
      <c r="MKE3114" s="206"/>
      <c r="MKF3114" s="206"/>
      <c r="MKG3114" s="206"/>
      <c r="MKH3114" s="206"/>
      <c r="MKI3114" s="206"/>
      <c r="MKJ3114" s="206"/>
      <c r="MKK3114" s="206"/>
      <c r="MKL3114" s="206"/>
      <c r="MKM3114" s="206"/>
      <c r="MKN3114" s="206"/>
      <c r="MKO3114" s="206"/>
      <c r="MKP3114" s="206"/>
      <c r="MKQ3114" s="206"/>
      <c r="MKR3114" s="206"/>
      <c r="MKS3114" s="206"/>
      <c r="MKT3114" s="206"/>
      <c r="MKU3114" s="206"/>
      <c r="MKV3114" s="206"/>
      <c r="MKW3114" s="206"/>
      <c r="MKX3114" s="206"/>
      <c r="MKY3114" s="206"/>
      <c r="MKZ3114" s="206"/>
      <c r="MLA3114" s="206"/>
      <c r="MLB3114" s="206"/>
      <c r="MLC3114" s="206"/>
      <c r="MLD3114" s="206"/>
      <c r="MLE3114" s="206"/>
      <c r="MLF3114" s="206"/>
      <c r="MLG3114" s="206"/>
      <c r="MLH3114" s="206"/>
      <c r="MLI3114" s="206"/>
      <c r="MLJ3114" s="206"/>
      <c r="MLK3114" s="206"/>
      <c r="MLL3114" s="206"/>
      <c r="MLM3114" s="206"/>
      <c r="MLN3114" s="206"/>
      <c r="MLO3114" s="206"/>
      <c r="MLP3114" s="206"/>
      <c r="MLQ3114" s="206"/>
      <c r="MLR3114" s="206"/>
      <c r="MLS3114" s="206"/>
      <c r="MLT3114" s="206"/>
      <c r="MLU3114" s="206"/>
      <c r="MLV3114" s="206"/>
      <c r="MLW3114" s="206"/>
      <c r="MLX3114" s="206"/>
      <c r="MLY3114" s="206"/>
      <c r="MLZ3114" s="206"/>
      <c r="MMA3114" s="206"/>
      <c r="MMB3114" s="206"/>
      <c r="MMC3114" s="206"/>
      <c r="MMD3114" s="206"/>
      <c r="MME3114" s="206"/>
      <c r="MMF3114" s="206"/>
      <c r="MMG3114" s="206"/>
      <c r="MMH3114" s="206"/>
      <c r="MMI3114" s="206"/>
      <c r="MMJ3114" s="206"/>
      <c r="MMK3114" s="206"/>
      <c r="MML3114" s="206"/>
      <c r="MMM3114" s="206"/>
      <c r="MMN3114" s="206"/>
      <c r="MMO3114" s="206"/>
      <c r="MMP3114" s="206"/>
      <c r="MMQ3114" s="206"/>
      <c r="MMR3114" s="206"/>
      <c r="MMS3114" s="206"/>
      <c r="MMT3114" s="206"/>
      <c r="MMU3114" s="206"/>
      <c r="MMV3114" s="206"/>
      <c r="MMW3114" s="206"/>
      <c r="MMX3114" s="206"/>
      <c r="MMY3114" s="206"/>
      <c r="MMZ3114" s="206"/>
      <c r="MNA3114" s="206"/>
      <c r="MNB3114" s="206"/>
      <c r="MNC3114" s="206"/>
      <c r="MND3114" s="206"/>
      <c r="MNE3114" s="206"/>
      <c r="MNF3114" s="206"/>
      <c r="MNG3114" s="206"/>
      <c r="MNH3114" s="206"/>
      <c r="MNI3114" s="206"/>
      <c r="MNJ3114" s="206"/>
      <c r="MNK3114" s="206"/>
      <c r="MNL3114" s="206"/>
      <c r="MNM3114" s="206"/>
      <c r="MNN3114" s="206"/>
      <c r="MNO3114" s="206"/>
      <c r="MNP3114" s="206"/>
      <c r="MNQ3114" s="206"/>
      <c r="MNR3114" s="206"/>
      <c r="MNS3114" s="206"/>
      <c r="MNT3114" s="206"/>
      <c r="MNU3114" s="206"/>
      <c r="MNV3114" s="206"/>
      <c r="MNW3114" s="206"/>
      <c r="MNX3114" s="206"/>
      <c r="MNY3114" s="206"/>
      <c r="MNZ3114" s="206"/>
      <c r="MOA3114" s="206"/>
      <c r="MOB3114" s="206"/>
      <c r="MOC3114" s="206"/>
      <c r="MOD3114" s="206"/>
      <c r="MOE3114" s="206"/>
      <c r="MOF3114" s="206"/>
      <c r="MOG3114" s="206"/>
      <c r="MOH3114" s="206"/>
      <c r="MOI3114" s="206"/>
      <c r="MOJ3114" s="206"/>
      <c r="MOK3114" s="206"/>
      <c r="MOL3114" s="206"/>
      <c r="MOM3114" s="206"/>
      <c r="MON3114" s="206"/>
      <c r="MOO3114" s="206"/>
      <c r="MOP3114" s="206"/>
      <c r="MOQ3114" s="206"/>
      <c r="MOR3114" s="206"/>
      <c r="MOS3114" s="206"/>
      <c r="MOT3114" s="206"/>
      <c r="MOU3114" s="206"/>
      <c r="MOV3114" s="206"/>
      <c r="MOW3114" s="206"/>
      <c r="MOX3114" s="206"/>
      <c r="MOY3114" s="206"/>
      <c r="MOZ3114" s="206"/>
      <c r="MPA3114" s="206"/>
      <c r="MPB3114" s="206"/>
      <c r="MPC3114" s="206"/>
      <c r="MPD3114" s="206"/>
      <c r="MPE3114" s="206"/>
      <c r="MPF3114" s="206"/>
      <c r="MPG3114" s="206"/>
      <c r="MPH3114" s="206"/>
      <c r="MPI3114" s="206"/>
      <c r="MPJ3114" s="206"/>
      <c r="MPK3114" s="206"/>
      <c r="MPL3114" s="206"/>
      <c r="MPM3114" s="206"/>
      <c r="MPN3114" s="206"/>
      <c r="MPO3114" s="206"/>
      <c r="MPP3114" s="206"/>
      <c r="MPQ3114" s="206"/>
      <c r="MPR3114" s="206"/>
      <c r="MPS3114" s="206"/>
      <c r="MPT3114" s="206"/>
      <c r="MPU3114" s="206"/>
      <c r="MPV3114" s="206"/>
      <c r="MPW3114" s="206"/>
      <c r="MPX3114" s="206"/>
      <c r="MPY3114" s="206"/>
      <c r="MPZ3114" s="206"/>
      <c r="MQA3114" s="206"/>
      <c r="MQB3114" s="206"/>
      <c r="MQC3114" s="206"/>
      <c r="MQD3114" s="206"/>
      <c r="MQE3114" s="206"/>
      <c r="MQF3114" s="206"/>
      <c r="MQG3114" s="206"/>
      <c r="MQH3114" s="206"/>
      <c r="MQI3114" s="206"/>
      <c r="MQJ3114" s="206"/>
      <c r="MQK3114" s="206"/>
      <c r="MQL3114" s="206"/>
      <c r="MQM3114" s="206"/>
      <c r="MQN3114" s="206"/>
      <c r="MQO3114" s="206"/>
      <c r="MQP3114" s="206"/>
      <c r="MQQ3114" s="206"/>
      <c r="MQR3114" s="206"/>
      <c r="MQS3114" s="206"/>
      <c r="MQT3114" s="206"/>
      <c r="MQU3114" s="206"/>
      <c r="MQV3114" s="206"/>
      <c r="MQW3114" s="206"/>
      <c r="MQX3114" s="206"/>
      <c r="MQY3114" s="206"/>
      <c r="MQZ3114" s="206"/>
      <c r="MRA3114" s="206"/>
      <c r="MRB3114" s="206"/>
      <c r="MRC3114" s="206"/>
      <c r="MRD3114" s="206"/>
      <c r="MRE3114" s="206"/>
      <c r="MRF3114" s="206"/>
      <c r="MRG3114" s="206"/>
      <c r="MRH3114" s="206"/>
      <c r="MRI3114" s="206"/>
      <c r="MRJ3114" s="206"/>
      <c r="MRK3114" s="206"/>
      <c r="MRL3114" s="206"/>
      <c r="MRM3114" s="206"/>
      <c r="MRN3114" s="206"/>
      <c r="MRO3114" s="206"/>
      <c r="MRP3114" s="206"/>
      <c r="MRQ3114" s="206"/>
      <c r="MRR3114" s="206"/>
      <c r="MRS3114" s="206"/>
      <c r="MRT3114" s="206"/>
      <c r="MRU3114" s="206"/>
      <c r="MRV3114" s="206"/>
      <c r="MRW3114" s="206"/>
      <c r="MRX3114" s="206"/>
      <c r="MRY3114" s="206"/>
      <c r="MRZ3114" s="206"/>
      <c r="MSA3114" s="206"/>
      <c r="MSB3114" s="206"/>
      <c r="MSC3114" s="206"/>
      <c r="MSD3114" s="206"/>
      <c r="MSE3114" s="206"/>
      <c r="MSF3114" s="206"/>
      <c r="MSG3114" s="206"/>
      <c r="MSH3114" s="206"/>
      <c r="MSI3114" s="206"/>
      <c r="MSJ3114" s="206"/>
      <c r="MSK3114" s="206"/>
      <c r="MSL3114" s="206"/>
      <c r="MSM3114" s="206"/>
      <c r="MSN3114" s="206"/>
      <c r="MSO3114" s="206"/>
      <c r="MSP3114" s="206"/>
      <c r="MSQ3114" s="206"/>
      <c r="MSR3114" s="206"/>
      <c r="MSS3114" s="206"/>
      <c r="MST3114" s="206"/>
      <c r="MSU3114" s="206"/>
      <c r="MSV3114" s="206"/>
      <c r="MSW3114" s="206"/>
      <c r="MSX3114" s="206"/>
      <c r="MSY3114" s="206"/>
      <c r="MSZ3114" s="206"/>
      <c r="MTA3114" s="206"/>
      <c r="MTB3114" s="206"/>
      <c r="MTC3114" s="206"/>
      <c r="MTD3114" s="206"/>
      <c r="MTE3114" s="206"/>
      <c r="MTF3114" s="206"/>
      <c r="MTG3114" s="206"/>
      <c r="MTH3114" s="206"/>
      <c r="MTI3114" s="206"/>
      <c r="MTJ3114" s="206"/>
      <c r="MTK3114" s="206"/>
      <c r="MTL3114" s="206"/>
      <c r="MTM3114" s="206"/>
      <c r="MTN3114" s="206"/>
      <c r="MTO3114" s="206"/>
      <c r="MTP3114" s="206"/>
      <c r="MTQ3114" s="206"/>
      <c r="MTR3114" s="206"/>
      <c r="MTS3114" s="206"/>
      <c r="MTT3114" s="206"/>
      <c r="MTU3114" s="206"/>
      <c r="MTV3114" s="206"/>
      <c r="MTW3114" s="206"/>
      <c r="MTX3114" s="206"/>
      <c r="MTY3114" s="206"/>
      <c r="MTZ3114" s="206"/>
      <c r="MUA3114" s="206"/>
      <c r="MUB3114" s="206"/>
      <c r="MUC3114" s="206"/>
      <c r="MUD3114" s="206"/>
      <c r="MUE3114" s="206"/>
      <c r="MUF3114" s="206"/>
      <c r="MUG3114" s="206"/>
      <c r="MUH3114" s="206"/>
      <c r="MUI3114" s="206"/>
      <c r="MUJ3114" s="206"/>
      <c r="MUK3114" s="206"/>
      <c r="MUL3114" s="206"/>
      <c r="MUM3114" s="206"/>
      <c r="MUN3114" s="206"/>
      <c r="MUO3114" s="206"/>
      <c r="MUP3114" s="206"/>
      <c r="MUQ3114" s="206"/>
      <c r="MUR3114" s="206"/>
      <c r="MUS3114" s="206"/>
      <c r="MUT3114" s="206"/>
      <c r="MUU3114" s="206"/>
      <c r="MUV3114" s="206"/>
      <c r="MUW3114" s="206"/>
      <c r="MUX3114" s="206"/>
      <c r="MUY3114" s="206"/>
      <c r="MUZ3114" s="206"/>
      <c r="MVA3114" s="206"/>
      <c r="MVB3114" s="206"/>
      <c r="MVC3114" s="206"/>
      <c r="MVD3114" s="206"/>
      <c r="MVE3114" s="206"/>
      <c r="MVF3114" s="206"/>
      <c r="MVG3114" s="206"/>
      <c r="MVH3114" s="206"/>
      <c r="MVI3114" s="206"/>
      <c r="MVJ3114" s="206"/>
      <c r="MVK3114" s="206"/>
      <c r="MVL3114" s="206"/>
      <c r="MVM3114" s="206"/>
      <c r="MVN3114" s="206"/>
      <c r="MVO3114" s="206"/>
      <c r="MVP3114" s="206"/>
      <c r="MVQ3114" s="206"/>
      <c r="MVR3114" s="206"/>
      <c r="MVS3114" s="206"/>
      <c r="MVT3114" s="206"/>
      <c r="MVU3114" s="206"/>
      <c r="MVV3114" s="206"/>
      <c r="MVW3114" s="206"/>
      <c r="MVX3114" s="206"/>
      <c r="MVY3114" s="206"/>
      <c r="MVZ3114" s="206"/>
      <c r="MWA3114" s="206"/>
      <c r="MWB3114" s="206"/>
      <c r="MWC3114" s="206"/>
      <c r="MWD3114" s="206"/>
      <c r="MWE3114" s="206"/>
      <c r="MWF3114" s="206"/>
      <c r="MWG3114" s="206"/>
      <c r="MWH3114" s="206"/>
      <c r="MWI3114" s="206"/>
      <c r="MWJ3114" s="206"/>
      <c r="MWK3114" s="206"/>
      <c r="MWL3114" s="206"/>
      <c r="MWM3114" s="206"/>
      <c r="MWN3114" s="206"/>
      <c r="MWO3114" s="206"/>
      <c r="MWP3114" s="206"/>
      <c r="MWQ3114" s="206"/>
      <c r="MWR3114" s="206"/>
      <c r="MWS3114" s="206"/>
      <c r="MWT3114" s="206"/>
      <c r="MWU3114" s="206"/>
      <c r="MWV3114" s="206"/>
      <c r="MWW3114" s="206"/>
      <c r="MWX3114" s="206"/>
      <c r="MWY3114" s="206"/>
      <c r="MWZ3114" s="206"/>
      <c r="MXA3114" s="206"/>
      <c r="MXB3114" s="206"/>
      <c r="MXC3114" s="206"/>
      <c r="MXD3114" s="206"/>
      <c r="MXE3114" s="206"/>
      <c r="MXF3114" s="206"/>
      <c r="MXG3114" s="206"/>
      <c r="MXH3114" s="206"/>
      <c r="MXI3114" s="206"/>
      <c r="MXJ3114" s="206"/>
      <c r="MXK3114" s="206"/>
      <c r="MXL3114" s="206"/>
      <c r="MXM3114" s="206"/>
      <c r="MXN3114" s="206"/>
      <c r="MXO3114" s="206"/>
      <c r="MXP3114" s="206"/>
      <c r="MXQ3114" s="206"/>
      <c r="MXR3114" s="206"/>
      <c r="MXS3114" s="206"/>
      <c r="MXT3114" s="206"/>
      <c r="MXU3114" s="206"/>
      <c r="MXV3114" s="206"/>
      <c r="MXW3114" s="206"/>
      <c r="MXX3114" s="206"/>
      <c r="MXY3114" s="206"/>
      <c r="MXZ3114" s="206"/>
      <c r="MYA3114" s="206"/>
      <c r="MYB3114" s="206"/>
      <c r="MYC3114" s="206"/>
      <c r="MYD3114" s="206"/>
      <c r="MYE3114" s="206"/>
      <c r="MYF3114" s="206"/>
      <c r="MYG3114" s="206"/>
      <c r="MYH3114" s="206"/>
      <c r="MYI3114" s="206"/>
      <c r="MYJ3114" s="206"/>
      <c r="MYK3114" s="206"/>
      <c r="MYL3114" s="206"/>
      <c r="MYM3114" s="206"/>
      <c r="MYN3114" s="206"/>
      <c r="MYO3114" s="206"/>
      <c r="MYP3114" s="206"/>
      <c r="MYQ3114" s="206"/>
      <c r="MYR3114" s="206"/>
      <c r="MYS3114" s="206"/>
      <c r="MYT3114" s="206"/>
      <c r="MYU3114" s="206"/>
      <c r="MYV3114" s="206"/>
      <c r="MYW3114" s="206"/>
      <c r="MYX3114" s="206"/>
      <c r="MYY3114" s="206"/>
      <c r="MYZ3114" s="206"/>
      <c r="MZA3114" s="206"/>
      <c r="MZB3114" s="206"/>
      <c r="MZC3114" s="206"/>
      <c r="MZD3114" s="206"/>
      <c r="MZE3114" s="206"/>
      <c r="MZF3114" s="206"/>
      <c r="MZG3114" s="206"/>
      <c r="MZH3114" s="206"/>
      <c r="MZI3114" s="206"/>
      <c r="MZJ3114" s="206"/>
      <c r="MZK3114" s="206"/>
      <c r="MZL3114" s="206"/>
      <c r="MZM3114" s="206"/>
      <c r="MZN3114" s="206"/>
      <c r="MZO3114" s="206"/>
      <c r="MZP3114" s="206"/>
      <c r="MZQ3114" s="206"/>
      <c r="MZR3114" s="206"/>
      <c r="MZS3114" s="206"/>
      <c r="MZT3114" s="206"/>
      <c r="MZU3114" s="206"/>
      <c r="MZV3114" s="206"/>
      <c r="MZW3114" s="206"/>
      <c r="MZX3114" s="206"/>
      <c r="MZY3114" s="206"/>
      <c r="MZZ3114" s="206"/>
      <c r="NAA3114" s="206"/>
      <c r="NAB3114" s="206"/>
      <c r="NAC3114" s="206"/>
      <c r="NAD3114" s="206"/>
      <c r="NAE3114" s="206"/>
      <c r="NAF3114" s="206"/>
      <c r="NAG3114" s="206"/>
      <c r="NAH3114" s="206"/>
      <c r="NAI3114" s="206"/>
      <c r="NAJ3114" s="206"/>
      <c r="NAK3114" s="206"/>
      <c r="NAL3114" s="206"/>
      <c r="NAM3114" s="206"/>
      <c r="NAN3114" s="206"/>
      <c r="NAO3114" s="206"/>
      <c r="NAP3114" s="206"/>
      <c r="NAQ3114" s="206"/>
      <c r="NAR3114" s="206"/>
      <c r="NAS3114" s="206"/>
      <c r="NAT3114" s="206"/>
      <c r="NAU3114" s="206"/>
      <c r="NAV3114" s="206"/>
      <c r="NAW3114" s="206"/>
      <c r="NAX3114" s="206"/>
      <c r="NAY3114" s="206"/>
      <c r="NAZ3114" s="206"/>
      <c r="NBA3114" s="206"/>
      <c r="NBB3114" s="206"/>
      <c r="NBC3114" s="206"/>
      <c r="NBD3114" s="206"/>
      <c r="NBE3114" s="206"/>
      <c r="NBF3114" s="206"/>
      <c r="NBG3114" s="206"/>
      <c r="NBH3114" s="206"/>
      <c r="NBI3114" s="206"/>
      <c r="NBJ3114" s="206"/>
      <c r="NBK3114" s="206"/>
      <c r="NBL3114" s="206"/>
      <c r="NBM3114" s="206"/>
      <c r="NBN3114" s="206"/>
      <c r="NBO3114" s="206"/>
      <c r="NBP3114" s="206"/>
      <c r="NBQ3114" s="206"/>
      <c r="NBR3114" s="206"/>
      <c r="NBS3114" s="206"/>
      <c r="NBT3114" s="206"/>
      <c r="NBU3114" s="206"/>
      <c r="NBV3114" s="206"/>
      <c r="NBW3114" s="206"/>
      <c r="NBX3114" s="206"/>
      <c r="NBY3114" s="206"/>
      <c r="NBZ3114" s="206"/>
      <c r="NCA3114" s="206"/>
      <c r="NCB3114" s="206"/>
      <c r="NCC3114" s="206"/>
      <c r="NCD3114" s="206"/>
      <c r="NCE3114" s="206"/>
      <c r="NCF3114" s="206"/>
      <c r="NCG3114" s="206"/>
      <c r="NCH3114" s="206"/>
      <c r="NCI3114" s="206"/>
      <c r="NCJ3114" s="206"/>
      <c r="NCK3114" s="206"/>
      <c r="NCL3114" s="206"/>
      <c r="NCM3114" s="206"/>
      <c r="NCN3114" s="206"/>
      <c r="NCO3114" s="206"/>
      <c r="NCP3114" s="206"/>
      <c r="NCQ3114" s="206"/>
      <c r="NCR3114" s="206"/>
      <c r="NCS3114" s="206"/>
      <c r="NCT3114" s="206"/>
      <c r="NCU3114" s="206"/>
      <c r="NCV3114" s="206"/>
      <c r="NCW3114" s="206"/>
      <c r="NCX3114" s="206"/>
      <c r="NCY3114" s="206"/>
      <c r="NCZ3114" s="206"/>
      <c r="NDA3114" s="206"/>
      <c r="NDB3114" s="206"/>
      <c r="NDC3114" s="206"/>
      <c r="NDD3114" s="206"/>
      <c r="NDE3114" s="206"/>
      <c r="NDF3114" s="206"/>
      <c r="NDG3114" s="206"/>
      <c r="NDH3114" s="206"/>
      <c r="NDI3114" s="206"/>
      <c r="NDJ3114" s="206"/>
      <c r="NDK3114" s="206"/>
      <c r="NDL3114" s="206"/>
      <c r="NDM3114" s="206"/>
      <c r="NDN3114" s="206"/>
      <c r="NDO3114" s="206"/>
      <c r="NDP3114" s="206"/>
      <c r="NDQ3114" s="206"/>
      <c r="NDR3114" s="206"/>
      <c r="NDS3114" s="206"/>
      <c r="NDT3114" s="206"/>
      <c r="NDU3114" s="206"/>
      <c r="NDV3114" s="206"/>
      <c r="NDW3114" s="206"/>
      <c r="NDX3114" s="206"/>
      <c r="NDY3114" s="206"/>
      <c r="NDZ3114" s="206"/>
      <c r="NEA3114" s="206"/>
      <c r="NEB3114" s="206"/>
      <c r="NEC3114" s="206"/>
      <c r="NED3114" s="206"/>
      <c r="NEE3114" s="206"/>
      <c r="NEF3114" s="206"/>
      <c r="NEG3114" s="206"/>
      <c r="NEH3114" s="206"/>
      <c r="NEI3114" s="206"/>
      <c r="NEJ3114" s="206"/>
      <c r="NEK3114" s="206"/>
      <c r="NEL3114" s="206"/>
      <c r="NEM3114" s="206"/>
      <c r="NEN3114" s="206"/>
      <c r="NEO3114" s="206"/>
      <c r="NEP3114" s="206"/>
      <c r="NEQ3114" s="206"/>
      <c r="NER3114" s="206"/>
      <c r="NES3114" s="206"/>
      <c r="NET3114" s="206"/>
      <c r="NEU3114" s="206"/>
      <c r="NEV3114" s="206"/>
      <c r="NEW3114" s="206"/>
      <c r="NEX3114" s="206"/>
      <c r="NEY3114" s="206"/>
      <c r="NEZ3114" s="206"/>
      <c r="NFA3114" s="206"/>
      <c r="NFB3114" s="206"/>
      <c r="NFC3114" s="206"/>
      <c r="NFD3114" s="206"/>
      <c r="NFE3114" s="206"/>
      <c r="NFF3114" s="206"/>
      <c r="NFG3114" s="206"/>
      <c r="NFH3114" s="206"/>
      <c r="NFI3114" s="206"/>
      <c r="NFJ3114" s="206"/>
      <c r="NFK3114" s="206"/>
      <c r="NFL3114" s="206"/>
      <c r="NFM3114" s="206"/>
      <c r="NFN3114" s="206"/>
      <c r="NFO3114" s="206"/>
      <c r="NFP3114" s="206"/>
      <c r="NFQ3114" s="206"/>
      <c r="NFR3114" s="206"/>
      <c r="NFS3114" s="206"/>
      <c r="NFT3114" s="206"/>
      <c r="NFU3114" s="206"/>
      <c r="NFV3114" s="206"/>
      <c r="NFW3114" s="206"/>
      <c r="NFX3114" s="206"/>
      <c r="NFY3114" s="206"/>
      <c r="NFZ3114" s="206"/>
      <c r="NGA3114" s="206"/>
      <c r="NGB3114" s="206"/>
      <c r="NGC3114" s="206"/>
      <c r="NGD3114" s="206"/>
      <c r="NGE3114" s="206"/>
      <c r="NGF3114" s="206"/>
      <c r="NGG3114" s="206"/>
      <c r="NGH3114" s="206"/>
      <c r="NGI3114" s="206"/>
      <c r="NGJ3114" s="206"/>
      <c r="NGK3114" s="206"/>
      <c r="NGL3114" s="206"/>
      <c r="NGM3114" s="206"/>
      <c r="NGN3114" s="206"/>
      <c r="NGO3114" s="206"/>
      <c r="NGP3114" s="206"/>
      <c r="NGQ3114" s="206"/>
      <c r="NGR3114" s="206"/>
      <c r="NGS3114" s="206"/>
      <c r="NGT3114" s="206"/>
      <c r="NGU3114" s="206"/>
      <c r="NGV3114" s="206"/>
      <c r="NGW3114" s="206"/>
      <c r="NGX3114" s="206"/>
      <c r="NGY3114" s="206"/>
      <c r="NGZ3114" s="206"/>
      <c r="NHA3114" s="206"/>
      <c r="NHB3114" s="206"/>
      <c r="NHC3114" s="206"/>
      <c r="NHD3114" s="206"/>
      <c r="NHE3114" s="206"/>
      <c r="NHF3114" s="206"/>
      <c r="NHG3114" s="206"/>
      <c r="NHH3114" s="206"/>
      <c r="NHI3114" s="206"/>
      <c r="NHJ3114" s="206"/>
      <c r="NHK3114" s="206"/>
      <c r="NHL3114" s="206"/>
      <c r="NHM3114" s="206"/>
      <c r="NHN3114" s="206"/>
      <c r="NHO3114" s="206"/>
      <c r="NHP3114" s="206"/>
      <c r="NHQ3114" s="206"/>
      <c r="NHR3114" s="206"/>
      <c r="NHS3114" s="206"/>
      <c r="NHT3114" s="206"/>
      <c r="NHU3114" s="206"/>
      <c r="NHV3114" s="206"/>
      <c r="NHW3114" s="206"/>
      <c r="NHX3114" s="206"/>
      <c r="NHY3114" s="206"/>
      <c r="NHZ3114" s="206"/>
      <c r="NIA3114" s="206"/>
      <c r="NIB3114" s="206"/>
      <c r="NIC3114" s="206"/>
      <c r="NID3114" s="206"/>
      <c r="NIE3114" s="206"/>
      <c r="NIF3114" s="206"/>
      <c r="NIG3114" s="206"/>
      <c r="NIH3114" s="206"/>
      <c r="NII3114" s="206"/>
      <c r="NIJ3114" s="206"/>
      <c r="NIK3114" s="206"/>
      <c r="NIL3114" s="206"/>
      <c r="NIM3114" s="206"/>
      <c r="NIN3114" s="206"/>
      <c r="NIO3114" s="206"/>
      <c r="NIP3114" s="206"/>
      <c r="NIQ3114" s="206"/>
      <c r="NIR3114" s="206"/>
      <c r="NIS3114" s="206"/>
      <c r="NIT3114" s="206"/>
      <c r="NIU3114" s="206"/>
      <c r="NIV3114" s="206"/>
      <c r="NIW3114" s="206"/>
      <c r="NIX3114" s="206"/>
      <c r="NIY3114" s="206"/>
      <c r="NIZ3114" s="206"/>
      <c r="NJA3114" s="206"/>
      <c r="NJB3114" s="206"/>
      <c r="NJC3114" s="206"/>
      <c r="NJD3114" s="206"/>
      <c r="NJE3114" s="206"/>
      <c r="NJF3114" s="206"/>
      <c r="NJG3114" s="206"/>
      <c r="NJH3114" s="206"/>
      <c r="NJI3114" s="206"/>
      <c r="NJJ3114" s="206"/>
      <c r="NJK3114" s="206"/>
      <c r="NJL3114" s="206"/>
      <c r="NJM3114" s="206"/>
      <c r="NJN3114" s="206"/>
      <c r="NJO3114" s="206"/>
      <c r="NJP3114" s="206"/>
      <c r="NJQ3114" s="206"/>
      <c r="NJR3114" s="206"/>
      <c r="NJS3114" s="206"/>
      <c r="NJT3114" s="206"/>
      <c r="NJU3114" s="206"/>
      <c r="NJV3114" s="206"/>
      <c r="NJW3114" s="206"/>
      <c r="NJX3114" s="206"/>
      <c r="NJY3114" s="206"/>
      <c r="NJZ3114" s="206"/>
      <c r="NKA3114" s="206"/>
      <c r="NKB3114" s="206"/>
      <c r="NKC3114" s="206"/>
      <c r="NKD3114" s="206"/>
      <c r="NKE3114" s="206"/>
      <c r="NKF3114" s="206"/>
      <c r="NKG3114" s="206"/>
      <c r="NKH3114" s="206"/>
      <c r="NKI3114" s="206"/>
      <c r="NKJ3114" s="206"/>
      <c r="NKK3114" s="206"/>
      <c r="NKL3114" s="206"/>
      <c r="NKM3114" s="206"/>
      <c r="NKN3114" s="206"/>
      <c r="NKO3114" s="206"/>
      <c r="NKP3114" s="206"/>
      <c r="NKQ3114" s="206"/>
      <c r="NKR3114" s="206"/>
      <c r="NKS3114" s="206"/>
      <c r="NKT3114" s="206"/>
      <c r="NKU3114" s="206"/>
      <c r="NKV3114" s="206"/>
      <c r="NKW3114" s="206"/>
      <c r="NKX3114" s="206"/>
      <c r="NKY3114" s="206"/>
      <c r="NKZ3114" s="206"/>
      <c r="NLA3114" s="206"/>
      <c r="NLB3114" s="206"/>
      <c r="NLC3114" s="206"/>
      <c r="NLD3114" s="206"/>
      <c r="NLE3114" s="206"/>
      <c r="NLF3114" s="206"/>
      <c r="NLG3114" s="206"/>
      <c r="NLH3114" s="206"/>
      <c r="NLI3114" s="206"/>
      <c r="NLJ3114" s="206"/>
      <c r="NLK3114" s="206"/>
      <c r="NLL3114" s="206"/>
      <c r="NLM3114" s="206"/>
      <c r="NLN3114" s="206"/>
      <c r="NLO3114" s="206"/>
      <c r="NLP3114" s="206"/>
      <c r="NLQ3114" s="206"/>
      <c r="NLR3114" s="206"/>
      <c r="NLS3114" s="206"/>
      <c r="NLT3114" s="206"/>
      <c r="NLU3114" s="206"/>
      <c r="NLV3114" s="206"/>
      <c r="NLW3114" s="206"/>
      <c r="NLX3114" s="206"/>
      <c r="NLY3114" s="206"/>
      <c r="NLZ3114" s="206"/>
      <c r="NMA3114" s="206"/>
      <c r="NMB3114" s="206"/>
      <c r="NMC3114" s="206"/>
      <c r="NMD3114" s="206"/>
      <c r="NME3114" s="206"/>
      <c r="NMF3114" s="206"/>
      <c r="NMG3114" s="206"/>
      <c r="NMH3114" s="206"/>
      <c r="NMI3114" s="206"/>
      <c r="NMJ3114" s="206"/>
      <c r="NMK3114" s="206"/>
      <c r="NML3114" s="206"/>
      <c r="NMM3114" s="206"/>
      <c r="NMN3114" s="206"/>
      <c r="NMO3114" s="206"/>
      <c r="NMP3114" s="206"/>
      <c r="NMQ3114" s="206"/>
      <c r="NMR3114" s="206"/>
      <c r="NMS3114" s="206"/>
      <c r="NMT3114" s="206"/>
      <c r="NMU3114" s="206"/>
      <c r="NMV3114" s="206"/>
      <c r="NMW3114" s="206"/>
      <c r="NMX3114" s="206"/>
      <c r="NMY3114" s="206"/>
      <c r="NMZ3114" s="206"/>
      <c r="NNA3114" s="206"/>
      <c r="NNB3114" s="206"/>
      <c r="NNC3114" s="206"/>
      <c r="NND3114" s="206"/>
      <c r="NNE3114" s="206"/>
      <c r="NNF3114" s="206"/>
      <c r="NNG3114" s="206"/>
      <c r="NNH3114" s="206"/>
      <c r="NNI3114" s="206"/>
      <c r="NNJ3114" s="206"/>
      <c r="NNK3114" s="206"/>
      <c r="NNL3114" s="206"/>
      <c r="NNM3114" s="206"/>
      <c r="NNN3114" s="206"/>
      <c r="NNO3114" s="206"/>
      <c r="NNP3114" s="206"/>
      <c r="NNQ3114" s="206"/>
      <c r="NNR3114" s="206"/>
      <c r="NNS3114" s="206"/>
      <c r="NNT3114" s="206"/>
      <c r="NNU3114" s="206"/>
      <c r="NNV3114" s="206"/>
      <c r="NNW3114" s="206"/>
      <c r="NNX3114" s="206"/>
      <c r="NNY3114" s="206"/>
      <c r="NNZ3114" s="206"/>
      <c r="NOA3114" s="206"/>
      <c r="NOB3114" s="206"/>
      <c r="NOC3114" s="206"/>
      <c r="NOD3114" s="206"/>
      <c r="NOE3114" s="206"/>
      <c r="NOF3114" s="206"/>
      <c r="NOG3114" s="206"/>
      <c r="NOH3114" s="206"/>
      <c r="NOI3114" s="206"/>
      <c r="NOJ3114" s="206"/>
      <c r="NOK3114" s="206"/>
      <c r="NOL3114" s="206"/>
      <c r="NOM3114" s="206"/>
      <c r="NON3114" s="206"/>
      <c r="NOO3114" s="206"/>
      <c r="NOP3114" s="206"/>
      <c r="NOQ3114" s="206"/>
      <c r="NOR3114" s="206"/>
      <c r="NOS3114" s="206"/>
      <c r="NOT3114" s="206"/>
      <c r="NOU3114" s="206"/>
      <c r="NOV3114" s="206"/>
      <c r="NOW3114" s="206"/>
      <c r="NOX3114" s="206"/>
      <c r="NOY3114" s="206"/>
      <c r="NOZ3114" s="206"/>
      <c r="NPA3114" s="206"/>
      <c r="NPB3114" s="206"/>
      <c r="NPC3114" s="206"/>
      <c r="NPD3114" s="206"/>
      <c r="NPE3114" s="206"/>
      <c r="NPF3114" s="206"/>
      <c r="NPG3114" s="206"/>
      <c r="NPH3114" s="206"/>
      <c r="NPI3114" s="206"/>
      <c r="NPJ3114" s="206"/>
      <c r="NPK3114" s="206"/>
      <c r="NPL3114" s="206"/>
      <c r="NPM3114" s="206"/>
      <c r="NPN3114" s="206"/>
      <c r="NPO3114" s="206"/>
      <c r="NPP3114" s="206"/>
      <c r="NPQ3114" s="206"/>
      <c r="NPR3114" s="206"/>
      <c r="NPS3114" s="206"/>
      <c r="NPT3114" s="206"/>
      <c r="NPU3114" s="206"/>
      <c r="NPV3114" s="206"/>
      <c r="NPW3114" s="206"/>
      <c r="NPX3114" s="206"/>
      <c r="NPY3114" s="206"/>
      <c r="NPZ3114" s="206"/>
      <c r="NQA3114" s="206"/>
      <c r="NQB3114" s="206"/>
      <c r="NQC3114" s="206"/>
      <c r="NQD3114" s="206"/>
      <c r="NQE3114" s="206"/>
      <c r="NQF3114" s="206"/>
      <c r="NQG3114" s="206"/>
      <c r="NQH3114" s="206"/>
      <c r="NQI3114" s="206"/>
      <c r="NQJ3114" s="206"/>
      <c r="NQK3114" s="206"/>
      <c r="NQL3114" s="206"/>
      <c r="NQM3114" s="206"/>
      <c r="NQN3114" s="206"/>
      <c r="NQO3114" s="206"/>
      <c r="NQP3114" s="206"/>
      <c r="NQQ3114" s="206"/>
      <c r="NQR3114" s="206"/>
      <c r="NQS3114" s="206"/>
      <c r="NQT3114" s="206"/>
      <c r="NQU3114" s="206"/>
      <c r="NQV3114" s="206"/>
      <c r="NQW3114" s="206"/>
      <c r="NQX3114" s="206"/>
      <c r="NQY3114" s="206"/>
      <c r="NQZ3114" s="206"/>
      <c r="NRA3114" s="206"/>
      <c r="NRB3114" s="206"/>
      <c r="NRC3114" s="206"/>
      <c r="NRD3114" s="206"/>
      <c r="NRE3114" s="206"/>
      <c r="NRF3114" s="206"/>
      <c r="NRG3114" s="206"/>
      <c r="NRH3114" s="206"/>
      <c r="NRI3114" s="206"/>
      <c r="NRJ3114" s="206"/>
      <c r="NRK3114" s="206"/>
      <c r="NRL3114" s="206"/>
      <c r="NRM3114" s="206"/>
      <c r="NRN3114" s="206"/>
      <c r="NRO3114" s="206"/>
      <c r="NRP3114" s="206"/>
      <c r="NRQ3114" s="206"/>
      <c r="NRR3114" s="206"/>
      <c r="NRS3114" s="206"/>
      <c r="NRT3114" s="206"/>
      <c r="NRU3114" s="206"/>
      <c r="NRV3114" s="206"/>
      <c r="NRW3114" s="206"/>
      <c r="NRX3114" s="206"/>
      <c r="NRY3114" s="206"/>
      <c r="NRZ3114" s="206"/>
      <c r="NSA3114" s="206"/>
      <c r="NSB3114" s="206"/>
      <c r="NSC3114" s="206"/>
      <c r="NSD3114" s="206"/>
      <c r="NSE3114" s="206"/>
      <c r="NSF3114" s="206"/>
      <c r="NSG3114" s="206"/>
      <c r="NSH3114" s="206"/>
      <c r="NSI3114" s="206"/>
      <c r="NSJ3114" s="206"/>
      <c r="NSK3114" s="206"/>
      <c r="NSL3114" s="206"/>
      <c r="NSM3114" s="206"/>
      <c r="NSN3114" s="206"/>
      <c r="NSO3114" s="206"/>
      <c r="NSP3114" s="206"/>
      <c r="NSQ3114" s="206"/>
      <c r="NSR3114" s="206"/>
      <c r="NSS3114" s="206"/>
      <c r="NST3114" s="206"/>
      <c r="NSU3114" s="206"/>
      <c r="NSV3114" s="206"/>
      <c r="NSW3114" s="206"/>
      <c r="NSX3114" s="206"/>
      <c r="NSY3114" s="206"/>
      <c r="NSZ3114" s="206"/>
      <c r="NTA3114" s="206"/>
      <c r="NTB3114" s="206"/>
      <c r="NTC3114" s="206"/>
      <c r="NTD3114" s="206"/>
      <c r="NTE3114" s="206"/>
      <c r="NTF3114" s="206"/>
      <c r="NTG3114" s="206"/>
      <c r="NTH3114" s="206"/>
      <c r="NTI3114" s="206"/>
      <c r="NTJ3114" s="206"/>
      <c r="NTK3114" s="206"/>
      <c r="NTL3114" s="206"/>
      <c r="NTM3114" s="206"/>
      <c r="NTN3114" s="206"/>
      <c r="NTO3114" s="206"/>
      <c r="NTP3114" s="206"/>
      <c r="NTQ3114" s="206"/>
      <c r="NTR3114" s="206"/>
      <c r="NTS3114" s="206"/>
      <c r="NTT3114" s="206"/>
      <c r="NTU3114" s="206"/>
      <c r="NTV3114" s="206"/>
      <c r="NTW3114" s="206"/>
      <c r="NTX3114" s="206"/>
      <c r="NTY3114" s="206"/>
      <c r="NTZ3114" s="206"/>
      <c r="NUA3114" s="206"/>
      <c r="NUB3114" s="206"/>
      <c r="NUC3114" s="206"/>
      <c r="NUD3114" s="206"/>
      <c r="NUE3114" s="206"/>
      <c r="NUF3114" s="206"/>
      <c r="NUG3114" s="206"/>
      <c r="NUH3114" s="206"/>
      <c r="NUI3114" s="206"/>
      <c r="NUJ3114" s="206"/>
      <c r="NUK3114" s="206"/>
      <c r="NUL3114" s="206"/>
      <c r="NUM3114" s="206"/>
      <c r="NUN3114" s="206"/>
      <c r="NUO3114" s="206"/>
      <c r="NUP3114" s="206"/>
      <c r="NUQ3114" s="206"/>
      <c r="NUR3114" s="206"/>
      <c r="NUS3114" s="206"/>
      <c r="NUT3114" s="206"/>
      <c r="NUU3114" s="206"/>
      <c r="NUV3114" s="206"/>
      <c r="NUW3114" s="206"/>
      <c r="NUX3114" s="206"/>
      <c r="NUY3114" s="206"/>
      <c r="NUZ3114" s="206"/>
      <c r="NVA3114" s="206"/>
      <c r="NVB3114" s="206"/>
      <c r="NVC3114" s="206"/>
      <c r="NVD3114" s="206"/>
      <c r="NVE3114" s="206"/>
      <c r="NVF3114" s="206"/>
      <c r="NVG3114" s="206"/>
      <c r="NVH3114" s="206"/>
      <c r="NVI3114" s="206"/>
      <c r="NVJ3114" s="206"/>
      <c r="NVK3114" s="206"/>
      <c r="NVL3114" s="206"/>
      <c r="NVM3114" s="206"/>
      <c r="NVN3114" s="206"/>
      <c r="NVO3114" s="206"/>
      <c r="NVP3114" s="206"/>
      <c r="NVQ3114" s="206"/>
      <c r="NVR3114" s="206"/>
      <c r="NVS3114" s="206"/>
      <c r="NVT3114" s="206"/>
      <c r="NVU3114" s="206"/>
      <c r="NVV3114" s="206"/>
      <c r="NVW3114" s="206"/>
      <c r="NVX3114" s="206"/>
      <c r="NVY3114" s="206"/>
      <c r="NVZ3114" s="206"/>
      <c r="NWA3114" s="206"/>
      <c r="NWB3114" s="206"/>
      <c r="NWC3114" s="206"/>
      <c r="NWD3114" s="206"/>
      <c r="NWE3114" s="206"/>
      <c r="NWF3114" s="206"/>
      <c r="NWG3114" s="206"/>
      <c r="NWH3114" s="206"/>
      <c r="NWI3114" s="206"/>
      <c r="NWJ3114" s="206"/>
      <c r="NWK3114" s="206"/>
      <c r="NWL3114" s="206"/>
      <c r="NWM3114" s="206"/>
      <c r="NWN3114" s="206"/>
      <c r="NWO3114" s="206"/>
      <c r="NWP3114" s="206"/>
      <c r="NWQ3114" s="206"/>
      <c r="NWR3114" s="206"/>
      <c r="NWS3114" s="206"/>
      <c r="NWT3114" s="206"/>
      <c r="NWU3114" s="206"/>
      <c r="NWV3114" s="206"/>
      <c r="NWW3114" s="206"/>
      <c r="NWX3114" s="206"/>
      <c r="NWY3114" s="206"/>
      <c r="NWZ3114" s="206"/>
      <c r="NXA3114" s="206"/>
      <c r="NXB3114" s="206"/>
      <c r="NXC3114" s="206"/>
      <c r="NXD3114" s="206"/>
      <c r="NXE3114" s="206"/>
      <c r="NXF3114" s="206"/>
      <c r="NXG3114" s="206"/>
      <c r="NXH3114" s="206"/>
      <c r="NXI3114" s="206"/>
      <c r="NXJ3114" s="206"/>
      <c r="NXK3114" s="206"/>
      <c r="NXL3114" s="206"/>
      <c r="NXM3114" s="206"/>
      <c r="NXN3114" s="206"/>
      <c r="NXO3114" s="206"/>
      <c r="NXP3114" s="206"/>
      <c r="NXQ3114" s="206"/>
      <c r="NXR3114" s="206"/>
      <c r="NXS3114" s="206"/>
      <c r="NXT3114" s="206"/>
      <c r="NXU3114" s="206"/>
      <c r="NXV3114" s="206"/>
      <c r="NXW3114" s="206"/>
      <c r="NXX3114" s="206"/>
      <c r="NXY3114" s="206"/>
      <c r="NXZ3114" s="206"/>
      <c r="NYA3114" s="206"/>
      <c r="NYB3114" s="206"/>
      <c r="NYC3114" s="206"/>
      <c r="NYD3114" s="206"/>
      <c r="NYE3114" s="206"/>
      <c r="NYF3114" s="206"/>
      <c r="NYG3114" s="206"/>
      <c r="NYH3114" s="206"/>
      <c r="NYI3114" s="206"/>
      <c r="NYJ3114" s="206"/>
      <c r="NYK3114" s="206"/>
      <c r="NYL3114" s="206"/>
      <c r="NYM3114" s="206"/>
      <c r="NYN3114" s="206"/>
      <c r="NYO3114" s="206"/>
      <c r="NYP3114" s="206"/>
      <c r="NYQ3114" s="206"/>
      <c r="NYR3114" s="206"/>
      <c r="NYS3114" s="206"/>
      <c r="NYT3114" s="206"/>
      <c r="NYU3114" s="206"/>
      <c r="NYV3114" s="206"/>
      <c r="NYW3114" s="206"/>
      <c r="NYX3114" s="206"/>
      <c r="NYY3114" s="206"/>
      <c r="NYZ3114" s="206"/>
      <c r="NZA3114" s="206"/>
      <c r="NZB3114" s="206"/>
      <c r="NZC3114" s="206"/>
      <c r="NZD3114" s="206"/>
      <c r="NZE3114" s="206"/>
      <c r="NZF3114" s="206"/>
      <c r="NZG3114" s="206"/>
      <c r="NZH3114" s="206"/>
      <c r="NZI3114" s="206"/>
      <c r="NZJ3114" s="206"/>
      <c r="NZK3114" s="206"/>
      <c r="NZL3114" s="206"/>
      <c r="NZM3114" s="206"/>
      <c r="NZN3114" s="206"/>
      <c r="NZO3114" s="206"/>
      <c r="NZP3114" s="206"/>
      <c r="NZQ3114" s="206"/>
      <c r="NZR3114" s="206"/>
      <c r="NZS3114" s="206"/>
      <c r="NZT3114" s="206"/>
      <c r="NZU3114" s="206"/>
      <c r="NZV3114" s="206"/>
      <c r="NZW3114" s="206"/>
      <c r="NZX3114" s="206"/>
      <c r="NZY3114" s="206"/>
      <c r="NZZ3114" s="206"/>
      <c r="OAA3114" s="206"/>
      <c r="OAB3114" s="206"/>
      <c r="OAC3114" s="206"/>
      <c r="OAD3114" s="206"/>
      <c r="OAE3114" s="206"/>
      <c r="OAF3114" s="206"/>
      <c r="OAG3114" s="206"/>
      <c r="OAH3114" s="206"/>
      <c r="OAI3114" s="206"/>
      <c r="OAJ3114" s="206"/>
      <c r="OAK3114" s="206"/>
      <c r="OAL3114" s="206"/>
      <c r="OAM3114" s="206"/>
      <c r="OAN3114" s="206"/>
      <c r="OAO3114" s="206"/>
      <c r="OAP3114" s="206"/>
      <c r="OAQ3114" s="206"/>
      <c r="OAR3114" s="206"/>
      <c r="OAS3114" s="206"/>
      <c r="OAT3114" s="206"/>
      <c r="OAU3114" s="206"/>
      <c r="OAV3114" s="206"/>
      <c r="OAW3114" s="206"/>
      <c r="OAX3114" s="206"/>
      <c r="OAY3114" s="206"/>
      <c r="OAZ3114" s="206"/>
      <c r="OBA3114" s="206"/>
      <c r="OBB3114" s="206"/>
      <c r="OBC3114" s="206"/>
      <c r="OBD3114" s="206"/>
      <c r="OBE3114" s="206"/>
      <c r="OBF3114" s="206"/>
      <c r="OBG3114" s="206"/>
      <c r="OBH3114" s="206"/>
      <c r="OBI3114" s="206"/>
      <c r="OBJ3114" s="206"/>
      <c r="OBK3114" s="206"/>
      <c r="OBL3114" s="206"/>
      <c r="OBM3114" s="206"/>
      <c r="OBN3114" s="206"/>
      <c r="OBO3114" s="206"/>
      <c r="OBP3114" s="206"/>
      <c r="OBQ3114" s="206"/>
      <c r="OBR3114" s="206"/>
      <c r="OBS3114" s="206"/>
      <c r="OBT3114" s="206"/>
      <c r="OBU3114" s="206"/>
      <c r="OBV3114" s="206"/>
      <c r="OBW3114" s="206"/>
      <c r="OBX3114" s="206"/>
      <c r="OBY3114" s="206"/>
      <c r="OBZ3114" s="206"/>
      <c r="OCA3114" s="206"/>
      <c r="OCB3114" s="206"/>
      <c r="OCC3114" s="206"/>
      <c r="OCD3114" s="206"/>
      <c r="OCE3114" s="206"/>
      <c r="OCF3114" s="206"/>
      <c r="OCG3114" s="206"/>
      <c r="OCH3114" s="206"/>
      <c r="OCI3114" s="206"/>
      <c r="OCJ3114" s="206"/>
      <c r="OCK3114" s="206"/>
      <c r="OCL3114" s="206"/>
      <c r="OCM3114" s="206"/>
      <c r="OCN3114" s="206"/>
      <c r="OCO3114" s="206"/>
      <c r="OCP3114" s="206"/>
      <c r="OCQ3114" s="206"/>
      <c r="OCR3114" s="206"/>
      <c r="OCS3114" s="206"/>
      <c r="OCT3114" s="206"/>
      <c r="OCU3114" s="206"/>
      <c r="OCV3114" s="206"/>
      <c r="OCW3114" s="206"/>
      <c r="OCX3114" s="206"/>
      <c r="OCY3114" s="206"/>
      <c r="OCZ3114" s="206"/>
      <c r="ODA3114" s="206"/>
      <c r="ODB3114" s="206"/>
      <c r="ODC3114" s="206"/>
      <c r="ODD3114" s="206"/>
      <c r="ODE3114" s="206"/>
      <c r="ODF3114" s="206"/>
      <c r="ODG3114" s="206"/>
      <c r="ODH3114" s="206"/>
      <c r="ODI3114" s="206"/>
      <c r="ODJ3114" s="206"/>
      <c r="ODK3114" s="206"/>
      <c r="ODL3114" s="206"/>
      <c r="ODM3114" s="206"/>
      <c r="ODN3114" s="206"/>
      <c r="ODO3114" s="206"/>
      <c r="ODP3114" s="206"/>
      <c r="ODQ3114" s="206"/>
      <c r="ODR3114" s="206"/>
      <c r="ODS3114" s="206"/>
      <c r="ODT3114" s="206"/>
      <c r="ODU3114" s="206"/>
      <c r="ODV3114" s="206"/>
      <c r="ODW3114" s="206"/>
      <c r="ODX3114" s="206"/>
      <c r="ODY3114" s="206"/>
      <c r="ODZ3114" s="206"/>
      <c r="OEA3114" s="206"/>
      <c r="OEB3114" s="206"/>
      <c r="OEC3114" s="206"/>
      <c r="OED3114" s="206"/>
      <c r="OEE3114" s="206"/>
      <c r="OEF3114" s="206"/>
      <c r="OEG3114" s="206"/>
      <c r="OEH3114" s="206"/>
      <c r="OEI3114" s="206"/>
      <c r="OEJ3114" s="206"/>
      <c r="OEK3114" s="206"/>
      <c r="OEL3114" s="206"/>
      <c r="OEM3114" s="206"/>
      <c r="OEN3114" s="206"/>
      <c r="OEO3114" s="206"/>
      <c r="OEP3114" s="206"/>
      <c r="OEQ3114" s="206"/>
      <c r="OER3114" s="206"/>
      <c r="OES3114" s="206"/>
      <c r="OET3114" s="206"/>
      <c r="OEU3114" s="206"/>
      <c r="OEV3114" s="206"/>
      <c r="OEW3114" s="206"/>
      <c r="OEX3114" s="206"/>
      <c r="OEY3114" s="206"/>
      <c r="OEZ3114" s="206"/>
      <c r="OFA3114" s="206"/>
      <c r="OFB3114" s="206"/>
      <c r="OFC3114" s="206"/>
      <c r="OFD3114" s="206"/>
      <c r="OFE3114" s="206"/>
      <c r="OFF3114" s="206"/>
      <c r="OFG3114" s="206"/>
      <c r="OFH3114" s="206"/>
      <c r="OFI3114" s="206"/>
      <c r="OFJ3114" s="206"/>
      <c r="OFK3114" s="206"/>
      <c r="OFL3114" s="206"/>
      <c r="OFM3114" s="206"/>
      <c r="OFN3114" s="206"/>
      <c r="OFO3114" s="206"/>
      <c r="OFP3114" s="206"/>
      <c r="OFQ3114" s="206"/>
      <c r="OFR3114" s="206"/>
      <c r="OFS3114" s="206"/>
      <c r="OFT3114" s="206"/>
      <c r="OFU3114" s="206"/>
      <c r="OFV3114" s="206"/>
      <c r="OFW3114" s="206"/>
      <c r="OFX3114" s="206"/>
      <c r="OFY3114" s="206"/>
      <c r="OFZ3114" s="206"/>
      <c r="OGA3114" s="206"/>
      <c r="OGB3114" s="206"/>
      <c r="OGC3114" s="206"/>
      <c r="OGD3114" s="206"/>
      <c r="OGE3114" s="206"/>
      <c r="OGF3114" s="206"/>
      <c r="OGG3114" s="206"/>
      <c r="OGH3114" s="206"/>
      <c r="OGI3114" s="206"/>
      <c r="OGJ3114" s="206"/>
      <c r="OGK3114" s="206"/>
      <c r="OGL3114" s="206"/>
      <c r="OGM3114" s="206"/>
      <c r="OGN3114" s="206"/>
      <c r="OGO3114" s="206"/>
      <c r="OGP3114" s="206"/>
      <c r="OGQ3114" s="206"/>
      <c r="OGR3114" s="206"/>
      <c r="OGS3114" s="206"/>
      <c r="OGT3114" s="206"/>
      <c r="OGU3114" s="206"/>
      <c r="OGV3114" s="206"/>
      <c r="OGW3114" s="206"/>
      <c r="OGX3114" s="206"/>
      <c r="OGY3114" s="206"/>
      <c r="OGZ3114" s="206"/>
      <c r="OHA3114" s="206"/>
      <c r="OHB3114" s="206"/>
      <c r="OHC3114" s="206"/>
      <c r="OHD3114" s="206"/>
      <c r="OHE3114" s="206"/>
      <c r="OHF3114" s="206"/>
      <c r="OHG3114" s="206"/>
      <c r="OHH3114" s="206"/>
      <c r="OHI3114" s="206"/>
      <c r="OHJ3114" s="206"/>
      <c r="OHK3114" s="206"/>
      <c r="OHL3114" s="206"/>
      <c r="OHM3114" s="206"/>
      <c r="OHN3114" s="206"/>
      <c r="OHO3114" s="206"/>
      <c r="OHP3114" s="206"/>
      <c r="OHQ3114" s="206"/>
      <c r="OHR3114" s="206"/>
      <c r="OHS3114" s="206"/>
      <c r="OHT3114" s="206"/>
      <c r="OHU3114" s="206"/>
      <c r="OHV3114" s="206"/>
      <c r="OHW3114" s="206"/>
      <c r="OHX3114" s="206"/>
      <c r="OHY3114" s="206"/>
      <c r="OHZ3114" s="206"/>
      <c r="OIA3114" s="206"/>
      <c r="OIB3114" s="206"/>
      <c r="OIC3114" s="206"/>
      <c r="OID3114" s="206"/>
      <c r="OIE3114" s="206"/>
      <c r="OIF3114" s="206"/>
      <c r="OIG3114" s="206"/>
      <c r="OIH3114" s="206"/>
      <c r="OII3114" s="206"/>
      <c r="OIJ3114" s="206"/>
      <c r="OIK3114" s="206"/>
      <c r="OIL3114" s="206"/>
      <c r="OIM3114" s="206"/>
      <c r="OIN3114" s="206"/>
      <c r="OIO3114" s="206"/>
      <c r="OIP3114" s="206"/>
      <c r="OIQ3114" s="206"/>
      <c r="OIR3114" s="206"/>
      <c r="OIS3114" s="206"/>
      <c r="OIT3114" s="206"/>
      <c r="OIU3114" s="206"/>
      <c r="OIV3114" s="206"/>
      <c r="OIW3114" s="206"/>
      <c r="OIX3114" s="206"/>
      <c r="OIY3114" s="206"/>
      <c r="OIZ3114" s="206"/>
      <c r="OJA3114" s="206"/>
      <c r="OJB3114" s="206"/>
      <c r="OJC3114" s="206"/>
      <c r="OJD3114" s="206"/>
      <c r="OJE3114" s="206"/>
      <c r="OJF3114" s="206"/>
      <c r="OJG3114" s="206"/>
      <c r="OJH3114" s="206"/>
      <c r="OJI3114" s="206"/>
      <c r="OJJ3114" s="206"/>
      <c r="OJK3114" s="206"/>
      <c r="OJL3114" s="206"/>
      <c r="OJM3114" s="206"/>
      <c r="OJN3114" s="206"/>
      <c r="OJO3114" s="206"/>
      <c r="OJP3114" s="206"/>
      <c r="OJQ3114" s="206"/>
      <c r="OJR3114" s="206"/>
      <c r="OJS3114" s="206"/>
      <c r="OJT3114" s="206"/>
      <c r="OJU3114" s="206"/>
      <c r="OJV3114" s="206"/>
      <c r="OJW3114" s="206"/>
      <c r="OJX3114" s="206"/>
      <c r="OJY3114" s="206"/>
      <c r="OJZ3114" s="206"/>
      <c r="OKA3114" s="206"/>
      <c r="OKB3114" s="206"/>
      <c r="OKC3114" s="206"/>
      <c r="OKD3114" s="206"/>
      <c r="OKE3114" s="206"/>
      <c r="OKF3114" s="206"/>
      <c r="OKG3114" s="206"/>
      <c r="OKH3114" s="206"/>
      <c r="OKI3114" s="206"/>
      <c r="OKJ3114" s="206"/>
      <c r="OKK3114" s="206"/>
      <c r="OKL3114" s="206"/>
      <c r="OKM3114" s="206"/>
      <c r="OKN3114" s="206"/>
      <c r="OKO3114" s="206"/>
      <c r="OKP3114" s="206"/>
      <c r="OKQ3114" s="206"/>
      <c r="OKR3114" s="206"/>
      <c r="OKS3114" s="206"/>
      <c r="OKT3114" s="206"/>
      <c r="OKU3114" s="206"/>
      <c r="OKV3114" s="206"/>
      <c r="OKW3114" s="206"/>
      <c r="OKX3114" s="206"/>
      <c r="OKY3114" s="206"/>
      <c r="OKZ3114" s="206"/>
      <c r="OLA3114" s="206"/>
      <c r="OLB3114" s="206"/>
      <c r="OLC3114" s="206"/>
      <c r="OLD3114" s="206"/>
      <c r="OLE3114" s="206"/>
      <c r="OLF3114" s="206"/>
      <c r="OLG3114" s="206"/>
      <c r="OLH3114" s="206"/>
      <c r="OLI3114" s="206"/>
      <c r="OLJ3114" s="206"/>
      <c r="OLK3114" s="206"/>
      <c r="OLL3114" s="206"/>
      <c r="OLM3114" s="206"/>
      <c r="OLN3114" s="206"/>
      <c r="OLO3114" s="206"/>
      <c r="OLP3114" s="206"/>
      <c r="OLQ3114" s="206"/>
      <c r="OLR3114" s="206"/>
      <c r="OLS3114" s="206"/>
      <c r="OLT3114" s="206"/>
      <c r="OLU3114" s="206"/>
      <c r="OLV3114" s="206"/>
      <c r="OLW3114" s="206"/>
      <c r="OLX3114" s="206"/>
      <c r="OLY3114" s="206"/>
      <c r="OLZ3114" s="206"/>
      <c r="OMA3114" s="206"/>
      <c r="OMB3114" s="206"/>
      <c r="OMC3114" s="206"/>
      <c r="OMD3114" s="206"/>
      <c r="OME3114" s="206"/>
      <c r="OMF3114" s="206"/>
      <c r="OMG3114" s="206"/>
      <c r="OMH3114" s="206"/>
      <c r="OMI3114" s="206"/>
      <c r="OMJ3114" s="206"/>
      <c r="OMK3114" s="206"/>
      <c r="OML3114" s="206"/>
      <c r="OMM3114" s="206"/>
      <c r="OMN3114" s="206"/>
      <c r="OMO3114" s="206"/>
      <c r="OMP3114" s="206"/>
      <c r="OMQ3114" s="206"/>
      <c r="OMR3114" s="206"/>
      <c r="OMS3114" s="206"/>
      <c r="OMT3114" s="206"/>
      <c r="OMU3114" s="206"/>
      <c r="OMV3114" s="206"/>
      <c r="OMW3114" s="206"/>
      <c r="OMX3114" s="206"/>
      <c r="OMY3114" s="206"/>
      <c r="OMZ3114" s="206"/>
      <c r="ONA3114" s="206"/>
      <c r="ONB3114" s="206"/>
      <c r="ONC3114" s="206"/>
      <c r="OND3114" s="206"/>
      <c r="ONE3114" s="206"/>
      <c r="ONF3114" s="206"/>
      <c r="ONG3114" s="206"/>
      <c r="ONH3114" s="206"/>
      <c r="ONI3114" s="206"/>
      <c r="ONJ3114" s="206"/>
      <c r="ONK3114" s="206"/>
      <c r="ONL3114" s="206"/>
      <c r="ONM3114" s="206"/>
      <c r="ONN3114" s="206"/>
      <c r="ONO3114" s="206"/>
      <c r="ONP3114" s="206"/>
      <c r="ONQ3114" s="206"/>
      <c r="ONR3114" s="206"/>
      <c r="ONS3114" s="206"/>
      <c r="ONT3114" s="206"/>
      <c r="ONU3114" s="206"/>
      <c r="ONV3114" s="206"/>
      <c r="ONW3114" s="206"/>
      <c r="ONX3114" s="206"/>
      <c r="ONY3114" s="206"/>
      <c r="ONZ3114" s="206"/>
      <c r="OOA3114" s="206"/>
      <c r="OOB3114" s="206"/>
      <c r="OOC3114" s="206"/>
      <c r="OOD3114" s="206"/>
      <c r="OOE3114" s="206"/>
      <c r="OOF3114" s="206"/>
      <c r="OOG3114" s="206"/>
      <c r="OOH3114" s="206"/>
      <c r="OOI3114" s="206"/>
      <c r="OOJ3114" s="206"/>
      <c r="OOK3114" s="206"/>
      <c r="OOL3114" s="206"/>
      <c r="OOM3114" s="206"/>
      <c r="OON3114" s="206"/>
      <c r="OOO3114" s="206"/>
      <c r="OOP3114" s="206"/>
      <c r="OOQ3114" s="206"/>
      <c r="OOR3114" s="206"/>
      <c r="OOS3114" s="206"/>
      <c r="OOT3114" s="206"/>
      <c r="OOU3114" s="206"/>
      <c r="OOV3114" s="206"/>
      <c r="OOW3114" s="206"/>
      <c r="OOX3114" s="206"/>
      <c r="OOY3114" s="206"/>
      <c r="OOZ3114" s="206"/>
      <c r="OPA3114" s="206"/>
      <c r="OPB3114" s="206"/>
      <c r="OPC3114" s="206"/>
      <c r="OPD3114" s="206"/>
      <c r="OPE3114" s="206"/>
      <c r="OPF3114" s="206"/>
      <c r="OPG3114" s="206"/>
      <c r="OPH3114" s="206"/>
      <c r="OPI3114" s="206"/>
      <c r="OPJ3114" s="206"/>
      <c r="OPK3114" s="206"/>
      <c r="OPL3114" s="206"/>
      <c r="OPM3114" s="206"/>
      <c r="OPN3114" s="206"/>
      <c r="OPO3114" s="206"/>
      <c r="OPP3114" s="206"/>
      <c r="OPQ3114" s="206"/>
      <c r="OPR3114" s="206"/>
      <c r="OPS3114" s="206"/>
      <c r="OPT3114" s="206"/>
      <c r="OPU3114" s="206"/>
      <c r="OPV3114" s="206"/>
      <c r="OPW3114" s="206"/>
      <c r="OPX3114" s="206"/>
      <c r="OPY3114" s="206"/>
      <c r="OPZ3114" s="206"/>
      <c r="OQA3114" s="206"/>
      <c r="OQB3114" s="206"/>
      <c r="OQC3114" s="206"/>
      <c r="OQD3114" s="206"/>
      <c r="OQE3114" s="206"/>
      <c r="OQF3114" s="206"/>
      <c r="OQG3114" s="206"/>
      <c r="OQH3114" s="206"/>
      <c r="OQI3114" s="206"/>
      <c r="OQJ3114" s="206"/>
      <c r="OQK3114" s="206"/>
      <c r="OQL3114" s="206"/>
      <c r="OQM3114" s="206"/>
      <c r="OQN3114" s="206"/>
      <c r="OQO3114" s="206"/>
      <c r="OQP3114" s="206"/>
      <c r="OQQ3114" s="206"/>
      <c r="OQR3114" s="206"/>
      <c r="OQS3114" s="206"/>
      <c r="OQT3114" s="206"/>
      <c r="OQU3114" s="206"/>
      <c r="OQV3114" s="206"/>
      <c r="OQW3114" s="206"/>
      <c r="OQX3114" s="206"/>
      <c r="OQY3114" s="206"/>
      <c r="OQZ3114" s="206"/>
      <c r="ORA3114" s="206"/>
      <c r="ORB3114" s="206"/>
      <c r="ORC3114" s="206"/>
      <c r="ORD3114" s="206"/>
      <c r="ORE3114" s="206"/>
      <c r="ORF3114" s="206"/>
      <c r="ORG3114" s="206"/>
      <c r="ORH3114" s="206"/>
      <c r="ORI3114" s="206"/>
      <c r="ORJ3114" s="206"/>
      <c r="ORK3114" s="206"/>
      <c r="ORL3114" s="206"/>
      <c r="ORM3114" s="206"/>
      <c r="ORN3114" s="206"/>
      <c r="ORO3114" s="206"/>
      <c r="ORP3114" s="206"/>
      <c r="ORQ3114" s="206"/>
      <c r="ORR3114" s="206"/>
      <c r="ORS3114" s="206"/>
      <c r="ORT3114" s="206"/>
      <c r="ORU3114" s="206"/>
      <c r="ORV3114" s="206"/>
      <c r="ORW3114" s="206"/>
      <c r="ORX3114" s="206"/>
      <c r="ORY3114" s="206"/>
      <c r="ORZ3114" s="206"/>
      <c r="OSA3114" s="206"/>
      <c r="OSB3114" s="206"/>
      <c r="OSC3114" s="206"/>
      <c r="OSD3114" s="206"/>
      <c r="OSE3114" s="206"/>
      <c r="OSF3114" s="206"/>
      <c r="OSG3114" s="206"/>
      <c r="OSH3114" s="206"/>
      <c r="OSI3114" s="206"/>
      <c r="OSJ3114" s="206"/>
      <c r="OSK3114" s="206"/>
      <c r="OSL3114" s="206"/>
      <c r="OSM3114" s="206"/>
      <c r="OSN3114" s="206"/>
      <c r="OSO3114" s="206"/>
      <c r="OSP3114" s="206"/>
      <c r="OSQ3114" s="206"/>
      <c r="OSR3114" s="206"/>
      <c r="OSS3114" s="206"/>
      <c r="OST3114" s="206"/>
      <c r="OSU3114" s="206"/>
      <c r="OSV3114" s="206"/>
      <c r="OSW3114" s="206"/>
      <c r="OSX3114" s="206"/>
      <c r="OSY3114" s="206"/>
      <c r="OSZ3114" s="206"/>
      <c r="OTA3114" s="206"/>
      <c r="OTB3114" s="206"/>
      <c r="OTC3114" s="206"/>
      <c r="OTD3114" s="206"/>
      <c r="OTE3114" s="206"/>
      <c r="OTF3114" s="206"/>
      <c r="OTG3114" s="206"/>
      <c r="OTH3114" s="206"/>
      <c r="OTI3114" s="206"/>
      <c r="OTJ3114" s="206"/>
      <c r="OTK3114" s="206"/>
      <c r="OTL3114" s="206"/>
      <c r="OTM3114" s="206"/>
      <c r="OTN3114" s="206"/>
      <c r="OTO3114" s="206"/>
      <c r="OTP3114" s="206"/>
      <c r="OTQ3114" s="206"/>
      <c r="OTR3114" s="206"/>
      <c r="OTS3114" s="206"/>
      <c r="OTT3114" s="206"/>
      <c r="OTU3114" s="206"/>
      <c r="OTV3114" s="206"/>
      <c r="OTW3114" s="206"/>
      <c r="OTX3114" s="206"/>
      <c r="OTY3114" s="206"/>
      <c r="OTZ3114" s="206"/>
      <c r="OUA3114" s="206"/>
      <c r="OUB3114" s="206"/>
      <c r="OUC3114" s="206"/>
      <c r="OUD3114" s="206"/>
      <c r="OUE3114" s="206"/>
      <c r="OUF3114" s="206"/>
      <c r="OUG3114" s="206"/>
      <c r="OUH3114" s="206"/>
      <c r="OUI3114" s="206"/>
      <c r="OUJ3114" s="206"/>
      <c r="OUK3114" s="206"/>
      <c r="OUL3114" s="206"/>
      <c r="OUM3114" s="206"/>
      <c r="OUN3114" s="206"/>
      <c r="OUO3114" s="206"/>
      <c r="OUP3114" s="206"/>
      <c r="OUQ3114" s="206"/>
      <c r="OUR3114" s="206"/>
      <c r="OUS3114" s="206"/>
      <c r="OUT3114" s="206"/>
      <c r="OUU3114" s="206"/>
      <c r="OUV3114" s="206"/>
      <c r="OUW3114" s="206"/>
      <c r="OUX3114" s="206"/>
      <c r="OUY3114" s="206"/>
      <c r="OUZ3114" s="206"/>
      <c r="OVA3114" s="206"/>
      <c r="OVB3114" s="206"/>
      <c r="OVC3114" s="206"/>
      <c r="OVD3114" s="206"/>
      <c r="OVE3114" s="206"/>
      <c r="OVF3114" s="206"/>
      <c r="OVG3114" s="206"/>
      <c r="OVH3114" s="206"/>
      <c r="OVI3114" s="206"/>
      <c r="OVJ3114" s="206"/>
      <c r="OVK3114" s="206"/>
      <c r="OVL3114" s="206"/>
      <c r="OVM3114" s="206"/>
      <c r="OVN3114" s="206"/>
      <c r="OVO3114" s="206"/>
      <c r="OVP3114" s="206"/>
      <c r="OVQ3114" s="206"/>
      <c r="OVR3114" s="206"/>
      <c r="OVS3114" s="206"/>
      <c r="OVT3114" s="206"/>
      <c r="OVU3114" s="206"/>
      <c r="OVV3114" s="206"/>
      <c r="OVW3114" s="206"/>
      <c r="OVX3114" s="206"/>
      <c r="OVY3114" s="206"/>
      <c r="OVZ3114" s="206"/>
      <c r="OWA3114" s="206"/>
      <c r="OWB3114" s="206"/>
      <c r="OWC3114" s="206"/>
      <c r="OWD3114" s="206"/>
      <c r="OWE3114" s="206"/>
      <c r="OWF3114" s="206"/>
      <c r="OWG3114" s="206"/>
      <c r="OWH3114" s="206"/>
      <c r="OWI3114" s="206"/>
      <c r="OWJ3114" s="206"/>
      <c r="OWK3114" s="206"/>
      <c r="OWL3114" s="206"/>
      <c r="OWM3114" s="206"/>
      <c r="OWN3114" s="206"/>
      <c r="OWO3114" s="206"/>
      <c r="OWP3114" s="206"/>
      <c r="OWQ3114" s="206"/>
      <c r="OWR3114" s="206"/>
      <c r="OWS3114" s="206"/>
      <c r="OWT3114" s="206"/>
      <c r="OWU3114" s="206"/>
      <c r="OWV3114" s="206"/>
      <c r="OWW3114" s="206"/>
      <c r="OWX3114" s="206"/>
      <c r="OWY3114" s="206"/>
      <c r="OWZ3114" s="206"/>
      <c r="OXA3114" s="206"/>
      <c r="OXB3114" s="206"/>
      <c r="OXC3114" s="206"/>
      <c r="OXD3114" s="206"/>
      <c r="OXE3114" s="206"/>
      <c r="OXF3114" s="206"/>
      <c r="OXG3114" s="206"/>
      <c r="OXH3114" s="206"/>
      <c r="OXI3114" s="206"/>
      <c r="OXJ3114" s="206"/>
      <c r="OXK3114" s="206"/>
      <c r="OXL3114" s="206"/>
      <c r="OXM3114" s="206"/>
      <c r="OXN3114" s="206"/>
      <c r="OXO3114" s="206"/>
      <c r="OXP3114" s="206"/>
      <c r="OXQ3114" s="206"/>
      <c r="OXR3114" s="206"/>
      <c r="OXS3114" s="206"/>
      <c r="OXT3114" s="206"/>
      <c r="OXU3114" s="206"/>
      <c r="OXV3114" s="206"/>
      <c r="OXW3114" s="206"/>
      <c r="OXX3114" s="206"/>
      <c r="OXY3114" s="206"/>
      <c r="OXZ3114" s="206"/>
      <c r="OYA3114" s="206"/>
      <c r="OYB3114" s="206"/>
      <c r="OYC3114" s="206"/>
      <c r="OYD3114" s="206"/>
      <c r="OYE3114" s="206"/>
      <c r="OYF3114" s="206"/>
      <c r="OYG3114" s="206"/>
      <c r="OYH3114" s="206"/>
      <c r="OYI3114" s="206"/>
      <c r="OYJ3114" s="206"/>
      <c r="OYK3114" s="206"/>
      <c r="OYL3114" s="206"/>
      <c r="OYM3114" s="206"/>
      <c r="OYN3114" s="206"/>
      <c r="OYO3114" s="206"/>
      <c r="OYP3114" s="206"/>
      <c r="OYQ3114" s="206"/>
      <c r="OYR3114" s="206"/>
      <c r="OYS3114" s="206"/>
      <c r="OYT3114" s="206"/>
      <c r="OYU3114" s="206"/>
      <c r="OYV3114" s="206"/>
      <c r="OYW3114" s="206"/>
      <c r="OYX3114" s="206"/>
      <c r="OYY3114" s="206"/>
      <c r="OYZ3114" s="206"/>
      <c r="OZA3114" s="206"/>
      <c r="OZB3114" s="206"/>
      <c r="OZC3114" s="206"/>
      <c r="OZD3114" s="206"/>
      <c r="OZE3114" s="206"/>
      <c r="OZF3114" s="206"/>
      <c r="OZG3114" s="206"/>
      <c r="OZH3114" s="206"/>
      <c r="OZI3114" s="206"/>
      <c r="OZJ3114" s="206"/>
      <c r="OZK3114" s="206"/>
      <c r="OZL3114" s="206"/>
      <c r="OZM3114" s="206"/>
      <c r="OZN3114" s="206"/>
      <c r="OZO3114" s="206"/>
      <c r="OZP3114" s="206"/>
      <c r="OZQ3114" s="206"/>
      <c r="OZR3114" s="206"/>
      <c r="OZS3114" s="206"/>
      <c r="OZT3114" s="206"/>
      <c r="OZU3114" s="206"/>
      <c r="OZV3114" s="206"/>
      <c r="OZW3114" s="206"/>
      <c r="OZX3114" s="206"/>
      <c r="OZY3114" s="206"/>
      <c r="OZZ3114" s="206"/>
      <c r="PAA3114" s="206"/>
      <c r="PAB3114" s="206"/>
      <c r="PAC3114" s="206"/>
      <c r="PAD3114" s="206"/>
      <c r="PAE3114" s="206"/>
      <c r="PAF3114" s="206"/>
      <c r="PAG3114" s="206"/>
      <c r="PAH3114" s="206"/>
      <c r="PAI3114" s="206"/>
      <c r="PAJ3114" s="206"/>
      <c r="PAK3114" s="206"/>
      <c r="PAL3114" s="206"/>
      <c r="PAM3114" s="206"/>
      <c r="PAN3114" s="206"/>
      <c r="PAO3114" s="206"/>
      <c r="PAP3114" s="206"/>
      <c r="PAQ3114" s="206"/>
      <c r="PAR3114" s="206"/>
      <c r="PAS3114" s="206"/>
      <c r="PAT3114" s="206"/>
      <c r="PAU3114" s="206"/>
      <c r="PAV3114" s="206"/>
      <c r="PAW3114" s="206"/>
      <c r="PAX3114" s="206"/>
      <c r="PAY3114" s="206"/>
      <c r="PAZ3114" s="206"/>
      <c r="PBA3114" s="206"/>
      <c r="PBB3114" s="206"/>
      <c r="PBC3114" s="206"/>
      <c r="PBD3114" s="206"/>
      <c r="PBE3114" s="206"/>
      <c r="PBF3114" s="206"/>
      <c r="PBG3114" s="206"/>
      <c r="PBH3114" s="206"/>
      <c r="PBI3114" s="206"/>
      <c r="PBJ3114" s="206"/>
      <c r="PBK3114" s="206"/>
      <c r="PBL3114" s="206"/>
      <c r="PBM3114" s="206"/>
      <c r="PBN3114" s="206"/>
      <c r="PBO3114" s="206"/>
      <c r="PBP3114" s="206"/>
      <c r="PBQ3114" s="206"/>
      <c r="PBR3114" s="206"/>
      <c r="PBS3114" s="206"/>
      <c r="PBT3114" s="206"/>
      <c r="PBU3114" s="206"/>
      <c r="PBV3114" s="206"/>
      <c r="PBW3114" s="206"/>
      <c r="PBX3114" s="206"/>
      <c r="PBY3114" s="206"/>
      <c r="PBZ3114" s="206"/>
      <c r="PCA3114" s="206"/>
      <c r="PCB3114" s="206"/>
      <c r="PCC3114" s="206"/>
      <c r="PCD3114" s="206"/>
      <c r="PCE3114" s="206"/>
      <c r="PCF3114" s="206"/>
      <c r="PCG3114" s="206"/>
      <c r="PCH3114" s="206"/>
      <c r="PCI3114" s="206"/>
      <c r="PCJ3114" s="206"/>
      <c r="PCK3114" s="206"/>
      <c r="PCL3114" s="206"/>
      <c r="PCM3114" s="206"/>
      <c r="PCN3114" s="206"/>
      <c r="PCO3114" s="206"/>
      <c r="PCP3114" s="206"/>
      <c r="PCQ3114" s="206"/>
      <c r="PCR3114" s="206"/>
      <c r="PCS3114" s="206"/>
      <c r="PCT3114" s="206"/>
      <c r="PCU3114" s="206"/>
      <c r="PCV3114" s="206"/>
      <c r="PCW3114" s="206"/>
      <c r="PCX3114" s="206"/>
      <c r="PCY3114" s="206"/>
      <c r="PCZ3114" s="206"/>
      <c r="PDA3114" s="206"/>
      <c r="PDB3114" s="206"/>
      <c r="PDC3114" s="206"/>
      <c r="PDD3114" s="206"/>
      <c r="PDE3114" s="206"/>
      <c r="PDF3114" s="206"/>
      <c r="PDG3114" s="206"/>
      <c r="PDH3114" s="206"/>
      <c r="PDI3114" s="206"/>
      <c r="PDJ3114" s="206"/>
      <c r="PDK3114" s="206"/>
      <c r="PDL3114" s="206"/>
      <c r="PDM3114" s="206"/>
      <c r="PDN3114" s="206"/>
      <c r="PDO3114" s="206"/>
      <c r="PDP3114" s="206"/>
      <c r="PDQ3114" s="206"/>
      <c r="PDR3114" s="206"/>
      <c r="PDS3114" s="206"/>
      <c r="PDT3114" s="206"/>
      <c r="PDU3114" s="206"/>
      <c r="PDV3114" s="206"/>
      <c r="PDW3114" s="206"/>
      <c r="PDX3114" s="206"/>
      <c r="PDY3114" s="206"/>
      <c r="PDZ3114" s="206"/>
      <c r="PEA3114" s="206"/>
      <c r="PEB3114" s="206"/>
      <c r="PEC3114" s="206"/>
      <c r="PED3114" s="206"/>
      <c r="PEE3114" s="206"/>
      <c r="PEF3114" s="206"/>
      <c r="PEG3114" s="206"/>
      <c r="PEH3114" s="206"/>
      <c r="PEI3114" s="206"/>
      <c r="PEJ3114" s="206"/>
      <c r="PEK3114" s="206"/>
      <c r="PEL3114" s="206"/>
      <c r="PEM3114" s="206"/>
      <c r="PEN3114" s="206"/>
      <c r="PEO3114" s="206"/>
      <c r="PEP3114" s="206"/>
      <c r="PEQ3114" s="206"/>
      <c r="PER3114" s="206"/>
      <c r="PES3114" s="206"/>
      <c r="PET3114" s="206"/>
      <c r="PEU3114" s="206"/>
      <c r="PEV3114" s="206"/>
      <c r="PEW3114" s="206"/>
      <c r="PEX3114" s="206"/>
      <c r="PEY3114" s="206"/>
      <c r="PEZ3114" s="206"/>
      <c r="PFA3114" s="206"/>
      <c r="PFB3114" s="206"/>
      <c r="PFC3114" s="206"/>
      <c r="PFD3114" s="206"/>
      <c r="PFE3114" s="206"/>
      <c r="PFF3114" s="206"/>
      <c r="PFG3114" s="206"/>
      <c r="PFH3114" s="206"/>
      <c r="PFI3114" s="206"/>
      <c r="PFJ3114" s="206"/>
      <c r="PFK3114" s="206"/>
      <c r="PFL3114" s="206"/>
      <c r="PFM3114" s="206"/>
      <c r="PFN3114" s="206"/>
      <c r="PFO3114" s="206"/>
      <c r="PFP3114" s="206"/>
      <c r="PFQ3114" s="206"/>
      <c r="PFR3114" s="206"/>
      <c r="PFS3114" s="206"/>
      <c r="PFT3114" s="206"/>
      <c r="PFU3114" s="206"/>
      <c r="PFV3114" s="206"/>
      <c r="PFW3114" s="206"/>
      <c r="PFX3114" s="206"/>
      <c r="PFY3114" s="206"/>
      <c r="PFZ3114" s="206"/>
      <c r="PGA3114" s="206"/>
      <c r="PGB3114" s="206"/>
      <c r="PGC3114" s="206"/>
      <c r="PGD3114" s="206"/>
      <c r="PGE3114" s="206"/>
      <c r="PGF3114" s="206"/>
      <c r="PGG3114" s="206"/>
      <c r="PGH3114" s="206"/>
      <c r="PGI3114" s="206"/>
      <c r="PGJ3114" s="206"/>
      <c r="PGK3114" s="206"/>
      <c r="PGL3114" s="206"/>
      <c r="PGM3114" s="206"/>
      <c r="PGN3114" s="206"/>
      <c r="PGO3114" s="206"/>
      <c r="PGP3114" s="206"/>
      <c r="PGQ3114" s="206"/>
      <c r="PGR3114" s="206"/>
      <c r="PGS3114" s="206"/>
      <c r="PGT3114" s="206"/>
      <c r="PGU3114" s="206"/>
      <c r="PGV3114" s="206"/>
      <c r="PGW3114" s="206"/>
      <c r="PGX3114" s="206"/>
      <c r="PGY3114" s="206"/>
      <c r="PGZ3114" s="206"/>
      <c r="PHA3114" s="206"/>
      <c r="PHB3114" s="206"/>
      <c r="PHC3114" s="206"/>
      <c r="PHD3114" s="206"/>
      <c r="PHE3114" s="206"/>
      <c r="PHF3114" s="206"/>
      <c r="PHG3114" s="206"/>
      <c r="PHH3114" s="206"/>
      <c r="PHI3114" s="206"/>
      <c r="PHJ3114" s="206"/>
      <c r="PHK3114" s="206"/>
      <c r="PHL3114" s="206"/>
      <c r="PHM3114" s="206"/>
      <c r="PHN3114" s="206"/>
      <c r="PHO3114" s="206"/>
      <c r="PHP3114" s="206"/>
      <c r="PHQ3114" s="206"/>
      <c r="PHR3114" s="206"/>
      <c r="PHS3114" s="206"/>
      <c r="PHT3114" s="206"/>
      <c r="PHU3114" s="206"/>
      <c r="PHV3114" s="206"/>
      <c r="PHW3114" s="206"/>
      <c r="PHX3114" s="206"/>
      <c r="PHY3114" s="206"/>
      <c r="PHZ3114" s="206"/>
      <c r="PIA3114" s="206"/>
      <c r="PIB3114" s="206"/>
      <c r="PIC3114" s="206"/>
      <c r="PID3114" s="206"/>
      <c r="PIE3114" s="206"/>
      <c r="PIF3114" s="206"/>
      <c r="PIG3114" s="206"/>
      <c r="PIH3114" s="206"/>
      <c r="PII3114" s="206"/>
      <c r="PIJ3114" s="206"/>
      <c r="PIK3114" s="206"/>
      <c r="PIL3114" s="206"/>
      <c r="PIM3114" s="206"/>
      <c r="PIN3114" s="206"/>
      <c r="PIO3114" s="206"/>
      <c r="PIP3114" s="206"/>
      <c r="PIQ3114" s="206"/>
      <c r="PIR3114" s="206"/>
      <c r="PIS3114" s="206"/>
      <c r="PIT3114" s="206"/>
      <c r="PIU3114" s="206"/>
      <c r="PIV3114" s="206"/>
      <c r="PIW3114" s="206"/>
      <c r="PIX3114" s="206"/>
      <c r="PIY3114" s="206"/>
      <c r="PIZ3114" s="206"/>
      <c r="PJA3114" s="206"/>
      <c r="PJB3114" s="206"/>
      <c r="PJC3114" s="206"/>
      <c r="PJD3114" s="206"/>
      <c r="PJE3114" s="206"/>
      <c r="PJF3114" s="206"/>
      <c r="PJG3114" s="206"/>
      <c r="PJH3114" s="206"/>
      <c r="PJI3114" s="206"/>
      <c r="PJJ3114" s="206"/>
      <c r="PJK3114" s="206"/>
      <c r="PJL3114" s="206"/>
      <c r="PJM3114" s="206"/>
      <c r="PJN3114" s="206"/>
      <c r="PJO3114" s="206"/>
      <c r="PJP3114" s="206"/>
      <c r="PJQ3114" s="206"/>
      <c r="PJR3114" s="206"/>
      <c r="PJS3114" s="206"/>
      <c r="PJT3114" s="206"/>
      <c r="PJU3114" s="206"/>
      <c r="PJV3114" s="206"/>
      <c r="PJW3114" s="206"/>
      <c r="PJX3114" s="206"/>
      <c r="PJY3114" s="206"/>
      <c r="PJZ3114" s="206"/>
      <c r="PKA3114" s="206"/>
      <c r="PKB3114" s="206"/>
      <c r="PKC3114" s="206"/>
      <c r="PKD3114" s="206"/>
      <c r="PKE3114" s="206"/>
      <c r="PKF3114" s="206"/>
      <c r="PKG3114" s="206"/>
      <c r="PKH3114" s="206"/>
      <c r="PKI3114" s="206"/>
      <c r="PKJ3114" s="206"/>
      <c r="PKK3114" s="206"/>
      <c r="PKL3114" s="206"/>
      <c r="PKM3114" s="206"/>
      <c r="PKN3114" s="206"/>
      <c r="PKO3114" s="206"/>
      <c r="PKP3114" s="206"/>
      <c r="PKQ3114" s="206"/>
      <c r="PKR3114" s="206"/>
      <c r="PKS3114" s="206"/>
      <c r="PKT3114" s="206"/>
      <c r="PKU3114" s="206"/>
      <c r="PKV3114" s="206"/>
      <c r="PKW3114" s="206"/>
      <c r="PKX3114" s="206"/>
      <c r="PKY3114" s="206"/>
      <c r="PKZ3114" s="206"/>
      <c r="PLA3114" s="206"/>
      <c r="PLB3114" s="206"/>
      <c r="PLC3114" s="206"/>
      <c r="PLD3114" s="206"/>
      <c r="PLE3114" s="206"/>
      <c r="PLF3114" s="206"/>
      <c r="PLG3114" s="206"/>
      <c r="PLH3114" s="206"/>
      <c r="PLI3114" s="206"/>
      <c r="PLJ3114" s="206"/>
      <c r="PLK3114" s="206"/>
      <c r="PLL3114" s="206"/>
      <c r="PLM3114" s="206"/>
      <c r="PLN3114" s="206"/>
      <c r="PLO3114" s="206"/>
      <c r="PLP3114" s="206"/>
      <c r="PLQ3114" s="206"/>
      <c r="PLR3114" s="206"/>
      <c r="PLS3114" s="206"/>
      <c r="PLT3114" s="206"/>
      <c r="PLU3114" s="206"/>
      <c r="PLV3114" s="206"/>
      <c r="PLW3114" s="206"/>
      <c r="PLX3114" s="206"/>
      <c r="PLY3114" s="206"/>
      <c r="PLZ3114" s="206"/>
      <c r="PMA3114" s="206"/>
      <c r="PMB3114" s="206"/>
      <c r="PMC3114" s="206"/>
      <c r="PMD3114" s="206"/>
      <c r="PME3114" s="206"/>
      <c r="PMF3114" s="206"/>
      <c r="PMG3114" s="206"/>
      <c r="PMH3114" s="206"/>
      <c r="PMI3114" s="206"/>
      <c r="PMJ3114" s="206"/>
      <c r="PMK3114" s="206"/>
      <c r="PML3114" s="206"/>
      <c r="PMM3114" s="206"/>
      <c r="PMN3114" s="206"/>
      <c r="PMO3114" s="206"/>
      <c r="PMP3114" s="206"/>
      <c r="PMQ3114" s="206"/>
      <c r="PMR3114" s="206"/>
      <c r="PMS3114" s="206"/>
      <c r="PMT3114" s="206"/>
      <c r="PMU3114" s="206"/>
      <c r="PMV3114" s="206"/>
      <c r="PMW3114" s="206"/>
      <c r="PMX3114" s="206"/>
      <c r="PMY3114" s="206"/>
      <c r="PMZ3114" s="206"/>
      <c r="PNA3114" s="206"/>
      <c r="PNB3114" s="206"/>
      <c r="PNC3114" s="206"/>
      <c r="PND3114" s="206"/>
      <c r="PNE3114" s="206"/>
      <c r="PNF3114" s="206"/>
      <c r="PNG3114" s="206"/>
      <c r="PNH3114" s="206"/>
      <c r="PNI3114" s="206"/>
      <c r="PNJ3114" s="206"/>
      <c r="PNK3114" s="206"/>
      <c r="PNL3114" s="206"/>
      <c r="PNM3114" s="206"/>
      <c r="PNN3114" s="206"/>
      <c r="PNO3114" s="206"/>
      <c r="PNP3114" s="206"/>
      <c r="PNQ3114" s="206"/>
      <c r="PNR3114" s="206"/>
      <c r="PNS3114" s="206"/>
      <c r="PNT3114" s="206"/>
      <c r="PNU3114" s="206"/>
      <c r="PNV3114" s="206"/>
      <c r="PNW3114" s="206"/>
      <c r="PNX3114" s="206"/>
      <c r="PNY3114" s="206"/>
      <c r="PNZ3114" s="206"/>
      <c r="POA3114" s="206"/>
      <c r="POB3114" s="206"/>
      <c r="POC3114" s="206"/>
      <c r="POD3114" s="206"/>
      <c r="POE3114" s="206"/>
      <c r="POF3114" s="206"/>
      <c r="POG3114" s="206"/>
      <c r="POH3114" s="206"/>
      <c r="POI3114" s="206"/>
      <c r="POJ3114" s="206"/>
      <c r="POK3114" s="206"/>
      <c r="POL3114" s="206"/>
      <c r="POM3114" s="206"/>
      <c r="PON3114" s="206"/>
      <c r="POO3114" s="206"/>
      <c r="POP3114" s="206"/>
      <c r="POQ3114" s="206"/>
      <c r="POR3114" s="206"/>
      <c r="POS3114" s="206"/>
      <c r="POT3114" s="206"/>
      <c r="POU3114" s="206"/>
      <c r="POV3114" s="206"/>
      <c r="POW3114" s="206"/>
      <c r="POX3114" s="206"/>
      <c r="POY3114" s="206"/>
      <c r="POZ3114" s="206"/>
      <c r="PPA3114" s="206"/>
      <c r="PPB3114" s="206"/>
      <c r="PPC3114" s="206"/>
      <c r="PPD3114" s="206"/>
      <c r="PPE3114" s="206"/>
      <c r="PPF3114" s="206"/>
      <c r="PPG3114" s="206"/>
      <c r="PPH3114" s="206"/>
      <c r="PPI3114" s="206"/>
      <c r="PPJ3114" s="206"/>
      <c r="PPK3114" s="206"/>
      <c r="PPL3114" s="206"/>
      <c r="PPM3114" s="206"/>
      <c r="PPN3114" s="206"/>
      <c r="PPO3114" s="206"/>
      <c r="PPP3114" s="206"/>
      <c r="PPQ3114" s="206"/>
      <c r="PPR3114" s="206"/>
      <c r="PPS3114" s="206"/>
      <c r="PPT3114" s="206"/>
      <c r="PPU3114" s="206"/>
      <c r="PPV3114" s="206"/>
      <c r="PPW3114" s="206"/>
      <c r="PPX3114" s="206"/>
      <c r="PPY3114" s="206"/>
      <c r="PPZ3114" s="206"/>
      <c r="PQA3114" s="206"/>
      <c r="PQB3114" s="206"/>
      <c r="PQC3114" s="206"/>
      <c r="PQD3114" s="206"/>
      <c r="PQE3114" s="206"/>
      <c r="PQF3114" s="206"/>
      <c r="PQG3114" s="206"/>
      <c r="PQH3114" s="206"/>
      <c r="PQI3114" s="206"/>
      <c r="PQJ3114" s="206"/>
      <c r="PQK3114" s="206"/>
      <c r="PQL3114" s="206"/>
      <c r="PQM3114" s="206"/>
      <c r="PQN3114" s="206"/>
      <c r="PQO3114" s="206"/>
      <c r="PQP3114" s="206"/>
      <c r="PQQ3114" s="206"/>
      <c r="PQR3114" s="206"/>
      <c r="PQS3114" s="206"/>
      <c r="PQT3114" s="206"/>
      <c r="PQU3114" s="206"/>
      <c r="PQV3114" s="206"/>
      <c r="PQW3114" s="206"/>
      <c r="PQX3114" s="206"/>
      <c r="PQY3114" s="206"/>
      <c r="PQZ3114" s="206"/>
      <c r="PRA3114" s="206"/>
      <c r="PRB3114" s="206"/>
      <c r="PRC3114" s="206"/>
      <c r="PRD3114" s="206"/>
      <c r="PRE3114" s="206"/>
      <c r="PRF3114" s="206"/>
      <c r="PRG3114" s="206"/>
      <c r="PRH3114" s="206"/>
      <c r="PRI3114" s="206"/>
      <c r="PRJ3114" s="206"/>
      <c r="PRK3114" s="206"/>
      <c r="PRL3114" s="206"/>
      <c r="PRM3114" s="206"/>
      <c r="PRN3114" s="206"/>
      <c r="PRO3114" s="206"/>
      <c r="PRP3114" s="206"/>
      <c r="PRQ3114" s="206"/>
      <c r="PRR3114" s="206"/>
      <c r="PRS3114" s="206"/>
      <c r="PRT3114" s="206"/>
      <c r="PRU3114" s="206"/>
      <c r="PRV3114" s="206"/>
      <c r="PRW3114" s="206"/>
      <c r="PRX3114" s="206"/>
      <c r="PRY3114" s="206"/>
      <c r="PRZ3114" s="206"/>
      <c r="PSA3114" s="206"/>
      <c r="PSB3114" s="206"/>
      <c r="PSC3114" s="206"/>
      <c r="PSD3114" s="206"/>
      <c r="PSE3114" s="206"/>
      <c r="PSF3114" s="206"/>
      <c r="PSG3114" s="206"/>
      <c r="PSH3114" s="206"/>
      <c r="PSI3114" s="206"/>
      <c r="PSJ3114" s="206"/>
      <c r="PSK3114" s="206"/>
      <c r="PSL3114" s="206"/>
      <c r="PSM3114" s="206"/>
      <c r="PSN3114" s="206"/>
      <c r="PSO3114" s="206"/>
      <c r="PSP3114" s="206"/>
      <c r="PSQ3114" s="206"/>
      <c r="PSR3114" s="206"/>
      <c r="PSS3114" s="206"/>
      <c r="PST3114" s="206"/>
      <c r="PSU3114" s="206"/>
      <c r="PSV3114" s="206"/>
      <c r="PSW3114" s="206"/>
      <c r="PSX3114" s="206"/>
      <c r="PSY3114" s="206"/>
      <c r="PSZ3114" s="206"/>
      <c r="PTA3114" s="206"/>
      <c r="PTB3114" s="206"/>
      <c r="PTC3114" s="206"/>
      <c r="PTD3114" s="206"/>
      <c r="PTE3114" s="206"/>
      <c r="PTF3114" s="206"/>
      <c r="PTG3114" s="206"/>
      <c r="PTH3114" s="206"/>
      <c r="PTI3114" s="206"/>
      <c r="PTJ3114" s="206"/>
      <c r="PTK3114" s="206"/>
      <c r="PTL3114" s="206"/>
      <c r="PTM3114" s="206"/>
      <c r="PTN3114" s="206"/>
      <c r="PTO3114" s="206"/>
      <c r="PTP3114" s="206"/>
      <c r="PTQ3114" s="206"/>
      <c r="PTR3114" s="206"/>
      <c r="PTS3114" s="206"/>
      <c r="PTT3114" s="206"/>
      <c r="PTU3114" s="206"/>
      <c r="PTV3114" s="206"/>
      <c r="PTW3114" s="206"/>
      <c r="PTX3114" s="206"/>
      <c r="PTY3114" s="206"/>
      <c r="PTZ3114" s="206"/>
      <c r="PUA3114" s="206"/>
      <c r="PUB3114" s="206"/>
      <c r="PUC3114" s="206"/>
      <c r="PUD3114" s="206"/>
      <c r="PUE3114" s="206"/>
      <c r="PUF3114" s="206"/>
      <c r="PUG3114" s="206"/>
      <c r="PUH3114" s="206"/>
      <c r="PUI3114" s="206"/>
      <c r="PUJ3114" s="206"/>
      <c r="PUK3114" s="206"/>
      <c r="PUL3114" s="206"/>
      <c r="PUM3114" s="206"/>
      <c r="PUN3114" s="206"/>
      <c r="PUO3114" s="206"/>
      <c r="PUP3114" s="206"/>
      <c r="PUQ3114" s="206"/>
      <c r="PUR3114" s="206"/>
      <c r="PUS3114" s="206"/>
      <c r="PUT3114" s="206"/>
      <c r="PUU3114" s="206"/>
      <c r="PUV3114" s="206"/>
      <c r="PUW3114" s="206"/>
      <c r="PUX3114" s="206"/>
      <c r="PUY3114" s="206"/>
      <c r="PUZ3114" s="206"/>
      <c r="PVA3114" s="206"/>
      <c r="PVB3114" s="206"/>
      <c r="PVC3114" s="206"/>
      <c r="PVD3114" s="206"/>
      <c r="PVE3114" s="206"/>
      <c r="PVF3114" s="206"/>
      <c r="PVG3114" s="206"/>
      <c r="PVH3114" s="206"/>
      <c r="PVI3114" s="206"/>
      <c r="PVJ3114" s="206"/>
      <c r="PVK3114" s="206"/>
      <c r="PVL3114" s="206"/>
      <c r="PVM3114" s="206"/>
      <c r="PVN3114" s="206"/>
      <c r="PVO3114" s="206"/>
      <c r="PVP3114" s="206"/>
      <c r="PVQ3114" s="206"/>
      <c r="PVR3114" s="206"/>
      <c r="PVS3114" s="206"/>
      <c r="PVT3114" s="206"/>
      <c r="PVU3114" s="206"/>
      <c r="PVV3114" s="206"/>
      <c r="PVW3114" s="206"/>
      <c r="PVX3114" s="206"/>
      <c r="PVY3114" s="206"/>
      <c r="PVZ3114" s="206"/>
      <c r="PWA3114" s="206"/>
      <c r="PWB3114" s="206"/>
      <c r="PWC3114" s="206"/>
      <c r="PWD3114" s="206"/>
      <c r="PWE3114" s="206"/>
      <c r="PWF3114" s="206"/>
      <c r="PWG3114" s="206"/>
      <c r="PWH3114" s="206"/>
      <c r="PWI3114" s="206"/>
      <c r="PWJ3114" s="206"/>
      <c r="PWK3114" s="206"/>
      <c r="PWL3114" s="206"/>
      <c r="PWM3114" s="206"/>
      <c r="PWN3114" s="206"/>
      <c r="PWO3114" s="206"/>
      <c r="PWP3114" s="206"/>
      <c r="PWQ3114" s="206"/>
      <c r="PWR3114" s="206"/>
      <c r="PWS3114" s="206"/>
      <c r="PWT3114" s="206"/>
      <c r="PWU3114" s="206"/>
      <c r="PWV3114" s="206"/>
      <c r="PWW3114" s="206"/>
      <c r="PWX3114" s="206"/>
      <c r="PWY3114" s="206"/>
      <c r="PWZ3114" s="206"/>
      <c r="PXA3114" s="206"/>
      <c r="PXB3114" s="206"/>
      <c r="PXC3114" s="206"/>
      <c r="PXD3114" s="206"/>
      <c r="PXE3114" s="206"/>
      <c r="PXF3114" s="206"/>
      <c r="PXG3114" s="206"/>
      <c r="PXH3114" s="206"/>
      <c r="PXI3114" s="206"/>
      <c r="PXJ3114" s="206"/>
      <c r="PXK3114" s="206"/>
      <c r="PXL3114" s="206"/>
      <c r="PXM3114" s="206"/>
      <c r="PXN3114" s="206"/>
      <c r="PXO3114" s="206"/>
      <c r="PXP3114" s="206"/>
      <c r="PXQ3114" s="206"/>
      <c r="PXR3114" s="206"/>
      <c r="PXS3114" s="206"/>
      <c r="PXT3114" s="206"/>
      <c r="PXU3114" s="206"/>
      <c r="PXV3114" s="206"/>
      <c r="PXW3114" s="206"/>
      <c r="PXX3114" s="206"/>
      <c r="PXY3114" s="206"/>
      <c r="PXZ3114" s="206"/>
      <c r="PYA3114" s="206"/>
      <c r="PYB3114" s="206"/>
      <c r="PYC3114" s="206"/>
      <c r="PYD3114" s="206"/>
      <c r="PYE3114" s="206"/>
      <c r="PYF3114" s="206"/>
      <c r="PYG3114" s="206"/>
      <c r="PYH3114" s="206"/>
      <c r="PYI3114" s="206"/>
      <c r="PYJ3114" s="206"/>
      <c r="PYK3114" s="206"/>
      <c r="PYL3114" s="206"/>
      <c r="PYM3114" s="206"/>
      <c r="PYN3114" s="206"/>
      <c r="PYO3114" s="206"/>
      <c r="PYP3114" s="206"/>
      <c r="PYQ3114" s="206"/>
      <c r="PYR3114" s="206"/>
      <c r="PYS3114" s="206"/>
      <c r="PYT3114" s="206"/>
      <c r="PYU3114" s="206"/>
      <c r="PYV3114" s="206"/>
      <c r="PYW3114" s="206"/>
      <c r="PYX3114" s="206"/>
      <c r="PYY3114" s="206"/>
      <c r="PYZ3114" s="206"/>
      <c r="PZA3114" s="206"/>
      <c r="PZB3114" s="206"/>
      <c r="PZC3114" s="206"/>
      <c r="PZD3114" s="206"/>
      <c r="PZE3114" s="206"/>
      <c r="PZF3114" s="206"/>
      <c r="PZG3114" s="206"/>
      <c r="PZH3114" s="206"/>
      <c r="PZI3114" s="206"/>
      <c r="PZJ3114" s="206"/>
      <c r="PZK3114" s="206"/>
      <c r="PZL3114" s="206"/>
      <c r="PZM3114" s="206"/>
      <c r="PZN3114" s="206"/>
      <c r="PZO3114" s="206"/>
      <c r="PZP3114" s="206"/>
      <c r="PZQ3114" s="206"/>
      <c r="PZR3114" s="206"/>
      <c r="PZS3114" s="206"/>
      <c r="PZT3114" s="206"/>
      <c r="PZU3114" s="206"/>
      <c r="PZV3114" s="206"/>
      <c r="PZW3114" s="206"/>
      <c r="PZX3114" s="206"/>
      <c r="PZY3114" s="206"/>
      <c r="PZZ3114" s="206"/>
      <c r="QAA3114" s="206"/>
      <c r="QAB3114" s="206"/>
      <c r="QAC3114" s="206"/>
      <c r="QAD3114" s="206"/>
      <c r="QAE3114" s="206"/>
      <c r="QAF3114" s="206"/>
      <c r="QAG3114" s="206"/>
      <c r="QAH3114" s="206"/>
      <c r="QAI3114" s="206"/>
      <c r="QAJ3114" s="206"/>
      <c r="QAK3114" s="206"/>
      <c r="QAL3114" s="206"/>
      <c r="QAM3114" s="206"/>
      <c r="QAN3114" s="206"/>
      <c r="QAO3114" s="206"/>
      <c r="QAP3114" s="206"/>
      <c r="QAQ3114" s="206"/>
      <c r="QAR3114" s="206"/>
      <c r="QAS3114" s="206"/>
      <c r="QAT3114" s="206"/>
      <c r="QAU3114" s="206"/>
      <c r="QAV3114" s="206"/>
      <c r="QAW3114" s="206"/>
      <c r="QAX3114" s="206"/>
      <c r="QAY3114" s="206"/>
      <c r="QAZ3114" s="206"/>
      <c r="QBA3114" s="206"/>
      <c r="QBB3114" s="206"/>
      <c r="QBC3114" s="206"/>
      <c r="QBD3114" s="206"/>
      <c r="QBE3114" s="206"/>
      <c r="QBF3114" s="206"/>
      <c r="QBG3114" s="206"/>
      <c r="QBH3114" s="206"/>
      <c r="QBI3114" s="206"/>
      <c r="QBJ3114" s="206"/>
      <c r="QBK3114" s="206"/>
      <c r="QBL3114" s="206"/>
      <c r="QBM3114" s="206"/>
      <c r="QBN3114" s="206"/>
      <c r="QBO3114" s="206"/>
      <c r="QBP3114" s="206"/>
      <c r="QBQ3114" s="206"/>
      <c r="QBR3114" s="206"/>
      <c r="QBS3114" s="206"/>
      <c r="QBT3114" s="206"/>
      <c r="QBU3114" s="206"/>
      <c r="QBV3114" s="206"/>
      <c r="QBW3114" s="206"/>
      <c r="QBX3114" s="206"/>
      <c r="QBY3114" s="206"/>
      <c r="QBZ3114" s="206"/>
      <c r="QCA3114" s="206"/>
      <c r="QCB3114" s="206"/>
      <c r="QCC3114" s="206"/>
      <c r="QCD3114" s="206"/>
      <c r="QCE3114" s="206"/>
      <c r="QCF3114" s="206"/>
      <c r="QCG3114" s="206"/>
      <c r="QCH3114" s="206"/>
      <c r="QCI3114" s="206"/>
      <c r="QCJ3114" s="206"/>
      <c r="QCK3114" s="206"/>
      <c r="QCL3114" s="206"/>
      <c r="QCM3114" s="206"/>
      <c r="QCN3114" s="206"/>
      <c r="QCO3114" s="206"/>
      <c r="QCP3114" s="206"/>
      <c r="QCQ3114" s="206"/>
      <c r="QCR3114" s="206"/>
      <c r="QCS3114" s="206"/>
      <c r="QCT3114" s="206"/>
      <c r="QCU3114" s="206"/>
      <c r="QCV3114" s="206"/>
      <c r="QCW3114" s="206"/>
      <c r="QCX3114" s="206"/>
      <c r="QCY3114" s="206"/>
      <c r="QCZ3114" s="206"/>
      <c r="QDA3114" s="206"/>
      <c r="QDB3114" s="206"/>
      <c r="QDC3114" s="206"/>
      <c r="QDD3114" s="206"/>
      <c r="QDE3114" s="206"/>
      <c r="QDF3114" s="206"/>
      <c r="QDG3114" s="206"/>
      <c r="QDH3114" s="206"/>
      <c r="QDI3114" s="206"/>
      <c r="QDJ3114" s="206"/>
      <c r="QDK3114" s="206"/>
      <c r="QDL3114" s="206"/>
      <c r="QDM3114" s="206"/>
      <c r="QDN3114" s="206"/>
      <c r="QDO3114" s="206"/>
      <c r="QDP3114" s="206"/>
      <c r="QDQ3114" s="206"/>
      <c r="QDR3114" s="206"/>
      <c r="QDS3114" s="206"/>
      <c r="QDT3114" s="206"/>
      <c r="QDU3114" s="206"/>
      <c r="QDV3114" s="206"/>
      <c r="QDW3114" s="206"/>
      <c r="QDX3114" s="206"/>
      <c r="QDY3114" s="206"/>
      <c r="QDZ3114" s="206"/>
      <c r="QEA3114" s="206"/>
      <c r="QEB3114" s="206"/>
      <c r="QEC3114" s="206"/>
      <c r="QED3114" s="206"/>
      <c r="QEE3114" s="206"/>
      <c r="QEF3114" s="206"/>
      <c r="QEG3114" s="206"/>
      <c r="QEH3114" s="206"/>
      <c r="QEI3114" s="206"/>
      <c r="QEJ3114" s="206"/>
      <c r="QEK3114" s="206"/>
      <c r="QEL3114" s="206"/>
      <c r="QEM3114" s="206"/>
      <c r="QEN3114" s="206"/>
      <c r="QEO3114" s="206"/>
      <c r="QEP3114" s="206"/>
      <c r="QEQ3114" s="206"/>
      <c r="QER3114" s="206"/>
      <c r="QES3114" s="206"/>
      <c r="QET3114" s="206"/>
      <c r="QEU3114" s="206"/>
      <c r="QEV3114" s="206"/>
      <c r="QEW3114" s="206"/>
      <c r="QEX3114" s="206"/>
      <c r="QEY3114" s="206"/>
      <c r="QEZ3114" s="206"/>
      <c r="QFA3114" s="206"/>
      <c r="QFB3114" s="206"/>
      <c r="QFC3114" s="206"/>
      <c r="QFD3114" s="206"/>
      <c r="QFE3114" s="206"/>
      <c r="QFF3114" s="206"/>
      <c r="QFG3114" s="206"/>
      <c r="QFH3114" s="206"/>
      <c r="QFI3114" s="206"/>
      <c r="QFJ3114" s="206"/>
      <c r="QFK3114" s="206"/>
      <c r="QFL3114" s="206"/>
      <c r="QFM3114" s="206"/>
      <c r="QFN3114" s="206"/>
      <c r="QFO3114" s="206"/>
      <c r="QFP3114" s="206"/>
      <c r="QFQ3114" s="206"/>
      <c r="QFR3114" s="206"/>
      <c r="QFS3114" s="206"/>
      <c r="QFT3114" s="206"/>
      <c r="QFU3114" s="206"/>
      <c r="QFV3114" s="206"/>
      <c r="QFW3114" s="206"/>
      <c r="QFX3114" s="206"/>
      <c r="QFY3114" s="206"/>
      <c r="QFZ3114" s="206"/>
      <c r="QGA3114" s="206"/>
      <c r="QGB3114" s="206"/>
      <c r="QGC3114" s="206"/>
      <c r="QGD3114" s="206"/>
      <c r="QGE3114" s="206"/>
      <c r="QGF3114" s="206"/>
      <c r="QGG3114" s="206"/>
      <c r="QGH3114" s="206"/>
      <c r="QGI3114" s="206"/>
      <c r="QGJ3114" s="206"/>
      <c r="QGK3114" s="206"/>
      <c r="QGL3114" s="206"/>
      <c r="QGM3114" s="206"/>
      <c r="QGN3114" s="206"/>
      <c r="QGO3114" s="206"/>
      <c r="QGP3114" s="206"/>
      <c r="QGQ3114" s="206"/>
      <c r="QGR3114" s="206"/>
      <c r="QGS3114" s="206"/>
      <c r="QGT3114" s="206"/>
      <c r="QGU3114" s="206"/>
      <c r="QGV3114" s="206"/>
      <c r="QGW3114" s="206"/>
      <c r="QGX3114" s="206"/>
      <c r="QGY3114" s="206"/>
      <c r="QGZ3114" s="206"/>
      <c r="QHA3114" s="206"/>
      <c r="QHB3114" s="206"/>
      <c r="QHC3114" s="206"/>
      <c r="QHD3114" s="206"/>
      <c r="QHE3114" s="206"/>
      <c r="QHF3114" s="206"/>
      <c r="QHG3114" s="206"/>
      <c r="QHH3114" s="206"/>
      <c r="QHI3114" s="206"/>
      <c r="QHJ3114" s="206"/>
      <c r="QHK3114" s="206"/>
      <c r="QHL3114" s="206"/>
      <c r="QHM3114" s="206"/>
      <c r="QHN3114" s="206"/>
      <c r="QHO3114" s="206"/>
      <c r="QHP3114" s="206"/>
      <c r="QHQ3114" s="206"/>
      <c r="QHR3114" s="206"/>
      <c r="QHS3114" s="206"/>
      <c r="QHT3114" s="206"/>
      <c r="QHU3114" s="206"/>
      <c r="QHV3114" s="206"/>
      <c r="QHW3114" s="206"/>
      <c r="QHX3114" s="206"/>
      <c r="QHY3114" s="206"/>
      <c r="QHZ3114" s="206"/>
      <c r="QIA3114" s="206"/>
      <c r="QIB3114" s="206"/>
      <c r="QIC3114" s="206"/>
      <c r="QID3114" s="206"/>
      <c r="QIE3114" s="206"/>
      <c r="QIF3114" s="206"/>
      <c r="QIG3114" s="206"/>
      <c r="QIH3114" s="206"/>
      <c r="QII3114" s="206"/>
      <c r="QIJ3114" s="206"/>
      <c r="QIK3114" s="206"/>
      <c r="QIL3114" s="206"/>
      <c r="QIM3114" s="206"/>
      <c r="QIN3114" s="206"/>
      <c r="QIO3114" s="206"/>
      <c r="QIP3114" s="206"/>
      <c r="QIQ3114" s="206"/>
      <c r="QIR3114" s="206"/>
      <c r="QIS3114" s="206"/>
      <c r="QIT3114" s="206"/>
      <c r="QIU3114" s="206"/>
      <c r="QIV3114" s="206"/>
      <c r="QIW3114" s="206"/>
      <c r="QIX3114" s="206"/>
      <c r="QIY3114" s="206"/>
      <c r="QIZ3114" s="206"/>
      <c r="QJA3114" s="206"/>
      <c r="QJB3114" s="206"/>
      <c r="QJC3114" s="206"/>
      <c r="QJD3114" s="206"/>
      <c r="QJE3114" s="206"/>
      <c r="QJF3114" s="206"/>
      <c r="QJG3114" s="206"/>
      <c r="QJH3114" s="206"/>
      <c r="QJI3114" s="206"/>
      <c r="QJJ3114" s="206"/>
      <c r="QJK3114" s="206"/>
      <c r="QJL3114" s="206"/>
      <c r="QJM3114" s="206"/>
      <c r="QJN3114" s="206"/>
      <c r="QJO3114" s="206"/>
      <c r="QJP3114" s="206"/>
      <c r="QJQ3114" s="206"/>
      <c r="QJR3114" s="206"/>
      <c r="QJS3114" s="206"/>
      <c r="QJT3114" s="206"/>
      <c r="QJU3114" s="206"/>
      <c r="QJV3114" s="206"/>
      <c r="QJW3114" s="206"/>
      <c r="QJX3114" s="206"/>
      <c r="QJY3114" s="206"/>
      <c r="QJZ3114" s="206"/>
      <c r="QKA3114" s="206"/>
      <c r="QKB3114" s="206"/>
      <c r="QKC3114" s="206"/>
      <c r="QKD3114" s="206"/>
      <c r="QKE3114" s="206"/>
      <c r="QKF3114" s="206"/>
      <c r="QKG3114" s="206"/>
      <c r="QKH3114" s="206"/>
      <c r="QKI3114" s="206"/>
      <c r="QKJ3114" s="206"/>
      <c r="QKK3114" s="206"/>
      <c r="QKL3114" s="206"/>
      <c r="QKM3114" s="206"/>
      <c r="QKN3114" s="206"/>
      <c r="QKO3114" s="206"/>
      <c r="QKP3114" s="206"/>
      <c r="QKQ3114" s="206"/>
      <c r="QKR3114" s="206"/>
      <c r="QKS3114" s="206"/>
      <c r="QKT3114" s="206"/>
      <c r="QKU3114" s="206"/>
      <c r="QKV3114" s="206"/>
      <c r="QKW3114" s="206"/>
      <c r="QKX3114" s="206"/>
      <c r="QKY3114" s="206"/>
      <c r="QKZ3114" s="206"/>
      <c r="QLA3114" s="206"/>
      <c r="QLB3114" s="206"/>
      <c r="QLC3114" s="206"/>
      <c r="QLD3114" s="206"/>
      <c r="QLE3114" s="206"/>
      <c r="QLF3114" s="206"/>
      <c r="QLG3114" s="206"/>
      <c r="QLH3114" s="206"/>
      <c r="QLI3114" s="206"/>
      <c r="QLJ3114" s="206"/>
      <c r="QLK3114" s="206"/>
      <c r="QLL3114" s="206"/>
      <c r="QLM3114" s="206"/>
      <c r="QLN3114" s="206"/>
      <c r="QLO3114" s="206"/>
      <c r="QLP3114" s="206"/>
      <c r="QLQ3114" s="206"/>
      <c r="QLR3114" s="206"/>
      <c r="QLS3114" s="206"/>
      <c r="QLT3114" s="206"/>
      <c r="QLU3114" s="206"/>
      <c r="QLV3114" s="206"/>
      <c r="QLW3114" s="206"/>
      <c r="QLX3114" s="206"/>
      <c r="QLY3114" s="206"/>
      <c r="QLZ3114" s="206"/>
      <c r="QMA3114" s="206"/>
      <c r="QMB3114" s="206"/>
      <c r="QMC3114" s="206"/>
      <c r="QMD3114" s="206"/>
      <c r="QME3114" s="206"/>
      <c r="QMF3114" s="206"/>
      <c r="QMG3114" s="206"/>
      <c r="QMH3114" s="206"/>
      <c r="QMI3114" s="206"/>
      <c r="QMJ3114" s="206"/>
      <c r="QMK3114" s="206"/>
      <c r="QML3114" s="206"/>
      <c r="QMM3114" s="206"/>
      <c r="QMN3114" s="206"/>
      <c r="QMO3114" s="206"/>
      <c r="QMP3114" s="206"/>
      <c r="QMQ3114" s="206"/>
      <c r="QMR3114" s="206"/>
      <c r="QMS3114" s="206"/>
      <c r="QMT3114" s="206"/>
      <c r="QMU3114" s="206"/>
      <c r="QMV3114" s="206"/>
      <c r="QMW3114" s="206"/>
      <c r="QMX3114" s="206"/>
      <c r="QMY3114" s="206"/>
      <c r="QMZ3114" s="206"/>
      <c r="QNA3114" s="206"/>
      <c r="QNB3114" s="206"/>
      <c r="QNC3114" s="206"/>
      <c r="QND3114" s="206"/>
      <c r="QNE3114" s="206"/>
      <c r="QNF3114" s="206"/>
      <c r="QNG3114" s="206"/>
      <c r="QNH3114" s="206"/>
      <c r="QNI3114" s="206"/>
      <c r="QNJ3114" s="206"/>
      <c r="QNK3114" s="206"/>
      <c r="QNL3114" s="206"/>
      <c r="QNM3114" s="206"/>
      <c r="QNN3114" s="206"/>
      <c r="QNO3114" s="206"/>
      <c r="QNP3114" s="206"/>
      <c r="QNQ3114" s="206"/>
      <c r="QNR3114" s="206"/>
      <c r="QNS3114" s="206"/>
      <c r="QNT3114" s="206"/>
      <c r="QNU3114" s="206"/>
      <c r="QNV3114" s="206"/>
      <c r="QNW3114" s="206"/>
      <c r="QNX3114" s="206"/>
      <c r="QNY3114" s="206"/>
      <c r="QNZ3114" s="206"/>
      <c r="QOA3114" s="206"/>
      <c r="QOB3114" s="206"/>
      <c r="QOC3114" s="206"/>
      <c r="QOD3114" s="206"/>
      <c r="QOE3114" s="206"/>
      <c r="QOF3114" s="206"/>
      <c r="QOG3114" s="206"/>
      <c r="QOH3114" s="206"/>
      <c r="QOI3114" s="206"/>
      <c r="QOJ3114" s="206"/>
      <c r="QOK3114" s="206"/>
      <c r="QOL3114" s="206"/>
      <c r="QOM3114" s="206"/>
      <c r="QON3114" s="206"/>
      <c r="QOO3114" s="206"/>
      <c r="QOP3114" s="206"/>
      <c r="QOQ3114" s="206"/>
      <c r="QOR3114" s="206"/>
      <c r="QOS3114" s="206"/>
      <c r="QOT3114" s="206"/>
      <c r="QOU3114" s="206"/>
      <c r="QOV3114" s="206"/>
      <c r="QOW3114" s="206"/>
      <c r="QOX3114" s="206"/>
      <c r="QOY3114" s="206"/>
      <c r="QOZ3114" s="206"/>
      <c r="QPA3114" s="206"/>
      <c r="QPB3114" s="206"/>
      <c r="QPC3114" s="206"/>
      <c r="QPD3114" s="206"/>
      <c r="QPE3114" s="206"/>
      <c r="QPF3114" s="206"/>
      <c r="QPG3114" s="206"/>
      <c r="QPH3114" s="206"/>
      <c r="QPI3114" s="206"/>
      <c r="QPJ3114" s="206"/>
      <c r="QPK3114" s="206"/>
      <c r="QPL3114" s="206"/>
      <c r="QPM3114" s="206"/>
      <c r="QPN3114" s="206"/>
      <c r="QPO3114" s="206"/>
      <c r="QPP3114" s="206"/>
      <c r="QPQ3114" s="206"/>
      <c r="QPR3114" s="206"/>
      <c r="QPS3114" s="206"/>
      <c r="QPT3114" s="206"/>
      <c r="QPU3114" s="206"/>
      <c r="QPV3114" s="206"/>
      <c r="QPW3114" s="206"/>
      <c r="QPX3114" s="206"/>
      <c r="QPY3114" s="206"/>
      <c r="QPZ3114" s="206"/>
      <c r="QQA3114" s="206"/>
      <c r="QQB3114" s="206"/>
      <c r="QQC3114" s="206"/>
      <c r="QQD3114" s="206"/>
      <c r="QQE3114" s="206"/>
      <c r="QQF3114" s="206"/>
      <c r="QQG3114" s="206"/>
      <c r="QQH3114" s="206"/>
      <c r="QQI3114" s="206"/>
      <c r="QQJ3114" s="206"/>
      <c r="QQK3114" s="206"/>
      <c r="QQL3114" s="206"/>
      <c r="QQM3114" s="206"/>
      <c r="QQN3114" s="206"/>
      <c r="QQO3114" s="206"/>
      <c r="QQP3114" s="206"/>
      <c r="QQQ3114" s="206"/>
      <c r="QQR3114" s="206"/>
      <c r="QQS3114" s="206"/>
      <c r="QQT3114" s="206"/>
      <c r="QQU3114" s="206"/>
      <c r="QQV3114" s="206"/>
      <c r="QQW3114" s="206"/>
      <c r="QQX3114" s="206"/>
      <c r="QQY3114" s="206"/>
      <c r="QQZ3114" s="206"/>
      <c r="QRA3114" s="206"/>
      <c r="QRB3114" s="206"/>
      <c r="QRC3114" s="206"/>
      <c r="QRD3114" s="206"/>
      <c r="QRE3114" s="206"/>
      <c r="QRF3114" s="206"/>
      <c r="QRG3114" s="206"/>
      <c r="QRH3114" s="206"/>
      <c r="QRI3114" s="206"/>
      <c r="QRJ3114" s="206"/>
      <c r="QRK3114" s="206"/>
      <c r="QRL3114" s="206"/>
      <c r="QRM3114" s="206"/>
      <c r="QRN3114" s="206"/>
      <c r="QRO3114" s="206"/>
      <c r="QRP3114" s="206"/>
      <c r="QRQ3114" s="206"/>
      <c r="QRR3114" s="206"/>
      <c r="QRS3114" s="206"/>
      <c r="QRT3114" s="206"/>
      <c r="QRU3114" s="206"/>
      <c r="QRV3114" s="206"/>
      <c r="QRW3114" s="206"/>
      <c r="QRX3114" s="206"/>
      <c r="QRY3114" s="206"/>
      <c r="QRZ3114" s="206"/>
      <c r="QSA3114" s="206"/>
      <c r="QSB3114" s="206"/>
      <c r="QSC3114" s="206"/>
      <c r="QSD3114" s="206"/>
      <c r="QSE3114" s="206"/>
      <c r="QSF3114" s="206"/>
      <c r="QSG3114" s="206"/>
      <c r="QSH3114" s="206"/>
      <c r="QSI3114" s="206"/>
      <c r="QSJ3114" s="206"/>
      <c r="QSK3114" s="206"/>
      <c r="QSL3114" s="206"/>
      <c r="QSM3114" s="206"/>
      <c r="QSN3114" s="206"/>
      <c r="QSO3114" s="206"/>
      <c r="QSP3114" s="206"/>
      <c r="QSQ3114" s="206"/>
      <c r="QSR3114" s="206"/>
      <c r="QSS3114" s="206"/>
      <c r="QST3114" s="206"/>
      <c r="QSU3114" s="206"/>
      <c r="QSV3114" s="206"/>
      <c r="QSW3114" s="206"/>
      <c r="QSX3114" s="206"/>
      <c r="QSY3114" s="206"/>
      <c r="QSZ3114" s="206"/>
      <c r="QTA3114" s="206"/>
      <c r="QTB3114" s="206"/>
      <c r="QTC3114" s="206"/>
      <c r="QTD3114" s="206"/>
      <c r="QTE3114" s="206"/>
      <c r="QTF3114" s="206"/>
      <c r="QTG3114" s="206"/>
      <c r="QTH3114" s="206"/>
      <c r="QTI3114" s="206"/>
      <c r="QTJ3114" s="206"/>
      <c r="QTK3114" s="206"/>
      <c r="QTL3114" s="206"/>
      <c r="QTM3114" s="206"/>
      <c r="QTN3114" s="206"/>
      <c r="QTO3114" s="206"/>
      <c r="QTP3114" s="206"/>
      <c r="QTQ3114" s="206"/>
      <c r="QTR3114" s="206"/>
      <c r="QTS3114" s="206"/>
      <c r="QTT3114" s="206"/>
      <c r="QTU3114" s="206"/>
      <c r="QTV3114" s="206"/>
      <c r="QTW3114" s="206"/>
      <c r="QTX3114" s="206"/>
      <c r="QTY3114" s="206"/>
      <c r="QTZ3114" s="206"/>
      <c r="QUA3114" s="206"/>
      <c r="QUB3114" s="206"/>
      <c r="QUC3114" s="206"/>
      <c r="QUD3114" s="206"/>
      <c r="QUE3114" s="206"/>
      <c r="QUF3114" s="206"/>
      <c r="QUG3114" s="206"/>
      <c r="QUH3114" s="206"/>
      <c r="QUI3114" s="206"/>
      <c r="QUJ3114" s="206"/>
      <c r="QUK3114" s="206"/>
      <c r="QUL3114" s="206"/>
      <c r="QUM3114" s="206"/>
      <c r="QUN3114" s="206"/>
      <c r="QUO3114" s="206"/>
      <c r="QUP3114" s="206"/>
      <c r="QUQ3114" s="206"/>
      <c r="QUR3114" s="206"/>
      <c r="QUS3114" s="206"/>
      <c r="QUT3114" s="206"/>
      <c r="QUU3114" s="206"/>
      <c r="QUV3114" s="206"/>
      <c r="QUW3114" s="206"/>
      <c r="QUX3114" s="206"/>
      <c r="QUY3114" s="206"/>
      <c r="QUZ3114" s="206"/>
      <c r="QVA3114" s="206"/>
      <c r="QVB3114" s="206"/>
      <c r="QVC3114" s="206"/>
      <c r="QVD3114" s="206"/>
      <c r="QVE3114" s="206"/>
      <c r="QVF3114" s="206"/>
      <c r="QVG3114" s="206"/>
      <c r="QVH3114" s="206"/>
      <c r="QVI3114" s="206"/>
      <c r="QVJ3114" s="206"/>
      <c r="QVK3114" s="206"/>
      <c r="QVL3114" s="206"/>
      <c r="QVM3114" s="206"/>
      <c r="QVN3114" s="206"/>
      <c r="QVO3114" s="206"/>
      <c r="QVP3114" s="206"/>
      <c r="QVQ3114" s="206"/>
      <c r="QVR3114" s="206"/>
      <c r="QVS3114" s="206"/>
      <c r="QVT3114" s="206"/>
      <c r="QVU3114" s="206"/>
      <c r="QVV3114" s="206"/>
      <c r="QVW3114" s="206"/>
      <c r="QVX3114" s="206"/>
      <c r="QVY3114" s="206"/>
      <c r="QVZ3114" s="206"/>
      <c r="QWA3114" s="206"/>
      <c r="QWB3114" s="206"/>
      <c r="QWC3114" s="206"/>
      <c r="QWD3114" s="206"/>
      <c r="QWE3114" s="206"/>
      <c r="QWF3114" s="206"/>
      <c r="QWG3114" s="206"/>
      <c r="QWH3114" s="206"/>
      <c r="QWI3114" s="206"/>
      <c r="QWJ3114" s="206"/>
      <c r="QWK3114" s="206"/>
      <c r="QWL3114" s="206"/>
      <c r="QWM3114" s="206"/>
      <c r="QWN3114" s="206"/>
      <c r="QWO3114" s="206"/>
      <c r="QWP3114" s="206"/>
      <c r="QWQ3114" s="206"/>
      <c r="QWR3114" s="206"/>
      <c r="QWS3114" s="206"/>
      <c r="QWT3114" s="206"/>
      <c r="QWU3114" s="206"/>
      <c r="QWV3114" s="206"/>
      <c r="QWW3114" s="206"/>
      <c r="QWX3114" s="206"/>
      <c r="QWY3114" s="206"/>
      <c r="QWZ3114" s="206"/>
      <c r="QXA3114" s="206"/>
      <c r="QXB3114" s="206"/>
      <c r="QXC3114" s="206"/>
      <c r="QXD3114" s="206"/>
      <c r="QXE3114" s="206"/>
      <c r="QXF3114" s="206"/>
      <c r="QXG3114" s="206"/>
      <c r="QXH3114" s="206"/>
      <c r="QXI3114" s="206"/>
      <c r="QXJ3114" s="206"/>
      <c r="QXK3114" s="206"/>
      <c r="QXL3114" s="206"/>
      <c r="QXM3114" s="206"/>
      <c r="QXN3114" s="206"/>
      <c r="QXO3114" s="206"/>
      <c r="QXP3114" s="206"/>
      <c r="QXQ3114" s="206"/>
      <c r="QXR3114" s="206"/>
      <c r="QXS3114" s="206"/>
      <c r="QXT3114" s="206"/>
      <c r="QXU3114" s="206"/>
      <c r="QXV3114" s="206"/>
      <c r="QXW3114" s="206"/>
      <c r="QXX3114" s="206"/>
      <c r="QXY3114" s="206"/>
      <c r="QXZ3114" s="206"/>
      <c r="QYA3114" s="206"/>
      <c r="QYB3114" s="206"/>
      <c r="QYC3114" s="206"/>
      <c r="QYD3114" s="206"/>
      <c r="QYE3114" s="206"/>
      <c r="QYF3114" s="206"/>
      <c r="QYG3114" s="206"/>
      <c r="QYH3114" s="206"/>
      <c r="QYI3114" s="206"/>
      <c r="QYJ3114" s="206"/>
      <c r="QYK3114" s="206"/>
      <c r="QYL3114" s="206"/>
      <c r="QYM3114" s="206"/>
      <c r="QYN3114" s="206"/>
      <c r="QYO3114" s="206"/>
      <c r="QYP3114" s="206"/>
      <c r="QYQ3114" s="206"/>
      <c r="QYR3114" s="206"/>
      <c r="QYS3114" s="206"/>
      <c r="QYT3114" s="206"/>
      <c r="QYU3114" s="206"/>
      <c r="QYV3114" s="206"/>
      <c r="QYW3114" s="206"/>
      <c r="QYX3114" s="206"/>
      <c r="QYY3114" s="206"/>
      <c r="QYZ3114" s="206"/>
      <c r="QZA3114" s="206"/>
      <c r="QZB3114" s="206"/>
      <c r="QZC3114" s="206"/>
      <c r="QZD3114" s="206"/>
      <c r="QZE3114" s="206"/>
      <c r="QZF3114" s="206"/>
      <c r="QZG3114" s="206"/>
      <c r="QZH3114" s="206"/>
      <c r="QZI3114" s="206"/>
      <c r="QZJ3114" s="206"/>
      <c r="QZK3114" s="206"/>
      <c r="QZL3114" s="206"/>
      <c r="QZM3114" s="206"/>
      <c r="QZN3114" s="206"/>
      <c r="QZO3114" s="206"/>
      <c r="QZP3114" s="206"/>
      <c r="QZQ3114" s="206"/>
      <c r="QZR3114" s="206"/>
      <c r="QZS3114" s="206"/>
      <c r="QZT3114" s="206"/>
      <c r="QZU3114" s="206"/>
      <c r="QZV3114" s="206"/>
      <c r="QZW3114" s="206"/>
      <c r="QZX3114" s="206"/>
      <c r="QZY3114" s="206"/>
      <c r="QZZ3114" s="206"/>
      <c r="RAA3114" s="206"/>
      <c r="RAB3114" s="206"/>
      <c r="RAC3114" s="206"/>
      <c r="RAD3114" s="206"/>
      <c r="RAE3114" s="206"/>
      <c r="RAF3114" s="206"/>
      <c r="RAG3114" s="206"/>
      <c r="RAH3114" s="206"/>
      <c r="RAI3114" s="206"/>
      <c r="RAJ3114" s="206"/>
      <c r="RAK3114" s="206"/>
      <c r="RAL3114" s="206"/>
      <c r="RAM3114" s="206"/>
      <c r="RAN3114" s="206"/>
      <c r="RAO3114" s="206"/>
      <c r="RAP3114" s="206"/>
      <c r="RAQ3114" s="206"/>
      <c r="RAR3114" s="206"/>
      <c r="RAS3114" s="206"/>
      <c r="RAT3114" s="206"/>
      <c r="RAU3114" s="206"/>
      <c r="RAV3114" s="206"/>
      <c r="RAW3114" s="206"/>
      <c r="RAX3114" s="206"/>
      <c r="RAY3114" s="206"/>
      <c r="RAZ3114" s="206"/>
      <c r="RBA3114" s="206"/>
      <c r="RBB3114" s="206"/>
      <c r="RBC3114" s="206"/>
      <c r="RBD3114" s="206"/>
      <c r="RBE3114" s="206"/>
      <c r="RBF3114" s="206"/>
      <c r="RBG3114" s="206"/>
      <c r="RBH3114" s="206"/>
      <c r="RBI3114" s="206"/>
      <c r="RBJ3114" s="206"/>
      <c r="RBK3114" s="206"/>
      <c r="RBL3114" s="206"/>
      <c r="RBM3114" s="206"/>
      <c r="RBN3114" s="206"/>
      <c r="RBO3114" s="206"/>
      <c r="RBP3114" s="206"/>
      <c r="RBQ3114" s="206"/>
      <c r="RBR3114" s="206"/>
      <c r="RBS3114" s="206"/>
      <c r="RBT3114" s="206"/>
      <c r="RBU3114" s="206"/>
      <c r="RBV3114" s="206"/>
      <c r="RBW3114" s="206"/>
      <c r="RBX3114" s="206"/>
      <c r="RBY3114" s="206"/>
      <c r="RBZ3114" s="206"/>
      <c r="RCA3114" s="206"/>
      <c r="RCB3114" s="206"/>
      <c r="RCC3114" s="206"/>
      <c r="RCD3114" s="206"/>
      <c r="RCE3114" s="206"/>
      <c r="RCF3114" s="206"/>
      <c r="RCG3114" s="206"/>
      <c r="RCH3114" s="206"/>
      <c r="RCI3114" s="206"/>
      <c r="RCJ3114" s="206"/>
      <c r="RCK3114" s="206"/>
      <c r="RCL3114" s="206"/>
      <c r="RCM3114" s="206"/>
      <c r="RCN3114" s="206"/>
      <c r="RCO3114" s="206"/>
      <c r="RCP3114" s="206"/>
      <c r="RCQ3114" s="206"/>
      <c r="RCR3114" s="206"/>
      <c r="RCS3114" s="206"/>
      <c r="RCT3114" s="206"/>
      <c r="RCU3114" s="206"/>
      <c r="RCV3114" s="206"/>
      <c r="RCW3114" s="206"/>
      <c r="RCX3114" s="206"/>
      <c r="RCY3114" s="206"/>
      <c r="RCZ3114" s="206"/>
      <c r="RDA3114" s="206"/>
      <c r="RDB3114" s="206"/>
      <c r="RDC3114" s="206"/>
      <c r="RDD3114" s="206"/>
      <c r="RDE3114" s="206"/>
      <c r="RDF3114" s="206"/>
      <c r="RDG3114" s="206"/>
      <c r="RDH3114" s="206"/>
      <c r="RDI3114" s="206"/>
      <c r="RDJ3114" s="206"/>
      <c r="RDK3114" s="206"/>
      <c r="RDL3114" s="206"/>
      <c r="RDM3114" s="206"/>
      <c r="RDN3114" s="206"/>
      <c r="RDO3114" s="206"/>
      <c r="RDP3114" s="206"/>
      <c r="RDQ3114" s="206"/>
      <c r="RDR3114" s="206"/>
      <c r="RDS3114" s="206"/>
      <c r="RDT3114" s="206"/>
      <c r="RDU3114" s="206"/>
      <c r="RDV3114" s="206"/>
      <c r="RDW3114" s="206"/>
      <c r="RDX3114" s="206"/>
      <c r="RDY3114" s="206"/>
      <c r="RDZ3114" s="206"/>
      <c r="REA3114" s="206"/>
      <c r="REB3114" s="206"/>
      <c r="REC3114" s="206"/>
      <c r="RED3114" s="206"/>
      <c r="REE3114" s="206"/>
      <c r="REF3114" s="206"/>
      <c r="REG3114" s="206"/>
      <c r="REH3114" s="206"/>
      <c r="REI3114" s="206"/>
      <c r="REJ3114" s="206"/>
      <c r="REK3114" s="206"/>
      <c r="REL3114" s="206"/>
      <c r="REM3114" s="206"/>
      <c r="REN3114" s="206"/>
      <c r="REO3114" s="206"/>
      <c r="REP3114" s="206"/>
      <c r="REQ3114" s="206"/>
      <c r="RER3114" s="206"/>
      <c r="RES3114" s="206"/>
      <c r="RET3114" s="206"/>
      <c r="REU3114" s="206"/>
      <c r="REV3114" s="206"/>
      <c r="REW3114" s="206"/>
      <c r="REX3114" s="206"/>
      <c r="REY3114" s="206"/>
      <c r="REZ3114" s="206"/>
      <c r="RFA3114" s="206"/>
      <c r="RFB3114" s="206"/>
      <c r="RFC3114" s="206"/>
      <c r="RFD3114" s="206"/>
      <c r="RFE3114" s="206"/>
      <c r="RFF3114" s="206"/>
      <c r="RFG3114" s="206"/>
      <c r="RFH3114" s="206"/>
      <c r="RFI3114" s="206"/>
      <c r="RFJ3114" s="206"/>
      <c r="RFK3114" s="206"/>
      <c r="RFL3114" s="206"/>
      <c r="RFM3114" s="206"/>
      <c r="RFN3114" s="206"/>
      <c r="RFO3114" s="206"/>
      <c r="RFP3114" s="206"/>
      <c r="RFQ3114" s="206"/>
      <c r="RFR3114" s="206"/>
      <c r="RFS3114" s="206"/>
      <c r="RFT3114" s="206"/>
      <c r="RFU3114" s="206"/>
      <c r="RFV3114" s="206"/>
      <c r="RFW3114" s="206"/>
      <c r="RFX3114" s="206"/>
      <c r="RFY3114" s="206"/>
      <c r="RFZ3114" s="206"/>
      <c r="RGA3114" s="206"/>
      <c r="RGB3114" s="206"/>
      <c r="RGC3114" s="206"/>
      <c r="RGD3114" s="206"/>
      <c r="RGE3114" s="206"/>
      <c r="RGF3114" s="206"/>
      <c r="RGG3114" s="206"/>
      <c r="RGH3114" s="206"/>
      <c r="RGI3114" s="206"/>
      <c r="RGJ3114" s="206"/>
      <c r="RGK3114" s="206"/>
      <c r="RGL3114" s="206"/>
      <c r="RGM3114" s="206"/>
      <c r="RGN3114" s="206"/>
      <c r="RGO3114" s="206"/>
      <c r="RGP3114" s="206"/>
      <c r="RGQ3114" s="206"/>
      <c r="RGR3114" s="206"/>
      <c r="RGS3114" s="206"/>
      <c r="RGT3114" s="206"/>
      <c r="RGU3114" s="206"/>
      <c r="RGV3114" s="206"/>
      <c r="RGW3114" s="206"/>
      <c r="RGX3114" s="206"/>
      <c r="RGY3114" s="206"/>
      <c r="RGZ3114" s="206"/>
      <c r="RHA3114" s="206"/>
      <c r="RHB3114" s="206"/>
      <c r="RHC3114" s="206"/>
      <c r="RHD3114" s="206"/>
      <c r="RHE3114" s="206"/>
      <c r="RHF3114" s="206"/>
      <c r="RHG3114" s="206"/>
      <c r="RHH3114" s="206"/>
      <c r="RHI3114" s="206"/>
      <c r="RHJ3114" s="206"/>
      <c r="RHK3114" s="206"/>
      <c r="RHL3114" s="206"/>
      <c r="RHM3114" s="206"/>
      <c r="RHN3114" s="206"/>
      <c r="RHO3114" s="206"/>
      <c r="RHP3114" s="206"/>
      <c r="RHQ3114" s="206"/>
      <c r="RHR3114" s="206"/>
      <c r="RHS3114" s="206"/>
      <c r="RHT3114" s="206"/>
      <c r="RHU3114" s="206"/>
      <c r="RHV3114" s="206"/>
      <c r="RHW3114" s="206"/>
      <c r="RHX3114" s="206"/>
      <c r="RHY3114" s="206"/>
      <c r="RHZ3114" s="206"/>
      <c r="RIA3114" s="206"/>
      <c r="RIB3114" s="206"/>
      <c r="RIC3114" s="206"/>
      <c r="RID3114" s="206"/>
      <c r="RIE3114" s="206"/>
      <c r="RIF3114" s="206"/>
      <c r="RIG3114" s="206"/>
      <c r="RIH3114" s="206"/>
      <c r="RII3114" s="206"/>
      <c r="RIJ3114" s="206"/>
      <c r="RIK3114" s="206"/>
      <c r="RIL3114" s="206"/>
      <c r="RIM3114" s="206"/>
      <c r="RIN3114" s="206"/>
      <c r="RIO3114" s="206"/>
      <c r="RIP3114" s="206"/>
      <c r="RIQ3114" s="206"/>
      <c r="RIR3114" s="206"/>
      <c r="RIS3114" s="206"/>
      <c r="RIT3114" s="206"/>
      <c r="RIU3114" s="206"/>
      <c r="RIV3114" s="206"/>
      <c r="RIW3114" s="206"/>
      <c r="RIX3114" s="206"/>
      <c r="RIY3114" s="206"/>
      <c r="RIZ3114" s="206"/>
      <c r="RJA3114" s="206"/>
      <c r="RJB3114" s="206"/>
      <c r="RJC3114" s="206"/>
      <c r="RJD3114" s="206"/>
      <c r="RJE3114" s="206"/>
      <c r="RJF3114" s="206"/>
      <c r="RJG3114" s="206"/>
      <c r="RJH3114" s="206"/>
      <c r="RJI3114" s="206"/>
      <c r="RJJ3114" s="206"/>
      <c r="RJK3114" s="206"/>
      <c r="RJL3114" s="206"/>
      <c r="RJM3114" s="206"/>
      <c r="RJN3114" s="206"/>
      <c r="RJO3114" s="206"/>
      <c r="RJP3114" s="206"/>
      <c r="RJQ3114" s="206"/>
      <c r="RJR3114" s="206"/>
      <c r="RJS3114" s="206"/>
      <c r="RJT3114" s="206"/>
      <c r="RJU3114" s="206"/>
      <c r="RJV3114" s="206"/>
      <c r="RJW3114" s="206"/>
      <c r="RJX3114" s="206"/>
      <c r="RJY3114" s="206"/>
      <c r="RJZ3114" s="206"/>
      <c r="RKA3114" s="206"/>
      <c r="RKB3114" s="206"/>
      <c r="RKC3114" s="206"/>
      <c r="RKD3114" s="206"/>
      <c r="RKE3114" s="206"/>
      <c r="RKF3114" s="206"/>
      <c r="RKG3114" s="206"/>
      <c r="RKH3114" s="206"/>
      <c r="RKI3114" s="206"/>
      <c r="RKJ3114" s="206"/>
      <c r="RKK3114" s="206"/>
      <c r="RKL3114" s="206"/>
      <c r="RKM3114" s="206"/>
      <c r="RKN3114" s="206"/>
      <c r="RKO3114" s="206"/>
      <c r="RKP3114" s="206"/>
      <c r="RKQ3114" s="206"/>
      <c r="RKR3114" s="206"/>
      <c r="RKS3114" s="206"/>
      <c r="RKT3114" s="206"/>
      <c r="RKU3114" s="206"/>
      <c r="RKV3114" s="206"/>
      <c r="RKW3114" s="206"/>
      <c r="RKX3114" s="206"/>
      <c r="RKY3114" s="206"/>
      <c r="RKZ3114" s="206"/>
      <c r="RLA3114" s="206"/>
      <c r="RLB3114" s="206"/>
      <c r="RLC3114" s="206"/>
      <c r="RLD3114" s="206"/>
      <c r="RLE3114" s="206"/>
      <c r="RLF3114" s="206"/>
      <c r="RLG3114" s="206"/>
      <c r="RLH3114" s="206"/>
      <c r="RLI3114" s="206"/>
      <c r="RLJ3114" s="206"/>
      <c r="RLK3114" s="206"/>
      <c r="RLL3114" s="206"/>
      <c r="RLM3114" s="206"/>
      <c r="RLN3114" s="206"/>
      <c r="RLO3114" s="206"/>
      <c r="RLP3114" s="206"/>
      <c r="RLQ3114" s="206"/>
      <c r="RLR3114" s="206"/>
      <c r="RLS3114" s="206"/>
      <c r="RLT3114" s="206"/>
      <c r="RLU3114" s="206"/>
      <c r="RLV3114" s="206"/>
      <c r="RLW3114" s="206"/>
      <c r="RLX3114" s="206"/>
      <c r="RLY3114" s="206"/>
      <c r="RLZ3114" s="206"/>
      <c r="RMA3114" s="206"/>
      <c r="RMB3114" s="206"/>
      <c r="RMC3114" s="206"/>
      <c r="RMD3114" s="206"/>
      <c r="RME3114" s="206"/>
      <c r="RMF3114" s="206"/>
      <c r="RMG3114" s="206"/>
      <c r="RMH3114" s="206"/>
      <c r="RMI3114" s="206"/>
      <c r="RMJ3114" s="206"/>
      <c r="RMK3114" s="206"/>
      <c r="RML3114" s="206"/>
      <c r="RMM3114" s="206"/>
      <c r="RMN3114" s="206"/>
      <c r="RMO3114" s="206"/>
      <c r="RMP3114" s="206"/>
      <c r="RMQ3114" s="206"/>
      <c r="RMR3114" s="206"/>
      <c r="RMS3114" s="206"/>
      <c r="RMT3114" s="206"/>
      <c r="RMU3114" s="206"/>
      <c r="RMV3114" s="206"/>
      <c r="RMW3114" s="206"/>
      <c r="RMX3114" s="206"/>
      <c r="RMY3114" s="206"/>
      <c r="RMZ3114" s="206"/>
      <c r="RNA3114" s="206"/>
      <c r="RNB3114" s="206"/>
      <c r="RNC3114" s="206"/>
      <c r="RND3114" s="206"/>
      <c r="RNE3114" s="206"/>
      <c r="RNF3114" s="206"/>
      <c r="RNG3114" s="206"/>
      <c r="RNH3114" s="206"/>
      <c r="RNI3114" s="206"/>
      <c r="RNJ3114" s="206"/>
      <c r="RNK3114" s="206"/>
      <c r="RNL3114" s="206"/>
      <c r="RNM3114" s="206"/>
      <c r="RNN3114" s="206"/>
      <c r="RNO3114" s="206"/>
      <c r="RNP3114" s="206"/>
      <c r="RNQ3114" s="206"/>
      <c r="RNR3114" s="206"/>
      <c r="RNS3114" s="206"/>
      <c r="RNT3114" s="206"/>
      <c r="RNU3114" s="206"/>
      <c r="RNV3114" s="206"/>
      <c r="RNW3114" s="206"/>
      <c r="RNX3114" s="206"/>
      <c r="RNY3114" s="206"/>
      <c r="RNZ3114" s="206"/>
      <c r="ROA3114" s="206"/>
      <c r="ROB3114" s="206"/>
      <c r="ROC3114" s="206"/>
      <c r="ROD3114" s="206"/>
      <c r="ROE3114" s="206"/>
      <c r="ROF3114" s="206"/>
      <c r="ROG3114" s="206"/>
      <c r="ROH3114" s="206"/>
      <c r="ROI3114" s="206"/>
      <c r="ROJ3114" s="206"/>
      <c r="ROK3114" s="206"/>
      <c r="ROL3114" s="206"/>
      <c r="ROM3114" s="206"/>
      <c r="RON3114" s="206"/>
      <c r="ROO3114" s="206"/>
      <c r="ROP3114" s="206"/>
      <c r="ROQ3114" s="206"/>
      <c r="ROR3114" s="206"/>
      <c r="ROS3114" s="206"/>
      <c r="ROT3114" s="206"/>
      <c r="ROU3114" s="206"/>
      <c r="ROV3114" s="206"/>
      <c r="ROW3114" s="206"/>
      <c r="ROX3114" s="206"/>
      <c r="ROY3114" s="206"/>
      <c r="ROZ3114" s="206"/>
      <c r="RPA3114" s="206"/>
      <c r="RPB3114" s="206"/>
      <c r="RPC3114" s="206"/>
      <c r="RPD3114" s="206"/>
      <c r="RPE3114" s="206"/>
      <c r="RPF3114" s="206"/>
      <c r="RPG3114" s="206"/>
      <c r="RPH3114" s="206"/>
      <c r="RPI3114" s="206"/>
      <c r="RPJ3114" s="206"/>
      <c r="RPK3114" s="206"/>
      <c r="RPL3114" s="206"/>
      <c r="RPM3114" s="206"/>
      <c r="RPN3114" s="206"/>
      <c r="RPO3114" s="206"/>
      <c r="RPP3114" s="206"/>
      <c r="RPQ3114" s="206"/>
      <c r="RPR3114" s="206"/>
      <c r="RPS3114" s="206"/>
      <c r="RPT3114" s="206"/>
      <c r="RPU3114" s="206"/>
      <c r="RPV3114" s="206"/>
      <c r="RPW3114" s="206"/>
      <c r="RPX3114" s="206"/>
      <c r="RPY3114" s="206"/>
      <c r="RPZ3114" s="206"/>
      <c r="RQA3114" s="206"/>
      <c r="RQB3114" s="206"/>
      <c r="RQC3114" s="206"/>
      <c r="RQD3114" s="206"/>
      <c r="RQE3114" s="206"/>
      <c r="RQF3114" s="206"/>
      <c r="RQG3114" s="206"/>
      <c r="RQH3114" s="206"/>
      <c r="RQI3114" s="206"/>
      <c r="RQJ3114" s="206"/>
      <c r="RQK3114" s="206"/>
      <c r="RQL3114" s="206"/>
      <c r="RQM3114" s="206"/>
      <c r="RQN3114" s="206"/>
      <c r="RQO3114" s="206"/>
      <c r="RQP3114" s="206"/>
      <c r="RQQ3114" s="206"/>
      <c r="RQR3114" s="206"/>
      <c r="RQS3114" s="206"/>
      <c r="RQT3114" s="206"/>
      <c r="RQU3114" s="206"/>
      <c r="RQV3114" s="206"/>
      <c r="RQW3114" s="206"/>
      <c r="RQX3114" s="206"/>
      <c r="RQY3114" s="206"/>
      <c r="RQZ3114" s="206"/>
      <c r="RRA3114" s="206"/>
      <c r="RRB3114" s="206"/>
      <c r="RRC3114" s="206"/>
      <c r="RRD3114" s="206"/>
      <c r="RRE3114" s="206"/>
      <c r="RRF3114" s="206"/>
      <c r="RRG3114" s="206"/>
      <c r="RRH3114" s="206"/>
      <c r="RRI3114" s="206"/>
      <c r="RRJ3114" s="206"/>
      <c r="RRK3114" s="206"/>
      <c r="RRL3114" s="206"/>
      <c r="RRM3114" s="206"/>
      <c r="RRN3114" s="206"/>
      <c r="RRO3114" s="206"/>
      <c r="RRP3114" s="206"/>
      <c r="RRQ3114" s="206"/>
      <c r="RRR3114" s="206"/>
      <c r="RRS3114" s="206"/>
      <c r="RRT3114" s="206"/>
      <c r="RRU3114" s="206"/>
      <c r="RRV3114" s="206"/>
      <c r="RRW3114" s="206"/>
      <c r="RRX3114" s="206"/>
      <c r="RRY3114" s="206"/>
      <c r="RRZ3114" s="206"/>
      <c r="RSA3114" s="206"/>
      <c r="RSB3114" s="206"/>
      <c r="RSC3114" s="206"/>
      <c r="RSD3114" s="206"/>
      <c r="RSE3114" s="206"/>
      <c r="RSF3114" s="206"/>
      <c r="RSG3114" s="206"/>
      <c r="RSH3114" s="206"/>
      <c r="RSI3114" s="206"/>
      <c r="RSJ3114" s="206"/>
      <c r="RSK3114" s="206"/>
      <c r="RSL3114" s="206"/>
      <c r="RSM3114" s="206"/>
      <c r="RSN3114" s="206"/>
      <c r="RSO3114" s="206"/>
      <c r="RSP3114" s="206"/>
      <c r="RSQ3114" s="206"/>
      <c r="RSR3114" s="206"/>
      <c r="RSS3114" s="206"/>
      <c r="RST3114" s="206"/>
      <c r="RSU3114" s="206"/>
      <c r="RSV3114" s="206"/>
      <c r="RSW3114" s="206"/>
      <c r="RSX3114" s="206"/>
      <c r="RSY3114" s="206"/>
      <c r="RSZ3114" s="206"/>
      <c r="RTA3114" s="206"/>
      <c r="RTB3114" s="206"/>
      <c r="RTC3114" s="206"/>
      <c r="RTD3114" s="206"/>
      <c r="RTE3114" s="206"/>
      <c r="RTF3114" s="206"/>
      <c r="RTG3114" s="206"/>
      <c r="RTH3114" s="206"/>
      <c r="RTI3114" s="206"/>
      <c r="RTJ3114" s="206"/>
      <c r="RTK3114" s="206"/>
      <c r="RTL3114" s="206"/>
      <c r="RTM3114" s="206"/>
      <c r="RTN3114" s="206"/>
      <c r="RTO3114" s="206"/>
      <c r="RTP3114" s="206"/>
      <c r="RTQ3114" s="206"/>
      <c r="RTR3114" s="206"/>
      <c r="RTS3114" s="206"/>
      <c r="RTT3114" s="206"/>
      <c r="RTU3114" s="206"/>
      <c r="RTV3114" s="206"/>
      <c r="RTW3114" s="206"/>
      <c r="RTX3114" s="206"/>
      <c r="RTY3114" s="206"/>
      <c r="RTZ3114" s="206"/>
      <c r="RUA3114" s="206"/>
      <c r="RUB3114" s="206"/>
      <c r="RUC3114" s="206"/>
      <c r="RUD3114" s="206"/>
      <c r="RUE3114" s="206"/>
      <c r="RUF3114" s="206"/>
      <c r="RUG3114" s="206"/>
      <c r="RUH3114" s="206"/>
      <c r="RUI3114" s="206"/>
      <c r="RUJ3114" s="206"/>
      <c r="RUK3114" s="206"/>
      <c r="RUL3114" s="206"/>
      <c r="RUM3114" s="206"/>
      <c r="RUN3114" s="206"/>
      <c r="RUO3114" s="206"/>
      <c r="RUP3114" s="206"/>
      <c r="RUQ3114" s="206"/>
      <c r="RUR3114" s="206"/>
      <c r="RUS3114" s="206"/>
      <c r="RUT3114" s="206"/>
      <c r="RUU3114" s="206"/>
      <c r="RUV3114" s="206"/>
      <c r="RUW3114" s="206"/>
      <c r="RUX3114" s="206"/>
      <c r="RUY3114" s="206"/>
      <c r="RUZ3114" s="206"/>
      <c r="RVA3114" s="206"/>
      <c r="RVB3114" s="206"/>
      <c r="RVC3114" s="206"/>
      <c r="RVD3114" s="206"/>
      <c r="RVE3114" s="206"/>
      <c r="RVF3114" s="206"/>
      <c r="RVG3114" s="206"/>
      <c r="RVH3114" s="206"/>
      <c r="RVI3114" s="206"/>
      <c r="RVJ3114" s="206"/>
      <c r="RVK3114" s="206"/>
      <c r="RVL3114" s="206"/>
      <c r="RVM3114" s="206"/>
      <c r="RVN3114" s="206"/>
      <c r="RVO3114" s="206"/>
      <c r="RVP3114" s="206"/>
      <c r="RVQ3114" s="206"/>
      <c r="RVR3114" s="206"/>
      <c r="RVS3114" s="206"/>
      <c r="RVT3114" s="206"/>
      <c r="RVU3114" s="206"/>
      <c r="RVV3114" s="206"/>
      <c r="RVW3114" s="206"/>
      <c r="RVX3114" s="206"/>
      <c r="RVY3114" s="206"/>
      <c r="RVZ3114" s="206"/>
      <c r="RWA3114" s="206"/>
      <c r="RWB3114" s="206"/>
      <c r="RWC3114" s="206"/>
      <c r="RWD3114" s="206"/>
      <c r="RWE3114" s="206"/>
      <c r="RWF3114" s="206"/>
      <c r="RWG3114" s="206"/>
      <c r="RWH3114" s="206"/>
      <c r="RWI3114" s="206"/>
      <c r="RWJ3114" s="206"/>
      <c r="RWK3114" s="206"/>
      <c r="RWL3114" s="206"/>
      <c r="RWM3114" s="206"/>
      <c r="RWN3114" s="206"/>
      <c r="RWO3114" s="206"/>
      <c r="RWP3114" s="206"/>
      <c r="RWQ3114" s="206"/>
      <c r="RWR3114" s="206"/>
      <c r="RWS3114" s="206"/>
      <c r="RWT3114" s="206"/>
      <c r="RWU3114" s="206"/>
      <c r="RWV3114" s="206"/>
      <c r="RWW3114" s="206"/>
      <c r="RWX3114" s="206"/>
      <c r="RWY3114" s="206"/>
      <c r="RWZ3114" s="206"/>
      <c r="RXA3114" s="206"/>
      <c r="RXB3114" s="206"/>
      <c r="RXC3114" s="206"/>
      <c r="RXD3114" s="206"/>
      <c r="RXE3114" s="206"/>
      <c r="RXF3114" s="206"/>
      <c r="RXG3114" s="206"/>
      <c r="RXH3114" s="206"/>
      <c r="RXI3114" s="206"/>
      <c r="RXJ3114" s="206"/>
      <c r="RXK3114" s="206"/>
      <c r="RXL3114" s="206"/>
      <c r="RXM3114" s="206"/>
      <c r="RXN3114" s="206"/>
      <c r="RXO3114" s="206"/>
      <c r="RXP3114" s="206"/>
      <c r="RXQ3114" s="206"/>
      <c r="RXR3114" s="206"/>
      <c r="RXS3114" s="206"/>
      <c r="RXT3114" s="206"/>
      <c r="RXU3114" s="206"/>
      <c r="RXV3114" s="206"/>
      <c r="RXW3114" s="206"/>
      <c r="RXX3114" s="206"/>
      <c r="RXY3114" s="206"/>
      <c r="RXZ3114" s="206"/>
      <c r="RYA3114" s="206"/>
      <c r="RYB3114" s="206"/>
      <c r="RYC3114" s="206"/>
      <c r="RYD3114" s="206"/>
      <c r="RYE3114" s="206"/>
      <c r="RYF3114" s="206"/>
      <c r="RYG3114" s="206"/>
      <c r="RYH3114" s="206"/>
      <c r="RYI3114" s="206"/>
      <c r="RYJ3114" s="206"/>
      <c r="RYK3114" s="206"/>
      <c r="RYL3114" s="206"/>
      <c r="RYM3114" s="206"/>
      <c r="RYN3114" s="206"/>
      <c r="RYO3114" s="206"/>
      <c r="RYP3114" s="206"/>
      <c r="RYQ3114" s="206"/>
      <c r="RYR3114" s="206"/>
      <c r="RYS3114" s="206"/>
      <c r="RYT3114" s="206"/>
      <c r="RYU3114" s="206"/>
      <c r="RYV3114" s="206"/>
      <c r="RYW3114" s="206"/>
      <c r="RYX3114" s="206"/>
      <c r="RYY3114" s="206"/>
      <c r="RYZ3114" s="206"/>
      <c r="RZA3114" s="206"/>
      <c r="RZB3114" s="206"/>
      <c r="RZC3114" s="206"/>
      <c r="RZD3114" s="206"/>
      <c r="RZE3114" s="206"/>
      <c r="RZF3114" s="206"/>
      <c r="RZG3114" s="206"/>
      <c r="RZH3114" s="206"/>
      <c r="RZI3114" s="206"/>
      <c r="RZJ3114" s="206"/>
      <c r="RZK3114" s="206"/>
      <c r="RZL3114" s="206"/>
      <c r="RZM3114" s="206"/>
      <c r="RZN3114" s="206"/>
      <c r="RZO3114" s="206"/>
      <c r="RZP3114" s="206"/>
      <c r="RZQ3114" s="206"/>
      <c r="RZR3114" s="206"/>
      <c r="RZS3114" s="206"/>
      <c r="RZT3114" s="206"/>
      <c r="RZU3114" s="206"/>
      <c r="RZV3114" s="206"/>
      <c r="RZW3114" s="206"/>
      <c r="RZX3114" s="206"/>
      <c r="RZY3114" s="206"/>
      <c r="RZZ3114" s="206"/>
      <c r="SAA3114" s="206"/>
      <c r="SAB3114" s="206"/>
      <c r="SAC3114" s="206"/>
      <c r="SAD3114" s="206"/>
      <c r="SAE3114" s="206"/>
      <c r="SAF3114" s="206"/>
      <c r="SAG3114" s="206"/>
      <c r="SAH3114" s="206"/>
      <c r="SAI3114" s="206"/>
      <c r="SAJ3114" s="206"/>
      <c r="SAK3114" s="206"/>
      <c r="SAL3114" s="206"/>
      <c r="SAM3114" s="206"/>
      <c r="SAN3114" s="206"/>
      <c r="SAO3114" s="206"/>
      <c r="SAP3114" s="206"/>
      <c r="SAQ3114" s="206"/>
      <c r="SAR3114" s="206"/>
      <c r="SAS3114" s="206"/>
      <c r="SAT3114" s="206"/>
      <c r="SAU3114" s="206"/>
      <c r="SAV3114" s="206"/>
      <c r="SAW3114" s="206"/>
      <c r="SAX3114" s="206"/>
      <c r="SAY3114" s="206"/>
      <c r="SAZ3114" s="206"/>
      <c r="SBA3114" s="206"/>
      <c r="SBB3114" s="206"/>
      <c r="SBC3114" s="206"/>
      <c r="SBD3114" s="206"/>
      <c r="SBE3114" s="206"/>
      <c r="SBF3114" s="206"/>
      <c r="SBG3114" s="206"/>
      <c r="SBH3114" s="206"/>
      <c r="SBI3114" s="206"/>
      <c r="SBJ3114" s="206"/>
      <c r="SBK3114" s="206"/>
      <c r="SBL3114" s="206"/>
      <c r="SBM3114" s="206"/>
      <c r="SBN3114" s="206"/>
      <c r="SBO3114" s="206"/>
      <c r="SBP3114" s="206"/>
      <c r="SBQ3114" s="206"/>
      <c r="SBR3114" s="206"/>
      <c r="SBS3114" s="206"/>
      <c r="SBT3114" s="206"/>
      <c r="SBU3114" s="206"/>
      <c r="SBV3114" s="206"/>
      <c r="SBW3114" s="206"/>
      <c r="SBX3114" s="206"/>
      <c r="SBY3114" s="206"/>
      <c r="SBZ3114" s="206"/>
      <c r="SCA3114" s="206"/>
      <c r="SCB3114" s="206"/>
      <c r="SCC3114" s="206"/>
      <c r="SCD3114" s="206"/>
      <c r="SCE3114" s="206"/>
      <c r="SCF3114" s="206"/>
      <c r="SCG3114" s="206"/>
      <c r="SCH3114" s="206"/>
      <c r="SCI3114" s="206"/>
      <c r="SCJ3114" s="206"/>
      <c r="SCK3114" s="206"/>
      <c r="SCL3114" s="206"/>
      <c r="SCM3114" s="206"/>
      <c r="SCN3114" s="206"/>
      <c r="SCO3114" s="206"/>
      <c r="SCP3114" s="206"/>
      <c r="SCQ3114" s="206"/>
      <c r="SCR3114" s="206"/>
      <c r="SCS3114" s="206"/>
      <c r="SCT3114" s="206"/>
      <c r="SCU3114" s="206"/>
      <c r="SCV3114" s="206"/>
      <c r="SCW3114" s="206"/>
      <c r="SCX3114" s="206"/>
      <c r="SCY3114" s="206"/>
      <c r="SCZ3114" s="206"/>
      <c r="SDA3114" s="206"/>
      <c r="SDB3114" s="206"/>
      <c r="SDC3114" s="206"/>
      <c r="SDD3114" s="206"/>
      <c r="SDE3114" s="206"/>
      <c r="SDF3114" s="206"/>
      <c r="SDG3114" s="206"/>
      <c r="SDH3114" s="206"/>
      <c r="SDI3114" s="206"/>
      <c r="SDJ3114" s="206"/>
      <c r="SDK3114" s="206"/>
      <c r="SDL3114" s="206"/>
      <c r="SDM3114" s="206"/>
      <c r="SDN3114" s="206"/>
      <c r="SDO3114" s="206"/>
      <c r="SDP3114" s="206"/>
      <c r="SDQ3114" s="206"/>
      <c r="SDR3114" s="206"/>
      <c r="SDS3114" s="206"/>
      <c r="SDT3114" s="206"/>
      <c r="SDU3114" s="206"/>
      <c r="SDV3114" s="206"/>
      <c r="SDW3114" s="206"/>
      <c r="SDX3114" s="206"/>
      <c r="SDY3114" s="206"/>
      <c r="SDZ3114" s="206"/>
      <c r="SEA3114" s="206"/>
      <c r="SEB3114" s="206"/>
      <c r="SEC3114" s="206"/>
      <c r="SED3114" s="206"/>
      <c r="SEE3114" s="206"/>
      <c r="SEF3114" s="206"/>
      <c r="SEG3114" s="206"/>
      <c r="SEH3114" s="206"/>
      <c r="SEI3114" s="206"/>
      <c r="SEJ3114" s="206"/>
      <c r="SEK3114" s="206"/>
      <c r="SEL3114" s="206"/>
      <c r="SEM3114" s="206"/>
      <c r="SEN3114" s="206"/>
      <c r="SEO3114" s="206"/>
      <c r="SEP3114" s="206"/>
      <c r="SEQ3114" s="206"/>
      <c r="SER3114" s="206"/>
      <c r="SES3114" s="206"/>
      <c r="SET3114" s="206"/>
      <c r="SEU3114" s="206"/>
      <c r="SEV3114" s="206"/>
      <c r="SEW3114" s="206"/>
      <c r="SEX3114" s="206"/>
      <c r="SEY3114" s="206"/>
      <c r="SEZ3114" s="206"/>
      <c r="SFA3114" s="206"/>
      <c r="SFB3114" s="206"/>
      <c r="SFC3114" s="206"/>
      <c r="SFD3114" s="206"/>
      <c r="SFE3114" s="206"/>
      <c r="SFF3114" s="206"/>
      <c r="SFG3114" s="206"/>
      <c r="SFH3114" s="206"/>
      <c r="SFI3114" s="206"/>
      <c r="SFJ3114" s="206"/>
      <c r="SFK3114" s="206"/>
      <c r="SFL3114" s="206"/>
      <c r="SFM3114" s="206"/>
      <c r="SFN3114" s="206"/>
      <c r="SFO3114" s="206"/>
      <c r="SFP3114" s="206"/>
      <c r="SFQ3114" s="206"/>
      <c r="SFR3114" s="206"/>
      <c r="SFS3114" s="206"/>
      <c r="SFT3114" s="206"/>
      <c r="SFU3114" s="206"/>
      <c r="SFV3114" s="206"/>
      <c r="SFW3114" s="206"/>
      <c r="SFX3114" s="206"/>
      <c r="SFY3114" s="206"/>
      <c r="SFZ3114" s="206"/>
      <c r="SGA3114" s="206"/>
      <c r="SGB3114" s="206"/>
      <c r="SGC3114" s="206"/>
      <c r="SGD3114" s="206"/>
      <c r="SGE3114" s="206"/>
      <c r="SGF3114" s="206"/>
      <c r="SGG3114" s="206"/>
      <c r="SGH3114" s="206"/>
      <c r="SGI3114" s="206"/>
      <c r="SGJ3114" s="206"/>
      <c r="SGK3114" s="206"/>
      <c r="SGL3114" s="206"/>
      <c r="SGM3114" s="206"/>
      <c r="SGN3114" s="206"/>
      <c r="SGO3114" s="206"/>
      <c r="SGP3114" s="206"/>
      <c r="SGQ3114" s="206"/>
      <c r="SGR3114" s="206"/>
      <c r="SGS3114" s="206"/>
      <c r="SGT3114" s="206"/>
      <c r="SGU3114" s="206"/>
      <c r="SGV3114" s="206"/>
      <c r="SGW3114" s="206"/>
      <c r="SGX3114" s="206"/>
      <c r="SGY3114" s="206"/>
      <c r="SGZ3114" s="206"/>
      <c r="SHA3114" s="206"/>
      <c r="SHB3114" s="206"/>
      <c r="SHC3114" s="206"/>
      <c r="SHD3114" s="206"/>
      <c r="SHE3114" s="206"/>
      <c r="SHF3114" s="206"/>
      <c r="SHG3114" s="206"/>
      <c r="SHH3114" s="206"/>
      <c r="SHI3114" s="206"/>
      <c r="SHJ3114" s="206"/>
      <c r="SHK3114" s="206"/>
      <c r="SHL3114" s="206"/>
      <c r="SHM3114" s="206"/>
      <c r="SHN3114" s="206"/>
      <c r="SHO3114" s="206"/>
      <c r="SHP3114" s="206"/>
      <c r="SHQ3114" s="206"/>
      <c r="SHR3114" s="206"/>
      <c r="SHS3114" s="206"/>
      <c r="SHT3114" s="206"/>
      <c r="SHU3114" s="206"/>
      <c r="SHV3114" s="206"/>
      <c r="SHW3114" s="206"/>
      <c r="SHX3114" s="206"/>
      <c r="SHY3114" s="206"/>
      <c r="SHZ3114" s="206"/>
      <c r="SIA3114" s="206"/>
      <c r="SIB3114" s="206"/>
      <c r="SIC3114" s="206"/>
      <c r="SID3114" s="206"/>
      <c r="SIE3114" s="206"/>
      <c r="SIF3114" s="206"/>
      <c r="SIG3114" s="206"/>
      <c r="SIH3114" s="206"/>
      <c r="SII3114" s="206"/>
      <c r="SIJ3114" s="206"/>
      <c r="SIK3114" s="206"/>
      <c r="SIL3114" s="206"/>
      <c r="SIM3114" s="206"/>
      <c r="SIN3114" s="206"/>
      <c r="SIO3114" s="206"/>
      <c r="SIP3114" s="206"/>
      <c r="SIQ3114" s="206"/>
      <c r="SIR3114" s="206"/>
      <c r="SIS3114" s="206"/>
      <c r="SIT3114" s="206"/>
      <c r="SIU3114" s="206"/>
      <c r="SIV3114" s="206"/>
      <c r="SIW3114" s="206"/>
      <c r="SIX3114" s="206"/>
      <c r="SIY3114" s="206"/>
      <c r="SIZ3114" s="206"/>
      <c r="SJA3114" s="206"/>
      <c r="SJB3114" s="206"/>
      <c r="SJC3114" s="206"/>
      <c r="SJD3114" s="206"/>
      <c r="SJE3114" s="206"/>
      <c r="SJF3114" s="206"/>
      <c r="SJG3114" s="206"/>
      <c r="SJH3114" s="206"/>
      <c r="SJI3114" s="206"/>
      <c r="SJJ3114" s="206"/>
      <c r="SJK3114" s="206"/>
      <c r="SJL3114" s="206"/>
      <c r="SJM3114" s="206"/>
      <c r="SJN3114" s="206"/>
      <c r="SJO3114" s="206"/>
      <c r="SJP3114" s="206"/>
      <c r="SJQ3114" s="206"/>
      <c r="SJR3114" s="206"/>
      <c r="SJS3114" s="206"/>
      <c r="SJT3114" s="206"/>
      <c r="SJU3114" s="206"/>
      <c r="SJV3114" s="206"/>
      <c r="SJW3114" s="206"/>
      <c r="SJX3114" s="206"/>
      <c r="SJY3114" s="206"/>
      <c r="SJZ3114" s="206"/>
      <c r="SKA3114" s="206"/>
      <c r="SKB3114" s="206"/>
      <c r="SKC3114" s="206"/>
      <c r="SKD3114" s="206"/>
      <c r="SKE3114" s="206"/>
      <c r="SKF3114" s="206"/>
      <c r="SKG3114" s="206"/>
      <c r="SKH3114" s="206"/>
      <c r="SKI3114" s="206"/>
      <c r="SKJ3114" s="206"/>
      <c r="SKK3114" s="206"/>
      <c r="SKL3114" s="206"/>
      <c r="SKM3114" s="206"/>
      <c r="SKN3114" s="206"/>
      <c r="SKO3114" s="206"/>
      <c r="SKP3114" s="206"/>
      <c r="SKQ3114" s="206"/>
      <c r="SKR3114" s="206"/>
      <c r="SKS3114" s="206"/>
      <c r="SKT3114" s="206"/>
      <c r="SKU3114" s="206"/>
      <c r="SKV3114" s="206"/>
      <c r="SKW3114" s="206"/>
      <c r="SKX3114" s="206"/>
      <c r="SKY3114" s="206"/>
      <c r="SKZ3114" s="206"/>
      <c r="SLA3114" s="206"/>
      <c r="SLB3114" s="206"/>
      <c r="SLC3114" s="206"/>
      <c r="SLD3114" s="206"/>
      <c r="SLE3114" s="206"/>
      <c r="SLF3114" s="206"/>
      <c r="SLG3114" s="206"/>
      <c r="SLH3114" s="206"/>
      <c r="SLI3114" s="206"/>
      <c r="SLJ3114" s="206"/>
      <c r="SLK3114" s="206"/>
      <c r="SLL3114" s="206"/>
      <c r="SLM3114" s="206"/>
      <c r="SLN3114" s="206"/>
      <c r="SLO3114" s="206"/>
      <c r="SLP3114" s="206"/>
      <c r="SLQ3114" s="206"/>
      <c r="SLR3114" s="206"/>
      <c r="SLS3114" s="206"/>
      <c r="SLT3114" s="206"/>
      <c r="SLU3114" s="206"/>
      <c r="SLV3114" s="206"/>
      <c r="SLW3114" s="206"/>
      <c r="SLX3114" s="206"/>
      <c r="SLY3114" s="206"/>
      <c r="SLZ3114" s="206"/>
      <c r="SMA3114" s="206"/>
      <c r="SMB3114" s="206"/>
      <c r="SMC3114" s="206"/>
      <c r="SMD3114" s="206"/>
      <c r="SME3114" s="206"/>
      <c r="SMF3114" s="206"/>
      <c r="SMG3114" s="206"/>
      <c r="SMH3114" s="206"/>
      <c r="SMI3114" s="206"/>
      <c r="SMJ3114" s="206"/>
      <c r="SMK3114" s="206"/>
      <c r="SML3114" s="206"/>
      <c r="SMM3114" s="206"/>
      <c r="SMN3114" s="206"/>
      <c r="SMO3114" s="206"/>
      <c r="SMP3114" s="206"/>
      <c r="SMQ3114" s="206"/>
      <c r="SMR3114" s="206"/>
      <c r="SMS3114" s="206"/>
      <c r="SMT3114" s="206"/>
      <c r="SMU3114" s="206"/>
      <c r="SMV3114" s="206"/>
      <c r="SMW3114" s="206"/>
      <c r="SMX3114" s="206"/>
      <c r="SMY3114" s="206"/>
      <c r="SMZ3114" s="206"/>
      <c r="SNA3114" s="206"/>
      <c r="SNB3114" s="206"/>
      <c r="SNC3114" s="206"/>
      <c r="SND3114" s="206"/>
      <c r="SNE3114" s="206"/>
      <c r="SNF3114" s="206"/>
      <c r="SNG3114" s="206"/>
      <c r="SNH3114" s="206"/>
      <c r="SNI3114" s="206"/>
      <c r="SNJ3114" s="206"/>
      <c r="SNK3114" s="206"/>
      <c r="SNL3114" s="206"/>
      <c r="SNM3114" s="206"/>
      <c r="SNN3114" s="206"/>
      <c r="SNO3114" s="206"/>
      <c r="SNP3114" s="206"/>
      <c r="SNQ3114" s="206"/>
      <c r="SNR3114" s="206"/>
      <c r="SNS3114" s="206"/>
      <c r="SNT3114" s="206"/>
      <c r="SNU3114" s="206"/>
      <c r="SNV3114" s="206"/>
      <c r="SNW3114" s="206"/>
      <c r="SNX3114" s="206"/>
      <c r="SNY3114" s="206"/>
      <c r="SNZ3114" s="206"/>
      <c r="SOA3114" s="206"/>
      <c r="SOB3114" s="206"/>
      <c r="SOC3114" s="206"/>
      <c r="SOD3114" s="206"/>
      <c r="SOE3114" s="206"/>
      <c r="SOF3114" s="206"/>
      <c r="SOG3114" s="206"/>
      <c r="SOH3114" s="206"/>
      <c r="SOI3114" s="206"/>
      <c r="SOJ3114" s="206"/>
      <c r="SOK3114" s="206"/>
      <c r="SOL3114" s="206"/>
      <c r="SOM3114" s="206"/>
      <c r="SON3114" s="206"/>
      <c r="SOO3114" s="206"/>
      <c r="SOP3114" s="206"/>
      <c r="SOQ3114" s="206"/>
      <c r="SOR3114" s="206"/>
      <c r="SOS3114" s="206"/>
      <c r="SOT3114" s="206"/>
      <c r="SOU3114" s="206"/>
      <c r="SOV3114" s="206"/>
      <c r="SOW3114" s="206"/>
      <c r="SOX3114" s="206"/>
      <c r="SOY3114" s="206"/>
      <c r="SOZ3114" s="206"/>
      <c r="SPA3114" s="206"/>
      <c r="SPB3114" s="206"/>
      <c r="SPC3114" s="206"/>
      <c r="SPD3114" s="206"/>
      <c r="SPE3114" s="206"/>
      <c r="SPF3114" s="206"/>
      <c r="SPG3114" s="206"/>
      <c r="SPH3114" s="206"/>
      <c r="SPI3114" s="206"/>
      <c r="SPJ3114" s="206"/>
      <c r="SPK3114" s="206"/>
      <c r="SPL3114" s="206"/>
      <c r="SPM3114" s="206"/>
      <c r="SPN3114" s="206"/>
      <c r="SPO3114" s="206"/>
      <c r="SPP3114" s="206"/>
      <c r="SPQ3114" s="206"/>
      <c r="SPR3114" s="206"/>
      <c r="SPS3114" s="206"/>
      <c r="SPT3114" s="206"/>
      <c r="SPU3114" s="206"/>
      <c r="SPV3114" s="206"/>
      <c r="SPW3114" s="206"/>
      <c r="SPX3114" s="206"/>
      <c r="SPY3114" s="206"/>
      <c r="SPZ3114" s="206"/>
      <c r="SQA3114" s="206"/>
      <c r="SQB3114" s="206"/>
      <c r="SQC3114" s="206"/>
      <c r="SQD3114" s="206"/>
      <c r="SQE3114" s="206"/>
      <c r="SQF3114" s="206"/>
      <c r="SQG3114" s="206"/>
      <c r="SQH3114" s="206"/>
      <c r="SQI3114" s="206"/>
      <c r="SQJ3114" s="206"/>
      <c r="SQK3114" s="206"/>
      <c r="SQL3114" s="206"/>
      <c r="SQM3114" s="206"/>
      <c r="SQN3114" s="206"/>
      <c r="SQO3114" s="206"/>
      <c r="SQP3114" s="206"/>
      <c r="SQQ3114" s="206"/>
      <c r="SQR3114" s="206"/>
      <c r="SQS3114" s="206"/>
      <c r="SQT3114" s="206"/>
      <c r="SQU3114" s="206"/>
      <c r="SQV3114" s="206"/>
      <c r="SQW3114" s="206"/>
      <c r="SQX3114" s="206"/>
      <c r="SQY3114" s="206"/>
      <c r="SQZ3114" s="206"/>
      <c r="SRA3114" s="206"/>
      <c r="SRB3114" s="206"/>
      <c r="SRC3114" s="206"/>
      <c r="SRD3114" s="206"/>
      <c r="SRE3114" s="206"/>
      <c r="SRF3114" s="206"/>
      <c r="SRG3114" s="206"/>
      <c r="SRH3114" s="206"/>
      <c r="SRI3114" s="206"/>
      <c r="SRJ3114" s="206"/>
      <c r="SRK3114" s="206"/>
      <c r="SRL3114" s="206"/>
      <c r="SRM3114" s="206"/>
      <c r="SRN3114" s="206"/>
      <c r="SRO3114" s="206"/>
      <c r="SRP3114" s="206"/>
      <c r="SRQ3114" s="206"/>
      <c r="SRR3114" s="206"/>
      <c r="SRS3114" s="206"/>
      <c r="SRT3114" s="206"/>
      <c r="SRU3114" s="206"/>
      <c r="SRV3114" s="206"/>
      <c r="SRW3114" s="206"/>
      <c r="SRX3114" s="206"/>
      <c r="SRY3114" s="206"/>
      <c r="SRZ3114" s="206"/>
      <c r="SSA3114" s="206"/>
      <c r="SSB3114" s="206"/>
      <c r="SSC3114" s="206"/>
      <c r="SSD3114" s="206"/>
      <c r="SSE3114" s="206"/>
      <c r="SSF3114" s="206"/>
      <c r="SSG3114" s="206"/>
      <c r="SSH3114" s="206"/>
      <c r="SSI3114" s="206"/>
      <c r="SSJ3114" s="206"/>
      <c r="SSK3114" s="206"/>
      <c r="SSL3114" s="206"/>
      <c r="SSM3114" s="206"/>
      <c r="SSN3114" s="206"/>
      <c r="SSO3114" s="206"/>
      <c r="SSP3114" s="206"/>
      <c r="SSQ3114" s="206"/>
      <c r="SSR3114" s="206"/>
      <c r="SSS3114" s="206"/>
      <c r="SST3114" s="206"/>
      <c r="SSU3114" s="206"/>
      <c r="SSV3114" s="206"/>
      <c r="SSW3114" s="206"/>
      <c r="SSX3114" s="206"/>
      <c r="SSY3114" s="206"/>
      <c r="SSZ3114" s="206"/>
      <c r="STA3114" s="206"/>
      <c r="STB3114" s="206"/>
      <c r="STC3114" s="206"/>
      <c r="STD3114" s="206"/>
      <c r="STE3114" s="206"/>
      <c r="STF3114" s="206"/>
      <c r="STG3114" s="206"/>
      <c r="STH3114" s="206"/>
      <c r="STI3114" s="206"/>
      <c r="STJ3114" s="206"/>
      <c r="STK3114" s="206"/>
      <c r="STL3114" s="206"/>
      <c r="STM3114" s="206"/>
      <c r="STN3114" s="206"/>
      <c r="STO3114" s="206"/>
      <c r="STP3114" s="206"/>
      <c r="STQ3114" s="206"/>
      <c r="STR3114" s="206"/>
      <c r="STS3114" s="206"/>
      <c r="STT3114" s="206"/>
      <c r="STU3114" s="206"/>
      <c r="STV3114" s="206"/>
      <c r="STW3114" s="206"/>
      <c r="STX3114" s="206"/>
      <c r="STY3114" s="206"/>
      <c r="STZ3114" s="206"/>
      <c r="SUA3114" s="206"/>
      <c r="SUB3114" s="206"/>
      <c r="SUC3114" s="206"/>
      <c r="SUD3114" s="206"/>
      <c r="SUE3114" s="206"/>
      <c r="SUF3114" s="206"/>
      <c r="SUG3114" s="206"/>
      <c r="SUH3114" s="206"/>
      <c r="SUI3114" s="206"/>
      <c r="SUJ3114" s="206"/>
      <c r="SUK3114" s="206"/>
      <c r="SUL3114" s="206"/>
      <c r="SUM3114" s="206"/>
      <c r="SUN3114" s="206"/>
      <c r="SUO3114" s="206"/>
      <c r="SUP3114" s="206"/>
      <c r="SUQ3114" s="206"/>
      <c r="SUR3114" s="206"/>
      <c r="SUS3114" s="206"/>
      <c r="SUT3114" s="206"/>
      <c r="SUU3114" s="206"/>
      <c r="SUV3114" s="206"/>
      <c r="SUW3114" s="206"/>
      <c r="SUX3114" s="206"/>
      <c r="SUY3114" s="206"/>
      <c r="SUZ3114" s="206"/>
      <c r="SVA3114" s="206"/>
      <c r="SVB3114" s="206"/>
      <c r="SVC3114" s="206"/>
      <c r="SVD3114" s="206"/>
      <c r="SVE3114" s="206"/>
      <c r="SVF3114" s="206"/>
      <c r="SVG3114" s="206"/>
      <c r="SVH3114" s="206"/>
      <c r="SVI3114" s="206"/>
      <c r="SVJ3114" s="206"/>
      <c r="SVK3114" s="206"/>
      <c r="SVL3114" s="206"/>
      <c r="SVM3114" s="206"/>
      <c r="SVN3114" s="206"/>
      <c r="SVO3114" s="206"/>
      <c r="SVP3114" s="206"/>
      <c r="SVQ3114" s="206"/>
      <c r="SVR3114" s="206"/>
      <c r="SVS3114" s="206"/>
      <c r="SVT3114" s="206"/>
      <c r="SVU3114" s="206"/>
      <c r="SVV3114" s="206"/>
      <c r="SVW3114" s="206"/>
      <c r="SVX3114" s="206"/>
      <c r="SVY3114" s="206"/>
      <c r="SVZ3114" s="206"/>
      <c r="SWA3114" s="206"/>
      <c r="SWB3114" s="206"/>
      <c r="SWC3114" s="206"/>
      <c r="SWD3114" s="206"/>
      <c r="SWE3114" s="206"/>
      <c r="SWF3114" s="206"/>
      <c r="SWG3114" s="206"/>
      <c r="SWH3114" s="206"/>
      <c r="SWI3114" s="206"/>
      <c r="SWJ3114" s="206"/>
      <c r="SWK3114" s="206"/>
      <c r="SWL3114" s="206"/>
      <c r="SWM3114" s="206"/>
      <c r="SWN3114" s="206"/>
      <c r="SWO3114" s="206"/>
      <c r="SWP3114" s="206"/>
      <c r="SWQ3114" s="206"/>
      <c r="SWR3114" s="206"/>
      <c r="SWS3114" s="206"/>
      <c r="SWT3114" s="206"/>
      <c r="SWU3114" s="206"/>
      <c r="SWV3114" s="206"/>
      <c r="SWW3114" s="206"/>
      <c r="SWX3114" s="206"/>
      <c r="SWY3114" s="206"/>
      <c r="SWZ3114" s="206"/>
      <c r="SXA3114" s="206"/>
      <c r="SXB3114" s="206"/>
      <c r="SXC3114" s="206"/>
      <c r="SXD3114" s="206"/>
      <c r="SXE3114" s="206"/>
      <c r="SXF3114" s="206"/>
      <c r="SXG3114" s="206"/>
      <c r="SXH3114" s="206"/>
      <c r="SXI3114" s="206"/>
      <c r="SXJ3114" s="206"/>
      <c r="SXK3114" s="206"/>
      <c r="SXL3114" s="206"/>
      <c r="SXM3114" s="206"/>
      <c r="SXN3114" s="206"/>
      <c r="SXO3114" s="206"/>
      <c r="SXP3114" s="206"/>
      <c r="SXQ3114" s="206"/>
      <c r="SXR3114" s="206"/>
      <c r="SXS3114" s="206"/>
      <c r="SXT3114" s="206"/>
      <c r="SXU3114" s="206"/>
      <c r="SXV3114" s="206"/>
      <c r="SXW3114" s="206"/>
      <c r="SXX3114" s="206"/>
      <c r="SXY3114" s="206"/>
      <c r="SXZ3114" s="206"/>
      <c r="SYA3114" s="206"/>
      <c r="SYB3114" s="206"/>
      <c r="SYC3114" s="206"/>
      <c r="SYD3114" s="206"/>
      <c r="SYE3114" s="206"/>
      <c r="SYF3114" s="206"/>
      <c r="SYG3114" s="206"/>
      <c r="SYH3114" s="206"/>
      <c r="SYI3114" s="206"/>
      <c r="SYJ3114" s="206"/>
      <c r="SYK3114" s="206"/>
      <c r="SYL3114" s="206"/>
      <c r="SYM3114" s="206"/>
      <c r="SYN3114" s="206"/>
      <c r="SYO3114" s="206"/>
      <c r="SYP3114" s="206"/>
      <c r="SYQ3114" s="206"/>
      <c r="SYR3114" s="206"/>
      <c r="SYS3114" s="206"/>
      <c r="SYT3114" s="206"/>
      <c r="SYU3114" s="206"/>
      <c r="SYV3114" s="206"/>
      <c r="SYW3114" s="206"/>
      <c r="SYX3114" s="206"/>
      <c r="SYY3114" s="206"/>
      <c r="SYZ3114" s="206"/>
      <c r="SZA3114" s="206"/>
      <c r="SZB3114" s="206"/>
      <c r="SZC3114" s="206"/>
      <c r="SZD3114" s="206"/>
      <c r="SZE3114" s="206"/>
      <c r="SZF3114" s="206"/>
      <c r="SZG3114" s="206"/>
      <c r="SZH3114" s="206"/>
      <c r="SZI3114" s="206"/>
      <c r="SZJ3114" s="206"/>
      <c r="SZK3114" s="206"/>
      <c r="SZL3114" s="206"/>
      <c r="SZM3114" s="206"/>
      <c r="SZN3114" s="206"/>
      <c r="SZO3114" s="206"/>
      <c r="SZP3114" s="206"/>
      <c r="SZQ3114" s="206"/>
      <c r="SZR3114" s="206"/>
      <c r="SZS3114" s="206"/>
      <c r="SZT3114" s="206"/>
      <c r="SZU3114" s="206"/>
      <c r="SZV3114" s="206"/>
      <c r="SZW3114" s="206"/>
      <c r="SZX3114" s="206"/>
      <c r="SZY3114" s="206"/>
      <c r="SZZ3114" s="206"/>
      <c r="TAA3114" s="206"/>
      <c r="TAB3114" s="206"/>
      <c r="TAC3114" s="206"/>
      <c r="TAD3114" s="206"/>
      <c r="TAE3114" s="206"/>
      <c r="TAF3114" s="206"/>
      <c r="TAG3114" s="206"/>
      <c r="TAH3114" s="206"/>
      <c r="TAI3114" s="206"/>
      <c r="TAJ3114" s="206"/>
      <c r="TAK3114" s="206"/>
      <c r="TAL3114" s="206"/>
      <c r="TAM3114" s="206"/>
      <c r="TAN3114" s="206"/>
      <c r="TAO3114" s="206"/>
      <c r="TAP3114" s="206"/>
      <c r="TAQ3114" s="206"/>
      <c r="TAR3114" s="206"/>
      <c r="TAS3114" s="206"/>
      <c r="TAT3114" s="206"/>
      <c r="TAU3114" s="206"/>
      <c r="TAV3114" s="206"/>
      <c r="TAW3114" s="206"/>
      <c r="TAX3114" s="206"/>
      <c r="TAY3114" s="206"/>
      <c r="TAZ3114" s="206"/>
      <c r="TBA3114" s="206"/>
      <c r="TBB3114" s="206"/>
      <c r="TBC3114" s="206"/>
      <c r="TBD3114" s="206"/>
      <c r="TBE3114" s="206"/>
      <c r="TBF3114" s="206"/>
      <c r="TBG3114" s="206"/>
      <c r="TBH3114" s="206"/>
      <c r="TBI3114" s="206"/>
      <c r="TBJ3114" s="206"/>
      <c r="TBK3114" s="206"/>
      <c r="TBL3114" s="206"/>
      <c r="TBM3114" s="206"/>
      <c r="TBN3114" s="206"/>
      <c r="TBO3114" s="206"/>
      <c r="TBP3114" s="206"/>
      <c r="TBQ3114" s="206"/>
      <c r="TBR3114" s="206"/>
      <c r="TBS3114" s="206"/>
      <c r="TBT3114" s="206"/>
      <c r="TBU3114" s="206"/>
      <c r="TBV3114" s="206"/>
      <c r="TBW3114" s="206"/>
      <c r="TBX3114" s="206"/>
      <c r="TBY3114" s="206"/>
      <c r="TBZ3114" s="206"/>
      <c r="TCA3114" s="206"/>
      <c r="TCB3114" s="206"/>
      <c r="TCC3114" s="206"/>
      <c r="TCD3114" s="206"/>
      <c r="TCE3114" s="206"/>
      <c r="TCF3114" s="206"/>
      <c r="TCG3114" s="206"/>
      <c r="TCH3114" s="206"/>
      <c r="TCI3114" s="206"/>
      <c r="TCJ3114" s="206"/>
      <c r="TCK3114" s="206"/>
      <c r="TCL3114" s="206"/>
      <c r="TCM3114" s="206"/>
      <c r="TCN3114" s="206"/>
      <c r="TCO3114" s="206"/>
      <c r="TCP3114" s="206"/>
      <c r="TCQ3114" s="206"/>
      <c r="TCR3114" s="206"/>
      <c r="TCS3114" s="206"/>
      <c r="TCT3114" s="206"/>
      <c r="TCU3114" s="206"/>
      <c r="TCV3114" s="206"/>
      <c r="TCW3114" s="206"/>
      <c r="TCX3114" s="206"/>
      <c r="TCY3114" s="206"/>
      <c r="TCZ3114" s="206"/>
      <c r="TDA3114" s="206"/>
      <c r="TDB3114" s="206"/>
      <c r="TDC3114" s="206"/>
      <c r="TDD3114" s="206"/>
      <c r="TDE3114" s="206"/>
      <c r="TDF3114" s="206"/>
      <c r="TDG3114" s="206"/>
      <c r="TDH3114" s="206"/>
      <c r="TDI3114" s="206"/>
      <c r="TDJ3114" s="206"/>
      <c r="TDK3114" s="206"/>
      <c r="TDL3114" s="206"/>
      <c r="TDM3114" s="206"/>
      <c r="TDN3114" s="206"/>
      <c r="TDO3114" s="206"/>
      <c r="TDP3114" s="206"/>
      <c r="TDQ3114" s="206"/>
      <c r="TDR3114" s="206"/>
      <c r="TDS3114" s="206"/>
      <c r="TDT3114" s="206"/>
      <c r="TDU3114" s="206"/>
      <c r="TDV3114" s="206"/>
      <c r="TDW3114" s="206"/>
      <c r="TDX3114" s="206"/>
      <c r="TDY3114" s="206"/>
      <c r="TDZ3114" s="206"/>
      <c r="TEA3114" s="206"/>
      <c r="TEB3114" s="206"/>
      <c r="TEC3114" s="206"/>
      <c r="TED3114" s="206"/>
      <c r="TEE3114" s="206"/>
      <c r="TEF3114" s="206"/>
      <c r="TEG3114" s="206"/>
      <c r="TEH3114" s="206"/>
      <c r="TEI3114" s="206"/>
      <c r="TEJ3114" s="206"/>
      <c r="TEK3114" s="206"/>
      <c r="TEL3114" s="206"/>
      <c r="TEM3114" s="206"/>
      <c r="TEN3114" s="206"/>
      <c r="TEO3114" s="206"/>
      <c r="TEP3114" s="206"/>
      <c r="TEQ3114" s="206"/>
      <c r="TER3114" s="206"/>
      <c r="TES3114" s="206"/>
      <c r="TET3114" s="206"/>
      <c r="TEU3114" s="206"/>
      <c r="TEV3114" s="206"/>
      <c r="TEW3114" s="206"/>
      <c r="TEX3114" s="206"/>
      <c r="TEY3114" s="206"/>
      <c r="TEZ3114" s="206"/>
      <c r="TFA3114" s="206"/>
      <c r="TFB3114" s="206"/>
      <c r="TFC3114" s="206"/>
      <c r="TFD3114" s="206"/>
      <c r="TFE3114" s="206"/>
      <c r="TFF3114" s="206"/>
      <c r="TFG3114" s="206"/>
      <c r="TFH3114" s="206"/>
      <c r="TFI3114" s="206"/>
      <c r="TFJ3114" s="206"/>
      <c r="TFK3114" s="206"/>
      <c r="TFL3114" s="206"/>
      <c r="TFM3114" s="206"/>
      <c r="TFN3114" s="206"/>
      <c r="TFO3114" s="206"/>
      <c r="TFP3114" s="206"/>
      <c r="TFQ3114" s="206"/>
      <c r="TFR3114" s="206"/>
      <c r="TFS3114" s="206"/>
      <c r="TFT3114" s="206"/>
      <c r="TFU3114" s="206"/>
      <c r="TFV3114" s="206"/>
      <c r="TFW3114" s="206"/>
      <c r="TFX3114" s="206"/>
      <c r="TFY3114" s="206"/>
      <c r="TFZ3114" s="206"/>
      <c r="TGA3114" s="206"/>
      <c r="TGB3114" s="206"/>
      <c r="TGC3114" s="206"/>
      <c r="TGD3114" s="206"/>
      <c r="TGE3114" s="206"/>
      <c r="TGF3114" s="206"/>
      <c r="TGG3114" s="206"/>
      <c r="TGH3114" s="206"/>
      <c r="TGI3114" s="206"/>
      <c r="TGJ3114" s="206"/>
      <c r="TGK3114" s="206"/>
      <c r="TGL3114" s="206"/>
      <c r="TGM3114" s="206"/>
      <c r="TGN3114" s="206"/>
      <c r="TGO3114" s="206"/>
      <c r="TGP3114" s="206"/>
      <c r="TGQ3114" s="206"/>
      <c r="TGR3114" s="206"/>
      <c r="TGS3114" s="206"/>
      <c r="TGT3114" s="206"/>
      <c r="TGU3114" s="206"/>
      <c r="TGV3114" s="206"/>
      <c r="TGW3114" s="206"/>
      <c r="TGX3114" s="206"/>
      <c r="TGY3114" s="206"/>
      <c r="TGZ3114" s="206"/>
      <c r="THA3114" s="206"/>
      <c r="THB3114" s="206"/>
      <c r="THC3114" s="206"/>
      <c r="THD3114" s="206"/>
      <c r="THE3114" s="206"/>
      <c r="THF3114" s="206"/>
      <c r="THG3114" s="206"/>
      <c r="THH3114" s="206"/>
      <c r="THI3114" s="206"/>
      <c r="THJ3114" s="206"/>
      <c r="THK3114" s="206"/>
      <c r="THL3114" s="206"/>
      <c r="THM3114" s="206"/>
      <c r="THN3114" s="206"/>
      <c r="THO3114" s="206"/>
      <c r="THP3114" s="206"/>
      <c r="THQ3114" s="206"/>
      <c r="THR3114" s="206"/>
      <c r="THS3114" s="206"/>
      <c r="THT3114" s="206"/>
      <c r="THU3114" s="206"/>
      <c r="THV3114" s="206"/>
      <c r="THW3114" s="206"/>
      <c r="THX3114" s="206"/>
      <c r="THY3114" s="206"/>
      <c r="THZ3114" s="206"/>
      <c r="TIA3114" s="206"/>
      <c r="TIB3114" s="206"/>
      <c r="TIC3114" s="206"/>
      <c r="TID3114" s="206"/>
      <c r="TIE3114" s="206"/>
      <c r="TIF3114" s="206"/>
      <c r="TIG3114" s="206"/>
      <c r="TIH3114" s="206"/>
      <c r="TII3114" s="206"/>
      <c r="TIJ3114" s="206"/>
      <c r="TIK3114" s="206"/>
      <c r="TIL3114" s="206"/>
      <c r="TIM3114" s="206"/>
      <c r="TIN3114" s="206"/>
      <c r="TIO3114" s="206"/>
      <c r="TIP3114" s="206"/>
      <c r="TIQ3114" s="206"/>
      <c r="TIR3114" s="206"/>
      <c r="TIS3114" s="206"/>
      <c r="TIT3114" s="206"/>
      <c r="TIU3114" s="206"/>
      <c r="TIV3114" s="206"/>
      <c r="TIW3114" s="206"/>
      <c r="TIX3114" s="206"/>
      <c r="TIY3114" s="206"/>
      <c r="TIZ3114" s="206"/>
      <c r="TJA3114" s="206"/>
      <c r="TJB3114" s="206"/>
      <c r="TJC3114" s="206"/>
      <c r="TJD3114" s="206"/>
      <c r="TJE3114" s="206"/>
      <c r="TJF3114" s="206"/>
      <c r="TJG3114" s="206"/>
      <c r="TJH3114" s="206"/>
      <c r="TJI3114" s="206"/>
      <c r="TJJ3114" s="206"/>
      <c r="TJK3114" s="206"/>
      <c r="TJL3114" s="206"/>
      <c r="TJM3114" s="206"/>
      <c r="TJN3114" s="206"/>
      <c r="TJO3114" s="206"/>
      <c r="TJP3114" s="206"/>
      <c r="TJQ3114" s="206"/>
      <c r="TJR3114" s="206"/>
      <c r="TJS3114" s="206"/>
      <c r="TJT3114" s="206"/>
      <c r="TJU3114" s="206"/>
      <c r="TJV3114" s="206"/>
      <c r="TJW3114" s="206"/>
      <c r="TJX3114" s="206"/>
      <c r="TJY3114" s="206"/>
      <c r="TJZ3114" s="206"/>
      <c r="TKA3114" s="206"/>
      <c r="TKB3114" s="206"/>
      <c r="TKC3114" s="206"/>
      <c r="TKD3114" s="206"/>
      <c r="TKE3114" s="206"/>
      <c r="TKF3114" s="206"/>
      <c r="TKG3114" s="206"/>
      <c r="TKH3114" s="206"/>
      <c r="TKI3114" s="206"/>
      <c r="TKJ3114" s="206"/>
      <c r="TKK3114" s="206"/>
      <c r="TKL3114" s="206"/>
      <c r="TKM3114" s="206"/>
      <c r="TKN3114" s="206"/>
      <c r="TKO3114" s="206"/>
      <c r="TKP3114" s="206"/>
      <c r="TKQ3114" s="206"/>
      <c r="TKR3114" s="206"/>
      <c r="TKS3114" s="206"/>
      <c r="TKT3114" s="206"/>
      <c r="TKU3114" s="206"/>
      <c r="TKV3114" s="206"/>
      <c r="TKW3114" s="206"/>
      <c r="TKX3114" s="206"/>
      <c r="TKY3114" s="206"/>
      <c r="TKZ3114" s="206"/>
      <c r="TLA3114" s="206"/>
      <c r="TLB3114" s="206"/>
      <c r="TLC3114" s="206"/>
      <c r="TLD3114" s="206"/>
      <c r="TLE3114" s="206"/>
      <c r="TLF3114" s="206"/>
      <c r="TLG3114" s="206"/>
      <c r="TLH3114" s="206"/>
      <c r="TLI3114" s="206"/>
      <c r="TLJ3114" s="206"/>
      <c r="TLK3114" s="206"/>
      <c r="TLL3114" s="206"/>
      <c r="TLM3114" s="206"/>
      <c r="TLN3114" s="206"/>
      <c r="TLO3114" s="206"/>
      <c r="TLP3114" s="206"/>
      <c r="TLQ3114" s="206"/>
      <c r="TLR3114" s="206"/>
      <c r="TLS3114" s="206"/>
      <c r="TLT3114" s="206"/>
      <c r="TLU3114" s="206"/>
      <c r="TLV3114" s="206"/>
      <c r="TLW3114" s="206"/>
      <c r="TLX3114" s="206"/>
      <c r="TLY3114" s="206"/>
      <c r="TLZ3114" s="206"/>
      <c r="TMA3114" s="206"/>
      <c r="TMB3114" s="206"/>
      <c r="TMC3114" s="206"/>
      <c r="TMD3114" s="206"/>
      <c r="TME3114" s="206"/>
      <c r="TMF3114" s="206"/>
      <c r="TMG3114" s="206"/>
      <c r="TMH3114" s="206"/>
      <c r="TMI3114" s="206"/>
      <c r="TMJ3114" s="206"/>
      <c r="TMK3114" s="206"/>
      <c r="TML3114" s="206"/>
      <c r="TMM3114" s="206"/>
      <c r="TMN3114" s="206"/>
      <c r="TMO3114" s="206"/>
      <c r="TMP3114" s="206"/>
      <c r="TMQ3114" s="206"/>
      <c r="TMR3114" s="206"/>
      <c r="TMS3114" s="206"/>
      <c r="TMT3114" s="206"/>
      <c r="TMU3114" s="206"/>
      <c r="TMV3114" s="206"/>
      <c r="TMW3114" s="206"/>
      <c r="TMX3114" s="206"/>
      <c r="TMY3114" s="206"/>
      <c r="TMZ3114" s="206"/>
      <c r="TNA3114" s="206"/>
      <c r="TNB3114" s="206"/>
      <c r="TNC3114" s="206"/>
      <c r="TND3114" s="206"/>
      <c r="TNE3114" s="206"/>
      <c r="TNF3114" s="206"/>
      <c r="TNG3114" s="206"/>
      <c r="TNH3114" s="206"/>
      <c r="TNI3114" s="206"/>
      <c r="TNJ3114" s="206"/>
      <c r="TNK3114" s="206"/>
      <c r="TNL3114" s="206"/>
      <c r="TNM3114" s="206"/>
      <c r="TNN3114" s="206"/>
      <c r="TNO3114" s="206"/>
      <c r="TNP3114" s="206"/>
      <c r="TNQ3114" s="206"/>
      <c r="TNR3114" s="206"/>
      <c r="TNS3114" s="206"/>
      <c r="TNT3114" s="206"/>
      <c r="TNU3114" s="206"/>
      <c r="TNV3114" s="206"/>
      <c r="TNW3114" s="206"/>
      <c r="TNX3114" s="206"/>
      <c r="TNY3114" s="206"/>
      <c r="TNZ3114" s="206"/>
      <c r="TOA3114" s="206"/>
      <c r="TOB3114" s="206"/>
      <c r="TOC3114" s="206"/>
      <c r="TOD3114" s="206"/>
      <c r="TOE3114" s="206"/>
      <c r="TOF3114" s="206"/>
      <c r="TOG3114" s="206"/>
      <c r="TOH3114" s="206"/>
      <c r="TOI3114" s="206"/>
      <c r="TOJ3114" s="206"/>
      <c r="TOK3114" s="206"/>
      <c r="TOL3114" s="206"/>
      <c r="TOM3114" s="206"/>
      <c r="TON3114" s="206"/>
      <c r="TOO3114" s="206"/>
      <c r="TOP3114" s="206"/>
      <c r="TOQ3114" s="206"/>
      <c r="TOR3114" s="206"/>
      <c r="TOS3114" s="206"/>
      <c r="TOT3114" s="206"/>
      <c r="TOU3114" s="206"/>
      <c r="TOV3114" s="206"/>
      <c r="TOW3114" s="206"/>
      <c r="TOX3114" s="206"/>
      <c r="TOY3114" s="206"/>
      <c r="TOZ3114" s="206"/>
      <c r="TPA3114" s="206"/>
      <c r="TPB3114" s="206"/>
      <c r="TPC3114" s="206"/>
      <c r="TPD3114" s="206"/>
      <c r="TPE3114" s="206"/>
      <c r="TPF3114" s="206"/>
      <c r="TPG3114" s="206"/>
      <c r="TPH3114" s="206"/>
      <c r="TPI3114" s="206"/>
      <c r="TPJ3114" s="206"/>
      <c r="TPK3114" s="206"/>
      <c r="TPL3114" s="206"/>
      <c r="TPM3114" s="206"/>
      <c r="TPN3114" s="206"/>
      <c r="TPO3114" s="206"/>
      <c r="TPP3114" s="206"/>
      <c r="TPQ3114" s="206"/>
      <c r="TPR3114" s="206"/>
      <c r="TPS3114" s="206"/>
      <c r="TPT3114" s="206"/>
      <c r="TPU3114" s="206"/>
      <c r="TPV3114" s="206"/>
      <c r="TPW3114" s="206"/>
      <c r="TPX3114" s="206"/>
      <c r="TPY3114" s="206"/>
      <c r="TPZ3114" s="206"/>
      <c r="TQA3114" s="206"/>
      <c r="TQB3114" s="206"/>
      <c r="TQC3114" s="206"/>
      <c r="TQD3114" s="206"/>
      <c r="TQE3114" s="206"/>
      <c r="TQF3114" s="206"/>
      <c r="TQG3114" s="206"/>
      <c r="TQH3114" s="206"/>
      <c r="TQI3114" s="206"/>
      <c r="TQJ3114" s="206"/>
      <c r="TQK3114" s="206"/>
      <c r="TQL3114" s="206"/>
      <c r="TQM3114" s="206"/>
      <c r="TQN3114" s="206"/>
      <c r="TQO3114" s="206"/>
      <c r="TQP3114" s="206"/>
      <c r="TQQ3114" s="206"/>
      <c r="TQR3114" s="206"/>
      <c r="TQS3114" s="206"/>
      <c r="TQT3114" s="206"/>
      <c r="TQU3114" s="206"/>
      <c r="TQV3114" s="206"/>
      <c r="TQW3114" s="206"/>
      <c r="TQX3114" s="206"/>
      <c r="TQY3114" s="206"/>
      <c r="TQZ3114" s="206"/>
      <c r="TRA3114" s="206"/>
      <c r="TRB3114" s="206"/>
      <c r="TRC3114" s="206"/>
      <c r="TRD3114" s="206"/>
      <c r="TRE3114" s="206"/>
      <c r="TRF3114" s="206"/>
      <c r="TRG3114" s="206"/>
      <c r="TRH3114" s="206"/>
      <c r="TRI3114" s="206"/>
      <c r="TRJ3114" s="206"/>
      <c r="TRK3114" s="206"/>
      <c r="TRL3114" s="206"/>
      <c r="TRM3114" s="206"/>
      <c r="TRN3114" s="206"/>
      <c r="TRO3114" s="206"/>
      <c r="TRP3114" s="206"/>
      <c r="TRQ3114" s="206"/>
      <c r="TRR3114" s="206"/>
      <c r="TRS3114" s="206"/>
      <c r="TRT3114" s="206"/>
      <c r="TRU3114" s="206"/>
      <c r="TRV3114" s="206"/>
      <c r="TRW3114" s="206"/>
      <c r="TRX3114" s="206"/>
      <c r="TRY3114" s="206"/>
      <c r="TRZ3114" s="206"/>
      <c r="TSA3114" s="206"/>
      <c r="TSB3114" s="206"/>
      <c r="TSC3114" s="206"/>
      <c r="TSD3114" s="206"/>
      <c r="TSE3114" s="206"/>
      <c r="TSF3114" s="206"/>
      <c r="TSG3114" s="206"/>
      <c r="TSH3114" s="206"/>
      <c r="TSI3114" s="206"/>
      <c r="TSJ3114" s="206"/>
      <c r="TSK3114" s="206"/>
      <c r="TSL3114" s="206"/>
      <c r="TSM3114" s="206"/>
      <c r="TSN3114" s="206"/>
      <c r="TSO3114" s="206"/>
      <c r="TSP3114" s="206"/>
      <c r="TSQ3114" s="206"/>
      <c r="TSR3114" s="206"/>
      <c r="TSS3114" s="206"/>
      <c r="TST3114" s="206"/>
      <c r="TSU3114" s="206"/>
      <c r="TSV3114" s="206"/>
      <c r="TSW3114" s="206"/>
      <c r="TSX3114" s="206"/>
      <c r="TSY3114" s="206"/>
      <c r="TSZ3114" s="206"/>
      <c r="TTA3114" s="206"/>
      <c r="TTB3114" s="206"/>
      <c r="TTC3114" s="206"/>
      <c r="TTD3114" s="206"/>
      <c r="TTE3114" s="206"/>
      <c r="TTF3114" s="206"/>
      <c r="TTG3114" s="206"/>
      <c r="TTH3114" s="206"/>
      <c r="TTI3114" s="206"/>
      <c r="TTJ3114" s="206"/>
      <c r="TTK3114" s="206"/>
      <c r="TTL3114" s="206"/>
      <c r="TTM3114" s="206"/>
      <c r="TTN3114" s="206"/>
      <c r="TTO3114" s="206"/>
      <c r="TTP3114" s="206"/>
      <c r="TTQ3114" s="206"/>
      <c r="TTR3114" s="206"/>
      <c r="TTS3114" s="206"/>
      <c r="TTT3114" s="206"/>
      <c r="TTU3114" s="206"/>
      <c r="TTV3114" s="206"/>
      <c r="TTW3114" s="206"/>
      <c r="TTX3114" s="206"/>
      <c r="TTY3114" s="206"/>
      <c r="TTZ3114" s="206"/>
      <c r="TUA3114" s="206"/>
      <c r="TUB3114" s="206"/>
      <c r="TUC3114" s="206"/>
      <c r="TUD3114" s="206"/>
      <c r="TUE3114" s="206"/>
      <c r="TUF3114" s="206"/>
      <c r="TUG3114" s="206"/>
      <c r="TUH3114" s="206"/>
      <c r="TUI3114" s="206"/>
      <c r="TUJ3114" s="206"/>
      <c r="TUK3114" s="206"/>
      <c r="TUL3114" s="206"/>
      <c r="TUM3114" s="206"/>
      <c r="TUN3114" s="206"/>
      <c r="TUO3114" s="206"/>
      <c r="TUP3114" s="206"/>
      <c r="TUQ3114" s="206"/>
      <c r="TUR3114" s="206"/>
      <c r="TUS3114" s="206"/>
      <c r="TUT3114" s="206"/>
      <c r="TUU3114" s="206"/>
      <c r="TUV3114" s="206"/>
      <c r="TUW3114" s="206"/>
      <c r="TUX3114" s="206"/>
      <c r="TUY3114" s="206"/>
      <c r="TUZ3114" s="206"/>
      <c r="TVA3114" s="206"/>
      <c r="TVB3114" s="206"/>
      <c r="TVC3114" s="206"/>
      <c r="TVD3114" s="206"/>
      <c r="TVE3114" s="206"/>
      <c r="TVF3114" s="206"/>
      <c r="TVG3114" s="206"/>
      <c r="TVH3114" s="206"/>
      <c r="TVI3114" s="206"/>
      <c r="TVJ3114" s="206"/>
      <c r="TVK3114" s="206"/>
      <c r="TVL3114" s="206"/>
      <c r="TVM3114" s="206"/>
      <c r="TVN3114" s="206"/>
      <c r="TVO3114" s="206"/>
      <c r="TVP3114" s="206"/>
      <c r="TVQ3114" s="206"/>
      <c r="TVR3114" s="206"/>
      <c r="TVS3114" s="206"/>
      <c r="TVT3114" s="206"/>
      <c r="TVU3114" s="206"/>
      <c r="TVV3114" s="206"/>
      <c r="TVW3114" s="206"/>
      <c r="TVX3114" s="206"/>
      <c r="TVY3114" s="206"/>
      <c r="TVZ3114" s="206"/>
      <c r="TWA3114" s="206"/>
      <c r="TWB3114" s="206"/>
      <c r="TWC3114" s="206"/>
      <c r="TWD3114" s="206"/>
      <c r="TWE3114" s="206"/>
      <c r="TWF3114" s="206"/>
      <c r="TWG3114" s="206"/>
      <c r="TWH3114" s="206"/>
      <c r="TWI3114" s="206"/>
      <c r="TWJ3114" s="206"/>
      <c r="TWK3114" s="206"/>
      <c r="TWL3114" s="206"/>
      <c r="TWM3114" s="206"/>
      <c r="TWN3114" s="206"/>
      <c r="TWO3114" s="206"/>
      <c r="TWP3114" s="206"/>
      <c r="TWQ3114" s="206"/>
      <c r="TWR3114" s="206"/>
      <c r="TWS3114" s="206"/>
      <c r="TWT3114" s="206"/>
      <c r="TWU3114" s="206"/>
      <c r="TWV3114" s="206"/>
      <c r="TWW3114" s="206"/>
      <c r="TWX3114" s="206"/>
      <c r="TWY3114" s="206"/>
      <c r="TWZ3114" s="206"/>
      <c r="TXA3114" s="206"/>
      <c r="TXB3114" s="206"/>
      <c r="TXC3114" s="206"/>
      <c r="TXD3114" s="206"/>
      <c r="TXE3114" s="206"/>
      <c r="TXF3114" s="206"/>
      <c r="TXG3114" s="206"/>
      <c r="TXH3114" s="206"/>
      <c r="TXI3114" s="206"/>
      <c r="TXJ3114" s="206"/>
      <c r="TXK3114" s="206"/>
      <c r="TXL3114" s="206"/>
      <c r="TXM3114" s="206"/>
      <c r="TXN3114" s="206"/>
      <c r="TXO3114" s="206"/>
      <c r="TXP3114" s="206"/>
      <c r="TXQ3114" s="206"/>
      <c r="TXR3114" s="206"/>
      <c r="TXS3114" s="206"/>
      <c r="TXT3114" s="206"/>
      <c r="TXU3114" s="206"/>
      <c r="TXV3114" s="206"/>
      <c r="TXW3114" s="206"/>
      <c r="TXX3114" s="206"/>
      <c r="TXY3114" s="206"/>
      <c r="TXZ3114" s="206"/>
      <c r="TYA3114" s="206"/>
      <c r="TYB3114" s="206"/>
      <c r="TYC3114" s="206"/>
      <c r="TYD3114" s="206"/>
      <c r="TYE3114" s="206"/>
      <c r="TYF3114" s="206"/>
      <c r="TYG3114" s="206"/>
      <c r="TYH3114" s="206"/>
      <c r="TYI3114" s="206"/>
      <c r="TYJ3114" s="206"/>
      <c r="TYK3114" s="206"/>
      <c r="TYL3114" s="206"/>
      <c r="TYM3114" s="206"/>
      <c r="TYN3114" s="206"/>
      <c r="TYO3114" s="206"/>
      <c r="TYP3114" s="206"/>
      <c r="TYQ3114" s="206"/>
      <c r="TYR3114" s="206"/>
      <c r="TYS3114" s="206"/>
      <c r="TYT3114" s="206"/>
      <c r="TYU3114" s="206"/>
      <c r="TYV3114" s="206"/>
      <c r="TYW3114" s="206"/>
      <c r="TYX3114" s="206"/>
      <c r="TYY3114" s="206"/>
      <c r="TYZ3114" s="206"/>
      <c r="TZA3114" s="206"/>
      <c r="TZB3114" s="206"/>
      <c r="TZC3114" s="206"/>
      <c r="TZD3114" s="206"/>
      <c r="TZE3114" s="206"/>
      <c r="TZF3114" s="206"/>
      <c r="TZG3114" s="206"/>
      <c r="TZH3114" s="206"/>
      <c r="TZI3114" s="206"/>
      <c r="TZJ3114" s="206"/>
      <c r="TZK3114" s="206"/>
      <c r="TZL3114" s="206"/>
      <c r="TZM3114" s="206"/>
      <c r="TZN3114" s="206"/>
      <c r="TZO3114" s="206"/>
      <c r="TZP3114" s="206"/>
      <c r="TZQ3114" s="206"/>
      <c r="TZR3114" s="206"/>
      <c r="TZS3114" s="206"/>
      <c r="TZT3114" s="206"/>
      <c r="TZU3114" s="206"/>
      <c r="TZV3114" s="206"/>
      <c r="TZW3114" s="206"/>
      <c r="TZX3114" s="206"/>
      <c r="TZY3114" s="206"/>
      <c r="TZZ3114" s="206"/>
      <c r="UAA3114" s="206"/>
      <c r="UAB3114" s="206"/>
      <c r="UAC3114" s="206"/>
      <c r="UAD3114" s="206"/>
      <c r="UAE3114" s="206"/>
      <c r="UAF3114" s="206"/>
      <c r="UAG3114" s="206"/>
      <c r="UAH3114" s="206"/>
      <c r="UAI3114" s="206"/>
      <c r="UAJ3114" s="206"/>
      <c r="UAK3114" s="206"/>
      <c r="UAL3114" s="206"/>
      <c r="UAM3114" s="206"/>
      <c r="UAN3114" s="206"/>
      <c r="UAO3114" s="206"/>
      <c r="UAP3114" s="206"/>
      <c r="UAQ3114" s="206"/>
      <c r="UAR3114" s="206"/>
      <c r="UAS3114" s="206"/>
      <c r="UAT3114" s="206"/>
      <c r="UAU3114" s="206"/>
      <c r="UAV3114" s="206"/>
      <c r="UAW3114" s="206"/>
      <c r="UAX3114" s="206"/>
      <c r="UAY3114" s="206"/>
      <c r="UAZ3114" s="206"/>
      <c r="UBA3114" s="206"/>
      <c r="UBB3114" s="206"/>
      <c r="UBC3114" s="206"/>
      <c r="UBD3114" s="206"/>
      <c r="UBE3114" s="206"/>
      <c r="UBF3114" s="206"/>
      <c r="UBG3114" s="206"/>
      <c r="UBH3114" s="206"/>
      <c r="UBI3114" s="206"/>
      <c r="UBJ3114" s="206"/>
      <c r="UBK3114" s="206"/>
      <c r="UBL3114" s="206"/>
      <c r="UBM3114" s="206"/>
      <c r="UBN3114" s="206"/>
      <c r="UBO3114" s="206"/>
      <c r="UBP3114" s="206"/>
      <c r="UBQ3114" s="206"/>
      <c r="UBR3114" s="206"/>
      <c r="UBS3114" s="206"/>
      <c r="UBT3114" s="206"/>
      <c r="UBU3114" s="206"/>
      <c r="UBV3114" s="206"/>
      <c r="UBW3114" s="206"/>
      <c r="UBX3114" s="206"/>
      <c r="UBY3114" s="206"/>
      <c r="UBZ3114" s="206"/>
      <c r="UCA3114" s="206"/>
      <c r="UCB3114" s="206"/>
      <c r="UCC3114" s="206"/>
      <c r="UCD3114" s="206"/>
      <c r="UCE3114" s="206"/>
      <c r="UCF3114" s="206"/>
      <c r="UCG3114" s="206"/>
      <c r="UCH3114" s="206"/>
      <c r="UCI3114" s="206"/>
      <c r="UCJ3114" s="206"/>
      <c r="UCK3114" s="206"/>
      <c r="UCL3114" s="206"/>
      <c r="UCM3114" s="206"/>
      <c r="UCN3114" s="206"/>
      <c r="UCO3114" s="206"/>
      <c r="UCP3114" s="206"/>
      <c r="UCQ3114" s="206"/>
      <c r="UCR3114" s="206"/>
      <c r="UCS3114" s="206"/>
      <c r="UCT3114" s="206"/>
      <c r="UCU3114" s="206"/>
      <c r="UCV3114" s="206"/>
      <c r="UCW3114" s="206"/>
      <c r="UCX3114" s="206"/>
      <c r="UCY3114" s="206"/>
      <c r="UCZ3114" s="206"/>
      <c r="UDA3114" s="206"/>
      <c r="UDB3114" s="206"/>
      <c r="UDC3114" s="206"/>
      <c r="UDD3114" s="206"/>
      <c r="UDE3114" s="206"/>
      <c r="UDF3114" s="206"/>
      <c r="UDG3114" s="206"/>
      <c r="UDH3114" s="206"/>
      <c r="UDI3114" s="206"/>
      <c r="UDJ3114" s="206"/>
      <c r="UDK3114" s="206"/>
      <c r="UDL3114" s="206"/>
      <c r="UDM3114" s="206"/>
      <c r="UDN3114" s="206"/>
      <c r="UDO3114" s="206"/>
      <c r="UDP3114" s="206"/>
      <c r="UDQ3114" s="206"/>
      <c r="UDR3114" s="206"/>
      <c r="UDS3114" s="206"/>
      <c r="UDT3114" s="206"/>
      <c r="UDU3114" s="206"/>
      <c r="UDV3114" s="206"/>
      <c r="UDW3114" s="206"/>
      <c r="UDX3114" s="206"/>
      <c r="UDY3114" s="206"/>
      <c r="UDZ3114" s="206"/>
      <c r="UEA3114" s="206"/>
      <c r="UEB3114" s="206"/>
      <c r="UEC3114" s="206"/>
      <c r="UED3114" s="206"/>
      <c r="UEE3114" s="206"/>
      <c r="UEF3114" s="206"/>
      <c r="UEG3114" s="206"/>
      <c r="UEH3114" s="206"/>
      <c r="UEI3114" s="206"/>
      <c r="UEJ3114" s="206"/>
      <c r="UEK3114" s="206"/>
      <c r="UEL3114" s="206"/>
      <c r="UEM3114" s="206"/>
      <c r="UEN3114" s="206"/>
      <c r="UEO3114" s="206"/>
      <c r="UEP3114" s="206"/>
      <c r="UEQ3114" s="206"/>
      <c r="UER3114" s="206"/>
      <c r="UES3114" s="206"/>
      <c r="UET3114" s="206"/>
      <c r="UEU3114" s="206"/>
      <c r="UEV3114" s="206"/>
      <c r="UEW3114" s="206"/>
      <c r="UEX3114" s="206"/>
      <c r="UEY3114" s="206"/>
      <c r="UEZ3114" s="206"/>
      <c r="UFA3114" s="206"/>
      <c r="UFB3114" s="206"/>
      <c r="UFC3114" s="206"/>
      <c r="UFD3114" s="206"/>
      <c r="UFE3114" s="206"/>
      <c r="UFF3114" s="206"/>
      <c r="UFG3114" s="206"/>
      <c r="UFH3114" s="206"/>
      <c r="UFI3114" s="206"/>
      <c r="UFJ3114" s="206"/>
      <c r="UFK3114" s="206"/>
      <c r="UFL3114" s="206"/>
      <c r="UFM3114" s="206"/>
      <c r="UFN3114" s="206"/>
      <c r="UFO3114" s="206"/>
      <c r="UFP3114" s="206"/>
      <c r="UFQ3114" s="206"/>
      <c r="UFR3114" s="206"/>
      <c r="UFS3114" s="206"/>
      <c r="UFT3114" s="206"/>
      <c r="UFU3114" s="206"/>
      <c r="UFV3114" s="206"/>
      <c r="UFW3114" s="206"/>
      <c r="UFX3114" s="206"/>
      <c r="UFY3114" s="206"/>
      <c r="UFZ3114" s="206"/>
      <c r="UGA3114" s="206"/>
      <c r="UGB3114" s="206"/>
      <c r="UGC3114" s="206"/>
      <c r="UGD3114" s="206"/>
      <c r="UGE3114" s="206"/>
      <c r="UGF3114" s="206"/>
      <c r="UGG3114" s="206"/>
      <c r="UGH3114" s="206"/>
      <c r="UGI3114" s="206"/>
      <c r="UGJ3114" s="206"/>
      <c r="UGK3114" s="206"/>
      <c r="UGL3114" s="206"/>
      <c r="UGM3114" s="206"/>
      <c r="UGN3114" s="206"/>
      <c r="UGO3114" s="206"/>
      <c r="UGP3114" s="206"/>
      <c r="UGQ3114" s="206"/>
      <c r="UGR3114" s="206"/>
      <c r="UGS3114" s="206"/>
      <c r="UGT3114" s="206"/>
      <c r="UGU3114" s="206"/>
      <c r="UGV3114" s="206"/>
      <c r="UGW3114" s="206"/>
      <c r="UGX3114" s="206"/>
      <c r="UGY3114" s="206"/>
      <c r="UGZ3114" s="206"/>
      <c r="UHA3114" s="206"/>
      <c r="UHB3114" s="206"/>
      <c r="UHC3114" s="206"/>
      <c r="UHD3114" s="206"/>
      <c r="UHE3114" s="206"/>
      <c r="UHF3114" s="206"/>
      <c r="UHG3114" s="206"/>
      <c r="UHH3114" s="206"/>
      <c r="UHI3114" s="206"/>
      <c r="UHJ3114" s="206"/>
      <c r="UHK3114" s="206"/>
      <c r="UHL3114" s="206"/>
      <c r="UHM3114" s="206"/>
      <c r="UHN3114" s="206"/>
      <c r="UHO3114" s="206"/>
      <c r="UHP3114" s="206"/>
      <c r="UHQ3114" s="206"/>
      <c r="UHR3114" s="206"/>
      <c r="UHS3114" s="206"/>
      <c r="UHT3114" s="206"/>
      <c r="UHU3114" s="206"/>
      <c r="UHV3114" s="206"/>
      <c r="UHW3114" s="206"/>
      <c r="UHX3114" s="206"/>
      <c r="UHY3114" s="206"/>
      <c r="UHZ3114" s="206"/>
      <c r="UIA3114" s="206"/>
      <c r="UIB3114" s="206"/>
      <c r="UIC3114" s="206"/>
      <c r="UID3114" s="206"/>
      <c r="UIE3114" s="206"/>
      <c r="UIF3114" s="206"/>
      <c r="UIG3114" s="206"/>
      <c r="UIH3114" s="206"/>
      <c r="UII3114" s="206"/>
      <c r="UIJ3114" s="206"/>
      <c r="UIK3114" s="206"/>
      <c r="UIL3114" s="206"/>
      <c r="UIM3114" s="206"/>
      <c r="UIN3114" s="206"/>
      <c r="UIO3114" s="206"/>
      <c r="UIP3114" s="206"/>
      <c r="UIQ3114" s="206"/>
      <c r="UIR3114" s="206"/>
      <c r="UIS3114" s="206"/>
      <c r="UIT3114" s="206"/>
      <c r="UIU3114" s="206"/>
      <c r="UIV3114" s="206"/>
      <c r="UIW3114" s="206"/>
      <c r="UIX3114" s="206"/>
      <c r="UIY3114" s="206"/>
      <c r="UIZ3114" s="206"/>
      <c r="UJA3114" s="206"/>
      <c r="UJB3114" s="206"/>
      <c r="UJC3114" s="206"/>
      <c r="UJD3114" s="206"/>
      <c r="UJE3114" s="206"/>
      <c r="UJF3114" s="206"/>
      <c r="UJG3114" s="206"/>
      <c r="UJH3114" s="206"/>
      <c r="UJI3114" s="206"/>
      <c r="UJJ3114" s="206"/>
      <c r="UJK3114" s="206"/>
      <c r="UJL3114" s="206"/>
      <c r="UJM3114" s="206"/>
      <c r="UJN3114" s="206"/>
      <c r="UJO3114" s="206"/>
      <c r="UJP3114" s="206"/>
      <c r="UJQ3114" s="206"/>
      <c r="UJR3114" s="206"/>
      <c r="UJS3114" s="206"/>
      <c r="UJT3114" s="206"/>
      <c r="UJU3114" s="206"/>
      <c r="UJV3114" s="206"/>
      <c r="UJW3114" s="206"/>
      <c r="UJX3114" s="206"/>
      <c r="UJY3114" s="206"/>
      <c r="UJZ3114" s="206"/>
      <c r="UKA3114" s="206"/>
      <c r="UKB3114" s="206"/>
      <c r="UKC3114" s="206"/>
      <c r="UKD3114" s="206"/>
      <c r="UKE3114" s="206"/>
      <c r="UKF3114" s="206"/>
      <c r="UKG3114" s="206"/>
      <c r="UKH3114" s="206"/>
      <c r="UKI3114" s="206"/>
      <c r="UKJ3114" s="206"/>
      <c r="UKK3114" s="206"/>
      <c r="UKL3114" s="206"/>
      <c r="UKM3114" s="206"/>
      <c r="UKN3114" s="206"/>
      <c r="UKO3114" s="206"/>
      <c r="UKP3114" s="206"/>
      <c r="UKQ3114" s="206"/>
      <c r="UKR3114" s="206"/>
      <c r="UKS3114" s="206"/>
      <c r="UKT3114" s="206"/>
      <c r="UKU3114" s="206"/>
      <c r="UKV3114" s="206"/>
      <c r="UKW3114" s="206"/>
      <c r="UKX3114" s="206"/>
      <c r="UKY3114" s="206"/>
      <c r="UKZ3114" s="206"/>
      <c r="ULA3114" s="206"/>
      <c r="ULB3114" s="206"/>
      <c r="ULC3114" s="206"/>
      <c r="ULD3114" s="206"/>
      <c r="ULE3114" s="206"/>
      <c r="ULF3114" s="206"/>
      <c r="ULG3114" s="206"/>
      <c r="ULH3114" s="206"/>
      <c r="ULI3114" s="206"/>
      <c r="ULJ3114" s="206"/>
      <c r="ULK3114" s="206"/>
      <c r="ULL3114" s="206"/>
      <c r="ULM3114" s="206"/>
      <c r="ULN3114" s="206"/>
      <c r="ULO3114" s="206"/>
      <c r="ULP3114" s="206"/>
      <c r="ULQ3114" s="206"/>
      <c r="ULR3114" s="206"/>
      <c r="ULS3114" s="206"/>
      <c r="ULT3114" s="206"/>
      <c r="ULU3114" s="206"/>
      <c r="ULV3114" s="206"/>
      <c r="ULW3114" s="206"/>
      <c r="ULX3114" s="206"/>
      <c r="ULY3114" s="206"/>
      <c r="ULZ3114" s="206"/>
      <c r="UMA3114" s="206"/>
      <c r="UMB3114" s="206"/>
      <c r="UMC3114" s="206"/>
      <c r="UMD3114" s="206"/>
      <c r="UME3114" s="206"/>
      <c r="UMF3114" s="206"/>
      <c r="UMG3114" s="206"/>
      <c r="UMH3114" s="206"/>
      <c r="UMI3114" s="206"/>
      <c r="UMJ3114" s="206"/>
      <c r="UMK3114" s="206"/>
      <c r="UML3114" s="206"/>
      <c r="UMM3114" s="206"/>
      <c r="UMN3114" s="206"/>
      <c r="UMO3114" s="206"/>
      <c r="UMP3114" s="206"/>
      <c r="UMQ3114" s="206"/>
      <c r="UMR3114" s="206"/>
      <c r="UMS3114" s="206"/>
      <c r="UMT3114" s="206"/>
      <c r="UMU3114" s="206"/>
      <c r="UMV3114" s="206"/>
      <c r="UMW3114" s="206"/>
      <c r="UMX3114" s="206"/>
      <c r="UMY3114" s="206"/>
      <c r="UMZ3114" s="206"/>
      <c r="UNA3114" s="206"/>
      <c r="UNB3114" s="206"/>
      <c r="UNC3114" s="206"/>
      <c r="UND3114" s="206"/>
      <c r="UNE3114" s="206"/>
      <c r="UNF3114" s="206"/>
      <c r="UNG3114" s="206"/>
      <c r="UNH3114" s="206"/>
      <c r="UNI3114" s="206"/>
      <c r="UNJ3114" s="206"/>
      <c r="UNK3114" s="206"/>
      <c r="UNL3114" s="206"/>
      <c r="UNM3114" s="206"/>
      <c r="UNN3114" s="206"/>
      <c r="UNO3114" s="206"/>
      <c r="UNP3114" s="206"/>
      <c r="UNQ3114" s="206"/>
      <c r="UNR3114" s="206"/>
      <c r="UNS3114" s="206"/>
      <c r="UNT3114" s="206"/>
      <c r="UNU3114" s="206"/>
      <c r="UNV3114" s="206"/>
      <c r="UNW3114" s="206"/>
      <c r="UNX3114" s="206"/>
      <c r="UNY3114" s="206"/>
      <c r="UNZ3114" s="206"/>
      <c r="UOA3114" s="206"/>
      <c r="UOB3114" s="206"/>
      <c r="UOC3114" s="206"/>
      <c r="UOD3114" s="206"/>
      <c r="UOE3114" s="206"/>
      <c r="UOF3114" s="206"/>
      <c r="UOG3114" s="206"/>
      <c r="UOH3114" s="206"/>
      <c r="UOI3114" s="206"/>
      <c r="UOJ3114" s="206"/>
      <c r="UOK3114" s="206"/>
      <c r="UOL3114" s="206"/>
      <c r="UOM3114" s="206"/>
      <c r="UON3114" s="206"/>
      <c r="UOO3114" s="206"/>
      <c r="UOP3114" s="206"/>
      <c r="UOQ3114" s="206"/>
      <c r="UOR3114" s="206"/>
      <c r="UOS3114" s="206"/>
      <c r="UOT3114" s="206"/>
      <c r="UOU3114" s="206"/>
      <c r="UOV3114" s="206"/>
      <c r="UOW3114" s="206"/>
      <c r="UOX3114" s="206"/>
      <c r="UOY3114" s="206"/>
      <c r="UOZ3114" s="206"/>
      <c r="UPA3114" s="206"/>
      <c r="UPB3114" s="206"/>
      <c r="UPC3114" s="206"/>
      <c r="UPD3114" s="206"/>
      <c r="UPE3114" s="206"/>
      <c r="UPF3114" s="206"/>
      <c r="UPG3114" s="206"/>
      <c r="UPH3114" s="206"/>
      <c r="UPI3114" s="206"/>
      <c r="UPJ3114" s="206"/>
      <c r="UPK3114" s="206"/>
      <c r="UPL3114" s="206"/>
      <c r="UPM3114" s="206"/>
      <c r="UPN3114" s="206"/>
      <c r="UPO3114" s="206"/>
      <c r="UPP3114" s="206"/>
      <c r="UPQ3114" s="206"/>
      <c r="UPR3114" s="206"/>
      <c r="UPS3114" s="206"/>
      <c r="UPT3114" s="206"/>
      <c r="UPU3114" s="206"/>
      <c r="UPV3114" s="206"/>
      <c r="UPW3114" s="206"/>
      <c r="UPX3114" s="206"/>
      <c r="UPY3114" s="206"/>
      <c r="UPZ3114" s="206"/>
      <c r="UQA3114" s="206"/>
      <c r="UQB3114" s="206"/>
      <c r="UQC3114" s="206"/>
      <c r="UQD3114" s="206"/>
      <c r="UQE3114" s="206"/>
      <c r="UQF3114" s="206"/>
      <c r="UQG3114" s="206"/>
      <c r="UQH3114" s="206"/>
      <c r="UQI3114" s="206"/>
      <c r="UQJ3114" s="206"/>
      <c r="UQK3114" s="206"/>
      <c r="UQL3114" s="206"/>
      <c r="UQM3114" s="206"/>
      <c r="UQN3114" s="206"/>
      <c r="UQO3114" s="206"/>
      <c r="UQP3114" s="206"/>
      <c r="UQQ3114" s="206"/>
      <c r="UQR3114" s="206"/>
      <c r="UQS3114" s="206"/>
      <c r="UQT3114" s="206"/>
      <c r="UQU3114" s="206"/>
      <c r="UQV3114" s="206"/>
      <c r="UQW3114" s="206"/>
      <c r="UQX3114" s="206"/>
      <c r="UQY3114" s="206"/>
      <c r="UQZ3114" s="206"/>
      <c r="URA3114" s="206"/>
      <c r="URB3114" s="206"/>
      <c r="URC3114" s="206"/>
      <c r="URD3114" s="206"/>
      <c r="URE3114" s="206"/>
      <c r="URF3114" s="206"/>
      <c r="URG3114" s="206"/>
      <c r="URH3114" s="206"/>
      <c r="URI3114" s="206"/>
      <c r="URJ3114" s="206"/>
      <c r="URK3114" s="206"/>
      <c r="URL3114" s="206"/>
      <c r="URM3114" s="206"/>
      <c r="URN3114" s="206"/>
      <c r="URO3114" s="206"/>
      <c r="URP3114" s="206"/>
      <c r="URQ3114" s="206"/>
      <c r="URR3114" s="206"/>
      <c r="URS3114" s="206"/>
      <c r="URT3114" s="206"/>
      <c r="URU3114" s="206"/>
      <c r="URV3114" s="206"/>
      <c r="URW3114" s="206"/>
      <c r="URX3114" s="206"/>
      <c r="URY3114" s="206"/>
      <c r="URZ3114" s="206"/>
      <c r="USA3114" s="206"/>
      <c r="USB3114" s="206"/>
      <c r="USC3114" s="206"/>
      <c r="USD3114" s="206"/>
      <c r="USE3114" s="206"/>
      <c r="USF3114" s="206"/>
      <c r="USG3114" s="206"/>
      <c r="USH3114" s="206"/>
      <c r="USI3114" s="206"/>
      <c r="USJ3114" s="206"/>
      <c r="USK3114" s="206"/>
      <c r="USL3114" s="206"/>
      <c r="USM3114" s="206"/>
      <c r="USN3114" s="206"/>
      <c r="USO3114" s="206"/>
      <c r="USP3114" s="206"/>
      <c r="USQ3114" s="206"/>
      <c r="USR3114" s="206"/>
      <c r="USS3114" s="206"/>
      <c r="UST3114" s="206"/>
      <c r="USU3114" s="206"/>
      <c r="USV3114" s="206"/>
      <c r="USW3114" s="206"/>
      <c r="USX3114" s="206"/>
      <c r="USY3114" s="206"/>
      <c r="USZ3114" s="206"/>
      <c r="UTA3114" s="206"/>
      <c r="UTB3114" s="206"/>
      <c r="UTC3114" s="206"/>
      <c r="UTD3114" s="206"/>
      <c r="UTE3114" s="206"/>
      <c r="UTF3114" s="206"/>
      <c r="UTG3114" s="206"/>
      <c r="UTH3114" s="206"/>
      <c r="UTI3114" s="206"/>
      <c r="UTJ3114" s="206"/>
      <c r="UTK3114" s="206"/>
      <c r="UTL3114" s="206"/>
      <c r="UTM3114" s="206"/>
      <c r="UTN3114" s="206"/>
      <c r="UTO3114" s="206"/>
      <c r="UTP3114" s="206"/>
      <c r="UTQ3114" s="206"/>
      <c r="UTR3114" s="206"/>
      <c r="UTS3114" s="206"/>
      <c r="UTT3114" s="206"/>
      <c r="UTU3114" s="206"/>
      <c r="UTV3114" s="206"/>
      <c r="UTW3114" s="206"/>
      <c r="UTX3114" s="206"/>
      <c r="UTY3114" s="206"/>
      <c r="UTZ3114" s="206"/>
      <c r="UUA3114" s="206"/>
      <c r="UUB3114" s="206"/>
      <c r="UUC3114" s="206"/>
      <c r="UUD3114" s="206"/>
      <c r="UUE3114" s="206"/>
      <c r="UUF3114" s="206"/>
      <c r="UUG3114" s="206"/>
      <c r="UUH3114" s="206"/>
      <c r="UUI3114" s="206"/>
      <c r="UUJ3114" s="206"/>
      <c r="UUK3114" s="206"/>
      <c r="UUL3114" s="206"/>
      <c r="UUM3114" s="206"/>
      <c r="UUN3114" s="206"/>
      <c r="UUO3114" s="206"/>
      <c r="UUP3114" s="206"/>
      <c r="UUQ3114" s="206"/>
      <c r="UUR3114" s="206"/>
      <c r="UUS3114" s="206"/>
      <c r="UUT3114" s="206"/>
      <c r="UUU3114" s="206"/>
      <c r="UUV3114" s="206"/>
      <c r="UUW3114" s="206"/>
      <c r="UUX3114" s="206"/>
      <c r="UUY3114" s="206"/>
      <c r="UUZ3114" s="206"/>
      <c r="UVA3114" s="206"/>
      <c r="UVB3114" s="206"/>
      <c r="UVC3114" s="206"/>
      <c r="UVD3114" s="206"/>
      <c r="UVE3114" s="206"/>
      <c r="UVF3114" s="206"/>
      <c r="UVG3114" s="206"/>
      <c r="UVH3114" s="206"/>
      <c r="UVI3114" s="206"/>
      <c r="UVJ3114" s="206"/>
      <c r="UVK3114" s="206"/>
      <c r="UVL3114" s="206"/>
      <c r="UVM3114" s="206"/>
      <c r="UVN3114" s="206"/>
      <c r="UVO3114" s="206"/>
      <c r="UVP3114" s="206"/>
      <c r="UVQ3114" s="206"/>
      <c r="UVR3114" s="206"/>
      <c r="UVS3114" s="206"/>
      <c r="UVT3114" s="206"/>
      <c r="UVU3114" s="206"/>
      <c r="UVV3114" s="206"/>
      <c r="UVW3114" s="206"/>
      <c r="UVX3114" s="206"/>
      <c r="UVY3114" s="206"/>
      <c r="UVZ3114" s="206"/>
      <c r="UWA3114" s="206"/>
      <c r="UWB3114" s="206"/>
      <c r="UWC3114" s="206"/>
      <c r="UWD3114" s="206"/>
      <c r="UWE3114" s="206"/>
      <c r="UWF3114" s="206"/>
      <c r="UWG3114" s="206"/>
      <c r="UWH3114" s="206"/>
      <c r="UWI3114" s="206"/>
      <c r="UWJ3114" s="206"/>
      <c r="UWK3114" s="206"/>
      <c r="UWL3114" s="206"/>
      <c r="UWM3114" s="206"/>
      <c r="UWN3114" s="206"/>
      <c r="UWO3114" s="206"/>
      <c r="UWP3114" s="206"/>
      <c r="UWQ3114" s="206"/>
      <c r="UWR3114" s="206"/>
      <c r="UWS3114" s="206"/>
      <c r="UWT3114" s="206"/>
      <c r="UWU3114" s="206"/>
      <c r="UWV3114" s="206"/>
      <c r="UWW3114" s="206"/>
      <c r="UWX3114" s="206"/>
      <c r="UWY3114" s="206"/>
      <c r="UWZ3114" s="206"/>
      <c r="UXA3114" s="206"/>
      <c r="UXB3114" s="206"/>
      <c r="UXC3114" s="206"/>
      <c r="UXD3114" s="206"/>
      <c r="UXE3114" s="206"/>
      <c r="UXF3114" s="206"/>
      <c r="UXG3114" s="206"/>
      <c r="UXH3114" s="206"/>
      <c r="UXI3114" s="206"/>
      <c r="UXJ3114" s="206"/>
      <c r="UXK3114" s="206"/>
      <c r="UXL3114" s="206"/>
      <c r="UXM3114" s="206"/>
      <c r="UXN3114" s="206"/>
      <c r="UXO3114" s="206"/>
      <c r="UXP3114" s="206"/>
      <c r="UXQ3114" s="206"/>
      <c r="UXR3114" s="206"/>
      <c r="UXS3114" s="206"/>
      <c r="UXT3114" s="206"/>
      <c r="UXU3114" s="206"/>
      <c r="UXV3114" s="206"/>
      <c r="UXW3114" s="206"/>
      <c r="UXX3114" s="206"/>
      <c r="UXY3114" s="206"/>
      <c r="UXZ3114" s="206"/>
      <c r="UYA3114" s="206"/>
      <c r="UYB3114" s="206"/>
      <c r="UYC3114" s="206"/>
      <c r="UYD3114" s="206"/>
      <c r="UYE3114" s="206"/>
      <c r="UYF3114" s="206"/>
      <c r="UYG3114" s="206"/>
      <c r="UYH3114" s="206"/>
      <c r="UYI3114" s="206"/>
      <c r="UYJ3114" s="206"/>
      <c r="UYK3114" s="206"/>
      <c r="UYL3114" s="206"/>
      <c r="UYM3114" s="206"/>
      <c r="UYN3114" s="206"/>
      <c r="UYO3114" s="206"/>
      <c r="UYP3114" s="206"/>
      <c r="UYQ3114" s="206"/>
      <c r="UYR3114" s="206"/>
      <c r="UYS3114" s="206"/>
      <c r="UYT3114" s="206"/>
      <c r="UYU3114" s="206"/>
      <c r="UYV3114" s="206"/>
      <c r="UYW3114" s="206"/>
      <c r="UYX3114" s="206"/>
      <c r="UYY3114" s="206"/>
      <c r="UYZ3114" s="206"/>
      <c r="UZA3114" s="206"/>
      <c r="UZB3114" s="206"/>
      <c r="UZC3114" s="206"/>
      <c r="UZD3114" s="206"/>
      <c r="UZE3114" s="206"/>
      <c r="UZF3114" s="206"/>
      <c r="UZG3114" s="206"/>
      <c r="UZH3114" s="206"/>
      <c r="UZI3114" s="206"/>
      <c r="UZJ3114" s="206"/>
      <c r="UZK3114" s="206"/>
      <c r="UZL3114" s="206"/>
      <c r="UZM3114" s="206"/>
      <c r="UZN3114" s="206"/>
      <c r="UZO3114" s="206"/>
      <c r="UZP3114" s="206"/>
      <c r="UZQ3114" s="206"/>
      <c r="UZR3114" s="206"/>
      <c r="UZS3114" s="206"/>
      <c r="UZT3114" s="206"/>
      <c r="UZU3114" s="206"/>
      <c r="UZV3114" s="206"/>
      <c r="UZW3114" s="206"/>
      <c r="UZX3114" s="206"/>
      <c r="UZY3114" s="206"/>
      <c r="UZZ3114" s="206"/>
      <c r="VAA3114" s="206"/>
      <c r="VAB3114" s="206"/>
      <c r="VAC3114" s="206"/>
      <c r="VAD3114" s="206"/>
      <c r="VAE3114" s="206"/>
      <c r="VAF3114" s="206"/>
      <c r="VAG3114" s="206"/>
      <c r="VAH3114" s="206"/>
      <c r="VAI3114" s="206"/>
      <c r="VAJ3114" s="206"/>
      <c r="VAK3114" s="206"/>
      <c r="VAL3114" s="206"/>
      <c r="VAM3114" s="206"/>
      <c r="VAN3114" s="206"/>
      <c r="VAO3114" s="206"/>
      <c r="VAP3114" s="206"/>
      <c r="VAQ3114" s="206"/>
      <c r="VAR3114" s="206"/>
      <c r="VAS3114" s="206"/>
      <c r="VAT3114" s="206"/>
      <c r="VAU3114" s="206"/>
      <c r="VAV3114" s="206"/>
      <c r="VAW3114" s="206"/>
      <c r="VAX3114" s="206"/>
      <c r="VAY3114" s="206"/>
      <c r="VAZ3114" s="206"/>
      <c r="VBA3114" s="206"/>
      <c r="VBB3114" s="206"/>
      <c r="VBC3114" s="206"/>
      <c r="VBD3114" s="206"/>
      <c r="VBE3114" s="206"/>
      <c r="VBF3114" s="206"/>
      <c r="VBG3114" s="206"/>
      <c r="VBH3114" s="206"/>
      <c r="VBI3114" s="206"/>
      <c r="VBJ3114" s="206"/>
      <c r="VBK3114" s="206"/>
      <c r="VBL3114" s="206"/>
      <c r="VBM3114" s="206"/>
      <c r="VBN3114" s="206"/>
      <c r="VBO3114" s="206"/>
      <c r="VBP3114" s="206"/>
      <c r="VBQ3114" s="206"/>
      <c r="VBR3114" s="206"/>
      <c r="VBS3114" s="206"/>
      <c r="VBT3114" s="206"/>
      <c r="VBU3114" s="206"/>
      <c r="VBV3114" s="206"/>
      <c r="VBW3114" s="206"/>
      <c r="VBX3114" s="206"/>
      <c r="VBY3114" s="206"/>
      <c r="VBZ3114" s="206"/>
      <c r="VCA3114" s="206"/>
      <c r="VCB3114" s="206"/>
      <c r="VCC3114" s="206"/>
      <c r="VCD3114" s="206"/>
      <c r="VCE3114" s="206"/>
      <c r="VCF3114" s="206"/>
      <c r="VCG3114" s="206"/>
      <c r="VCH3114" s="206"/>
      <c r="VCI3114" s="206"/>
      <c r="VCJ3114" s="206"/>
      <c r="VCK3114" s="206"/>
      <c r="VCL3114" s="206"/>
      <c r="VCM3114" s="206"/>
      <c r="VCN3114" s="206"/>
      <c r="VCO3114" s="206"/>
      <c r="VCP3114" s="206"/>
      <c r="VCQ3114" s="206"/>
      <c r="VCR3114" s="206"/>
      <c r="VCS3114" s="206"/>
      <c r="VCT3114" s="206"/>
      <c r="VCU3114" s="206"/>
      <c r="VCV3114" s="206"/>
      <c r="VCW3114" s="206"/>
      <c r="VCX3114" s="206"/>
      <c r="VCY3114" s="206"/>
      <c r="VCZ3114" s="206"/>
      <c r="VDA3114" s="206"/>
      <c r="VDB3114" s="206"/>
      <c r="VDC3114" s="206"/>
      <c r="VDD3114" s="206"/>
      <c r="VDE3114" s="206"/>
      <c r="VDF3114" s="206"/>
      <c r="VDG3114" s="206"/>
      <c r="VDH3114" s="206"/>
      <c r="VDI3114" s="206"/>
      <c r="VDJ3114" s="206"/>
      <c r="VDK3114" s="206"/>
      <c r="VDL3114" s="206"/>
      <c r="VDM3114" s="206"/>
      <c r="VDN3114" s="206"/>
      <c r="VDO3114" s="206"/>
      <c r="VDP3114" s="206"/>
      <c r="VDQ3114" s="206"/>
      <c r="VDR3114" s="206"/>
      <c r="VDS3114" s="206"/>
      <c r="VDT3114" s="206"/>
      <c r="VDU3114" s="206"/>
      <c r="VDV3114" s="206"/>
      <c r="VDW3114" s="206"/>
      <c r="VDX3114" s="206"/>
      <c r="VDY3114" s="206"/>
      <c r="VDZ3114" s="206"/>
      <c r="VEA3114" s="206"/>
      <c r="VEB3114" s="206"/>
      <c r="VEC3114" s="206"/>
      <c r="VED3114" s="206"/>
      <c r="VEE3114" s="206"/>
      <c r="VEF3114" s="206"/>
      <c r="VEG3114" s="206"/>
      <c r="VEH3114" s="206"/>
      <c r="VEI3114" s="206"/>
      <c r="VEJ3114" s="206"/>
      <c r="VEK3114" s="206"/>
      <c r="VEL3114" s="206"/>
      <c r="VEM3114" s="206"/>
      <c r="VEN3114" s="206"/>
      <c r="VEO3114" s="206"/>
      <c r="VEP3114" s="206"/>
      <c r="VEQ3114" s="206"/>
      <c r="VER3114" s="206"/>
      <c r="VES3114" s="206"/>
      <c r="VET3114" s="206"/>
      <c r="VEU3114" s="206"/>
      <c r="VEV3114" s="206"/>
      <c r="VEW3114" s="206"/>
      <c r="VEX3114" s="206"/>
      <c r="VEY3114" s="206"/>
      <c r="VEZ3114" s="206"/>
      <c r="VFA3114" s="206"/>
      <c r="VFB3114" s="206"/>
      <c r="VFC3114" s="206"/>
      <c r="VFD3114" s="206"/>
      <c r="VFE3114" s="206"/>
      <c r="VFF3114" s="206"/>
      <c r="VFG3114" s="206"/>
      <c r="VFH3114" s="206"/>
      <c r="VFI3114" s="206"/>
      <c r="VFJ3114" s="206"/>
      <c r="VFK3114" s="206"/>
      <c r="VFL3114" s="206"/>
      <c r="VFM3114" s="206"/>
      <c r="VFN3114" s="206"/>
      <c r="VFO3114" s="206"/>
      <c r="VFP3114" s="206"/>
      <c r="VFQ3114" s="206"/>
      <c r="VFR3114" s="206"/>
      <c r="VFS3114" s="206"/>
      <c r="VFT3114" s="206"/>
      <c r="VFU3114" s="206"/>
      <c r="VFV3114" s="206"/>
      <c r="VFW3114" s="206"/>
      <c r="VFX3114" s="206"/>
      <c r="VFY3114" s="206"/>
      <c r="VFZ3114" s="206"/>
      <c r="VGA3114" s="206"/>
      <c r="VGB3114" s="206"/>
      <c r="VGC3114" s="206"/>
      <c r="VGD3114" s="206"/>
      <c r="VGE3114" s="206"/>
      <c r="VGF3114" s="206"/>
      <c r="VGG3114" s="206"/>
      <c r="VGH3114" s="206"/>
      <c r="VGI3114" s="206"/>
      <c r="VGJ3114" s="206"/>
      <c r="VGK3114" s="206"/>
      <c r="VGL3114" s="206"/>
      <c r="VGM3114" s="206"/>
      <c r="VGN3114" s="206"/>
      <c r="VGO3114" s="206"/>
      <c r="VGP3114" s="206"/>
      <c r="VGQ3114" s="206"/>
      <c r="VGR3114" s="206"/>
      <c r="VGS3114" s="206"/>
      <c r="VGT3114" s="206"/>
      <c r="VGU3114" s="206"/>
      <c r="VGV3114" s="206"/>
      <c r="VGW3114" s="206"/>
      <c r="VGX3114" s="206"/>
      <c r="VGY3114" s="206"/>
      <c r="VGZ3114" s="206"/>
      <c r="VHA3114" s="206"/>
      <c r="VHB3114" s="206"/>
      <c r="VHC3114" s="206"/>
      <c r="VHD3114" s="206"/>
      <c r="VHE3114" s="206"/>
      <c r="VHF3114" s="206"/>
      <c r="VHG3114" s="206"/>
      <c r="VHH3114" s="206"/>
      <c r="VHI3114" s="206"/>
      <c r="VHJ3114" s="206"/>
      <c r="VHK3114" s="206"/>
      <c r="VHL3114" s="206"/>
      <c r="VHM3114" s="206"/>
      <c r="VHN3114" s="206"/>
      <c r="VHO3114" s="206"/>
      <c r="VHP3114" s="206"/>
      <c r="VHQ3114" s="206"/>
      <c r="VHR3114" s="206"/>
      <c r="VHS3114" s="206"/>
      <c r="VHT3114" s="206"/>
      <c r="VHU3114" s="206"/>
      <c r="VHV3114" s="206"/>
      <c r="VHW3114" s="206"/>
      <c r="VHX3114" s="206"/>
      <c r="VHY3114" s="206"/>
      <c r="VHZ3114" s="206"/>
      <c r="VIA3114" s="206"/>
      <c r="VIB3114" s="206"/>
      <c r="VIC3114" s="206"/>
      <c r="VID3114" s="206"/>
      <c r="VIE3114" s="206"/>
      <c r="VIF3114" s="206"/>
      <c r="VIG3114" s="206"/>
      <c r="VIH3114" s="206"/>
      <c r="VII3114" s="206"/>
      <c r="VIJ3114" s="206"/>
      <c r="VIK3114" s="206"/>
      <c r="VIL3114" s="206"/>
      <c r="VIM3114" s="206"/>
      <c r="VIN3114" s="206"/>
      <c r="VIO3114" s="206"/>
      <c r="VIP3114" s="206"/>
      <c r="VIQ3114" s="206"/>
      <c r="VIR3114" s="206"/>
      <c r="VIS3114" s="206"/>
      <c r="VIT3114" s="206"/>
      <c r="VIU3114" s="206"/>
      <c r="VIV3114" s="206"/>
      <c r="VIW3114" s="206"/>
      <c r="VIX3114" s="206"/>
      <c r="VIY3114" s="206"/>
      <c r="VIZ3114" s="206"/>
      <c r="VJA3114" s="206"/>
      <c r="VJB3114" s="206"/>
      <c r="VJC3114" s="206"/>
      <c r="VJD3114" s="206"/>
      <c r="VJE3114" s="206"/>
      <c r="VJF3114" s="206"/>
      <c r="VJG3114" s="206"/>
      <c r="VJH3114" s="206"/>
      <c r="VJI3114" s="206"/>
      <c r="VJJ3114" s="206"/>
      <c r="VJK3114" s="206"/>
      <c r="VJL3114" s="206"/>
      <c r="VJM3114" s="206"/>
      <c r="VJN3114" s="206"/>
      <c r="VJO3114" s="206"/>
      <c r="VJP3114" s="206"/>
      <c r="VJQ3114" s="206"/>
      <c r="VJR3114" s="206"/>
      <c r="VJS3114" s="206"/>
      <c r="VJT3114" s="206"/>
      <c r="VJU3114" s="206"/>
      <c r="VJV3114" s="206"/>
      <c r="VJW3114" s="206"/>
      <c r="VJX3114" s="206"/>
      <c r="VJY3114" s="206"/>
      <c r="VJZ3114" s="206"/>
      <c r="VKA3114" s="206"/>
      <c r="VKB3114" s="206"/>
      <c r="VKC3114" s="206"/>
      <c r="VKD3114" s="206"/>
      <c r="VKE3114" s="206"/>
      <c r="VKF3114" s="206"/>
      <c r="VKG3114" s="206"/>
      <c r="VKH3114" s="206"/>
      <c r="VKI3114" s="206"/>
      <c r="VKJ3114" s="206"/>
      <c r="VKK3114" s="206"/>
      <c r="VKL3114" s="206"/>
      <c r="VKM3114" s="206"/>
      <c r="VKN3114" s="206"/>
      <c r="VKO3114" s="206"/>
      <c r="VKP3114" s="206"/>
      <c r="VKQ3114" s="206"/>
      <c r="VKR3114" s="206"/>
      <c r="VKS3114" s="206"/>
      <c r="VKT3114" s="206"/>
      <c r="VKU3114" s="206"/>
      <c r="VKV3114" s="206"/>
      <c r="VKW3114" s="206"/>
      <c r="VKX3114" s="206"/>
      <c r="VKY3114" s="206"/>
      <c r="VKZ3114" s="206"/>
      <c r="VLA3114" s="206"/>
      <c r="VLB3114" s="206"/>
      <c r="VLC3114" s="206"/>
      <c r="VLD3114" s="206"/>
      <c r="VLE3114" s="206"/>
      <c r="VLF3114" s="206"/>
      <c r="VLG3114" s="206"/>
      <c r="VLH3114" s="206"/>
      <c r="VLI3114" s="206"/>
      <c r="VLJ3114" s="206"/>
      <c r="VLK3114" s="206"/>
      <c r="VLL3114" s="206"/>
      <c r="VLM3114" s="206"/>
      <c r="VLN3114" s="206"/>
      <c r="VLO3114" s="206"/>
      <c r="VLP3114" s="206"/>
      <c r="VLQ3114" s="206"/>
      <c r="VLR3114" s="206"/>
      <c r="VLS3114" s="206"/>
      <c r="VLT3114" s="206"/>
      <c r="VLU3114" s="206"/>
      <c r="VLV3114" s="206"/>
      <c r="VLW3114" s="206"/>
      <c r="VLX3114" s="206"/>
      <c r="VLY3114" s="206"/>
      <c r="VLZ3114" s="206"/>
      <c r="VMA3114" s="206"/>
      <c r="VMB3114" s="206"/>
      <c r="VMC3114" s="206"/>
      <c r="VMD3114" s="206"/>
      <c r="VME3114" s="206"/>
      <c r="VMF3114" s="206"/>
      <c r="VMG3114" s="206"/>
      <c r="VMH3114" s="206"/>
      <c r="VMI3114" s="206"/>
      <c r="VMJ3114" s="206"/>
      <c r="VMK3114" s="206"/>
      <c r="VML3114" s="206"/>
      <c r="VMM3114" s="206"/>
      <c r="VMN3114" s="206"/>
      <c r="VMO3114" s="206"/>
      <c r="VMP3114" s="206"/>
      <c r="VMQ3114" s="206"/>
      <c r="VMR3114" s="206"/>
      <c r="VMS3114" s="206"/>
      <c r="VMT3114" s="206"/>
      <c r="VMU3114" s="206"/>
      <c r="VMV3114" s="206"/>
      <c r="VMW3114" s="206"/>
      <c r="VMX3114" s="206"/>
      <c r="VMY3114" s="206"/>
      <c r="VMZ3114" s="206"/>
      <c r="VNA3114" s="206"/>
      <c r="VNB3114" s="206"/>
      <c r="VNC3114" s="206"/>
      <c r="VND3114" s="206"/>
      <c r="VNE3114" s="206"/>
      <c r="VNF3114" s="206"/>
      <c r="VNG3114" s="206"/>
      <c r="VNH3114" s="206"/>
      <c r="VNI3114" s="206"/>
      <c r="VNJ3114" s="206"/>
      <c r="VNK3114" s="206"/>
      <c r="VNL3114" s="206"/>
      <c r="VNM3114" s="206"/>
      <c r="VNN3114" s="206"/>
      <c r="VNO3114" s="206"/>
      <c r="VNP3114" s="206"/>
      <c r="VNQ3114" s="206"/>
      <c r="VNR3114" s="206"/>
      <c r="VNS3114" s="206"/>
      <c r="VNT3114" s="206"/>
      <c r="VNU3114" s="206"/>
      <c r="VNV3114" s="206"/>
      <c r="VNW3114" s="206"/>
      <c r="VNX3114" s="206"/>
      <c r="VNY3114" s="206"/>
      <c r="VNZ3114" s="206"/>
      <c r="VOA3114" s="206"/>
      <c r="VOB3114" s="206"/>
      <c r="VOC3114" s="206"/>
      <c r="VOD3114" s="206"/>
      <c r="VOE3114" s="206"/>
      <c r="VOF3114" s="206"/>
      <c r="VOG3114" s="206"/>
      <c r="VOH3114" s="206"/>
      <c r="VOI3114" s="206"/>
      <c r="VOJ3114" s="206"/>
      <c r="VOK3114" s="206"/>
      <c r="VOL3114" s="206"/>
      <c r="VOM3114" s="206"/>
      <c r="VON3114" s="206"/>
      <c r="VOO3114" s="206"/>
      <c r="VOP3114" s="206"/>
      <c r="VOQ3114" s="206"/>
      <c r="VOR3114" s="206"/>
      <c r="VOS3114" s="206"/>
      <c r="VOT3114" s="206"/>
      <c r="VOU3114" s="206"/>
      <c r="VOV3114" s="206"/>
      <c r="VOW3114" s="206"/>
      <c r="VOX3114" s="206"/>
      <c r="VOY3114" s="206"/>
      <c r="VOZ3114" s="206"/>
      <c r="VPA3114" s="206"/>
      <c r="VPB3114" s="206"/>
      <c r="VPC3114" s="206"/>
      <c r="VPD3114" s="206"/>
      <c r="VPE3114" s="206"/>
      <c r="VPF3114" s="206"/>
      <c r="VPG3114" s="206"/>
      <c r="VPH3114" s="206"/>
      <c r="VPI3114" s="206"/>
      <c r="VPJ3114" s="206"/>
      <c r="VPK3114" s="206"/>
      <c r="VPL3114" s="206"/>
      <c r="VPM3114" s="206"/>
      <c r="VPN3114" s="206"/>
      <c r="VPO3114" s="206"/>
      <c r="VPP3114" s="206"/>
      <c r="VPQ3114" s="206"/>
      <c r="VPR3114" s="206"/>
      <c r="VPS3114" s="206"/>
      <c r="VPT3114" s="206"/>
      <c r="VPU3114" s="206"/>
      <c r="VPV3114" s="206"/>
      <c r="VPW3114" s="206"/>
      <c r="VPX3114" s="206"/>
      <c r="VPY3114" s="206"/>
      <c r="VPZ3114" s="206"/>
      <c r="VQA3114" s="206"/>
      <c r="VQB3114" s="206"/>
      <c r="VQC3114" s="206"/>
      <c r="VQD3114" s="206"/>
      <c r="VQE3114" s="206"/>
      <c r="VQF3114" s="206"/>
      <c r="VQG3114" s="206"/>
      <c r="VQH3114" s="206"/>
      <c r="VQI3114" s="206"/>
      <c r="VQJ3114" s="206"/>
      <c r="VQK3114" s="206"/>
      <c r="VQL3114" s="206"/>
      <c r="VQM3114" s="206"/>
      <c r="VQN3114" s="206"/>
      <c r="VQO3114" s="206"/>
      <c r="VQP3114" s="206"/>
      <c r="VQQ3114" s="206"/>
      <c r="VQR3114" s="206"/>
      <c r="VQS3114" s="206"/>
      <c r="VQT3114" s="206"/>
      <c r="VQU3114" s="206"/>
      <c r="VQV3114" s="206"/>
      <c r="VQW3114" s="206"/>
      <c r="VQX3114" s="206"/>
      <c r="VQY3114" s="206"/>
      <c r="VQZ3114" s="206"/>
      <c r="VRA3114" s="206"/>
      <c r="VRB3114" s="206"/>
      <c r="VRC3114" s="206"/>
      <c r="VRD3114" s="206"/>
      <c r="VRE3114" s="206"/>
      <c r="VRF3114" s="206"/>
      <c r="VRG3114" s="206"/>
      <c r="VRH3114" s="206"/>
      <c r="VRI3114" s="206"/>
      <c r="VRJ3114" s="206"/>
      <c r="VRK3114" s="206"/>
      <c r="VRL3114" s="206"/>
      <c r="VRM3114" s="206"/>
      <c r="VRN3114" s="206"/>
      <c r="VRO3114" s="206"/>
      <c r="VRP3114" s="206"/>
      <c r="VRQ3114" s="206"/>
      <c r="VRR3114" s="206"/>
      <c r="VRS3114" s="206"/>
      <c r="VRT3114" s="206"/>
      <c r="VRU3114" s="206"/>
      <c r="VRV3114" s="206"/>
      <c r="VRW3114" s="206"/>
      <c r="VRX3114" s="206"/>
      <c r="VRY3114" s="206"/>
      <c r="VRZ3114" s="206"/>
      <c r="VSA3114" s="206"/>
      <c r="VSB3114" s="206"/>
      <c r="VSC3114" s="206"/>
      <c r="VSD3114" s="206"/>
      <c r="VSE3114" s="206"/>
      <c r="VSF3114" s="206"/>
      <c r="VSG3114" s="206"/>
      <c r="VSH3114" s="206"/>
      <c r="VSI3114" s="206"/>
      <c r="VSJ3114" s="206"/>
      <c r="VSK3114" s="206"/>
      <c r="VSL3114" s="206"/>
      <c r="VSM3114" s="206"/>
      <c r="VSN3114" s="206"/>
      <c r="VSO3114" s="206"/>
      <c r="VSP3114" s="206"/>
      <c r="VSQ3114" s="206"/>
      <c r="VSR3114" s="206"/>
      <c r="VSS3114" s="206"/>
      <c r="VST3114" s="206"/>
      <c r="VSU3114" s="206"/>
      <c r="VSV3114" s="206"/>
      <c r="VSW3114" s="206"/>
      <c r="VSX3114" s="206"/>
      <c r="VSY3114" s="206"/>
      <c r="VSZ3114" s="206"/>
      <c r="VTA3114" s="206"/>
      <c r="VTB3114" s="206"/>
      <c r="VTC3114" s="206"/>
      <c r="VTD3114" s="206"/>
      <c r="VTE3114" s="206"/>
      <c r="VTF3114" s="206"/>
      <c r="VTG3114" s="206"/>
      <c r="VTH3114" s="206"/>
      <c r="VTI3114" s="206"/>
      <c r="VTJ3114" s="206"/>
      <c r="VTK3114" s="206"/>
      <c r="VTL3114" s="206"/>
      <c r="VTM3114" s="206"/>
      <c r="VTN3114" s="206"/>
      <c r="VTO3114" s="206"/>
      <c r="VTP3114" s="206"/>
      <c r="VTQ3114" s="206"/>
      <c r="VTR3114" s="206"/>
      <c r="VTS3114" s="206"/>
      <c r="VTT3114" s="206"/>
      <c r="VTU3114" s="206"/>
      <c r="VTV3114" s="206"/>
      <c r="VTW3114" s="206"/>
      <c r="VTX3114" s="206"/>
      <c r="VTY3114" s="206"/>
      <c r="VTZ3114" s="206"/>
      <c r="VUA3114" s="206"/>
      <c r="VUB3114" s="206"/>
      <c r="VUC3114" s="206"/>
      <c r="VUD3114" s="206"/>
      <c r="VUE3114" s="206"/>
      <c r="VUF3114" s="206"/>
      <c r="VUG3114" s="206"/>
      <c r="VUH3114" s="206"/>
      <c r="VUI3114" s="206"/>
      <c r="VUJ3114" s="206"/>
      <c r="VUK3114" s="206"/>
      <c r="VUL3114" s="206"/>
      <c r="VUM3114" s="206"/>
      <c r="VUN3114" s="206"/>
      <c r="VUO3114" s="206"/>
      <c r="VUP3114" s="206"/>
      <c r="VUQ3114" s="206"/>
      <c r="VUR3114" s="206"/>
      <c r="VUS3114" s="206"/>
      <c r="VUT3114" s="206"/>
      <c r="VUU3114" s="206"/>
      <c r="VUV3114" s="206"/>
      <c r="VUW3114" s="206"/>
      <c r="VUX3114" s="206"/>
      <c r="VUY3114" s="206"/>
      <c r="VUZ3114" s="206"/>
      <c r="VVA3114" s="206"/>
      <c r="VVB3114" s="206"/>
      <c r="VVC3114" s="206"/>
      <c r="VVD3114" s="206"/>
      <c r="VVE3114" s="206"/>
      <c r="VVF3114" s="206"/>
      <c r="VVG3114" s="206"/>
      <c r="VVH3114" s="206"/>
      <c r="VVI3114" s="206"/>
      <c r="VVJ3114" s="206"/>
      <c r="VVK3114" s="206"/>
      <c r="VVL3114" s="206"/>
      <c r="VVM3114" s="206"/>
      <c r="VVN3114" s="206"/>
      <c r="VVO3114" s="206"/>
      <c r="VVP3114" s="206"/>
      <c r="VVQ3114" s="206"/>
      <c r="VVR3114" s="206"/>
      <c r="VVS3114" s="206"/>
      <c r="VVT3114" s="206"/>
      <c r="VVU3114" s="206"/>
      <c r="VVV3114" s="206"/>
      <c r="VVW3114" s="206"/>
      <c r="VVX3114" s="206"/>
      <c r="VVY3114" s="206"/>
      <c r="VVZ3114" s="206"/>
      <c r="VWA3114" s="206"/>
      <c r="VWB3114" s="206"/>
      <c r="VWC3114" s="206"/>
      <c r="VWD3114" s="206"/>
      <c r="VWE3114" s="206"/>
      <c r="VWF3114" s="206"/>
      <c r="VWG3114" s="206"/>
      <c r="VWH3114" s="206"/>
      <c r="VWI3114" s="206"/>
      <c r="VWJ3114" s="206"/>
      <c r="VWK3114" s="206"/>
      <c r="VWL3114" s="206"/>
      <c r="VWM3114" s="206"/>
      <c r="VWN3114" s="206"/>
      <c r="VWO3114" s="206"/>
      <c r="VWP3114" s="206"/>
      <c r="VWQ3114" s="206"/>
      <c r="VWR3114" s="206"/>
      <c r="VWS3114" s="206"/>
      <c r="VWT3114" s="206"/>
      <c r="VWU3114" s="206"/>
      <c r="VWV3114" s="206"/>
      <c r="VWW3114" s="206"/>
      <c r="VWX3114" s="206"/>
      <c r="VWY3114" s="206"/>
      <c r="VWZ3114" s="206"/>
      <c r="VXA3114" s="206"/>
      <c r="VXB3114" s="206"/>
      <c r="VXC3114" s="206"/>
      <c r="VXD3114" s="206"/>
      <c r="VXE3114" s="206"/>
      <c r="VXF3114" s="206"/>
      <c r="VXG3114" s="206"/>
      <c r="VXH3114" s="206"/>
      <c r="VXI3114" s="206"/>
      <c r="VXJ3114" s="206"/>
      <c r="VXK3114" s="206"/>
      <c r="VXL3114" s="206"/>
      <c r="VXM3114" s="206"/>
      <c r="VXN3114" s="206"/>
      <c r="VXO3114" s="206"/>
      <c r="VXP3114" s="206"/>
      <c r="VXQ3114" s="206"/>
      <c r="VXR3114" s="206"/>
      <c r="VXS3114" s="206"/>
      <c r="VXT3114" s="206"/>
      <c r="VXU3114" s="206"/>
      <c r="VXV3114" s="206"/>
      <c r="VXW3114" s="206"/>
      <c r="VXX3114" s="206"/>
      <c r="VXY3114" s="206"/>
      <c r="VXZ3114" s="206"/>
      <c r="VYA3114" s="206"/>
      <c r="VYB3114" s="206"/>
      <c r="VYC3114" s="206"/>
      <c r="VYD3114" s="206"/>
      <c r="VYE3114" s="206"/>
      <c r="VYF3114" s="206"/>
      <c r="VYG3114" s="206"/>
      <c r="VYH3114" s="206"/>
      <c r="VYI3114" s="206"/>
      <c r="VYJ3114" s="206"/>
      <c r="VYK3114" s="206"/>
      <c r="VYL3114" s="206"/>
      <c r="VYM3114" s="206"/>
      <c r="VYN3114" s="206"/>
      <c r="VYO3114" s="206"/>
      <c r="VYP3114" s="206"/>
      <c r="VYQ3114" s="206"/>
      <c r="VYR3114" s="206"/>
      <c r="VYS3114" s="206"/>
      <c r="VYT3114" s="206"/>
      <c r="VYU3114" s="206"/>
      <c r="VYV3114" s="206"/>
      <c r="VYW3114" s="206"/>
      <c r="VYX3114" s="206"/>
      <c r="VYY3114" s="206"/>
      <c r="VYZ3114" s="206"/>
      <c r="VZA3114" s="206"/>
      <c r="VZB3114" s="206"/>
      <c r="VZC3114" s="206"/>
      <c r="VZD3114" s="206"/>
      <c r="VZE3114" s="206"/>
      <c r="VZF3114" s="206"/>
      <c r="VZG3114" s="206"/>
      <c r="VZH3114" s="206"/>
      <c r="VZI3114" s="206"/>
      <c r="VZJ3114" s="206"/>
      <c r="VZK3114" s="206"/>
      <c r="VZL3114" s="206"/>
      <c r="VZM3114" s="206"/>
      <c r="VZN3114" s="206"/>
      <c r="VZO3114" s="206"/>
      <c r="VZP3114" s="206"/>
      <c r="VZQ3114" s="206"/>
      <c r="VZR3114" s="206"/>
      <c r="VZS3114" s="206"/>
      <c r="VZT3114" s="206"/>
      <c r="VZU3114" s="206"/>
      <c r="VZV3114" s="206"/>
      <c r="VZW3114" s="206"/>
      <c r="VZX3114" s="206"/>
      <c r="VZY3114" s="206"/>
      <c r="VZZ3114" s="206"/>
      <c r="WAA3114" s="206"/>
      <c r="WAB3114" s="206"/>
      <c r="WAC3114" s="206"/>
      <c r="WAD3114" s="206"/>
      <c r="WAE3114" s="206"/>
      <c r="WAF3114" s="206"/>
      <c r="WAG3114" s="206"/>
      <c r="WAH3114" s="206"/>
      <c r="WAI3114" s="206"/>
      <c r="WAJ3114" s="206"/>
      <c r="WAK3114" s="206"/>
      <c r="WAL3114" s="206"/>
      <c r="WAM3114" s="206"/>
      <c r="WAN3114" s="206"/>
      <c r="WAO3114" s="206"/>
      <c r="WAP3114" s="206"/>
      <c r="WAQ3114" s="206"/>
      <c r="WAR3114" s="206"/>
      <c r="WAS3114" s="206"/>
      <c r="WAT3114" s="206"/>
      <c r="WAU3114" s="206"/>
      <c r="WAV3114" s="206"/>
      <c r="WAW3114" s="206"/>
      <c r="WAX3114" s="206"/>
      <c r="WAY3114" s="206"/>
      <c r="WAZ3114" s="206"/>
      <c r="WBA3114" s="206"/>
      <c r="WBB3114" s="206"/>
      <c r="WBC3114" s="206"/>
      <c r="WBD3114" s="206"/>
      <c r="WBE3114" s="206"/>
      <c r="WBF3114" s="206"/>
      <c r="WBG3114" s="206"/>
      <c r="WBH3114" s="206"/>
      <c r="WBI3114" s="206"/>
      <c r="WBJ3114" s="206"/>
      <c r="WBK3114" s="206"/>
      <c r="WBL3114" s="206"/>
      <c r="WBM3114" s="206"/>
      <c r="WBN3114" s="206"/>
      <c r="WBO3114" s="206"/>
      <c r="WBP3114" s="206"/>
      <c r="WBQ3114" s="206"/>
      <c r="WBR3114" s="206"/>
      <c r="WBS3114" s="206"/>
      <c r="WBT3114" s="206"/>
      <c r="WBU3114" s="206"/>
      <c r="WBV3114" s="206"/>
      <c r="WBW3114" s="206"/>
      <c r="WBX3114" s="206"/>
      <c r="WBY3114" s="206"/>
      <c r="WBZ3114" s="206"/>
      <c r="WCA3114" s="206"/>
      <c r="WCB3114" s="206"/>
      <c r="WCC3114" s="206"/>
      <c r="WCD3114" s="206"/>
      <c r="WCE3114" s="206"/>
      <c r="WCF3114" s="206"/>
      <c r="WCG3114" s="206"/>
      <c r="WCH3114" s="206"/>
      <c r="WCI3114" s="206"/>
      <c r="WCJ3114" s="206"/>
      <c r="WCK3114" s="206"/>
      <c r="WCL3114" s="206"/>
      <c r="WCM3114" s="206"/>
      <c r="WCN3114" s="206"/>
      <c r="WCO3114" s="206"/>
      <c r="WCP3114" s="206"/>
      <c r="WCQ3114" s="206"/>
      <c r="WCR3114" s="206"/>
      <c r="WCS3114" s="206"/>
      <c r="WCT3114" s="206"/>
      <c r="WCU3114" s="206"/>
      <c r="WCV3114" s="206"/>
      <c r="WCW3114" s="206"/>
      <c r="WCX3114" s="206"/>
      <c r="WCY3114" s="206"/>
      <c r="WCZ3114" s="206"/>
      <c r="WDA3114" s="206"/>
      <c r="WDB3114" s="206"/>
      <c r="WDC3114" s="206"/>
      <c r="WDD3114" s="206"/>
      <c r="WDE3114" s="206"/>
      <c r="WDF3114" s="206"/>
      <c r="WDG3114" s="206"/>
      <c r="WDH3114" s="206"/>
      <c r="WDI3114" s="206"/>
      <c r="WDJ3114" s="206"/>
      <c r="WDK3114" s="206"/>
      <c r="WDL3114" s="206"/>
      <c r="WDM3114" s="206"/>
      <c r="WDN3114" s="206"/>
      <c r="WDO3114" s="206"/>
      <c r="WDP3114" s="206"/>
      <c r="WDQ3114" s="206"/>
      <c r="WDR3114" s="206"/>
      <c r="WDS3114" s="206"/>
      <c r="WDT3114" s="206"/>
      <c r="WDU3114" s="206"/>
      <c r="WDV3114" s="206"/>
      <c r="WDW3114" s="206"/>
      <c r="WDX3114" s="206"/>
      <c r="WDY3114" s="206"/>
      <c r="WDZ3114" s="206"/>
      <c r="WEA3114" s="206"/>
      <c r="WEB3114" s="206"/>
      <c r="WEC3114" s="206"/>
      <c r="WED3114" s="206"/>
      <c r="WEE3114" s="206"/>
      <c r="WEF3114" s="206"/>
      <c r="WEG3114" s="206"/>
      <c r="WEH3114" s="206"/>
      <c r="WEI3114" s="206"/>
      <c r="WEJ3114" s="206"/>
      <c r="WEK3114" s="206"/>
      <c r="WEL3114" s="206"/>
      <c r="WEM3114" s="206"/>
      <c r="WEN3114" s="206"/>
      <c r="WEO3114" s="206"/>
      <c r="WEP3114" s="206"/>
      <c r="WEQ3114" s="206"/>
      <c r="WER3114" s="206"/>
      <c r="WES3114" s="206"/>
      <c r="WET3114" s="206"/>
      <c r="WEU3114" s="206"/>
      <c r="WEV3114" s="206"/>
      <c r="WEW3114" s="206"/>
      <c r="WEX3114" s="206"/>
      <c r="WEY3114" s="206"/>
      <c r="WEZ3114" s="206"/>
      <c r="WFA3114" s="206"/>
      <c r="WFB3114" s="206"/>
      <c r="WFC3114" s="206"/>
      <c r="WFD3114" s="206"/>
      <c r="WFE3114" s="206"/>
      <c r="WFF3114" s="206"/>
      <c r="WFG3114" s="206"/>
      <c r="WFH3114" s="206"/>
      <c r="WFI3114" s="206"/>
      <c r="WFJ3114" s="206"/>
      <c r="WFK3114" s="206"/>
      <c r="WFL3114" s="206"/>
      <c r="WFM3114" s="206"/>
      <c r="WFN3114" s="206"/>
      <c r="WFO3114" s="206"/>
      <c r="WFP3114" s="206"/>
      <c r="WFQ3114" s="206"/>
      <c r="WFR3114" s="206"/>
      <c r="WFS3114" s="206"/>
      <c r="WFT3114" s="206"/>
      <c r="WFU3114" s="206"/>
      <c r="WFV3114" s="206"/>
      <c r="WFW3114" s="206"/>
      <c r="WFX3114" s="206"/>
      <c r="WFY3114" s="206"/>
      <c r="WFZ3114" s="206"/>
      <c r="WGA3114" s="206"/>
      <c r="WGB3114" s="206"/>
      <c r="WGC3114" s="206"/>
      <c r="WGD3114" s="206"/>
      <c r="WGE3114" s="206"/>
      <c r="WGF3114" s="206"/>
      <c r="WGG3114" s="206"/>
      <c r="WGH3114" s="206"/>
      <c r="WGI3114" s="206"/>
      <c r="WGJ3114" s="206"/>
      <c r="WGK3114" s="206"/>
      <c r="WGL3114" s="206"/>
      <c r="WGM3114" s="206"/>
      <c r="WGN3114" s="206"/>
      <c r="WGO3114" s="206"/>
      <c r="WGP3114" s="206"/>
      <c r="WGQ3114" s="206"/>
      <c r="WGR3114" s="206"/>
      <c r="WGS3114" s="206"/>
      <c r="WGT3114" s="206"/>
      <c r="WGU3114" s="206"/>
      <c r="WGV3114" s="206"/>
      <c r="WGW3114" s="206"/>
      <c r="WGX3114" s="206"/>
      <c r="WGY3114" s="206"/>
      <c r="WGZ3114" s="206"/>
      <c r="WHA3114" s="206"/>
      <c r="WHB3114" s="206"/>
      <c r="WHC3114" s="206"/>
      <c r="WHD3114" s="206"/>
      <c r="WHE3114" s="206"/>
      <c r="WHF3114" s="206"/>
      <c r="WHG3114" s="206"/>
      <c r="WHH3114" s="206"/>
      <c r="WHI3114" s="206"/>
      <c r="WHJ3114" s="206"/>
      <c r="WHK3114" s="206"/>
      <c r="WHL3114" s="206"/>
      <c r="WHM3114" s="206"/>
      <c r="WHN3114" s="206"/>
      <c r="WHO3114" s="206"/>
      <c r="WHP3114" s="206"/>
      <c r="WHQ3114" s="206"/>
      <c r="WHR3114" s="206"/>
      <c r="WHS3114" s="206"/>
      <c r="WHT3114" s="206"/>
      <c r="WHU3114" s="206"/>
      <c r="WHV3114" s="206"/>
      <c r="WHW3114" s="206"/>
      <c r="WHX3114" s="206"/>
      <c r="WHY3114" s="206"/>
      <c r="WHZ3114" s="206"/>
      <c r="WIA3114" s="206"/>
      <c r="WIB3114" s="206"/>
      <c r="WIC3114" s="206"/>
      <c r="WID3114" s="206"/>
      <c r="WIE3114" s="206"/>
      <c r="WIF3114" s="206"/>
      <c r="WIG3114" s="206"/>
      <c r="WIH3114" s="206"/>
      <c r="WII3114" s="206"/>
      <c r="WIJ3114" s="206"/>
      <c r="WIK3114" s="206"/>
      <c r="WIL3114" s="206"/>
      <c r="WIM3114" s="206"/>
      <c r="WIN3114" s="206"/>
      <c r="WIO3114" s="206"/>
      <c r="WIP3114" s="206"/>
      <c r="WIQ3114" s="206"/>
      <c r="WIR3114" s="206"/>
      <c r="WIS3114" s="206"/>
      <c r="WIT3114" s="206"/>
      <c r="WIU3114" s="206"/>
      <c r="WIV3114" s="206"/>
      <c r="WIW3114" s="206"/>
      <c r="WIX3114" s="206"/>
      <c r="WIY3114" s="206"/>
      <c r="WIZ3114" s="206"/>
      <c r="WJA3114" s="206"/>
      <c r="WJB3114" s="206"/>
      <c r="WJC3114" s="206"/>
      <c r="WJD3114" s="206"/>
      <c r="WJE3114" s="206"/>
      <c r="WJF3114" s="206"/>
      <c r="WJG3114" s="206"/>
      <c r="WJH3114" s="206"/>
      <c r="WJI3114" s="206"/>
      <c r="WJJ3114" s="206"/>
      <c r="WJK3114" s="206"/>
      <c r="WJL3114" s="206"/>
      <c r="WJM3114" s="206"/>
      <c r="WJN3114" s="206"/>
      <c r="WJO3114" s="206"/>
      <c r="WJP3114" s="206"/>
      <c r="WJQ3114" s="206"/>
      <c r="WJR3114" s="206"/>
      <c r="WJS3114" s="206"/>
      <c r="WJT3114" s="206"/>
      <c r="WJU3114" s="206"/>
      <c r="WJV3114" s="206"/>
      <c r="WJW3114" s="206"/>
      <c r="WJX3114" s="206"/>
      <c r="WJY3114" s="206"/>
      <c r="WJZ3114" s="206"/>
      <c r="WKA3114" s="206"/>
      <c r="WKB3114" s="206"/>
      <c r="WKC3114" s="206"/>
      <c r="WKD3114" s="206"/>
      <c r="WKE3114" s="206"/>
      <c r="WKF3114" s="206"/>
      <c r="WKG3114" s="206"/>
      <c r="WKH3114" s="206"/>
      <c r="WKI3114" s="206"/>
      <c r="WKJ3114" s="206"/>
      <c r="WKK3114" s="206"/>
      <c r="WKL3114" s="206"/>
      <c r="WKM3114" s="206"/>
      <c r="WKN3114" s="206"/>
      <c r="WKO3114" s="206"/>
      <c r="WKP3114" s="206"/>
      <c r="WKQ3114" s="206"/>
      <c r="WKR3114" s="206"/>
      <c r="WKS3114" s="206"/>
      <c r="WKT3114" s="206"/>
      <c r="WKU3114" s="206"/>
      <c r="WKV3114" s="206"/>
      <c r="WKW3114" s="206"/>
      <c r="WKX3114" s="206"/>
      <c r="WKY3114" s="206"/>
      <c r="WKZ3114" s="206"/>
      <c r="WLA3114" s="206"/>
      <c r="WLB3114" s="206"/>
      <c r="WLC3114" s="206"/>
      <c r="WLD3114" s="206"/>
      <c r="WLE3114" s="206"/>
      <c r="WLF3114" s="206"/>
      <c r="WLG3114" s="206"/>
      <c r="WLH3114" s="206"/>
      <c r="WLI3114" s="206"/>
      <c r="WLJ3114" s="206"/>
      <c r="WLK3114" s="206"/>
      <c r="WLL3114" s="206"/>
      <c r="WLM3114" s="206"/>
      <c r="WLN3114" s="206"/>
      <c r="WLO3114" s="206"/>
      <c r="WLP3114" s="206"/>
      <c r="WLQ3114" s="206"/>
      <c r="WLR3114" s="206"/>
      <c r="WLS3114" s="206"/>
      <c r="WLT3114" s="206"/>
      <c r="WLU3114" s="206"/>
      <c r="WLV3114" s="206"/>
      <c r="WLW3114" s="206"/>
      <c r="WLX3114" s="206"/>
      <c r="WLY3114" s="206"/>
      <c r="WLZ3114" s="206"/>
      <c r="WMA3114" s="206"/>
      <c r="WMB3114" s="206"/>
      <c r="WMC3114" s="206"/>
      <c r="WMD3114" s="206"/>
      <c r="WME3114" s="206"/>
      <c r="WMF3114" s="206"/>
      <c r="WMG3114" s="206"/>
      <c r="WMH3114" s="206"/>
      <c r="WMI3114" s="206"/>
      <c r="WMJ3114" s="206"/>
      <c r="WMK3114" s="206"/>
      <c r="WML3114" s="206"/>
      <c r="WMM3114" s="206"/>
      <c r="WMN3114" s="206"/>
      <c r="WMO3114" s="206"/>
      <c r="WMP3114" s="206"/>
      <c r="WMQ3114" s="206"/>
      <c r="WMR3114" s="206"/>
      <c r="WMS3114" s="206"/>
      <c r="WMT3114" s="206"/>
      <c r="WMU3114" s="206"/>
      <c r="WMV3114" s="206"/>
      <c r="WMW3114" s="206"/>
      <c r="WMX3114" s="206"/>
      <c r="WMY3114" s="206"/>
      <c r="WMZ3114" s="206"/>
      <c r="WNA3114" s="206"/>
      <c r="WNB3114" s="206"/>
      <c r="WNC3114" s="206"/>
      <c r="WND3114" s="206"/>
      <c r="WNE3114" s="206"/>
      <c r="WNF3114" s="206"/>
      <c r="WNG3114" s="206"/>
      <c r="WNH3114" s="206"/>
      <c r="WNI3114" s="206"/>
      <c r="WNJ3114" s="206"/>
      <c r="WNK3114" s="206"/>
      <c r="WNL3114" s="206"/>
      <c r="WNM3114" s="206"/>
      <c r="WNN3114" s="206"/>
      <c r="WNO3114" s="206"/>
      <c r="WNP3114" s="206"/>
      <c r="WNQ3114" s="206"/>
      <c r="WNR3114" s="206"/>
      <c r="WNS3114" s="206"/>
      <c r="WNT3114" s="206"/>
      <c r="WNU3114" s="206"/>
      <c r="WNV3114" s="206"/>
      <c r="WNW3114" s="206"/>
      <c r="WNX3114" s="206"/>
      <c r="WNY3114" s="206"/>
      <c r="WNZ3114" s="206"/>
      <c r="WOA3114" s="206"/>
      <c r="WOB3114" s="206"/>
      <c r="WOC3114" s="206"/>
      <c r="WOD3114" s="206"/>
      <c r="WOE3114" s="206"/>
      <c r="WOF3114" s="206"/>
      <c r="WOG3114" s="206"/>
      <c r="WOH3114" s="206"/>
      <c r="WOI3114" s="206"/>
      <c r="WOJ3114" s="206"/>
      <c r="WOK3114" s="206"/>
      <c r="WOL3114" s="206"/>
      <c r="WOM3114" s="206"/>
      <c r="WON3114" s="206"/>
      <c r="WOO3114" s="206"/>
      <c r="WOP3114" s="206"/>
      <c r="WOQ3114" s="206"/>
      <c r="WOR3114" s="206"/>
      <c r="WOS3114" s="206"/>
      <c r="WOT3114" s="206"/>
      <c r="WOU3114" s="206"/>
      <c r="WOV3114" s="206"/>
      <c r="WOW3114" s="206"/>
      <c r="WOX3114" s="206"/>
      <c r="WOY3114" s="206"/>
      <c r="WOZ3114" s="206"/>
      <c r="WPA3114" s="206"/>
      <c r="WPB3114" s="206"/>
      <c r="WPC3114" s="206"/>
      <c r="WPD3114" s="206"/>
      <c r="WPE3114" s="206"/>
      <c r="WPF3114" s="206"/>
      <c r="WPG3114" s="206"/>
      <c r="WPH3114" s="206"/>
      <c r="WPI3114" s="206"/>
      <c r="WPJ3114" s="206"/>
      <c r="WPK3114" s="206"/>
      <c r="WPL3114" s="206"/>
      <c r="WPM3114" s="206"/>
      <c r="WPN3114" s="206"/>
      <c r="WPO3114" s="206"/>
      <c r="WPP3114" s="206"/>
      <c r="WPQ3114" s="206"/>
      <c r="WPR3114" s="206"/>
      <c r="WPS3114" s="206"/>
      <c r="WPT3114" s="206"/>
      <c r="WPU3114" s="206"/>
      <c r="WPV3114" s="206"/>
      <c r="WPW3114" s="206"/>
      <c r="WPX3114" s="206"/>
      <c r="WPY3114" s="206"/>
      <c r="WPZ3114" s="206"/>
      <c r="WQA3114" s="206"/>
      <c r="WQB3114" s="206"/>
      <c r="WQC3114" s="206"/>
      <c r="WQD3114" s="206"/>
      <c r="WQE3114" s="206"/>
      <c r="WQF3114" s="206"/>
      <c r="WQG3114" s="206"/>
      <c r="WQH3114" s="206"/>
      <c r="WQI3114" s="206"/>
      <c r="WQJ3114" s="206"/>
      <c r="WQK3114" s="206"/>
      <c r="WQL3114" s="206"/>
      <c r="WQM3114" s="206"/>
      <c r="WQN3114" s="206"/>
      <c r="WQO3114" s="206"/>
      <c r="WQP3114" s="206"/>
      <c r="WQQ3114" s="206"/>
      <c r="WQR3114" s="206"/>
      <c r="WQS3114" s="206"/>
      <c r="WQT3114" s="206"/>
      <c r="WQU3114" s="206"/>
      <c r="WQV3114" s="206"/>
      <c r="WQW3114" s="206"/>
      <c r="WQX3114" s="206"/>
      <c r="WQY3114" s="206"/>
      <c r="WQZ3114" s="206"/>
      <c r="WRA3114" s="206"/>
      <c r="WRB3114" s="206"/>
      <c r="WRC3114" s="206"/>
      <c r="WRD3114" s="206"/>
      <c r="WRE3114" s="206"/>
      <c r="WRF3114" s="206"/>
      <c r="WRG3114" s="206"/>
      <c r="WRH3114" s="206"/>
      <c r="WRI3114" s="206"/>
      <c r="WRJ3114" s="206"/>
      <c r="WRK3114" s="206"/>
      <c r="WRL3114" s="206"/>
      <c r="WRM3114" s="206"/>
      <c r="WRN3114" s="206"/>
      <c r="WRO3114" s="206"/>
      <c r="WRP3114" s="206"/>
      <c r="WRQ3114" s="206"/>
      <c r="WRR3114" s="206"/>
      <c r="WRS3114" s="206"/>
      <c r="WRT3114" s="206"/>
      <c r="WRU3114" s="206"/>
      <c r="WRV3114" s="206"/>
      <c r="WRW3114" s="206"/>
      <c r="WRX3114" s="206"/>
      <c r="WRY3114" s="206"/>
      <c r="WRZ3114" s="206"/>
      <c r="WSA3114" s="206"/>
      <c r="WSB3114" s="206"/>
      <c r="WSC3114" s="206"/>
      <c r="WSD3114" s="206"/>
      <c r="WSE3114" s="206"/>
      <c r="WSF3114" s="206"/>
      <c r="WSG3114" s="206"/>
      <c r="WSH3114" s="206"/>
      <c r="WSI3114" s="206"/>
      <c r="WSJ3114" s="206"/>
      <c r="WSK3114" s="206"/>
      <c r="WSL3114" s="206"/>
      <c r="WSM3114" s="206"/>
      <c r="WSN3114" s="206"/>
      <c r="WSO3114" s="206"/>
      <c r="WSP3114" s="206"/>
      <c r="WSQ3114" s="206"/>
      <c r="WSR3114" s="206"/>
      <c r="WSS3114" s="206"/>
      <c r="WST3114" s="206"/>
      <c r="WSU3114" s="206"/>
      <c r="WSV3114" s="206"/>
      <c r="WSW3114" s="206"/>
      <c r="WSX3114" s="206"/>
      <c r="WSY3114" s="206"/>
      <c r="WSZ3114" s="206"/>
      <c r="WTA3114" s="206"/>
      <c r="WTB3114" s="206"/>
      <c r="WTC3114" s="206"/>
      <c r="WTD3114" s="206"/>
      <c r="WTE3114" s="206"/>
      <c r="WTF3114" s="206"/>
      <c r="WTG3114" s="206"/>
      <c r="WTH3114" s="206"/>
      <c r="WTI3114" s="206"/>
      <c r="WTJ3114" s="206"/>
      <c r="WTK3114" s="206"/>
      <c r="WTL3114" s="206"/>
      <c r="WTM3114" s="206"/>
      <c r="WTN3114" s="206"/>
      <c r="WTO3114" s="206"/>
      <c r="WTP3114" s="206"/>
      <c r="WTQ3114" s="206"/>
      <c r="WTR3114" s="206"/>
      <c r="WTS3114" s="206"/>
      <c r="WTT3114" s="206"/>
      <c r="WTU3114" s="206"/>
      <c r="WTV3114" s="206"/>
      <c r="WTW3114" s="206"/>
      <c r="WTX3114" s="206"/>
      <c r="WTY3114" s="206"/>
      <c r="WTZ3114" s="206"/>
      <c r="WUA3114" s="206"/>
      <c r="WUB3114" s="206"/>
      <c r="WUC3114" s="206"/>
      <c r="WUD3114" s="206"/>
      <c r="WUE3114" s="206"/>
      <c r="WUF3114" s="206"/>
      <c r="WUG3114" s="206"/>
      <c r="WUH3114" s="206"/>
      <c r="WUI3114" s="206"/>
      <c r="WUJ3114" s="206"/>
      <c r="WUK3114" s="206"/>
      <c r="WUL3114" s="206"/>
      <c r="WUM3114" s="206"/>
      <c r="WUN3114" s="206"/>
      <c r="WUO3114" s="206"/>
      <c r="WUP3114" s="206"/>
      <c r="WUQ3114" s="206"/>
      <c r="WUR3114" s="206"/>
      <c r="WUS3114" s="206"/>
      <c r="WUT3114" s="206"/>
      <c r="WUU3114" s="206"/>
      <c r="WUV3114" s="206"/>
      <c r="WUW3114" s="206"/>
      <c r="WUX3114" s="206"/>
      <c r="WUY3114" s="206"/>
      <c r="WUZ3114" s="206"/>
      <c r="WVA3114" s="206"/>
      <c r="WVB3114" s="206"/>
      <c r="WVC3114" s="206"/>
      <c r="WVD3114" s="206"/>
      <c r="WVE3114" s="206"/>
      <c r="WVF3114" s="206"/>
      <c r="WVG3114" s="206"/>
      <c r="WVH3114" s="206"/>
      <c r="WVI3114" s="206"/>
      <c r="WVJ3114" s="206"/>
      <c r="WVK3114" s="206"/>
      <c r="WVL3114" s="206"/>
      <c r="WVM3114" s="206"/>
      <c r="WVN3114" s="206"/>
      <c r="WVO3114" s="206"/>
      <c r="WVP3114" s="206"/>
      <c r="WVQ3114" s="206"/>
      <c r="WVR3114" s="206"/>
      <c r="WVS3114" s="206"/>
      <c r="WVT3114" s="206"/>
      <c r="WVU3114" s="206"/>
      <c r="WVV3114" s="206"/>
      <c r="WVW3114" s="206"/>
      <c r="WVX3114" s="206"/>
      <c r="WVY3114" s="206"/>
      <c r="WVZ3114" s="206"/>
      <c r="WWA3114" s="206"/>
      <c r="WWB3114" s="206"/>
      <c r="WWC3114" s="206"/>
      <c r="WWD3114" s="206"/>
      <c r="WWE3114" s="206"/>
      <c r="WWF3114" s="206"/>
      <c r="WWG3114" s="206"/>
      <c r="WWH3114" s="206"/>
      <c r="WWI3114" s="206"/>
      <c r="WWJ3114" s="206"/>
      <c r="WWK3114" s="206"/>
      <c r="WWL3114" s="206"/>
      <c r="WWM3114" s="206"/>
      <c r="WWN3114" s="206"/>
      <c r="WWO3114" s="206"/>
      <c r="WWP3114" s="206"/>
      <c r="WWQ3114" s="206"/>
      <c r="WWR3114" s="206"/>
      <c r="WWS3114" s="206"/>
      <c r="WWT3114" s="206"/>
      <c r="WWU3114" s="206"/>
      <c r="WWV3114" s="206"/>
      <c r="WWW3114" s="206"/>
      <c r="WWX3114" s="206"/>
      <c r="WWY3114" s="206"/>
      <c r="WWZ3114" s="206"/>
      <c r="WXA3114" s="206"/>
      <c r="WXB3114" s="206"/>
      <c r="WXC3114" s="206"/>
      <c r="WXD3114" s="206"/>
      <c r="WXE3114" s="206"/>
      <c r="WXF3114" s="206"/>
      <c r="WXG3114" s="206"/>
      <c r="WXH3114" s="206"/>
      <c r="WXI3114" s="206"/>
      <c r="WXJ3114" s="206"/>
      <c r="WXK3114" s="206"/>
      <c r="WXL3114" s="206"/>
      <c r="WXM3114" s="206"/>
      <c r="WXN3114" s="206"/>
      <c r="WXO3114" s="206"/>
      <c r="WXP3114" s="206"/>
      <c r="WXQ3114" s="206"/>
      <c r="WXR3114" s="206"/>
      <c r="WXS3114" s="206"/>
      <c r="WXT3114" s="206"/>
      <c r="WXU3114" s="206"/>
      <c r="WXV3114" s="206"/>
      <c r="WXW3114" s="206"/>
      <c r="WXX3114" s="206"/>
      <c r="WXY3114" s="206"/>
      <c r="WXZ3114" s="206"/>
      <c r="WYA3114" s="206"/>
      <c r="WYB3114" s="206"/>
      <c r="WYC3114" s="206"/>
      <c r="WYD3114" s="206"/>
      <c r="WYE3114" s="206"/>
      <c r="WYF3114" s="206"/>
      <c r="WYG3114" s="206"/>
      <c r="WYH3114" s="206"/>
      <c r="WYI3114" s="206"/>
      <c r="WYJ3114" s="206"/>
      <c r="WYK3114" s="206"/>
      <c r="WYL3114" s="206"/>
      <c r="WYM3114" s="206"/>
      <c r="WYN3114" s="206"/>
      <c r="WYO3114" s="206"/>
      <c r="WYP3114" s="206"/>
      <c r="WYQ3114" s="206"/>
      <c r="WYR3114" s="206"/>
      <c r="WYS3114" s="206"/>
      <c r="WYT3114" s="206"/>
      <c r="WYU3114" s="206"/>
      <c r="WYV3114" s="206"/>
      <c r="WYW3114" s="206"/>
      <c r="WYX3114" s="206"/>
      <c r="WYY3114" s="206"/>
      <c r="WYZ3114" s="206"/>
      <c r="WZA3114" s="206"/>
      <c r="WZB3114" s="206"/>
      <c r="WZC3114" s="206"/>
      <c r="WZD3114" s="206"/>
      <c r="WZE3114" s="206"/>
      <c r="WZF3114" s="206"/>
      <c r="WZG3114" s="206"/>
      <c r="WZH3114" s="206"/>
      <c r="WZI3114" s="206"/>
      <c r="WZJ3114" s="206"/>
      <c r="WZK3114" s="206"/>
      <c r="WZL3114" s="206"/>
      <c r="WZM3114" s="206"/>
      <c r="WZN3114" s="206"/>
      <c r="WZO3114" s="206"/>
      <c r="WZP3114" s="206"/>
      <c r="WZQ3114" s="206"/>
      <c r="WZR3114" s="206"/>
      <c r="WZS3114" s="206"/>
      <c r="WZT3114" s="206"/>
      <c r="WZU3114" s="206"/>
      <c r="WZV3114" s="206"/>
      <c r="WZW3114" s="206"/>
      <c r="WZX3114" s="206"/>
      <c r="WZY3114" s="206"/>
      <c r="WZZ3114" s="206"/>
      <c r="XAA3114" s="206"/>
      <c r="XAB3114" s="206"/>
      <c r="XAC3114" s="206"/>
      <c r="XAD3114" s="206"/>
      <c r="XAE3114" s="206"/>
      <c r="XAF3114" s="206"/>
      <c r="XAG3114" s="206"/>
      <c r="XAH3114" s="206"/>
      <c r="XAI3114" s="206"/>
      <c r="XAJ3114" s="206"/>
      <c r="XAK3114" s="206"/>
      <c r="XAL3114" s="206"/>
      <c r="XAM3114" s="206"/>
      <c r="XAN3114" s="206"/>
      <c r="XAO3114" s="206"/>
      <c r="XAP3114" s="206"/>
      <c r="XAQ3114" s="206"/>
      <c r="XAR3114" s="206"/>
      <c r="XAS3114" s="206"/>
      <c r="XAT3114" s="206"/>
      <c r="XAU3114" s="206"/>
      <c r="XAV3114" s="206"/>
      <c r="XAW3114" s="206"/>
      <c r="XAX3114" s="206"/>
      <c r="XAY3114" s="206"/>
      <c r="XAZ3114" s="206"/>
      <c r="XBA3114" s="206"/>
      <c r="XBB3114" s="206"/>
      <c r="XBC3114" s="206"/>
      <c r="XBD3114" s="206"/>
      <c r="XBE3114" s="206"/>
      <c r="XBF3114" s="206"/>
      <c r="XBG3114" s="206"/>
      <c r="XBH3114" s="206"/>
      <c r="XBI3114" s="206"/>
      <c r="XBJ3114" s="206"/>
      <c r="XBK3114" s="206"/>
      <c r="XBL3114" s="206"/>
      <c r="XBM3114" s="206"/>
      <c r="XBN3114" s="206"/>
      <c r="XBO3114" s="206"/>
      <c r="XBP3114" s="206"/>
      <c r="XBQ3114" s="206"/>
      <c r="XBR3114" s="206"/>
      <c r="XBS3114" s="206"/>
      <c r="XBT3114" s="206"/>
      <c r="XBU3114" s="206"/>
      <c r="XBV3114" s="206"/>
      <c r="XBW3114" s="206"/>
      <c r="XBX3114" s="206"/>
      <c r="XBY3114" s="206"/>
      <c r="XBZ3114" s="206"/>
      <c r="XCA3114" s="206"/>
      <c r="XCB3114" s="206"/>
      <c r="XCC3114" s="206"/>
      <c r="XCD3114" s="206"/>
      <c r="XCE3114" s="206"/>
      <c r="XCF3114" s="206"/>
      <c r="XCG3114" s="206"/>
      <c r="XCH3114" s="206"/>
      <c r="XCI3114" s="206"/>
      <c r="XCJ3114" s="206"/>
      <c r="XCK3114" s="206"/>
      <c r="XCL3114" s="206"/>
      <c r="XCM3114" s="206"/>
      <c r="XCN3114" s="206"/>
      <c r="XCO3114" s="206"/>
      <c r="XCP3114" s="206"/>
      <c r="XCQ3114" s="206"/>
      <c r="XCR3114" s="206"/>
      <c r="XCS3114" s="206"/>
      <c r="XCT3114" s="206"/>
      <c r="XCU3114" s="206"/>
      <c r="XCV3114" s="206"/>
      <c r="XCW3114" s="206"/>
      <c r="XCX3114" s="206"/>
      <c r="XCY3114" s="206"/>
      <c r="XCZ3114" s="206"/>
      <c r="XDA3114" s="206"/>
      <c r="XDB3114" s="206"/>
      <c r="XDC3114" s="206"/>
      <c r="XDD3114" s="206"/>
      <c r="XDE3114" s="206"/>
      <c r="XDF3114" s="206"/>
      <c r="XDG3114" s="206"/>
      <c r="XDH3114" s="206"/>
      <c r="XDI3114" s="206"/>
      <c r="XDJ3114" s="206"/>
      <c r="XDK3114" s="206"/>
      <c r="XDL3114" s="206"/>
      <c r="XDM3114" s="206"/>
      <c r="XDN3114" s="206"/>
      <c r="XDO3114" s="206"/>
      <c r="XDP3114" s="206"/>
      <c r="XDQ3114" s="206"/>
      <c r="XDR3114" s="206"/>
      <c r="XDS3114" s="206"/>
      <c r="XDT3114" s="206"/>
      <c r="XDU3114" s="206"/>
      <c r="XDV3114" s="206"/>
      <c r="XDW3114" s="206"/>
      <c r="XDX3114" s="206"/>
      <c r="XDY3114" s="206"/>
      <c r="XDZ3114" s="206"/>
      <c r="XEA3114" s="206"/>
      <c r="XEB3114" s="206"/>
      <c r="XEC3114" s="206"/>
      <c r="XED3114" s="206"/>
      <c r="XEE3114" s="206"/>
      <c r="XEF3114" s="206"/>
      <c r="XEG3114" s="206"/>
      <c r="XEH3114" s="206"/>
      <c r="XEI3114" s="206"/>
      <c r="XEJ3114" s="206"/>
      <c r="XEK3114" s="206"/>
      <c r="XEL3114" s="206"/>
      <c r="XEM3114" s="206"/>
      <c r="XEN3114" s="206"/>
      <c r="XEO3114" s="206"/>
      <c r="XEP3114" s="206"/>
      <c r="XEQ3114" s="206"/>
      <c r="XER3114" s="206"/>
      <c r="XES3114" s="206"/>
    </row>
    <row r="3115" spans="1:16373" x14ac:dyDescent="0.25">
      <c r="A3115" s="179" t="s">
        <v>1080</v>
      </c>
      <c r="B3115" s="206"/>
      <c r="C3115" s="142"/>
      <c r="D3115" s="206" t="s">
        <v>15</v>
      </c>
      <c r="E3115" s="132">
        <v>42823</v>
      </c>
      <c r="F3115" s="208" t="s">
        <v>2417</v>
      </c>
      <c r="G3115" s="145" t="s">
        <v>1055</v>
      </c>
      <c r="H3115" s="210" t="str">
        <f>IFERROR(VLOOKUP(G3115,REFERENCES!O:P,2,FALSE),"")</f>
        <v xml:space="preserve">Nombre </v>
      </c>
      <c r="I3115" s="207">
        <v>1000</v>
      </c>
      <c r="J3115" s="141"/>
      <c r="K3115" s="141"/>
      <c r="L3115" s="141"/>
      <c r="M3115" s="147"/>
      <c r="N3115" s="182">
        <v>1000</v>
      </c>
      <c r="O3115" s="149" t="s">
        <v>1038</v>
      </c>
      <c r="P3115" s="142" t="s">
        <v>151</v>
      </c>
      <c r="Q3115" s="142" t="s">
        <v>297</v>
      </c>
      <c r="R3115" s="179" t="s">
        <v>2158</v>
      </c>
      <c r="S3115" s="142"/>
      <c r="T3115" s="142"/>
      <c r="U3115" s="142"/>
      <c r="V3115" s="142"/>
      <c r="W3115" s="206" t="str">
        <f t="shared" si="149"/>
        <v>WOR2017329NIPASA</v>
      </c>
      <c r="X3115" s="206">
        <f t="shared" si="150"/>
        <v>0</v>
      </c>
      <c r="Y3115" s="206" t="str">
        <f>VLOOKUP(P3115,NIVEAUXADMIN!A:B,2,FALSE)</f>
        <v>HT10</v>
      </c>
      <c r="Z3115" s="206" t="str">
        <f>VLOOKUP(Q3115,NIVEAUXADMIN!E:F,2,FALSE)</f>
        <v>HT101014</v>
      </c>
      <c r="AA3115" s="206" t="e">
        <f>VLOOKUP(R3115,NIVEAUXADMIN!I:J,2,FALSE)</f>
        <v>#N/A</v>
      </c>
      <c r="AB3115" s="206">
        <f>IF(SUMPRODUCT(($A$4:$A3115=A3115)*($Q$4:$Q3115=Q3115))&gt;1,0,1)</f>
        <v>0</v>
      </c>
      <c r="AC3115" s="207">
        <f>IF(SUMPRODUCT(($A$4:$A3115=A3115)*($F$4:$F3115=F3115)*($Q$4:$Q3115=Q3115))&gt;1,0,1)</f>
        <v>0</v>
      </c>
      <c r="AD3115" s="206" t="str">
        <f t="shared" si="148"/>
        <v xml:space="preserve">{"Organisation": "World Vision International", "Indicateur": "Distribution de biens non-alimentaire", "Statut": "Réalisé", "Date de l'activité (passé ou planifiée)
( jj-mm-aaaa)": "3/29/2017", "Département": "Nippes", "Commune": "Paillant", "Section Communale": "Salagnac"}, </v>
      </c>
      <c r="AE3115" s="206"/>
      <c r="AF3115" s="206"/>
      <c r="AG3115" s="206"/>
      <c r="AH3115" s="206"/>
      <c r="AI3115" s="206"/>
      <c r="AJ3115" s="206"/>
      <c r="AK3115" s="206"/>
      <c r="AL3115" s="206"/>
      <c r="AM3115" s="206"/>
      <c r="AN3115" s="206"/>
      <c r="AO3115" s="206"/>
      <c r="AP3115" s="206"/>
      <c r="AQ3115" s="206"/>
      <c r="AR3115" s="206"/>
      <c r="AS3115" s="206"/>
      <c r="AT3115" s="206"/>
      <c r="AU3115" s="206"/>
      <c r="AV3115" s="206"/>
      <c r="AW3115" s="206"/>
      <c r="AX3115" s="206"/>
      <c r="AY3115" s="206"/>
      <c r="AZ3115" s="206"/>
      <c r="BA3115" s="206"/>
      <c r="BB3115" s="206"/>
      <c r="BC3115" s="206"/>
      <c r="BD3115" s="206"/>
      <c r="BE3115" s="206"/>
      <c r="BF3115" s="206"/>
      <c r="BG3115" s="206"/>
      <c r="BH3115" s="206"/>
      <c r="BI3115" s="206"/>
      <c r="BJ3115" s="206"/>
      <c r="BK3115" s="206"/>
      <c r="BL3115" s="206"/>
      <c r="BM3115" s="206"/>
      <c r="BN3115" s="206"/>
      <c r="BO3115" s="206"/>
      <c r="BP3115" s="206"/>
      <c r="BQ3115" s="206"/>
      <c r="BR3115" s="206"/>
      <c r="BS3115" s="206"/>
      <c r="BT3115" s="206"/>
      <c r="BU3115" s="206"/>
      <c r="BV3115" s="206"/>
      <c r="BW3115" s="206"/>
      <c r="BX3115" s="206"/>
      <c r="BY3115" s="206"/>
      <c r="BZ3115" s="206"/>
      <c r="CA3115" s="206"/>
      <c r="CB3115" s="206"/>
      <c r="CC3115" s="206"/>
      <c r="CD3115" s="206"/>
      <c r="CE3115" s="206"/>
      <c r="CF3115" s="206"/>
      <c r="CG3115" s="206"/>
      <c r="CH3115" s="206"/>
      <c r="CI3115" s="206"/>
      <c r="CJ3115" s="206"/>
      <c r="CK3115" s="206"/>
      <c r="CL3115" s="206"/>
      <c r="CM3115" s="206"/>
      <c r="CN3115" s="206"/>
      <c r="CO3115" s="206"/>
      <c r="CP3115" s="206"/>
      <c r="CQ3115" s="206"/>
      <c r="CR3115" s="206"/>
      <c r="CS3115" s="206"/>
      <c r="CT3115" s="206"/>
      <c r="CU3115" s="206"/>
      <c r="CV3115" s="206"/>
      <c r="CW3115" s="206"/>
      <c r="CX3115" s="206"/>
      <c r="CY3115" s="206"/>
      <c r="CZ3115" s="206"/>
      <c r="DA3115" s="206"/>
      <c r="DB3115" s="206"/>
      <c r="DC3115" s="206"/>
      <c r="DD3115" s="206"/>
      <c r="DE3115" s="206"/>
      <c r="DF3115" s="206"/>
      <c r="DG3115" s="206"/>
      <c r="DH3115" s="206"/>
      <c r="DI3115" s="206"/>
      <c r="DJ3115" s="206"/>
      <c r="DK3115" s="206"/>
      <c r="DL3115" s="206"/>
      <c r="DM3115" s="206"/>
      <c r="DN3115" s="206"/>
      <c r="DO3115" s="206"/>
      <c r="DP3115" s="206"/>
      <c r="DQ3115" s="206"/>
      <c r="DR3115" s="206"/>
      <c r="DS3115" s="206"/>
      <c r="DT3115" s="206"/>
      <c r="DU3115" s="206"/>
      <c r="DV3115" s="206"/>
      <c r="DW3115" s="206"/>
      <c r="DX3115" s="206"/>
      <c r="DY3115" s="206"/>
      <c r="DZ3115" s="206"/>
      <c r="EA3115" s="206"/>
      <c r="EB3115" s="206"/>
      <c r="EC3115" s="206"/>
      <c r="ED3115" s="206"/>
      <c r="EE3115" s="206"/>
      <c r="EF3115" s="206"/>
      <c r="EG3115" s="206"/>
      <c r="EH3115" s="206"/>
      <c r="EI3115" s="206"/>
      <c r="EJ3115" s="206"/>
      <c r="EK3115" s="206"/>
      <c r="EL3115" s="206"/>
      <c r="EM3115" s="206"/>
      <c r="EN3115" s="206"/>
      <c r="EO3115" s="206"/>
      <c r="EP3115" s="206"/>
      <c r="EQ3115" s="206"/>
      <c r="ER3115" s="206"/>
      <c r="ES3115" s="206"/>
      <c r="ET3115" s="206"/>
      <c r="EU3115" s="206"/>
      <c r="EV3115" s="206"/>
      <c r="EW3115" s="206"/>
      <c r="EX3115" s="206"/>
      <c r="EY3115" s="206"/>
      <c r="EZ3115" s="206"/>
      <c r="FA3115" s="206"/>
      <c r="FB3115" s="206"/>
      <c r="FC3115" s="206"/>
      <c r="FD3115" s="206"/>
      <c r="FE3115" s="206"/>
      <c r="FF3115" s="206"/>
      <c r="FG3115" s="206"/>
      <c r="FH3115" s="206"/>
      <c r="FI3115" s="206"/>
      <c r="FJ3115" s="206"/>
      <c r="FK3115" s="206"/>
      <c r="FL3115" s="206"/>
      <c r="FM3115" s="206"/>
      <c r="FN3115" s="206"/>
      <c r="FO3115" s="206"/>
      <c r="FP3115" s="206"/>
      <c r="FQ3115" s="206"/>
      <c r="FR3115" s="206"/>
      <c r="FS3115" s="206"/>
      <c r="FT3115" s="206"/>
      <c r="FU3115" s="206"/>
      <c r="FV3115" s="206"/>
      <c r="FW3115" s="206"/>
      <c r="FX3115" s="206"/>
      <c r="FY3115" s="206"/>
      <c r="FZ3115" s="206"/>
      <c r="GA3115" s="206"/>
      <c r="GB3115" s="206"/>
      <c r="GC3115" s="206"/>
      <c r="GD3115" s="206"/>
      <c r="GE3115" s="206"/>
      <c r="GF3115" s="206"/>
      <c r="GG3115" s="206"/>
      <c r="GH3115" s="206"/>
      <c r="GI3115" s="206"/>
      <c r="GJ3115" s="206"/>
      <c r="GK3115" s="206"/>
      <c r="GL3115" s="206"/>
      <c r="GM3115" s="206"/>
      <c r="GN3115" s="206"/>
      <c r="GO3115" s="206"/>
      <c r="GP3115" s="206"/>
      <c r="GQ3115" s="206"/>
      <c r="GR3115" s="206"/>
      <c r="GS3115" s="206"/>
      <c r="GT3115" s="206"/>
      <c r="GU3115" s="206"/>
      <c r="GV3115" s="206"/>
      <c r="GW3115" s="206"/>
      <c r="GX3115" s="206"/>
      <c r="GY3115" s="206"/>
      <c r="GZ3115" s="206"/>
      <c r="HA3115" s="206"/>
      <c r="HB3115" s="206"/>
      <c r="HC3115" s="206"/>
      <c r="HD3115" s="206"/>
      <c r="HE3115" s="206"/>
      <c r="HF3115" s="206"/>
      <c r="HG3115" s="206"/>
      <c r="HH3115" s="206"/>
      <c r="HI3115" s="206"/>
      <c r="HJ3115" s="206"/>
      <c r="HK3115" s="206"/>
      <c r="HL3115" s="206"/>
      <c r="HM3115" s="206"/>
      <c r="HN3115" s="206"/>
      <c r="HO3115" s="206"/>
      <c r="HP3115" s="206"/>
      <c r="HQ3115" s="206"/>
      <c r="HR3115" s="206"/>
      <c r="HS3115" s="206"/>
      <c r="HT3115" s="206"/>
      <c r="HU3115" s="206"/>
      <c r="HV3115" s="206"/>
      <c r="HW3115" s="206"/>
      <c r="HX3115" s="206"/>
      <c r="HY3115" s="206"/>
      <c r="HZ3115" s="206"/>
      <c r="IA3115" s="206"/>
      <c r="IB3115" s="206"/>
      <c r="IC3115" s="206"/>
      <c r="ID3115" s="206"/>
      <c r="IE3115" s="206"/>
      <c r="IF3115" s="206"/>
      <c r="IG3115" s="206"/>
      <c r="IH3115" s="206"/>
      <c r="II3115" s="206"/>
      <c r="IJ3115" s="206"/>
      <c r="IK3115" s="206"/>
      <c r="IL3115" s="206"/>
      <c r="IM3115" s="206"/>
      <c r="IN3115" s="206"/>
      <c r="IO3115" s="206"/>
      <c r="IP3115" s="206"/>
      <c r="IQ3115" s="206"/>
      <c r="IR3115" s="206"/>
      <c r="IS3115" s="206"/>
      <c r="IT3115" s="206"/>
      <c r="IU3115" s="206"/>
      <c r="IV3115" s="206"/>
      <c r="IW3115" s="206"/>
      <c r="IX3115" s="206"/>
      <c r="IY3115" s="206"/>
      <c r="IZ3115" s="206"/>
      <c r="JA3115" s="206"/>
      <c r="JB3115" s="206"/>
      <c r="JC3115" s="206"/>
      <c r="JD3115" s="206"/>
      <c r="JE3115" s="206"/>
      <c r="JF3115" s="206"/>
      <c r="JG3115" s="206"/>
      <c r="JH3115" s="206"/>
      <c r="JI3115" s="206"/>
      <c r="JJ3115" s="206"/>
      <c r="JK3115" s="206"/>
      <c r="JL3115" s="206"/>
      <c r="JM3115" s="206"/>
      <c r="JN3115" s="206"/>
      <c r="JO3115" s="206"/>
      <c r="JP3115" s="206"/>
      <c r="JQ3115" s="206"/>
      <c r="JR3115" s="206"/>
      <c r="JS3115" s="206"/>
      <c r="JT3115" s="206"/>
      <c r="JU3115" s="206"/>
      <c r="JV3115" s="206"/>
      <c r="JW3115" s="206"/>
      <c r="JX3115" s="206"/>
      <c r="JY3115" s="206"/>
      <c r="JZ3115" s="206"/>
      <c r="KA3115" s="206"/>
      <c r="KB3115" s="206"/>
      <c r="KC3115" s="206"/>
      <c r="KD3115" s="206"/>
      <c r="KE3115" s="206"/>
      <c r="KF3115" s="206"/>
      <c r="KG3115" s="206"/>
      <c r="KH3115" s="206"/>
      <c r="KI3115" s="206"/>
      <c r="KJ3115" s="206"/>
      <c r="KK3115" s="206"/>
      <c r="KL3115" s="206"/>
      <c r="KM3115" s="206"/>
      <c r="KN3115" s="206"/>
      <c r="KO3115" s="206"/>
      <c r="KP3115" s="206"/>
      <c r="KQ3115" s="206"/>
      <c r="KR3115" s="206"/>
      <c r="KS3115" s="206"/>
      <c r="KT3115" s="206"/>
      <c r="KU3115" s="206"/>
      <c r="KV3115" s="206"/>
      <c r="KW3115" s="206"/>
      <c r="KX3115" s="206"/>
      <c r="KY3115" s="206"/>
      <c r="KZ3115" s="206"/>
      <c r="LA3115" s="206"/>
      <c r="LB3115" s="206"/>
      <c r="LC3115" s="206"/>
      <c r="LD3115" s="206"/>
      <c r="LE3115" s="206"/>
      <c r="LF3115" s="206"/>
      <c r="LG3115" s="206"/>
      <c r="LH3115" s="206"/>
      <c r="LI3115" s="206"/>
      <c r="LJ3115" s="206"/>
      <c r="LK3115" s="206"/>
      <c r="LL3115" s="206"/>
      <c r="LM3115" s="206"/>
      <c r="LN3115" s="206"/>
      <c r="LO3115" s="206"/>
      <c r="LP3115" s="206"/>
      <c r="LQ3115" s="206"/>
      <c r="LR3115" s="206"/>
      <c r="LS3115" s="206"/>
      <c r="LT3115" s="206"/>
      <c r="LU3115" s="206"/>
      <c r="LV3115" s="206"/>
      <c r="LW3115" s="206"/>
      <c r="LX3115" s="206"/>
      <c r="LY3115" s="206"/>
      <c r="LZ3115" s="206"/>
      <c r="MA3115" s="206"/>
      <c r="MB3115" s="206"/>
      <c r="MC3115" s="206"/>
      <c r="MD3115" s="206"/>
      <c r="ME3115" s="206"/>
      <c r="MF3115" s="206"/>
      <c r="MG3115" s="206"/>
      <c r="MH3115" s="206"/>
      <c r="MI3115" s="206"/>
      <c r="MJ3115" s="206"/>
      <c r="MK3115" s="206"/>
      <c r="ML3115" s="206"/>
      <c r="MM3115" s="206"/>
      <c r="MN3115" s="206"/>
      <c r="MO3115" s="206"/>
      <c r="MP3115" s="206"/>
      <c r="MQ3115" s="206"/>
      <c r="MR3115" s="206"/>
      <c r="MS3115" s="206"/>
      <c r="MT3115" s="206"/>
      <c r="MU3115" s="206"/>
      <c r="MV3115" s="206"/>
      <c r="MW3115" s="206"/>
      <c r="MX3115" s="206"/>
      <c r="MY3115" s="206"/>
      <c r="MZ3115" s="206"/>
      <c r="NA3115" s="206"/>
      <c r="NB3115" s="206"/>
      <c r="NC3115" s="206"/>
      <c r="ND3115" s="206"/>
      <c r="NE3115" s="206"/>
      <c r="NF3115" s="206"/>
      <c r="NG3115" s="206"/>
      <c r="NH3115" s="206"/>
      <c r="NI3115" s="206"/>
      <c r="NJ3115" s="206"/>
      <c r="NK3115" s="206"/>
      <c r="NL3115" s="206"/>
      <c r="NM3115" s="206"/>
      <c r="NN3115" s="206"/>
      <c r="NO3115" s="206"/>
      <c r="NP3115" s="206"/>
      <c r="NQ3115" s="206"/>
      <c r="NR3115" s="206"/>
      <c r="NS3115" s="206"/>
      <c r="NT3115" s="206"/>
      <c r="NU3115" s="206"/>
      <c r="NV3115" s="206"/>
      <c r="NW3115" s="206"/>
      <c r="NX3115" s="206"/>
      <c r="NY3115" s="206"/>
      <c r="NZ3115" s="206"/>
      <c r="OA3115" s="206"/>
      <c r="OB3115" s="206"/>
      <c r="OC3115" s="206"/>
      <c r="OD3115" s="206"/>
      <c r="OE3115" s="206"/>
      <c r="OF3115" s="206"/>
      <c r="OG3115" s="206"/>
      <c r="OH3115" s="206"/>
      <c r="OI3115" s="206"/>
      <c r="OJ3115" s="206"/>
      <c r="OK3115" s="206"/>
      <c r="OL3115" s="206"/>
      <c r="OM3115" s="206"/>
      <c r="ON3115" s="206"/>
      <c r="OO3115" s="206"/>
      <c r="OP3115" s="206"/>
      <c r="OQ3115" s="206"/>
      <c r="OR3115" s="206"/>
      <c r="OS3115" s="206"/>
      <c r="OT3115" s="206"/>
      <c r="OU3115" s="206"/>
      <c r="OV3115" s="206"/>
      <c r="OW3115" s="206"/>
      <c r="OX3115" s="206"/>
      <c r="OY3115" s="206"/>
      <c r="OZ3115" s="206"/>
      <c r="PA3115" s="206"/>
      <c r="PB3115" s="206"/>
      <c r="PC3115" s="206"/>
      <c r="PD3115" s="206"/>
      <c r="PE3115" s="206"/>
      <c r="PF3115" s="206"/>
      <c r="PG3115" s="206"/>
      <c r="PH3115" s="206"/>
      <c r="PI3115" s="206"/>
      <c r="PJ3115" s="206"/>
      <c r="PK3115" s="206"/>
      <c r="PL3115" s="206"/>
      <c r="PM3115" s="206"/>
      <c r="PN3115" s="206"/>
      <c r="PO3115" s="206"/>
      <c r="PP3115" s="206"/>
      <c r="PQ3115" s="206"/>
      <c r="PR3115" s="206"/>
      <c r="PS3115" s="206"/>
      <c r="PT3115" s="206"/>
      <c r="PU3115" s="206"/>
      <c r="PV3115" s="206"/>
      <c r="PW3115" s="206"/>
      <c r="PX3115" s="206"/>
      <c r="PY3115" s="206"/>
      <c r="PZ3115" s="206"/>
      <c r="QA3115" s="206"/>
      <c r="QB3115" s="206"/>
      <c r="QC3115" s="206"/>
      <c r="QD3115" s="206"/>
      <c r="QE3115" s="206"/>
      <c r="QF3115" s="206"/>
      <c r="QG3115" s="206"/>
      <c r="QH3115" s="206"/>
      <c r="QI3115" s="206"/>
      <c r="QJ3115" s="206"/>
      <c r="QK3115" s="206"/>
      <c r="QL3115" s="206"/>
      <c r="QM3115" s="206"/>
      <c r="QN3115" s="206"/>
      <c r="QO3115" s="206"/>
      <c r="QP3115" s="206"/>
      <c r="QQ3115" s="206"/>
      <c r="QR3115" s="206"/>
      <c r="QS3115" s="206"/>
      <c r="QT3115" s="206"/>
      <c r="QU3115" s="206"/>
      <c r="QV3115" s="206"/>
      <c r="QW3115" s="206"/>
      <c r="QX3115" s="206"/>
      <c r="QY3115" s="206"/>
      <c r="QZ3115" s="206"/>
      <c r="RA3115" s="206"/>
      <c r="RB3115" s="206"/>
      <c r="RC3115" s="206"/>
      <c r="RD3115" s="206"/>
      <c r="RE3115" s="206"/>
      <c r="RF3115" s="206"/>
      <c r="RG3115" s="206"/>
      <c r="RH3115" s="206"/>
      <c r="RI3115" s="206"/>
      <c r="RJ3115" s="206"/>
      <c r="RK3115" s="206"/>
      <c r="RL3115" s="206"/>
      <c r="RM3115" s="206"/>
      <c r="RN3115" s="206"/>
      <c r="RO3115" s="206"/>
      <c r="RP3115" s="206"/>
      <c r="RQ3115" s="206"/>
      <c r="RR3115" s="206"/>
      <c r="RS3115" s="206"/>
      <c r="RT3115" s="206"/>
      <c r="RU3115" s="206"/>
      <c r="RV3115" s="206"/>
      <c r="RW3115" s="206"/>
      <c r="RX3115" s="206"/>
      <c r="RY3115" s="206"/>
      <c r="RZ3115" s="206"/>
      <c r="SA3115" s="206"/>
      <c r="SB3115" s="206"/>
      <c r="SC3115" s="206"/>
      <c r="SD3115" s="206"/>
      <c r="SE3115" s="206"/>
      <c r="SF3115" s="206"/>
      <c r="SG3115" s="206"/>
      <c r="SH3115" s="206"/>
      <c r="SI3115" s="206"/>
      <c r="SJ3115" s="206"/>
      <c r="SK3115" s="206"/>
      <c r="SL3115" s="206"/>
      <c r="SM3115" s="206"/>
      <c r="SN3115" s="206"/>
      <c r="SO3115" s="206"/>
      <c r="SP3115" s="206"/>
      <c r="SQ3115" s="206"/>
      <c r="SR3115" s="206"/>
      <c r="SS3115" s="206"/>
      <c r="ST3115" s="206"/>
      <c r="SU3115" s="206"/>
      <c r="SV3115" s="206"/>
      <c r="SW3115" s="206"/>
      <c r="SX3115" s="206"/>
      <c r="SY3115" s="206"/>
      <c r="SZ3115" s="206"/>
      <c r="TA3115" s="206"/>
      <c r="TB3115" s="206"/>
      <c r="TC3115" s="206"/>
      <c r="TD3115" s="206"/>
      <c r="TE3115" s="206"/>
      <c r="TF3115" s="206"/>
      <c r="TG3115" s="206"/>
      <c r="TH3115" s="206"/>
      <c r="TI3115" s="206"/>
      <c r="TJ3115" s="206"/>
      <c r="TK3115" s="206"/>
      <c r="TL3115" s="206"/>
      <c r="TM3115" s="206"/>
      <c r="TN3115" s="206"/>
      <c r="TO3115" s="206"/>
      <c r="TP3115" s="206"/>
      <c r="TQ3115" s="206"/>
      <c r="TR3115" s="206"/>
      <c r="TS3115" s="206"/>
      <c r="TT3115" s="206"/>
      <c r="TU3115" s="206"/>
      <c r="TV3115" s="206"/>
      <c r="TW3115" s="206"/>
      <c r="TX3115" s="206"/>
      <c r="TY3115" s="206"/>
      <c r="TZ3115" s="206"/>
      <c r="UA3115" s="206"/>
      <c r="UB3115" s="206"/>
      <c r="UC3115" s="206"/>
      <c r="UD3115" s="206"/>
      <c r="UE3115" s="206"/>
      <c r="UF3115" s="206"/>
      <c r="UG3115" s="206"/>
      <c r="UH3115" s="206"/>
      <c r="UI3115" s="206"/>
      <c r="UJ3115" s="206"/>
      <c r="UK3115" s="206"/>
      <c r="UL3115" s="206"/>
      <c r="UM3115" s="206"/>
      <c r="UN3115" s="206"/>
      <c r="UO3115" s="206"/>
      <c r="UP3115" s="206"/>
      <c r="UQ3115" s="206"/>
      <c r="UR3115" s="206"/>
      <c r="US3115" s="206"/>
      <c r="UT3115" s="206"/>
      <c r="UU3115" s="206"/>
      <c r="UV3115" s="206"/>
      <c r="UW3115" s="206"/>
      <c r="UX3115" s="206"/>
      <c r="UY3115" s="206"/>
      <c r="UZ3115" s="206"/>
      <c r="VA3115" s="206"/>
      <c r="VB3115" s="206"/>
      <c r="VC3115" s="206"/>
      <c r="VD3115" s="206"/>
      <c r="VE3115" s="206"/>
      <c r="VF3115" s="206"/>
      <c r="VG3115" s="206"/>
      <c r="VH3115" s="206"/>
      <c r="VI3115" s="206"/>
      <c r="VJ3115" s="206"/>
      <c r="VK3115" s="206"/>
      <c r="VL3115" s="206"/>
      <c r="VM3115" s="206"/>
      <c r="VN3115" s="206"/>
      <c r="VO3115" s="206"/>
      <c r="VP3115" s="206"/>
      <c r="VQ3115" s="206"/>
      <c r="VR3115" s="206"/>
      <c r="VS3115" s="206"/>
      <c r="VT3115" s="206"/>
      <c r="VU3115" s="206"/>
      <c r="VV3115" s="206"/>
      <c r="VW3115" s="206"/>
      <c r="VX3115" s="206"/>
      <c r="VY3115" s="206"/>
      <c r="VZ3115" s="206"/>
      <c r="WA3115" s="206"/>
      <c r="WB3115" s="206"/>
      <c r="WC3115" s="206"/>
      <c r="WD3115" s="206"/>
      <c r="WE3115" s="206"/>
      <c r="WF3115" s="206"/>
      <c r="WG3115" s="206"/>
      <c r="WH3115" s="206"/>
      <c r="WI3115" s="206"/>
      <c r="WJ3115" s="206"/>
      <c r="WK3115" s="206"/>
      <c r="WL3115" s="206"/>
      <c r="WM3115" s="206"/>
      <c r="WN3115" s="206"/>
      <c r="WO3115" s="206"/>
      <c r="WP3115" s="206"/>
      <c r="WQ3115" s="206"/>
      <c r="WR3115" s="206"/>
      <c r="WS3115" s="206"/>
      <c r="WT3115" s="206"/>
      <c r="WU3115" s="206"/>
      <c r="WV3115" s="206"/>
      <c r="WW3115" s="206"/>
      <c r="WX3115" s="206"/>
      <c r="WY3115" s="206"/>
      <c r="WZ3115" s="206"/>
      <c r="XA3115" s="206"/>
      <c r="XB3115" s="206"/>
      <c r="XC3115" s="206"/>
      <c r="XD3115" s="206"/>
      <c r="XE3115" s="206"/>
      <c r="XF3115" s="206"/>
      <c r="XG3115" s="206"/>
      <c r="XH3115" s="206"/>
      <c r="XI3115" s="206"/>
      <c r="XJ3115" s="206"/>
      <c r="XK3115" s="206"/>
      <c r="XL3115" s="206"/>
      <c r="XM3115" s="206"/>
      <c r="XN3115" s="206"/>
      <c r="XO3115" s="206"/>
      <c r="XP3115" s="206"/>
      <c r="XQ3115" s="206"/>
      <c r="XR3115" s="206"/>
      <c r="XS3115" s="206"/>
      <c r="XT3115" s="206"/>
      <c r="XU3115" s="206"/>
      <c r="XV3115" s="206"/>
      <c r="XW3115" s="206"/>
      <c r="XX3115" s="206"/>
      <c r="XY3115" s="206"/>
      <c r="XZ3115" s="206"/>
      <c r="YA3115" s="206"/>
      <c r="YB3115" s="206"/>
      <c r="YC3115" s="206"/>
      <c r="YD3115" s="206"/>
      <c r="YE3115" s="206"/>
      <c r="YF3115" s="206"/>
      <c r="YG3115" s="206"/>
      <c r="YH3115" s="206"/>
      <c r="YI3115" s="206"/>
      <c r="YJ3115" s="206"/>
      <c r="YK3115" s="206"/>
      <c r="YL3115" s="206"/>
      <c r="YM3115" s="206"/>
      <c r="YN3115" s="206"/>
      <c r="YO3115" s="206"/>
      <c r="YP3115" s="206"/>
      <c r="YQ3115" s="206"/>
      <c r="YR3115" s="206"/>
      <c r="YS3115" s="206"/>
      <c r="YT3115" s="206"/>
      <c r="YU3115" s="206"/>
      <c r="YV3115" s="206"/>
      <c r="YW3115" s="206"/>
      <c r="YX3115" s="206"/>
      <c r="YY3115" s="206"/>
      <c r="YZ3115" s="206"/>
      <c r="ZA3115" s="206"/>
      <c r="ZB3115" s="206"/>
      <c r="ZC3115" s="206"/>
      <c r="ZD3115" s="206"/>
      <c r="ZE3115" s="206"/>
      <c r="ZF3115" s="206"/>
      <c r="ZG3115" s="206"/>
      <c r="ZH3115" s="206"/>
      <c r="ZI3115" s="206"/>
      <c r="ZJ3115" s="206"/>
      <c r="ZK3115" s="206"/>
      <c r="ZL3115" s="206"/>
      <c r="ZM3115" s="206"/>
      <c r="ZN3115" s="206"/>
      <c r="ZO3115" s="206"/>
      <c r="ZP3115" s="206"/>
      <c r="ZQ3115" s="206"/>
      <c r="ZR3115" s="206"/>
      <c r="ZS3115" s="206"/>
      <c r="ZT3115" s="206"/>
      <c r="ZU3115" s="206"/>
      <c r="ZV3115" s="206"/>
      <c r="ZW3115" s="206"/>
      <c r="ZX3115" s="206"/>
      <c r="ZY3115" s="206"/>
      <c r="ZZ3115" s="206"/>
      <c r="AAA3115" s="206"/>
      <c r="AAB3115" s="206"/>
      <c r="AAC3115" s="206"/>
      <c r="AAD3115" s="206"/>
      <c r="AAE3115" s="206"/>
      <c r="AAF3115" s="206"/>
      <c r="AAG3115" s="206"/>
      <c r="AAH3115" s="206"/>
      <c r="AAI3115" s="206"/>
      <c r="AAJ3115" s="206"/>
      <c r="AAK3115" s="206"/>
      <c r="AAL3115" s="206"/>
      <c r="AAM3115" s="206"/>
      <c r="AAN3115" s="206"/>
      <c r="AAO3115" s="206"/>
      <c r="AAP3115" s="206"/>
      <c r="AAQ3115" s="206"/>
      <c r="AAR3115" s="206"/>
      <c r="AAS3115" s="206"/>
      <c r="AAT3115" s="206"/>
      <c r="AAU3115" s="206"/>
      <c r="AAV3115" s="206"/>
      <c r="AAW3115" s="206"/>
      <c r="AAX3115" s="206"/>
      <c r="AAY3115" s="206"/>
      <c r="AAZ3115" s="206"/>
      <c r="ABA3115" s="206"/>
      <c r="ABB3115" s="206"/>
      <c r="ABC3115" s="206"/>
      <c r="ABD3115" s="206"/>
      <c r="ABE3115" s="206"/>
      <c r="ABF3115" s="206"/>
      <c r="ABG3115" s="206"/>
      <c r="ABH3115" s="206"/>
      <c r="ABI3115" s="206"/>
      <c r="ABJ3115" s="206"/>
      <c r="ABK3115" s="206"/>
      <c r="ABL3115" s="206"/>
      <c r="ABM3115" s="206"/>
      <c r="ABN3115" s="206"/>
      <c r="ABO3115" s="206"/>
      <c r="ABP3115" s="206"/>
      <c r="ABQ3115" s="206"/>
      <c r="ABR3115" s="206"/>
      <c r="ABS3115" s="206"/>
      <c r="ABT3115" s="206"/>
      <c r="ABU3115" s="206"/>
      <c r="ABV3115" s="206"/>
      <c r="ABW3115" s="206"/>
      <c r="ABX3115" s="206"/>
      <c r="ABY3115" s="206"/>
      <c r="ABZ3115" s="206"/>
      <c r="ACA3115" s="206"/>
      <c r="ACB3115" s="206"/>
      <c r="ACC3115" s="206"/>
      <c r="ACD3115" s="206"/>
      <c r="ACE3115" s="206"/>
      <c r="ACF3115" s="206"/>
      <c r="ACG3115" s="206"/>
      <c r="ACH3115" s="206"/>
      <c r="ACI3115" s="206"/>
      <c r="ACJ3115" s="206"/>
      <c r="ACK3115" s="206"/>
      <c r="ACL3115" s="206"/>
      <c r="ACM3115" s="206"/>
      <c r="ACN3115" s="206"/>
      <c r="ACO3115" s="206"/>
      <c r="ACP3115" s="206"/>
      <c r="ACQ3115" s="206"/>
      <c r="ACR3115" s="206"/>
      <c r="ACS3115" s="206"/>
      <c r="ACT3115" s="206"/>
      <c r="ACU3115" s="206"/>
      <c r="ACV3115" s="206"/>
      <c r="ACW3115" s="206"/>
      <c r="ACX3115" s="206"/>
      <c r="ACY3115" s="206"/>
      <c r="ACZ3115" s="206"/>
      <c r="ADA3115" s="206"/>
      <c r="ADB3115" s="206"/>
      <c r="ADC3115" s="206"/>
      <c r="ADD3115" s="206"/>
      <c r="ADE3115" s="206"/>
      <c r="ADF3115" s="206"/>
      <c r="ADG3115" s="206"/>
      <c r="ADH3115" s="206"/>
      <c r="ADI3115" s="206"/>
      <c r="ADJ3115" s="206"/>
      <c r="ADK3115" s="206"/>
      <c r="ADL3115" s="206"/>
      <c r="ADM3115" s="206"/>
      <c r="ADN3115" s="206"/>
      <c r="ADO3115" s="206"/>
      <c r="ADP3115" s="206"/>
      <c r="ADQ3115" s="206"/>
      <c r="ADR3115" s="206"/>
      <c r="ADS3115" s="206"/>
      <c r="ADT3115" s="206"/>
      <c r="ADU3115" s="206"/>
      <c r="ADV3115" s="206"/>
      <c r="ADW3115" s="206"/>
      <c r="ADX3115" s="206"/>
      <c r="ADY3115" s="206"/>
      <c r="ADZ3115" s="206"/>
      <c r="AEA3115" s="206"/>
      <c r="AEB3115" s="206"/>
      <c r="AEC3115" s="206"/>
      <c r="AED3115" s="206"/>
      <c r="AEE3115" s="206"/>
      <c r="AEF3115" s="206"/>
      <c r="AEG3115" s="206"/>
      <c r="AEH3115" s="206"/>
      <c r="AEI3115" s="206"/>
      <c r="AEJ3115" s="206"/>
      <c r="AEK3115" s="206"/>
      <c r="AEL3115" s="206"/>
      <c r="AEM3115" s="206"/>
      <c r="AEN3115" s="206"/>
      <c r="AEO3115" s="206"/>
      <c r="AEP3115" s="206"/>
      <c r="AEQ3115" s="206"/>
      <c r="AER3115" s="206"/>
      <c r="AES3115" s="206"/>
      <c r="AET3115" s="206"/>
      <c r="AEU3115" s="206"/>
      <c r="AEV3115" s="206"/>
      <c r="AEW3115" s="206"/>
      <c r="AEX3115" s="206"/>
      <c r="AEY3115" s="206"/>
      <c r="AEZ3115" s="206"/>
      <c r="AFA3115" s="206"/>
      <c r="AFB3115" s="206"/>
      <c r="AFC3115" s="206"/>
      <c r="AFD3115" s="206"/>
      <c r="AFE3115" s="206"/>
      <c r="AFF3115" s="206"/>
      <c r="AFG3115" s="206"/>
      <c r="AFH3115" s="206"/>
      <c r="AFI3115" s="206"/>
      <c r="AFJ3115" s="206"/>
      <c r="AFK3115" s="206"/>
      <c r="AFL3115" s="206"/>
      <c r="AFM3115" s="206"/>
      <c r="AFN3115" s="206"/>
      <c r="AFO3115" s="206"/>
      <c r="AFP3115" s="206"/>
      <c r="AFQ3115" s="206"/>
      <c r="AFR3115" s="206"/>
      <c r="AFS3115" s="206"/>
      <c r="AFT3115" s="206"/>
      <c r="AFU3115" s="206"/>
      <c r="AFV3115" s="206"/>
      <c r="AFW3115" s="206"/>
      <c r="AFX3115" s="206"/>
      <c r="AFY3115" s="206"/>
      <c r="AFZ3115" s="206"/>
      <c r="AGA3115" s="206"/>
      <c r="AGB3115" s="206"/>
      <c r="AGC3115" s="206"/>
      <c r="AGD3115" s="206"/>
      <c r="AGE3115" s="206"/>
      <c r="AGF3115" s="206"/>
      <c r="AGG3115" s="206"/>
      <c r="AGH3115" s="206"/>
      <c r="AGI3115" s="206"/>
      <c r="AGJ3115" s="206"/>
      <c r="AGK3115" s="206"/>
      <c r="AGL3115" s="206"/>
      <c r="AGM3115" s="206"/>
      <c r="AGN3115" s="206"/>
      <c r="AGO3115" s="206"/>
      <c r="AGP3115" s="206"/>
      <c r="AGQ3115" s="206"/>
      <c r="AGR3115" s="206"/>
      <c r="AGS3115" s="206"/>
      <c r="AGT3115" s="206"/>
      <c r="AGU3115" s="206"/>
      <c r="AGV3115" s="206"/>
      <c r="AGW3115" s="206"/>
      <c r="AGX3115" s="206"/>
      <c r="AGY3115" s="206"/>
      <c r="AGZ3115" s="206"/>
      <c r="AHA3115" s="206"/>
      <c r="AHB3115" s="206"/>
      <c r="AHC3115" s="206"/>
      <c r="AHD3115" s="206"/>
      <c r="AHE3115" s="206"/>
      <c r="AHF3115" s="206"/>
      <c r="AHG3115" s="206"/>
      <c r="AHH3115" s="206"/>
      <c r="AHI3115" s="206"/>
      <c r="AHJ3115" s="206"/>
      <c r="AHK3115" s="206"/>
      <c r="AHL3115" s="206"/>
      <c r="AHM3115" s="206"/>
      <c r="AHN3115" s="206"/>
      <c r="AHO3115" s="206"/>
      <c r="AHP3115" s="206"/>
      <c r="AHQ3115" s="206"/>
      <c r="AHR3115" s="206"/>
      <c r="AHS3115" s="206"/>
      <c r="AHT3115" s="206"/>
      <c r="AHU3115" s="206"/>
      <c r="AHV3115" s="206"/>
      <c r="AHW3115" s="206"/>
      <c r="AHX3115" s="206"/>
      <c r="AHY3115" s="206"/>
      <c r="AHZ3115" s="206"/>
      <c r="AIA3115" s="206"/>
      <c r="AIB3115" s="206"/>
      <c r="AIC3115" s="206"/>
      <c r="AID3115" s="206"/>
      <c r="AIE3115" s="206"/>
      <c r="AIF3115" s="206"/>
      <c r="AIG3115" s="206"/>
      <c r="AIH3115" s="206"/>
      <c r="AII3115" s="206"/>
      <c r="AIJ3115" s="206"/>
      <c r="AIK3115" s="206"/>
      <c r="AIL3115" s="206"/>
      <c r="AIM3115" s="206"/>
      <c r="AIN3115" s="206"/>
      <c r="AIO3115" s="206"/>
      <c r="AIP3115" s="206"/>
      <c r="AIQ3115" s="206"/>
      <c r="AIR3115" s="206"/>
      <c r="AIS3115" s="206"/>
      <c r="AIT3115" s="206"/>
      <c r="AIU3115" s="206"/>
      <c r="AIV3115" s="206"/>
      <c r="AIW3115" s="206"/>
      <c r="AIX3115" s="206"/>
      <c r="AIY3115" s="206"/>
      <c r="AIZ3115" s="206"/>
      <c r="AJA3115" s="206"/>
      <c r="AJB3115" s="206"/>
      <c r="AJC3115" s="206"/>
      <c r="AJD3115" s="206"/>
      <c r="AJE3115" s="206"/>
      <c r="AJF3115" s="206"/>
      <c r="AJG3115" s="206"/>
      <c r="AJH3115" s="206"/>
      <c r="AJI3115" s="206"/>
      <c r="AJJ3115" s="206"/>
      <c r="AJK3115" s="206"/>
      <c r="AJL3115" s="206"/>
      <c r="AJM3115" s="206"/>
      <c r="AJN3115" s="206"/>
      <c r="AJO3115" s="206"/>
      <c r="AJP3115" s="206"/>
      <c r="AJQ3115" s="206"/>
      <c r="AJR3115" s="206"/>
      <c r="AJS3115" s="206"/>
      <c r="AJT3115" s="206"/>
      <c r="AJU3115" s="206"/>
      <c r="AJV3115" s="206"/>
      <c r="AJW3115" s="206"/>
      <c r="AJX3115" s="206"/>
      <c r="AJY3115" s="206"/>
      <c r="AJZ3115" s="206"/>
      <c r="AKA3115" s="206"/>
      <c r="AKB3115" s="206"/>
      <c r="AKC3115" s="206"/>
      <c r="AKD3115" s="206"/>
      <c r="AKE3115" s="206"/>
      <c r="AKF3115" s="206"/>
      <c r="AKG3115" s="206"/>
      <c r="AKH3115" s="206"/>
      <c r="AKI3115" s="206"/>
      <c r="AKJ3115" s="206"/>
      <c r="AKK3115" s="206"/>
      <c r="AKL3115" s="206"/>
      <c r="AKM3115" s="206"/>
      <c r="AKN3115" s="206"/>
      <c r="AKO3115" s="206"/>
      <c r="AKP3115" s="206"/>
      <c r="AKQ3115" s="206"/>
      <c r="AKR3115" s="206"/>
      <c r="AKS3115" s="206"/>
      <c r="AKT3115" s="206"/>
      <c r="AKU3115" s="206"/>
      <c r="AKV3115" s="206"/>
      <c r="AKW3115" s="206"/>
      <c r="AKX3115" s="206"/>
      <c r="AKY3115" s="206"/>
      <c r="AKZ3115" s="206"/>
      <c r="ALA3115" s="206"/>
      <c r="ALB3115" s="206"/>
      <c r="ALC3115" s="206"/>
      <c r="ALD3115" s="206"/>
      <c r="ALE3115" s="206"/>
      <c r="ALF3115" s="206"/>
      <c r="ALG3115" s="206"/>
      <c r="ALH3115" s="206"/>
      <c r="ALI3115" s="206"/>
      <c r="ALJ3115" s="206"/>
      <c r="ALK3115" s="206"/>
      <c r="ALL3115" s="206"/>
      <c r="ALM3115" s="206"/>
      <c r="ALN3115" s="206"/>
      <c r="ALO3115" s="206"/>
      <c r="ALP3115" s="206"/>
      <c r="ALQ3115" s="206"/>
      <c r="ALR3115" s="206"/>
      <c r="ALS3115" s="206"/>
      <c r="ALT3115" s="206"/>
      <c r="ALU3115" s="206"/>
      <c r="ALV3115" s="206"/>
      <c r="ALW3115" s="206"/>
      <c r="ALX3115" s="206"/>
      <c r="ALY3115" s="206"/>
      <c r="ALZ3115" s="206"/>
      <c r="AMA3115" s="206"/>
      <c r="AMB3115" s="206"/>
      <c r="AMC3115" s="206"/>
      <c r="AMD3115" s="206"/>
      <c r="AME3115" s="206"/>
      <c r="AMF3115" s="206"/>
      <c r="AMG3115" s="206"/>
      <c r="AMH3115" s="206"/>
      <c r="AMI3115" s="206"/>
      <c r="AMJ3115" s="206"/>
      <c r="AMK3115" s="206"/>
      <c r="AML3115" s="206"/>
      <c r="AMM3115" s="206"/>
      <c r="AMN3115" s="206"/>
      <c r="AMO3115" s="206"/>
      <c r="AMP3115" s="206"/>
      <c r="AMQ3115" s="206"/>
      <c r="AMR3115" s="206"/>
      <c r="AMS3115" s="206"/>
      <c r="AMT3115" s="206"/>
      <c r="AMU3115" s="206"/>
      <c r="AMV3115" s="206"/>
      <c r="AMW3115" s="206"/>
      <c r="AMX3115" s="206"/>
      <c r="AMY3115" s="206"/>
      <c r="AMZ3115" s="206"/>
      <c r="ANA3115" s="206"/>
      <c r="ANB3115" s="206"/>
      <c r="ANC3115" s="206"/>
      <c r="AND3115" s="206"/>
      <c r="ANE3115" s="206"/>
      <c r="ANF3115" s="206"/>
      <c r="ANG3115" s="206"/>
      <c r="ANH3115" s="206"/>
      <c r="ANI3115" s="206"/>
      <c r="ANJ3115" s="206"/>
      <c r="ANK3115" s="206"/>
      <c r="ANL3115" s="206"/>
      <c r="ANM3115" s="206"/>
      <c r="ANN3115" s="206"/>
      <c r="ANO3115" s="206"/>
      <c r="ANP3115" s="206"/>
      <c r="ANQ3115" s="206"/>
      <c r="ANR3115" s="206"/>
      <c r="ANS3115" s="206"/>
      <c r="ANT3115" s="206"/>
      <c r="ANU3115" s="206"/>
      <c r="ANV3115" s="206"/>
      <c r="ANW3115" s="206"/>
      <c r="ANX3115" s="206"/>
      <c r="ANY3115" s="206"/>
      <c r="ANZ3115" s="206"/>
      <c r="AOA3115" s="206"/>
      <c r="AOB3115" s="206"/>
      <c r="AOC3115" s="206"/>
      <c r="AOD3115" s="206"/>
      <c r="AOE3115" s="206"/>
      <c r="AOF3115" s="206"/>
      <c r="AOG3115" s="206"/>
      <c r="AOH3115" s="206"/>
      <c r="AOI3115" s="206"/>
      <c r="AOJ3115" s="206"/>
      <c r="AOK3115" s="206"/>
      <c r="AOL3115" s="206"/>
      <c r="AOM3115" s="206"/>
      <c r="AON3115" s="206"/>
      <c r="AOO3115" s="206"/>
      <c r="AOP3115" s="206"/>
      <c r="AOQ3115" s="206"/>
      <c r="AOR3115" s="206"/>
      <c r="AOS3115" s="206"/>
      <c r="AOT3115" s="206"/>
      <c r="AOU3115" s="206"/>
      <c r="AOV3115" s="206"/>
      <c r="AOW3115" s="206"/>
      <c r="AOX3115" s="206"/>
      <c r="AOY3115" s="206"/>
      <c r="AOZ3115" s="206"/>
      <c r="APA3115" s="206"/>
      <c r="APB3115" s="206"/>
      <c r="APC3115" s="206"/>
      <c r="APD3115" s="206"/>
      <c r="APE3115" s="206"/>
      <c r="APF3115" s="206"/>
      <c r="APG3115" s="206"/>
      <c r="APH3115" s="206"/>
      <c r="API3115" s="206"/>
      <c r="APJ3115" s="206"/>
      <c r="APK3115" s="206"/>
      <c r="APL3115" s="206"/>
      <c r="APM3115" s="206"/>
      <c r="APN3115" s="206"/>
      <c r="APO3115" s="206"/>
      <c r="APP3115" s="206"/>
      <c r="APQ3115" s="206"/>
      <c r="APR3115" s="206"/>
      <c r="APS3115" s="206"/>
      <c r="APT3115" s="206"/>
      <c r="APU3115" s="206"/>
      <c r="APV3115" s="206"/>
      <c r="APW3115" s="206"/>
      <c r="APX3115" s="206"/>
      <c r="APY3115" s="206"/>
      <c r="APZ3115" s="206"/>
      <c r="AQA3115" s="206"/>
      <c r="AQB3115" s="206"/>
      <c r="AQC3115" s="206"/>
      <c r="AQD3115" s="206"/>
      <c r="AQE3115" s="206"/>
      <c r="AQF3115" s="206"/>
      <c r="AQG3115" s="206"/>
      <c r="AQH3115" s="206"/>
      <c r="AQI3115" s="206"/>
      <c r="AQJ3115" s="206"/>
      <c r="AQK3115" s="206"/>
      <c r="AQL3115" s="206"/>
      <c r="AQM3115" s="206"/>
      <c r="AQN3115" s="206"/>
      <c r="AQO3115" s="206"/>
      <c r="AQP3115" s="206"/>
      <c r="AQQ3115" s="206"/>
      <c r="AQR3115" s="206"/>
      <c r="AQS3115" s="206"/>
      <c r="AQT3115" s="206"/>
      <c r="AQU3115" s="206"/>
      <c r="AQV3115" s="206"/>
      <c r="AQW3115" s="206"/>
      <c r="AQX3115" s="206"/>
      <c r="AQY3115" s="206"/>
      <c r="AQZ3115" s="206"/>
      <c r="ARA3115" s="206"/>
      <c r="ARB3115" s="206"/>
      <c r="ARC3115" s="206"/>
      <c r="ARD3115" s="206"/>
      <c r="ARE3115" s="206"/>
      <c r="ARF3115" s="206"/>
      <c r="ARG3115" s="206"/>
      <c r="ARH3115" s="206"/>
      <c r="ARI3115" s="206"/>
      <c r="ARJ3115" s="206"/>
      <c r="ARK3115" s="206"/>
      <c r="ARL3115" s="206"/>
      <c r="ARM3115" s="206"/>
      <c r="ARN3115" s="206"/>
      <c r="ARO3115" s="206"/>
      <c r="ARP3115" s="206"/>
      <c r="ARQ3115" s="206"/>
      <c r="ARR3115" s="206"/>
      <c r="ARS3115" s="206"/>
      <c r="ART3115" s="206"/>
      <c r="ARU3115" s="206"/>
      <c r="ARV3115" s="206"/>
      <c r="ARW3115" s="206"/>
      <c r="ARX3115" s="206"/>
      <c r="ARY3115" s="206"/>
      <c r="ARZ3115" s="206"/>
      <c r="ASA3115" s="206"/>
      <c r="ASB3115" s="206"/>
      <c r="ASC3115" s="206"/>
      <c r="ASD3115" s="206"/>
      <c r="ASE3115" s="206"/>
      <c r="ASF3115" s="206"/>
      <c r="ASG3115" s="206"/>
      <c r="ASH3115" s="206"/>
      <c r="ASI3115" s="206"/>
      <c r="ASJ3115" s="206"/>
      <c r="ASK3115" s="206"/>
      <c r="ASL3115" s="206"/>
      <c r="ASM3115" s="206"/>
      <c r="ASN3115" s="206"/>
      <c r="ASO3115" s="206"/>
      <c r="ASP3115" s="206"/>
      <c r="ASQ3115" s="206"/>
      <c r="ASR3115" s="206"/>
      <c r="ASS3115" s="206"/>
      <c r="AST3115" s="206"/>
      <c r="ASU3115" s="206"/>
      <c r="ASV3115" s="206"/>
      <c r="ASW3115" s="206"/>
      <c r="ASX3115" s="206"/>
      <c r="ASY3115" s="206"/>
      <c r="ASZ3115" s="206"/>
      <c r="ATA3115" s="206"/>
      <c r="ATB3115" s="206"/>
      <c r="ATC3115" s="206"/>
      <c r="ATD3115" s="206"/>
      <c r="ATE3115" s="206"/>
      <c r="ATF3115" s="206"/>
      <c r="ATG3115" s="206"/>
      <c r="ATH3115" s="206"/>
      <c r="ATI3115" s="206"/>
      <c r="ATJ3115" s="206"/>
      <c r="ATK3115" s="206"/>
      <c r="ATL3115" s="206"/>
      <c r="ATM3115" s="206"/>
      <c r="ATN3115" s="206"/>
      <c r="ATO3115" s="206"/>
      <c r="ATP3115" s="206"/>
      <c r="ATQ3115" s="206"/>
      <c r="ATR3115" s="206"/>
      <c r="ATS3115" s="206"/>
      <c r="ATT3115" s="206"/>
      <c r="ATU3115" s="206"/>
      <c r="ATV3115" s="206"/>
      <c r="ATW3115" s="206"/>
      <c r="ATX3115" s="206"/>
      <c r="ATY3115" s="206"/>
      <c r="ATZ3115" s="206"/>
      <c r="AUA3115" s="206"/>
      <c r="AUB3115" s="206"/>
      <c r="AUC3115" s="206"/>
      <c r="AUD3115" s="206"/>
      <c r="AUE3115" s="206"/>
      <c r="AUF3115" s="206"/>
      <c r="AUG3115" s="206"/>
      <c r="AUH3115" s="206"/>
      <c r="AUI3115" s="206"/>
      <c r="AUJ3115" s="206"/>
      <c r="AUK3115" s="206"/>
      <c r="AUL3115" s="206"/>
      <c r="AUM3115" s="206"/>
      <c r="AUN3115" s="206"/>
      <c r="AUO3115" s="206"/>
      <c r="AUP3115" s="206"/>
      <c r="AUQ3115" s="206"/>
      <c r="AUR3115" s="206"/>
      <c r="AUS3115" s="206"/>
      <c r="AUT3115" s="206"/>
      <c r="AUU3115" s="206"/>
      <c r="AUV3115" s="206"/>
      <c r="AUW3115" s="206"/>
      <c r="AUX3115" s="206"/>
      <c r="AUY3115" s="206"/>
      <c r="AUZ3115" s="206"/>
      <c r="AVA3115" s="206"/>
      <c r="AVB3115" s="206"/>
      <c r="AVC3115" s="206"/>
      <c r="AVD3115" s="206"/>
      <c r="AVE3115" s="206"/>
      <c r="AVF3115" s="206"/>
      <c r="AVG3115" s="206"/>
      <c r="AVH3115" s="206"/>
      <c r="AVI3115" s="206"/>
      <c r="AVJ3115" s="206"/>
      <c r="AVK3115" s="206"/>
      <c r="AVL3115" s="206"/>
      <c r="AVM3115" s="206"/>
      <c r="AVN3115" s="206"/>
      <c r="AVO3115" s="206"/>
      <c r="AVP3115" s="206"/>
      <c r="AVQ3115" s="206"/>
      <c r="AVR3115" s="206"/>
      <c r="AVS3115" s="206"/>
      <c r="AVT3115" s="206"/>
      <c r="AVU3115" s="206"/>
      <c r="AVV3115" s="206"/>
      <c r="AVW3115" s="206"/>
      <c r="AVX3115" s="206"/>
      <c r="AVY3115" s="206"/>
      <c r="AVZ3115" s="206"/>
      <c r="AWA3115" s="206"/>
      <c r="AWB3115" s="206"/>
      <c r="AWC3115" s="206"/>
      <c r="AWD3115" s="206"/>
      <c r="AWE3115" s="206"/>
      <c r="AWF3115" s="206"/>
      <c r="AWG3115" s="206"/>
      <c r="AWH3115" s="206"/>
      <c r="AWI3115" s="206"/>
      <c r="AWJ3115" s="206"/>
      <c r="AWK3115" s="206"/>
      <c r="AWL3115" s="206"/>
      <c r="AWM3115" s="206"/>
      <c r="AWN3115" s="206"/>
      <c r="AWO3115" s="206"/>
      <c r="AWP3115" s="206"/>
      <c r="AWQ3115" s="206"/>
      <c r="AWR3115" s="206"/>
      <c r="AWS3115" s="206"/>
      <c r="AWT3115" s="206"/>
      <c r="AWU3115" s="206"/>
      <c r="AWV3115" s="206"/>
      <c r="AWW3115" s="206"/>
      <c r="AWX3115" s="206"/>
      <c r="AWY3115" s="206"/>
      <c r="AWZ3115" s="206"/>
      <c r="AXA3115" s="206"/>
      <c r="AXB3115" s="206"/>
      <c r="AXC3115" s="206"/>
      <c r="AXD3115" s="206"/>
      <c r="AXE3115" s="206"/>
      <c r="AXF3115" s="206"/>
      <c r="AXG3115" s="206"/>
      <c r="AXH3115" s="206"/>
      <c r="AXI3115" s="206"/>
      <c r="AXJ3115" s="206"/>
      <c r="AXK3115" s="206"/>
      <c r="AXL3115" s="206"/>
      <c r="AXM3115" s="206"/>
      <c r="AXN3115" s="206"/>
      <c r="AXO3115" s="206"/>
      <c r="AXP3115" s="206"/>
      <c r="AXQ3115" s="206"/>
      <c r="AXR3115" s="206"/>
      <c r="AXS3115" s="206"/>
      <c r="AXT3115" s="206"/>
      <c r="AXU3115" s="206"/>
      <c r="AXV3115" s="206"/>
      <c r="AXW3115" s="206"/>
      <c r="AXX3115" s="206"/>
      <c r="AXY3115" s="206"/>
      <c r="AXZ3115" s="206"/>
      <c r="AYA3115" s="206"/>
      <c r="AYB3115" s="206"/>
      <c r="AYC3115" s="206"/>
      <c r="AYD3115" s="206"/>
      <c r="AYE3115" s="206"/>
      <c r="AYF3115" s="206"/>
      <c r="AYG3115" s="206"/>
      <c r="AYH3115" s="206"/>
      <c r="AYI3115" s="206"/>
      <c r="AYJ3115" s="206"/>
      <c r="AYK3115" s="206"/>
      <c r="AYL3115" s="206"/>
      <c r="AYM3115" s="206"/>
      <c r="AYN3115" s="206"/>
      <c r="AYO3115" s="206"/>
      <c r="AYP3115" s="206"/>
      <c r="AYQ3115" s="206"/>
      <c r="AYR3115" s="206"/>
      <c r="AYS3115" s="206"/>
      <c r="AYT3115" s="206"/>
      <c r="AYU3115" s="206"/>
      <c r="AYV3115" s="206"/>
      <c r="AYW3115" s="206"/>
      <c r="AYX3115" s="206"/>
      <c r="AYY3115" s="206"/>
      <c r="AYZ3115" s="206"/>
      <c r="AZA3115" s="206"/>
      <c r="AZB3115" s="206"/>
      <c r="AZC3115" s="206"/>
      <c r="AZD3115" s="206"/>
      <c r="AZE3115" s="206"/>
      <c r="AZF3115" s="206"/>
      <c r="AZG3115" s="206"/>
      <c r="AZH3115" s="206"/>
      <c r="AZI3115" s="206"/>
      <c r="AZJ3115" s="206"/>
      <c r="AZK3115" s="206"/>
      <c r="AZL3115" s="206"/>
      <c r="AZM3115" s="206"/>
      <c r="AZN3115" s="206"/>
      <c r="AZO3115" s="206"/>
      <c r="AZP3115" s="206"/>
      <c r="AZQ3115" s="206"/>
      <c r="AZR3115" s="206"/>
      <c r="AZS3115" s="206"/>
      <c r="AZT3115" s="206"/>
      <c r="AZU3115" s="206"/>
      <c r="AZV3115" s="206"/>
      <c r="AZW3115" s="206"/>
      <c r="AZX3115" s="206"/>
      <c r="AZY3115" s="206"/>
      <c r="AZZ3115" s="206"/>
      <c r="BAA3115" s="206"/>
      <c r="BAB3115" s="206"/>
      <c r="BAC3115" s="206"/>
      <c r="BAD3115" s="206"/>
      <c r="BAE3115" s="206"/>
      <c r="BAF3115" s="206"/>
      <c r="BAG3115" s="206"/>
      <c r="BAH3115" s="206"/>
      <c r="BAI3115" s="206"/>
      <c r="BAJ3115" s="206"/>
      <c r="BAK3115" s="206"/>
      <c r="BAL3115" s="206"/>
      <c r="BAM3115" s="206"/>
      <c r="BAN3115" s="206"/>
      <c r="BAO3115" s="206"/>
      <c r="BAP3115" s="206"/>
      <c r="BAQ3115" s="206"/>
      <c r="BAR3115" s="206"/>
      <c r="BAS3115" s="206"/>
      <c r="BAT3115" s="206"/>
      <c r="BAU3115" s="206"/>
      <c r="BAV3115" s="206"/>
      <c r="BAW3115" s="206"/>
      <c r="BAX3115" s="206"/>
      <c r="BAY3115" s="206"/>
      <c r="BAZ3115" s="206"/>
      <c r="BBA3115" s="206"/>
      <c r="BBB3115" s="206"/>
      <c r="BBC3115" s="206"/>
      <c r="BBD3115" s="206"/>
      <c r="BBE3115" s="206"/>
      <c r="BBF3115" s="206"/>
      <c r="BBG3115" s="206"/>
      <c r="BBH3115" s="206"/>
      <c r="BBI3115" s="206"/>
      <c r="BBJ3115" s="206"/>
      <c r="BBK3115" s="206"/>
      <c r="BBL3115" s="206"/>
      <c r="BBM3115" s="206"/>
      <c r="BBN3115" s="206"/>
      <c r="BBO3115" s="206"/>
      <c r="BBP3115" s="206"/>
      <c r="BBQ3115" s="206"/>
      <c r="BBR3115" s="206"/>
      <c r="BBS3115" s="206"/>
      <c r="BBT3115" s="206"/>
      <c r="BBU3115" s="206"/>
      <c r="BBV3115" s="206"/>
      <c r="BBW3115" s="206"/>
      <c r="BBX3115" s="206"/>
      <c r="BBY3115" s="206"/>
      <c r="BBZ3115" s="206"/>
      <c r="BCA3115" s="206"/>
      <c r="BCB3115" s="206"/>
      <c r="BCC3115" s="206"/>
      <c r="BCD3115" s="206"/>
      <c r="BCE3115" s="206"/>
      <c r="BCF3115" s="206"/>
      <c r="BCG3115" s="206"/>
      <c r="BCH3115" s="206"/>
      <c r="BCI3115" s="206"/>
      <c r="BCJ3115" s="206"/>
      <c r="BCK3115" s="206"/>
      <c r="BCL3115" s="206"/>
      <c r="BCM3115" s="206"/>
      <c r="BCN3115" s="206"/>
      <c r="BCO3115" s="206"/>
      <c r="BCP3115" s="206"/>
      <c r="BCQ3115" s="206"/>
      <c r="BCR3115" s="206"/>
      <c r="BCS3115" s="206"/>
      <c r="BCT3115" s="206"/>
      <c r="BCU3115" s="206"/>
      <c r="BCV3115" s="206"/>
      <c r="BCW3115" s="206"/>
      <c r="BCX3115" s="206"/>
      <c r="BCY3115" s="206"/>
      <c r="BCZ3115" s="206"/>
      <c r="BDA3115" s="206"/>
      <c r="BDB3115" s="206"/>
      <c r="BDC3115" s="206"/>
      <c r="BDD3115" s="206"/>
      <c r="BDE3115" s="206"/>
      <c r="BDF3115" s="206"/>
      <c r="BDG3115" s="206"/>
      <c r="BDH3115" s="206"/>
      <c r="BDI3115" s="206"/>
      <c r="BDJ3115" s="206"/>
      <c r="BDK3115" s="206"/>
      <c r="BDL3115" s="206"/>
      <c r="BDM3115" s="206"/>
      <c r="BDN3115" s="206"/>
      <c r="BDO3115" s="206"/>
      <c r="BDP3115" s="206"/>
      <c r="BDQ3115" s="206"/>
      <c r="BDR3115" s="206"/>
      <c r="BDS3115" s="206"/>
      <c r="BDT3115" s="206"/>
      <c r="BDU3115" s="206"/>
      <c r="BDV3115" s="206"/>
      <c r="BDW3115" s="206"/>
      <c r="BDX3115" s="206"/>
      <c r="BDY3115" s="206"/>
      <c r="BDZ3115" s="206"/>
      <c r="BEA3115" s="206"/>
      <c r="BEB3115" s="206"/>
      <c r="BEC3115" s="206"/>
      <c r="BED3115" s="206"/>
      <c r="BEE3115" s="206"/>
      <c r="BEF3115" s="206"/>
      <c r="BEG3115" s="206"/>
      <c r="BEH3115" s="206"/>
      <c r="BEI3115" s="206"/>
      <c r="BEJ3115" s="206"/>
      <c r="BEK3115" s="206"/>
      <c r="BEL3115" s="206"/>
      <c r="BEM3115" s="206"/>
      <c r="BEN3115" s="206"/>
      <c r="BEO3115" s="206"/>
      <c r="BEP3115" s="206"/>
      <c r="BEQ3115" s="206"/>
      <c r="BER3115" s="206"/>
      <c r="BES3115" s="206"/>
      <c r="BET3115" s="206"/>
      <c r="BEU3115" s="206"/>
      <c r="BEV3115" s="206"/>
      <c r="BEW3115" s="206"/>
      <c r="BEX3115" s="206"/>
      <c r="BEY3115" s="206"/>
      <c r="BEZ3115" s="206"/>
      <c r="BFA3115" s="206"/>
      <c r="BFB3115" s="206"/>
      <c r="BFC3115" s="206"/>
      <c r="BFD3115" s="206"/>
      <c r="BFE3115" s="206"/>
      <c r="BFF3115" s="206"/>
      <c r="BFG3115" s="206"/>
      <c r="BFH3115" s="206"/>
      <c r="BFI3115" s="206"/>
      <c r="BFJ3115" s="206"/>
      <c r="BFK3115" s="206"/>
      <c r="BFL3115" s="206"/>
      <c r="BFM3115" s="206"/>
      <c r="BFN3115" s="206"/>
      <c r="BFO3115" s="206"/>
      <c r="BFP3115" s="206"/>
      <c r="BFQ3115" s="206"/>
      <c r="BFR3115" s="206"/>
      <c r="BFS3115" s="206"/>
      <c r="BFT3115" s="206"/>
      <c r="BFU3115" s="206"/>
      <c r="BFV3115" s="206"/>
      <c r="BFW3115" s="206"/>
      <c r="BFX3115" s="206"/>
      <c r="BFY3115" s="206"/>
      <c r="BFZ3115" s="206"/>
      <c r="BGA3115" s="206"/>
      <c r="BGB3115" s="206"/>
      <c r="BGC3115" s="206"/>
      <c r="BGD3115" s="206"/>
      <c r="BGE3115" s="206"/>
      <c r="BGF3115" s="206"/>
      <c r="BGG3115" s="206"/>
      <c r="BGH3115" s="206"/>
      <c r="BGI3115" s="206"/>
      <c r="BGJ3115" s="206"/>
      <c r="BGK3115" s="206"/>
      <c r="BGL3115" s="206"/>
      <c r="BGM3115" s="206"/>
      <c r="BGN3115" s="206"/>
      <c r="BGO3115" s="206"/>
      <c r="BGP3115" s="206"/>
      <c r="BGQ3115" s="206"/>
      <c r="BGR3115" s="206"/>
      <c r="BGS3115" s="206"/>
      <c r="BGT3115" s="206"/>
      <c r="BGU3115" s="206"/>
      <c r="BGV3115" s="206"/>
      <c r="BGW3115" s="206"/>
      <c r="BGX3115" s="206"/>
      <c r="BGY3115" s="206"/>
      <c r="BGZ3115" s="206"/>
      <c r="BHA3115" s="206"/>
      <c r="BHB3115" s="206"/>
      <c r="BHC3115" s="206"/>
      <c r="BHD3115" s="206"/>
      <c r="BHE3115" s="206"/>
      <c r="BHF3115" s="206"/>
      <c r="BHG3115" s="206"/>
      <c r="BHH3115" s="206"/>
      <c r="BHI3115" s="206"/>
      <c r="BHJ3115" s="206"/>
      <c r="BHK3115" s="206"/>
      <c r="BHL3115" s="206"/>
      <c r="BHM3115" s="206"/>
      <c r="BHN3115" s="206"/>
      <c r="BHO3115" s="206"/>
      <c r="BHP3115" s="206"/>
      <c r="BHQ3115" s="206"/>
      <c r="BHR3115" s="206"/>
      <c r="BHS3115" s="206"/>
      <c r="BHT3115" s="206"/>
      <c r="BHU3115" s="206"/>
      <c r="BHV3115" s="206"/>
      <c r="BHW3115" s="206"/>
      <c r="BHX3115" s="206"/>
      <c r="BHY3115" s="206"/>
      <c r="BHZ3115" s="206"/>
      <c r="BIA3115" s="206"/>
      <c r="BIB3115" s="206"/>
      <c r="BIC3115" s="206"/>
      <c r="BID3115" s="206"/>
      <c r="BIE3115" s="206"/>
      <c r="BIF3115" s="206"/>
      <c r="BIG3115" s="206"/>
      <c r="BIH3115" s="206"/>
      <c r="BII3115" s="206"/>
      <c r="BIJ3115" s="206"/>
      <c r="BIK3115" s="206"/>
      <c r="BIL3115" s="206"/>
      <c r="BIM3115" s="206"/>
      <c r="BIN3115" s="206"/>
      <c r="BIO3115" s="206"/>
      <c r="BIP3115" s="206"/>
      <c r="BIQ3115" s="206"/>
      <c r="BIR3115" s="206"/>
      <c r="BIS3115" s="206"/>
      <c r="BIT3115" s="206"/>
      <c r="BIU3115" s="206"/>
      <c r="BIV3115" s="206"/>
      <c r="BIW3115" s="206"/>
      <c r="BIX3115" s="206"/>
      <c r="BIY3115" s="206"/>
      <c r="BIZ3115" s="206"/>
      <c r="BJA3115" s="206"/>
      <c r="BJB3115" s="206"/>
      <c r="BJC3115" s="206"/>
      <c r="BJD3115" s="206"/>
      <c r="BJE3115" s="206"/>
      <c r="BJF3115" s="206"/>
      <c r="BJG3115" s="206"/>
      <c r="BJH3115" s="206"/>
      <c r="BJI3115" s="206"/>
      <c r="BJJ3115" s="206"/>
      <c r="BJK3115" s="206"/>
      <c r="BJL3115" s="206"/>
      <c r="BJM3115" s="206"/>
      <c r="BJN3115" s="206"/>
      <c r="BJO3115" s="206"/>
      <c r="BJP3115" s="206"/>
      <c r="BJQ3115" s="206"/>
      <c r="BJR3115" s="206"/>
      <c r="BJS3115" s="206"/>
      <c r="BJT3115" s="206"/>
      <c r="BJU3115" s="206"/>
      <c r="BJV3115" s="206"/>
      <c r="BJW3115" s="206"/>
      <c r="BJX3115" s="206"/>
      <c r="BJY3115" s="206"/>
      <c r="BJZ3115" s="206"/>
      <c r="BKA3115" s="206"/>
      <c r="BKB3115" s="206"/>
      <c r="BKC3115" s="206"/>
      <c r="BKD3115" s="206"/>
      <c r="BKE3115" s="206"/>
      <c r="BKF3115" s="206"/>
      <c r="BKG3115" s="206"/>
      <c r="BKH3115" s="206"/>
      <c r="BKI3115" s="206"/>
      <c r="BKJ3115" s="206"/>
      <c r="BKK3115" s="206"/>
      <c r="BKL3115" s="206"/>
      <c r="BKM3115" s="206"/>
      <c r="BKN3115" s="206"/>
      <c r="BKO3115" s="206"/>
      <c r="BKP3115" s="206"/>
      <c r="BKQ3115" s="206"/>
      <c r="BKR3115" s="206"/>
      <c r="BKS3115" s="206"/>
      <c r="BKT3115" s="206"/>
      <c r="BKU3115" s="206"/>
      <c r="BKV3115" s="206"/>
      <c r="BKW3115" s="206"/>
      <c r="BKX3115" s="206"/>
      <c r="BKY3115" s="206"/>
      <c r="BKZ3115" s="206"/>
      <c r="BLA3115" s="206"/>
      <c r="BLB3115" s="206"/>
      <c r="BLC3115" s="206"/>
      <c r="BLD3115" s="206"/>
      <c r="BLE3115" s="206"/>
      <c r="BLF3115" s="206"/>
      <c r="BLG3115" s="206"/>
      <c r="BLH3115" s="206"/>
      <c r="BLI3115" s="206"/>
      <c r="BLJ3115" s="206"/>
      <c r="BLK3115" s="206"/>
      <c r="BLL3115" s="206"/>
      <c r="BLM3115" s="206"/>
      <c r="BLN3115" s="206"/>
      <c r="BLO3115" s="206"/>
      <c r="BLP3115" s="206"/>
      <c r="BLQ3115" s="206"/>
      <c r="BLR3115" s="206"/>
      <c r="BLS3115" s="206"/>
      <c r="BLT3115" s="206"/>
      <c r="BLU3115" s="206"/>
      <c r="BLV3115" s="206"/>
      <c r="BLW3115" s="206"/>
      <c r="BLX3115" s="206"/>
      <c r="BLY3115" s="206"/>
      <c r="BLZ3115" s="206"/>
      <c r="BMA3115" s="206"/>
      <c r="BMB3115" s="206"/>
      <c r="BMC3115" s="206"/>
      <c r="BMD3115" s="206"/>
      <c r="BME3115" s="206"/>
      <c r="BMF3115" s="206"/>
      <c r="BMG3115" s="206"/>
      <c r="BMH3115" s="206"/>
      <c r="BMI3115" s="206"/>
      <c r="BMJ3115" s="206"/>
      <c r="BMK3115" s="206"/>
      <c r="BML3115" s="206"/>
      <c r="BMM3115" s="206"/>
      <c r="BMN3115" s="206"/>
      <c r="BMO3115" s="206"/>
      <c r="BMP3115" s="206"/>
      <c r="BMQ3115" s="206"/>
      <c r="BMR3115" s="206"/>
      <c r="BMS3115" s="206"/>
      <c r="BMT3115" s="206"/>
      <c r="BMU3115" s="206"/>
      <c r="BMV3115" s="206"/>
      <c r="BMW3115" s="206"/>
      <c r="BMX3115" s="206"/>
      <c r="BMY3115" s="206"/>
      <c r="BMZ3115" s="206"/>
      <c r="BNA3115" s="206"/>
      <c r="BNB3115" s="206"/>
      <c r="BNC3115" s="206"/>
      <c r="BND3115" s="206"/>
      <c r="BNE3115" s="206"/>
      <c r="BNF3115" s="206"/>
      <c r="BNG3115" s="206"/>
      <c r="BNH3115" s="206"/>
      <c r="BNI3115" s="206"/>
      <c r="BNJ3115" s="206"/>
      <c r="BNK3115" s="206"/>
      <c r="BNL3115" s="206"/>
      <c r="BNM3115" s="206"/>
      <c r="BNN3115" s="206"/>
      <c r="BNO3115" s="206"/>
      <c r="BNP3115" s="206"/>
      <c r="BNQ3115" s="206"/>
      <c r="BNR3115" s="206"/>
      <c r="BNS3115" s="206"/>
      <c r="BNT3115" s="206"/>
      <c r="BNU3115" s="206"/>
      <c r="BNV3115" s="206"/>
      <c r="BNW3115" s="206"/>
      <c r="BNX3115" s="206"/>
      <c r="BNY3115" s="206"/>
      <c r="BNZ3115" s="206"/>
      <c r="BOA3115" s="206"/>
      <c r="BOB3115" s="206"/>
      <c r="BOC3115" s="206"/>
      <c r="BOD3115" s="206"/>
      <c r="BOE3115" s="206"/>
      <c r="BOF3115" s="206"/>
      <c r="BOG3115" s="206"/>
      <c r="BOH3115" s="206"/>
      <c r="BOI3115" s="206"/>
      <c r="BOJ3115" s="206"/>
      <c r="BOK3115" s="206"/>
      <c r="BOL3115" s="206"/>
      <c r="BOM3115" s="206"/>
      <c r="BON3115" s="206"/>
      <c r="BOO3115" s="206"/>
      <c r="BOP3115" s="206"/>
      <c r="BOQ3115" s="206"/>
      <c r="BOR3115" s="206"/>
      <c r="BOS3115" s="206"/>
      <c r="BOT3115" s="206"/>
      <c r="BOU3115" s="206"/>
      <c r="BOV3115" s="206"/>
      <c r="BOW3115" s="206"/>
      <c r="BOX3115" s="206"/>
      <c r="BOY3115" s="206"/>
      <c r="BOZ3115" s="206"/>
      <c r="BPA3115" s="206"/>
      <c r="BPB3115" s="206"/>
      <c r="BPC3115" s="206"/>
      <c r="BPD3115" s="206"/>
      <c r="BPE3115" s="206"/>
      <c r="BPF3115" s="206"/>
      <c r="BPG3115" s="206"/>
      <c r="BPH3115" s="206"/>
      <c r="BPI3115" s="206"/>
      <c r="BPJ3115" s="206"/>
      <c r="BPK3115" s="206"/>
      <c r="BPL3115" s="206"/>
      <c r="BPM3115" s="206"/>
      <c r="BPN3115" s="206"/>
      <c r="BPO3115" s="206"/>
      <c r="BPP3115" s="206"/>
      <c r="BPQ3115" s="206"/>
      <c r="BPR3115" s="206"/>
      <c r="BPS3115" s="206"/>
      <c r="BPT3115" s="206"/>
      <c r="BPU3115" s="206"/>
      <c r="BPV3115" s="206"/>
      <c r="BPW3115" s="206"/>
      <c r="BPX3115" s="206"/>
      <c r="BPY3115" s="206"/>
      <c r="BPZ3115" s="206"/>
      <c r="BQA3115" s="206"/>
      <c r="BQB3115" s="206"/>
      <c r="BQC3115" s="206"/>
      <c r="BQD3115" s="206"/>
      <c r="BQE3115" s="206"/>
      <c r="BQF3115" s="206"/>
      <c r="BQG3115" s="206"/>
      <c r="BQH3115" s="206"/>
      <c r="BQI3115" s="206"/>
      <c r="BQJ3115" s="206"/>
      <c r="BQK3115" s="206"/>
      <c r="BQL3115" s="206"/>
      <c r="BQM3115" s="206"/>
      <c r="BQN3115" s="206"/>
      <c r="BQO3115" s="206"/>
      <c r="BQP3115" s="206"/>
      <c r="BQQ3115" s="206"/>
      <c r="BQR3115" s="206"/>
      <c r="BQS3115" s="206"/>
      <c r="BQT3115" s="206"/>
      <c r="BQU3115" s="206"/>
      <c r="BQV3115" s="206"/>
      <c r="BQW3115" s="206"/>
      <c r="BQX3115" s="206"/>
      <c r="BQY3115" s="206"/>
      <c r="BQZ3115" s="206"/>
      <c r="BRA3115" s="206"/>
      <c r="BRB3115" s="206"/>
      <c r="BRC3115" s="206"/>
      <c r="BRD3115" s="206"/>
      <c r="BRE3115" s="206"/>
      <c r="BRF3115" s="206"/>
      <c r="BRG3115" s="206"/>
      <c r="BRH3115" s="206"/>
      <c r="BRI3115" s="206"/>
      <c r="BRJ3115" s="206"/>
      <c r="BRK3115" s="206"/>
      <c r="BRL3115" s="206"/>
      <c r="BRM3115" s="206"/>
      <c r="BRN3115" s="206"/>
      <c r="BRO3115" s="206"/>
      <c r="BRP3115" s="206"/>
      <c r="BRQ3115" s="206"/>
      <c r="BRR3115" s="206"/>
      <c r="BRS3115" s="206"/>
      <c r="BRT3115" s="206"/>
      <c r="BRU3115" s="206"/>
      <c r="BRV3115" s="206"/>
      <c r="BRW3115" s="206"/>
      <c r="BRX3115" s="206"/>
      <c r="BRY3115" s="206"/>
      <c r="BRZ3115" s="206"/>
      <c r="BSA3115" s="206"/>
      <c r="BSB3115" s="206"/>
      <c r="BSC3115" s="206"/>
      <c r="BSD3115" s="206"/>
      <c r="BSE3115" s="206"/>
      <c r="BSF3115" s="206"/>
      <c r="BSG3115" s="206"/>
      <c r="BSH3115" s="206"/>
      <c r="BSI3115" s="206"/>
      <c r="BSJ3115" s="206"/>
      <c r="BSK3115" s="206"/>
      <c r="BSL3115" s="206"/>
      <c r="BSM3115" s="206"/>
      <c r="BSN3115" s="206"/>
      <c r="BSO3115" s="206"/>
      <c r="BSP3115" s="206"/>
      <c r="BSQ3115" s="206"/>
      <c r="BSR3115" s="206"/>
      <c r="BSS3115" s="206"/>
      <c r="BST3115" s="206"/>
      <c r="BSU3115" s="206"/>
      <c r="BSV3115" s="206"/>
      <c r="BSW3115" s="206"/>
      <c r="BSX3115" s="206"/>
      <c r="BSY3115" s="206"/>
      <c r="BSZ3115" s="206"/>
      <c r="BTA3115" s="206"/>
      <c r="BTB3115" s="206"/>
      <c r="BTC3115" s="206"/>
      <c r="BTD3115" s="206"/>
      <c r="BTE3115" s="206"/>
      <c r="BTF3115" s="206"/>
      <c r="BTG3115" s="206"/>
      <c r="BTH3115" s="206"/>
      <c r="BTI3115" s="206"/>
      <c r="BTJ3115" s="206"/>
      <c r="BTK3115" s="206"/>
      <c r="BTL3115" s="206"/>
      <c r="BTM3115" s="206"/>
      <c r="BTN3115" s="206"/>
      <c r="BTO3115" s="206"/>
      <c r="BTP3115" s="206"/>
      <c r="BTQ3115" s="206"/>
      <c r="BTR3115" s="206"/>
      <c r="BTS3115" s="206"/>
      <c r="BTT3115" s="206"/>
      <c r="BTU3115" s="206"/>
      <c r="BTV3115" s="206"/>
      <c r="BTW3115" s="206"/>
      <c r="BTX3115" s="206"/>
      <c r="BTY3115" s="206"/>
      <c r="BTZ3115" s="206"/>
      <c r="BUA3115" s="206"/>
      <c r="BUB3115" s="206"/>
      <c r="BUC3115" s="206"/>
      <c r="BUD3115" s="206"/>
      <c r="BUE3115" s="206"/>
      <c r="BUF3115" s="206"/>
      <c r="BUG3115" s="206"/>
      <c r="BUH3115" s="206"/>
      <c r="BUI3115" s="206"/>
      <c r="BUJ3115" s="206"/>
      <c r="BUK3115" s="206"/>
      <c r="BUL3115" s="206"/>
      <c r="BUM3115" s="206"/>
      <c r="BUN3115" s="206"/>
      <c r="BUO3115" s="206"/>
      <c r="BUP3115" s="206"/>
      <c r="BUQ3115" s="206"/>
      <c r="BUR3115" s="206"/>
      <c r="BUS3115" s="206"/>
      <c r="BUT3115" s="206"/>
      <c r="BUU3115" s="206"/>
      <c r="BUV3115" s="206"/>
      <c r="BUW3115" s="206"/>
      <c r="BUX3115" s="206"/>
      <c r="BUY3115" s="206"/>
      <c r="BUZ3115" s="206"/>
      <c r="BVA3115" s="206"/>
      <c r="BVB3115" s="206"/>
      <c r="BVC3115" s="206"/>
      <c r="BVD3115" s="206"/>
      <c r="BVE3115" s="206"/>
      <c r="BVF3115" s="206"/>
      <c r="BVG3115" s="206"/>
      <c r="BVH3115" s="206"/>
      <c r="BVI3115" s="206"/>
      <c r="BVJ3115" s="206"/>
      <c r="BVK3115" s="206"/>
      <c r="BVL3115" s="206"/>
      <c r="BVM3115" s="206"/>
      <c r="BVN3115" s="206"/>
      <c r="BVO3115" s="206"/>
      <c r="BVP3115" s="206"/>
      <c r="BVQ3115" s="206"/>
      <c r="BVR3115" s="206"/>
      <c r="BVS3115" s="206"/>
      <c r="BVT3115" s="206"/>
      <c r="BVU3115" s="206"/>
      <c r="BVV3115" s="206"/>
      <c r="BVW3115" s="206"/>
      <c r="BVX3115" s="206"/>
      <c r="BVY3115" s="206"/>
      <c r="BVZ3115" s="206"/>
      <c r="BWA3115" s="206"/>
      <c r="BWB3115" s="206"/>
      <c r="BWC3115" s="206"/>
      <c r="BWD3115" s="206"/>
      <c r="BWE3115" s="206"/>
      <c r="BWF3115" s="206"/>
      <c r="BWG3115" s="206"/>
      <c r="BWH3115" s="206"/>
      <c r="BWI3115" s="206"/>
      <c r="BWJ3115" s="206"/>
      <c r="BWK3115" s="206"/>
      <c r="BWL3115" s="206"/>
      <c r="BWM3115" s="206"/>
      <c r="BWN3115" s="206"/>
      <c r="BWO3115" s="206"/>
      <c r="BWP3115" s="206"/>
      <c r="BWQ3115" s="206"/>
      <c r="BWR3115" s="206"/>
      <c r="BWS3115" s="206"/>
      <c r="BWT3115" s="206"/>
      <c r="BWU3115" s="206"/>
      <c r="BWV3115" s="206"/>
      <c r="BWW3115" s="206"/>
      <c r="BWX3115" s="206"/>
      <c r="BWY3115" s="206"/>
      <c r="BWZ3115" s="206"/>
      <c r="BXA3115" s="206"/>
      <c r="BXB3115" s="206"/>
      <c r="BXC3115" s="206"/>
      <c r="BXD3115" s="206"/>
      <c r="BXE3115" s="206"/>
      <c r="BXF3115" s="206"/>
      <c r="BXG3115" s="206"/>
      <c r="BXH3115" s="206"/>
      <c r="BXI3115" s="206"/>
      <c r="BXJ3115" s="206"/>
      <c r="BXK3115" s="206"/>
      <c r="BXL3115" s="206"/>
      <c r="BXM3115" s="206"/>
      <c r="BXN3115" s="206"/>
      <c r="BXO3115" s="206"/>
      <c r="BXP3115" s="206"/>
      <c r="BXQ3115" s="206"/>
      <c r="BXR3115" s="206"/>
      <c r="BXS3115" s="206"/>
      <c r="BXT3115" s="206"/>
      <c r="BXU3115" s="206"/>
      <c r="BXV3115" s="206"/>
      <c r="BXW3115" s="206"/>
      <c r="BXX3115" s="206"/>
      <c r="BXY3115" s="206"/>
      <c r="BXZ3115" s="206"/>
      <c r="BYA3115" s="206"/>
      <c r="BYB3115" s="206"/>
      <c r="BYC3115" s="206"/>
      <c r="BYD3115" s="206"/>
      <c r="BYE3115" s="206"/>
      <c r="BYF3115" s="206"/>
      <c r="BYG3115" s="206"/>
      <c r="BYH3115" s="206"/>
      <c r="BYI3115" s="206"/>
      <c r="BYJ3115" s="206"/>
      <c r="BYK3115" s="206"/>
      <c r="BYL3115" s="206"/>
      <c r="BYM3115" s="206"/>
      <c r="BYN3115" s="206"/>
      <c r="BYO3115" s="206"/>
      <c r="BYP3115" s="206"/>
      <c r="BYQ3115" s="206"/>
      <c r="BYR3115" s="206"/>
      <c r="BYS3115" s="206"/>
      <c r="BYT3115" s="206"/>
      <c r="BYU3115" s="206"/>
      <c r="BYV3115" s="206"/>
      <c r="BYW3115" s="206"/>
      <c r="BYX3115" s="206"/>
      <c r="BYY3115" s="206"/>
      <c r="BYZ3115" s="206"/>
      <c r="BZA3115" s="206"/>
      <c r="BZB3115" s="206"/>
      <c r="BZC3115" s="206"/>
      <c r="BZD3115" s="206"/>
      <c r="BZE3115" s="206"/>
      <c r="BZF3115" s="206"/>
      <c r="BZG3115" s="206"/>
      <c r="BZH3115" s="206"/>
      <c r="BZI3115" s="206"/>
      <c r="BZJ3115" s="206"/>
      <c r="BZK3115" s="206"/>
      <c r="BZL3115" s="206"/>
      <c r="BZM3115" s="206"/>
      <c r="BZN3115" s="206"/>
      <c r="BZO3115" s="206"/>
      <c r="BZP3115" s="206"/>
      <c r="BZQ3115" s="206"/>
      <c r="BZR3115" s="206"/>
      <c r="BZS3115" s="206"/>
      <c r="BZT3115" s="206"/>
      <c r="BZU3115" s="206"/>
      <c r="BZV3115" s="206"/>
      <c r="BZW3115" s="206"/>
      <c r="BZX3115" s="206"/>
      <c r="BZY3115" s="206"/>
      <c r="BZZ3115" s="206"/>
      <c r="CAA3115" s="206"/>
      <c r="CAB3115" s="206"/>
      <c r="CAC3115" s="206"/>
      <c r="CAD3115" s="206"/>
      <c r="CAE3115" s="206"/>
      <c r="CAF3115" s="206"/>
      <c r="CAG3115" s="206"/>
      <c r="CAH3115" s="206"/>
      <c r="CAI3115" s="206"/>
      <c r="CAJ3115" s="206"/>
      <c r="CAK3115" s="206"/>
      <c r="CAL3115" s="206"/>
      <c r="CAM3115" s="206"/>
      <c r="CAN3115" s="206"/>
      <c r="CAO3115" s="206"/>
      <c r="CAP3115" s="206"/>
      <c r="CAQ3115" s="206"/>
      <c r="CAR3115" s="206"/>
      <c r="CAS3115" s="206"/>
      <c r="CAT3115" s="206"/>
      <c r="CAU3115" s="206"/>
      <c r="CAV3115" s="206"/>
      <c r="CAW3115" s="206"/>
      <c r="CAX3115" s="206"/>
      <c r="CAY3115" s="206"/>
      <c r="CAZ3115" s="206"/>
      <c r="CBA3115" s="206"/>
      <c r="CBB3115" s="206"/>
      <c r="CBC3115" s="206"/>
      <c r="CBD3115" s="206"/>
      <c r="CBE3115" s="206"/>
      <c r="CBF3115" s="206"/>
      <c r="CBG3115" s="206"/>
      <c r="CBH3115" s="206"/>
      <c r="CBI3115" s="206"/>
      <c r="CBJ3115" s="206"/>
      <c r="CBK3115" s="206"/>
      <c r="CBL3115" s="206"/>
      <c r="CBM3115" s="206"/>
      <c r="CBN3115" s="206"/>
      <c r="CBO3115" s="206"/>
      <c r="CBP3115" s="206"/>
      <c r="CBQ3115" s="206"/>
      <c r="CBR3115" s="206"/>
      <c r="CBS3115" s="206"/>
      <c r="CBT3115" s="206"/>
      <c r="CBU3115" s="206"/>
      <c r="CBV3115" s="206"/>
      <c r="CBW3115" s="206"/>
      <c r="CBX3115" s="206"/>
      <c r="CBY3115" s="206"/>
      <c r="CBZ3115" s="206"/>
      <c r="CCA3115" s="206"/>
      <c r="CCB3115" s="206"/>
      <c r="CCC3115" s="206"/>
      <c r="CCD3115" s="206"/>
      <c r="CCE3115" s="206"/>
      <c r="CCF3115" s="206"/>
      <c r="CCG3115" s="206"/>
      <c r="CCH3115" s="206"/>
      <c r="CCI3115" s="206"/>
      <c r="CCJ3115" s="206"/>
      <c r="CCK3115" s="206"/>
      <c r="CCL3115" s="206"/>
      <c r="CCM3115" s="206"/>
      <c r="CCN3115" s="206"/>
      <c r="CCO3115" s="206"/>
      <c r="CCP3115" s="206"/>
      <c r="CCQ3115" s="206"/>
      <c r="CCR3115" s="206"/>
      <c r="CCS3115" s="206"/>
      <c r="CCT3115" s="206"/>
      <c r="CCU3115" s="206"/>
      <c r="CCV3115" s="206"/>
      <c r="CCW3115" s="206"/>
      <c r="CCX3115" s="206"/>
      <c r="CCY3115" s="206"/>
      <c r="CCZ3115" s="206"/>
      <c r="CDA3115" s="206"/>
      <c r="CDB3115" s="206"/>
      <c r="CDC3115" s="206"/>
      <c r="CDD3115" s="206"/>
      <c r="CDE3115" s="206"/>
      <c r="CDF3115" s="206"/>
      <c r="CDG3115" s="206"/>
      <c r="CDH3115" s="206"/>
      <c r="CDI3115" s="206"/>
      <c r="CDJ3115" s="206"/>
      <c r="CDK3115" s="206"/>
      <c r="CDL3115" s="206"/>
      <c r="CDM3115" s="206"/>
      <c r="CDN3115" s="206"/>
      <c r="CDO3115" s="206"/>
      <c r="CDP3115" s="206"/>
      <c r="CDQ3115" s="206"/>
      <c r="CDR3115" s="206"/>
      <c r="CDS3115" s="206"/>
      <c r="CDT3115" s="206"/>
      <c r="CDU3115" s="206"/>
      <c r="CDV3115" s="206"/>
      <c r="CDW3115" s="206"/>
      <c r="CDX3115" s="206"/>
      <c r="CDY3115" s="206"/>
      <c r="CDZ3115" s="206"/>
      <c r="CEA3115" s="206"/>
      <c r="CEB3115" s="206"/>
      <c r="CEC3115" s="206"/>
      <c r="CED3115" s="206"/>
      <c r="CEE3115" s="206"/>
      <c r="CEF3115" s="206"/>
      <c r="CEG3115" s="206"/>
      <c r="CEH3115" s="206"/>
      <c r="CEI3115" s="206"/>
      <c r="CEJ3115" s="206"/>
      <c r="CEK3115" s="206"/>
      <c r="CEL3115" s="206"/>
      <c r="CEM3115" s="206"/>
      <c r="CEN3115" s="206"/>
      <c r="CEO3115" s="206"/>
      <c r="CEP3115" s="206"/>
      <c r="CEQ3115" s="206"/>
      <c r="CER3115" s="206"/>
      <c r="CES3115" s="206"/>
      <c r="CET3115" s="206"/>
      <c r="CEU3115" s="206"/>
      <c r="CEV3115" s="206"/>
      <c r="CEW3115" s="206"/>
      <c r="CEX3115" s="206"/>
      <c r="CEY3115" s="206"/>
      <c r="CEZ3115" s="206"/>
      <c r="CFA3115" s="206"/>
      <c r="CFB3115" s="206"/>
      <c r="CFC3115" s="206"/>
      <c r="CFD3115" s="206"/>
      <c r="CFE3115" s="206"/>
      <c r="CFF3115" s="206"/>
      <c r="CFG3115" s="206"/>
      <c r="CFH3115" s="206"/>
      <c r="CFI3115" s="206"/>
      <c r="CFJ3115" s="206"/>
      <c r="CFK3115" s="206"/>
      <c r="CFL3115" s="206"/>
      <c r="CFM3115" s="206"/>
      <c r="CFN3115" s="206"/>
      <c r="CFO3115" s="206"/>
      <c r="CFP3115" s="206"/>
      <c r="CFQ3115" s="206"/>
      <c r="CFR3115" s="206"/>
      <c r="CFS3115" s="206"/>
      <c r="CFT3115" s="206"/>
      <c r="CFU3115" s="206"/>
      <c r="CFV3115" s="206"/>
      <c r="CFW3115" s="206"/>
      <c r="CFX3115" s="206"/>
      <c r="CFY3115" s="206"/>
      <c r="CFZ3115" s="206"/>
      <c r="CGA3115" s="206"/>
      <c r="CGB3115" s="206"/>
      <c r="CGC3115" s="206"/>
      <c r="CGD3115" s="206"/>
      <c r="CGE3115" s="206"/>
      <c r="CGF3115" s="206"/>
      <c r="CGG3115" s="206"/>
      <c r="CGH3115" s="206"/>
      <c r="CGI3115" s="206"/>
      <c r="CGJ3115" s="206"/>
      <c r="CGK3115" s="206"/>
      <c r="CGL3115" s="206"/>
      <c r="CGM3115" s="206"/>
      <c r="CGN3115" s="206"/>
      <c r="CGO3115" s="206"/>
      <c r="CGP3115" s="206"/>
      <c r="CGQ3115" s="206"/>
      <c r="CGR3115" s="206"/>
      <c r="CGS3115" s="206"/>
      <c r="CGT3115" s="206"/>
      <c r="CGU3115" s="206"/>
      <c r="CGV3115" s="206"/>
      <c r="CGW3115" s="206"/>
      <c r="CGX3115" s="206"/>
      <c r="CGY3115" s="206"/>
      <c r="CGZ3115" s="206"/>
      <c r="CHA3115" s="206"/>
      <c r="CHB3115" s="206"/>
      <c r="CHC3115" s="206"/>
      <c r="CHD3115" s="206"/>
      <c r="CHE3115" s="206"/>
      <c r="CHF3115" s="206"/>
      <c r="CHG3115" s="206"/>
      <c r="CHH3115" s="206"/>
      <c r="CHI3115" s="206"/>
      <c r="CHJ3115" s="206"/>
      <c r="CHK3115" s="206"/>
      <c r="CHL3115" s="206"/>
      <c r="CHM3115" s="206"/>
      <c r="CHN3115" s="206"/>
      <c r="CHO3115" s="206"/>
      <c r="CHP3115" s="206"/>
      <c r="CHQ3115" s="206"/>
      <c r="CHR3115" s="206"/>
      <c r="CHS3115" s="206"/>
      <c r="CHT3115" s="206"/>
      <c r="CHU3115" s="206"/>
      <c r="CHV3115" s="206"/>
      <c r="CHW3115" s="206"/>
      <c r="CHX3115" s="206"/>
      <c r="CHY3115" s="206"/>
      <c r="CHZ3115" s="206"/>
      <c r="CIA3115" s="206"/>
      <c r="CIB3115" s="206"/>
      <c r="CIC3115" s="206"/>
      <c r="CID3115" s="206"/>
      <c r="CIE3115" s="206"/>
      <c r="CIF3115" s="206"/>
      <c r="CIG3115" s="206"/>
      <c r="CIH3115" s="206"/>
      <c r="CII3115" s="206"/>
      <c r="CIJ3115" s="206"/>
      <c r="CIK3115" s="206"/>
      <c r="CIL3115" s="206"/>
      <c r="CIM3115" s="206"/>
      <c r="CIN3115" s="206"/>
      <c r="CIO3115" s="206"/>
      <c r="CIP3115" s="206"/>
      <c r="CIQ3115" s="206"/>
      <c r="CIR3115" s="206"/>
      <c r="CIS3115" s="206"/>
      <c r="CIT3115" s="206"/>
      <c r="CIU3115" s="206"/>
      <c r="CIV3115" s="206"/>
      <c r="CIW3115" s="206"/>
      <c r="CIX3115" s="206"/>
      <c r="CIY3115" s="206"/>
      <c r="CIZ3115" s="206"/>
      <c r="CJA3115" s="206"/>
      <c r="CJB3115" s="206"/>
      <c r="CJC3115" s="206"/>
      <c r="CJD3115" s="206"/>
      <c r="CJE3115" s="206"/>
      <c r="CJF3115" s="206"/>
      <c r="CJG3115" s="206"/>
      <c r="CJH3115" s="206"/>
      <c r="CJI3115" s="206"/>
      <c r="CJJ3115" s="206"/>
      <c r="CJK3115" s="206"/>
      <c r="CJL3115" s="206"/>
      <c r="CJM3115" s="206"/>
      <c r="CJN3115" s="206"/>
      <c r="CJO3115" s="206"/>
      <c r="CJP3115" s="206"/>
      <c r="CJQ3115" s="206"/>
      <c r="CJR3115" s="206"/>
      <c r="CJS3115" s="206"/>
      <c r="CJT3115" s="206"/>
      <c r="CJU3115" s="206"/>
      <c r="CJV3115" s="206"/>
      <c r="CJW3115" s="206"/>
      <c r="CJX3115" s="206"/>
      <c r="CJY3115" s="206"/>
      <c r="CJZ3115" s="206"/>
      <c r="CKA3115" s="206"/>
      <c r="CKB3115" s="206"/>
      <c r="CKC3115" s="206"/>
      <c r="CKD3115" s="206"/>
      <c r="CKE3115" s="206"/>
      <c r="CKF3115" s="206"/>
      <c r="CKG3115" s="206"/>
      <c r="CKH3115" s="206"/>
      <c r="CKI3115" s="206"/>
      <c r="CKJ3115" s="206"/>
      <c r="CKK3115" s="206"/>
      <c r="CKL3115" s="206"/>
      <c r="CKM3115" s="206"/>
      <c r="CKN3115" s="206"/>
      <c r="CKO3115" s="206"/>
      <c r="CKP3115" s="206"/>
      <c r="CKQ3115" s="206"/>
      <c r="CKR3115" s="206"/>
      <c r="CKS3115" s="206"/>
      <c r="CKT3115" s="206"/>
      <c r="CKU3115" s="206"/>
      <c r="CKV3115" s="206"/>
      <c r="CKW3115" s="206"/>
      <c r="CKX3115" s="206"/>
      <c r="CKY3115" s="206"/>
      <c r="CKZ3115" s="206"/>
      <c r="CLA3115" s="206"/>
      <c r="CLB3115" s="206"/>
      <c r="CLC3115" s="206"/>
      <c r="CLD3115" s="206"/>
      <c r="CLE3115" s="206"/>
      <c r="CLF3115" s="206"/>
      <c r="CLG3115" s="206"/>
      <c r="CLH3115" s="206"/>
      <c r="CLI3115" s="206"/>
      <c r="CLJ3115" s="206"/>
      <c r="CLK3115" s="206"/>
      <c r="CLL3115" s="206"/>
      <c r="CLM3115" s="206"/>
      <c r="CLN3115" s="206"/>
      <c r="CLO3115" s="206"/>
      <c r="CLP3115" s="206"/>
      <c r="CLQ3115" s="206"/>
      <c r="CLR3115" s="206"/>
      <c r="CLS3115" s="206"/>
      <c r="CLT3115" s="206"/>
      <c r="CLU3115" s="206"/>
      <c r="CLV3115" s="206"/>
      <c r="CLW3115" s="206"/>
      <c r="CLX3115" s="206"/>
      <c r="CLY3115" s="206"/>
      <c r="CLZ3115" s="206"/>
      <c r="CMA3115" s="206"/>
      <c r="CMB3115" s="206"/>
      <c r="CMC3115" s="206"/>
      <c r="CMD3115" s="206"/>
      <c r="CME3115" s="206"/>
      <c r="CMF3115" s="206"/>
      <c r="CMG3115" s="206"/>
      <c r="CMH3115" s="206"/>
      <c r="CMI3115" s="206"/>
      <c r="CMJ3115" s="206"/>
      <c r="CMK3115" s="206"/>
      <c r="CML3115" s="206"/>
      <c r="CMM3115" s="206"/>
      <c r="CMN3115" s="206"/>
      <c r="CMO3115" s="206"/>
      <c r="CMP3115" s="206"/>
      <c r="CMQ3115" s="206"/>
      <c r="CMR3115" s="206"/>
      <c r="CMS3115" s="206"/>
      <c r="CMT3115" s="206"/>
      <c r="CMU3115" s="206"/>
      <c r="CMV3115" s="206"/>
      <c r="CMW3115" s="206"/>
      <c r="CMX3115" s="206"/>
      <c r="CMY3115" s="206"/>
      <c r="CMZ3115" s="206"/>
      <c r="CNA3115" s="206"/>
      <c r="CNB3115" s="206"/>
      <c r="CNC3115" s="206"/>
      <c r="CND3115" s="206"/>
      <c r="CNE3115" s="206"/>
      <c r="CNF3115" s="206"/>
      <c r="CNG3115" s="206"/>
      <c r="CNH3115" s="206"/>
      <c r="CNI3115" s="206"/>
      <c r="CNJ3115" s="206"/>
      <c r="CNK3115" s="206"/>
      <c r="CNL3115" s="206"/>
      <c r="CNM3115" s="206"/>
      <c r="CNN3115" s="206"/>
      <c r="CNO3115" s="206"/>
      <c r="CNP3115" s="206"/>
      <c r="CNQ3115" s="206"/>
      <c r="CNR3115" s="206"/>
      <c r="CNS3115" s="206"/>
      <c r="CNT3115" s="206"/>
      <c r="CNU3115" s="206"/>
      <c r="CNV3115" s="206"/>
      <c r="CNW3115" s="206"/>
      <c r="CNX3115" s="206"/>
      <c r="CNY3115" s="206"/>
      <c r="CNZ3115" s="206"/>
      <c r="COA3115" s="206"/>
      <c r="COB3115" s="206"/>
      <c r="COC3115" s="206"/>
      <c r="COD3115" s="206"/>
      <c r="COE3115" s="206"/>
      <c r="COF3115" s="206"/>
      <c r="COG3115" s="206"/>
      <c r="COH3115" s="206"/>
      <c r="COI3115" s="206"/>
      <c r="COJ3115" s="206"/>
      <c r="COK3115" s="206"/>
      <c r="COL3115" s="206"/>
      <c r="COM3115" s="206"/>
      <c r="CON3115" s="206"/>
      <c r="COO3115" s="206"/>
      <c r="COP3115" s="206"/>
      <c r="COQ3115" s="206"/>
      <c r="COR3115" s="206"/>
      <c r="COS3115" s="206"/>
      <c r="COT3115" s="206"/>
      <c r="COU3115" s="206"/>
      <c r="COV3115" s="206"/>
      <c r="COW3115" s="206"/>
      <c r="COX3115" s="206"/>
      <c r="COY3115" s="206"/>
      <c r="COZ3115" s="206"/>
      <c r="CPA3115" s="206"/>
      <c r="CPB3115" s="206"/>
      <c r="CPC3115" s="206"/>
      <c r="CPD3115" s="206"/>
      <c r="CPE3115" s="206"/>
      <c r="CPF3115" s="206"/>
      <c r="CPG3115" s="206"/>
      <c r="CPH3115" s="206"/>
      <c r="CPI3115" s="206"/>
      <c r="CPJ3115" s="206"/>
      <c r="CPK3115" s="206"/>
      <c r="CPL3115" s="206"/>
      <c r="CPM3115" s="206"/>
      <c r="CPN3115" s="206"/>
      <c r="CPO3115" s="206"/>
      <c r="CPP3115" s="206"/>
      <c r="CPQ3115" s="206"/>
      <c r="CPR3115" s="206"/>
      <c r="CPS3115" s="206"/>
      <c r="CPT3115" s="206"/>
      <c r="CPU3115" s="206"/>
      <c r="CPV3115" s="206"/>
      <c r="CPW3115" s="206"/>
      <c r="CPX3115" s="206"/>
      <c r="CPY3115" s="206"/>
      <c r="CPZ3115" s="206"/>
      <c r="CQA3115" s="206"/>
      <c r="CQB3115" s="206"/>
      <c r="CQC3115" s="206"/>
      <c r="CQD3115" s="206"/>
      <c r="CQE3115" s="206"/>
      <c r="CQF3115" s="206"/>
      <c r="CQG3115" s="206"/>
      <c r="CQH3115" s="206"/>
      <c r="CQI3115" s="206"/>
      <c r="CQJ3115" s="206"/>
      <c r="CQK3115" s="206"/>
      <c r="CQL3115" s="206"/>
      <c r="CQM3115" s="206"/>
      <c r="CQN3115" s="206"/>
      <c r="CQO3115" s="206"/>
      <c r="CQP3115" s="206"/>
      <c r="CQQ3115" s="206"/>
      <c r="CQR3115" s="206"/>
      <c r="CQS3115" s="206"/>
      <c r="CQT3115" s="206"/>
      <c r="CQU3115" s="206"/>
      <c r="CQV3115" s="206"/>
      <c r="CQW3115" s="206"/>
      <c r="CQX3115" s="206"/>
      <c r="CQY3115" s="206"/>
      <c r="CQZ3115" s="206"/>
      <c r="CRA3115" s="206"/>
      <c r="CRB3115" s="206"/>
      <c r="CRC3115" s="206"/>
      <c r="CRD3115" s="206"/>
      <c r="CRE3115" s="206"/>
      <c r="CRF3115" s="206"/>
      <c r="CRG3115" s="206"/>
      <c r="CRH3115" s="206"/>
      <c r="CRI3115" s="206"/>
      <c r="CRJ3115" s="206"/>
      <c r="CRK3115" s="206"/>
      <c r="CRL3115" s="206"/>
      <c r="CRM3115" s="206"/>
      <c r="CRN3115" s="206"/>
      <c r="CRO3115" s="206"/>
      <c r="CRP3115" s="206"/>
      <c r="CRQ3115" s="206"/>
      <c r="CRR3115" s="206"/>
      <c r="CRS3115" s="206"/>
      <c r="CRT3115" s="206"/>
      <c r="CRU3115" s="206"/>
      <c r="CRV3115" s="206"/>
      <c r="CRW3115" s="206"/>
      <c r="CRX3115" s="206"/>
      <c r="CRY3115" s="206"/>
      <c r="CRZ3115" s="206"/>
      <c r="CSA3115" s="206"/>
      <c r="CSB3115" s="206"/>
      <c r="CSC3115" s="206"/>
      <c r="CSD3115" s="206"/>
      <c r="CSE3115" s="206"/>
      <c r="CSF3115" s="206"/>
      <c r="CSG3115" s="206"/>
      <c r="CSH3115" s="206"/>
      <c r="CSI3115" s="206"/>
      <c r="CSJ3115" s="206"/>
      <c r="CSK3115" s="206"/>
      <c r="CSL3115" s="206"/>
      <c r="CSM3115" s="206"/>
      <c r="CSN3115" s="206"/>
      <c r="CSO3115" s="206"/>
      <c r="CSP3115" s="206"/>
      <c r="CSQ3115" s="206"/>
      <c r="CSR3115" s="206"/>
      <c r="CSS3115" s="206"/>
      <c r="CST3115" s="206"/>
      <c r="CSU3115" s="206"/>
      <c r="CSV3115" s="206"/>
      <c r="CSW3115" s="206"/>
      <c r="CSX3115" s="206"/>
      <c r="CSY3115" s="206"/>
      <c r="CSZ3115" s="206"/>
      <c r="CTA3115" s="206"/>
      <c r="CTB3115" s="206"/>
      <c r="CTC3115" s="206"/>
      <c r="CTD3115" s="206"/>
      <c r="CTE3115" s="206"/>
      <c r="CTF3115" s="206"/>
      <c r="CTG3115" s="206"/>
      <c r="CTH3115" s="206"/>
      <c r="CTI3115" s="206"/>
      <c r="CTJ3115" s="206"/>
      <c r="CTK3115" s="206"/>
      <c r="CTL3115" s="206"/>
      <c r="CTM3115" s="206"/>
      <c r="CTN3115" s="206"/>
      <c r="CTO3115" s="206"/>
      <c r="CTP3115" s="206"/>
      <c r="CTQ3115" s="206"/>
      <c r="CTR3115" s="206"/>
      <c r="CTS3115" s="206"/>
      <c r="CTT3115" s="206"/>
      <c r="CTU3115" s="206"/>
      <c r="CTV3115" s="206"/>
      <c r="CTW3115" s="206"/>
      <c r="CTX3115" s="206"/>
      <c r="CTY3115" s="206"/>
      <c r="CTZ3115" s="206"/>
      <c r="CUA3115" s="206"/>
      <c r="CUB3115" s="206"/>
      <c r="CUC3115" s="206"/>
      <c r="CUD3115" s="206"/>
      <c r="CUE3115" s="206"/>
      <c r="CUF3115" s="206"/>
      <c r="CUG3115" s="206"/>
      <c r="CUH3115" s="206"/>
      <c r="CUI3115" s="206"/>
      <c r="CUJ3115" s="206"/>
      <c r="CUK3115" s="206"/>
      <c r="CUL3115" s="206"/>
      <c r="CUM3115" s="206"/>
      <c r="CUN3115" s="206"/>
      <c r="CUO3115" s="206"/>
      <c r="CUP3115" s="206"/>
      <c r="CUQ3115" s="206"/>
      <c r="CUR3115" s="206"/>
      <c r="CUS3115" s="206"/>
      <c r="CUT3115" s="206"/>
      <c r="CUU3115" s="206"/>
      <c r="CUV3115" s="206"/>
      <c r="CUW3115" s="206"/>
      <c r="CUX3115" s="206"/>
      <c r="CUY3115" s="206"/>
      <c r="CUZ3115" s="206"/>
      <c r="CVA3115" s="206"/>
      <c r="CVB3115" s="206"/>
      <c r="CVC3115" s="206"/>
      <c r="CVD3115" s="206"/>
      <c r="CVE3115" s="206"/>
      <c r="CVF3115" s="206"/>
      <c r="CVG3115" s="206"/>
      <c r="CVH3115" s="206"/>
      <c r="CVI3115" s="206"/>
      <c r="CVJ3115" s="206"/>
      <c r="CVK3115" s="206"/>
      <c r="CVL3115" s="206"/>
      <c r="CVM3115" s="206"/>
      <c r="CVN3115" s="206"/>
      <c r="CVO3115" s="206"/>
      <c r="CVP3115" s="206"/>
      <c r="CVQ3115" s="206"/>
      <c r="CVR3115" s="206"/>
      <c r="CVS3115" s="206"/>
      <c r="CVT3115" s="206"/>
      <c r="CVU3115" s="206"/>
      <c r="CVV3115" s="206"/>
      <c r="CVW3115" s="206"/>
      <c r="CVX3115" s="206"/>
      <c r="CVY3115" s="206"/>
      <c r="CVZ3115" s="206"/>
      <c r="CWA3115" s="206"/>
      <c r="CWB3115" s="206"/>
      <c r="CWC3115" s="206"/>
      <c r="CWD3115" s="206"/>
      <c r="CWE3115" s="206"/>
      <c r="CWF3115" s="206"/>
      <c r="CWG3115" s="206"/>
      <c r="CWH3115" s="206"/>
      <c r="CWI3115" s="206"/>
      <c r="CWJ3115" s="206"/>
      <c r="CWK3115" s="206"/>
      <c r="CWL3115" s="206"/>
      <c r="CWM3115" s="206"/>
      <c r="CWN3115" s="206"/>
      <c r="CWO3115" s="206"/>
      <c r="CWP3115" s="206"/>
      <c r="CWQ3115" s="206"/>
      <c r="CWR3115" s="206"/>
      <c r="CWS3115" s="206"/>
      <c r="CWT3115" s="206"/>
      <c r="CWU3115" s="206"/>
      <c r="CWV3115" s="206"/>
      <c r="CWW3115" s="206"/>
      <c r="CWX3115" s="206"/>
      <c r="CWY3115" s="206"/>
      <c r="CWZ3115" s="206"/>
      <c r="CXA3115" s="206"/>
      <c r="CXB3115" s="206"/>
      <c r="CXC3115" s="206"/>
      <c r="CXD3115" s="206"/>
      <c r="CXE3115" s="206"/>
      <c r="CXF3115" s="206"/>
      <c r="CXG3115" s="206"/>
      <c r="CXH3115" s="206"/>
      <c r="CXI3115" s="206"/>
      <c r="CXJ3115" s="206"/>
      <c r="CXK3115" s="206"/>
      <c r="CXL3115" s="206"/>
      <c r="CXM3115" s="206"/>
      <c r="CXN3115" s="206"/>
      <c r="CXO3115" s="206"/>
      <c r="CXP3115" s="206"/>
      <c r="CXQ3115" s="206"/>
      <c r="CXR3115" s="206"/>
      <c r="CXS3115" s="206"/>
      <c r="CXT3115" s="206"/>
      <c r="CXU3115" s="206"/>
      <c r="CXV3115" s="206"/>
      <c r="CXW3115" s="206"/>
      <c r="CXX3115" s="206"/>
      <c r="CXY3115" s="206"/>
      <c r="CXZ3115" s="206"/>
      <c r="CYA3115" s="206"/>
      <c r="CYB3115" s="206"/>
      <c r="CYC3115" s="206"/>
      <c r="CYD3115" s="206"/>
      <c r="CYE3115" s="206"/>
      <c r="CYF3115" s="206"/>
      <c r="CYG3115" s="206"/>
      <c r="CYH3115" s="206"/>
      <c r="CYI3115" s="206"/>
      <c r="CYJ3115" s="206"/>
      <c r="CYK3115" s="206"/>
      <c r="CYL3115" s="206"/>
      <c r="CYM3115" s="206"/>
      <c r="CYN3115" s="206"/>
      <c r="CYO3115" s="206"/>
      <c r="CYP3115" s="206"/>
      <c r="CYQ3115" s="206"/>
      <c r="CYR3115" s="206"/>
      <c r="CYS3115" s="206"/>
      <c r="CYT3115" s="206"/>
      <c r="CYU3115" s="206"/>
      <c r="CYV3115" s="206"/>
      <c r="CYW3115" s="206"/>
      <c r="CYX3115" s="206"/>
      <c r="CYY3115" s="206"/>
      <c r="CYZ3115" s="206"/>
      <c r="CZA3115" s="206"/>
      <c r="CZB3115" s="206"/>
      <c r="CZC3115" s="206"/>
      <c r="CZD3115" s="206"/>
      <c r="CZE3115" s="206"/>
      <c r="CZF3115" s="206"/>
      <c r="CZG3115" s="206"/>
      <c r="CZH3115" s="206"/>
      <c r="CZI3115" s="206"/>
      <c r="CZJ3115" s="206"/>
      <c r="CZK3115" s="206"/>
      <c r="CZL3115" s="206"/>
      <c r="CZM3115" s="206"/>
      <c r="CZN3115" s="206"/>
      <c r="CZO3115" s="206"/>
      <c r="CZP3115" s="206"/>
      <c r="CZQ3115" s="206"/>
      <c r="CZR3115" s="206"/>
      <c r="CZS3115" s="206"/>
      <c r="CZT3115" s="206"/>
      <c r="CZU3115" s="206"/>
      <c r="CZV3115" s="206"/>
      <c r="CZW3115" s="206"/>
      <c r="CZX3115" s="206"/>
      <c r="CZY3115" s="206"/>
      <c r="CZZ3115" s="206"/>
      <c r="DAA3115" s="206"/>
      <c r="DAB3115" s="206"/>
      <c r="DAC3115" s="206"/>
      <c r="DAD3115" s="206"/>
      <c r="DAE3115" s="206"/>
      <c r="DAF3115" s="206"/>
      <c r="DAG3115" s="206"/>
      <c r="DAH3115" s="206"/>
      <c r="DAI3115" s="206"/>
      <c r="DAJ3115" s="206"/>
      <c r="DAK3115" s="206"/>
      <c r="DAL3115" s="206"/>
      <c r="DAM3115" s="206"/>
      <c r="DAN3115" s="206"/>
      <c r="DAO3115" s="206"/>
      <c r="DAP3115" s="206"/>
      <c r="DAQ3115" s="206"/>
      <c r="DAR3115" s="206"/>
      <c r="DAS3115" s="206"/>
      <c r="DAT3115" s="206"/>
      <c r="DAU3115" s="206"/>
      <c r="DAV3115" s="206"/>
      <c r="DAW3115" s="206"/>
      <c r="DAX3115" s="206"/>
      <c r="DAY3115" s="206"/>
      <c r="DAZ3115" s="206"/>
      <c r="DBA3115" s="206"/>
      <c r="DBB3115" s="206"/>
      <c r="DBC3115" s="206"/>
      <c r="DBD3115" s="206"/>
      <c r="DBE3115" s="206"/>
      <c r="DBF3115" s="206"/>
      <c r="DBG3115" s="206"/>
      <c r="DBH3115" s="206"/>
      <c r="DBI3115" s="206"/>
      <c r="DBJ3115" s="206"/>
      <c r="DBK3115" s="206"/>
      <c r="DBL3115" s="206"/>
      <c r="DBM3115" s="206"/>
      <c r="DBN3115" s="206"/>
      <c r="DBO3115" s="206"/>
      <c r="DBP3115" s="206"/>
      <c r="DBQ3115" s="206"/>
      <c r="DBR3115" s="206"/>
      <c r="DBS3115" s="206"/>
      <c r="DBT3115" s="206"/>
      <c r="DBU3115" s="206"/>
      <c r="DBV3115" s="206"/>
      <c r="DBW3115" s="206"/>
      <c r="DBX3115" s="206"/>
      <c r="DBY3115" s="206"/>
      <c r="DBZ3115" s="206"/>
      <c r="DCA3115" s="206"/>
      <c r="DCB3115" s="206"/>
      <c r="DCC3115" s="206"/>
      <c r="DCD3115" s="206"/>
      <c r="DCE3115" s="206"/>
      <c r="DCF3115" s="206"/>
      <c r="DCG3115" s="206"/>
      <c r="DCH3115" s="206"/>
      <c r="DCI3115" s="206"/>
      <c r="DCJ3115" s="206"/>
      <c r="DCK3115" s="206"/>
      <c r="DCL3115" s="206"/>
      <c r="DCM3115" s="206"/>
      <c r="DCN3115" s="206"/>
      <c r="DCO3115" s="206"/>
      <c r="DCP3115" s="206"/>
      <c r="DCQ3115" s="206"/>
      <c r="DCR3115" s="206"/>
      <c r="DCS3115" s="206"/>
      <c r="DCT3115" s="206"/>
      <c r="DCU3115" s="206"/>
      <c r="DCV3115" s="206"/>
      <c r="DCW3115" s="206"/>
      <c r="DCX3115" s="206"/>
      <c r="DCY3115" s="206"/>
      <c r="DCZ3115" s="206"/>
      <c r="DDA3115" s="206"/>
      <c r="DDB3115" s="206"/>
      <c r="DDC3115" s="206"/>
      <c r="DDD3115" s="206"/>
      <c r="DDE3115" s="206"/>
      <c r="DDF3115" s="206"/>
      <c r="DDG3115" s="206"/>
      <c r="DDH3115" s="206"/>
      <c r="DDI3115" s="206"/>
      <c r="DDJ3115" s="206"/>
      <c r="DDK3115" s="206"/>
      <c r="DDL3115" s="206"/>
      <c r="DDM3115" s="206"/>
      <c r="DDN3115" s="206"/>
      <c r="DDO3115" s="206"/>
      <c r="DDP3115" s="206"/>
      <c r="DDQ3115" s="206"/>
      <c r="DDR3115" s="206"/>
      <c r="DDS3115" s="206"/>
      <c r="DDT3115" s="206"/>
      <c r="DDU3115" s="206"/>
      <c r="DDV3115" s="206"/>
      <c r="DDW3115" s="206"/>
      <c r="DDX3115" s="206"/>
      <c r="DDY3115" s="206"/>
      <c r="DDZ3115" s="206"/>
      <c r="DEA3115" s="206"/>
      <c r="DEB3115" s="206"/>
      <c r="DEC3115" s="206"/>
      <c r="DED3115" s="206"/>
      <c r="DEE3115" s="206"/>
      <c r="DEF3115" s="206"/>
      <c r="DEG3115" s="206"/>
      <c r="DEH3115" s="206"/>
      <c r="DEI3115" s="206"/>
      <c r="DEJ3115" s="206"/>
      <c r="DEK3115" s="206"/>
      <c r="DEL3115" s="206"/>
      <c r="DEM3115" s="206"/>
      <c r="DEN3115" s="206"/>
      <c r="DEO3115" s="206"/>
      <c r="DEP3115" s="206"/>
      <c r="DEQ3115" s="206"/>
      <c r="DER3115" s="206"/>
      <c r="DES3115" s="206"/>
      <c r="DET3115" s="206"/>
      <c r="DEU3115" s="206"/>
      <c r="DEV3115" s="206"/>
      <c r="DEW3115" s="206"/>
      <c r="DEX3115" s="206"/>
      <c r="DEY3115" s="206"/>
      <c r="DEZ3115" s="206"/>
      <c r="DFA3115" s="206"/>
      <c r="DFB3115" s="206"/>
      <c r="DFC3115" s="206"/>
      <c r="DFD3115" s="206"/>
      <c r="DFE3115" s="206"/>
      <c r="DFF3115" s="206"/>
      <c r="DFG3115" s="206"/>
      <c r="DFH3115" s="206"/>
      <c r="DFI3115" s="206"/>
      <c r="DFJ3115" s="206"/>
      <c r="DFK3115" s="206"/>
      <c r="DFL3115" s="206"/>
      <c r="DFM3115" s="206"/>
      <c r="DFN3115" s="206"/>
      <c r="DFO3115" s="206"/>
      <c r="DFP3115" s="206"/>
      <c r="DFQ3115" s="206"/>
      <c r="DFR3115" s="206"/>
      <c r="DFS3115" s="206"/>
      <c r="DFT3115" s="206"/>
      <c r="DFU3115" s="206"/>
      <c r="DFV3115" s="206"/>
      <c r="DFW3115" s="206"/>
      <c r="DFX3115" s="206"/>
      <c r="DFY3115" s="206"/>
      <c r="DFZ3115" s="206"/>
      <c r="DGA3115" s="206"/>
      <c r="DGB3115" s="206"/>
      <c r="DGC3115" s="206"/>
      <c r="DGD3115" s="206"/>
      <c r="DGE3115" s="206"/>
      <c r="DGF3115" s="206"/>
      <c r="DGG3115" s="206"/>
      <c r="DGH3115" s="206"/>
      <c r="DGI3115" s="206"/>
      <c r="DGJ3115" s="206"/>
      <c r="DGK3115" s="206"/>
      <c r="DGL3115" s="206"/>
      <c r="DGM3115" s="206"/>
      <c r="DGN3115" s="206"/>
      <c r="DGO3115" s="206"/>
      <c r="DGP3115" s="206"/>
      <c r="DGQ3115" s="206"/>
      <c r="DGR3115" s="206"/>
      <c r="DGS3115" s="206"/>
      <c r="DGT3115" s="206"/>
      <c r="DGU3115" s="206"/>
      <c r="DGV3115" s="206"/>
      <c r="DGW3115" s="206"/>
      <c r="DGX3115" s="206"/>
      <c r="DGY3115" s="206"/>
      <c r="DGZ3115" s="206"/>
      <c r="DHA3115" s="206"/>
      <c r="DHB3115" s="206"/>
      <c r="DHC3115" s="206"/>
      <c r="DHD3115" s="206"/>
      <c r="DHE3115" s="206"/>
      <c r="DHF3115" s="206"/>
      <c r="DHG3115" s="206"/>
      <c r="DHH3115" s="206"/>
      <c r="DHI3115" s="206"/>
      <c r="DHJ3115" s="206"/>
      <c r="DHK3115" s="206"/>
      <c r="DHL3115" s="206"/>
      <c r="DHM3115" s="206"/>
      <c r="DHN3115" s="206"/>
      <c r="DHO3115" s="206"/>
      <c r="DHP3115" s="206"/>
      <c r="DHQ3115" s="206"/>
      <c r="DHR3115" s="206"/>
      <c r="DHS3115" s="206"/>
      <c r="DHT3115" s="206"/>
      <c r="DHU3115" s="206"/>
      <c r="DHV3115" s="206"/>
      <c r="DHW3115" s="206"/>
      <c r="DHX3115" s="206"/>
      <c r="DHY3115" s="206"/>
      <c r="DHZ3115" s="206"/>
      <c r="DIA3115" s="206"/>
      <c r="DIB3115" s="206"/>
      <c r="DIC3115" s="206"/>
      <c r="DID3115" s="206"/>
      <c r="DIE3115" s="206"/>
      <c r="DIF3115" s="206"/>
      <c r="DIG3115" s="206"/>
      <c r="DIH3115" s="206"/>
      <c r="DII3115" s="206"/>
      <c r="DIJ3115" s="206"/>
      <c r="DIK3115" s="206"/>
      <c r="DIL3115" s="206"/>
      <c r="DIM3115" s="206"/>
      <c r="DIN3115" s="206"/>
      <c r="DIO3115" s="206"/>
      <c r="DIP3115" s="206"/>
      <c r="DIQ3115" s="206"/>
      <c r="DIR3115" s="206"/>
      <c r="DIS3115" s="206"/>
      <c r="DIT3115" s="206"/>
      <c r="DIU3115" s="206"/>
      <c r="DIV3115" s="206"/>
      <c r="DIW3115" s="206"/>
      <c r="DIX3115" s="206"/>
      <c r="DIY3115" s="206"/>
      <c r="DIZ3115" s="206"/>
      <c r="DJA3115" s="206"/>
      <c r="DJB3115" s="206"/>
      <c r="DJC3115" s="206"/>
      <c r="DJD3115" s="206"/>
      <c r="DJE3115" s="206"/>
      <c r="DJF3115" s="206"/>
      <c r="DJG3115" s="206"/>
      <c r="DJH3115" s="206"/>
      <c r="DJI3115" s="206"/>
      <c r="DJJ3115" s="206"/>
      <c r="DJK3115" s="206"/>
      <c r="DJL3115" s="206"/>
      <c r="DJM3115" s="206"/>
      <c r="DJN3115" s="206"/>
      <c r="DJO3115" s="206"/>
      <c r="DJP3115" s="206"/>
      <c r="DJQ3115" s="206"/>
      <c r="DJR3115" s="206"/>
      <c r="DJS3115" s="206"/>
      <c r="DJT3115" s="206"/>
      <c r="DJU3115" s="206"/>
      <c r="DJV3115" s="206"/>
      <c r="DJW3115" s="206"/>
      <c r="DJX3115" s="206"/>
      <c r="DJY3115" s="206"/>
      <c r="DJZ3115" s="206"/>
      <c r="DKA3115" s="206"/>
      <c r="DKB3115" s="206"/>
      <c r="DKC3115" s="206"/>
      <c r="DKD3115" s="206"/>
      <c r="DKE3115" s="206"/>
      <c r="DKF3115" s="206"/>
      <c r="DKG3115" s="206"/>
      <c r="DKH3115" s="206"/>
      <c r="DKI3115" s="206"/>
      <c r="DKJ3115" s="206"/>
      <c r="DKK3115" s="206"/>
      <c r="DKL3115" s="206"/>
      <c r="DKM3115" s="206"/>
      <c r="DKN3115" s="206"/>
      <c r="DKO3115" s="206"/>
      <c r="DKP3115" s="206"/>
      <c r="DKQ3115" s="206"/>
      <c r="DKR3115" s="206"/>
      <c r="DKS3115" s="206"/>
      <c r="DKT3115" s="206"/>
      <c r="DKU3115" s="206"/>
      <c r="DKV3115" s="206"/>
      <c r="DKW3115" s="206"/>
      <c r="DKX3115" s="206"/>
      <c r="DKY3115" s="206"/>
      <c r="DKZ3115" s="206"/>
      <c r="DLA3115" s="206"/>
      <c r="DLB3115" s="206"/>
      <c r="DLC3115" s="206"/>
      <c r="DLD3115" s="206"/>
      <c r="DLE3115" s="206"/>
      <c r="DLF3115" s="206"/>
      <c r="DLG3115" s="206"/>
      <c r="DLH3115" s="206"/>
      <c r="DLI3115" s="206"/>
      <c r="DLJ3115" s="206"/>
      <c r="DLK3115" s="206"/>
      <c r="DLL3115" s="206"/>
      <c r="DLM3115" s="206"/>
      <c r="DLN3115" s="206"/>
      <c r="DLO3115" s="206"/>
      <c r="DLP3115" s="206"/>
      <c r="DLQ3115" s="206"/>
      <c r="DLR3115" s="206"/>
      <c r="DLS3115" s="206"/>
      <c r="DLT3115" s="206"/>
      <c r="DLU3115" s="206"/>
      <c r="DLV3115" s="206"/>
      <c r="DLW3115" s="206"/>
      <c r="DLX3115" s="206"/>
      <c r="DLY3115" s="206"/>
      <c r="DLZ3115" s="206"/>
      <c r="DMA3115" s="206"/>
      <c r="DMB3115" s="206"/>
      <c r="DMC3115" s="206"/>
      <c r="DMD3115" s="206"/>
      <c r="DME3115" s="206"/>
      <c r="DMF3115" s="206"/>
      <c r="DMG3115" s="206"/>
      <c r="DMH3115" s="206"/>
      <c r="DMI3115" s="206"/>
      <c r="DMJ3115" s="206"/>
      <c r="DMK3115" s="206"/>
      <c r="DML3115" s="206"/>
      <c r="DMM3115" s="206"/>
      <c r="DMN3115" s="206"/>
      <c r="DMO3115" s="206"/>
      <c r="DMP3115" s="206"/>
      <c r="DMQ3115" s="206"/>
      <c r="DMR3115" s="206"/>
      <c r="DMS3115" s="206"/>
      <c r="DMT3115" s="206"/>
      <c r="DMU3115" s="206"/>
      <c r="DMV3115" s="206"/>
      <c r="DMW3115" s="206"/>
      <c r="DMX3115" s="206"/>
      <c r="DMY3115" s="206"/>
      <c r="DMZ3115" s="206"/>
      <c r="DNA3115" s="206"/>
      <c r="DNB3115" s="206"/>
      <c r="DNC3115" s="206"/>
      <c r="DND3115" s="206"/>
      <c r="DNE3115" s="206"/>
      <c r="DNF3115" s="206"/>
      <c r="DNG3115" s="206"/>
      <c r="DNH3115" s="206"/>
      <c r="DNI3115" s="206"/>
      <c r="DNJ3115" s="206"/>
      <c r="DNK3115" s="206"/>
      <c r="DNL3115" s="206"/>
      <c r="DNM3115" s="206"/>
      <c r="DNN3115" s="206"/>
      <c r="DNO3115" s="206"/>
      <c r="DNP3115" s="206"/>
      <c r="DNQ3115" s="206"/>
      <c r="DNR3115" s="206"/>
      <c r="DNS3115" s="206"/>
      <c r="DNT3115" s="206"/>
      <c r="DNU3115" s="206"/>
      <c r="DNV3115" s="206"/>
      <c r="DNW3115" s="206"/>
      <c r="DNX3115" s="206"/>
      <c r="DNY3115" s="206"/>
      <c r="DNZ3115" s="206"/>
      <c r="DOA3115" s="206"/>
      <c r="DOB3115" s="206"/>
      <c r="DOC3115" s="206"/>
      <c r="DOD3115" s="206"/>
      <c r="DOE3115" s="206"/>
      <c r="DOF3115" s="206"/>
      <c r="DOG3115" s="206"/>
      <c r="DOH3115" s="206"/>
      <c r="DOI3115" s="206"/>
      <c r="DOJ3115" s="206"/>
      <c r="DOK3115" s="206"/>
      <c r="DOL3115" s="206"/>
      <c r="DOM3115" s="206"/>
      <c r="DON3115" s="206"/>
      <c r="DOO3115" s="206"/>
      <c r="DOP3115" s="206"/>
      <c r="DOQ3115" s="206"/>
      <c r="DOR3115" s="206"/>
      <c r="DOS3115" s="206"/>
      <c r="DOT3115" s="206"/>
      <c r="DOU3115" s="206"/>
      <c r="DOV3115" s="206"/>
      <c r="DOW3115" s="206"/>
      <c r="DOX3115" s="206"/>
      <c r="DOY3115" s="206"/>
      <c r="DOZ3115" s="206"/>
      <c r="DPA3115" s="206"/>
      <c r="DPB3115" s="206"/>
      <c r="DPC3115" s="206"/>
      <c r="DPD3115" s="206"/>
      <c r="DPE3115" s="206"/>
      <c r="DPF3115" s="206"/>
      <c r="DPG3115" s="206"/>
      <c r="DPH3115" s="206"/>
      <c r="DPI3115" s="206"/>
      <c r="DPJ3115" s="206"/>
      <c r="DPK3115" s="206"/>
      <c r="DPL3115" s="206"/>
      <c r="DPM3115" s="206"/>
      <c r="DPN3115" s="206"/>
      <c r="DPO3115" s="206"/>
      <c r="DPP3115" s="206"/>
      <c r="DPQ3115" s="206"/>
      <c r="DPR3115" s="206"/>
      <c r="DPS3115" s="206"/>
      <c r="DPT3115" s="206"/>
      <c r="DPU3115" s="206"/>
      <c r="DPV3115" s="206"/>
      <c r="DPW3115" s="206"/>
      <c r="DPX3115" s="206"/>
      <c r="DPY3115" s="206"/>
      <c r="DPZ3115" s="206"/>
      <c r="DQA3115" s="206"/>
      <c r="DQB3115" s="206"/>
      <c r="DQC3115" s="206"/>
      <c r="DQD3115" s="206"/>
      <c r="DQE3115" s="206"/>
      <c r="DQF3115" s="206"/>
      <c r="DQG3115" s="206"/>
      <c r="DQH3115" s="206"/>
      <c r="DQI3115" s="206"/>
      <c r="DQJ3115" s="206"/>
      <c r="DQK3115" s="206"/>
      <c r="DQL3115" s="206"/>
      <c r="DQM3115" s="206"/>
      <c r="DQN3115" s="206"/>
      <c r="DQO3115" s="206"/>
      <c r="DQP3115" s="206"/>
      <c r="DQQ3115" s="206"/>
      <c r="DQR3115" s="206"/>
      <c r="DQS3115" s="206"/>
      <c r="DQT3115" s="206"/>
      <c r="DQU3115" s="206"/>
      <c r="DQV3115" s="206"/>
      <c r="DQW3115" s="206"/>
      <c r="DQX3115" s="206"/>
      <c r="DQY3115" s="206"/>
      <c r="DQZ3115" s="206"/>
      <c r="DRA3115" s="206"/>
      <c r="DRB3115" s="206"/>
      <c r="DRC3115" s="206"/>
      <c r="DRD3115" s="206"/>
      <c r="DRE3115" s="206"/>
      <c r="DRF3115" s="206"/>
      <c r="DRG3115" s="206"/>
      <c r="DRH3115" s="206"/>
      <c r="DRI3115" s="206"/>
      <c r="DRJ3115" s="206"/>
      <c r="DRK3115" s="206"/>
      <c r="DRL3115" s="206"/>
      <c r="DRM3115" s="206"/>
      <c r="DRN3115" s="206"/>
      <c r="DRO3115" s="206"/>
      <c r="DRP3115" s="206"/>
      <c r="DRQ3115" s="206"/>
      <c r="DRR3115" s="206"/>
      <c r="DRS3115" s="206"/>
      <c r="DRT3115" s="206"/>
      <c r="DRU3115" s="206"/>
      <c r="DRV3115" s="206"/>
      <c r="DRW3115" s="206"/>
      <c r="DRX3115" s="206"/>
      <c r="DRY3115" s="206"/>
      <c r="DRZ3115" s="206"/>
      <c r="DSA3115" s="206"/>
      <c r="DSB3115" s="206"/>
      <c r="DSC3115" s="206"/>
      <c r="DSD3115" s="206"/>
      <c r="DSE3115" s="206"/>
      <c r="DSF3115" s="206"/>
      <c r="DSG3115" s="206"/>
      <c r="DSH3115" s="206"/>
      <c r="DSI3115" s="206"/>
      <c r="DSJ3115" s="206"/>
      <c r="DSK3115" s="206"/>
      <c r="DSL3115" s="206"/>
      <c r="DSM3115" s="206"/>
      <c r="DSN3115" s="206"/>
      <c r="DSO3115" s="206"/>
      <c r="DSP3115" s="206"/>
      <c r="DSQ3115" s="206"/>
      <c r="DSR3115" s="206"/>
      <c r="DSS3115" s="206"/>
      <c r="DST3115" s="206"/>
      <c r="DSU3115" s="206"/>
      <c r="DSV3115" s="206"/>
      <c r="DSW3115" s="206"/>
      <c r="DSX3115" s="206"/>
      <c r="DSY3115" s="206"/>
      <c r="DSZ3115" s="206"/>
      <c r="DTA3115" s="206"/>
      <c r="DTB3115" s="206"/>
      <c r="DTC3115" s="206"/>
      <c r="DTD3115" s="206"/>
      <c r="DTE3115" s="206"/>
      <c r="DTF3115" s="206"/>
      <c r="DTG3115" s="206"/>
      <c r="DTH3115" s="206"/>
      <c r="DTI3115" s="206"/>
      <c r="DTJ3115" s="206"/>
      <c r="DTK3115" s="206"/>
      <c r="DTL3115" s="206"/>
      <c r="DTM3115" s="206"/>
      <c r="DTN3115" s="206"/>
      <c r="DTO3115" s="206"/>
      <c r="DTP3115" s="206"/>
      <c r="DTQ3115" s="206"/>
      <c r="DTR3115" s="206"/>
      <c r="DTS3115" s="206"/>
      <c r="DTT3115" s="206"/>
      <c r="DTU3115" s="206"/>
      <c r="DTV3115" s="206"/>
      <c r="DTW3115" s="206"/>
      <c r="DTX3115" s="206"/>
      <c r="DTY3115" s="206"/>
      <c r="DTZ3115" s="206"/>
      <c r="DUA3115" s="206"/>
      <c r="DUB3115" s="206"/>
      <c r="DUC3115" s="206"/>
      <c r="DUD3115" s="206"/>
      <c r="DUE3115" s="206"/>
      <c r="DUF3115" s="206"/>
      <c r="DUG3115" s="206"/>
      <c r="DUH3115" s="206"/>
      <c r="DUI3115" s="206"/>
      <c r="DUJ3115" s="206"/>
      <c r="DUK3115" s="206"/>
      <c r="DUL3115" s="206"/>
      <c r="DUM3115" s="206"/>
      <c r="DUN3115" s="206"/>
      <c r="DUO3115" s="206"/>
      <c r="DUP3115" s="206"/>
      <c r="DUQ3115" s="206"/>
      <c r="DUR3115" s="206"/>
      <c r="DUS3115" s="206"/>
      <c r="DUT3115" s="206"/>
      <c r="DUU3115" s="206"/>
      <c r="DUV3115" s="206"/>
      <c r="DUW3115" s="206"/>
      <c r="DUX3115" s="206"/>
      <c r="DUY3115" s="206"/>
      <c r="DUZ3115" s="206"/>
      <c r="DVA3115" s="206"/>
      <c r="DVB3115" s="206"/>
      <c r="DVC3115" s="206"/>
      <c r="DVD3115" s="206"/>
      <c r="DVE3115" s="206"/>
      <c r="DVF3115" s="206"/>
      <c r="DVG3115" s="206"/>
      <c r="DVH3115" s="206"/>
      <c r="DVI3115" s="206"/>
      <c r="DVJ3115" s="206"/>
      <c r="DVK3115" s="206"/>
      <c r="DVL3115" s="206"/>
      <c r="DVM3115" s="206"/>
      <c r="DVN3115" s="206"/>
      <c r="DVO3115" s="206"/>
      <c r="DVP3115" s="206"/>
      <c r="DVQ3115" s="206"/>
      <c r="DVR3115" s="206"/>
      <c r="DVS3115" s="206"/>
      <c r="DVT3115" s="206"/>
      <c r="DVU3115" s="206"/>
      <c r="DVV3115" s="206"/>
      <c r="DVW3115" s="206"/>
      <c r="DVX3115" s="206"/>
      <c r="DVY3115" s="206"/>
      <c r="DVZ3115" s="206"/>
      <c r="DWA3115" s="206"/>
      <c r="DWB3115" s="206"/>
      <c r="DWC3115" s="206"/>
      <c r="DWD3115" s="206"/>
      <c r="DWE3115" s="206"/>
      <c r="DWF3115" s="206"/>
      <c r="DWG3115" s="206"/>
      <c r="DWH3115" s="206"/>
      <c r="DWI3115" s="206"/>
      <c r="DWJ3115" s="206"/>
      <c r="DWK3115" s="206"/>
      <c r="DWL3115" s="206"/>
      <c r="DWM3115" s="206"/>
      <c r="DWN3115" s="206"/>
      <c r="DWO3115" s="206"/>
      <c r="DWP3115" s="206"/>
      <c r="DWQ3115" s="206"/>
      <c r="DWR3115" s="206"/>
      <c r="DWS3115" s="206"/>
      <c r="DWT3115" s="206"/>
      <c r="DWU3115" s="206"/>
      <c r="DWV3115" s="206"/>
      <c r="DWW3115" s="206"/>
      <c r="DWX3115" s="206"/>
      <c r="DWY3115" s="206"/>
      <c r="DWZ3115" s="206"/>
      <c r="DXA3115" s="206"/>
      <c r="DXB3115" s="206"/>
      <c r="DXC3115" s="206"/>
      <c r="DXD3115" s="206"/>
      <c r="DXE3115" s="206"/>
      <c r="DXF3115" s="206"/>
      <c r="DXG3115" s="206"/>
      <c r="DXH3115" s="206"/>
      <c r="DXI3115" s="206"/>
      <c r="DXJ3115" s="206"/>
      <c r="DXK3115" s="206"/>
      <c r="DXL3115" s="206"/>
      <c r="DXM3115" s="206"/>
      <c r="DXN3115" s="206"/>
      <c r="DXO3115" s="206"/>
      <c r="DXP3115" s="206"/>
      <c r="DXQ3115" s="206"/>
      <c r="DXR3115" s="206"/>
      <c r="DXS3115" s="206"/>
      <c r="DXT3115" s="206"/>
      <c r="DXU3115" s="206"/>
      <c r="DXV3115" s="206"/>
      <c r="DXW3115" s="206"/>
      <c r="DXX3115" s="206"/>
      <c r="DXY3115" s="206"/>
      <c r="DXZ3115" s="206"/>
      <c r="DYA3115" s="206"/>
      <c r="DYB3115" s="206"/>
      <c r="DYC3115" s="206"/>
      <c r="DYD3115" s="206"/>
      <c r="DYE3115" s="206"/>
      <c r="DYF3115" s="206"/>
      <c r="DYG3115" s="206"/>
      <c r="DYH3115" s="206"/>
      <c r="DYI3115" s="206"/>
      <c r="DYJ3115" s="206"/>
      <c r="DYK3115" s="206"/>
      <c r="DYL3115" s="206"/>
      <c r="DYM3115" s="206"/>
      <c r="DYN3115" s="206"/>
      <c r="DYO3115" s="206"/>
      <c r="DYP3115" s="206"/>
      <c r="DYQ3115" s="206"/>
      <c r="DYR3115" s="206"/>
      <c r="DYS3115" s="206"/>
      <c r="DYT3115" s="206"/>
      <c r="DYU3115" s="206"/>
      <c r="DYV3115" s="206"/>
      <c r="DYW3115" s="206"/>
      <c r="DYX3115" s="206"/>
      <c r="DYY3115" s="206"/>
      <c r="DYZ3115" s="206"/>
      <c r="DZA3115" s="206"/>
      <c r="DZB3115" s="206"/>
      <c r="DZC3115" s="206"/>
      <c r="DZD3115" s="206"/>
      <c r="DZE3115" s="206"/>
      <c r="DZF3115" s="206"/>
      <c r="DZG3115" s="206"/>
      <c r="DZH3115" s="206"/>
      <c r="DZI3115" s="206"/>
      <c r="DZJ3115" s="206"/>
      <c r="DZK3115" s="206"/>
      <c r="DZL3115" s="206"/>
      <c r="DZM3115" s="206"/>
      <c r="DZN3115" s="206"/>
      <c r="DZO3115" s="206"/>
      <c r="DZP3115" s="206"/>
      <c r="DZQ3115" s="206"/>
      <c r="DZR3115" s="206"/>
      <c r="DZS3115" s="206"/>
      <c r="DZT3115" s="206"/>
      <c r="DZU3115" s="206"/>
      <c r="DZV3115" s="206"/>
      <c r="DZW3115" s="206"/>
      <c r="DZX3115" s="206"/>
      <c r="DZY3115" s="206"/>
      <c r="DZZ3115" s="206"/>
      <c r="EAA3115" s="206"/>
      <c r="EAB3115" s="206"/>
      <c r="EAC3115" s="206"/>
      <c r="EAD3115" s="206"/>
      <c r="EAE3115" s="206"/>
      <c r="EAF3115" s="206"/>
      <c r="EAG3115" s="206"/>
      <c r="EAH3115" s="206"/>
      <c r="EAI3115" s="206"/>
      <c r="EAJ3115" s="206"/>
      <c r="EAK3115" s="206"/>
      <c r="EAL3115" s="206"/>
      <c r="EAM3115" s="206"/>
      <c r="EAN3115" s="206"/>
      <c r="EAO3115" s="206"/>
      <c r="EAP3115" s="206"/>
      <c r="EAQ3115" s="206"/>
      <c r="EAR3115" s="206"/>
      <c r="EAS3115" s="206"/>
      <c r="EAT3115" s="206"/>
      <c r="EAU3115" s="206"/>
      <c r="EAV3115" s="206"/>
      <c r="EAW3115" s="206"/>
      <c r="EAX3115" s="206"/>
      <c r="EAY3115" s="206"/>
      <c r="EAZ3115" s="206"/>
      <c r="EBA3115" s="206"/>
      <c r="EBB3115" s="206"/>
      <c r="EBC3115" s="206"/>
      <c r="EBD3115" s="206"/>
      <c r="EBE3115" s="206"/>
      <c r="EBF3115" s="206"/>
      <c r="EBG3115" s="206"/>
      <c r="EBH3115" s="206"/>
      <c r="EBI3115" s="206"/>
      <c r="EBJ3115" s="206"/>
      <c r="EBK3115" s="206"/>
      <c r="EBL3115" s="206"/>
      <c r="EBM3115" s="206"/>
      <c r="EBN3115" s="206"/>
      <c r="EBO3115" s="206"/>
      <c r="EBP3115" s="206"/>
      <c r="EBQ3115" s="206"/>
      <c r="EBR3115" s="206"/>
      <c r="EBS3115" s="206"/>
      <c r="EBT3115" s="206"/>
      <c r="EBU3115" s="206"/>
      <c r="EBV3115" s="206"/>
      <c r="EBW3115" s="206"/>
      <c r="EBX3115" s="206"/>
      <c r="EBY3115" s="206"/>
      <c r="EBZ3115" s="206"/>
      <c r="ECA3115" s="206"/>
      <c r="ECB3115" s="206"/>
      <c r="ECC3115" s="206"/>
      <c r="ECD3115" s="206"/>
      <c r="ECE3115" s="206"/>
      <c r="ECF3115" s="206"/>
      <c r="ECG3115" s="206"/>
      <c r="ECH3115" s="206"/>
      <c r="ECI3115" s="206"/>
      <c r="ECJ3115" s="206"/>
      <c r="ECK3115" s="206"/>
      <c r="ECL3115" s="206"/>
      <c r="ECM3115" s="206"/>
      <c r="ECN3115" s="206"/>
      <c r="ECO3115" s="206"/>
      <c r="ECP3115" s="206"/>
      <c r="ECQ3115" s="206"/>
      <c r="ECR3115" s="206"/>
      <c r="ECS3115" s="206"/>
      <c r="ECT3115" s="206"/>
      <c r="ECU3115" s="206"/>
      <c r="ECV3115" s="206"/>
      <c r="ECW3115" s="206"/>
      <c r="ECX3115" s="206"/>
      <c r="ECY3115" s="206"/>
      <c r="ECZ3115" s="206"/>
      <c r="EDA3115" s="206"/>
      <c r="EDB3115" s="206"/>
      <c r="EDC3115" s="206"/>
      <c r="EDD3115" s="206"/>
      <c r="EDE3115" s="206"/>
      <c r="EDF3115" s="206"/>
      <c r="EDG3115" s="206"/>
      <c r="EDH3115" s="206"/>
      <c r="EDI3115" s="206"/>
      <c r="EDJ3115" s="206"/>
      <c r="EDK3115" s="206"/>
      <c r="EDL3115" s="206"/>
      <c r="EDM3115" s="206"/>
      <c r="EDN3115" s="206"/>
      <c r="EDO3115" s="206"/>
      <c r="EDP3115" s="206"/>
      <c r="EDQ3115" s="206"/>
      <c r="EDR3115" s="206"/>
      <c r="EDS3115" s="206"/>
      <c r="EDT3115" s="206"/>
      <c r="EDU3115" s="206"/>
      <c r="EDV3115" s="206"/>
      <c r="EDW3115" s="206"/>
      <c r="EDX3115" s="206"/>
      <c r="EDY3115" s="206"/>
      <c r="EDZ3115" s="206"/>
      <c r="EEA3115" s="206"/>
      <c r="EEB3115" s="206"/>
      <c r="EEC3115" s="206"/>
      <c r="EED3115" s="206"/>
      <c r="EEE3115" s="206"/>
      <c r="EEF3115" s="206"/>
      <c r="EEG3115" s="206"/>
      <c r="EEH3115" s="206"/>
      <c r="EEI3115" s="206"/>
      <c r="EEJ3115" s="206"/>
      <c r="EEK3115" s="206"/>
      <c r="EEL3115" s="206"/>
      <c r="EEM3115" s="206"/>
      <c r="EEN3115" s="206"/>
      <c r="EEO3115" s="206"/>
      <c r="EEP3115" s="206"/>
      <c r="EEQ3115" s="206"/>
      <c r="EER3115" s="206"/>
      <c r="EES3115" s="206"/>
      <c r="EET3115" s="206"/>
      <c r="EEU3115" s="206"/>
      <c r="EEV3115" s="206"/>
      <c r="EEW3115" s="206"/>
      <c r="EEX3115" s="206"/>
      <c r="EEY3115" s="206"/>
      <c r="EEZ3115" s="206"/>
      <c r="EFA3115" s="206"/>
      <c r="EFB3115" s="206"/>
      <c r="EFC3115" s="206"/>
      <c r="EFD3115" s="206"/>
      <c r="EFE3115" s="206"/>
      <c r="EFF3115" s="206"/>
      <c r="EFG3115" s="206"/>
      <c r="EFH3115" s="206"/>
      <c r="EFI3115" s="206"/>
      <c r="EFJ3115" s="206"/>
      <c r="EFK3115" s="206"/>
      <c r="EFL3115" s="206"/>
      <c r="EFM3115" s="206"/>
      <c r="EFN3115" s="206"/>
      <c r="EFO3115" s="206"/>
      <c r="EFP3115" s="206"/>
      <c r="EFQ3115" s="206"/>
      <c r="EFR3115" s="206"/>
      <c r="EFS3115" s="206"/>
      <c r="EFT3115" s="206"/>
      <c r="EFU3115" s="206"/>
      <c r="EFV3115" s="206"/>
      <c r="EFW3115" s="206"/>
      <c r="EFX3115" s="206"/>
      <c r="EFY3115" s="206"/>
      <c r="EFZ3115" s="206"/>
      <c r="EGA3115" s="206"/>
      <c r="EGB3115" s="206"/>
      <c r="EGC3115" s="206"/>
      <c r="EGD3115" s="206"/>
      <c r="EGE3115" s="206"/>
      <c r="EGF3115" s="206"/>
      <c r="EGG3115" s="206"/>
      <c r="EGH3115" s="206"/>
      <c r="EGI3115" s="206"/>
      <c r="EGJ3115" s="206"/>
      <c r="EGK3115" s="206"/>
      <c r="EGL3115" s="206"/>
      <c r="EGM3115" s="206"/>
      <c r="EGN3115" s="206"/>
      <c r="EGO3115" s="206"/>
      <c r="EGP3115" s="206"/>
      <c r="EGQ3115" s="206"/>
      <c r="EGR3115" s="206"/>
      <c r="EGS3115" s="206"/>
      <c r="EGT3115" s="206"/>
      <c r="EGU3115" s="206"/>
      <c r="EGV3115" s="206"/>
      <c r="EGW3115" s="206"/>
      <c r="EGX3115" s="206"/>
      <c r="EGY3115" s="206"/>
      <c r="EGZ3115" s="206"/>
      <c r="EHA3115" s="206"/>
      <c r="EHB3115" s="206"/>
      <c r="EHC3115" s="206"/>
      <c r="EHD3115" s="206"/>
      <c r="EHE3115" s="206"/>
      <c r="EHF3115" s="206"/>
      <c r="EHG3115" s="206"/>
      <c r="EHH3115" s="206"/>
      <c r="EHI3115" s="206"/>
      <c r="EHJ3115" s="206"/>
      <c r="EHK3115" s="206"/>
      <c r="EHL3115" s="206"/>
      <c r="EHM3115" s="206"/>
      <c r="EHN3115" s="206"/>
      <c r="EHO3115" s="206"/>
      <c r="EHP3115" s="206"/>
      <c r="EHQ3115" s="206"/>
      <c r="EHR3115" s="206"/>
      <c r="EHS3115" s="206"/>
      <c r="EHT3115" s="206"/>
      <c r="EHU3115" s="206"/>
      <c r="EHV3115" s="206"/>
      <c r="EHW3115" s="206"/>
      <c r="EHX3115" s="206"/>
      <c r="EHY3115" s="206"/>
      <c r="EHZ3115" s="206"/>
      <c r="EIA3115" s="206"/>
      <c r="EIB3115" s="206"/>
      <c r="EIC3115" s="206"/>
      <c r="EID3115" s="206"/>
      <c r="EIE3115" s="206"/>
      <c r="EIF3115" s="206"/>
      <c r="EIG3115" s="206"/>
      <c r="EIH3115" s="206"/>
      <c r="EII3115" s="206"/>
      <c r="EIJ3115" s="206"/>
      <c r="EIK3115" s="206"/>
      <c r="EIL3115" s="206"/>
      <c r="EIM3115" s="206"/>
      <c r="EIN3115" s="206"/>
      <c r="EIO3115" s="206"/>
      <c r="EIP3115" s="206"/>
      <c r="EIQ3115" s="206"/>
      <c r="EIR3115" s="206"/>
      <c r="EIS3115" s="206"/>
      <c r="EIT3115" s="206"/>
      <c r="EIU3115" s="206"/>
      <c r="EIV3115" s="206"/>
      <c r="EIW3115" s="206"/>
      <c r="EIX3115" s="206"/>
      <c r="EIY3115" s="206"/>
      <c r="EIZ3115" s="206"/>
      <c r="EJA3115" s="206"/>
      <c r="EJB3115" s="206"/>
      <c r="EJC3115" s="206"/>
      <c r="EJD3115" s="206"/>
      <c r="EJE3115" s="206"/>
      <c r="EJF3115" s="206"/>
      <c r="EJG3115" s="206"/>
      <c r="EJH3115" s="206"/>
      <c r="EJI3115" s="206"/>
      <c r="EJJ3115" s="206"/>
      <c r="EJK3115" s="206"/>
      <c r="EJL3115" s="206"/>
      <c r="EJM3115" s="206"/>
      <c r="EJN3115" s="206"/>
      <c r="EJO3115" s="206"/>
      <c r="EJP3115" s="206"/>
      <c r="EJQ3115" s="206"/>
      <c r="EJR3115" s="206"/>
      <c r="EJS3115" s="206"/>
      <c r="EJT3115" s="206"/>
      <c r="EJU3115" s="206"/>
      <c r="EJV3115" s="206"/>
      <c r="EJW3115" s="206"/>
      <c r="EJX3115" s="206"/>
      <c r="EJY3115" s="206"/>
      <c r="EJZ3115" s="206"/>
      <c r="EKA3115" s="206"/>
      <c r="EKB3115" s="206"/>
      <c r="EKC3115" s="206"/>
      <c r="EKD3115" s="206"/>
      <c r="EKE3115" s="206"/>
      <c r="EKF3115" s="206"/>
      <c r="EKG3115" s="206"/>
      <c r="EKH3115" s="206"/>
      <c r="EKI3115" s="206"/>
      <c r="EKJ3115" s="206"/>
      <c r="EKK3115" s="206"/>
      <c r="EKL3115" s="206"/>
      <c r="EKM3115" s="206"/>
      <c r="EKN3115" s="206"/>
      <c r="EKO3115" s="206"/>
      <c r="EKP3115" s="206"/>
      <c r="EKQ3115" s="206"/>
      <c r="EKR3115" s="206"/>
      <c r="EKS3115" s="206"/>
      <c r="EKT3115" s="206"/>
      <c r="EKU3115" s="206"/>
      <c r="EKV3115" s="206"/>
      <c r="EKW3115" s="206"/>
      <c r="EKX3115" s="206"/>
      <c r="EKY3115" s="206"/>
      <c r="EKZ3115" s="206"/>
      <c r="ELA3115" s="206"/>
      <c r="ELB3115" s="206"/>
      <c r="ELC3115" s="206"/>
      <c r="ELD3115" s="206"/>
      <c r="ELE3115" s="206"/>
      <c r="ELF3115" s="206"/>
      <c r="ELG3115" s="206"/>
      <c r="ELH3115" s="206"/>
      <c r="ELI3115" s="206"/>
      <c r="ELJ3115" s="206"/>
      <c r="ELK3115" s="206"/>
      <c r="ELL3115" s="206"/>
      <c r="ELM3115" s="206"/>
      <c r="ELN3115" s="206"/>
      <c r="ELO3115" s="206"/>
      <c r="ELP3115" s="206"/>
      <c r="ELQ3115" s="206"/>
      <c r="ELR3115" s="206"/>
      <c r="ELS3115" s="206"/>
      <c r="ELT3115" s="206"/>
      <c r="ELU3115" s="206"/>
      <c r="ELV3115" s="206"/>
      <c r="ELW3115" s="206"/>
      <c r="ELX3115" s="206"/>
      <c r="ELY3115" s="206"/>
      <c r="ELZ3115" s="206"/>
      <c r="EMA3115" s="206"/>
      <c r="EMB3115" s="206"/>
      <c r="EMC3115" s="206"/>
      <c r="EMD3115" s="206"/>
      <c r="EME3115" s="206"/>
      <c r="EMF3115" s="206"/>
      <c r="EMG3115" s="206"/>
      <c r="EMH3115" s="206"/>
      <c r="EMI3115" s="206"/>
      <c r="EMJ3115" s="206"/>
      <c r="EMK3115" s="206"/>
      <c r="EML3115" s="206"/>
      <c r="EMM3115" s="206"/>
      <c r="EMN3115" s="206"/>
      <c r="EMO3115" s="206"/>
      <c r="EMP3115" s="206"/>
      <c r="EMQ3115" s="206"/>
      <c r="EMR3115" s="206"/>
      <c r="EMS3115" s="206"/>
      <c r="EMT3115" s="206"/>
      <c r="EMU3115" s="206"/>
      <c r="EMV3115" s="206"/>
      <c r="EMW3115" s="206"/>
      <c r="EMX3115" s="206"/>
      <c r="EMY3115" s="206"/>
      <c r="EMZ3115" s="206"/>
      <c r="ENA3115" s="206"/>
      <c r="ENB3115" s="206"/>
      <c r="ENC3115" s="206"/>
      <c r="END3115" s="206"/>
      <c r="ENE3115" s="206"/>
      <c r="ENF3115" s="206"/>
      <c r="ENG3115" s="206"/>
      <c r="ENH3115" s="206"/>
      <c r="ENI3115" s="206"/>
      <c r="ENJ3115" s="206"/>
      <c r="ENK3115" s="206"/>
      <c r="ENL3115" s="206"/>
      <c r="ENM3115" s="206"/>
      <c r="ENN3115" s="206"/>
      <c r="ENO3115" s="206"/>
      <c r="ENP3115" s="206"/>
      <c r="ENQ3115" s="206"/>
      <c r="ENR3115" s="206"/>
      <c r="ENS3115" s="206"/>
      <c r="ENT3115" s="206"/>
      <c r="ENU3115" s="206"/>
      <c r="ENV3115" s="206"/>
      <c r="ENW3115" s="206"/>
      <c r="ENX3115" s="206"/>
      <c r="ENY3115" s="206"/>
      <c r="ENZ3115" s="206"/>
      <c r="EOA3115" s="206"/>
      <c r="EOB3115" s="206"/>
      <c r="EOC3115" s="206"/>
      <c r="EOD3115" s="206"/>
      <c r="EOE3115" s="206"/>
      <c r="EOF3115" s="206"/>
      <c r="EOG3115" s="206"/>
      <c r="EOH3115" s="206"/>
      <c r="EOI3115" s="206"/>
      <c r="EOJ3115" s="206"/>
      <c r="EOK3115" s="206"/>
      <c r="EOL3115" s="206"/>
      <c r="EOM3115" s="206"/>
      <c r="EON3115" s="206"/>
      <c r="EOO3115" s="206"/>
      <c r="EOP3115" s="206"/>
      <c r="EOQ3115" s="206"/>
      <c r="EOR3115" s="206"/>
      <c r="EOS3115" s="206"/>
      <c r="EOT3115" s="206"/>
      <c r="EOU3115" s="206"/>
      <c r="EOV3115" s="206"/>
      <c r="EOW3115" s="206"/>
      <c r="EOX3115" s="206"/>
      <c r="EOY3115" s="206"/>
      <c r="EOZ3115" s="206"/>
      <c r="EPA3115" s="206"/>
      <c r="EPB3115" s="206"/>
      <c r="EPC3115" s="206"/>
      <c r="EPD3115" s="206"/>
      <c r="EPE3115" s="206"/>
      <c r="EPF3115" s="206"/>
      <c r="EPG3115" s="206"/>
      <c r="EPH3115" s="206"/>
      <c r="EPI3115" s="206"/>
      <c r="EPJ3115" s="206"/>
      <c r="EPK3115" s="206"/>
      <c r="EPL3115" s="206"/>
      <c r="EPM3115" s="206"/>
      <c r="EPN3115" s="206"/>
      <c r="EPO3115" s="206"/>
      <c r="EPP3115" s="206"/>
      <c r="EPQ3115" s="206"/>
      <c r="EPR3115" s="206"/>
      <c r="EPS3115" s="206"/>
      <c r="EPT3115" s="206"/>
      <c r="EPU3115" s="206"/>
      <c r="EPV3115" s="206"/>
      <c r="EPW3115" s="206"/>
      <c r="EPX3115" s="206"/>
      <c r="EPY3115" s="206"/>
      <c r="EPZ3115" s="206"/>
      <c r="EQA3115" s="206"/>
      <c r="EQB3115" s="206"/>
      <c r="EQC3115" s="206"/>
      <c r="EQD3115" s="206"/>
      <c r="EQE3115" s="206"/>
      <c r="EQF3115" s="206"/>
      <c r="EQG3115" s="206"/>
      <c r="EQH3115" s="206"/>
      <c r="EQI3115" s="206"/>
      <c r="EQJ3115" s="206"/>
      <c r="EQK3115" s="206"/>
      <c r="EQL3115" s="206"/>
      <c r="EQM3115" s="206"/>
      <c r="EQN3115" s="206"/>
      <c r="EQO3115" s="206"/>
      <c r="EQP3115" s="206"/>
      <c r="EQQ3115" s="206"/>
      <c r="EQR3115" s="206"/>
      <c r="EQS3115" s="206"/>
      <c r="EQT3115" s="206"/>
      <c r="EQU3115" s="206"/>
      <c r="EQV3115" s="206"/>
      <c r="EQW3115" s="206"/>
      <c r="EQX3115" s="206"/>
      <c r="EQY3115" s="206"/>
      <c r="EQZ3115" s="206"/>
      <c r="ERA3115" s="206"/>
      <c r="ERB3115" s="206"/>
      <c r="ERC3115" s="206"/>
      <c r="ERD3115" s="206"/>
      <c r="ERE3115" s="206"/>
      <c r="ERF3115" s="206"/>
      <c r="ERG3115" s="206"/>
      <c r="ERH3115" s="206"/>
      <c r="ERI3115" s="206"/>
      <c r="ERJ3115" s="206"/>
      <c r="ERK3115" s="206"/>
      <c r="ERL3115" s="206"/>
      <c r="ERM3115" s="206"/>
      <c r="ERN3115" s="206"/>
      <c r="ERO3115" s="206"/>
      <c r="ERP3115" s="206"/>
      <c r="ERQ3115" s="206"/>
      <c r="ERR3115" s="206"/>
      <c r="ERS3115" s="206"/>
      <c r="ERT3115" s="206"/>
      <c r="ERU3115" s="206"/>
      <c r="ERV3115" s="206"/>
      <c r="ERW3115" s="206"/>
      <c r="ERX3115" s="206"/>
      <c r="ERY3115" s="206"/>
      <c r="ERZ3115" s="206"/>
      <c r="ESA3115" s="206"/>
      <c r="ESB3115" s="206"/>
      <c r="ESC3115" s="206"/>
      <c r="ESD3115" s="206"/>
      <c r="ESE3115" s="206"/>
      <c r="ESF3115" s="206"/>
      <c r="ESG3115" s="206"/>
      <c r="ESH3115" s="206"/>
      <c r="ESI3115" s="206"/>
      <c r="ESJ3115" s="206"/>
      <c r="ESK3115" s="206"/>
      <c r="ESL3115" s="206"/>
      <c r="ESM3115" s="206"/>
      <c r="ESN3115" s="206"/>
      <c r="ESO3115" s="206"/>
      <c r="ESP3115" s="206"/>
      <c r="ESQ3115" s="206"/>
      <c r="ESR3115" s="206"/>
      <c r="ESS3115" s="206"/>
      <c r="EST3115" s="206"/>
      <c r="ESU3115" s="206"/>
      <c r="ESV3115" s="206"/>
      <c r="ESW3115" s="206"/>
      <c r="ESX3115" s="206"/>
      <c r="ESY3115" s="206"/>
      <c r="ESZ3115" s="206"/>
      <c r="ETA3115" s="206"/>
      <c r="ETB3115" s="206"/>
      <c r="ETC3115" s="206"/>
      <c r="ETD3115" s="206"/>
      <c r="ETE3115" s="206"/>
      <c r="ETF3115" s="206"/>
      <c r="ETG3115" s="206"/>
      <c r="ETH3115" s="206"/>
      <c r="ETI3115" s="206"/>
      <c r="ETJ3115" s="206"/>
      <c r="ETK3115" s="206"/>
      <c r="ETL3115" s="206"/>
      <c r="ETM3115" s="206"/>
      <c r="ETN3115" s="206"/>
      <c r="ETO3115" s="206"/>
      <c r="ETP3115" s="206"/>
      <c r="ETQ3115" s="206"/>
      <c r="ETR3115" s="206"/>
      <c r="ETS3115" s="206"/>
      <c r="ETT3115" s="206"/>
      <c r="ETU3115" s="206"/>
      <c r="ETV3115" s="206"/>
      <c r="ETW3115" s="206"/>
      <c r="ETX3115" s="206"/>
      <c r="ETY3115" s="206"/>
      <c r="ETZ3115" s="206"/>
      <c r="EUA3115" s="206"/>
      <c r="EUB3115" s="206"/>
      <c r="EUC3115" s="206"/>
      <c r="EUD3115" s="206"/>
      <c r="EUE3115" s="206"/>
      <c r="EUF3115" s="206"/>
      <c r="EUG3115" s="206"/>
      <c r="EUH3115" s="206"/>
      <c r="EUI3115" s="206"/>
      <c r="EUJ3115" s="206"/>
      <c r="EUK3115" s="206"/>
      <c r="EUL3115" s="206"/>
      <c r="EUM3115" s="206"/>
      <c r="EUN3115" s="206"/>
      <c r="EUO3115" s="206"/>
      <c r="EUP3115" s="206"/>
      <c r="EUQ3115" s="206"/>
      <c r="EUR3115" s="206"/>
      <c r="EUS3115" s="206"/>
      <c r="EUT3115" s="206"/>
      <c r="EUU3115" s="206"/>
      <c r="EUV3115" s="206"/>
      <c r="EUW3115" s="206"/>
      <c r="EUX3115" s="206"/>
      <c r="EUY3115" s="206"/>
      <c r="EUZ3115" s="206"/>
      <c r="EVA3115" s="206"/>
      <c r="EVB3115" s="206"/>
      <c r="EVC3115" s="206"/>
      <c r="EVD3115" s="206"/>
      <c r="EVE3115" s="206"/>
      <c r="EVF3115" s="206"/>
      <c r="EVG3115" s="206"/>
      <c r="EVH3115" s="206"/>
      <c r="EVI3115" s="206"/>
      <c r="EVJ3115" s="206"/>
      <c r="EVK3115" s="206"/>
      <c r="EVL3115" s="206"/>
      <c r="EVM3115" s="206"/>
      <c r="EVN3115" s="206"/>
      <c r="EVO3115" s="206"/>
      <c r="EVP3115" s="206"/>
      <c r="EVQ3115" s="206"/>
      <c r="EVR3115" s="206"/>
      <c r="EVS3115" s="206"/>
      <c r="EVT3115" s="206"/>
      <c r="EVU3115" s="206"/>
      <c r="EVV3115" s="206"/>
      <c r="EVW3115" s="206"/>
      <c r="EVX3115" s="206"/>
      <c r="EVY3115" s="206"/>
      <c r="EVZ3115" s="206"/>
      <c r="EWA3115" s="206"/>
      <c r="EWB3115" s="206"/>
      <c r="EWC3115" s="206"/>
      <c r="EWD3115" s="206"/>
      <c r="EWE3115" s="206"/>
      <c r="EWF3115" s="206"/>
      <c r="EWG3115" s="206"/>
      <c r="EWH3115" s="206"/>
      <c r="EWI3115" s="206"/>
      <c r="EWJ3115" s="206"/>
      <c r="EWK3115" s="206"/>
      <c r="EWL3115" s="206"/>
      <c r="EWM3115" s="206"/>
      <c r="EWN3115" s="206"/>
      <c r="EWO3115" s="206"/>
      <c r="EWP3115" s="206"/>
      <c r="EWQ3115" s="206"/>
      <c r="EWR3115" s="206"/>
      <c r="EWS3115" s="206"/>
      <c r="EWT3115" s="206"/>
      <c r="EWU3115" s="206"/>
      <c r="EWV3115" s="206"/>
      <c r="EWW3115" s="206"/>
      <c r="EWX3115" s="206"/>
      <c r="EWY3115" s="206"/>
      <c r="EWZ3115" s="206"/>
      <c r="EXA3115" s="206"/>
      <c r="EXB3115" s="206"/>
      <c r="EXC3115" s="206"/>
      <c r="EXD3115" s="206"/>
      <c r="EXE3115" s="206"/>
      <c r="EXF3115" s="206"/>
      <c r="EXG3115" s="206"/>
      <c r="EXH3115" s="206"/>
      <c r="EXI3115" s="206"/>
      <c r="EXJ3115" s="206"/>
      <c r="EXK3115" s="206"/>
      <c r="EXL3115" s="206"/>
      <c r="EXM3115" s="206"/>
      <c r="EXN3115" s="206"/>
      <c r="EXO3115" s="206"/>
      <c r="EXP3115" s="206"/>
      <c r="EXQ3115" s="206"/>
      <c r="EXR3115" s="206"/>
      <c r="EXS3115" s="206"/>
      <c r="EXT3115" s="206"/>
      <c r="EXU3115" s="206"/>
      <c r="EXV3115" s="206"/>
      <c r="EXW3115" s="206"/>
      <c r="EXX3115" s="206"/>
      <c r="EXY3115" s="206"/>
      <c r="EXZ3115" s="206"/>
      <c r="EYA3115" s="206"/>
      <c r="EYB3115" s="206"/>
      <c r="EYC3115" s="206"/>
      <c r="EYD3115" s="206"/>
      <c r="EYE3115" s="206"/>
      <c r="EYF3115" s="206"/>
      <c r="EYG3115" s="206"/>
      <c r="EYH3115" s="206"/>
      <c r="EYI3115" s="206"/>
      <c r="EYJ3115" s="206"/>
      <c r="EYK3115" s="206"/>
      <c r="EYL3115" s="206"/>
      <c r="EYM3115" s="206"/>
      <c r="EYN3115" s="206"/>
      <c r="EYO3115" s="206"/>
      <c r="EYP3115" s="206"/>
      <c r="EYQ3115" s="206"/>
      <c r="EYR3115" s="206"/>
      <c r="EYS3115" s="206"/>
      <c r="EYT3115" s="206"/>
      <c r="EYU3115" s="206"/>
      <c r="EYV3115" s="206"/>
      <c r="EYW3115" s="206"/>
      <c r="EYX3115" s="206"/>
      <c r="EYY3115" s="206"/>
      <c r="EYZ3115" s="206"/>
      <c r="EZA3115" s="206"/>
      <c r="EZB3115" s="206"/>
      <c r="EZC3115" s="206"/>
      <c r="EZD3115" s="206"/>
      <c r="EZE3115" s="206"/>
      <c r="EZF3115" s="206"/>
      <c r="EZG3115" s="206"/>
      <c r="EZH3115" s="206"/>
      <c r="EZI3115" s="206"/>
      <c r="EZJ3115" s="206"/>
      <c r="EZK3115" s="206"/>
      <c r="EZL3115" s="206"/>
      <c r="EZM3115" s="206"/>
      <c r="EZN3115" s="206"/>
      <c r="EZO3115" s="206"/>
      <c r="EZP3115" s="206"/>
      <c r="EZQ3115" s="206"/>
      <c r="EZR3115" s="206"/>
      <c r="EZS3115" s="206"/>
      <c r="EZT3115" s="206"/>
      <c r="EZU3115" s="206"/>
      <c r="EZV3115" s="206"/>
      <c r="EZW3115" s="206"/>
      <c r="EZX3115" s="206"/>
      <c r="EZY3115" s="206"/>
      <c r="EZZ3115" s="206"/>
      <c r="FAA3115" s="206"/>
      <c r="FAB3115" s="206"/>
      <c r="FAC3115" s="206"/>
      <c r="FAD3115" s="206"/>
      <c r="FAE3115" s="206"/>
      <c r="FAF3115" s="206"/>
      <c r="FAG3115" s="206"/>
      <c r="FAH3115" s="206"/>
      <c r="FAI3115" s="206"/>
      <c r="FAJ3115" s="206"/>
      <c r="FAK3115" s="206"/>
      <c r="FAL3115" s="206"/>
      <c r="FAM3115" s="206"/>
      <c r="FAN3115" s="206"/>
      <c r="FAO3115" s="206"/>
      <c r="FAP3115" s="206"/>
      <c r="FAQ3115" s="206"/>
      <c r="FAR3115" s="206"/>
      <c r="FAS3115" s="206"/>
      <c r="FAT3115" s="206"/>
      <c r="FAU3115" s="206"/>
      <c r="FAV3115" s="206"/>
      <c r="FAW3115" s="206"/>
      <c r="FAX3115" s="206"/>
      <c r="FAY3115" s="206"/>
      <c r="FAZ3115" s="206"/>
      <c r="FBA3115" s="206"/>
      <c r="FBB3115" s="206"/>
      <c r="FBC3115" s="206"/>
      <c r="FBD3115" s="206"/>
      <c r="FBE3115" s="206"/>
      <c r="FBF3115" s="206"/>
      <c r="FBG3115" s="206"/>
      <c r="FBH3115" s="206"/>
      <c r="FBI3115" s="206"/>
      <c r="FBJ3115" s="206"/>
      <c r="FBK3115" s="206"/>
      <c r="FBL3115" s="206"/>
      <c r="FBM3115" s="206"/>
      <c r="FBN3115" s="206"/>
      <c r="FBO3115" s="206"/>
      <c r="FBP3115" s="206"/>
      <c r="FBQ3115" s="206"/>
      <c r="FBR3115" s="206"/>
      <c r="FBS3115" s="206"/>
      <c r="FBT3115" s="206"/>
      <c r="FBU3115" s="206"/>
      <c r="FBV3115" s="206"/>
      <c r="FBW3115" s="206"/>
      <c r="FBX3115" s="206"/>
      <c r="FBY3115" s="206"/>
      <c r="FBZ3115" s="206"/>
      <c r="FCA3115" s="206"/>
      <c r="FCB3115" s="206"/>
      <c r="FCC3115" s="206"/>
      <c r="FCD3115" s="206"/>
      <c r="FCE3115" s="206"/>
      <c r="FCF3115" s="206"/>
      <c r="FCG3115" s="206"/>
      <c r="FCH3115" s="206"/>
      <c r="FCI3115" s="206"/>
      <c r="FCJ3115" s="206"/>
      <c r="FCK3115" s="206"/>
      <c r="FCL3115" s="206"/>
      <c r="FCM3115" s="206"/>
      <c r="FCN3115" s="206"/>
      <c r="FCO3115" s="206"/>
      <c r="FCP3115" s="206"/>
      <c r="FCQ3115" s="206"/>
      <c r="FCR3115" s="206"/>
      <c r="FCS3115" s="206"/>
      <c r="FCT3115" s="206"/>
      <c r="FCU3115" s="206"/>
      <c r="FCV3115" s="206"/>
      <c r="FCW3115" s="206"/>
      <c r="FCX3115" s="206"/>
      <c r="FCY3115" s="206"/>
      <c r="FCZ3115" s="206"/>
      <c r="FDA3115" s="206"/>
      <c r="FDB3115" s="206"/>
      <c r="FDC3115" s="206"/>
      <c r="FDD3115" s="206"/>
      <c r="FDE3115" s="206"/>
      <c r="FDF3115" s="206"/>
      <c r="FDG3115" s="206"/>
      <c r="FDH3115" s="206"/>
      <c r="FDI3115" s="206"/>
      <c r="FDJ3115" s="206"/>
      <c r="FDK3115" s="206"/>
      <c r="FDL3115" s="206"/>
      <c r="FDM3115" s="206"/>
      <c r="FDN3115" s="206"/>
      <c r="FDO3115" s="206"/>
      <c r="FDP3115" s="206"/>
      <c r="FDQ3115" s="206"/>
      <c r="FDR3115" s="206"/>
      <c r="FDS3115" s="206"/>
      <c r="FDT3115" s="206"/>
      <c r="FDU3115" s="206"/>
      <c r="FDV3115" s="206"/>
      <c r="FDW3115" s="206"/>
      <c r="FDX3115" s="206"/>
      <c r="FDY3115" s="206"/>
      <c r="FDZ3115" s="206"/>
      <c r="FEA3115" s="206"/>
      <c r="FEB3115" s="206"/>
      <c r="FEC3115" s="206"/>
      <c r="FED3115" s="206"/>
      <c r="FEE3115" s="206"/>
      <c r="FEF3115" s="206"/>
      <c r="FEG3115" s="206"/>
      <c r="FEH3115" s="206"/>
      <c r="FEI3115" s="206"/>
      <c r="FEJ3115" s="206"/>
      <c r="FEK3115" s="206"/>
      <c r="FEL3115" s="206"/>
      <c r="FEM3115" s="206"/>
      <c r="FEN3115" s="206"/>
      <c r="FEO3115" s="206"/>
      <c r="FEP3115" s="206"/>
      <c r="FEQ3115" s="206"/>
      <c r="FER3115" s="206"/>
      <c r="FES3115" s="206"/>
      <c r="FET3115" s="206"/>
      <c r="FEU3115" s="206"/>
      <c r="FEV3115" s="206"/>
      <c r="FEW3115" s="206"/>
      <c r="FEX3115" s="206"/>
      <c r="FEY3115" s="206"/>
      <c r="FEZ3115" s="206"/>
      <c r="FFA3115" s="206"/>
      <c r="FFB3115" s="206"/>
      <c r="FFC3115" s="206"/>
      <c r="FFD3115" s="206"/>
      <c r="FFE3115" s="206"/>
      <c r="FFF3115" s="206"/>
      <c r="FFG3115" s="206"/>
      <c r="FFH3115" s="206"/>
      <c r="FFI3115" s="206"/>
      <c r="FFJ3115" s="206"/>
      <c r="FFK3115" s="206"/>
      <c r="FFL3115" s="206"/>
      <c r="FFM3115" s="206"/>
      <c r="FFN3115" s="206"/>
      <c r="FFO3115" s="206"/>
      <c r="FFP3115" s="206"/>
      <c r="FFQ3115" s="206"/>
      <c r="FFR3115" s="206"/>
      <c r="FFS3115" s="206"/>
      <c r="FFT3115" s="206"/>
      <c r="FFU3115" s="206"/>
      <c r="FFV3115" s="206"/>
      <c r="FFW3115" s="206"/>
      <c r="FFX3115" s="206"/>
      <c r="FFY3115" s="206"/>
      <c r="FFZ3115" s="206"/>
      <c r="FGA3115" s="206"/>
      <c r="FGB3115" s="206"/>
      <c r="FGC3115" s="206"/>
      <c r="FGD3115" s="206"/>
      <c r="FGE3115" s="206"/>
      <c r="FGF3115" s="206"/>
      <c r="FGG3115" s="206"/>
      <c r="FGH3115" s="206"/>
      <c r="FGI3115" s="206"/>
      <c r="FGJ3115" s="206"/>
      <c r="FGK3115" s="206"/>
      <c r="FGL3115" s="206"/>
      <c r="FGM3115" s="206"/>
      <c r="FGN3115" s="206"/>
      <c r="FGO3115" s="206"/>
      <c r="FGP3115" s="206"/>
      <c r="FGQ3115" s="206"/>
      <c r="FGR3115" s="206"/>
      <c r="FGS3115" s="206"/>
      <c r="FGT3115" s="206"/>
      <c r="FGU3115" s="206"/>
      <c r="FGV3115" s="206"/>
      <c r="FGW3115" s="206"/>
      <c r="FGX3115" s="206"/>
      <c r="FGY3115" s="206"/>
      <c r="FGZ3115" s="206"/>
      <c r="FHA3115" s="206"/>
      <c r="FHB3115" s="206"/>
      <c r="FHC3115" s="206"/>
      <c r="FHD3115" s="206"/>
      <c r="FHE3115" s="206"/>
      <c r="FHF3115" s="206"/>
      <c r="FHG3115" s="206"/>
      <c r="FHH3115" s="206"/>
      <c r="FHI3115" s="206"/>
      <c r="FHJ3115" s="206"/>
      <c r="FHK3115" s="206"/>
      <c r="FHL3115" s="206"/>
      <c r="FHM3115" s="206"/>
      <c r="FHN3115" s="206"/>
      <c r="FHO3115" s="206"/>
      <c r="FHP3115" s="206"/>
      <c r="FHQ3115" s="206"/>
      <c r="FHR3115" s="206"/>
      <c r="FHS3115" s="206"/>
      <c r="FHT3115" s="206"/>
      <c r="FHU3115" s="206"/>
      <c r="FHV3115" s="206"/>
      <c r="FHW3115" s="206"/>
      <c r="FHX3115" s="206"/>
      <c r="FHY3115" s="206"/>
      <c r="FHZ3115" s="206"/>
      <c r="FIA3115" s="206"/>
      <c r="FIB3115" s="206"/>
      <c r="FIC3115" s="206"/>
      <c r="FID3115" s="206"/>
      <c r="FIE3115" s="206"/>
      <c r="FIF3115" s="206"/>
      <c r="FIG3115" s="206"/>
      <c r="FIH3115" s="206"/>
      <c r="FII3115" s="206"/>
      <c r="FIJ3115" s="206"/>
      <c r="FIK3115" s="206"/>
      <c r="FIL3115" s="206"/>
      <c r="FIM3115" s="206"/>
      <c r="FIN3115" s="206"/>
      <c r="FIO3115" s="206"/>
      <c r="FIP3115" s="206"/>
      <c r="FIQ3115" s="206"/>
      <c r="FIR3115" s="206"/>
      <c r="FIS3115" s="206"/>
      <c r="FIT3115" s="206"/>
      <c r="FIU3115" s="206"/>
      <c r="FIV3115" s="206"/>
      <c r="FIW3115" s="206"/>
      <c r="FIX3115" s="206"/>
      <c r="FIY3115" s="206"/>
      <c r="FIZ3115" s="206"/>
      <c r="FJA3115" s="206"/>
      <c r="FJB3115" s="206"/>
      <c r="FJC3115" s="206"/>
      <c r="FJD3115" s="206"/>
      <c r="FJE3115" s="206"/>
      <c r="FJF3115" s="206"/>
      <c r="FJG3115" s="206"/>
      <c r="FJH3115" s="206"/>
      <c r="FJI3115" s="206"/>
      <c r="FJJ3115" s="206"/>
      <c r="FJK3115" s="206"/>
      <c r="FJL3115" s="206"/>
      <c r="FJM3115" s="206"/>
      <c r="FJN3115" s="206"/>
      <c r="FJO3115" s="206"/>
      <c r="FJP3115" s="206"/>
      <c r="FJQ3115" s="206"/>
      <c r="FJR3115" s="206"/>
      <c r="FJS3115" s="206"/>
      <c r="FJT3115" s="206"/>
      <c r="FJU3115" s="206"/>
      <c r="FJV3115" s="206"/>
      <c r="FJW3115" s="206"/>
      <c r="FJX3115" s="206"/>
      <c r="FJY3115" s="206"/>
      <c r="FJZ3115" s="206"/>
      <c r="FKA3115" s="206"/>
      <c r="FKB3115" s="206"/>
      <c r="FKC3115" s="206"/>
      <c r="FKD3115" s="206"/>
      <c r="FKE3115" s="206"/>
      <c r="FKF3115" s="206"/>
      <c r="FKG3115" s="206"/>
      <c r="FKH3115" s="206"/>
      <c r="FKI3115" s="206"/>
      <c r="FKJ3115" s="206"/>
      <c r="FKK3115" s="206"/>
      <c r="FKL3115" s="206"/>
      <c r="FKM3115" s="206"/>
      <c r="FKN3115" s="206"/>
      <c r="FKO3115" s="206"/>
      <c r="FKP3115" s="206"/>
      <c r="FKQ3115" s="206"/>
      <c r="FKR3115" s="206"/>
      <c r="FKS3115" s="206"/>
      <c r="FKT3115" s="206"/>
      <c r="FKU3115" s="206"/>
      <c r="FKV3115" s="206"/>
      <c r="FKW3115" s="206"/>
      <c r="FKX3115" s="206"/>
      <c r="FKY3115" s="206"/>
      <c r="FKZ3115" s="206"/>
      <c r="FLA3115" s="206"/>
      <c r="FLB3115" s="206"/>
      <c r="FLC3115" s="206"/>
      <c r="FLD3115" s="206"/>
      <c r="FLE3115" s="206"/>
      <c r="FLF3115" s="206"/>
      <c r="FLG3115" s="206"/>
      <c r="FLH3115" s="206"/>
      <c r="FLI3115" s="206"/>
      <c r="FLJ3115" s="206"/>
      <c r="FLK3115" s="206"/>
      <c r="FLL3115" s="206"/>
      <c r="FLM3115" s="206"/>
      <c r="FLN3115" s="206"/>
      <c r="FLO3115" s="206"/>
      <c r="FLP3115" s="206"/>
      <c r="FLQ3115" s="206"/>
      <c r="FLR3115" s="206"/>
      <c r="FLS3115" s="206"/>
      <c r="FLT3115" s="206"/>
      <c r="FLU3115" s="206"/>
      <c r="FLV3115" s="206"/>
      <c r="FLW3115" s="206"/>
      <c r="FLX3115" s="206"/>
      <c r="FLY3115" s="206"/>
      <c r="FLZ3115" s="206"/>
      <c r="FMA3115" s="206"/>
      <c r="FMB3115" s="206"/>
      <c r="FMC3115" s="206"/>
      <c r="FMD3115" s="206"/>
      <c r="FME3115" s="206"/>
      <c r="FMF3115" s="206"/>
      <c r="FMG3115" s="206"/>
      <c r="FMH3115" s="206"/>
      <c r="FMI3115" s="206"/>
      <c r="FMJ3115" s="206"/>
      <c r="FMK3115" s="206"/>
      <c r="FML3115" s="206"/>
      <c r="FMM3115" s="206"/>
      <c r="FMN3115" s="206"/>
      <c r="FMO3115" s="206"/>
      <c r="FMP3115" s="206"/>
      <c r="FMQ3115" s="206"/>
      <c r="FMR3115" s="206"/>
      <c r="FMS3115" s="206"/>
      <c r="FMT3115" s="206"/>
      <c r="FMU3115" s="206"/>
      <c r="FMV3115" s="206"/>
      <c r="FMW3115" s="206"/>
      <c r="FMX3115" s="206"/>
      <c r="FMY3115" s="206"/>
      <c r="FMZ3115" s="206"/>
      <c r="FNA3115" s="206"/>
      <c r="FNB3115" s="206"/>
      <c r="FNC3115" s="206"/>
      <c r="FND3115" s="206"/>
      <c r="FNE3115" s="206"/>
      <c r="FNF3115" s="206"/>
      <c r="FNG3115" s="206"/>
      <c r="FNH3115" s="206"/>
      <c r="FNI3115" s="206"/>
      <c r="FNJ3115" s="206"/>
      <c r="FNK3115" s="206"/>
      <c r="FNL3115" s="206"/>
      <c r="FNM3115" s="206"/>
      <c r="FNN3115" s="206"/>
      <c r="FNO3115" s="206"/>
      <c r="FNP3115" s="206"/>
      <c r="FNQ3115" s="206"/>
      <c r="FNR3115" s="206"/>
      <c r="FNS3115" s="206"/>
      <c r="FNT3115" s="206"/>
      <c r="FNU3115" s="206"/>
      <c r="FNV3115" s="206"/>
      <c r="FNW3115" s="206"/>
      <c r="FNX3115" s="206"/>
      <c r="FNY3115" s="206"/>
      <c r="FNZ3115" s="206"/>
      <c r="FOA3115" s="206"/>
      <c r="FOB3115" s="206"/>
      <c r="FOC3115" s="206"/>
      <c r="FOD3115" s="206"/>
      <c r="FOE3115" s="206"/>
      <c r="FOF3115" s="206"/>
      <c r="FOG3115" s="206"/>
      <c r="FOH3115" s="206"/>
      <c r="FOI3115" s="206"/>
      <c r="FOJ3115" s="206"/>
      <c r="FOK3115" s="206"/>
      <c r="FOL3115" s="206"/>
      <c r="FOM3115" s="206"/>
      <c r="FON3115" s="206"/>
      <c r="FOO3115" s="206"/>
      <c r="FOP3115" s="206"/>
      <c r="FOQ3115" s="206"/>
      <c r="FOR3115" s="206"/>
      <c r="FOS3115" s="206"/>
      <c r="FOT3115" s="206"/>
      <c r="FOU3115" s="206"/>
      <c r="FOV3115" s="206"/>
      <c r="FOW3115" s="206"/>
      <c r="FOX3115" s="206"/>
      <c r="FOY3115" s="206"/>
      <c r="FOZ3115" s="206"/>
      <c r="FPA3115" s="206"/>
      <c r="FPB3115" s="206"/>
      <c r="FPC3115" s="206"/>
      <c r="FPD3115" s="206"/>
      <c r="FPE3115" s="206"/>
      <c r="FPF3115" s="206"/>
      <c r="FPG3115" s="206"/>
      <c r="FPH3115" s="206"/>
      <c r="FPI3115" s="206"/>
      <c r="FPJ3115" s="206"/>
      <c r="FPK3115" s="206"/>
      <c r="FPL3115" s="206"/>
      <c r="FPM3115" s="206"/>
      <c r="FPN3115" s="206"/>
      <c r="FPO3115" s="206"/>
      <c r="FPP3115" s="206"/>
      <c r="FPQ3115" s="206"/>
      <c r="FPR3115" s="206"/>
      <c r="FPS3115" s="206"/>
      <c r="FPT3115" s="206"/>
      <c r="FPU3115" s="206"/>
      <c r="FPV3115" s="206"/>
      <c r="FPW3115" s="206"/>
      <c r="FPX3115" s="206"/>
      <c r="FPY3115" s="206"/>
      <c r="FPZ3115" s="206"/>
      <c r="FQA3115" s="206"/>
      <c r="FQB3115" s="206"/>
      <c r="FQC3115" s="206"/>
      <c r="FQD3115" s="206"/>
      <c r="FQE3115" s="206"/>
      <c r="FQF3115" s="206"/>
      <c r="FQG3115" s="206"/>
      <c r="FQH3115" s="206"/>
      <c r="FQI3115" s="206"/>
      <c r="FQJ3115" s="206"/>
      <c r="FQK3115" s="206"/>
      <c r="FQL3115" s="206"/>
      <c r="FQM3115" s="206"/>
      <c r="FQN3115" s="206"/>
      <c r="FQO3115" s="206"/>
      <c r="FQP3115" s="206"/>
      <c r="FQQ3115" s="206"/>
      <c r="FQR3115" s="206"/>
      <c r="FQS3115" s="206"/>
      <c r="FQT3115" s="206"/>
      <c r="FQU3115" s="206"/>
      <c r="FQV3115" s="206"/>
      <c r="FQW3115" s="206"/>
      <c r="FQX3115" s="206"/>
      <c r="FQY3115" s="206"/>
      <c r="FQZ3115" s="206"/>
      <c r="FRA3115" s="206"/>
      <c r="FRB3115" s="206"/>
      <c r="FRC3115" s="206"/>
      <c r="FRD3115" s="206"/>
      <c r="FRE3115" s="206"/>
      <c r="FRF3115" s="206"/>
      <c r="FRG3115" s="206"/>
      <c r="FRH3115" s="206"/>
      <c r="FRI3115" s="206"/>
      <c r="FRJ3115" s="206"/>
      <c r="FRK3115" s="206"/>
      <c r="FRL3115" s="206"/>
      <c r="FRM3115" s="206"/>
      <c r="FRN3115" s="206"/>
      <c r="FRO3115" s="206"/>
      <c r="FRP3115" s="206"/>
      <c r="FRQ3115" s="206"/>
      <c r="FRR3115" s="206"/>
      <c r="FRS3115" s="206"/>
      <c r="FRT3115" s="206"/>
      <c r="FRU3115" s="206"/>
      <c r="FRV3115" s="206"/>
      <c r="FRW3115" s="206"/>
      <c r="FRX3115" s="206"/>
      <c r="FRY3115" s="206"/>
      <c r="FRZ3115" s="206"/>
      <c r="FSA3115" s="206"/>
      <c r="FSB3115" s="206"/>
      <c r="FSC3115" s="206"/>
      <c r="FSD3115" s="206"/>
      <c r="FSE3115" s="206"/>
      <c r="FSF3115" s="206"/>
      <c r="FSG3115" s="206"/>
      <c r="FSH3115" s="206"/>
      <c r="FSI3115" s="206"/>
      <c r="FSJ3115" s="206"/>
      <c r="FSK3115" s="206"/>
      <c r="FSL3115" s="206"/>
      <c r="FSM3115" s="206"/>
      <c r="FSN3115" s="206"/>
      <c r="FSO3115" s="206"/>
      <c r="FSP3115" s="206"/>
      <c r="FSQ3115" s="206"/>
      <c r="FSR3115" s="206"/>
      <c r="FSS3115" s="206"/>
      <c r="FST3115" s="206"/>
      <c r="FSU3115" s="206"/>
      <c r="FSV3115" s="206"/>
      <c r="FSW3115" s="206"/>
      <c r="FSX3115" s="206"/>
      <c r="FSY3115" s="206"/>
      <c r="FSZ3115" s="206"/>
      <c r="FTA3115" s="206"/>
      <c r="FTB3115" s="206"/>
      <c r="FTC3115" s="206"/>
      <c r="FTD3115" s="206"/>
      <c r="FTE3115" s="206"/>
      <c r="FTF3115" s="206"/>
      <c r="FTG3115" s="206"/>
      <c r="FTH3115" s="206"/>
      <c r="FTI3115" s="206"/>
      <c r="FTJ3115" s="206"/>
      <c r="FTK3115" s="206"/>
      <c r="FTL3115" s="206"/>
      <c r="FTM3115" s="206"/>
      <c r="FTN3115" s="206"/>
      <c r="FTO3115" s="206"/>
      <c r="FTP3115" s="206"/>
      <c r="FTQ3115" s="206"/>
      <c r="FTR3115" s="206"/>
      <c r="FTS3115" s="206"/>
      <c r="FTT3115" s="206"/>
      <c r="FTU3115" s="206"/>
      <c r="FTV3115" s="206"/>
      <c r="FTW3115" s="206"/>
      <c r="FTX3115" s="206"/>
      <c r="FTY3115" s="206"/>
      <c r="FTZ3115" s="206"/>
      <c r="FUA3115" s="206"/>
      <c r="FUB3115" s="206"/>
      <c r="FUC3115" s="206"/>
      <c r="FUD3115" s="206"/>
      <c r="FUE3115" s="206"/>
      <c r="FUF3115" s="206"/>
      <c r="FUG3115" s="206"/>
      <c r="FUH3115" s="206"/>
      <c r="FUI3115" s="206"/>
      <c r="FUJ3115" s="206"/>
      <c r="FUK3115" s="206"/>
      <c r="FUL3115" s="206"/>
      <c r="FUM3115" s="206"/>
      <c r="FUN3115" s="206"/>
      <c r="FUO3115" s="206"/>
      <c r="FUP3115" s="206"/>
      <c r="FUQ3115" s="206"/>
      <c r="FUR3115" s="206"/>
      <c r="FUS3115" s="206"/>
      <c r="FUT3115" s="206"/>
      <c r="FUU3115" s="206"/>
      <c r="FUV3115" s="206"/>
      <c r="FUW3115" s="206"/>
      <c r="FUX3115" s="206"/>
      <c r="FUY3115" s="206"/>
      <c r="FUZ3115" s="206"/>
      <c r="FVA3115" s="206"/>
      <c r="FVB3115" s="206"/>
      <c r="FVC3115" s="206"/>
      <c r="FVD3115" s="206"/>
      <c r="FVE3115" s="206"/>
      <c r="FVF3115" s="206"/>
      <c r="FVG3115" s="206"/>
      <c r="FVH3115" s="206"/>
      <c r="FVI3115" s="206"/>
      <c r="FVJ3115" s="206"/>
      <c r="FVK3115" s="206"/>
      <c r="FVL3115" s="206"/>
      <c r="FVM3115" s="206"/>
      <c r="FVN3115" s="206"/>
      <c r="FVO3115" s="206"/>
      <c r="FVP3115" s="206"/>
      <c r="FVQ3115" s="206"/>
      <c r="FVR3115" s="206"/>
      <c r="FVS3115" s="206"/>
      <c r="FVT3115" s="206"/>
      <c r="FVU3115" s="206"/>
      <c r="FVV3115" s="206"/>
      <c r="FVW3115" s="206"/>
      <c r="FVX3115" s="206"/>
      <c r="FVY3115" s="206"/>
      <c r="FVZ3115" s="206"/>
      <c r="FWA3115" s="206"/>
      <c r="FWB3115" s="206"/>
      <c r="FWC3115" s="206"/>
      <c r="FWD3115" s="206"/>
      <c r="FWE3115" s="206"/>
      <c r="FWF3115" s="206"/>
      <c r="FWG3115" s="206"/>
      <c r="FWH3115" s="206"/>
      <c r="FWI3115" s="206"/>
      <c r="FWJ3115" s="206"/>
      <c r="FWK3115" s="206"/>
      <c r="FWL3115" s="206"/>
      <c r="FWM3115" s="206"/>
      <c r="FWN3115" s="206"/>
      <c r="FWO3115" s="206"/>
      <c r="FWP3115" s="206"/>
      <c r="FWQ3115" s="206"/>
      <c r="FWR3115" s="206"/>
      <c r="FWS3115" s="206"/>
      <c r="FWT3115" s="206"/>
      <c r="FWU3115" s="206"/>
      <c r="FWV3115" s="206"/>
      <c r="FWW3115" s="206"/>
      <c r="FWX3115" s="206"/>
      <c r="FWY3115" s="206"/>
      <c r="FWZ3115" s="206"/>
      <c r="FXA3115" s="206"/>
      <c r="FXB3115" s="206"/>
      <c r="FXC3115" s="206"/>
      <c r="FXD3115" s="206"/>
      <c r="FXE3115" s="206"/>
      <c r="FXF3115" s="206"/>
      <c r="FXG3115" s="206"/>
      <c r="FXH3115" s="206"/>
      <c r="FXI3115" s="206"/>
      <c r="FXJ3115" s="206"/>
      <c r="FXK3115" s="206"/>
      <c r="FXL3115" s="206"/>
      <c r="FXM3115" s="206"/>
      <c r="FXN3115" s="206"/>
      <c r="FXO3115" s="206"/>
      <c r="FXP3115" s="206"/>
      <c r="FXQ3115" s="206"/>
      <c r="FXR3115" s="206"/>
      <c r="FXS3115" s="206"/>
      <c r="FXT3115" s="206"/>
      <c r="FXU3115" s="206"/>
      <c r="FXV3115" s="206"/>
      <c r="FXW3115" s="206"/>
      <c r="FXX3115" s="206"/>
      <c r="FXY3115" s="206"/>
      <c r="FXZ3115" s="206"/>
      <c r="FYA3115" s="206"/>
      <c r="FYB3115" s="206"/>
      <c r="FYC3115" s="206"/>
      <c r="FYD3115" s="206"/>
      <c r="FYE3115" s="206"/>
      <c r="FYF3115" s="206"/>
      <c r="FYG3115" s="206"/>
      <c r="FYH3115" s="206"/>
      <c r="FYI3115" s="206"/>
      <c r="FYJ3115" s="206"/>
      <c r="FYK3115" s="206"/>
      <c r="FYL3115" s="206"/>
      <c r="FYM3115" s="206"/>
      <c r="FYN3115" s="206"/>
      <c r="FYO3115" s="206"/>
      <c r="FYP3115" s="206"/>
      <c r="FYQ3115" s="206"/>
      <c r="FYR3115" s="206"/>
      <c r="FYS3115" s="206"/>
      <c r="FYT3115" s="206"/>
      <c r="FYU3115" s="206"/>
      <c r="FYV3115" s="206"/>
      <c r="FYW3115" s="206"/>
      <c r="FYX3115" s="206"/>
      <c r="FYY3115" s="206"/>
      <c r="FYZ3115" s="206"/>
      <c r="FZA3115" s="206"/>
      <c r="FZB3115" s="206"/>
      <c r="FZC3115" s="206"/>
      <c r="FZD3115" s="206"/>
      <c r="FZE3115" s="206"/>
      <c r="FZF3115" s="206"/>
      <c r="FZG3115" s="206"/>
      <c r="FZH3115" s="206"/>
      <c r="FZI3115" s="206"/>
      <c r="FZJ3115" s="206"/>
      <c r="FZK3115" s="206"/>
      <c r="FZL3115" s="206"/>
      <c r="FZM3115" s="206"/>
      <c r="FZN3115" s="206"/>
      <c r="FZO3115" s="206"/>
      <c r="FZP3115" s="206"/>
      <c r="FZQ3115" s="206"/>
      <c r="FZR3115" s="206"/>
      <c r="FZS3115" s="206"/>
      <c r="FZT3115" s="206"/>
      <c r="FZU3115" s="206"/>
      <c r="FZV3115" s="206"/>
      <c r="FZW3115" s="206"/>
      <c r="FZX3115" s="206"/>
      <c r="FZY3115" s="206"/>
      <c r="FZZ3115" s="206"/>
      <c r="GAA3115" s="206"/>
      <c r="GAB3115" s="206"/>
      <c r="GAC3115" s="206"/>
      <c r="GAD3115" s="206"/>
      <c r="GAE3115" s="206"/>
      <c r="GAF3115" s="206"/>
      <c r="GAG3115" s="206"/>
      <c r="GAH3115" s="206"/>
      <c r="GAI3115" s="206"/>
      <c r="GAJ3115" s="206"/>
      <c r="GAK3115" s="206"/>
      <c r="GAL3115" s="206"/>
      <c r="GAM3115" s="206"/>
      <c r="GAN3115" s="206"/>
      <c r="GAO3115" s="206"/>
      <c r="GAP3115" s="206"/>
      <c r="GAQ3115" s="206"/>
      <c r="GAR3115" s="206"/>
      <c r="GAS3115" s="206"/>
      <c r="GAT3115" s="206"/>
      <c r="GAU3115" s="206"/>
      <c r="GAV3115" s="206"/>
      <c r="GAW3115" s="206"/>
      <c r="GAX3115" s="206"/>
      <c r="GAY3115" s="206"/>
      <c r="GAZ3115" s="206"/>
      <c r="GBA3115" s="206"/>
      <c r="GBB3115" s="206"/>
      <c r="GBC3115" s="206"/>
      <c r="GBD3115" s="206"/>
      <c r="GBE3115" s="206"/>
      <c r="GBF3115" s="206"/>
      <c r="GBG3115" s="206"/>
      <c r="GBH3115" s="206"/>
      <c r="GBI3115" s="206"/>
      <c r="GBJ3115" s="206"/>
      <c r="GBK3115" s="206"/>
      <c r="GBL3115" s="206"/>
      <c r="GBM3115" s="206"/>
      <c r="GBN3115" s="206"/>
      <c r="GBO3115" s="206"/>
      <c r="GBP3115" s="206"/>
      <c r="GBQ3115" s="206"/>
      <c r="GBR3115" s="206"/>
      <c r="GBS3115" s="206"/>
      <c r="GBT3115" s="206"/>
      <c r="GBU3115" s="206"/>
      <c r="GBV3115" s="206"/>
      <c r="GBW3115" s="206"/>
      <c r="GBX3115" s="206"/>
      <c r="GBY3115" s="206"/>
      <c r="GBZ3115" s="206"/>
      <c r="GCA3115" s="206"/>
      <c r="GCB3115" s="206"/>
      <c r="GCC3115" s="206"/>
      <c r="GCD3115" s="206"/>
      <c r="GCE3115" s="206"/>
      <c r="GCF3115" s="206"/>
      <c r="GCG3115" s="206"/>
      <c r="GCH3115" s="206"/>
      <c r="GCI3115" s="206"/>
      <c r="GCJ3115" s="206"/>
      <c r="GCK3115" s="206"/>
      <c r="GCL3115" s="206"/>
      <c r="GCM3115" s="206"/>
      <c r="GCN3115" s="206"/>
      <c r="GCO3115" s="206"/>
      <c r="GCP3115" s="206"/>
      <c r="GCQ3115" s="206"/>
      <c r="GCR3115" s="206"/>
      <c r="GCS3115" s="206"/>
      <c r="GCT3115" s="206"/>
      <c r="GCU3115" s="206"/>
      <c r="GCV3115" s="206"/>
      <c r="GCW3115" s="206"/>
      <c r="GCX3115" s="206"/>
      <c r="GCY3115" s="206"/>
      <c r="GCZ3115" s="206"/>
      <c r="GDA3115" s="206"/>
      <c r="GDB3115" s="206"/>
      <c r="GDC3115" s="206"/>
      <c r="GDD3115" s="206"/>
      <c r="GDE3115" s="206"/>
      <c r="GDF3115" s="206"/>
      <c r="GDG3115" s="206"/>
      <c r="GDH3115" s="206"/>
      <c r="GDI3115" s="206"/>
      <c r="GDJ3115" s="206"/>
      <c r="GDK3115" s="206"/>
      <c r="GDL3115" s="206"/>
      <c r="GDM3115" s="206"/>
      <c r="GDN3115" s="206"/>
      <c r="GDO3115" s="206"/>
      <c r="GDP3115" s="206"/>
      <c r="GDQ3115" s="206"/>
      <c r="GDR3115" s="206"/>
      <c r="GDS3115" s="206"/>
      <c r="GDT3115" s="206"/>
      <c r="GDU3115" s="206"/>
      <c r="GDV3115" s="206"/>
      <c r="GDW3115" s="206"/>
      <c r="GDX3115" s="206"/>
      <c r="GDY3115" s="206"/>
      <c r="GDZ3115" s="206"/>
      <c r="GEA3115" s="206"/>
      <c r="GEB3115" s="206"/>
      <c r="GEC3115" s="206"/>
      <c r="GED3115" s="206"/>
      <c r="GEE3115" s="206"/>
      <c r="GEF3115" s="206"/>
      <c r="GEG3115" s="206"/>
      <c r="GEH3115" s="206"/>
      <c r="GEI3115" s="206"/>
      <c r="GEJ3115" s="206"/>
      <c r="GEK3115" s="206"/>
      <c r="GEL3115" s="206"/>
      <c r="GEM3115" s="206"/>
      <c r="GEN3115" s="206"/>
      <c r="GEO3115" s="206"/>
      <c r="GEP3115" s="206"/>
      <c r="GEQ3115" s="206"/>
      <c r="GER3115" s="206"/>
      <c r="GES3115" s="206"/>
      <c r="GET3115" s="206"/>
      <c r="GEU3115" s="206"/>
      <c r="GEV3115" s="206"/>
      <c r="GEW3115" s="206"/>
      <c r="GEX3115" s="206"/>
      <c r="GEY3115" s="206"/>
      <c r="GEZ3115" s="206"/>
      <c r="GFA3115" s="206"/>
      <c r="GFB3115" s="206"/>
      <c r="GFC3115" s="206"/>
      <c r="GFD3115" s="206"/>
      <c r="GFE3115" s="206"/>
      <c r="GFF3115" s="206"/>
      <c r="GFG3115" s="206"/>
      <c r="GFH3115" s="206"/>
      <c r="GFI3115" s="206"/>
      <c r="GFJ3115" s="206"/>
      <c r="GFK3115" s="206"/>
      <c r="GFL3115" s="206"/>
      <c r="GFM3115" s="206"/>
      <c r="GFN3115" s="206"/>
      <c r="GFO3115" s="206"/>
      <c r="GFP3115" s="206"/>
      <c r="GFQ3115" s="206"/>
      <c r="GFR3115" s="206"/>
      <c r="GFS3115" s="206"/>
      <c r="GFT3115" s="206"/>
      <c r="GFU3115" s="206"/>
      <c r="GFV3115" s="206"/>
      <c r="GFW3115" s="206"/>
      <c r="GFX3115" s="206"/>
      <c r="GFY3115" s="206"/>
      <c r="GFZ3115" s="206"/>
      <c r="GGA3115" s="206"/>
      <c r="GGB3115" s="206"/>
      <c r="GGC3115" s="206"/>
      <c r="GGD3115" s="206"/>
      <c r="GGE3115" s="206"/>
      <c r="GGF3115" s="206"/>
      <c r="GGG3115" s="206"/>
      <c r="GGH3115" s="206"/>
      <c r="GGI3115" s="206"/>
      <c r="GGJ3115" s="206"/>
      <c r="GGK3115" s="206"/>
      <c r="GGL3115" s="206"/>
      <c r="GGM3115" s="206"/>
      <c r="GGN3115" s="206"/>
      <c r="GGO3115" s="206"/>
      <c r="GGP3115" s="206"/>
      <c r="GGQ3115" s="206"/>
      <c r="GGR3115" s="206"/>
      <c r="GGS3115" s="206"/>
      <c r="GGT3115" s="206"/>
      <c r="GGU3115" s="206"/>
      <c r="GGV3115" s="206"/>
      <c r="GGW3115" s="206"/>
      <c r="GGX3115" s="206"/>
      <c r="GGY3115" s="206"/>
      <c r="GGZ3115" s="206"/>
      <c r="GHA3115" s="206"/>
      <c r="GHB3115" s="206"/>
      <c r="GHC3115" s="206"/>
      <c r="GHD3115" s="206"/>
      <c r="GHE3115" s="206"/>
      <c r="GHF3115" s="206"/>
      <c r="GHG3115" s="206"/>
      <c r="GHH3115" s="206"/>
      <c r="GHI3115" s="206"/>
      <c r="GHJ3115" s="206"/>
      <c r="GHK3115" s="206"/>
      <c r="GHL3115" s="206"/>
      <c r="GHM3115" s="206"/>
      <c r="GHN3115" s="206"/>
      <c r="GHO3115" s="206"/>
      <c r="GHP3115" s="206"/>
      <c r="GHQ3115" s="206"/>
      <c r="GHR3115" s="206"/>
      <c r="GHS3115" s="206"/>
      <c r="GHT3115" s="206"/>
      <c r="GHU3115" s="206"/>
      <c r="GHV3115" s="206"/>
      <c r="GHW3115" s="206"/>
      <c r="GHX3115" s="206"/>
      <c r="GHY3115" s="206"/>
      <c r="GHZ3115" s="206"/>
      <c r="GIA3115" s="206"/>
      <c r="GIB3115" s="206"/>
      <c r="GIC3115" s="206"/>
      <c r="GID3115" s="206"/>
      <c r="GIE3115" s="206"/>
      <c r="GIF3115" s="206"/>
      <c r="GIG3115" s="206"/>
      <c r="GIH3115" s="206"/>
      <c r="GII3115" s="206"/>
      <c r="GIJ3115" s="206"/>
      <c r="GIK3115" s="206"/>
      <c r="GIL3115" s="206"/>
      <c r="GIM3115" s="206"/>
      <c r="GIN3115" s="206"/>
      <c r="GIO3115" s="206"/>
      <c r="GIP3115" s="206"/>
      <c r="GIQ3115" s="206"/>
      <c r="GIR3115" s="206"/>
      <c r="GIS3115" s="206"/>
      <c r="GIT3115" s="206"/>
      <c r="GIU3115" s="206"/>
      <c r="GIV3115" s="206"/>
      <c r="GIW3115" s="206"/>
      <c r="GIX3115" s="206"/>
      <c r="GIY3115" s="206"/>
      <c r="GIZ3115" s="206"/>
      <c r="GJA3115" s="206"/>
      <c r="GJB3115" s="206"/>
      <c r="GJC3115" s="206"/>
      <c r="GJD3115" s="206"/>
      <c r="GJE3115" s="206"/>
      <c r="GJF3115" s="206"/>
      <c r="GJG3115" s="206"/>
      <c r="GJH3115" s="206"/>
      <c r="GJI3115" s="206"/>
      <c r="GJJ3115" s="206"/>
      <c r="GJK3115" s="206"/>
      <c r="GJL3115" s="206"/>
      <c r="GJM3115" s="206"/>
      <c r="GJN3115" s="206"/>
      <c r="GJO3115" s="206"/>
      <c r="GJP3115" s="206"/>
      <c r="GJQ3115" s="206"/>
      <c r="GJR3115" s="206"/>
      <c r="GJS3115" s="206"/>
      <c r="GJT3115" s="206"/>
      <c r="GJU3115" s="206"/>
      <c r="GJV3115" s="206"/>
      <c r="GJW3115" s="206"/>
      <c r="GJX3115" s="206"/>
      <c r="GJY3115" s="206"/>
      <c r="GJZ3115" s="206"/>
      <c r="GKA3115" s="206"/>
      <c r="GKB3115" s="206"/>
      <c r="GKC3115" s="206"/>
      <c r="GKD3115" s="206"/>
      <c r="GKE3115" s="206"/>
      <c r="GKF3115" s="206"/>
      <c r="GKG3115" s="206"/>
      <c r="GKH3115" s="206"/>
      <c r="GKI3115" s="206"/>
      <c r="GKJ3115" s="206"/>
      <c r="GKK3115" s="206"/>
      <c r="GKL3115" s="206"/>
      <c r="GKM3115" s="206"/>
      <c r="GKN3115" s="206"/>
      <c r="GKO3115" s="206"/>
      <c r="GKP3115" s="206"/>
      <c r="GKQ3115" s="206"/>
      <c r="GKR3115" s="206"/>
      <c r="GKS3115" s="206"/>
      <c r="GKT3115" s="206"/>
      <c r="GKU3115" s="206"/>
      <c r="GKV3115" s="206"/>
      <c r="GKW3115" s="206"/>
      <c r="GKX3115" s="206"/>
      <c r="GKY3115" s="206"/>
      <c r="GKZ3115" s="206"/>
      <c r="GLA3115" s="206"/>
      <c r="GLB3115" s="206"/>
      <c r="GLC3115" s="206"/>
      <c r="GLD3115" s="206"/>
      <c r="GLE3115" s="206"/>
      <c r="GLF3115" s="206"/>
      <c r="GLG3115" s="206"/>
      <c r="GLH3115" s="206"/>
      <c r="GLI3115" s="206"/>
      <c r="GLJ3115" s="206"/>
      <c r="GLK3115" s="206"/>
      <c r="GLL3115" s="206"/>
      <c r="GLM3115" s="206"/>
      <c r="GLN3115" s="206"/>
      <c r="GLO3115" s="206"/>
      <c r="GLP3115" s="206"/>
      <c r="GLQ3115" s="206"/>
      <c r="GLR3115" s="206"/>
      <c r="GLS3115" s="206"/>
      <c r="GLT3115" s="206"/>
      <c r="GLU3115" s="206"/>
      <c r="GLV3115" s="206"/>
      <c r="GLW3115" s="206"/>
      <c r="GLX3115" s="206"/>
      <c r="GLY3115" s="206"/>
      <c r="GLZ3115" s="206"/>
      <c r="GMA3115" s="206"/>
      <c r="GMB3115" s="206"/>
      <c r="GMC3115" s="206"/>
      <c r="GMD3115" s="206"/>
      <c r="GME3115" s="206"/>
      <c r="GMF3115" s="206"/>
      <c r="GMG3115" s="206"/>
      <c r="GMH3115" s="206"/>
      <c r="GMI3115" s="206"/>
      <c r="GMJ3115" s="206"/>
      <c r="GMK3115" s="206"/>
      <c r="GML3115" s="206"/>
      <c r="GMM3115" s="206"/>
      <c r="GMN3115" s="206"/>
      <c r="GMO3115" s="206"/>
      <c r="GMP3115" s="206"/>
      <c r="GMQ3115" s="206"/>
      <c r="GMR3115" s="206"/>
      <c r="GMS3115" s="206"/>
      <c r="GMT3115" s="206"/>
      <c r="GMU3115" s="206"/>
      <c r="GMV3115" s="206"/>
      <c r="GMW3115" s="206"/>
      <c r="GMX3115" s="206"/>
      <c r="GMY3115" s="206"/>
      <c r="GMZ3115" s="206"/>
      <c r="GNA3115" s="206"/>
      <c r="GNB3115" s="206"/>
      <c r="GNC3115" s="206"/>
      <c r="GND3115" s="206"/>
      <c r="GNE3115" s="206"/>
      <c r="GNF3115" s="206"/>
      <c r="GNG3115" s="206"/>
      <c r="GNH3115" s="206"/>
      <c r="GNI3115" s="206"/>
      <c r="GNJ3115" s="206"/>
      <c r="GNK3115" s="206"/>
      <c r="GNL3115" s="206"/>
      <c r="GNM3115" s="206"/>
      <c r="GNN3115" s="206"/>
      <c r="GNO3115" s="206"/>
      <c r="GNP3115" s="206"/>
      <c r="GNQ3115" s="206"/>
      <c r="GNR3115" s="206"/>
      <c r="GNS3115" s="206"/>
      <c r="GNT3115" s="206"/>
      <c r="GNU3115" s="206"/>
      <c r="GNV3115" s="206"/>
      <c r="GNW3115" s="206"/>
      <c r="GNX3115" s="206"/>
      <c r="GNY3115" s="206"/>
      <c r="GNZ3115" s="206"/>
      <c r="GOA3115" s="206"/>
      <c r="GOB3115" s="206"/>
      <c r="GOC3115" s="206"/>
      <c r="GOD3115" s="206"/>
      <c r="GOE3115" s="206"/>
      <c r="GOF3115" s="206"/>
      <c r="GOG3115" s="206"/>
      <c r="GOH3115" s="206"/>
      <c r="GOI3115" s="206"/>
      <c r="GOJ3115" s="206"/>
      <c r="GOK3115" s="206"/>
      <c r="GOL3115" s="206"/>
      <c r="GOM3115" s="206"/>
      <c r="GON3115" s="206"/>
      <c r="GOO3115" s="206"/>
      <c r="GOP3115" s="206"/>
      <c r="GOQ3115" s="206"/>
      <c r="GOR3115" s="206"/>
      <c r="GOS3115" s="206"/>
      <c r="GOT3115" s="206"/>
      <c r="GOU3115" s="206"/>
      <c r="GOV3115" s="206"/>
      <c r="GOW3115" s="206"/>
      <c r="GOX3115" s="206"/>
      <c r="GOY3115" s="206"/>
      <c r="GOZ3115" s="206"/>
      <c r="GPA3115" s="206"/>
      <c r="GPB3115" s="206"/>
      <c r="GPC3115" s="206"/>
      <c r="GPD3115" s="206"/>
      <c r="GPE3115" s="206"/>
      <c r="GPF3115" s="206"/>
      <c r="GPG3115" s="206"/>
      <c r="GPH3115" s="206"/>
      <c r="GPI3115" s="206"/>
      <c r="GPJ3115" s="206"/>
      <c r="GPK3115" s="206"/>
      <c r="GPL3115" s="206"/>
      <c r="GPM3115" s="206"/>
      <c r="GPN3115" s="206"/>
      <c r="GPO3115" s="206"/>
      <c r="GPP3115" s="206"/>
      <c r="GPQ3115" s="206"/>
      <c r="GPR3115" s="206"/>
      <c r="GPS3115" s="206"/>
      <c r="GPT3115" s="206"/>
      <c r="GPU3115" s="206"/>
      <c r="GPV3115" s="206"/>
      <c r="GPW3115" s="206"/>
      <c r="GPX3115" s="206"/>
      <c r="GPY3115" s="206"/>
      <c r="GPZ3115" s="206"/>
      <c r="GQA3115" s="206"/>
      <c r="GQB3115" s="206"/>
      <c r="GQC3115" s="206"/>
      <c r="GQD3115" s="206"/>
      <c r="GQE3115" s="206"/>
      <c r="GQF3115" s="206"/>
      <c r="GQG3115" s="206"/>
      <c r="GQH3115" s="206"/>
      <c r="GQI3115" s="206"/>
      <c r="GQJ3115" s="206"/>
      <c r="GQK3115" s="206"/>
      <c r="GQL3115" s="206"/>
      <c r="GQM3115" s="206"/>
      <c r="GQN3115" s="206"/>
      <c r="GQO3115" s="206"/>
      <c r="GQP3115" s="206"/>
      <c r="GQQ3115" s="206"/>
      <c r="GQR3115" s="206"/>
      <c r="GQS3115" s="206"/>
      <c r="GQT3115" s="206"/>
      <c r="GQU3115" s="206"/>
      <c r="GQV3115" s="206"/>
      <c r="GQW3115" s="206"/>
      <c r="GQX3115" s="206"/>
      <c r="GQY3115" s="206"/>
      <c r="GQZ3115" s="206"/>
      <c r="GRA3115" s="206"/>
      <c r="GRB3115" s="206"/>
      <c r="GRC3115" s="206"/>
      <c r="GRD3115" s="206"/>
      <c r="GRE3115" s="206"/>
      <c r="GRF3115" s="206"/>
      <c r="GRG3115" s="206"/>
      <c r="GRH3115" s="206"/>
      <c r="GRI3115" s="206"/>
      <c r="GRJ3115" s="206"/>
      <c r="GRK3115" s="206"/>
      <c r="GRL3115" s="206"/>
      <c r="GRM3115" s="206"/>
      <c r="GRN3115" s="206"/>
      <c r="GRO3115" s="206"/>
      <c r="GRP3115" s="206"/>
      <c r="GRQ3115" s="206"/>
      <c r="GRR3115" s="206"/>
      <c r="GRS3115" s="206"/>
      <c r="GRT3115" s="206"/>
      <c r="GRU3115" s="206"/>
      <c r="GRV3115" s="206"/>
      <c r="GRW3115" s="206"/>
      <c r="GRX3115" s="206"/>
      <c r="GRY3115" s="206"/>
      <c r="GRZ3115" s="206"/>
      <c r="GSA3115" s="206"/>
      <c r="GSB3115" s="206"/>
      <c r="GSC3115" s="206"/>
      <c r="GSD3115" s="206"/>
      <c r="GSE3115" s="206"/>
      <c r="GSF3115" s="206"/>
      <c r="GSG3115" s="206"/>
      <c r="GSH3115" s="206"/>
      <c r="GSI3115" s="206"/>
      <c r="GSJ3115" s="206"/>
      <c r="GSK3115" s="206"/>
      <c r="GSL3115" s="206"/>
      <c r="GSM3115" s="206"/>
      <c r="GSN3115" s="206"/>
      <c r="GSO3115" s="206"/>
      <c r="GSP3115" s="206"/>
      <c r="GSQ3115" s="206"/>
      <c r="GSR3115" s="206"/>
      <c r="GSS3115" s="206"/>
      <c r="GST3115" s="206"/>
      <c r="GSU3115" s="206"/>
      <c r="GSV3115" s="206"/>
      <c r="GSW3115" s="206"/>
      <c r="GSX3115" s="206"/>
      <c r="GSY3115" s="206"/>
      <c r="GSZ3115" s="206"/>
      <c r="GTA3115" s="206"/>
      <c r="GTB3115" s="206"/>
      <c r="GTC3115" s="206"/>
      <c r="GTD3115" s="206"/>
      <c r="GTE3115" s="206"/>
      <c r="GTF3115" s="206"/>
      <c r="GTG3115" s="206"/>
      <c r="GTH3115" s="206"/>
      <c r="GTI3115" s="206"/>
      <c r="GTJ3115" s="206"/>
      <c r="GTK3115" s="206"/>
      <c r="GTL3115" s="206"/>
      <c r="GTM3115" s="206"/>
      <c r="GTN3115" s="206"/>
      <c r="GTO3115" s="206"/>
      <c r="GTP3115" s="206"/>
      <c r="GTQ3115" s="206"/>
      <c r="GTR3115" s="206"/>
      <c r="GTS3115" s="206"/>
      <c r="GTT3115" s="206"/>
      <c r="GTU3115" s="206"/>
      <c r="GTV3115" s="206"/>
      <c r="GTW3115" s="206"/>
      <c r="GTX3115" s="206"/>
      <c r="GTY3115" s="206"/>
      <c r="GTZ3115" s="206"/>
      <c r="GUA3115" s="206"/>
      <c r="GUB3115" s="206"/>
      <c r="GUC3115" s="206"/>
      <c r="GUD3115" s="206"/>
      <c r="GUE3115" s="206"/>
      <c r="GUF3115" s="206"/>
      <c r="GUG3115" s="206"/>
      <c r="GUH3115" s="206"/>
      <c r="GUI3115" s="206"/>
      <c r="GUJ3115" s="206"/>
      <c r="GUK3115" s="206"/>
      <c r="GUL3115" s="206"/>
      <c r="GUM3115" s="206"/>
      <c r="GUN3115" s="206"/>
      <c r="GUO3115" s="206"/>
      <c r="GUP3115" s="206"/>
      <c r="GUQ3115" s="206"/>
      <c r="GUR3115" s="206"/>
      <c r="GUS3115" s="206"/>
      <c r="GUT3115" s="206"/>
      <c r="GUU3115" s="206"/>
      <c r="GUV3115" s="206"/>
      <c r="GUW3115" s="206"/>
      <c r="GUX3115" s="206"/>
      <c r="GUY3115" s="206"/>
      <c r="GUZ3115" s="206"/>
      <c r="GVA3115" s="206"/>
      <c r="GVB3115" s="206"/>
      <c r="GVC3115" s="206"/>
      <c r="GVD3115" s="206"/>
      <c r="GVE3115" s="206"/>
      <c r="GVF3115" s="206"/>
      <c r="GVG3115" s="206"/>
      <c r="GVH3115" s="206"/>
      <c r="GVI3115" s="206"/>
      <c r="GVJ3115" s="206"/>
      <c r="GVK3115" s="206"/>
      <c r="GVL3115" s="206"/>
      <c r="GVM3115" s="206"/>
      <c r="GVN3115" s="206"/>
      <c r="GVO3115" s="206"/>
      <c r="GVP3115" s="206"/>
      <c r="GVQ3115" s="206"/>
      <c r="GVR3115" s="206"/>
      <c r="GVS3115" s="206"/>
      <c r="GVT3115" s="206"/>
      <c r="GVU3115" s="206"/>
      <c r="GVV3115" s="206"/>
      <c r="GVW3115" s="206"/>
      <c r="GVX3115" s="206"/>
      <c r="GVY3115" s="206"/>
      <c r="GVZ3115" s="206"/>
      <c r="GWA3115" s="206"/>
      <c r="GWB3115" s="206"/>
      <c r="GWC3115" s="206"/>
      <c r="GWD3115" s="206"/>
      <c r="GWE3115" s="206"/>
      <c r="GWF3115" s="206"/>
      <c r="GWG3115" s="206"/>
      <c r="GWH3115" s="206"/>
      <c r="GWI3115" s="206"/>
      <c r="GWJ3115" s="206"/>
      <c r="GWK3115" s="206"/>
      <c r="GWL3115" s="206"/>
      <c r="GWM3115" s="206"/>
      <c r="GWN3115" s="206"/>
      <c r="GWO3115" s="206"/>
      <c r="GWP3115" s="206"/>
      <c r="GWQ3115" s="206"/>
      <c r="GWR3115" s="206"/>
      <c r="GWS3115" s="206"/>
      <c r="GWT3115" s="206"/>
      <c r="GWU3115" s="206"/>
      <c r="GWV3115" s="206"/>
      <c r="GWW3115" s="206"/>
      <c r="GWX3115" s="206"/>
      <c r="GWY3115" s="206"/>
      <c r="GWZ3115" s="206"/>
      <c r="GXA3115" s="206"/>
      <c r="GXB3115" s="206"/>
      <c r="GXC3115" s="206"/>
      <c r="GXD3115" s="206"/>
      <c r="GXE3115" s="206"/>
      <c r="GXF3115" s="206"/>
      <c r="GXG3115" s="206"/>
      <c r="GXH3115" s="206"/>
      <c r="GXI3115" s="206"/>
      <c r="GXJ3115" s="206"/>
      <c r="GXK3115" s="206"/>
      <c r="GXL3115" s="206"/>
      <c r="GXM3115" s="206"/>
      <c r="GXN3115" s="206"/>
      <c r="GXO3115" s="206"/>
      <c r="GXP3115" s="206"/>
      <c r="GXQ3115" s="206"/>
      <c r="GXR3115" s="206"/>
      <c r="GXS3115" s="206"/>
      <c r="GXT3115" s="206"/>
      <c r="GXU3115" s="206"/>
      <c r="GXV3115" s="206"/>
      <c r="GXW3115" s="206"/>
      <c r="GXX3115" s="206"/>
      <c r="GXY3115" s="206"/>
      <c r="GXZ3115" s="206"/>
      <c r="GYA3115" s="206"/>
      <c r="GYB3115" s="206"/>
      <c r="GYC3115" s="206"/>
      <c r="GYD3115" s="206"/>
      <c r="GYE3115" s="206"/>
      <c r="GYF3115" s="206"/>
      <c r="GYG3115" s="206"/>
      <c r="GYH3115" s="206"/>
      <c r="GYI3115" s="206"/>
      <c r="GYJ3115" s="206"/>
      <c r="GYK3115" s="206"/>
      <c r="GYL3115" s="206"/>
      <c r="GYM3115" s="206"/>
      <c r="GYN3115" s="206"/>
      <c r="GYO3115" s="206"/>
      <c r="GYP3115" s="206"/>
      <c r="GYQ3115" s="206"/>
      <c r="GYR3115" s="206"/>
      <c r="GYS3115" s="206"/>
      <c r="GYT3115" s="206"/>
      <c r="GYU3115" s="206"/>
      <c r="GYV3115" s="206"/>
      <c r="GYW3115" s="206"/>
      <c r="GYX3115" s="206"/>
      <c r="GYY3115" s="206"/>
      <c r="GYZ3115" s="206"/>
      <c r="GZA3115" s="206"/>
      <c r="GZB3115" s="206"/>
      <c r="GZC3115" s="206"/>
      <c r="GZD3115" s="206"/>
      <c r="GZE3115" s="206"/>
      <c r="GZF3115" s="206"/>
      <c r="GZG3115" s="206"/>
      <c r="GZH3115" s="206"/>
      <c r="GZI3115" s="206"/>
      <c r="GZJ3115" s="206"/>
      <c r="GZK3115" s="206"/>
      <c r="GZL3115" s="206"/>
      <c r="GZM3115" s="206"/>
      <c r="GZN3115" s="206"/>
      <c r="GZO3115" s="206"/>
      <c r="GZP3115" s="206"/>
      <c r="GZQ3115" s="206"/>
      <c r="GZR3115" s="206"/>
      <c r="GZS3115" s="206"/>
      <c r="GZT3115" s="206"/>
      <c r="GZU3115" s="206"/>
      <c r="GZV3115" s="206"/>
      <c r="GZW3115" s="206"/>
      <c r="GZX3115" s="206"/>
      <c r="GZY3115" s="206"/>
      <c r="GZZ3115" s="206"/>
      <c r="HAA3115" s="206"/>
      <c r="HAB3115" s="206"/>
      <c r="HAC3115" s="206"/>
      <c r="HAD3115" s="206"/>
      <c r="HAE3115" s="206"/>
      <c r="HAF3115" s="206"/>
      <c r="HAG3115" s="206"/>
      <c r="HAH3115" s="206"/>
      <c r="HAI3115" s="206"/>
      <c r="HAJ3115" s="206"/>
      <c r="HAK3115" s="206"/>
      <c r="HAL3115" s="206"/>
      <c r="HAM3115" s="206"/>
      <c r="HAN3115" s="206"/>
      <c r="HAO3115" s="206"/>
      <c r="HAP3115" s="206"/>
      <c r="HAQ3115" s="206"/>
      <c r="HAR3115" s="206"/>
      <c r="HAS3115" s="206"/>
      <c r="HAT3115" s="206"/>
      <c r="HAU3115" s="206"/>
      <c r="HAV3115" s="206"/>
      <c r="HAW3115" s="206"/>
      <c r="HAX3115" s="206"/>
      <c r="HAY3115" s="206"/>
      <c r="HAZ3115" s="206"/>
      <c r="HBA3115" s="206"/>
      <c r="HBB3115" s="206"/>
      <c r="HBC3115" s="206"/>
      <c r="HBD3115" s="206"/>
      <c r="HBE3115" s="206"/>
      <c r="HBF3115" s="206"/>
      <c r="HBG3115" s="206"/>
      <c r="HBH3115" s="206"/>
      <c r="HBI3115" s="206"/>
      <c r="HBJ3115" s="206"/>
      <c r="HBK3115" s="206"/>
      <c r="HBL3115" s="206"/>
      <c r="HBM3115" s="206"/>
      <c r="HBN3115" s="206"/>
      <c r="HBO3115" s="206"/>
      <c r="HBP3115" s="206"/>
      <c r="HBQ3115" s="206"/>
      <c r="HBR3115" s="206"/>
      <c r="HBS3115" s="206"/>
      <c r="HBT3115" s="206"/>
      <c r="HBU3115" s="206"/>
      <c r="HBV3115" s="206"/>
      <c r="HBW3115" s="206"/>
      <c r="HBX3115" s="206"/>
      <c r="HBY3115" s="206"/>
      <c r="HBZ3115" s="206"/>
      <c r="HCA3115" s="206"/>
      <c r="HCB3115" s="206"/>
      <c r="HCC3115" s="206"/>
      <c r="HCD3115" s="206"/>
      <c r="HCE3115" s="206"/>
      <c r="HCF3115" s="206"/>
      <c r="HCG3115" s="206"/>
      <c r="HCH3115" s="206"/>
      <c r="HCI3115" s="206"/>
      <c r="HCJ3115" s="206"/>
      <c r="HCK3115" s="206"/>
      <c r="HCL3115" s="206"/>
      <c r="HCM3115" s="206"/>
      <c r="HCN3115" s="206"/>
      <c r="HCO3115" s="206"/>
      <c r="HCP3115" s="206"/>
      <c r="HCQ3115" s="206"/>
      <c r="HCR3115" s="206"/>
      <c r="HCS3115" s="206"/>
      <c r="HCT3115" s="206"/>
      <c r="HCU3115" s="206"/>
      <c r="HCV3115" s="206"/>
      <c r="HCW3115" s="206"/>
      <c r="HCX3115" s="206"/>
      <c r="HCY3115" s="206"/>
      <c r="HCZ3115" s="206"/>
      <c r="HDA3115" s="206"/>
      <c r="HDB3115" s="206"/>
      <c r="HDC3115" s="206"/>
      <c r="HDD3115" s="206"/>
      <c r="HDE3115" s="206"/>
      <c r="HDF3115" s="206"/>
      <c r="HDG3115" s="206"/>
      <c r="HDH3115" s="206"/>
      <c r="HDI3115" s="206"/>
      <c r="HDJ3115" s="206"/>
      <c r="HDK3115" s="206"/>
      <c r="HDL3115" s="206"/>
      <c r="HDM3115" s="206"/>
      <c r="HDN3115" s="206"/>
      <c r="HDO3115" s="206"/>
      <c r="HDP3115" s="206"/>
      <c r="HDQ3115" s="206"/>
      <c r="HDR3115" s="206"/>
      <c r="HDS3115" s="206"/>
      <c r="HDT3115" s="206"/>
      <c r="HDU3115" s="206"/>
      <c r="HDV3115" s="206"/>
      <c r="HDW3115" s="206"/>
      <c r="HDX3115" s="206"/>
      <c r="HDY3115" s="206"/>
      <c r="HDZ3115" s="206"/>
      <c r="HEA3115" s="206"/>
      <c r="HEB3115" s="206"/>
      <c r="HEC3115" s="206"/>
      <c r="HED3115" s="206"/>
      <c r="HEE3115" s="206"/>
      <c r="HEF3115" s="206"/>
      <c r="HEG3115" s="206"/>
      <c r="HEH3115" s="206"/>
      <c r="HEI3115" s="206"/>
      <c r="HEJ3115" s="206"/>
      <c r="HEK3115" s="206"/>
      <c r="HEL3115" s="206"/>
      <c r="HEM3115" s="206"/>
      <c r="HEN3115" s="206"/>
      <c r="HEO3115" s="206"/>
      <c r="HEP3115" s="206"/>
      <c r="HEQ3115" s="206"/>
      <c r="HER3115" s="206"/>
      <c r="HES3115" s="206"/>
      <c r="HET3115" s="206"/>
      <c r="HEU3115" s="206"/>
      <c r="HEV3115" s="206"/>
      <c r="HEW3115" s="206"/>
      <c r="HEX3115" s="206"/>
      <c r="HEY3115" s="206"/>
      <c r="HEZ3115" s="206"/>
      <c r="HFA3115" s="206"/>
      <c r="HFB3115" s="206"/>
      <c r="HFC3115" s="206"/>
      <c r="HFD3115" s="206"/>
      <c r="HFE3115" s="206"/>
      <c r="HFF3115" s="206"/>
      <c r="HFG3115" s="206"/>
      <c r="HFH3115" s="206"/>
      <c r="HFI3115" s="206"/>
      <c r="HFJ3115" s="206"/>
      <c r="HFK3115" s="206"/>
      <c r="HFL3115" s="206"/>
      <c r="HFM3115" s="206"/>
      <c r="HFN3115" s="206"/>
      <c r="HFO3115" s="206"/>
      <c r="HFP3115" s="206"/>
      <c r="HFQ3115" s="206"/>
      <c r="HFR3115" s="206"/>
      <c r="HFS3115" s="206"/>
      <c r="HFT3115" s="206"/>
      <c r="HFU3115" s="206"/>
      <c r="HFV3115" s="206"/>
      <c r="HFW3115" s="206"/>
      <c r="HFX3115" s="206"/>
      <c r="HFY3115" s="206"/>
      <c r="HFZ3115" s="206"/>
      <c r="HGA3115" s="206"/>
      <c r="HGB3115" s="206"/>
      <c r="HGC3115" s="206"/>
      <c r="HGD3115" s="206"/>
      <c r="HGE3115" s="206"/>
      <c r="HGF3115" s="206"/>
      <c r="HGG3115" s="206"/>
      <c r="HGH3115" s="206"/>
      <c r="HGI3115" s="206"/>
      <c r="HGJ3115" s="206"/>
      <c r="HGK3115" s="206"/>
      <c r="HGL3115" s="206"/>
      <c r="HGM3115" s="206"/>
      <c r="HGN3115" s="206"/>
      <c r="HGO3115" s="206"/>
      <c r="HGP3115" s="206"/>
      <c r="HGQ3115" s="206"/>
      <c r="HGR3115" s="206"/>
      <c r="HGS3115" s="206"/>
      <c r="HGT3115" s="206"/>
      <c r="HGU3115" s="206"/>
      <c r="HGV3115" s="206"/>
      <c r="HGW3115" s="206"/>
      <c r="HGX3115" s="206"/>
      <c r="HGY3115" s="206"/>
      <c r="HGZ3115" s="206"/>
      <c r="HHA3115" s="206"/>
      <c r="HHB3115" s="206"/>
      <c r="HHC3115" s="206"/>
      <c r="HHD3115" s="206"/>
      <c r="HHE3115" s="206"/>
      <c r="HHF3115" s="206"/>
      <c r="HHG3115" s="206"/>
      <c r="HHH3115" s="206"/>
      <c r="HHI3115" s="206"/>
      <c r="HHJ3115" s="206"/>
      <c r="HHK3115" s="206"/>
      <c r="HHL3115" s="206"/>
      <c r="HHM3115" s="206"/>
      <c r="HHN3115" s="206"/>
      <c r="HHO3115" s="206"/>
      <c r="HHP3115" s="206"/>
      <c r="HHQ3115" s="206"/>
      <c r="HHR3115" s="206"/>
      <c r="HHS3115" s="206"/>
      <c r="HHT3115" s="206"/>
      <c r="HHU3115" s="206"/>
      <c r="HHV3115" s="206"/>
      <c r="HHW3115" s="206"/>
      <c r="HHX3115" s="206"/>
      <c r="HHY3115" s="206"/>
      <c r="HHZ3115" s="206"/>
      <c r="HIA3115" s="206"/>
      <c r="HIB3115" s="206"/>
      <c r="HIC3115" s="206"/>
      <c r="HID3115" s="206"/>
      <c r="HIE3115" s="206"/>
      <c r="HIF3115" s="206"/>
      <c r="HIG3115" s="206"/>
      <c r="HIH3115" s="206"/>
      <c r="HII3115" s="206"/>
      <c r="HIJ3115" s="206"/>
      <c r="HIK3115" s="206"/>
      <c r="HIL3115" s="206"/>
      <c r="HIM3115" s="206"/>
      <c r="HIN3115" s="206"/>
      <c r="HIO3115" s="206"/>
      <c r="HIP3115" s="206"/>
      <c r="HIQ3115" s="206"/>
      <c r="HIR3115" s="206"/>
      <c r="HIS3115" s="206"/>
      <c r="HIT3115" s="206"/>
      <c r="HIU3115" s="206"/>
      <c r="HIV3115" s="206"/>
      <c r="HIW3115" s="206"/>
      <c r="HIX3115" s="206"/>
      <c r="HIY3115" s="206"/>
      <c r="HIZ3115" s="206"/>
      <c r="HJA3115" s="206"/>
      <c r="HJB3115" s="206"/>
      <c r="HJC3115" s="206"/>
      <c r="HJD3115" s="206"/>
      <c r="HJE3115" s="206"/>
      <c r="HJF3115" s="206"/>
      <c r="HJG3115" s="206"/>
      <c r="HJH3115" s="206"/>
      <c r="HJI3115" s="206"/>
      <c r="HJJ3115" s="206"/>
      <c r="HJK3115" s="206"/>
      <c r="HJL3115" s="206"/>
      <c r="HJM3115" s="206"/>
      <c r="HJN3115" s="206"/>
      <c r="HJO3115" s="206"/>
      <c r="HJP3115" s="206"/>
      <c r="HJQ3115" s="206"/>
      <c r="HJR3115" s="206"/>
      <c r="HJS3115" s="206"/>
      <c r="HJT3115" s="206"/>
      <c r="HJU3115" s="206"/>
      <c r="HJV3115" s="206"/>
      <c r="HJW3115" s="206"/>
      <c r="HJX3115" s="206"/>
      <c r="HJY3115" s="206"/>
      <c r="HJZ3115" s="206"/>
      <c r="HKA3115" s="206"/>
      <c r="HKB3115" s="206"/>
      <c r="HKC3115" s="206"/>
      <c r="HKD3115" s="206"/>
      <c r="HKE3115" s="206"/>
      <c r="HKF3115" s="206"/>
      <c r="HKG3115" s="206"/>
      <c r="HKH3115" s="206"/>
      <c r="HKI3115" s="206"/>
      <c r="HKJ3115" s="206"/>
      <c r="HKK3115" s="206"/>
      <c r="HKL3115" s="206"/>
      <c r="HKM3115" s="206"/>
      <c r="HKN3115" s="206"/>
      <c r="HKO3115" s="206"/>
      <c r="HKP3115" s="206"/>
      <c r="HKQ3115" s="206"/>
      <c r="HKR3115" s="206"/>
      <c r="HKS3115" s="206"/>
      <c r="HKT3115" s="206"/>
      <c r="HKU3115" s="206"/>
      <c r="HKV3115" s="206"/>
      <c r="HKW3115" s="206"/>
      <c r="HKX3115" s="206"/>
      <c r="HKY3115" s="206"/>
      <c r="HKZ3115" s="206"/>
      <c r="HLA3115" s="206"/>
      <c r="HLB3115" s="206"/>
      <c r="HLC3115" s="206"/>
      <c r="HLD3115" s="206"/>
      <c r="HLE3115" s="206"/>
      <c r="HLF3115" s="206"/>
      <c r="HLG3115" s="206"/>
      <c r="HLH3115" s="206"/>
      <c r="HLI3115" s="206"/>
      <c r="HLJ3115" s="206"/>
      <c r="HLK3115" s="206"/>
      <c r="HLL3115" s="206"/>
      <c r="HLM3115" s="206"/>
      <c r="HLN3115" s="206"/>
      <c r="HLO3115" s="206"/>
      <c r="HLP3115" s="206"/>
      <c r="HLQ3115" s="206"/>
      <c r="HLR3115" s="206"/>
      <c r="HLS3115" s="206"/>
      <c r="HLT3115" s="206"/>
      <c r="HLU3115" s="206"/>
      <c r="HLV3115" s="206"/>
      <c r="HLW3115" s="206"/>
      <c r="HLX3115" s="206"/>
      <c r="HLY3115" s="206"/>
      <c r="HLZ3115" s="206"/>
      <c r="HMA3115" s="206"/>
      <c r="HMB3115" s="206"/>
      <c r="HMC3115" s="206"/>
      <c r="HMD3115" s="206"/>
      <c r="HME3115" s="206"/>
      <c r="HMF3115" s="206"/>
      <c r="HMG3115" s="206"/>
      <c r="HMH3115" s="206"/>
      <c r="HMI3115" s="206"/>
      <c r="HMJ3115" s="206"/>
      <c r="HMK3115" s="206"/>
      <c r="HML3115" s="206"/>
      <c r="HMM3115" s="206"/>
      <c r="HMN3115" s="206"/>
      <c r="HMO3115" s="206"/>
      <c r="HMP3115" s="206"/>
      <c r="HMQ3115" s="206"/>
      <c r="HMR3115" s="206"/>
      <c r="HMS3115" s="206"/>
      <c r="HMT3115" s="206"/>
      <c r="HMU3115" s="206"/>
      <c r="HMV3115" s="206"/>
      <c r="HMW3115" s="206"/>
      <c r="HMX3115" s="206"/>
      <c r="HMY3115" s="206"/>
      <c r="HMZ3115" s="206"/>
      <c r="HNA3115" s="206"/>
      <c r="HNB3115" s="206"/>
      <c r="HNC3115" s="206"/>
      <c r="HND3115" s="206"/>
      <c r="HNE3115" s="206"/>
      <c r="HNF3115" s="206"/>
      <c r="HNG3115" s="206"/>
      <c r="HNH3115" s="206"/>
      <c r="HNI3115" s="206"/>
      <c r="HNJ3115" s="206"/>
      <c r="HNK3115" s="206"/>
      <c r="HNL3115" s="206"/>
      <c r="HNM3115" s="206"/>
      <c r="HNN3115" s="206"/>
      <c r="HNO3115" s="206"/>
      <c r="HNP3115" s="206"/>
      <c r="HNQ3115" s="206"/>
      <c r="HNR3115" s="206"/>
      <c r="HNS3115" s="206"/>
      <c r="HNT3115" s="206"/>
      <c r="HNU3115" s="206"/>
      <c r="HNV3115" s="206"/>
      <c r="HNW3115" s="206"/>
      <c r="HNX3115" s="206"/>
      <c r="HNY3115" s="206"/>
      <c r="HNZ3115" s="206"/>
      <c r="HOA3115" s="206"/>
      <c r="HOB3115" s="206"/>
      <c r="HOC3115" s="206"/>
      <c r="HOD3115" s="206"/>
      <c r="HOE3115" s="206"/>
      <c r="HOF3115" s="206"/>
      <c r="HOG3115" s="206"/>
      <c r="HOH3115" s="206"/>
      <c r="HOI3115" s="206"/>
      <c r="HOJ3115" s="206"/>
      <c r="HOK3115" s="206"/>
      <c r="HOL3115" s="206"/>
      <c r="HOM3115" s="206"/>
      <c r="HON3115" s="206"/>
      <c r="HOO3115" s="206"/>
      <c r="HOP3115" s="206"/>
      <c r="HOQ3115" s="206"/>
      <c r="HOR3115" s="206"/>
      <c r="HOS3115" s="206"/>
      <c r="HOT3115" s="206"/>
      <c r="HOU3115" s="206"/>
      <c r="HOV3115" s="206"/>
      <c r="HOW3115" s="206"/>
      <c r="HOX3115" s="206"/>
      <c r="HOY3115" s="206"/>
      <c r="HOZ3115" s="206"/>
      <c r="HPA3115" s="206"/>
      <c r="HPB3115" s="206"/>
      <c r="HPC3115" s="206"/>
      <c r="HPD3115" s="206"/>
      <c r="HPE3115" s="206"/>
      <c r="HPF3115" s="206"/>
      <c r="HPG3115" s="206"/>
      <c r="HPH3115" s="206"/>
      <c r="HPI3115" s="206"/>
      <c r="HPJ3115" s="206"/>
      <c r="HPK3115" s="206"/>
      <c r="HPL3115" s="206"/>
      <c r="HPM3115" s="206"/>
      <c r="HPN3115" s="206"/>
      <c r="HPO3115" s="206"/>
      <c r="HPP3115" s="206"/>
      <c r="HPQ3115" s="206"/>
      <c r="HPR3115" s="206"/>
      <c r="HPS3115" s="206"/>
      <c r="HPT3115" s="206"/>
      <c r="HPU3115" s="206"/>
      <c r="HPV3115" s="206"/>
      <c r="HPW3115" s="206"/>
      <c r="HPX3115" s="206"/>
      <c r="HPY3115" s="206"/>
      <c r="HPZ3115" s="206"/>
      <c r="HQA3115" s="206"/>
      <c r="HQB3115" s="206"/>
      <c r="HQC3115" s="206"/>
      <c r="HQD3115" s="206"/>
      <c r="HQE3115" s="206"/>
      <c r="HQF3115" s="206"/>
      <c r="HQG3115" s="206"/>
      <c r="HQH3115" s="206"/>
      <c r="HQI3115" s="206"/>
      <c r="HQJ3115" s="206"/>
      <c r="HQK3115" s="206"/>
      <c r="HQL3115" s="206"/>
      <c r="HQM3115" s="206"/>
      <c r="HQN3115" s="206"/>
      <c r="HQO3115" s="206"/>
      <c r="HQP3115" s="206"/>
      <c r="HQQ3115" s="206"/>
      <c r="HQR3115" s="206"/>
      <c r="HQS3115" s="206"/>
      <c r="HQT3115" s="206"/>
      <c r="HQU3115" s="206"/>
      <c r="HQV3115" s="206"/>
      <c r="HQW3115" s="206"/>
      <c r="HQX3115" s="206"/>
      <c r="HQY3115" s="206"/>
      <c r="HQZ3115" s="206"/>
      <c r="HRA3115" s="206"/>
      <c r="HRB3115" s="206"/>
      <c r="HRC3115" s="206"/>
      <c r="HRD3115" s="206"/>
      <c r="HRE3115" s="206"/>
      <c r="HRF3115" s="206"/>
      <c r="HRG3115" s="206"/>
      <c r="HRH3115" s="206"/>
      <c r="HRI3115" s="206"/>
      <c r="HRJ3115" s="206"/>
      <c r="HRK3115" s="206"/>
      <c r="HRL3115" s="206"/>
      <c r="HRM3115" s="206"/>
      <c r="HRN3115" s="206"/>
      <c r="HRO3115" s="206"/>
      <c r="HRP3115" s="206"/>
      <c r="HRQ3115" s="206"/>
      <c r="HRR3115" s="206"/>
      <c r="HRS3115" s="206"/>
      <c r="HRT3115" s="206"/>
      <c r="HRU3115" s="206"/>
      <c r="HRV3115" s="206"/>
      <c r="HRW3115" s="206"/>
      <c r="HRX3115" s="206"/>
      <c r="HRY3115" s="206"/>
      <c r="HRZ3115" s="206"/>
      <c r="HSA3115" s="206"/>
      <c r="HSB3115" s="206"/>
      <c r="HSC3115" s="206"/>
      <c r="HSD3115" s="206"/>
      <c r="HSE3115" s="206"/>
      <c r="HSF3115" s="206"/>
      <c r="HSG3115" s="206"/>
      <c r="HSH3115" s="206"/>
      <c r="HSI3115" s="206"/>
      <c r="HSJ3115" s="206"/>
      <c r="HSK3115" s="206"/>
      <c r="HSL3115" s="206"/>
      <c r="HSM3115" s="206"/>
      <c r="HSN3115" s="206"/>
      <c r="HSO3115" s="206"/>
      <c r="HSP3115" s="206"/>
      <c r="HSQ3115" s="206"/>
      <c r="HSR3115" s="206"/>
      <c r="HSS3115" s="206"/>
      <c r="HST3115" s="206"/>
      <c r="HSU3115" s="206"/>
      <c r="HSV3115" s="206"/>
      <c r="HSW3115" s="206"/>
      <c r="HSX3115" s="206"/>
      <c r="HSY3115" s="206"/>
      <c r="HSZ3115" s="206"/>
      <c r="HTA3115" s="206"/>
      <c r="HTB3115" s="206"/>
      <c r="HTC3115" s="206"/>
      <c r="HTD3115" s="206"/>
      <c r="HTE3115" s="206"/>
      <c r="HTF3115" s="206"/>
      <c r="HTG3115" s="206"/>
      <c r="HTH3115" s="206"/>
      <c r="HTI3115" s="206"/>
      <c r="HTJ3115" s="206"/>
      <c r="HTK3115" s="206"/>
      <c r="HTL3115" s="206"/>
      <c r="HTM3115" s="206"/>
      <c r="HTN3115" s="206"/>
      <c r="HTO3115" s="206"/>
      <c r="HTP3115" s="206"/>
      <c r="HTQ3115" s="206"/>
      <c r="HTR3115" s="206"/>
      <c r="HTS3115" s="206"/>
      <c r="HTT3115" s="206"/>
      <c r="HTU3115" s="206"/>
      <c r="HTV3115" s="206"/>
      <c r="HTW3115" s="206"/>
      <c r="HTX3115" s="206"/>
      <c r="HTY3115" s="206"/>
      <c r="HTZ3115" s="206"/>
      <c r="HUA3115" s="206"/>
      <c r="HUB3115" s="206"/>
      <c r="HUC3115" s="206"/>
      <c r="HUD3115" s="206"/>
      <c r="HUE3115" s="206"/>
      <c r="HUF3115" s="206"/>
      <c r="HUG3115" s="206"/>
      <c r="HUH3115" s="206"/>
      <c r="HUI3115" s="206"/>
      <c r="HUJ3115" s="206"/>
      <c r="HUK3115" s="206"/>
      <c r="HUL3115" s="206"/>
      <c r="HUM3115" s="206"/>
      <c r="HUN3115" s="206"/>
      <c r="HUO3115" s="206"/>
      <c r="HUP3115" s="206"/>
      <c r="HUQ3115" s="206"/>
      <c r="HUR3115" s="206"/>
      <c r="HUS3115" s="206"/>
      <c r="HUT3115" s="206"/>
      <c r="HUU3115" s="206"/>
      <c r="HUV3115" s="206"/>
      <c r="HUW3115" s="206"/>
      <c r="HUX3115" s="206"/>
      <c r="HUY3115" s="206"/>
      <c r="HUZ3115" s="206"/>
      <c r="HVA3115" s="206"/>
      <c r="HVB3115" s="206"/>
      <c r="HVC3115" s="206"/>
      <c r="HVD3115" s="206"/>
      <c r="HVE3115" s="206"/>
      <c r="HVF3115" s="206"/>
      <c r="HVG3115" s="206"/>
      <c r="HVH3115" s="206"/>
      <c r="HVI3115" s="206"/>
      <c r="HVJ3115" s="206"/>
      <c r="HVK3115" s="206"/>
      <c r="HVL3115" s="206"/>
      <c r="HVM3115" s="206"/>
      <c r="HVN3115" s="206"/>
      <c r="HVO3115" s="206"/>
      <c r="HVP3115" s="206"/>
      <c r="HVQ3115" s="206"/>
      <c r="HVR3115" s="206"/>
      <c r="HVS3115" s="206"/>
      <c r="HVT3115" s="206"/>
      <c r="HVU3115" s="206"/>
      <c r="HVV3115" s="206"/>
      <c r="HVW3115" s="206"/>
      <c r="HVX3115" s="206"/>
      <c r="HVY3115" s="206"/>
      <c r="HVZ3115" s="206"/>
      <c r="HWA3115" s="206"/>
      <c r="HWB3115" s="206"/>
      <c r="HWC3115" s="206"/>
      <c r="HWD3115" s="206"/>
      <c r="HWE3115" s="206"/>
      <c r="HWF3115" s="206"/>
      <c r="HWG3115" s="206"/>
      <c r="HWH3115" s="206"/>
      <c r="HWI3115" s="206"/>
      <c r="HWJ3115" s="206"/>
      <c r="HWK3115" s="206"/>
      <c r="HWL3115" s="206"/>
      <c r="HWM3115" s="206"/>
      <c r="HWN3115" s="206"/>
      <c r="HWO3115" s="206"/>
      <c r="HWP3115" s="206"/>
      <c r="HWQ3115" s="206"/>
      <c r="HWR3115" s="206"/>
      <c r="HWS3115" s="206"/>
      <c r="HWT3115" s="206"/>
      <c r="HWU3115" s="206"/>
      <c r="HWV3115" s="206"/>
      <c r="HWW3115" s="206"/>
      <c r="HWX3115" s="206"/>
      <c r="HWY3115" s="206"/>
      <c r="HWZ3115" s="206"/>
      <c r="HXA3115" s="206"/>
      <c r="HXB3115" s="206"/>
      <c r="HXC3115" s="206"/>
      <c r="HXD3115" s="206"/>
      <c r="HXE3115" s="206"/>
      <c r="HXF3115" s="206"/>
      <c r="HXG3115" s="206"/>
      <c r="HXH3115" s="206"/>
      <c r="HXI3115" s="206"/>
      <c r="HXJ3115" s="206"/>
      <c r="HXK3115" s="206"/>
      <c r="HXL3115" s="206"/>
      <c r="HXM3115" s="206"/>
      <c r="HXN3115" s="206"/>
      <c r="HXO3115" s="206"/>
      <c r="HXP3115" s="206"/>
      <c r="HXQ3115" s="206"/>
      <c r="HXR3115" s="206"/>
      <c r="HXS3115" s="206"/>
      <c r="HXT3115" s="206"/>
      <c r="HXU3115" s="206"/>
      <c r="HXV3115" s="206"/>
      <c r="HXW3115" s="206"/>
      <c r="HXX3115" s="206"/>
      <c r="HXY3115" s="206"/>
      <c r="HXZ3115" s="206"/>
      <c r="HYA3115" s="206"/>
      <c r="HYB3115" s="206"/>
      <c r="HYC3115" s="206"/>
      <c r="HYD3115" s="206"/>
      <c r="HYE3115" s="206"/>
      <c r="HYF3115" s="206"/>
      <c r="HYG3115" s="206"/>
      <c r="HYH3115" s="206"/>
      <c r="HYI3115" s="206"/>
      <c r="HYJ3115" s="206"/>
      <c r="HYK3115" s="206"/>
      <c r="HYL3115" s="206"/>
      <c r="HYM3115" s="206"/>
      <c r="HYN3115" s="206"/>
      <c r="HYO3115" s="206"/>
      <c r="HYP3115" s="206"/>
      <c r="HYQ3115" s="206"/>
      <c r="HYR3115" s="206"/>
      <c r="HYS3115" s="206"/>
      <c r="HYT3115" s="206"/>
      <c r="HYU3115" s="206"/>
      <c r="HYV3115" s="206"/>
      <c r="HYW3115" s="206"/>
      <c r="HYX3115" s="206"/>
      <c r="HYY3115" s="206"/>
      <c r="HYZ3115" s="206"/>
      <c r="HZA3115" s="206"/>
      <c r="HZB3115" s="206"/>
      <c r="HZC3115" s="206"/>
      <c r="HZD3115" s="206"/>
      <c r="HZE3115" s="206"/>
      <c r="HZF3115" s="206"/>
      <c r="HZG3115" s="206"/>
      <c r="HZH3115" s="206"/>
      <c r="HZI3115" s="206"/>
      <c r="HZJ3115" s="206"/>
      <c r="HZK3115" s="206"/>
      <c r="HZL3115" s="206"/>
      <c r="HZM3115" s="206"/>
      <c r="HZN3115" s="206"/>
      <c r="HZO3115" s="206"/>
      <c r="HZP3115" s="206"/>
      <c r="HZQ3115" s="206"/>
      <c r="HZR3115" s="206"/>
      <c r="HZS3115" s="206"/>
      <c r="HZT3115" s="206"/>
      <c r="HZU3115" s="206"/>
      <c r="HZV3115" s="206"/>
      <c r="HZW3115" s="206"/>
      <c r="HZX3115" s="206"/>
      <c r="HZY3115" s="206"/>
      <c r="HZZ3115" s="206"/>
      <c r="IAA3115" s="206"/>
      <c r="IAB3115" s="206"/>
      <c r="IAC3115" s="206"/>
      <c r="IAD3115" s="206"/>
      <c r="IAE3115" s="206"/>
      <c r="IAF3115" s="206"/>
      <c r="IAG3115" s="206"/>
      <c r="IAH3115" s="206"/>
      <c r="IAI3115" s="206"/>
      <c r="IAJ3115" s="206"/>
      <c r="IAK3115" s="206"/>
      <c r="IAL3115" s="206"/>
      <c r="IAM3115" s="206"/>
      <c r="IAN3115" s="206"/>
      <c r="IAO3115" s="206"/>
      <c r="IAP3115" s="206"/>
      <c r="IAQ3115" s="206"/>
      <c r="IAR3115" s="206"/>
      <c r="IAS3115" s="206"/>
      <c r="IAT3115" s="206"/>
      <c r="IAU3115" s="206"/>
      <c r="IAV3115" s="206"/>
      <c r="IAW3115" s="206"/>
      <c r="IAX3115" s="206"/>
      <c r="IAY3115" s="206"/>
      <c r="IAZ3115" s="206"/>
      <c r="IBA3115" s="206"/>
      <c r="IBB3115" s="206"/>
      <c r="IBC3115" s="206"/>
      <c r="IBD3115" s="206"/>
      <c r="IBE3115" s="206"/>
      <c r="IBF3115" s="206"/>
      <c r="IBG3115" s="206"/>
      <c r="IBH3115" s="206"/>
      <c r="IBI3115" s="206"/>
      <c r="IBJ3115" s="206"/>
      <c r="IBK3115" s="206"/>
      <c r="IBL3115" s="206"/>
      <c r="IBM3115" s="206"/>
      <c r="IBN3115" s="206"/>
      <c r="IBO3115" s="206"/>
      <c r="IBP3115" s="206"/>
      <c r="IBQ3115" s="206"/>
      <c r="IBR3115" s="206"/>
      <c r="IBS3115" s="206"/>
      <c r="IBT3115" s="206"/>
      <c r="IBU3115" s="206"/>
      <c r="IBV3115" s="206"/>
      <c r="IBW3115" s="206"/>
      <c r="IBX3115" s="206"/>
      <c r="IBY3115" s="206"/>
      <c r="IBZ3115" s="206"/>
      <c r="ICA3115" s="206"/>
      <c r="ICB3115" s="206"/>
      <c r="ICC3115" s="206"/>
      <c r="ICD3115" s="206"/>
      <c r="ICE3115" s="206"/>
      <c r="ICF3115" s="206"/>
      <c r="ICG3115" s="206"/>
      <c r="ICH3115" s="206"/>
      <c r="ICI3115" s="206"/>
      <c r="ICJ3115" s="206"/>
      <c r="ICK3115" s="206"/>
      <c r="ICL3115" s="206"/>
      <c r="ICM3115" s="206"/>
      <c r="ICN3115" s="206"/>
      <c r="ICO3115" s="206"/>
      <c r="ICP3115" s="206"/>
      <c r="ICQ3115" s="206"/>
      <c r="ICR3115" s="206"/>
      <c r="ICS3115" s="206"/>
      <c r="ICT3115" s="206"/>
      <c r="ICU3115" s="206"/>
      <c r="ICV3115" s="206"/>
      <c r="ICW3115" s="206"/>
      <c r="ICX3115" s="206"/>
      <c r="ICY3115" s="206"/>
      <c r="ICZ3115" s="206"/>
      <c r="IDA3115" s="206"/>
      <c r="IDB3115" s="206"/>
      <c r="IDC3115" s="206"/>
      <c r="IDD3115" s="206"/>
      <c r="IDE3115" s="206"/>
      <c r="IDF3115" s="206"/>
      <c r="IDG3115" s="206"/>
      <c r="IDH3115" s="206"/>
      <c r="IDI3115" s="206"/>
      <c r="IDJ3115" s="206"/>
      <c r="IDK3115" s="206"/>
      <c r="IDL3115" s="206"/>
      <c r="IDM3115" s="206"/>
      <c r="IDN3115" s="206"/>
      <c r="IDO3115" s="206"/>
      <c r="IDP3115" s="206"/>
      <c r="IDQ3115" s="206"/>
      <c r="IDR3115" s="206"/>
      <c r="IDS3115" s="206"/>
      <c r="IDT3115" s="206"/>
      <c r="IDU3115" s="206"/>
      <c r="IDV3115" s="206"/>
      <c r="IDW3115" s="206"/>
      <c r="IDX3115" s="206"/>
      <c r="IDY3115" s="206"/>
      <c r="IDZ3115" s="206"/>
      <c r="IEA3115" s="206"/>
      <c r="IEB3115" s="206"/>
      <c r="IEC3115" s="206"/>
      <c r="IED3115" s="206"/>
      <c r="IEE3115" s="206"/>
      <c r="IEF3115" s="206"/>
      <c r="IEG3115" s="206"/>
      <c r="IEH3115" s="206"/>
      <c r="IEI3115" s="206"/>
      <c r="IEJ3115" s="206"/>
      <c r="IEK3115" s="206"/>
      <c r="IEL3115" s="206"/>
      <c r="IEM3115" s="206"/>
      <c r="IEN3115" s="206"/>
      <c r="IEO3115" s="206"/>
      <c r="IEP3115" s="206"/>
      <c r="IEQ3115" s="206"/>
      <c r="IER3115" s="206"/>
      <c r="IES3115" s="206"/>
      <c r="IET3115" s="206"/>
      <c r="IEU3115" s="206"/>
      <c r="IEV3115" s="206"/>
      <c r="IEW3115" s="206"/>
      <c r="IEX3115" s="206"/>
      <c r="IEY3115" s="206"/>
      <c r="IEZ3115" s="206"/>
      <c r="IFA3115" s="206"/>
      <c r="IFB3115" s="206"/>
      <c r="IFC3115" s="206"/>
      <c r="IFD3115" s="206"/>
      <c r="IFE3115" s="206"/>
      <c r="IFF3115" s="206"/>
      <c r="IFG3115" s="206"/>
      <c r="IFH3115" s="206"/>
      <c r="IFI3115" s="206"/>
      <c r="IFJ3115" s="206"/>
      <c r="IFK3115" s="206"/>
      <c r="IFL3115" s="206"/>
      <c r="IFM3115" s="206"/>
      <c r="IFN3115" s="206"/>
      <c r="IFO3115" s="206"/>
      <c r="IFP3115" s="206"/>
      <c r="IFQ3115" s="206"/>
      <c r="IFR3115" s="206"/>
      <c r="IFS3115" s="206"/>
      <c r="IFT3115" s="206"/>
      <c r="IFU3115" s="206"/>
      <c r="IFV3115" s="206"/>
      <c r="IFW3115" s="206"/>
      <c r="IFX3115" s="206"/>
      <c r="IFY3115" s="206"/>
      <c r="IFZ3115" s="206"/>
      <c r="IGA3115" s="206"/>
      <c r="IGB3115" s="206"/>
      <c r="IGC3115" s="206"/>
      <c r="IGD3115" s="206"/>
      <c r="IGE3115" s="206"/>
      <c r="IGF3115" s="206"/>
      <c r="IGG3115" s="206"/>
      <c r="IGH3115" s="206"/>
      <c r="IGI3115" s="206"/>
      <c r="IGJ3115" s="206"/>
      <c r="IGK3115" s="206"/>
      <c r="IGL3115" s="206"/>
      <c r="IGM3115" s="206"/>
      <c r="IGN3115" s="206"/>
      <c r="IGO3115" s="206"/>
      <c r="IGP3115" s="206"/>
      <c r="IGQ3115" s="206"/>
      <c r="IGR3115" s="206"/>
      <c r="IGS3115" s="206"/>
      <c r="IGT3115" s="206"/>
      <c r="IGU3115" s="206"/>
      <c r="IGV3115" s="206"/>
      <c r="IGW3115" s="206"/>
      <c r="IGX3115" s="206"/>
      <c r="IGY3115" s="206"/>
      <c r="IGZ3115" s="206"/>
      <c r="IHA3115" s="206"/>
      <c r="IHB3115" s="206"/>
      <c r="IHC3115" s="206"/>
      <c r="IHD3115" s="206"/>
      <c r="IHE3115" s="206"/>
      <c r="IHF3115" s="206"/>
      <c r="IHG3115" s="206"/>
      <c r="IHH3115" s="206"/>
      <c r="IHI3115" s="206"/>
      <c r="IHJ3115" s="206"/>
      <c r="IHK3115" s="206"/>
      <c r="IHL3115" s="206"/>
      <c r="IHM3115" s="206"/>
      <c r="IHN3115" s="206"/>
      <c r="IHO3115" s="206"/>
      <c r="IHP3115" s="206"/>
      <c r="IHQ3115" s="206"/>
      <c r="IHR3115" s="206"/>
      <c r="IHS3115" s="206"/>
      <c r="IHT3115" s="206"/>
      <c r="IHU3115" s="206"/>
      <c r="IHV3115" s="206"/>
      <c r="IHW3115" s="206"/>
      <c r="IHX3115" s="206"/>
      <c r="IHY3115" s="206"/>
      <c r="IHZ3115" s="206"/>
      <c r="IIA3115" s="206"/>
      <c r="IIB3115" s="206"/>
      <c r="IIC3115" s="206"/>
      <c r="IID3115" s="206"/>
      <c r="IIE3115" s="206"/>
      <c r="IIF3115" s="206"/>
      <c r="IIG3115" s="206"/>
      <c r="IIH3115" s="206"/>
      <c r="III3115" s="206"/>
      <c r="IIJ3115" s="206"/>
      <c r="IIK3115" s="206"/>
      <c r="IIL3115" s="206"/>
      <c r="IIM3115" s="206"/>
      <c r="IIN3115" s="206"/>
      <c r="IIO3115" s="206"/>
      <c r="IIP3115" s="206"/>
      <c r="IIQ3115" s="206"/>
      <c r="IIR3115" s="206"/>
      <c r="IIS3115" s="206"/>
      <c r="IIT3115" s="206"/>
      <c r="IIU3115" s="206"/>
      <c r="IIV3115" s="206"/>
      <c r="IIW3115" s="206"/>
      <c r="IIX3115" s="206"/>
      <c r="IIY3115" s="206"/>
      <c r="IIZ3115" s="206"/>
      <c r="IJA3115" s="206"/>
      <c r="IJB3115" s="206"/>
      <c r="IJC3115" s="206"/>
      <c r="IJD3115" s="206"/>
      <c r="IJE3115" s="206"/>
      <c r="IJF3115" s="206"/>
      <c r="IJG3115" s="206"/>
      <c r="IJH3115" s="206"/>
      <c r="IJI3115" s="206"/>
      <c r="IJJ3115" s="206"/>
      <c r="IJK3115" s="206"/>
      <c r="IJL3115" s="206"/>
      <c r="IJM3115" s="206"/>
      <c r="IJN3115" s="206"/>
      <c r="IJO3115" s="206"/>
      <c r="IJP3115" s="206"/>
      <c r="IJQ3115" s="206"/>
      <c r="IJR3115" s="206"/>
      <c r="IJS3115" s="206"/>
      <c r="IJT3115" s="206"/>
      <c r="IJU3115" s="206"/>
      <c r="IJV3115" s="206"/>
      <c r="IJW3115" s="206"/>
      <c r="IJX3115" s="206"/>
      <c r="IJY3115" s="206"/>
      <c r="IJZ3115" s="206"/>
      <c r="IKA3115" s="206"/>
      <c r="IKB3115" s="206"/>
      <c r="IKC3115" s="206"/>
      <c r="IKD3115" s="206"/>
      <c r="IKE3115" s="206"/>
      <c r="IKF3115" s="206"/>
      <c r="IKG3115" s="206"/>
      <c r="IKH3115" s="206"/>
      <c r="IKI3115" s="206"/>
      <c r="IKJ3115" s="206"/>
      <c r="IKK3115" s="206"/>
      <c r="IKL3115" s="206"/>
      <c r="IKM3115" s="206"/>
      <c r="IKN3115" s="206"/>
      <c r="IKO3115" s="206"/>
      <c r="IKP3115" s="206"/>
      <c r="IKQ3115" s="206"/>
      <c r="IKR3115" s="206"/>
      <c r="IKS3115" s="206"/>
      <c r="IKT3115" s="206"/>
      <c r="IKU3115" s="206"/>
      <c r="IKV3115" s="206"/>
      <c r="IKW3115" s="206"/>
      <c r="IKX3115" s="206"/>
      <c r="IKY3115" s="206"/>
      <c r="IKZ3115" s="206"/>
      <c r="ILA3115" s="206"/>
      <c r="ILB3115" s="206"/>
      <c r="ILC3115" s="206"/>
      <c r="ILD3115" s="206"/>
      <c r="ILE3115" s="206"/>
      <c r="ILF3115" s="206"/>
      <c r="ILG3115" s="206"/>
      <c r="ILH3115" s="206"/>
      <c r="ILI3115" s="206"/>
      <c r="ILJ3115" s="206"/>
      <c r="ILK3115" s="206"/>
      <c r="ILL3115" s="206"/>
      <c r="ILM3115" s="206"/>
      <c r="ILN3115" s="206"/>
      <c r="ILO3115" s="206"/>
      <c r="ILP3115" s="206"/>
      <c r="ILQ3115" s="206"/>
      <c r="ILR3115" s="206"/>
      <c r="ILS3115" s="206"/>
      <c r="ILT3115" s="206"/>
      <c r="ILU3115" s="206"/>
      <c r="ILV3115" s="206"/>
      <c r="ILW3115" s="206"/>
      <c r="ILX3115" s="206"/>
      <c r="ILY3115" s="206"/>
      <c r="ILZ3115" s="206"/>
      <c r="IMA3115" s="206"/>
      <c r="IMB3115" s="206"/>
      <c r="IMC3115" s="206"/>
      <c r="IMD3115" s="206"/>
      <c r="IME3115" s="206"/>
      <c r="IMF3115" s="206"/>
      <c r="IMG3115" s="206"/>
      <c r="IMH3115" s="206"/>
      <c r="IMI3115" s="206"/>
      <c r="IMJ3115" s="206"/>
      <c r="IMK3115" s="206"/>
      <c r="IML3115" s="206"/>
      <c r="IMM3115" s="206"/>
      <c r="IMN3115" s="206"/>
      <c r="IMO3115" s="206"/>
      <c r="IMP3115" s="206"/>
      <c r="IMQ3115" s="206"/>
      <c r="IMR3115" s="206"/>
      <c r="IMS3115" s="206"/>
      <c r="IMT3115" s="206"/>
      <c r="IMU3115" s="206"/>
      <c r="IMV3115" s="206"/>
      <c r="IMW3115" s="206"/>
      <c r="IMX3115" s="206"/>
      <c r="IMY3115" s="206"/>
      <c r="IMZ3115" s="206"/>
      <c r="INA3115" s="206"/>
      <c r="INB3115" s="206"/>
      <c r="INC3115" s="206"/>
      <c r="IND3115" s="206"/>
      <c r="INE3115" s="206"/>
      <c r="INF3115" s="206"/>
      <c r="ING3115" s="206"/>
      <c r="INH3115" s="206"/>
      <c r="INI3115" s="206"/>
      <c r="INJ3115" s="206"/>
      <c r="INK3115" s="206"/>
      <c r="INL3115" s="206"/>
      <c r="INM3115" s="206"/>
      <c r="INN3115" s="206"/>
      <c r="INO3115" s="206"/>
      <c r="INP3115" s="206"/>
      <c r="INQ3115" s="206"/>
      <c r="INR3115" s="206"/>
      <c r="INS3115" s="206"/>
      <c r="INT3115" s="206"/>
      <c r="INU3115" s="206"/>
      <c r="INV3115" s="206"/>
      <c r="INW3115" s="206"/>
      <c r="INX3115" s="206"/>
      <c r="INY3115" s="206"/>
      <c r="INZ3115" s="206"/>
      <c r="IOA3115" s="206"/>
      <c r="IOB3115" s="206"/>
      <c r="IOC3115" s="206"/>
      <c r="IOD3115" s="206"/>
      <c r="IOE3115" s="206"/>
      <c r="IOF3115" s="206"/>
      <c r="IOG3115" s="206"/>
      <c r="IOH3115" s="206"/>
      <c r="IOI3115" s="206"/>
      <c r="IOJ3115" s="206"/>
      <c r="IOK3115" s="206"/>
      <c r="IOL3115" s="206"/>
      <c r="IOM3115" s="206"/>
      <c r="ION3115" s="206"/>
      <c r="IOO3115" s="206"/>
      <c r="IOP3115" s="206"/>
      <c r="IOQ3115" s="206"/>
      <c r="IOR3115" s="206"/>
      <c r="IOS3115" s="206"/>
      <c r="IOT3115" s="206"/>
      <c r="IOU3115" s="206"/>
      <c r="IOV3115" s="206"/>
      <c r="IOW3115" s="206"/>
      <c r="IOX3115" s="206"/>
      <c r="IOY3115" s="206"/>
      <c r="IOZ3115" s="206"/>
      <c r="IPA3115" s="206"/>
      <c r="IPB3115" s="206"/>
      <c r="IPC3115" s="206"/>
      <c r="IPD3115" s="206"/>
      <c r="IPE3115" s="206"/>
      <c r="IPF3115" s="206"/>
      <c r="IPG3115" s="206"/>
      <c r="IPH3115" s="206"/>
      <c r="IPI3115" s="206"/>
      <c r="IPJ3115" s="206"/>
      <c r="IPK3115" s="206"/>
      <c r="IPL3115" s="206"/>
      <c r="IPM3115" s="206"/>
      <c r="IPN3115" s="206"/>
      <c r="IPO3115" s="206"/>
      <c r="IPP3115" s="206"/>
      <c r="IPQ3115" s="206"/>
      <c r="IPR3115" s="206"/>
      <c r="IPS3115" s="206"/>
      <c r="IPT3115" s="206"/>
      <c r="IPU3115" s="206"/>
      <c r="IPV3115" s="206"/>
      <c r="IPW3115" s="206"/>
      <c r="IPX3115" s="206"/>
      <c r="IPY3115" s="206"/>
      <c r="IPZ3115" s="206"/>
      <c r="IQA3115" s="206"/>
      <c r="IQB3115" s="206"/>
      <c r="IQC3115" s="206"/>
      <c r="IQD3115" s="206"/>
      <c r="IQE3115" s="206"/>
      <c r="IQF3115" s="206"/>
      <c r="IQG3115" s="206"/>
      <c r="IQH3115" s="206"/>
      <c r="IQI3115" s="206"/>
      <c r="IQJ3115" s="206"/>
      <c r="IQK3115" s="206"/>
      <c r="IQL3115" s="206"/>
      <c r="IQM3115" s="206"/>
      <c r="IQN3115" s="206"/>
      <c r="IQO3115" s="206"/>
      <c r="IQP3115" s="206"/>
      <c r="IQQ3115" s="206"/>
      <c r="IQR3115" s="206"/>
      <c r="IQS3115" s="206"/>
      <c r="IQT3115" s="206"/>
      <c r="IQU3115" s="206"/>
      <c r="IQV3115" s="206"/>
      <c r="IQW3115" s="206"/>
      <c r="IQX3115" s="206"/>
      <c r="IQY3115" s="206"/>
      <c r="IQZ3115" s="206"/>
      <c r="IRA3115" s="206"/>
      <c r="IRB3115" s="206"/>
      <c r="IRC3115" s="206"/>
      <c r="IRD3115" s="206"/>
      <c r="IRE3115" s="206"/>
      <c r="IRF3115" s="206"/>
      <c r="IRG3115" s="206"/>
      <c r="IRH3115" s="206"/>
      <c r="IRI3115" s="206"/>
      <c r="IRJ3115" s="206"/>
      <c r="IRK3115" s="206"/>
      <c r="IRL3115" s="206"/>
      <c r="IRM3115" s="206"/>
      <c r="IRN3115" s="206"/>
      <c r="IRO3115" s="206"/>
      <c r="IRP3115" s="206"/>
      <c r="IRQ3115" s="206"/>
      <c r="IRR3115" s="206"/>
      <c r="IRS3115" s="206"/>
      <c r="IRT3115" s="206"/>
      <c r="IRU3115" s="206"/>
      <c r="IRV3115" s="206"/>
      <c r="IRW3115" s="206"/>
      <c r="IRX3115" s="206"/>
      <c r="IRY3115" s="206"/>
      <c r="IRZ3115" s="206"/>
      <c r="ISA3115" s="206"/>
      <c r="ISB3115" s="206"/>
      <c r="ISC3115" s="206"/>
      <c r="ISD3115" s="206"/>
      <c r="ISE3115" s="206"/>
      <c r="ISF3115" s="206"/>
      <c r="ISG3115" s="206"/>
      <c r="ISH3115" s="206"/>
      <c r="ISI3115" s="206"/>
      <c r="ISJ3115" s="206"/>
      <c r="ISK3115" s="206"/>
      <c r="ISL3115" s="206"/>
      <c r="ISM3115" s="206"/>
      <c r="ISN3115" s="206"/>
      <c r="ISO3115" s="206"/>
      <c r="ISP3115" s="206"/>
      <c r="ISQ3115" s="206"/>
      <c r="ISR3115" s="206"/>
      <c r="ISS3115" s="206"/>
      <c r="IST3115" s="206"/>
      <c r="ISU3115" s="206"/>
      <c r="ISV3115" s="206"/>
      <c r="ISW3115" s="206"/>
      <c r="ISX3115" s="206"/>
      <c r="ISY3115" s="206"/>
      <c r="ISZ3115" s="206"/>
      <c r="ITA3115" s="206"/>
      <c r="ITB3115" s="206"/>
      <c r="ITC3115" s="206"/>
      <c r="ITD3115" s="206"/>
      <c r="ITE3115" s="206"/>
      <c r="ITF3115" s="206"/>
      <c r="ITG3115" s="206"/>
      <c r="ITH3115" s="206"/>
      <c r="ITI3115" s="206"/>
      <c r="ITJ3115" s="206"/>
      <c r="ITK3115" s="206"/>
      <c r="ITL3115" s="206"/>
      <c r="ITM3115" s="206"/>
      <c r="ITN3115" s="206"/>
      <c r="ITO3115" s="206"/>
      <c r="ITP3115" s="206"/>
      <c r="ITQ3115" s="206"/>
      <c r="ITR3115" s="206"/>
      <c r="ITS3115" s="206"/>
      <c r="ITT3115" s="206"/>
      <c r="ITU3115" s="206"/>
      <c r="ITV3115" s="206"/>
      <c r="ITW3115" s="206"/>
      <c r="ITX3115" s="206"/>
      <c r="ITY3115" s="206"/>
      <c r="ITZ3115" s="206"/>
      <c r="IUA3115" s="206"/>
      <c r="IUB3115" s="206"/>
      <c r="IUC3115" s="206"/>
      <c r="IUD3115" s="206"/>
      <c r="IUE3115" s="206"/>
      <c r="IUF3115" s="206"/>
      <c r="IUG3115" s="206"/>
      <c r="IUH3115" s="206"/>
      <c r="IUI3115" s="206"/>
      <c r="IUJ3115" s="206"/>
      <c r="IUK3115" s="206"/>
      <c r="IUL3115" s="206"/>
      <c r="IUM3115" s="206"/>
      <c r="IUN3115" s="206"/>
      <c r="IUO3115" s="206"/>
      <c r="IUP3115" s="206"/>
      <c r="IUQ3115" s="206"/>
      <c r="IUR3115" s="206"/>
      <c r="IUS3115" s="206"/>
      <c r="IUT3115" s="206"/>
      <c r="IUU3115" s="206"/>
      <c r="IUV3115" s="206"/>
      <c r="IUW3115" s="206"/>
      <c r="IUX3115" s="206"/>
      <c r="IUY3115" s="206"/>
      <c r="IUZ3115" s="206"/>
      <c r="IVA3115" s="206"/>
      <c r="IVB3115" s="206"/>
      <c r="IVC3115" s="206"/>
      <c r="IVD3115" s="206"/>
      <c r="IVE3115" s="206"/>
      <c r="IVF3115" s="206"/>
      <c r="IVG3115" s="206"/>
      <c r="IVH3115" s="206"/>
      <c r="IVI3115" s="206"/>
      <c r="IVJ3115" s="206"/>
      <c r="IVK3115" s="206"/>
      <c r="IVL3115" s="206"/>
      <c r="IVM3115" s="206"/>
      <c r="IVN3115" s="206"/>
      <c r="IVO3115" s="206"/>
      <c r="IVP3115" s="206"/>
      <c r="IVQ3115" s="206"/>
      <c r="IVR3115" s="206"/>
      <c r="IVS3115" s="206"/>
      <c r="IVT3115" s="206"/>
      <c r="IVU3115" s="206"/>
      <c r="IVV3115" s="206"/>
      <c r="IVW3115" s="206"/>
      <c r="IVX3115" s="206"/>
      <c r="IVY3115" s="206"/>
      <c r="IVZ3115" s="206"/>
      <c r="IWA3115" s="206"/>
      <c r="IWB3115" s="206"/>
      <c r="IWC3115" s="206"/>
      <c r="IWD3115" s="206"/>
      <c r="IWE3115" s="206"/>
      <c r="IWF3115" s="206"/>
      <c r="IWG3115" s="206"/>
      <c r="IWH3115" s="206"/>
      <c r="IWI3115" s="206"/>
      <c r="IWJ3115" s="206"/>
      <c r="IWK3115" s="206"/>
      <c r="IWL3115" s="206"/>
      <c r="IWM3115" s="206"/>
      <c r="IWN3115" s="206"/>
      <c r="IWO3115" s="206"/>
      <c r="IWP3115" s="206"/>
      <c r="IWQ3115" s="206"/>
      <c r="IWR3115" s="206"/>
      <c r="IWS3115" s="206"/>
      <c r="IWT3115" s="206"/>
      <c r="IWU3115" s="206"/>
      <c r="IWV3115" s="206"/>
      <c r="IWW3115" s="206"/>
      <c r="IWX3115" s="206"/>
      <c r="IWY3115" s="206"/>
      <c r="IWZ3115" s="206"/>
      <c r="IXA3115" s="206"/>
      <c r="IXB3115" s="206"/>
      <c r="IXC3115" s="206"/>
      <c r="IXD3115" s="206"/>
      <c r="IXE3115" s="206"/>
      <c r="IXF3115" s="206"/>
      <c r="IXG3115" s="206"/>
      <c r="IXH3115" s="206"/>
      <c r="IXI3115" s="206"/>
      <c r="IXJ3115" s="206"/>
      <c r="IXK3115" s="206"/>
      <c r="IXL3115" s="206"/>
      <c r="IXM3115" s="206"/>
      <c r="IXN3115" s="206"/>
      <c r="IXO3115" s="206"/>
      <c r="IXP3115" s="206"/>
      <c r="IXQ3115" s="206"/>
      <c r="IXR3115" s="206"/>
      <c r="IXS3115" s="206"/>
      <c r="IXT3115" s="206"/>
      <c r="IXU3115" s="206"/>
      <c r="IXV3115" s="206"/>
      <c r="IXW3115" s="206"/>
      <c r="IXX3115" s="206"/>
      <c r="IXY3115" s="206"/>
      <c r="IXZ3115" s="206"/>
      <c r="IYA3115" s="206"/>
      <c r="IYB3115" s="206"/>
      <c r="IYC3115" s="206"/>
      <c r="IYD3115" s="206"/>
      <c r="IYE3115" s="206"/>
      <c r="IYF3115" s="206"/>
      <c r="IYG3115" s="206"/>
      <c r="IYH3115" s="206"/>
      <c r="IYI3115" s="206"/>
      <c r="IYJ3115" s="206"/>
      <c r="IYK3115" s="206"/>
      <c r="IYL3115" s="206"/>
      <c r="IYM3115" s="206"/>
      <c r="IYN3115" s="206"/>
      <c r="IYO3115" s="206"/>
      <c r="IYP3115" s="206"/>
      <c r="IYQ3115" s="206"/>
      <c r="IYR3115" s="206"/>
      <c r="IYS3115" s="206"/>
      <c r="IYT3115" s="206"/>
      <c r="IYU3115" s="206"/>
      <c r="IYV3115" s="206"/>
      <c r="IYW3115" s="206"/>
      <c r="IYX3115" s="206"/>
      <c r="IYY3115" s="206"/>
      <c r="IYZ3115" s="206"/>
      <c r="IZA3115" s="206"/>
      <c r="IZB3115" s="206"/>
      <c r="IZC3115" s="206"/>
      <c r="IZD3115" s="206"/>
      <c r="IZE3115" s="206"/>
      <c r="IZF3115" s="206"/>
      <c r="IZG3115" s="206"/>
      <c r="IZH3115" s="206"/>
      <c r="IZI3115" s="206"/>
      <c r="IZJ3115" s="206"/>
      <c r="IZK3115" s="206"/>
      <c r="IZL3115" s="206"/>
      <c r="IZM3115" s="206"/>
      <c r="IZN3115" s="206"/>
      <c r="IZO3115" s="206"/>
      <c r="IZP3115" s="206"/>
      <c r="IZQ3115" s="206"/>
      <c r="IZR3115" s="206"/>
      <c r="IZS3115" s="206"/>
      <c r="IZT3115" s="206"/>
      <c r="IZU3115" s="206"/>
      <c r="IZV3115" s="206"/>
      <c r="IZW3115" s="206"/>
      <c r="IZX3115" s="206"/>
      <c r="IZY3115" s="206"/>
      <c r="IZZ3115" s="206"/>
      <c r="JAA3115" s="206"/>
      <c r="JAB3115" s="206"/>
      <c r="JAC3115" s="206"/>
      <c r="JAD3115" s="206"/>
      <c r="JAE3115" s="206"/>
      <c r="JAF3115" s="206"/>
      <c r="JAG3115" s="206"/>
      <c r="JAH3115" s="206"/>
      <c r="JAI3115" s="206"/>
      <c r="JAJ3115" s="206"/>
      <c r="JAK3115" s="206"/>
      <c r="JAL3115" s="206"/>
      <c r="JAM3115" s="206"/>
      <c r="JAN3115" s="206"/>
      <c r="JAO3115" s="206"/>
      <c r="JAP3115" s="206"/>
      <c r="JAQ3115" s="206"/>
      <c r="JAR3115" s="206"/>
      <c r="JAS3115" s="206"/>
      <c r="JAT3115" s="206"/>
      <c r="JAU3115" s="206"/>
      <c r="JAV3115" s="206"/>
      <c r="JAW3115" s="206"/>
      <c r="JAX3115" s="206"/>
      <c r="JAY3115" s="206"/>
      <c r="JAZ3115" s="206"/>
      <c r="JBA3115" s="206"/>
      <c r="JBB3115" s="206"/>
      <c r="JBC3115" s="206"/>
      <c r="JBD3115" s="206"/>
      <c r="JBE3115" s="206"/>
      <c r="JBF3115" s="206"/>
      <c r="JBG3115" s="206"/>
      <c r="JBH3115" s="206"/>
      <c r="JBI3115" s="206"/>
      <c r="JBJ3115" s="206"/>
      <c r="JBK3115" s="206"/>
      <c r="JBL3115" s="206"/>
      <c r="JBM3115" s="206"/>
      <c r="JBN3115" s="206"/>
      <c r="JBO3115" s="206"/>
      <c r="JBP3115" s="206"/>
      <c r="JBQ3115" s="206"/>
      <c r="JBR3115" s="206"/>
      <c r="JBS3115" s="206"/>
      <c r="JBT3115" s="206"/>
      <c r="JBU3115" s="206"/>
      <c r="JBV3115" s="206"/>
      <c r="JBW3115" s="206"/>
      <c r="JBX3115" s="206"/>
      <c r="JBY3115" s="206"/>
      <c r="JBZ3115" s="206"/>
      <c r="JCA3115" s="206"/>
      <c r="JCB3115" s="206"/>
      <c r="JCC3115" s="206"/>
      <c r="JCD3115" s="206"/>
      <c r="JCE3115" s="206"/>
      <c r="JCF3115" s="206"/>
      <c r="JCG3115" s="206"/>
      <c r="JCH3115" s="206"/>
      <c r="JCI3115" s="206"/>
      <c r="JCJ3115" s="206"/>
      <c r="JCK3115" s="206"/>
      <c r="JCL3115" s="206"/>
      <c r="JCM3115" s="206"/>
      <c r="JCN3115" s="206"/>
      <c r="JCO3115" s="206"/>
      <c r="JCP3115" s="206"/>
      <c r="JCQ3115" s="206"/>
      <c r="JCR3115" s="206"/>
      <c r="JCS3115" s="206"/>
      <c r="JCT3115" s="206"/>
      <c r="JCU3115" s="206"/>
      <c r="JCV3115" s="206"/>
      <c r="JCW3115" s="206"/>
      <c r="JCX3115" s="206"/>
      <c r="JCY3115" s="206"/>
      <c r="JCZ3115" s="206"/>
      <c r="JDA3115" s="206"/>
      <c r="JDB3115" s="206"/>
      <c r="JDC3115" s="206"/>
      <c r="JDD3115" s="206"/>
      <c r="JDE3115" s="206"/>
      <c r="JDF3115" s="206"/>
      <c r="JDG3115" s="206"/>
      <c r="JDH3115" s="206"/>
      <c r="JDI3115" s="206"/>
      <c r="JDJ3115" s="206"/>
      <c r="JDK3115" s="206"/>
      <c r="JDL3115" s="206"/>
      <c r="JDM3115" s="206"/>
      <c r="JDN3115" s="206"/>
      <c r="JDO3115" s="206"/>
      <c r="JDP3115" s="206"/>
      <c r="JDQ3115" s="206"/>
      <c r="JDR3115" s="206"/>
      <c r="JDS3115" s="206"/>
      <c r="JDT3115" s="206"/>
      <c r="JDU3115" s="206"/>
      <c r="JDV3115" s="206"/>
      <c r="JDW3115" s="206"/>
      <c r="JDX3115" s="206"/>
      <c r="JDY3115" s="206"/>
      <c r="JDZ3115" s="206"/>
      <c r="JEA3115" s="206"/>
      <c r="JEB3115" s="206"/>
      <c r="JEC3115" s="206"/>
      <c r="JED3115" s="206"/>
      <c r="JEE3115" s="206"/>
      <c r="JEF3115" s="206"/>
      <c r="JEG3115" s="206"/>
      <c r="JEH3115" s="206"/>
      <c r="JEI3115" s="206"/>
      <c r="JEJ3115" s="206"/>
      <c r="JEK3115" s="206"/>
      <c r="JEL3115" s="206"/>
      <c r="JEM3115" s="206"/>
      <c r="JEN3115" s="206"/>
      <c r="JEO3115" s="206"/>
      <c r="JEP3115" s="206"/>
      <c r="JEQ3115" s="206"/>
      <c r="JER3115" s="206"/>
      <c r="JES3115" s="206"/>
      <c r="JET3115" s="206"/>
      <c r="JEU3115" s="206"/>
      <c r="JEV3115" s="206"/>
      <c r="JEW3115" s="206"/>
      <c r="JEX3115" s="206"/>
      <c r="JEY3115" s="206"/>
      <c r="JEZ3115" s="206"/>
      <c r="JFA3115" s="206"/>
      <c r="JFB3115" s="206"/>
      <c r="JFC3115" s="206"/>
      <c r="JFD3115" s="206"/>
      <c r="JFE3115" s="206"/>
      <c r="JFF3115" s="206"/>
      <c r="JFG3115" s="206"/>
      <c r="JFH3115" s="206"/>
      <c r="JFI3115" s="206"/>
      <c r="JFJ3115" s="206"/>
      <c r="JFK3115" s="206"/>
      <c r="JFL3115" s="206"/>
      <c r="JFM3115" s="206"/>
      <c r="JFN3115" s="206"/>
      <c r="JFO3115" s="206"/>
      <c r="JFP3115" s="206"/>
      <c r="JFQ3115" s="206"/>
      <c r="JFR3115" s="206"/>
      <c r="JFS3115" s="206"/>
      <c r="JFT3115" s="206"/>
      <c r="JFU3115" s="206"/>
      <c r="JFV3115" s="206"/>
      <c r="JFW3115" s="206"/>
      <c r="JFX3115" s="206"/>
      <c r="JFY3115" s="206"/>
      <c r="JFZ3115" s="206"/>
      <c r="JGA3115" s="206"/>
      <c r="JGB3115" s="206"/>
      <c r="JGC3115" s="206"/>
      <c r="JGD3115" s="206"/>
      <c r="JGE3115" s="206"/>
      <c r="JGF3115" s="206"/>
      <c r="JGG3115" s="206"/>
      <c r="JGH3115" s="206"/>
      <c r="JGI3115" s="206"/>
      <c r="JGJ3115" s="206"/>
      <c r="JGK3115" s="206"/>
      <c r="JGL3115" s="206"/>
      <c r="JGM3115" s="206"/>
      <c r="JGN3115" s="206"/>
      <c r="JGO3115" s="206"/>
      <c r="JGP3115" s="206"/>
      <c r="JGQ3115" s="206"/>
      <c r="JGR3115" s="206"/>
      <c r="JGS3115" s="206"/>
      <c r="JGT3115" s="206"/>
      <c r="JGU3115" s="206"/>
      <c r="JGV3115" s="206"/>
      <c r="JGW3115" s="206"/>
      <c r="JGX3115" s="206"/>
      <c r="JGY3115" s="206"/>
      <c r="JGZ3115" s="206"/>
      <c r="JHA3115" s="206"/>
      <c r="JHB3115" s="206"/>
      <c r="JHC3115" s="206"/>
      <c r="JHD3115" s="206"/>
      <c r="JHE3115" s="206"/>
      <c r="JHF3115" s="206"/>
      <c r="JHG3115" s="206"/>
      <c r="JHH3115" s="206"/>
      <c r="JHI3115" s="206"/>
      <c r="JHJ3115" s="206"/>
      <c r="JHK3115" s="206"/>
      <c r="JHL3115" s="206"/>
      <c r="JHM3115" s="206"/>
      <c r="JHN3115" s="206"/>
      <c r="JHO3115" s="206"/>
      <c r="JHP3115" s="206"/>
      <c r="JHQ3115" s="206"/>
      <c r="JHR3115" s="206"/>
      <c r="JHS3115" s="206"/>
      <c r="JHT3115" s="206"/>
      <c r="JHU3115" s="206"/>
      <c r="JHV3115" s="206"/>
      <c r="JHW3115" s="206"/>
      <c r="JHX3115" s="206"/>
      <c r="JHY3115" s="206"/>
      <c r="JHZ3115" s="206"/>
      <c r="JIA3115" s="206"/>
      <c r="JIB3115" s="206"/>
      <c r="JIC3115" s="206"/>
      <c r="JID3115" s="206"/>
      <c r="JIE3115" s="206"/>
      <c r="JIF3115" s="206"/>
      <c r="JIG3115" s="206"/>
      <c r="JIH3115" s="206"/>
      <c r="JII3115" s="206"/>
      <c r="JIJ3115" s="206"/>
      <c r="JIK3115" s="206"/>
      <c r="JIL3115" s="206"/>
      <c r="JIM3115" s="206"/>
      <c r="JIN3115" s="206"/>
      <c r="JIO3115" s="206"/>
      <c r="JIP3115" s="206"/>
      <c r="JIQ3115" s="206"/>
      <c r="JIR3115" s="206"/>
      <c r="JIS3115" s="206"/>
      <c r="JIT3115" s="206"/>
      <c r="JIU3115" s="206"/>
      <c r="JIV3115" s="206"/>
      <c r="JIW3115" s="206"/>
      <c r="JIX3115" s="206"/>
      <c r="JIY3115" s="206"/>
      <c r="JIZ3115" s="206"/>
      <c r="JJA3115" s="206"/>
      <c r="JJB3115" s="206"/>
      <c r="JJC3115" s="206"/>
      <c r="JJD3115" s="206"/>
      <c r="JJE3115" s="206"/>
      <c r="JJF3115" s="206"/>
      <c r="JJG3115" s="206"/>
      <c r="JJH3115" s="206"/>
      <c r="JJI3115" s="206"/>
      <c r="JJJ3115" s="206"/>
      <c r="JJK3115" s="206"/>
      <c r="JJL3115" s="206"/>
      <c r="JJM3115" s="206"/>
      <c r="JJN3115" s="206"/>
      <c r="JJO3115" s="206"/>
      <c r="JJP3115" s="206"/>
      <c r="JJQ3115" s="206"/>
      <c r="JJR3115" s="206"/>
      <c r="JJS3115" s="206"/>
      <c r="JJT3115" s="206"/>
      <c r="JJU3115" s="206"/>
      <c r="JJV3115" s="206"/>
      <c r="JJW3115" s="206"/>
      <c r="JJX3115" s="206"/>
      <c r="JJY3115" s="206"/>
      <c r="JJZ3115" s="206"/>
      <c r="JKA3115" s="206"/>
      <c r="JKB3115" s="206"/>
      <c r="JKC3115" s="206"/>
      <c r="JKD3115" s="206"/>
      <c r="JKE3115" s="206"/>
      <c r="JKF3115" s="206"/>
      <c r="JKG3115" s="206"/>
      <c r="JKH3115" s="206"/>
      <c r="JKI3115" s="206"/>
      <c r="JKJ3115" s="206"/>
      <c r="JKK3115" s="206"/>
      <c r="JKL3115" s="206"/>
      <c r="JKM3115" s="206"/>
      <c r="JKN3115" s="206"/>
      <c r="JKO3115" s="206"/>
      <c r="JKP3115" s="206"/>
      <c r="JKQ3115" s="206"/>
      <c r="JKR3115" s="206"/>
      <c r="JKS3115" s="206"/>
      <c r="JKT3115" s="206"/>
      <c r="JKU3115" s="206"/>
      <c r="JKV3115" s="206"/>
      <c r="JKW3115" s="206"/>
      <c r="JKX3115" s="206"/>
      <c r="JKY3115" s="206"/>
      <c r="JKZ3115" s="206"/>
      <c r="JLA3115" s="206"/>
      <c r="JLB3115" s="206"/>
      <c r="JLC3115" s="206"/>
      <c r="JLD3115" s="206"/>
      <c r="JLE3115" s="206"/>
      <c r="JLF3115" s="206"/>
      <c r="JLG3115" s="206"/>
      <c r="JLH3115" s="206"/>
      <c r="JLI3115" s="206"/>
      <c r="JLJ3115" s="206"/>
      <c r="JLK3115" s="206"/>
      <c r="JLL3115" s="206"/>
      <c r="JLM3115" s="206"/>
      <c r="JLN3115" s="206"/>
      <c r="JLO3115" s="206"/>
      <c r="JLP3115" s="206"/>
      <c r="JLQ3115" s="206"/>
      <c r="JLR3115" s="206"/>
      <c r="JLS3115" s="206"/>
      <c r="JLT3115" s="206"/>
      <c r="JLU3115" s="206"/>
      <c r="JLV3115" s="206"/>
      <c r="JLW3115" s="206"/>
      <c r="JLX3115" s="206"/>
      <c r="JLY3115" s="206"/>
      <c r="JLZ3115" s="206"/>
      <c r="JMA3115" s="206"/>
      <c r="JMB3115" s="206"/>
      <c r="JMC3115" s="206"/>
      <c r="JMD3115" s="206"/>
      <c r="JME3115" s="206"/>
      <c r="JMF3115" s="206"/>
      <c r="JMG3115" s="206"/>
      <c r="JMH3115" s="206"/>
      <c r="JMI3115" s="206"/>
      <c r="JMJ3115" s="206"/>
      <c r="JMK3115" s="206"/>
      <c r="JML3115" s="206"/>
      <c r="JMM3115" s="206"/>
      <c r="JMN3115" s="206"/>
      <c r="JMO3115" s="206"/>
      <c r="JMP3115" s="206"/>
      <c r="JMQ3115" s="206"/>
      <c r="JMR3115" s="206"/>
      <c r="JMS3115" s="206"/>
      <c r="JMT3115" s="206"/>
      <c r="JMU3115" s="206"/>
      <c r="JMV3115" s="206"/>
      <c r="JMW3115" s="206"/>
      <c r="JMX3115" s="206"/>
      <c r="JMY3115" s="206"/>
      <c r="JMZ3115" s="206"/>
      <c r="JNA3115" s="206"/>
      <c r="JNB3115" s="206"/>
      <c r="JNC3115" s="206"/>
      <c r="JND3115" s="206"/>
      <c r="JNE3115" s="206"/>
      <c r="JNF3115" s="206"/>
      <c r="JNG3115" s="206"/>
      <c r="JNH3115" s="206"/>
      <c r="JNI3115" s="206"/>
      <c r="JNJ3115" s="206"/>
      <c r="JNK3115" s="206"/>
      <c r="JNL3115" s="206"/>
      <c r="JNM3115" s="206"/>
      <c r="JNN3115" s="206"/>
      <c r="JNO3115" s="206"/>
      <c r="JNP3115" s="206"/>
      <c r="JNQ3115" s="206"/>
      <c r="JNR3115" s="206"/>
      <c r="JNS3115" s="206"/>
      <c r="JNT3115" s="206"/>
      <c r="JNU3115" s="206"/>
      <c r="JNV3115" s="206"/>
      <c r="JNW3115" s="206"/>
      <c r="JNX3115" s="206"/>
      <c r="JNY3115" s="206"/>
      <c r="JNZ3115" s="206"/>
      <c r="JOA3115" s="206"/>
      <c r="JOB3115" s="206"/>
      <c r="JOC3115" s="206"/>
      <c r="JOD3115" s="206"/>
      <c r="JOE3115" s="206"/>
      <c r="JOF3115" s="206"/>
      <c r="JOG3115" s="206"/>
      <c r="JOH3115" s="206"/>
      <c r="JOI3115" s="206"/>
      <c r="JOJ3115" s="206"/>
      <c r="JOK3115" s="206"/>
      <c r="JOL3115" s="206"/>
      <c r="JOM3115" s="206"/>
      <c r="JON3115" s="206"/>
      <c r="JOO3115" s="206"/>
      <c r="JOP3115" s="206"/>
      <c r="JOQ3115" s="206"/>
      <c r="JOR3115" s="206"/>
      <c r="JOS3115" s="206"/>
      <c r="JOT3115" s="206"/>
      <c r="JOU3115" s="206"/>
      <c r="JOV3115" s="206"/>
      <c r="JOW3115" s="206"/>
      <c r="JOX3115" s="206"/>
      <c r="JOY3115" s="206"/>
      <c r="JOZ3115" s="206"/>
      <c r="JPA3115" s="206"/>
      <c r="JPB3115" s="206"/>
      <c r="JPC3115" s="206"/>
      <c r="JPD3115" s="206"/>
      <c r="JPE3115" s="206"/>
      <c r="JPF3115" s="206"/>
      <c r="JPG3115" s="206"/>
      <c r="JPH3115" s="206"/>
      <c r="JPI3115" s="206"/>
      <c r="JPJ3115" s="206"/>
      <c r="JPK3115" s="206"/>
      <c r="JPL3115" s="206"/>
      <c r="JPM3115" s="206"/>
      <c r="JPN3115" s="206"/>
      <c r="JPO3115" s="206"/>
      <c r="JPP3115" s="206"/>
      <c r="JPQ3115" s="206"/>
      <c r="JPR3115" s="206"/>
      <c r="JPS3115" s="206"/>
      <c r="JPT3115" s="206"/>
      <c r="JPU3115" s="206"/>
      <c r="JPV3115" s="206"/>
      <c r="JPW3115" s="206"/>
      <c r="JPX3115" s="206"/>
      <c r="JPY3115" s="206"/>
      <c r="JPZ3115" s="206"/>
      <c r="JQA3115" s="206"/>
      <c r="JQB3115" s="206"/>
      <c r="JQC3115" s="206"/>
      <c r="JQD3115" s="206"/>
      <c r="JQE3115" s="206"/>
      <c r="JQF3115" s="206"/>
      <c r="JQG3115" s="206"/>
      <c r="JQH3115" s="206"/>
      <c r="JQI3115" s="206"/>
      <c r="JQJ3115" s="206"/>
      <c r="JQK3115" s="206"/>
      <c r="JQL3115" s="206"/>
      <c r="JQM3115" s="206"/>
      <c r="JQN3115" s="206"/>
      <c r="JQO3115" s="206"/>
      <c r="JQP3115" s="206"/>
      <c r="JQQ3115" s="206"/>
      <c r="JQR3115" s="206"/>
      <c r="JQS3115" s="206"/>
      <c r="JQT3115" s="206"/>
      <c r="JQU3115" s="206"/>
      <c r="JQV3115" s="206"/>
      <c r="JQW3115" s="206"/>
      <c r="JQX3115" s="206"/>
      <c r="JQY3115" s="206"/>
      <c r="JQZ3115" s="206"/>
      <c r="JRA3115" s="206"/>
      <c r="JRB3115" s="206"/>
      <c r="JRC3115" s="206"/>
      <c r="JRD3115" s="206"/>
      <c r="JRE3115" s="206"/>
      <c r="JRF3115" s="206"/>
      <c r="JRG3115" s="206"/>
      <c r="JRH3115" s="206"/>
      <c r="JRI3115" s="206"/>
      <c r="JRJ3115" s="206"/>
      <c r="JRK3115" s="206"/>
      <c r="JRL3115" s="206"/>
      <c r="JRM3115" s="206"/>
      <c r="JRN3115" s="206"/>
      <c r="JRO3115" s="206"/>
      <c r="JRP3115" s="206"/>
      <c r="JRQ3115" s="206"/>
      <c r="JRR3115" s="206"/>
      <c r="JRS3115" s="206"/>
      <c r="JRT3115" s="206"/>
      <c r="JRU3115" s="206"/>
      <c r="JRV3115" s="206"/>
      <c r="JRW3115" s="206"/>
      <c r="JRX3115" s="206"/>
      <c r="JRY3115" s="206"/>
      <c r="JRZ3115" s="206"/>
      <c r="JSA3115" s="206"/>
      <c r="JSB3115" s="206"/>
      <c r="JSC3115" s="206"/>
      <c r="JSD3115" s="206"/>
      <c r="JSE3115" s="206"/>
      <c r="JSF3115" s="206"/>
      <c r="JSG3115" s="206"/>
      <c r="JSH3115" s="206"/>
      <c r="JSI3115" s="206"/>
      <c r="JSJ3115" s="206"/>
      <c r="JSK3115" s="206"/>
      <c r="JSL3115" s="206"/>
      <c r="JSM3115" s="206"/>
      <c r="JSN3115" s="206"/>
      <c r="JSO3115" s="206"/>
      <c r="JSP3115" s="206"/>
      <c r="JSQ3115" s="206"/>
      <c r="JSR3115" s="206"/>
      <c r="JSS3115" s="206"/>
      <c r="JST3115" s="206"/>
      <c r="JSU3115" s="206"/>
      <c r="JSV3115" s="206"/>
      <c r="JSW3115" s="206"/>
      <c r="JSX3115" s="206"/>
      <c r="JSY3115" s="206"/>
      <c r="JSZ3115" s="206"/>
      <c r="JTA3115" s="206"/>
      <c r="JTB3115" s="206"/>
      <c r="JTC3115" s="206"/>
      <c r="JTD3115" s="206"/>
      <c r="JTE3115" s="206"/>
      <c r="JTF3115" s="206"/>
      <c r="JTG3115" s="206"/>
      <c r="JTH3115" s="206"/>
      <c r="JTI3115" s="206"/>
      <c r="JTJ3115" s="206"/>
      <c r="JTK3115" s="206"/>
      <c r="JTL3115" s="206"/>
      <c r="JTM3115" s="206"/>
      <c r="JTN3115" s="206"/>
      <c r="JTO3115" s="206"/>
      <c r="JTP3115" s="206"/>
      <c r="JTQ3115" s="206"/>
      <c r="JTR3115" s="206"/>
      <c r="JTS3115" s="206"/>
      <c r="JTT3115" s="206"/>
      <c r="JTU3115" s="206"/>
      <c r="JTV3115" s="206"/>
      <c r="JTW3115" s="206"/>
      <c r="JTX3115" s="206"/>
      <c r="JTY3115" s="206"/>
      <c r="JTZ3115" s="206"/>
      <c r="JUA3115" s="206"/>
      <c r="JUB3115" s="206"/>
      <c r="JUC3115" s="206"/>
      <c r="JUD3115" s="206"/>
      <c r="JUE3115" s="206"/>
      <c r="JUF3115" s="206"/>
      <c r="JUG3115" s="206"/>
      <c r="JUH3115" s="206"/>
      <c r="JUI3115" s="206"/>
      <c r="JUJ3115" s="206"/>
      <c r="JUK3115" s="206"/>
      <c r="JUL3115" s="206"/>
      <c r="JUM3115" s="206"/>
      <c r="JUN3115" s="206"/>
      <c r="JUO3115" s="206"/>
      <c r="JUP3115" s="206"/>
      <c r="JUQ3115" s="206"/>
      <c r="JUR3115" s="206"/>
      <c r="JUS3115" s="206"/>
      <c r="JUT3115" s="206"/>
      <c r="JUU3115" s="206"/>
      <c r="JUV3115" s="206"/>
      <c r="JUW3115" s="206"/>
      <c r="JUX3115" s="206"/>
      <c r="JUY3115" s="206"/>
      <c r="JUZ3115" s="206"/>
      <c r="JVA3115" s="206"/>
      <c r="JVB3115" s="206"/>
      <c r="JVC3115" s="206"/>
      <c r="JVD3115" s="206"/>
      <c r="JVE3115" s="206"/>
      <c r="JVF3115" s="206"/>
      <c r="JVG3115" s="206"/>
      <c r="JVH3115" s="206"/>
      <c r="JVI3115" s="206"/>
      <c r="JVJ3115" s="206"/>
      <c r="JVK3115" s="206"/>
      <c r="JVL3115" s="206"/>
      <c r="JVM3115" s="206"/>
      <c r="JVN3115" s="206"/>
      <c r="JVO3115" s="206"/>
      <c r="JVP3115" s="206"/>
      <c r="JVQ3115" s="206"/>
      <c r="JVR3115" s="206"/>
      <c r="JVS3115" s="206"/>
      <c r="JVT3115" s="206"/>
      <c r="JVU3115" s="206"/>
      <c r="JVV3115" s="206"/>
      <c r="JVW3115" s="206"/>
      <c r="JVX3115" s="206"/>
      <c r="JVY3115" s="206"/>
      <c r="JVZ3115" s="206"/>
      <c r="JWA3115" s="206"/>
      <c r="JWB3115" s="206"/>
      <c r="JWC3115" s="206"/>
      <c r="JWD3115" s="206"/>
      <c r="JWE3115" s="206"/>
      <c r="JWF3115" s="206"/>
      <c r="JWG3115" s="206"/>
      <c r="JWH3115" s="206"/>
      <c r="JWI3115" s="206"/>
      <c r="JWJ3115" s="206"/>
      <c r="JWK3115" s="206"/>
      <c r="JWL3115" s="206"/>
      <c r="JWM3115" s="206"/>
      <c r="JWN3115" s="206"/>
      <c r="JWO3115" s="206"/>
      <c r="JWP3115" s="206"/>
      <c r="JWQ3115" s="206"/>
      <c r="JWR3115" s="206"/>
      <c r="JWS3115" s="206"/>
      <c r="JWT3115" s="206"/>
      <c r="JWU3115" s="206"/>
      <c r="JWV3115" s="206"/>
      <c r="JWW3115" s="206"/>
      <c r="JWX3115" s="206"/>
      <c r="JWY3115" s="206"/>
      <c r="JWZ3115" s="206"/>
      <c r="JXA3115" s="206"/>
      <c r="JXB3115" s="206"/>
      <c r="JXC3115" s="206"/>
      <c r="JXD3115" s="206"/>
      <c r="JXE3115" s="206"/>
      <c r="JXF3115" s="206"/>
      <c r="JXG3115" s="206"/>
      <c r="JXH3115" s="206"/>
      <c r="JXI3115" s="206"/>
      <c r="JXJ3115" s="206"/>
      <c r="JXK3115" s="206"/>
      <c r="JXL3115" s="206"/>
      <c r="JXM3115" s="206"/>
      <c r="JXN3115" s="206"/>
      <c r="JXO3115" s="206"/>
      <c r="JXP3115" s="206"/>
      <c r="JXQ3115" s="206"/>
      <c r="JXR3115" s="206"/>
      <c r="JXS3115" s="206"/>
      <c r="JXT3115" s="206"/>
      <c r="JXU3115" s="206"/>
      <c r="JXV3115" s="206"/>
      <c r="JXW3115" s="206"/>
      <c r="JXX3115" s="206"/>
      <c r="JXY3115" s="206"/>
      <c r="JXZ3115" s="206"/>
      <c r="JYA3115" s="206"/>
      <c r="JYB3115" s="206"/>
      <c r="JYC3115" s="206"/>
      <c r="JYD3115" s="206"/>
      <c r="JYE3115" s="206"/>
      <c r="JYF3115" s="206"/>
      <c r="JYG3115" s="206"/>
      <c r="JYH3115" s="206"/>
      <c r="JYI3115" s="206"/>
      <c r="JYJ3115" s="206"/>
      <c r="JYK3115" s="206"/>
      <c r="JYL3115" s="206"/>
      <c r="JYM3115" s="206"/>
      <c r="JYN3115" s="206"/>
      <c r="JYO3115" s="206"/>
      <c r="JYP3115" s="206"/>
      <c r="JYQ3115" s="206"/>
      <c r="JYR3115" s="206"/>
      <c r="JYS3115" s="206"/>
      <c r="JYT3115" s="206"/>
      <c r="JYU3115" s="206"/>
      <c r="JYV3115" s="206"/>
      <c r="JYW3115" s="206"/>
      <c r="JYX3115" s="206"/>
      <c r="JYY3115" s="206"/>
      <c r="JYZ3115" s="206"/>
      <c r="JZA3115" s="206"/>
      <c r="JZB3115" s="206"/>
      <c r="JZC3115" s="206"/>
      <c r="JZD3115" s="206"/>
      <c r="JZE3115" s="206"/>
      <c r="JZF3115" s="206"/>
      <c r="JZG3115" s="206"/>
      <c r="JZH3115" s="206"/>
      <c r="JZI3115" s="206"/>
      <c r="JZJ3115" s="206"/>
      <c r="JZK3115" s="206"/>
      <c r="JZL3115" s="206"/>
      <c r="JZM3115" s="206"/>
      <c r="JZN3115" s="206"/>
      <c r="JZO3115" s="206"/>
      <c r="JZP3115" s="206"/>
      <c r="JZQ3115" s="206"/>
      <c r="JZR3115" s="206"/>
      <c r="JZS3115" s="206"/>
      <c r="JZT3115" s="206"/>
      <c r="JZU3115" s="206"/>
      <c r="JZV3115" s="206"/>
      <c r="JZW3115" s="206"/>
      <c r="JZX3115" s="206"/>
      <c r="JZY3115" s="206"/>
      <c r="JZZ3115" s="206"/>
      <c r="KAA3115" s="206"/>
      <c r="KAB3115" s="206"/>
      <c r="KAC3115" s="206"/>
      <c r="KAD3115" s="206"/>
      <c r="KAE3115" s="206"/>
      <c r="KAF3115" s="206"/>
      <c r="KAG3115" s="206"/>
      <c r="KAH3115" s="206"/>
      <c r="KAI3115" s="206"/>
      <c r="KAJ3115" s="206"/>
      <c r="KAK3115" s="206"/>
      <c r="KAL3115" s="206"/>
      <c r="KAM3115" s="206"/>
      <c r="KAN3115" s="206"/>
      <c r="KAO3115" s="206"/>
      <c r="KAP3115" s="206"/>
      <c r="KAQ3115" s="206"/>
      <c r="KAR3115" s="206"/>
      <c r="KAS3115" s="206"/>
      <c r="KAT3115" s="206"/>
      <c r="KAU3115" s="206"/>
      <c r="KAV3115" s="206"/>
      <c r="KAW3115" s="206"/>
      <c r="KAX3115" s="206"/>
      <c r="KAY3115" s="206"/>
      <c r="KAZ3115" s="206"/>
      <c r="KBA3115" s="206"/>
      <c r="KBB3115" s="206"/>
      <c r="KBC3115" s="206"/>
      <c r="KBD3115" s="206"/>
      <c r="KBE3115" s="206"/>
      <c r="KBF3115" s="206"/>
      <c r="KBG3115" s="206"/>
      <c r="KBH3115" s="206"/>
      <c r="KBI3115" s="206"/>
      <c r="KBJ3115" s="206"/>
      <c r="KBK3115" s="206"/>
      <c r="KBL3115" s="206"/>
      <c r="KBM3115" s="206"/>
      <c r="KBN3115" s="206"/>
      <c r="KBO3115" s="206"/>
      <c r="KBP3115" s="206"/>
      <c r="KBQ3115" s="206"/>
      <c r="KBR3115" s="206"/>
      <c r="KBS3115" s="206"/>
      <c r="KBT3115" s="206"/>
      <c r="KBU3115" s="206"/>
      <c r="KBV3115" s="206"/>
      <c r="KBW3115" s="206"/>
      <c r="KBX3115" s="206"/>
      <c r="KBY3115" s="206"/>
      <c r="KBZ3115" s="206"/>
      <c r="KCA3115" s="206"/>
      <c r="KCB3115" s="206"/>
      <c r="KCC3115" s="206"/>
      <c r="KCD3115" s="206"/>
      <c r="KCE3115" s="206"/>
      <c r="KCF3115" s="206"/>
      <c r="KCG3115" s="206"/>
      <c r="KCH3115" s="206"/>
      <c r="KCI3115" s="206"/>
      <c r="KCJ3115" s="206"/>
      <c r="KCK3115" s="206"/>
      <c r="KCL3115" s="206"/>
      <c r="KCM3115" s="206"/>
      <c r="KCN3115" s="206"/>
      <c r="KCO3115" s="206"/>
      <c r="KCP3115" s="206"/>
      <c r="KCQ3115" s="206"/>
      <c r="KCR3115" s="206"/>
      <c r="KCS3115" s="206"/>
      <c r="KCT3115" s="206"/>
      <c r="KCU3115" s="206"/>
      <c r="KCV3115" s="206"/>
      <c r="KCW3115" s="206"/>
      <c r="KCX3115" s="206"/>
      <c r="KCY3115" s="206"/>
      <c r="KCZ3115" s="206"/>
      <c r="KDA3115" s="206"/>
      <c r="KDB3115" s="206"/>
      <c r="KDC3115" s="206"/>
      <c r="KDD3115" s="206"/>
      <c r="KDE3115" s="206"/>
      <c r="KDF3115" s="206"/>
      <c r="KDG3115" s="206"/>
      <c r="KDH3115" s="206"/>
      <c r="KDI3115" s="206"/>
      <c r="KDJ3115" s="206"/>
      <c r="KDK3115" s="206"/>
      <c r="KDL3115" s="206"/>
      <c r="KDM3115" s="206"/>
      <c r="KDN3115" s="206"/>
      <c r="KDO3115" s="206"/>
      <c r="KDP3115" s="206"/>
      <c r="KDQ3115" s="206"/>
      <c r="KDR3115" s="206"/>
      <c r="KDS3115" s="206"/>
      <c r="KDT3115" s="206"/>
      <c r="KDU3115" s="206"/>
      <c r="KDV3115" s="206"/>
      <c r="KDW3115" s="206"/>
      <c r="KDX3115" s="206"/>
      <c r="KDY3115" s="206"/>
      <c r="KDZ3115" s="206"/>
      <c r="KEA3115" s="206"/>
      <c r="KEB3115" s="206"/>
      <c r="KEC3115" s="206"/>
      <c r="KED3115" s="206"/>
      <c r="KEE3115" s="206"/>
      <c r="KEF3115" s="206"/>
      <c r="KEG3115" s="206"/>
      <c r="KEH3115" s="206"/>
      <c r="KEI3115" s="206"/>
      <c r="KEJ3115" s="206"/>
      <c r="KEK3115" s="206"/>
      <c r="KEL3115" s="206"/>
      <c r="KEM3115" s="206"/>
      <c r="KEN3115" s="206"/>
      <c r="KEO3115" s="206"/>
      <c r="KEP3115" s="206"/>
      <c r="KEQ3115" s="206"/>
      <c r="KER3115" s="206"/>
      <c r="KES3115" s="206"/>
      <c r="KET3115" s="206"/>
      <c r="KEU3115" s="206"/>
      <c r="KEV3115" s="206"/>
      <c r="KEW3115" s="206"/>
      <c r="KEX3115" s="206"/>
      <c r="KEY3115" s="206"/>
      <c r="KEZ3115" s="206"/>
      <c r="KFA3115" s="206"/>
      <c r="KFB3115" s="206"/>
      <c r="KFC3115" s="206"/>
      <c r="KFD3115" s="206"/>
      <c r="KFE3115" s="206"/>
      <c r="KFF3115" s="206"/>
      <c r="KFG3115" s="206"/>
      <c r="KFH3115" s="206"/>
      <c r="KFI3115" s="206"/>
      <c r="KFJ3115" s="206"/>
      <c r="KFK3115" s="206"/>
      <c r="KFL3115" s="206"/>
      <c r="KFM3115" s="206"/>
      <c r="KFN3115" s="206"/>
      <c r="KFO3115" s="206"/>
      <c r="KFP3115" s="206"/>
      <c r="KFQ3115" s="206"/>
      <c r="KFR3115" s="206"/>
      <c r="KFS3115" s="206"/>
      <c r="KFT3115" s="206"/>
      <c r="KFU3115" s="206"/>
      <c r="KFV3115" s="206"/>
      <c r="KFW3115" s="206"/>
      <c r="KFX3115" s="206"/>
      <c r="KFY3115" s="206"/>
      <c r="KFZ3115" s="206"/>
      <c r="KGA3115" s="206"/>
      <c r="KGB3115" s="206"/>
      <c r="KGC3115" s="206"/>
      <c r="KGD3115" s="206"/>
      <c r="KGE3115" s="206"/>
      <c r="KGF3115" s="206"/>
      <c r="KGG3115" s="206"/>
      <c r="KGH3115" s="206"/>
      <c r="KGI3115" s="206"/>
      <c r="KGJ3115" s="206"/>
      <c r="KGK3115" s="206"/>
      <c r="KGL3115" s="206"/>
      <c r="KGM3115" s="206"/>
      <c r="KGN3115" s="206"/>
      <c r="KGO3115" s="206"/>
      <c r="KGP3115" s="206"/>
      <c r="KGQ3115" s="206"/>
      <c r="KGR3115" s="206"/>
      <c r="KGS3115" s="206"/>
      <c r="KGT3115" s="206"/>
      <c r="KGU3115" s="206"/>
      <c r="KGV3115" s="206"/>
      <c r="KGW3115" s="206"/>
      <c r="KGX3115" s="206"/>
      <c r="KGY3115" s="206"/>
      <c r="KGZ3115" s="206"/>
      <c r="KHA3115" s="206"/>
      <c r="KHB3115" s="206"/>
      <c r="KHC3115" s="206"/>
      <c r="KHD3115" s="206"/>
      <c r="KHE3115" s="206"/>
      <c r="KHF3115" s="206"/>
      <c r="KHG3115" s="206"/>
      <c r="KHH3115" s="206"/>
      <c r="KHI3115" s="206"/>
      <c r="KHJ3115" s="206"/>
      <c r="KHK3115" s="206"/>
      <c r="KHL3115" s="206"/>
      <c r="KHM3115" s="206"/>
      <c r="KHN3115" s="206"/>
      <c r="KHO3115" s="206"/>
      <c r="KHP3115" s="206"/>
      <c r="KHQ3115" s="206"/>
      <c r="KHR3115" s="206"/>
      <c r="KHS3115" s="206"/>
      <c r="KHT3115" s="206"/>
      <c r="KHU3115" s="206"/>
      <c r="KHV3115" s="206"/>
      <c r="KHW3115" s="206"/>
      <c r="KHX3115" s="206"/>
      <c r="KHY3115" s="206"/>
      <c r="KHZ3115" s="206"/>
      <c r="KIA3115" s="206"/>
      <c r="KIB3115" s="206"/>
      <c r="KIC3115" s="206"/>
      <c r="KID3115" s="206"/>
      <c r="KIE3115" s="206"/>
      <c r="KIF3115" s="206"/>
      <c r="KIG3115" s="206"/>
      <c r="KIH3115" s="206"/>
      <c r="KII3115" s="206"/>
      <c r="KIJ3115" s="206"/>
      <c r="KIK3115" s="206"/>
      <c r="KIL3115" s="206"/>
      <c r="KIM3115" s="206"/>
      <c r="KIN3115" s="206"/>
      <c r="KIO3115" s="206"/>
      <c r="KIP3115" s="206"/>
      <c r="KIQ3115" s="206"/>
      <c r="KIR3115" s="206"/>
      <c r="KIS3115" s="206"/>
      <c r="KIT3115" s="206"/>
      <c r="KIU3115" s="206"/>
      <c r="KIV3115" s="206"/>
      <c r="KIW3115" s="206"/>
      <c r="KIX3115" s="206"/>
      <c r="KIY3115" s="206"/>
      <c r="KIZ3115" s="206"/>
      <c r="KJA3115" s="206"/>
      <c r="KJB3115" s="206"/>
      <c r="KJC3115" s="206"/>
      <c r="KJD3115" s="206"/>
      <c r="KJE3115" s="206"/>
      <c r="KJF3115" s="206"/>
      <c r="KJG3115" s="206"/>
      <c r="KJH3115" s="206"/>
      <c r="KJI3115" s="206"/>
      <c r="KJJ3115" s="206"/>
      <c r="KJK3115" s="206"/>
      <c r="KJL3115" s="206"/>
      <c r="KJM3115" s="206"/>
      <c r="KJN3115" s="206"/>
      <c r="KJO3115" s="206"/>
      <c r="KJP3115" s="206"/>
      <c r="KJQ3115" s="206"/>
      <c r="KJR3115" s="206"/>
      <c r="KJS3115" s="206"/>
      <c r="KJT3115" s="206"/>
      <c r="KJU3115" s="206"/>
      <c r="KJV3115" s="206"/>
      <c r="KJW3115" s="206"/>
      <c r="KJX3115" s="206"/>
      <c r="KJY3115" s="206"/>
      <c r="KJZ3115" s="206"/>
      <c r="KKA3115" s="206"/>
      <c r="KKB3115" s="206"/>
      <c r="KKC3115" s="206"/>
      <c r="KKD3115" s="206"/>
      <c r="KKE3115" s="206"/>
      <c r="KKF3115" s="206"/>
      <c r="KKG3115" s="206"/>
      <c r="KKH3115" s="206"/>
      <c r="KKI3115" s="206"/>
      <c r="KKJ3115" s="206"/>
      <c r="KKK3115" s="206"/>
      <c r="KKL3115" s="206"/>
      <c r="KKM3115" s="206"/>
      <c r="KKN3115" s="206"/>
      <c r="KKO3115" s="206"/>
      <c r="KKP3115" s="206"/>
      <c r="KKQ3115" s="206"/>
      <c r="KKR3115" s="206"/>
      <c r="KKS3115" s="206"/>
      <c r="KKT3115" s="206"/>
      <c r="KKU3115" s="206"/>
      <c r="KKV3115" s="206"/>
      <c r="KKW3115" s="206"/>
      <c r="KKX3115" s="206"/>
      <c r="KKY3115" s="206"/>
      <c r="KKZ3115" s="206"/>
      <c r="KLA3115" s="206"/>
      <c r="KLB3115" s="206"/>
      <c r="KLC3115" s="206"/>
      <c r="KLD3115" s="206"/>
      <c r="KLE3115" s="206"/>
      <c r="KLF3115" s="206"/>
      <c r="KLG3115" s="206"/>
      <c r="KLH3115" s="206"/>
      <c r="KLI3115" s="206"/>
      <c r="KLJ3115" s="206"/>
      <c r="KLK3115" s="206"/>
      <c r="KLL3115" s="206"/>
      <c r="KLM3115" s="206"/>
      <c r="KLN3115" s="206"/>
      <c r="KLO3115" s="206"/>
      <c r="KLP3115" s="206"/>
      <c r="KLQ3115" s="206"/>
      <c r="KLR3115" s="206"/>
      <c r="KLS3115" s="206"/>
      <c r="KLT3115" s="206"/>
      <c r="KLU3115" s="206"/>
      <c r="KLV3115" s="206"/>
      <c r="KLW3115" s="206"/>
      <c r="KLX3115" s="206"/>
      <c r="KLY3115" s="206"/>
      <c r="KLZ3115" s="206"/>
      <c r="KMA3115" s="206"/>
      <c r="KMB3115" s="206"/>
      <c r="KMC3115" s="206"/>
      <c r="KMD3115" s="206"/>
      <c r="KME3115" s="206"/>
      <c r="KMF3115" s="206"/>
      <c r="KMG3115" s="206"/>
      <c r="KMH3115" s="206"/>
      <c r="KMI3115" s="206"/>
      <c r="KMJ3115" s="206"/>
      <c r="KMK3115" s="206"/>
      <c r="KML3115" s="206"/>
      <c r="KMM3115" s="206"/>
      <c r="KMN3115" s="206"/>
      <c r="KMO3115" s="206"/>
      <c r="KMP3115" s="206"/>
      <c r="KMQ3115" s="206"/>
      <c r="KMR3115" s="206"/>
      <c r="KMS3115" s="206"/>
      <c r="KMT3115" s="206"/>
      <c r="KMU3115" s="206"/>
      <c r="KMV3115" s="206"/>
      <c r="KMW3115" s="206"/>
      <c r="KMX3115" s="206"/>
      <c r="KMY3115" s="206"/>
      <c r="KMZ3115" s="206"/>
      <c r="KNA3115" s="206"/>
      <c r="KNB3115" s="206"/>
      <c r="KNC3115" s="206"/>
      <c r="KND3115" s="206"/>
      <c r="KNE3115" s="206"/>
      <c r="KNF3115" s="206"/>
      <c r="KNG3115" s="206"/>
      <c r="KNH3115" s="206"/>
      <c r="KNI3115" s="206"/>
      <c r="KNJ3115" s="206"/>
      <c r="KNK3115" s="206"/>
      <c r="KNL3115" s="206"/>
      <c r="KNM3115" s="206"/>
      <c r="KNN3115" s="206"/>
      <c r="KNO3115" s="206"/>
      <c r="KNP3115" s="206"/>
      <c r="KNQ3115" s="206"/>
      <c r="KNR3115" s="206"/>
      <c r="KNS3115" s="206"/>
      <c r="KNT3115" s="206"/>
      <c r="KNU3115" s="206"/>
      <c r="KNV3115" s="206"/>
      <c r="KNW3115" s="206"/>
      <c r="KNX3115" s="206"/>
      <c r="KNY3115" s="206"/>
      <c r="KNZ3115" s="206"/>
      <c r="KOA3115" s="206"/>
      <c r="KOB3115" s="206"/>
      <c r="KOC3115" s="206"/>
      <c r="KOD3115" s="206"/>
      <c r="KOE3115" s="206"/>
      <c r="KOF3115" s="206"/>
      <c r="KOG3115" s="206"/>
      <c r="KOH3115" s="206"/>
      <c r="KOI3115" s="206"/>
      <c r="KOJ3115" s="206"/>
      <c r="KOK3115" s="206"/>
      <c r="KOL3115" s="206"/>
      <c r="KOM3115" s="206"/>
      <c r="KON3115" s="206"/>
      <c r="KOO3115" s="206"/>
      <c r="KOP3115" s="206"/>
      <c r="KOQ3115" s="206"/>
      <c r="KOR3115" s="206"/>
      <c r="KOS3115" s="206"/>
      <c r="KOT3115" s="206"/>
      <c r="KOU3115" s="206"/>
      <c r="KOV3115" s="206"/>
      <c r="KOW3115" s="206"/>
      <c r="KOX3115" s="206"/>
      <c r="KOY3115" s="206"/>
      <c r="KOZ3115" s="206"/>
      <c r="KPA3115" s="206"/>
      <c r="KPB3115" s="206"/>
      <c r="KPC3115" s="206"/>
      <c r="KPD3115" s="206"/>
      <c r="KPE3115" s="206"/>
      <c r="KPF3115" s="206"/>
      <c r="KPG3115" s="206"/>
      <c r="KPH3115" s="206"/>
      <c r="KPI3115" s="206"/>
      <c r="KPJ3115" s="206"/>
      <c r="KPK3115" s="206"/>
      <c r="KPL3115" s="206"/>
      <c r="KPM3115" s="206"/>
      <c r="KPN3115" s="206"/>
      <c r="KPO3115" s="206"/>
      <c r="KPP3115" s="206"/>
      <c r="KPQ3115" s="206"/>
      <c r="KPR3115" s="206"/>
      <c r="KPS3115" s="206"/>
      <c r="KPT3115" s="206"/>
      <c r="KPU3115" s="206"/>
      <c r="KPV3115" s="206"/>
      <c r="KPW3115" s="206"/>
      <c r="KPX3115" s="206"/>
      <c r="KPY3115" s="206"/>
      <c r="KPZ3115" s="206"/>
      <c r="KQA3115" s="206"/>
      <c r="KQB3115" s="206"/>
      <c r="KQC3115" s="206"/>
      <c r="KQD3115" s="206"/>
      <c r="KQE3115" s="206"/>
      <c r="KQF3115" s="206"/>
      <c r="KQG3115" s="206"/>
      <c r="KQH3115" s="206"/>
      <c r="KQI3115" s="206"/>
      <c r="KQJ3115" s="206"/>
      <c r="KQK3115" s="206"/>
      <c r="KQL3115" s="206"/>
      <c r="KQM3115" s="206"/>
      <c r="KQN3115" s="206"/>
      <c r="KQO3115" s="206"/>
      <c r="KQP3115" s="206"/>
      <c r="KQQ3115" s="206"/>
      <c r="KQR3115" s="206"/>
      <c r="KQS3115" s="206"/>
      <c r="KQT3115" s="206"/>
      <c r="KQU3115" s="206"/>
      <c r="KQV3115" s="206"/>
      <c r="KQW3115" s="206"/>
      <c r="KQX3115" s="206"/>
      <c r="KQY3115" s="206"/>
      <c r="KQZ3115" s="206"/>
      <c r="KRA3115" s="206"/>
      <c r="KRB3115" s="206"/>
      <c r="KRC3115" s="206"/>
      <c r="KRD3115" s="206"/>
      <c r="KRE3115" s="206"/>
      <c r="KRF3115" s="206"/>
      <c r="KRG3115" s="206"/>
      <c r="KRH3115" s="206"/>
      <c r="KRI3115" s="206"/>
      <c r="KRJ3115" s="206"/>
      <c r="KRK3115" s="206"/>
      <c r="KRL3115" s="206"/>
      <c r="KRM3115" s="206"/>
      <c r="KRN3115" s="206"/>
      <c r="KRO3115" s="206"/>
      <c r="KRP3115" s="206"/>
      <c r="KRQ3115" s="206"/>
      <c r="KRR3115" s="206"/>
      <c r="KRS3115" s="206"/>
      <c r="KRT3115" s="206"/>
      <c r="KRU3115" s="206"/>
      <c r="KRV3115" s="206"/>
      <c r="KRW3115" s="206"/>
      <c r="KRX3115" s="206"/>
      <c r="KRY3115" s="206"/>
      <c r="KRZ3115" s="206"/>
      <c r="KSA3115" s="206"/>
      <c r="KSB3115" s="206"/>
      <c r="KSC3115" s="206"/>
      <c r="KSD3115" s="206"/>
      <c r="KSE3115" s="206"/>
      <c r="KSF3115" s="206"/>
      <c r="KSG3115" s="206"/>
      <c r="KSH3115" s="206"/>
      <c r="KSI3115" s="206"/>
      <c r="KSJ3115" s="206"/>
      <c r="KSK3115" s="206"/>
      <c r="KSL3115" s="206"/>
      <c r="KSM3115" s="206"/>
      <c r="KSN3115" s="206"/>
      <c r="KSO3115" s="206"/>
      <c r="KSP3115" s="206"/>
      <c r="KSQ3115" s="206"/>
      <c r="KSR3115" s="206"/>
      <c r="KSS3115" s="206"/>
      <c r="KST3115" s="206"/>
      <c r="KSU3115" s="206"/>
      <c r="KSV3115" s="206"/>
      <c r="KSW3115" s="206"/>
      <c r="KSX3115" s="206"/>
      <c r="KSY3115" s="206"/>
      <c r="KSZ3115" s="206"/>
      <c r="KTA3115" s="206"/>
      <c r="KTB3115" s="206"/>
      <c r="KTC3115" s="206"/>
      <c r="KTD3115" s="206"/>
      <c r="KTE3115" s="206"/>
      <c r="KTF3115" s="206"/>
      <c r="KTG3115" s="206"/>
      <c r="KTH3115" s="206"/>
      <c r="KTI3115" s="206"/>
      <c r="KTJ3115" s="206"/>
      <c r="KTK3115" s="206"/>
      <c r="KTL3115" s="206"/>
      <c r="KTM3115" s="206"/>
      <c r="KTN3115" s="206"/>
      <c r="KTO3115" s="206"/>
      <c r="KTP3115" s="206"/>
      <c r="KTQ3115" s="206"/>
      <c r="KTR3115" s="206"/>
      <c r="KTS3115" s="206"/>
      <c r="KTT3115" s="206"/>
      <c r="KTU3115" s="206"/>
      <c r="KTV3115" s="206"/>
      <c r="KTW3115" s="206"/>
      <c r="KTX3115" s="206"/>
      <c r="KTY3115" s="206"/>
      <c r="KTZ3115" s="206"/>
      <c r="KUA3115" s="206"/>
      <c r="KUB3115" s="206"/>
      <c r="KUC3115" s="206"/>
      <c r="KUD3115" s="206"/>
      <c r="KUE3115" s="206"/>
      <c r="KUF3115" s="206"/>
      <c r="KUG3115" s="206"/>
      <c r="KUH3115" s="206"/>
      <c r="KUI3115" s="206"/>
      <c r="KUJ3115" s="206"/>
      <c r="KUK3115" s="206"/>
      <c r="KUL3115" s="206"/>
      <c r="KUM3115" s="206"/>
      <c r="KUN3115" s="206"/>
      <c r="KUO3115" s="206"/>
      <c r="KUP3115" s="206"/>
      <c r="KUQ3115" s="206"/>
      <c r="KUR3115" s="206"/>
      <c r="KUS3115" s="206"/>
      <c r="KUT3115" s="206"/>
      <c r="KUU3115" s="206"/>
      <c r="KUV3115" s="206"/>
      <c r="KUW3115" s="206"/>
      <c r="KUX3115" s="206"/>
      <c r="KUY3115" s="206"/>
      <c r="KUZ3115" s="206"/>
      <c r="KVA3115" s="206"/>
      <c r="KVB3115" s="206"/>
      <c r="KVC3115" s="206"/>
      <c r="KVD3115" s="206"/>
      <c r="KVE3115" s="206"/>
      <c r="KVF3115" s="206"/>
      <c r="KVG3115" s="206"/>
      <c r="KVH3115" s="206"/>
      <c r="KVI3115" s="206"/>
      <c r="KVJ3115" s="206"/>
      <c r="KVK3115" s="206"/>
      <c r="KVL3115" s="206"/>
      <c r="KVM3115" s="206"/>
      <c r="KVN3115" s="206"/>
      <c r="KVO3115" s="206"/>
      <c r="KVP3115" s="206"/>
      <c r="KVQ3115" s="206"/>
      <c r="KVR3115" s="206"/>
      <c r="KVS3115" s="206"/>
      <c r="KVT3115" s="206"/>
      <c r="KVU3115" s="206"/>
      <c r="KVV3115" s="206"/>
      <c r="KVW3115" s="206"/>
      <c r="KVX3115" s="206"/>
      <c r="KVY3115" s="206"/>
      <c r="KVZ3115" s="206"/>
      <c r="KWA3115" s="206"/>
      <c r="KWB3115" s="206"/>
      <c r="KWC3115" s="206"/>
      <c r="KWD3115" s="206"/>
      <c r="KWE3115" s="206"/>
      <c r="KWF3115" s="206"/>
      <c r="KWG3115" s="206"/>
      <c r="KWH3115" s="206"/>
      <c r="KWI3115" s="206"/>
      <c r="KWJ3115" s="206"/>
      <c r="KWK3115" s="206"/>
      <c r="KWL3115" s="206"/>
      <c r="KWM3115" s="206"/>
      <c r="KWN3115" s="206"/>
      <c r="KWO3115" s="206"/>
      <c r="KWP3115" s="206"/>
      <c r="KWQ3115" s="206"/>
      <c r="KWR3115" s="206"/>
      <c r="KWS3115" s="206"/>
      <c r="KWT3115" s="206"/>
      <c r="KWU3115" s="206"/>
      <c r="KWV3115" s="206"/>
      <c r="KWW3115" s="206"/>
      <c r="KWX3115" s="206"/>
      <c r="KWY3115" s="206"/>
      <c r="KWZ3115" s="206"/>
      <c r="KXA3115" s="206"/>
      <c r="KXB3115" s="206"/>
      <c r="KXC3115" s="206"/>
      <c r="KXD3115" s="206"/>
      <c r="KXE3115" s="206"/>
      <c r="KXF3115" s="206"/>
      <c r="KXG3115" s="206"/>
      <c r="KXH3115" s="206"/>
      <c r="KXI3115" s="206"/>
      <c r="KXJ3115" s="206"/>
      <c r="KXK3115" s="206"/>
      <c r="KXL3115" s="206"/>
      <c r="KXM3115" s="206"/>
      <c r="KXN3115" s="206"/>
      <c r="KXO3115" s="206"/>
      <c r="KXP3115" s="206"/>
      <c r="KXQ3115" s="206"/>
      <c r="KXR3115" s="206"/>
      <c r="KXS3115" s="206"/>
      <c r="KXT3115" s="206"/>
      <c r="KXU3115" s="206"/>
      <c r="KXV3115" s="206"/>
      <c r="KXW3115" s="206"/>
      <c r="KXX3115" s="206"/>
      <c r="KXY3115" s="206"/>
      <c r="KXZ3115" s="206"/>
      <c r="KYA3115" s="206"/>
      <c r="KYB3115" s="206"/>
      <c r="KYC3115" s="206"/>
      <c r="KYD3115" s="206"/>
      <c r="KYE3115" s="206"/>
      <c r="KYF3115" s="206"/>
      <c r="KYG3115" s="206"/>
      <c r="KYH3115" s="206"/>
      <c r="KYI3115" s="206"/>
      <c r="KYJ3115" s="206"/>
      <c r="KYK3115" s="206"/>
      <c r="KYL3115" s="206"/>
      <c r="KYM3115" s="206"/>
      <c r="KYN3115" s="206"/>
      <c r="KYO3115" s="206"/>
      <c r="KYP3115" s="206"/>
      <c r="KYQ3115" s="206"/>
      <c r="KYR3115" s="206"/>
      <c r="KYS3115" s="206"/>
      <c r="KYT3115" s="206"/>
      <c r="KYU3115" s="206"/>
      <c r="KYV3115" s="206"/>
      <c r="KYW3115" s="206"/>
      <c r="KYX3115" s="206"/>
      <c r="KYY3115" s="206"/>
      <c r="KYZ3115" s="206"/>
      <c r="KZA3115" s="206"/>
      <c r="KZB3115" s="206"/>
      <c r="KZC3115" s="206"/>
      <c r="KZD3115" s="206"/>
      <c r="KZE3115" s="206"/>
      <c r="KZF3115" s="206"/>
      <c r="KZG3115" s="206"/>
      <c r="KZH3115" s="206"/>
      <c r="KZI3115" s="206"/>
      <c r="KZJ3115" s="206"/>
      <c r="KZK3115" s="206"/>
      <c r="KZL3115" s="206"/>
      <c r="KZM3115" s="206"/>
      <c r="KZN3115" s="206"/>
      <c r="KZO3115" s="206"/>
      <c r="KZP3115" s="206"/>
      <c r="KZQ3115" s="206"/>
      <c r="KZR3115" s="206"/>
      <c r="KZS3115" s="206"/>
      <c r="KZT3115" s="206"/>
      <c r="KZU3115" s="206"/>
      <c r="KZV3115" s="206"/>
      <c r="KZW3115" s="206"/>
      <c r="KZX3115" s="206"/>
      <c r="KZY3115" s="206"/>
      <c r="KZZ3115" s="206"/>
      <c r="LAA3115" s="206"/>
      <c r="LAB3115" s="206"/>
      <c r="LAC3115" s="206"/>
      <c r="LAD3115" s="206"/>
      <c r="LAE3115" s="206"/>
      <c r="LAF3115" s="206"/>
      <c r="LAG3115" s="206"/>
      <c r="LAH3115" s="206"/>
      <c r="LAI3115" s="206"/>
      <c r="LAJ3115" s="206"/>
      <c r="LAK3115" s="206"/>
      <c r="LAL3115" s="206"/>
      <c r="LAM3115" s="206"/>
      <c r="LAN3115" s="206"/>
      <c r="LAO3115" s="206"/>
      <c r="LAP3115" s="206"/>
      <c r="LAQ3115" s="206"/>
      <c r="LAR3115" s="206"/>
      <c r="LAS3115" s="206"/>
      <c r="LAT3115" s="206"/>
      <c r="LAU3115" s="206"/>
      <c r="LAV3115" s="206"/>
      <c r="LAW3115" s="206"/>
      <c r="LAX3115" s="206"/>
      <c r="LAY3115" s="206"/>
      <c r="LAZ3115" s="206"/>
      <c r="LBA3115" s="206"/>
      <c r="LBB3115" s="206"/>
      <c r="LBC3115" s="206"/>
      <c r="LBD3115" s="206"/>
      <c r="LBE3115" s="206"/>
      <c r="LBF3115" s="206"/>
      <c r="LBG3115" s="206"/>
      <c r="LBH3115" s="206"/>
      <c r="LBI3115" s="206"/>
      <c r="LBJ3115" s="206"/>
      <c r="LBK3115" s="206"/>
      <c r="LBL3115" s="206"/>
      <c r="LBM3115" s="206"/>
      <c r="LBN3115" s="206"/>
      <c r="LBO3115" s="206"/>
      <c r="LBP3115" s="206"/>
      <c r="LBQ3115" s="206"/>
      <c r="LBR3115" s="206"/>
      <c r="LBS3115" s="206"/>
      <c r="LBT3115" s="206"/>
      <c r="LBU3115" s="206"/>
      <c r="LBV3115" s="206"/>
      <c r="LBW3115" s="206"/>
      <c r="LBX3115" s="206"/>
      <c r="LBY3115" s="206"/>
      <c r="LBZ3115" s="206"/>
      <c r="LCA3115" s="206"/>
      <c r="LCB3115" s="206"/>
      <c r="LCC3115" s="206"/>
      <c r="LCD3115" s="206"/>
      <c r="LCE3115" s="206"/>
      <c r="LCF3115" s="206"/>
      <c r="LCG3115" s="206"/>
      <c r="LCH3115" s="206"/>
      <c r="LCI3115" s="206"/>
      <c r="LCJ3115" s="206"/>
      <c r="LCK3115" s="206"/>
      <c r="LCL3115" s="206"/>
      <c r="LCM3115" s="206"/>
      <c r="LCN3115" s="206"/>
      <c r="LCO3115" s="206"/>
      <c r="LCP3115" s="206"/>
      <c r="LCQ3115" s="206"/>
      <c r="LCR3115" s="206"/>
      <c r="LCS3115" s="206"/>
      <c r="LCT3115" s="206"/>
      <c r="LCU3115" s="206"/>
      <c r="LCV3115" s="206"/>
      <c r="LCW3115" s="206"/>
      <c r="LCX3115" s="206"/>
      <c r="LCY3115" s="206"/>
      <c r="LCZ3115" s="206"/>
      <c r="LDA3115" s="206"/>
      <c r="LDB3115" s="206"/>
      <c r="LDC3115" s="206"/>
      <c r="LDD3115" s="206"/>
      <c r="LDE3115" s="206"/>
      <c r="LDF3115" s="206"/>
      <c r="LDG3115" s="206"/>
      <c r="LDH3115" s="206"/>
      <c r="LDI3115" s="206"/>
      <c r="LDJ3115" s="206"/>
      <c r="LDK3115" s="206"/>
      <c r="LDL3115" s="206"/>
      <c r="LDM3115" s="206"/>
      <c r="LDN3115" s="206"/>
      <c r="LDO3115" s="206"/>
      <c r="LDP3115" s="206"/>
      <c r="LDQ3115" s="206"/>
      <c r="LDR3115" s="206"/>
      <c r="LDS3115" s="206"/>
      <c r="LDT3115" s="206"/>
      <c r="LDU3115" s="206"/>
      <c r="LDV3115" s="206"/>
      <c r="LDW3115" s="206"/>
      <c r="LDX3115" s="206"/>
      <c r="LDY3115" s="206"/>
      <c r="LDZ3115" s="206"/>
      <c r="LEA3115" s="206"/>
      <c r="LEB3115" s="206"/>
      <c r="LEC3115" s="206"/>
      <c r="LED3115" s="206"/>
      <c r="LEE3115" s="206"/>
      <c r="LEF3115" s="206"/>
      <c r="LEG3115" s="206"/>
      <c r="LEH3115" s="206"/>
      <c r="LEI3115" s="206"/>
      <c r="LEJ3115" s="206"/>
      <c r="LEK3115" s="206"/>
      <c r="LEL3115" s="206"/>
      <c r="LEM3115" s="206"/>
      <c r="LEN3115" s="206"/>
      <c r="LEO3115" s="206"/>
      <c r="LEP3115" s="206"/>
      <c r="LEQ3115" s="206"/>
      <c r="LER3115" s="206"/>
      <c r="LES3115" s="206"/>
      <c r="LET3115" s="206"/>
      <c r="LEU3115" s="206"/>
      <c r="LEV3115" s="206"/>
      <c r="LEW3115" s="206"/>
      <c r="LEX3115" s="206"/>
      <c r="LEY3115" s="206"/>
      <c r="LEZ3115" s="206"/>
      <c r="LFA3115" s="206"/>
      <c r="LFB3115" s="206"/>
      <c r="LFC3115" s="206"/>
      <c r="LFD3115" s="206"/>
      <c r="LFE3115" s="206"/>
      <c r="LFF3115" s="206"/>
      <c r="LFG3115" s="206"/>
      <c r="LFH3115" s="206"/>
      <c r="LFI3115" s="206"/>
      <c r="LFJ3115" s="206"/>
      <c r="LFK3115" s="206"/>
      <c r="LFL3115" s="206"/>
      <c r="LFM3115" s="206"/>
      <c r="LFN3115" s="206"/>
      <c r="LFO3115" s="206"/>
      <c r="LFP3115" s="206"/>
      <c r="LFQ3115" s="206"/>
      <c r="LFR3115" s="206"/>
      <c r="LFS3115" s="206"/>
      <c r="LFT3115" s="206"/>
      <c r="LFU3115" s="206"/>
      <c r="LFV3115" s="206"/>
      <c r="LFW3115" s="206"/>
      <c r="LFX3115" s="206"/>
      <c r="LFY3115" s="206"/>
      <c r="LFZ3115" s="206"/>
      <c r="LGA3115" s="206"/>
      <c r="LGB3115" s="206"/>
      <c r="LGC3115" s="206"/>
      <c r="LGD3115" s="206"/>
      <c r="LGE3115" s="206"/>
      <c r="LGF3115" s="206"/>
      <c r="LGG3115" s="206"/>
      <c r="LGH3115" s="206"/>
      <c r="LGI3115" s="206"/>
      <c r="LGJ3115" s="206"/>
      <c r="LGK3115" s="206"/>
      <c r="LGL3115" s="206"/>
      <c r="LGM3115" s="206"/>
      <c r="LGN3115" s="206"/>
      <c r="LGO3115" s="206"/>
      <c r="LGP3115" s="206"/>
      <c r="LGQ3115" s="206"/>
      <c r="LGR3115" s="206"/>
      <c r="LGS3115" s="206"/>
      <c r="LGT3115" s="206"/>
      <c r="LGU3115" s="206"/>
      <c r="LGV3115" s="206"/>
      <c r="LGW3115" s="206"/>
      <c r="LGX3115" s="206"/>
      <c r="LGY3115" s="206"/>
      <c r="LGZ3115" s="206"/>
      <c r="LHA3115" s="206"/>
      <c r="LHB3115" s="206"/>
      <c r="LHC3115" s="206"/>
      <c r="LHD3115" s="206"/>
      <c r="LHE3115" s="206"/>
      <c r="LHF3115" s="206"/>
      <c r="LHG3115" s="206"/>
      <c r="LHH3115" s="206"/>
      <c r="LHI3115" s="206"/>
      <c r="LHJ3115" s="206"/>
      <c r="LHK3115" s="206"/>
      <c r="LHL3115" s="206"/>
      <c r="LHM3115" s="206"/>
      <c r="LHN3115" s="206"/>
      <c r="LHO3115" s="206"/>
      <c r="LHP3115" s="206"/>
      <c r="LHQ3115" s="206"/>
      <c r="LHR3115" s="206"/>
      <c r="LHS3115" s="206"/>
      <c r="LHT3115" s="206"/>
      <c r="LHU3115" s="206"/>
      <c r="LHV3115" s="206"/>
      <c r="LHW3115" s="206"/>
      <c r="LHX3115" s="206"/>
      <c r="LHY3115" s="206"/>
      <c r="LHZ3115" s="206"/>
      <c r="LIA3115" s="206"/>
      <c r="LIB3115" s="206"/>
      <c r="LIC3115" s="206"/>
      <c r="LID3115" s="206"/>
      <c r="LIE3115" s="206"/>
      <c r="LIF3115" s="206"/>
      <c r="LIG3115" s="206"/>
      <c r="LIH3115" s="206"/>
      <c r="LII3115" s="206"/>
      <c r="LIJ3115" s="206"/>
      <c r="LIK3115" s="206"/>
      <c r="LIL3115" s="206"/>
      <c r="LIM3115" s="206"/>
      <c r="LIN3115" s="206"/>
      <c r="LIO3115" s="206"/>
      <c r="LIP3115" s="206"/>
      <c r="LIQ3115" s="206"/>
      <c r="LIR3115" s="206"/>
      <c r="LIS3115" s="206"/>
      <c r="LIT3115" s="206"/>
      <c r="LIU3115" s="206"/>
      <c r="LIV3115" s="206"/>
      <c r="LIW3115" s="206"/>
      <c r="LIX3115" s="206"/>
      <c r="LIY3115" s="206"/>
      <c r="LIZ3115" s="206"/>
      <c r="LJA3115" s="206"/>
      <c r="LJB3115" s="206"/>
      <c r="LJC3115" s="206"/>
      <c r="LJD3115" s="206"/>
      <c r="LJE3115" s="206"/>
      <c r="LJF3115" s="206"/>
      <c r="LJG3115" s="206"/>
      <c r="LJH3115" s="206"/>
      <c r="LJI3115" s="206"/>
      <c r="LJJ3115" s="206"/>
      <c r="LJK3115" s="206"/>
      <c r="LJL3115" s="206"/>
      <c r="LJM3115" s="206"/>
      <c r="LJN3115" s="206"/>
      <c r="LJO3115" s="206"/>
      <c r="LJP3115" s="206"/>
      <c r="LJQ3115" s="206"/>
      <c r="LJR3115" s="206"/>
      <c r="LJS3115" s="206"/>
      <c r="LJT3115" s="206"/>
      <c r="LJU3115" s="206"/>
      <c r="LJV3115" s="206"/>
      <c r="LJW3115" s="206"/>
      <c r="LJX3115" s="206"/>
      <c r="LJY3115" s="206"/>
      <c r="LJZ3115" s="206"/>
      <c r="LKA3115" s="206"/>
      <c r="LKB3115" s="206"/>
      <c r="LKC3115" s="206"/>
      <c r="LKD3115" s="206"/>
      <c r="LKE3115" s="206"/>
      <c r="LKF3115" s="206"/>
      <c r="LKG3115" s="206"/>
      <c r="LKH3115" s="206"/>
      <c r="LKI3115" s="206"/>
      <c r="LKJ3115" s="206"/>
      <c r="LKK3115" s="206"/>
      <c r="LKL3115" s="206"/>
      <c r="LKM3115" s="206"/>
      <c r="LKN3115" s="206"/>
      <c r="LKO3115" s="206"/>
      <c r="LKP3115" s="206"/>
      <c r="LKQ3115" s="206"/>
      <c r="LKR3115" s="206"/>
      <c r="LKS3115" s="206"/>
      <c r="LKT3115" s="206"/>
      <c r="LKU3115" s="206"/>
      <c r="LKV3115" s="206"/>
      <c r="LKW3115" s="206"/>
      <c r="LKX3115" s="206"/>
      <c r="LKY3115" s="206"/>
      <c r="LKZ3115" s="206"/>
      <c r="LLA3115" s="206"/>
      <c r="LLB3115" s="206"/>
      <c r="LLC3115" s="206"/>
      <c r="LLD3115" s="206"/>
      <c r="LLE3115" s="206"/>
      <c r="LLF3115" s="206"/>
      <c r="LLG3115" s="206"/>
      <c r="LLH3115" s="206"/>
      <c r="LLI3115" s="206"/>
      <c r="LLJ3115" s="206"/>
      <c r="LLK3115" s="206"/>
      <c r="LLL3115" s="206"/>
      <c r="LLM3115" s="206"/>
      <c r="LLN3115" s="206"/>
      <c r="LLO3115" s="206"/>
      <c r="LLP3115" s="206"/>
      <c r="LLQ3115" s="206"/>
      <c r="LLR3115" s="206"/>
      <c r="LLS3115" s="206"/>
      <c r="LLT3115" s="206"/>
      <c r="LLU3115" s="206"/>
      <c r="LLV3115" s="206"/>
      <c r="LLW3115" s="206"/>
      <c r="LLX3115" s="206"/>
      <c r="LLY3115" s="206"/>
      <c r="LLZ3115" s="206"/>
      <c r="LMA3115" s="206"/>
      <c r="LMB3115" s="206"/>
      <c r="LMC3115" s="206"/>
      <c r="LMD3115" s="206"/>
      <c r="LME3115" s="206"/>
      <c r="LMF3115" s="206"/>
      <c r="LMG3115" s="206"/>
      <c r="LMH3115" s="206"/>
      <c r="LMI3115" s="206"/>
      <c r="LMJ3115" s="206"/>
      <c r="LMK3115" s="206"/>
      <c r="LML3115" s="206"/>
      <c r="LMM3115" s="206"/>
      <c r="LMN3115" s="206"/>
      <c r="LMO3115" s="206"/>
      <c r="LMP3115" s="206"/>
      <c r="LMQ3115" s="206"/>
      <c r="LMR3115" s="206"/>
      <c r="LMS3115" s="206"/>
      <c r="LMT3115" s="206"/>
      <c r="LMU3115" s="206"/>
      <c r="LMV3115" s="206"/>
      <c r="LMW3115" s="206"/>
      <c r="LMX3115" s="206"/>
      <c r="LMY3115" s="206"/>
      <c r="LMZ3115" s="206"/>
      <c r="LNA3115" s="206"/>
      <c r="LNB3115" s="206"/>
      <c r="LNC3115" s="206"/>
      <c r="LND3115" s="206"/>
      <c r="LNE3115" s="206"/>
      <c r="LNF3115" s="206"/>
      <c r="LNG3115" s="206"/>
      <c r="LNH3115" s="206"/>
      <c r="LNI3115" s="206"/>
      <c r="LNJ3115" s="206"/>
      <c r="LNK3115" s="206"/>
      <c r="LNL3115" s="206"/>
      <c r="LNM3115" s="206"/>
      <c r="LNN3115" s="206"/>
      <c r="LNO3115" s="206"/>
      <c r="LNP3115" s="206"/>
      <c r="LNQ3115" s="206"/>
      <c r="LNR3115" s="206"/>
      <c r="LNS3115" s="206"/>
      <c r="LNT3115" s="206"/>
      <c r="LNU3115" s="206"/>
      <c r="LNV3115" s="206"/>
      <c r="LNW3115" s="206"/>
      <c r="LNX3115" s="206"/>
      <c r="LNY3115" s="206"/>
      <c r="LNZ3115" s="206"/>
      <c r="LOA3115" s="206"/>
      <c r="LOB3115" s="206"/>
      <c r="LOC3115" s="206"/>
      <c r="LOD3115" s="206"/>
      <c r="LOE3115" s="206"/>
      <c r="LOF3115" s="206"/>
      <c r="LOG3115" s="206"/>
      <c r="LOH3115" s="206"/>
      <c r="LOI3115" s="206"/>
      <c r="LOJ3115" s="206"/>
      <c r="LOK3115" s="206"/>
      <c r="LOL3115" s="206"/>
      <c r="LOM3115" s="206"/>
      <c r="LON3115" s="206"/>
      <c r="LOO3115" s="206"/>
      <c r="LOP3115" s="206"/>
      <c r="LOQ3115" s="206"/>
      <c r="LOR3115" s="206"/>
      <c r="LOS3115" s="206"/>
      <c r="LOT3115" s="206"/>
      <c r="LOU3115" s="206"/>
      <c r="LOV3115" s="206"/>
      <c r="LOW3115" s="206"/>
      <c r="LOX3115" s="206"/>
      <c r="LOY3115" s="206"/>
      <c r="LOZ3115" s="206"/>
      <c r="LPA3115" s="206"/>
      <c r="LPB3115" s="206"/>
      <c r="LPC3115" s="206"/>
      <c r="LPD3115" s="206"/>
      <c r="LPE3115" s="206"/>
      <c r="LPF3115" s="206"/>
      <c r="LPG3115" s="206"/>
      <c r="LPH3115" s="206"/>
      <c r="LPI3115" s="206"/>
      <c r="LPJ3115" s="206"/>
      <c r="LPK3115" s="206"/>
      <c r="LPL3115" s="206"/>
      <c r="LPM3115" s="206"/>
      <c r="LPN3115" s="206"/>
      <c r="LPO3115" s="206"/>
      <c r="LPP3115" s="206"/>
      <c r="LPQ3115" s="206"/>
      <c r="LPR3115" s="206"/>
      <c r="LPS3115" s="206"/>
      <c r="LPT3115" s="206"/>
      <c r="LPU3115" s="206"/>
      <c r="LPV3115" s="206"/>
      <c r="LPW3115" s="206"/>
      <c r="LPX3115" s="206"/>
      <c r="LPY3115" s="206"/>
      <c r="LPZ3115" s="206"/>
      <c r="LQA3115" s="206"/>
      <c r="LQB3115" s="206"/>
      <c r="LQC3115" s="206"/>
      <c r="LQD3115" s="206"/>
      <c r="LQE3115" s="206"/>
      <c r="LQF3115" s="206"/>
      <c r="LQG3115" s="206"/>
      <c r="LQH3115" s="206"/>
      <c r="LQI3115" s="206"/>
      <c r="LQJ3115" s="206"/>
      <c r="LQK3115" s="206"/>
      <c r="LQL3115" s="206"/>
      <c r="LQM3115" s="206"/>
      <c r="LQN3115" s="206"/>
      <c r="LQO3115" s="206"/>
      <c r="LQP3115" s="206"/>
      <c r="LQQ3115" s="206"/>
      <c r="LQR3115" s="206"/>
      <c r="LQS3115" s="206"/>
      <c r="LQT3115" s="206"/>
      <c r="LQU3115" s="206"/>
      <c r="LQV3115" s="206"/>
      <c r="LQW3115" s="206"/>
      <c r="LQX3115" s="206"/>
      <c r="LQY3115" s="206"/>
      <c r="LQZ3115" s="206"/>
      <c r="LRA3115" s="206"/>
      <c r="LRB3115" s="206"/>
      <c r="LRC3115" s="206"/>
      <c r="LRD3115" s="206"/>
      <c r="LRE3115" s="206"/>
      <c r="LRF3115" s="206"/>
      <c r="LRG3115" s="206"/>
      <c r="LRH3115" s="206"/>
      <c r="LRI3115" s="206"/>
      <c r="LRJ3115" s="206"/>
      <c r="LRK3115" s="206"/>
      <c r="LRL3115" s="206"/>
      <c r="LRM3115" s="206"/>
      <c r="LRN3115" s="206"/>
      <c r="LRO3115" s="206"/>
      <c r="LRP3115" s="206"/>
      <c r="LRQ3115" s="206"/>
      <c r="LRR3115" s="206"/>
      <c r="LRS3115" s="206"/>
      <c r="LRT3115" s="206"/>
      <c r="LRU3115" s="206"/>
      <c r="LRV3115" s="206"/>
      <c r="LRW3115" s="206"/>
      <c r="LRX3115" s="206"/>
      <c r="LRY3115" s="206"/>
      <c r="LRZ3115" s="206"/>
      <c r="LSA3115" s="206"/>
      <c r="LSB3115" s="206"/>
      <c r="LSC3115" s="206"/>
      <c r="LSD3115" s="206"/>
      <c r="LSE3115" s="206"/>
      <c r="LSF3115" s="206"/>
      <c r="LSG3115" s="206"/>
      <c r="LSH3115" s="206"/>
      <c r="LSI3115" s="206"/>
      <c r="LSJ3115" s="206"/>
      <c r="LSK3115" s="206"/>
      <c r="LSL3115" s="206"/>
      <c r="LSM3115" s="206"/>
      <c r="LSN3115" s="206"/>
      <c r="LSO3115" s="206"/>
      <c r="LSP3115" s="206"/>
      <c r="LSQ3115" s="206"/>
      <c r="LSR3115" s="206"/>
      <c r="LSS3115" s="206"/>
      <c r="LST3115" s="206"/>
      <c r="LSU3115" s="206"/>
      <c r="LSV3115" s="206"/>
      <c r="LSW3115" s="206"/>
      <c r="LSX3115" s="206"/>
      <c r="LSY3115" s="206"/>
      <c r="LSZ3115" s="206"/>
      <c r="LTA3115" s="206"/>
      <c r="LTB3115" s="206"/>
      <c r="LTC3115" s="206"/>
      <c r="LTD3115" s="206"/>
      <c r="LTE3115" s="206"/>
      <c r="LTF3115" s="206"/>
      <c r="LTG3115" s="206"/>
      <c r="LTH3115" s="206"/>
      <c r="LTI3115" s="206"/>
      <c r="LTJ3115" s="206"/>
      <c r="LTK3115" s="206"/>
      <c r="LTL3115" s="206"/>
      <c r="LTM3115" s="206"/>
      <c r="LTN3115" s="206"/>
      <c r="LTO3115" s="206"/>
      <c r="LTP3115" s="206"/>
      <c r="LTQ3115" s="206"/>
      <c r="LTR3115" s="206"/>
      <c r="LTS3115" s="206"/>
      <c r="LTT3115" s="206"/>
      <c r="LTU3115" s="206"/>
      <c r="LTV3115" s="206"/>
      <c r="LTW3115" s="206"/>
      <c r="LTX3115" s="206"/>
      <c r="LTY3115" s="206"/>
      <c r="LTZ3115" s="206"/>
      <c r="LUA3115" s="206"/>
      <c r="LUB3115" s="206"/>
      <c r="LUC3115" s="206"/>
      <c r="LUD3115" s="206"/>
      <c r="LUE3115" s="206"/>
      <c r="LUF3115" s="206"/>
      <c r="LUG3115" s="206"/>
      <c r="LUH3115" s="206"/>
      <c r="LUI3115" s="206"/>
      <c r="LUJ3115" s="206"/>
      <c r="LUK3115" s="206"/>
      <c r="LUL3115" s="206"/>
      <c r="LUM3115" s="206"/>
      <c r="LUN3115" s="206"/>
      <c r="LUO3115" s="206"/>
      <c r="LUP3115" s="206"/>
      <c r="LUQ3115" s="206"/>
      <c r="LUR3115" s="206"/>
      <c r="LUS3115" s="206"/>
      <c r="LUT3115" s="206"/>
      <c r="LUU3115" s="206"/>
      <c r="LUV3115" s="206"/>
      <c r="LUW3115" s="206"/>
      <c r="LUX3115" s="206"/>
      <c r="LUY3115" s="206"/>
      <c r="LUZ3115" s="206"/>
      <c r="LVA3115" s="206"/>
      <c r="LVB3115" s="206"/>
      <c r="LVC3115" s="206"/>
      <c r="LVD3115" s="206"/>
      <c r="LVE3115" s="206"/>
      <c r="LVF3115" s="206"/>
      <c r="LVG3115" s="206"/>
      <c r="LVH3115" s="206"/>
      <c r="LVI3115" s="206"/>
      <c r="LVJ3115" s="206"/>
      <c r="LVK3115" s="206"/>
      <c r="LVL3115" s="206"/>
      <c r="LVM3115" s="206"/>
      <c r="LVN3115" s="206"/>
      <c r="LVO3115" s="206"/>
      <c r="LVP3115" s="206"/>
      <c r="LVQ3115" s="206"/>
      <c r="LVR3115" s="206"/>
      <c r="LVS3115" s="206"/>
      <c r="LVT3115" s="206"/>
      <c r="LVU3115" s="206"/>
      <c r="LVV3115" s="206"/>
      <c r="LVW3115" s="206"/>
      <c r="LVX3115" s="206"/>
      <c r="LVY3115" s="206"/>
      <c r="LVZ3115" s="206"/>
      <c r="LWA3115" s="206"/>
      <c r="LWB3115" s="206"/>
      <c r="LWC3115" s="206"/>
      <c r="LWD3115" s="206"/>
      <c r="LWE3115" s="206"/>
      <c r="LWF3115" s="206"/>
      <c r="LWG3115" s="206"/>
      <c r="LWH3115" s="206"/>
      <c r="LWI3115" s="206"/>
      <c r="LWJ3115" s="206"/>
      <c r="LWK3115" s="206"/>
      <c r="LWL3115" s="206"/>
      <c r="LWM3115" s="206"/>
      <c r="LWN3115" s="206"/>
      <c r="LWO3115" s="206"/>
      <c r="LWP3115" s="206"/>
      <c r="LWQ3115" s="206"/>
      <c r="LWR3115" s="206"/>
      <c r="LWS3115" s="206"/>
      <c r="LWT3115" s="206"/>
      <c r="LWU3115" s="206"/>
      <c r="LWV3115" s="206"/>
      <c r="LWW3115" s="206"/>
      <c r="LWX3115" s="206"/>
      <c r="LWY3115" s="206"/>
      <c r="LWZ3115" s="206"/>
      <c r="LXA3115" s="206"/>
      <c r="LXB3115" s="206"/>
      <c r="LXC3115" s="206"/>
      <c r="LXD3115" s="206"/>
      <c r="LXE3115" s="206"/>
      <c r="LXF3115" s="206"/>
      <c r="LXG3115" s="206"/>
      <c r="LXH3115" s="206"/>
      <c r="LXI3115" s="206"/>
      <c r="LXJ3115" s="206"/>
      <c r="LXK3115" s="206"/>
      <c r="LXL3115" s="206"/>
      <c r="LXM3115" s="206"/>
      <c r="LXN3115" s="206"/>
      <c r="LXO3115" s="206"/>
      <c r="LXP3115" s="206"/>
      <c r="LXQ3115" s="206"/>
      <c r="LXR3115" s="206"/>
      <c r="LXS3115" s="206"/>
      <c r="LXT3115" s="206"/>
      <c r="LXU3115" s="206"/>
      <c r="LXV3115" s="206"/>
      <c r="LXW3115" s="206"/>
      <c r="LXX3115" s="206"/>
      <c r="LXY3115" s="206"/>
      <c r="LXZ3115" s="206"/>
      <c r="LYA3115" s="206"/>
      <c r="LYB3115" s="206"/>
      <c r="LYC3115" s="206"/>
      <c r="LYD3115" s="206"/>
      <c r="LYE3115" s="206"/>
      <c r="LYF3115" s="206"/>
      <c r="LYG3115" s="206"/>
      <c r="LYH3115" s="206"/>
      <c r="LYI3115" s="206"/>
      <c r="LYJ3115" s="206"/>
      <c r="LYK3115" s="206"/>
      <c r="LYL3115" s="206"/>
      <c r="LYM3115" s="206"/>
      <c r="LYN3115" s="206"/>
      <c r="LYO3115" s="206"/>
      <c r="LYP3115" s="206"/>
      <c r="LYQ3115" s="206"/>
      <c r="LYR3115" s="206"/>
      <c r="LYS3115" s="206"/>
      <c r="LYT3115" s="206"/>
      <c r="LYU3115" s="206"/>
      <c r="LYV3115" s="206"/>
      <c r="LYW3115" s="206"/>
      <c r="LYX3115" s="206"/>
      <c r="LYY3115" s="206"/>
      <c r="LYZ3115" s="206"/>
      <c r="LZA3115" s="206"/>
      <c r="LZB3115" s="206"/>
      <c r="LZC3115" s="206"/>
      <c r="LZD3115" s="206"/>
      <c r="LZE3115" s="206"/>
      <c r="LZF3115" s="206"/>
      <c r="LZG3115" s="206"/>
      <c r="LZH3115" s="206"/>
      <c r="LZI3115" s="206"/>
      <c r="LZJ3115" s="206"/>
      <c r="LZK3115" s="206"/>
      <c r="LZL3115" s="206"/>
      <c r="LZM3115" s="206"/>
      <c r="LZN3115" s="206"/>
      <c r="LZO3115" s="206"/>
      <c r="LZP3115" s="206"/>
      <c r="LZQ3115" s="206"/>
      <c r="LZR3115" s="206"/>
      <c r="LZS3115" s="206"/>
      <c r="LZT3115" s="206"/>
      <c r="LZU3115" s="206"/>
      <c r="LZV3115" s="206"/>
      <c r="LZW3115" s="206"/>
      <c r="LZX3115" s="206"/>
      <c r="LZY3115" s="206"/>
      <c r="LZZ3115" s="206"/>
      <c r="MAA3115" s="206"/>
      <c r="MAB3115" s="206"/>
      <c r="MAC3115" s="206"/>
      <c r="MAD3115" s="206"/>
      <c r="MAE3115" s="206"/>
      <c r="MAF3115" s="206"/>
      <c r="MAG3115" s="206"/>
      <c r="MAH3115" s="206"/>
      <c r="MAI3115" s="206"/>
      <c r="MAJ3115" s="206"/>
      <c r="MAK3115" s="206"/>
      <c r="MAL3115" s="206"/>
      <c r="MAM3115" s="206"/>
      <c r="MAN3115" s="206"/>
      <c r="MAO3115" s="206"/>
      <c r="MAP3115" s="206"/>
      <c r="MAQ3115" s="206"/>
      <c r="MAR3115" s="206"/>
      <c r="MAS3115" s="206"/>
      <c r="MAT3115" s="206"/>
      <c r="MAU3115" s="206"/>
      <c r="MAV3115" s="206"/>
      <c r="MAW3115" s="206"/>
      <c r="MAX3115" s="206"/>
      <c r="MAY3115" s="206"/>
      <c r="MAZ3115" s="206"/>
      <c r="MBA3115" s="206"/>
      <c r="MBB3115" s="206"/>
      <c r="MBC3115" s="206"/>
      <c r="MBD3115" s="206"/>
      <c r="MBE3115" s="206"/>
      <c r="MBF3115" s="206"/>
      <c r="MBG3115" s="206"/>
      <c r="MBH3115" s="206"/>
      <c r="MBI3115" s="206"/>
      <c r="MBJ3115" s="206"/>
      <c r="MBK3115" s="206"/>
      <c r="MBL3115" s="206"/>
      <c r="MBM3115" s="206"/>
      <c r="MBN3115" s="206"/>
      <c r="MBO3115" s="206"/>
      <c r="MBP3115" s="206"/>
      <c r="MBQ3115" s="206"/>
      <c r="MBR3115" s="206"/>
      <c r="MBS3115" s="206"/>
      <c r="MBT3115" s="206"/>
      <c r="MBU3115" s="206"/>
      <c r="MBV3115" s="206"/>
      <c r="MBW3115" s="206"/>
      <c r="MBX3115" s="206"/>
      <c r="MBY3115" s="206"/>
      <c r="MBZ3115" s="206"/>
      <c r="MCA3115" s="206"/>
      <c r="MCB3115" s="206"/>
      <c r="MCC3115" s="206"/>
      <c r="MCD3115" s="206"/>
      <c r="MCE3115" s="206"/>
      <c r="MCF3115" s="206"/>
      <c r="MCG3115" s="206"/>
      <c r="MCH3115" s="206"/>
      <c r="MCI3115" s="206"/>
      <c r="MCJ3115" s="206"/>
      <c r="MCK3115" s="206"/>
      <c r="MCL3115" s="206"/>
      <c r="MCM3115" s="206"/>
      <c r="MCN3115" s="206"/>
      <c r="MCO3115" s="206"/>
      <c r="MCP3115" s="206"/>
      <c r="MCQ3115" s="206"/>
      <c r="MCR3115" s="206"/>
      <c r="MCS3115" s="206"/>
      <c r="MCT3115" s="206"/>
      <c r="MCU3115" s="206"/>
      <c r="MCV3115" s="206"/>
      <c r="MCW3115" s="206"/>
      <c r="MCX3115" s="206"/>
      <c r="MCY3115" s="206"/>
      <c r="MCZ3115" s="206"/>
      <c r="MDA3115" s="206"/>
      <c r="MDB3115" s="206"/>
      <c r="MDC3115" s="206"/>
      <c r="MDD3115" s="206"/>
      <c r="MDE3115" s="206"/>
      <c r="MDF3115" s="206"/>
      <c r="MDG3115" s="206"/>
      <c r="MDH3115" s="206"/>
      <c r="MDI3115" s="206"/>
      <c r="MDJ3115" s="206"/>
      <c r="MDK3115" s="206"/>
      <c r="MDL3115" s="206"/>
      <c r="MDM3115" s="206"/>
      <c r="MDN3115" s="206"/>
      <c r="MDO3115" s="206"/>
      <c r="MDP3115" s="206"/>
      <c r="MDQ3115" s="206"/>
      <c r="MDR3115" s="206"/>
      <c r="MDS3115" s="206"/>
      <c r="MDT3115" s="206"/>
      <c r="MDU3115" s="206"/>
      <c r="MDV3115" s="206"/>
      <c r="MDW3115" s="206"/>
      <c r="MDX3115" s="206"/>
      <c r="MDY3115" s="206"/>
      <c r="MDZ3115" s="206"/>
      <c r="MEA3115" s="206"/>
      <c r="MEB3115" s="206"/>
      <c r="MEC3115" s="206"/>
      <c r="MED3115" s="206"/>
      <c r="MEE3115" s="206"/>
      <c r="MEF3115" s="206"/>
      <c r="MEG3115" s="206"/>
      <c r="MEH3115" s="206"/>
      <c r="MEI3115" s="206"/>
      <c r="MEJ3115" s="206"/>
      <c r="MEK3115" s="206"/>
      <c r="MEL3115" s="206"/>
      <c r="MEM3115" s="206"/>
      <c r="MEN3115" s="206"/>
      <c r="MEO3115" s="206"/>
      <c r="MEP3115" s="206"/>
      <c r="MEQ3115" s="206"/>
      <c r="MER3115" s="206"/>
      <c r="MES3115" s="206"/>
      <c r="MET3115" s="206"/>
      <c r="MEU3115" s="206"/>
      <c r="MEV3115" s="206"/>
      <c r="MEW3115" s="206"/>
      <c r="MEX3115" s="206"/>
      <c r="MEY3115" s="206"/>
      <c r="MEZ3115" s="206"/>
      <c r="MFA3115" s="206"/>
      <c r="MFB3115" s="206"/>
      <c r="MFC3115" s="206"/>
      <c r="MFD3115" s="206"/>
      <c r="MFE3115" s="206"/>
      <c r="MFF3115" s="206"/>
      <c r="MFG3115" s="206"/>
      <c r="MFH3115" s="206"/>
      <c r="MFI3115" s="206"/>
      <c r="MFJ3115" s="206"/>
      <c r="MFK3115" s="206"/>
      <c r="MFL3115" s="206"/>
      <c r="MFM3115" s="206"/>
      <c r="MFN3115" s="206"/>
      <c r="MFO3115" s="206"/>
      <c r="MFP3115" s="206"/>
      <c r="MFQ3115" s="206"/>
      <c r="MFR3115" s="206"/>
      <c r="MFS3115" s="206"/>
      <c r="MFT3115" s="206"/>
      <c r="MFU3115" s="206"/>
      <c r="MFV3115" s="206"/>
      <c r="MFW3115" s="206"/>
      <c r="MFX3115" s="206"/>
      <c r="MFY3115" s="206"/>
      <c r="MFZ3115" s="206"/>
      <c r="MGA3115" s="206"/>
      <c r="MGB3115" s="206"/>
      <c r="MGC3115" s="206"/>
      <c r="MGD3115" s="206"/>
      <c r="MGE3115" s="206"/>
      <c r="MGF3115" s="206"/>
      <c r="MGG3115" s="206"/>
      <c r="MGH3115" s="206"/>
      <c r="MGI3115" s="206"/>
      <c r="MGJ3115" s="206"/>
      <c r="MGK3115" s="206"/>
      <c r="MGL3115" s="206"/>
      <c r="MGM3115" s="206"/>
      <c r="MGN3115" s="206"/>
      <c r="MGO3115" s="206"/>
      <c r="MGP3115" s="206"/>
      <c r="MGQ3115" s="206"/>
      <c r="MGR3115" s="206"/>
      <c r="MGS3115" s="206"/>
      <c r="MGT3115" s="206"/>
      <c r="MGU3115" s="206"/>
      <c r="MGV3115" s="206"/>
      <c r="MGW3115" s="206"/>
      <c r="MGX3115" s="206"/>
      <c r="MGY3115" s="206"/>
      <c r="MGZ3115" s="206"/>
      <c r="MHA3115" s="206"/>
      <c r="MHB3115" s="206"/>
      <c r="MHC3115" s="206"/>
      <c r="MHD3115" s="206"/>
      <c r="MHE3115" s="206"/>
      <c r="MHF3115" s="206"/>
      <c r="MHG3115" s="206"/>
      <c r="MHH3115" s="206"/>
      <c r="MHI3115" s="206"/>
      <c r="MHJ3115" s="206"/>
      <c r="MHK3115" s="206"/>
      <c r="MHL3115" s="206"/>
      <c r="MHM3115" s="206"/>
      <c r="MHN3115" s="206"/>
      <c r="MHO3115" s="206"/>
      <c r="MHP3115" s="206"/>
      <c r="MHQ3115" s="206"/>
      <c r="MHR3115" s="206"/>
      <c r="MHS3115" s="206"/>
      <c r="MHT3115" s="206"/>
      <c r="MHU3115" s="206"/>
      <c r="MHV3115" s="206"/>
      <c r="MHW3115" s="206"/>
      <c r="MHX3115" s="206"/>
      <c r="MHY3115" s="206"/>
      <c r="MHZ3115" s="206"/>
      <c r="MIA3115" s="206"/>
      <c r="MIB3115" s="206"/>
      <c r="MIC3115" s="206"/>
      <c r="MID3115" s="206"/>
      <c r="MIE3115" s="206"/>
      <c r="MIF3115" s="206"/>
      <c r="MIG3115" s="206"/>
      <c r="MIH3115" s="206"/>
      <c r="MII3115" s="206"/>
      <c r="MIJ3115" s="206"/>
      <c r="MIK3115" s="206"/>
      <c r="MIL3115" s="206"/>
      <c r="MIM3115" s="206"/>
      <c r="MIN3115" s="206"/>
      <c r="MIO3115" s="206"/>
      <c r="MIP3115" s="206"/>
      <c r="MIQ3115" s="206"/>
      <c r="MIR3115" s="206"/>
      <c r="MIS3115" s="206"/>
      <c r="MIT3115" s="206"/>
      <c r="MIU3115" s="206"/>
      <c r="MIV3115" s="206"/>
      <c r="MIW3115" s="206"/>
      <c r="MIX3115" s="206"/>
      <c r="MIY3115" s="206"/>
      <c r="MIZ3115" s="206"/>
      <c r="MJA3115" s="206"/>
      <c r="MJB3115" s="206"/>
      <c r="MJC3115" s="206"/>
      <c r="MJD3115" s="206"/>
      <c r="MJE3115" s="206"/>
      <c r="MJF3115" s="206"/>
      <c r="MJG3115" s="206"/>
      <c r="MJH3115" s="206"/>
      <c r="MJI3115" s="206"/>
      <c r="MJJ3115" s="206"/>
      <c r="MJK3115" s="206"/>
      <c r="MJL3115" s="206"/>
      <c r="MJM3115" s="206"/>
      <c r="MJN3115" s="206"/>
      <c r="MJO3115" s="206"/>
      <c r="MJP3115" s="206"/>
      <c r="MJQ3115" s="206"/>
      <c r="MJR3115" s="206"/>
      <c r="MJS3115" s="206"/>
      <c r="MJT3115" s="206"/>
      <c r="MJU3115" s="206"/>
      <c r="MJV3115" s="206"/>
      <c r="MJW3115" s="206"/>
      <c r="MJX3115" s="206"/>
      <c r="MJY3115" s="206"/>
      <c r="MJZ3115" s="206"/>
      <c r="MKA3115" s="206"/>
      <c r="MKB3115" s="206"/>
      <c r="MKC3115" s="206"/>
      <c r="MKD3115" s="206"/>
      <c r="MKE3115" s="206"/>
      <c r="MKF3115" s="206"/>
      <c r="MKG3115" s="206"/>
      <c r="MKH3115" s="206"/>
      <c r="MKI3115" s="206"/>
      <c r="MKJ3115" s="206"/>
      <c r="MKK3115" s="206"/>
      <c r="MKL3115" s="206"/>
      <c r="MKM3115" s="206"/>
      <c r="MKN3115" s="206"/>
      <c r="MKO3115" s="206"/>
      <c r="MKP3115" s="206"/>
      <c r="MKQ3115" s="206"/>
      <c r="MKR3115" s="206"/>
      <c r="MKS3115" s="206"/>
      <c r="MKT3115" s="206"/>
      <c r="MKU3115" s="206"/>
      <c r="MKV3115" s="206"/>
      <c r="MKW3115" s="206"/>
      <c r="MKX3115" s="206"/>
      <c r="MKY3115" s="206"/>
      <c r="MKZ3115" s="206"/>
      <c r="MLA3115" s="206"/>
      <c r="MLB3115" s="206"/>
      <c r="MLC3115" s="206"/>
      <c r="MLD3115" s="206"/>
      <c r="MLE3115" s="206"/>
      <c r="MLF3115" s="206"/>
      <c r="MLG3115" s="206"/>
      <c r="MLH3115" s="206"/>
      <c r="MLI3115" s="206"/>
      <c r="MLJ3115" s="206"/>
      <c r="MLK3115" s="206"/>
      <c r="MLL3115" s="206"/>
      <c r="MLM3115" s="206"/>
      <c r="MLN3115" s="206"/>
      <c r="MLO3115" s="206"/>
      <c r="MLP3115" s="206"/>
      <c r="MLQ3115" s="206"/>
      <c r="MLR3115" s="206"/>
      <c r="MLS3115" s="206"/>
      <c r="MLT3115" s="206"/>
      <c r="MLU3115" s="206"/>
      <c r="MLV3115" s="206"/>
      <c r="MLW3115" s="206"/>
      <c r="MLX3115" s="206"/>
      <c r="MLY3115" s="206"/>
      <c r="MLZ3115" s="206"/>
      <c r="MMA3115" s="206"/>
      <c r="MMB3115" s="206"/>
      <c r="MMC3115" s="206"/>
      <c r="MMD3115" s="206"/>
      <c r="MME3115" s="206"/>
      <c r="MMF3115" s="206"/>
      <c r="MMG3115" s="206"/>
      <c r="MMH3115" s="206"/>
      <c r="MMI3115" s="206"/>
      <c r="MMJ3115" s="206"/>
      <c r="MMK3115" s="206"/>
      <c r="MML3115" s="206"/>
      <c r="MMM3115" s="206"/>
      <c r="MMN3115" s="206"/>
      <c r="MMO3115" s="206"/>
      <c r="MMP3115" s="206"/>
      <c r="MMQ3115" s="206"/>
      <c r="MMR3115" s="206"/>
      <c r="MMS3115" s="206"/>
      <c r="MMT3115" s="206"/>
      <c r="MMU3115" s="206"/>
      <c r="MMV3115" s="206"/>
      <c r="MMW3115" s="206"/>
      <c r="MMX3115" s="206"/>
      <c r="MMY3115" s="206"/>
      <c r="MMZ3115" s="206"/>
      <c r="MNA3115" s="206"/>
      <c r="MNB3115" s="206"/>
      <c r="MNC3115" s="206"/>
      <c r="MND3115" s="206"/>
      <c r="MNE3115" s="206"/>
      <c r="MNF3115" s="206"/>
      <c r="MNG3115" s="206"/>
      <c r="MNH3115" s="206"/>
      <c r="MNI3115" s="206"/>
      <c r="MNJ3115" s="206"/>
      <c r="MNK3115" s="206"/>
      <c r="MNL3115" s="206"/>
      <c r="MNM3115" s="206"/>
      <c r="MNN3115" s="206"/>
      <c r="MNO3115" s="206"/>
      <c r="MNP3115" s="206"/>
      <c r="MNQ3115" s="206"/>
      <c r="MNR3115" s="206"/>
      <c r="MNS3115" s="206"/>
      <c r="MNT3115" s="206"/>
      <c r="MNU3115" s="206"/>
      <c r="MNV3115" s="206"/>
      <c r="MNW3115" s="206"/>
      <c r="MNX3115" s="206"/>
      <c r="MNY3115" s="206"/>
      <c r="MNZ3115" s="206"/>
      <c r="MOA3115" s="206"/>
      <c r="MOB3115" s="206"/>
      <c r="MOC3115" s="206"/>
      <c r="MOD3115" s="206"/>
      <c r="MOE3115" s="206"/>
      <c r="MOF3115" s="206"/>
      <c r="MOG3115" s="206"/>
      <c r="MOH3115" s="206"/>
      <c r="MOI3115" s="206"/>
      <c r="MOJ3115" s="206"/>
      <c r="MOK3115" s="206"/>
      <c r="MOL3115" s="206"/>
      <c r="MOM3115" s="206"/>
      <c r="MON3115" s="206"/>
      <c r="MOO3115" s="206"/>
      <c r="MOP3115" s="206"/>
      <c r="MOQ3115" s="206"/>
      <c r="MOR3115" s="206"/>
      <c r="MOS3115" s="206"/>
      <c r="MOT3115" s="206"/>
      <c r="MOU3115" s="206"/>
      <c r="MOV3115" s="206"/>
      <c r="MOW3115" s="206"/>
      <c r="MOX3115" s="206"/>
      <c r="MOY3115" s="206"/>
      <c r="MOZ3115" s="206"/>
      <c r="MPA3115" s="206"/>
      <c r="MPB3115" s="206"/>
      <c r="MPC3115" s="206"/>
      <c r="MPD3115" s="206"/>
      <c r="MPE3115" s="206"/>
      <c r="MPF3115" s="206"/>
      <c r="MPG3115" s="206"/>
      <c r="MPH3115" s="206"/>
      <c r="MPI3115" s="206"/>
      <c r="MPJ3115" s="206"/>
      <c r="MPK3115" s="206"/>
      <c r="MPL3115" s="206"/>
      <c r="MPM3115" s="206"/>
      <c r="MPN3115" s="206"/>
      <c r="MPO3115" s="206"/>
      <c r="MPP3115" s="206"/>
      <c r="MPQ3115" s="206"/>
      <c r="MPR3115" s="206"/>
      <c r="MPS3115" s="206"/>
      <c r="MPT3115" s="206"/>
      <c r="MPU3115" s="206"/>
      <c r="MPV3115" s="206"/>
      <c r="MPW3115" s="206"/>
      <c r="MPX3115" s="206"/>
      <c r="MPY3115" s="206"/>
      <c r="MPZ3115" s="206"/>
      <c r="MQA3115" s="206"/>
      <c r="MQB3115" s="206"/>
      <c r="MQC3115" s="206"/>
      <c r="MQD3115" s="206"/>
      <c r="MQE3115" s="206"/>
      <c r="MQF3115" s="206"/>
      <c r="MQG3115" s="206"/>
      <c r="MQH3115" s="206"/>
      <c r="MQI3115" s="206"/>
      <c r="MQJ3115" s="206"/>
      <c r="MQK3115" s="206"/>
      <c r="MQL3115" s="206"/>
      <c r="MQM3115" s="206"/>
      <c r="MQN3115" s="206"/>
      <c r="MQO3115" s="206"/>
      <c r="MQP3115" s="206"/>
      <c r="MQQ3115" s="206"/>
      <c r="MQR3115" s="206"/>
      <c r="MQS3115" s="206"/>
      <c r="MQT3115" s="206"/>
      <c r="MQU3115" s="206"/>
      <c r="MQV3115" s="206"/>
      <c r="MQW3115" s="206"/>
      <c r="MQX3115" s="206"/>
      <c r="MQY3115" s="206"/>
      <c r="MQZ3115" s="206"/>
      <c r="MRA3115" s="206"/>
      <c r="MRB3115" s="206"/>
      <c r="MRC3115" s="206"/>
      <c r="MRD3115" s="206"/>
      <c r="MRE3115" s="206"/>
      <c r="MRF3115" s="206"/>
      <c r="MRG3115" s="206"/>
      <c r="MRH3115" s="206"/>
      <c r="MRI3115" s="206"/>
      <c r="MRJ3115" s="206"/>
      <c r="MRK3115" s="206"/>
      <c r="MRL3115" s="206"/>
      <c r="MRM3115" s="206"/>
      <c r="MRN3115" s="206"/>
      <c r="MRO3115" s="206"/>
      <c r="MRP3115" s="206"/>
      <c r="MRQ3115" s="206"/>
      <c r="MRR3115" s="206"/>
      <c r="MRS3115" s="206"/>
      <c r="MRT3115" s="206"/>
      <c r="MRU3115" s="206"/>
      <c r="MRV3115" s="206"/>
      <c r="MRW3115" s="206"/>
      <c r="MRX3115" s="206"/>
      <c r="MRY3115" s="206"/>
      <c r="MRZ3115" s="206"/>
      <c r="MSA3115" s="206"/>
      <c r="MSB3115" s="206"/>
      <c r="MSC3115" s="206"/>
      <c r="MSD3115" s="206"/>
      <c r="MSE3115" s="206"/>
      <c r="MSF3115" s="206"/>
      <c r="MSG3115" s="206"/>
      <c r="MSH3115" s="206"/>
      <c r="MSI3115" s="206"/>
      <c r="MSJ3115" s="206"/>
      <c r="MSK3115" s="206"/>
      <c r="MSL3115" s="206"/>
      <c r="MSM3115" s="206"/>
      <c r="MSN3115" s="206"/>
      <c r="MSO3115" s="206"/>
      <c r="MSP3115" s="206"/>
      <c r="MSQ3115" s="206"/>
      <c r="MSR3115" s="206"/>
      <c r="MSS3115" s="206"/>
      <c r="MST3115" s="206"/>
      <c r="MSU3115" s="206"/>
      <c r="MSV3115" s="206"/>
      <c r="MSW3115" s="206"/>
      <c r="MSX3115" s="206"/>
      <c r="MSY3115" s="206"/>
      <c r="MSZ3115" s="206"/>
      <c r="MTA3115" s="206"/>
      <c r="MTB3115" s="206"/>
      <c r="MTC3115" s="206"/>
      <c r="MTD3115" s="206"/>
      <c r="MTE3115" s="206"/>
      <c r="MTF3115" s="206"/>
      <c r="MTG3115" s="206"/>
      <c r="MTH3115" s="206"/>
      <c r="MTI3115" s="206"/>
      <c r="MTJ3115" s="206"/>
      <c r="MTK3115" s="206"/>
      <c r="MTL3115" s="206"/>
      <c r="MTM3115" s="206"/>
      <c r="MTN3115" s="206"/>
      <c r="MTO3115" s="206"/>
      <c r="MTP3115" s="206"/>
      <c r="MTQ3115" s="206"/>
      <c r="MTR3115" s="206"/>
      <c r="MTS3115" s="206"/>
      <c r="MTT3115" s="206"/>
      <c r="MTU3115" s="206"/>
      <c r="MTV3115" s="206"/>
      <c r="MTW3115" s="206"/>
      <c r="MTX3115" s="206"/>
      <c r="MTY3115" s="206"/>
      <c r="MTZ3115" s="206"/>
      <c r="MUA3115" s="206"/>
      <c r="MUB3115" s="206"/>
      <c r="MUC3115" s="206"/>
      <c r="MUD3115" s="206"/>
      <c r="MUE3115" s="206"/>
      <c r="MUF3115" s="206"/>
      <c r="MUG3115" s="206"/>
      <c r="MUH3115" s="206"/>
      <c r="MUI3115" s="206"/>
      <c r="MUJ3115" s="206"/>
      <c r="MUK3115" s="206"/>
      <c r="MUL3115" s="206"/>
      <c r="MUM3115" s="206"/>
      <c r="MUN3115" s="206"/>
      <c r="MUO3115" s="206"/>
      <c r="MUP3115" s="206"/>
      <c r="MUQ3115" s="206"/>
      <c r="MUR3115" s="206"/>
      <c r="MUS3115" s="206"/>
      <c r="MUT3115" s="206"/>
      <c r="MUU3115" s="206"/>
      <c r="MUV3115" s="206"/>
      <c r="MUW3115" s="206"/>
      <c r="MUX3115" s="206"/>
      <c r="MUY3115" s="206"/>
      <c r="MUZ3115" s="206"/>
      <c r="MVA3115" s="206"/>
      <c r="MVB3115" s="206"/>
      <c r="MVC3115" s="206"/>
      <c r="MVD3115" s="206"/>
      <c r="MVE3115" s="206"/>
      <c r="MVF3115" s="206"/>
      <c r="MVG3115" s="206"/>
      <c r="MVH3115" s="206"/>
      <c r="MVI3115" s="206"/>
      <c r="MVJ3115" s="206"/>
      <c r="MVK3115" s="206"/>
      <c r="MVL3115" s="206"/>
      <c r="MVM3115" s="206"/>
      <c r="MVN3115" s="206"/>
      <c r="MVO3115" s="206"/>
      <c r="MVP3115" s="206"/>
      <c r="MVQ3115" s="206"/>
      <c r="MVR3115" s="206"/>
      <c r="MVS3115" s="206"/>
      <c r="MVT3115" s="206"/>
      <c r="MVU3115" s="206"/>
      <c r="MVV3115" s="206"/>
      <c r="MVW3115" s="206"/>
      <c r="MVX3115" s="206"/>
      <c r="MVY3115" s="206"/>
      <c r="MVZ3115" s="206"/>
      <c r="MWA3115" s="206"/>
      <c r="MWB3115" s="206"/>
      <c r="MWC3115" s="206"/>
      <c r="MWD3115" s="206"/>
      <c r="MWE3115" s="206"/>
      <c r="MWF3115" s="206"/>
      <c r="MWG3115" s="206"/>
      <c r="MWH3115" s="206"/>
      <c r="MWI3115" s="206"/>
      <c r="MWJ3115" s="206"/>
      <c r="MWK3115" s="206"/>
      <c r="MWL3115" s="206"/>
      <c r="MWM3115" s="206"/>
      <c r="MWN3115" s="206"/>
      <c r="MWO3115" s="206"/>
      <c r="MWP3115" s="206"/>
      <c r="MWQ3115" s="206"/>
      <c r="MWR3115" s="206"/>
      <c r="MWS3115" s="206"/>
      <c r="MWT3115" s="206"/>
      <c r="MWU3115" s="206"/>
      <c r="MWV3115" s="206"/>
      <c r="MWW3115" s="206"/>
      <c r="MWX3115" s="206"/>
      <c r="MWY3115" s="206"/>
      <c r="MWZ3115" s="206"/>
      <c r="MXA3115" s="206"/>
      <c r="MXB3115" s="206"/>
      <c r="MXC3115" s="206"/>
      <c r="MXD3115" s="206"/>
      <c r="MXE3115" s="206"/>
      <c r="MXF3115" s="206"/>
      <c r="MXG3115" s="206"/>
      <c r="MXH3115" s="206"/>
      <c r="MXI3115" s="206"/>
      <c r="MXJ3115" s="206"/>
      <c r="MXK3115" s="206"/>
      <c r="MXL3115" s="206"/>
      <c r="MXM3115" s="206"/>
      <c r="MXN3115" s="206"/>
      <c r="MXO3115" s="206"/>
      <c r="MXP3115" s="206"/>
      <c r="MXQ3115" s="206"/>
      <c r="MXR3115" s="206"/>
      <c r="MXS3115" s="206"/>
      <c r="MXT3115" s="206"/>
      <c r="MXU3115" s="206"/>
      <c r="MXV3115" s="206"/>
      <c r="MXW3115" s="206"/>
      <c r="MXX3115" s="206"/>
      <c r="MXY3115" s="206"/>
      <c r="MXZ3115" s="206"/>
      <c r="MYA3115" s="206"/>
      <c r="MYB3115" s="206"/>
      <c r="MYC3115" s="206"/>
      <c r="MYD3115" s="206"/>
      <c r="MYE3115" s="206"/>
      <c r="MYF3115" s="206"/>
      <c r="MYG3115" s="206"/>
      <c r="MYH3115" s="206"/>
      <c r="MYI3115" s="206"/>
      <c r="MYJ3115" s="206"/>
      <c r="MYK3115" s="206"/>
      <c r="MYL3115" s="206"/>
      <c r="MYM3115" s="206"/>
      <c r="MYN3115" s="206"/>
      <c r="MYO3115" s="206"/>
      <c r="MYP3115" s="206"/>
      <c r="MYQ3115" s="206"/>
      <c r="MYR3115" s="206"/>
      <c r="MYS3115" s="206"/>
      <c r="MYT3115" s="206"/>
      <c r="MYU3115" s="206"/>
      <c r="MYV3115" s="206"/>
      <c r="MYW3115" s="206"/>
      <c r="MYX3115" s="206"/>
      <c r="MYY3115" s="206"/>
      <c r="MYZ3115" s="206"/>
      <c r="MZA3115" s="206"/>
      <c r="MZB3115" s="206"/>
      <c r="MZC3115" s="206"/>
      <c r="MZD3115" s="206"/>
      <c r="MZE3115" s="206"/>
      <c r="MZF3115" s="206"/>
      <c r="MZG3115" s="206"/>
      <c r="MZH3115" s="206"/>
      <c r="MZI3115" s="206"/>
      <c r="MZJ3115" s="206"/>
      <c r="MZK3115" s="206"/>
      <c r="MZL3115" s="206"/>
      <c r="MZM3115" s="206"/>
      <c r="MZN3115" s="206"/>
      <c r="MZO3115" s="206"/>
      <c r="MZP3115" s="206"/>
      <c r="MZQ3115" s="206"/>
      <c r="MZR3115" s="206"/>
      <c r="MZS3115" s="206"/>
      <c r="MZT3115" s="206"/>
      <c r="MZU3115" s="206"/>
      <c r="MZV3115" s="206"/>
      <c r="MZW3115" s="206"/>
      <c r="MZX3115" s="206"/>
      <c r="MZY3115" s="206"/>
      <c r="MZZ3115" s="206"/>
      <c r="NAA3115" s="206"/>
      <c r="NAB3115" s="206"/>
      <c r="NAC3115" s="206"/>
      <c r="NAD3115" s="206"/>
      <c r="NAE3115" s="206"/>
      <c r="NAF3115" s="206"/>
      <c r="NAG3115" s="206"/>
      <c r="NAH3115" s="206"/>
      <c r="NAI3115" s="206"/>
      <c r="NAJ3115" s="206"/>
      <c r="NAK3115" s="206"/>
      <c r="NAL3115" s="206"/>
      <c r="NAM3115" s="206"/>
      <c r="NAN3115" s="206"/>
      <c r="NAO3115" s="206"/>
      <c r="NAP3115" s="206"/>
      <c r="NAQ3115" s="206"/>
      <c r="NAR3115" s="206"/>
      <c r="NAS3115" s="206"/>
      <c r="NAT3115" s="206"/>
      <c r="NAU3115" s="206"/>
      <c r="NAV3115" s="206"/>
      <c r="NAW3115" s="206"/>
      <c r="NAX3115" s="206"/>
      <c r="NAY3115" s="206"/>
      <c r="NAZ3115" s="206"/>
      <c r="NBA3115" s="206"/>
      <c r="NBB3115" s="206"/>
      <c r="NBC3115" s="206"/>
      <c r="NBD3115" s="206"/>
      <c r="NBE3115" s="206"/>
      <c r="NBF3115" s="206"/>
      <c r="NBG3115" s="206"/>
      <c r="NBH3115" s="206"/>
      <c r="NBI3115" s="206"/>
      <c r="NBJ3115" s="206"/>
      <c r="NBK3115" s="206"/>
      <c r="NBL3115" s="206"/>
      <c r="NBM3115" s="206"/>
      <c r="NBN3115" s="206"/>
      <c r="NBO3115" s="206"/>
      <c r="NBP3115" s="206"/>
      <c r="NBQ3115" s="206"/>
      <c r="NBR3115" s="206"/>
      <c r="NBS3115" s="206"/>
      <c r="NBT3115" s="206"/>
      <c r="NBU3115" s="206"/>
      <c r="NBV3115" s="206"/>
      <c r="NBW3115" s="206"/>
      <c r="NBX3115" s="206"/>
      <c r="NBY3115" s="206"/>
      <c r="NBZ3115" s="206"/>
      <c r="NCA3115" s="206"/>
      <c r="NCB3115" s="206"/>
      <c r="NCC3115" s="206"/>
      <c r="NCD3115" s="206"/>
      <c r="NCE3115" s="206"/>
      <c r="NCF3115" s="206"/>
      <c r="NCG3115" s="206"/>
      <c r="NCH3115" s="206"/>
      <c r="NCI3115" s="206"/>
      <c r="NCJ3115" s="206"/>
      <c r="NCK3115" s="206"/>
      <c r="NCL3115" s="206"/>
      <c r="NCM3115" s="206"/>
      <c r="NCN3115" s="206"/>
      <c r="NCO3115" s="206"/>
      <c r="NCP3115" s="206"/>
      <c r="NCQ3115" s="206"/>
      <c r="NCR3115" s="206"/>
      <c r="NCS3115" s="206"/>
      <c r="NCT3115" s="206"/>
      <c r="NCU3115" s="206"/>
      <c r="NCV3115" s="206"/>
      <c r="NCW3115" s="206"/>
      <c r="NCX3115" s="206"/>
      <c r="NCY3115" s="206"/>
      <c r="NCZ3115" s="206"/>
      <c r="NDA3115" s="206"/>
      <c r="NDB3115" s="206"/>
      <c r="NDC3115" s="206"/>
      <c r="NDD3115" s="206"/>
      <c r="NDE3115" s="206"/>
      <c r="NDF3115" s="206"/>
      <c r="NDG3115" s="206"/>
      <c r="NDH3115" s="206"/>
      <c r="NDI3115" s="206"/>
      <c r="NDJ3115" s="206"/>
      <c r="NDK3115" s="206"/>
      <c r="NDL3115" s="206"/>
      <c r="NDM3115" s="206"/>
      <c r="NDN3115" s="206"/>
      <c r="NDO3115" s="206"/>
      <c r="NDP3115" s="206"/>
      <c r="NDQ3115" s="206"/>
      <c r="NDR3115" s="206"/>
      <c r="NDS3115" s="206"/>
      <c r="NDT3115" s="206"/>
      <c r="NDU3115" s="206"/>
      <c r="NDV3115" s="206"/>
      <c r="NDW3115" s="206"/>
      <c r="NDX3115" s="206"/>
      <c r="NDY3115" s="206"/>
      <c r="NDZ3115" s="206"/>
      <c r="NEA3115" s="206"/>
      <c r="NEB3115" s="206"/>
      <c r="NEC3115" s="206"/>
      <c r="NED3115" s="206"/>
      <c r="NEE3115" s="206"/>
      <c r="NEF3115" s="206"/>
      <c r="NEG3115" s="206"/>
      <c r="NEH3115" s="206"/>
      <c r="NEI3115" s="206"/>
      <c r="NEJ3115" s="206"/>
      <c r="NEK3115" s="206"/>
      <c r="NEL3115" s="206"/>
      <c r="NEM3115" s="206"/>
      <c r="NEN3115" s="206"/>
      <c r="NEO3115" s="206"/>
      <c r="NEP3115" s="206"/>
      <c r="NEQ3115" s="206"/>
      <c r="NER3115" s="206"/>
      <c r="NES3115" s="206"/>
      <c r="NET3115" s="206"/>
      <c r="NEU3115" s="206"/>
      <c r="NEV3115" s="206"/>
      <c r="NEW3115" s="206"/>
      <c r="NEX3115" s="206"/>
      <c r="NEY3115" s="206"/>
      <c r="NEZ3115" s="206"/>
      <c r="NFA3115" s="206"/>
      <c r="NFB3115" s="206"/>
      <c r="NFC3115" s="206"/>
      <c r="NFD3115" s="206"/>
      <c r="NFE3115" s="206"/>
      <c r="NFF3115" s="206"/>
      <c r="NFG3115" s="206"/>
      <c r="NFH3115" s="206"/>
      <c r="NFI3115" s="206"/>
      <c r="NFJ3115" s="206"/>
      <c r="NFK3115" s="206"/>
      <c r="NFL3115" s="206"/>
      <c r="NFM3115" s="206"/>
      <c r="NFN3115" s="206"/>
      <c r="NFO3115" s="206"/>
      <c r="NFP3115" s="206"/>
      <c r="NFQ3115" s="206"/>
      <c r="NFR3115" s="206"/>
      <c r="NFS3115" s="206"/>
      <c r="NFT3115" s="206"/>
      <c r="NFU3115" s="206"/>
      <c r="NFV3115" s="206"/>
      <c r="NFW3115" s="206"/>
      <c r="NFX3115" s="206"/>
      <c r="NFY3115" s="206"/>
      <c r="NFZ3115" s="206"/>
      <c r="NGA3115" s="206"/>
      <c r="NGB3115" s="206"/>
      <c r="NGC3115" s="206"/>
      <c r="NGD3115" s="206"/>
      <c r="NGE3115" s="206"/>
      <c r="NGF3115" s="206"/>
      <c r="NGG3115" s="206"/>
      <c r="NGH3115" s="206"/>
      <c r="NGI3115" s="206"/>
      <c r="NGJ3115" s="206"/>
      <c r="NGK3115" s="206"/>
      <c r="NGL3115" s="206"/>
      <c r="NGM3115" s="206"/>
      <c r="NGN3115" s="206"/>
      <c r="NGO3115" s="206"/>
      <c r="NGP3115" s="206"/>
      <c r="NGQ3115" s="206"/>
      <c r="NGR3115" s="206"/>
      <c r="NGS3115" s="206"/>
      <c r="NGT3115" s="206"/>
      <c r="NGU3115" s="206"/>
      <c r="NGV3115" s="206"/>
      <c r="NGW3115" s="206"/>
      <c r="NGX3115" s="206"/>
      <c r="NGY3115" s="206"/>
      <c r="NGZ3115" s="206"/>
      <c r="NHA3115" s="206"/>
      <c r="NHB3115" s="206"/>
      <c r="NHC3115" s="206"/>
      <c r="NHD3115" s="206"/>
      <c r="NHE3115" s="206"/>
      <c r="NHF3115" s="206"/>
      <c r="NHG3115" s="206"/>
      <c r="NHH3115" s="206"/>
      <c r="NHI3115" s="206"/>
      <c r="NHJ3115" s="206"/>
      <c r="NHK3115" s="206"/>
      <c r="NHL3115" s="206"/>
      <c r="NHM3115" s="206"/>
      <c r="NHN3115" s="206"/>
      <c r="NHO3115" s="206"/>
      <c r="NHP3115" s="206"/>
      <c r="NHQ3115" s="206"/>
      <c r="NHR3115" s="206"/>
      <c r="NHS3115" s="206"/>
      <c r="NHT3115" s="206"/>
      <c r="NHU3115" s="206"/>
      <c r="NHV3115" s="206"/>
      <c r="NHW3115" s="206"/>
      <c r="NHX3115" s="206"/>
      <c r="NHY3115" s="206"/>
      <c r="NHZ3115" s="206"/>
      <c r="NIA3115" s="206"/>
      <c r="NIB3115" s="206"/>
      <c r="NIC3115" s="206"/>
      <c r="NID3115" s="206"/>
      <c r="NIE3115" s="206"/>
      <c r="NIF3115" s="206"/>
      <c r="NIG3115" s="206"/>
      <c r="NIH3115" s="206"/>
      <c r="NII3115" s="206"/>
      <c r="NIJ3115" s="206"/>
      <c r="NIK3115" s="206"/>
      <c r="NIL3115" s="206"/>
      <c r="NIM3115" s="206"/>
      <c r="NIN3115" s="206"/>
      <c r="NIO3115" s="206"/>
      <c r="NIP3115" s="206"/>
      <c r="NIQ3115" s="206"/>
      <c r="NIR3115" s="206"/>
      <c r="NIS3115" s="206"/>
      <c r="NIT3115" s="206"/>
      <c r="NIU3115" s="206"/>
      <c r="NIV3115" s="206"/>
      <c r="NIW3115" s="206"/>
      <c r="NIX3115" s="206"/>
      <c r="NIY3115" s="206"/>
      <c r="NIZ3115" s="206"/>
      <c r="NJA3115" s="206"/>
      <c r="NJB3115" s="206"/>
      <c r="NJC3115" s="206"/>
      <c r="NJD3115" s="206"/>
      <c r="NJE3115" s="206"/>
      <c r="NJF3115" s="206"/>
      <c r="NJG3115" s="206"/>
      <c r="NJH3115" s="206"/>
      <c r="NJI3115" s="206"/>
      <c r="NJJ3115" s="206"/>
      <c r="NJK3115" s="206"/>
      <c r="NJL3115" s="206"/>
      <c r="NJM3115" s="206"/>
      <c r="NJN3115" s="206"/>
      <c r="NJO3115" s="206"/>
      <c r="NJP3115" s="206"/>
      <c r="NJQ3115" s="206"/>
      <c r="NJR3115" s="206"/>
      <c r="NJS3115" s="206"/>
      <c r="NJT3115" s="206"/>
      <c r="NJU3115" s="206"/>
      <c r="NJV3115" s="206"/>
      <c r="NJW3115" s="206"/>
      <c r="NJX3115" s="206"/>
      <c r="NJY3115" s="206"/>
      <c r="NJZ3115" s="206"/>
      <c r="NKA3115" s="206"/>
      <c r="NKB3115" s="206"/>
      <c r="NKC3115" s="206"/>
      <c r="NKD3115" s="206"/>
      <c r="NKE3115" s="206"/>
      <c r="NKF3115" s="206"/>
      <c r="NKG3115" s="206"/>
      <c r="NKH3115" s="206"/>
      <c r="NKI3115" s="206"/>
      <c r="NKJ3115" s="206"/>
      <c r="NKK3115" s="206"/>
      <c r="NKL3115" s="206"/>
      <c r="NKM3115" s="206"/>
      <c r="NKN3115" s="206"/>
      <c r="NKO3115" s="206"/>
      <c r="NKP3115" s="206"/>
      <c r="NKQ3115" s="206"/>
      <c r="NKR3115" s="206"/>
      <c r="NKS3115" s="206"/>
      <c r="NKT3115" s="206"/>
      <c r="NKU3115" s="206"/>
      <c r="NKV3115" s="206"/>
      <c r="NKW3115" s="206"/>
      <c r="NKX3115" s="206"/>
      <c r="NKY3115" s="206"/>
      <c r="NKZ3115" s="206"/>
      <c r="NLA3115" s="206"/>
      <c r="NLB3115" s="206"/>
      <c r="NLC3115" s="206"/>
      <c r="NLD3115" s="206"/>
      <c r="NLE3115" s="206"/>
      <c r="NLF3115" s="206"/>
      <c r="NLG3115" s="206"/>
      <c r="NLH3115" s="206"/>
      <c r="NLI3115" s="206"/>
      <c r="NLJ3115" s="206"/>
      <c r="NLK3115" s="206"/>
      <c r="NLL3115" s="206"/>
      <c r="NLM3115" s="206"/>
      <c r="NLN3115" s="206"/>
      <c r="NLO3115" s="206"/>
      <c r="NLP3115" s="206"/>
      <c r="NLQ3115" s="206"/>
      <c r="NLR3115" s="206"/>
      <c r="NLS3115" s="206"/>
      <c r="NLT3115" s="206"/>
      <c r="NLU3115" s="206"/>
      <c r="NLV3115" s="206"/>
      <c r="NLW3115" s="206"/>
      <c r="NLX3115" s="206"/>
      <c r="NLY3115" s="206"/>
      <c r="NLZ3115" s="206"/>
      <c r="NMA3115" s="206"/>
      <c r="NMB3115" s="206"/>
      <c r="NMC3115" s="206"/>
      <c r="NMD3115" s="206"/>
      <c r="NME3115" s="206"/>
      <c r="NMF3115" s="206"/>
      <c r="NMG3115" s="206"/>
      <c r="NMH3115" s="206"/>
      <c r="NMI3115" s="206"/>
      <c r="NMJ3115" s="206"/>
      <c r="NMK3115" s="206"/>
      <c r="NML3115" s="206"/>
      <c r="NMM3115" s="206"/>
      <c r="NMN3115" s="206"/>
      <c r="NMO3115" s="206"/>
      <c r="NMP3115" s="206"/>
      <c r="NMQ3115" s="206"/>
      <c r="NMR3115" s="206"/>
      <c r="NMS3115" s="206"/>
      <c r="NMT3115" s="206"/>
      <c r="NMU3115" s="206"/>
      <c r="NMV3115" s="206"/>
      <c r="NMW3115" s="206"/>
      <c r="NMX3115" s="206"/>
      <c r="NMY3115" s="206"/>
      <c r="NMZ3115" s="206"/>
      <c r="NNA3115" s="206"/>
      <c r="NNB3115" s="206"/>
      <c r="NNC3115" s="206"/>
      <c r="NND3115" s="206"/>
      <c r="NNE3115" s="206"/>
      <c r="NNF3115" s="206"/>
      <c r="NNG3115" s="206"/>
      <c r="NNH3115" s="206"/>
      <c r="NNI3115" s="206"/>
      <c r="NNJ3115" s="206"/>
      <c r="NNK3115" s="206"/>
      <c r="NNL3115" s="206"/>
      <c r="NNM3115" s="206"/>
      <c r="NNN3115" s="206"/>
      <c r="NNO3115" s="206"/>
      <c r="NNP3115" s="206"/>
      <c r="NNQ3115" s="206"/>
      <c r="NNR3115" s="206"/>
      <c r="NNS3115" s="206"/>
      <c r="NNT3115" s="206"/>
      <c r="NNU3115" s="206"/>
      <c r="NNV3115" s="206"/>
      <c r="NNW3115" s="206"/>
      <c r="NNX3115" s="206"/>
      <c r="NNY3115" s="206"/>
      <c r="NNZ3115" s="206"/>
      <c r="NOA3115" s="206"/>
      <c r="NOB3115" s="206"/>
      <c r="NOC3115" s="206"/>
      <c r="NOD3115" s="206"/>
      <c r="NOE3115" s="206"/>
      <c r="NOF3115" s="206"/>
      <c r="NOG3115" s="206"/>
      <c r="NOH3115" s="206"/>
      <c r="NOI3115" s="206"/>
      <c r="NOJ3115" s="206"/>
      <c r="NOK3115" s="206"/>
      <c r="NOL3115" s="206"/>
      <c r="NOM3115" s="206"/>
      <c r="NON3115" s="206"/>
      <c r="NOO3115" s="206"/>
      <c r="NOP3115" s="206"/>
      <c r="NOQ3115" s="206"/>
      <c r="NOR3115" s="206"/>
      <c r="NOS3115" s="206"/>
      <c r="NOT3115" s="206"/>
      <c r="NOU3115" s="206"/>
      <c r="NOV3115" s="206"/>
      <c r="NOW3115" s="206"/>
      <c r="NOX3115" s="206"/>
      <c r="NOY3115" s="206"/>
      <c r="NOZ3115" s="206"/>
      <c r="NPA3115" s="206"/>
      <c r="NPB3115" s="206"/>
      <c r="NPC3115" s="206"/>
      <c r="NPD3115" s="206"/>
      <c r="NPE3115" s="206"/>
      <c r="NPF3115" s="206"/>
      <c r="NPG3115" s="206"/>
      <c r="NPH3115" s="206"/>
      <c r="NPI3115" s="206"/>
      <c r="NPJ3115" s="206"/>
      <c r="NPK3115" s="206"/>
      <c r="NPL3115" s="206"/>
      <c r="NPM3115" s="206"/>
      <c r="NPN3115" s="206"/>
      <c r="NPO3115" s="206"/>
      <c r="NPP3115" s="206"/>
      <c r="NPQ3115" s="206"/>
      <c r="NPR3115" s="206"/>
      <c r="NPS3115" s="206"/>
      <c r="NPT3115" s="206"/>
      <c r="NPU3115" s="206"/>
      <c r="NPV3115" s="206"/>
      <c r="NPW3115" s="206"/>
      <c r="NPX3115" s="206"/>
      <c r="NPY3115" s="206"/>
      <c r="NPZ3115" s="206"/>
      <c r="NQA3115" s="206"/>
      <c r="NQB3115" s="206"/>
      <c r="NQC3115" s="206"/>
      <c r="NQD3115" s="206"/>
      <c r="NQE3115" s="206"/>
      <c r="NQF3115" s="206"/>
      <c r="NQG3115" s="206"/>
      <c r="NQH3115" s="206"/>
      <c r="NQI3115" s="206"/>
      <c r="NQJ3115" s="206"/>
      <c r="NQK3115" s="206"/>
      <c r="NQL3115" s="206"/>
      <c r="NQM3115" s="206"/>
      <c r="NQN3115" s="206"/>
      <c r="NQO3115" s="206"/>
      <c r="NQP3115" s="206"/>
      <c r="NQQ3115" s="206"/>
      <c r="NQR3115" s="206"/>
      <c r="NQS3115" s="206"/>
      <c r="NQT3115" s="206"/>
      <c r="NQU3115" s="206"/>
      <c r="NQV3115" s="206"/>
      <c r="NQW3115" s="206"/>
      <c r="NQX3115" s="206"/>
      <c r="NQY3115" s="206"/>
      <c r="NQZ3115" s="206"/>
      <c r="NRA3115" s="206"/>
      <c r="NRB3115" s="206"/>
      <c r="NRC3115" s="206"/>
      <c r="NRD3115" s="206"/>
      <c r="NRE3115" s="206"/>
      <c r="NRF3115" s="206"/>
      <c r="NRG3115" s="206"/>
      <c r="NRH3115" s="206"/>
      <c r="NRI3115" s="206"/>
      <c r="NRJ3115" s="206"/>
      <c r="NRK3115" s="206"/>
      <c r="NRL3115" s="206"/>
      <c r="NRM3115" s="206"/>
      <c r="NRN3115" s="206"/>
      <c r="NRO3115" s="206"/>
      <c r="NRP3115" s="206"/>
      <c r="NRQ3115" s="206"/>
      <c r="NRR3115" s="206"/>
      <c r="NRS3115" s="206"/>
      <c r="NRT3115" s="206"/>
      <c r="NRU3115" s="206"/>
      <c r="NRV3115" s="206"/>
      <c r="NRW3115" s="206"/>
      <c r="NRX3115" s="206"/>
      <c r="NRY3115" s="206"/>
      <c r="NRZ3115" s="206"/>
      <c r="NSA3115" s="206"/>
      <c r="NSB3115" s="206"/>
      <c r="NSC3115" s="206"/>
      <c r="NSD3115" s="206"/>
      <c r="NSE3115" s="206"/>
      <c r="NSF3115" s="206"/>
      <c r="NSG3115" s="206"/>
      <c r="NSH3115" s="206"/>
      <c r="NSI3115" s="206"/>
      <c r="NSJ3115" s="206"/>
      <c r="NSK3115" s="206"/>
      <c r="NSL3115" s="206"/>
      <c r="NSM3115" s="206"/>
      <c r="NSN3115" s="206"/>
      <c r="NSO3115" s="206"/>
      <c r="NSP3115" s="206"/>
      <c r="NSQ3115" s="206"/>
      <c r="NSR3115" s="206"/>
      <c r="NSS3115" s="206"/>
      <c r="NST3115" s="206"/>
      <c r="NSU3115" s="206"/>
      <c r="NSV3115" s="206"/>
      <c r="NSW3115" s="206"/>
      <c r="NSX3115" s="206"/>
      <c r="NSY3115" s="206"/>
      <c r="NSZ3115" s="206"/>
      <c r="NTA3115" s="206"/>
      <c r="NTB3115" s="206"/>
      <c r="NTC3115" s="206"/>
      <c r="NTD3115" s="206"/>
      <c r="NTE3115" s="206"/>
      <c r="NTF3115" s="206"/>
      <c r="NTG3115" s="206"/>
      <c r="NTH3115" s="206"/>
      <c r="NTI3115" s="206"/>
      <c r="NTJ3115" s="206"/>
      <c r="NTK3115" s="206"/>
      <c r="NTL3115" s="206"/>
      <c r="NTM3115" s="206"/>
      <c r="NTN3115" s="206"/>
      <c r="NTO3115" s="206"/>
      <c r="NTP3115" s="206"/>
      <c r="NTQ3115" s="206"/>
      <c r="NTR3115" s="206"/>
      <c r="NTS3115" s="206"/>
      <c r="NTT3115" s="206"/>
      <c r="NTU3115" s="206"/>
      <c r="NTV3115" s="206"/>
      <c r="NTW3115" s="206"/>
      <c r="NTX3115" s="206"/>
      <c r="NTY3115" s="206"/>
      <c r="NTZ3115" s="206"/>
      <c r="NUA3115" s="206"/>
      <c r="NUB3115" s="206"/>
      <c r="NUC3115" s="206"/>
      <c r="NUD3115" s="206"/>
      <c r="NUE3115" s="206"/>
      <c r="NUF3115" s="206"/>
      <c r="NUG3115" s="206"/>
      <c r="NUH3115" s="206"/>
      <c r="NUI3115" s="206"/>
      <c r="NUJ3115" s="206"/>
      <c r="NUK3115" s="206"/>
      <c r="NUL3115" s="206"/>
      <c r="NUM3115" s="206"/>
      <c r="NUN3115" s="206"/>
      <c r="NUO3115" s="206"/>
      <c r="NUP3115" s="206"/>
      <c r="NUQ3115" s="206"/>
      <c r="NUR3115" s="206"/>
      <c r="NUS3115" s="206"/>
      <c r="NUT3115" s="206"/>
      <c r="NUU3115" s="206"/>
      <c r="NUV3115" s="206"/>
      <c r="NUW3115" s="206"/>
      <c r="NUX3115" s="206"/>
      <c r="NUY3115" s="206"/>
      <c r="NUZ3115" s="206"/>
      <c r="NVA3115" s="206"/>
      <c r="NVB3115" s="206"/>
      <c r="NVC3115" s="206"/>
      <c r="NVD3115" s="206"/>
      <c r="NVE3115" s="206"/>
      <c r="NVF3115" s="206"/>
      <c r="NVG3115" s="206"/>
      <c r="NVH3115" s="206"/>
      <c r="NVI3115" s="206"/>
      <c r="NVJ3115" s="206"/>
      <c r="NVK3115" s="206"/>
      <c r="NVL3115" s="206"/>
      <c r="NVM3115" s="206"/>
      <c r="NVN3115" s="206"/>
      <c r="NVO3115" s="206"/>
      <c r="NVP3115" s="206"/>
      <c r="NVQ3115" s="206"/>
      <c r="NVR3115" s="206"/>
      <c r="NVS3115" s="206"/>
      <c r="NVT3115" s="206"/>
      <c r="NVU3115" s="206"/>
      <c r="NVV3115" s="206"/>
      <c r="NVW3115" s="206"/>
      <c r="NVX3115" s="206"/>
      <c r="NVY3115" s="206"/>
      <c r="NVZ3115" s="206"/>
      <c r="NWA3115" s="206"/>
      <c r="NWB3115" s="206"/>
      <c r="NWC3115" s="206"/>
      <c r="NWD3115" s="206"/>
      <c r="NWE3115" s="206"/>
      <c r="NWF3115" s="206"/>
      <c r="NWG3115" s="206"/>
      <c r="NWH3115" s="206"/>
      <c r="NWI3115" s="206"/>
      <c r="NWJ3115" s="206"/>
      <c r="NWK3115" s="206"/>
      <c r="NWL3115" s="206"/>
      <c r="NWM3115" s="206"/>
      <c r="NWN3115" s="206"/>
      <c r="NWO3115" s="206"/>
      <c r="NWP3115" s="206"/>
      <c r="NWQ3115" s="206"/>
      <c r="NWR3115" s="206"/>
      <c r="NWS3115" s="206"/>
      <c r="NWT3115" s="206"/>
      <c r="NWU3115" s="206"/>
      <c r="NWV3115" s="206"/>
      <c r="NWW3115" s="206"/>
      <c r="NWX3115" s="206"/>
      <c r="NWY3115" s="206"/>
      <c r="NWZ3115" s="206"/>
      <c r="NXA3115" s="206"/>
      <c r="NXB3115" s="206"/>
      <c r="NXC3115" s="206"/>
      <c r="NXD3115" s="206"/>
      <c r="NXE3115" s="206"/>
      <c r="NXF3115" s="206"/>
      <c r="NXG3115" s="206"/>
      <c r="NXH3115" s="206"/>
      <c r="NXI3115" s="206"/>
      <c r="NXJ3115" s="206"/>
      <c r="NXK3115" s="206"/>
      <c r="NXL3115" s="206"/>
      <c r="NXM3115" s="206"/>
      <c r="NXN3115" s="206"/>
      <c r="NXO3115" s="206"/>
      <c r="NXP3115" s="206"/>
      <c r="NXQ3115" s="206"/>
      <c r="NXR3115" s="206"/>
      <c r="NXS3115" s="206"/>
      <c r="NXT3115" s="206"/>
      <c r="NXU3115" s="206"/>
      <c r="NXV3115" s="206"/>
      <c r="NXW3115" s="206"/>
      <c r="NXX3115" s="206"/>
      <c r="NXY3115" s="206"/>
      <c r="NXZ3115" s="206"/>
      <c r="NYA3115" s="206"/>
      <c r="NYB3115" s="206"/>
      <c r="NYC3115" s="206"/>
      <c r="NYD3115" s="206"/>
      <c r="NYE3115" s="206"/>
      <c r="NYF3115" s="206"/>
      <c r="NYG3115" s="206"/>
      <c r="NYH3115" s="206"/>
      <c r="NYI3115" s="206"/>
      <c r="NYJ3115" s="206"/>
      <c r="NYK3115" s="206"/>
      <c r="NYL3115" s="206"/>
      <c r="NYM3115" s="206"/>
      <c r="NYN3115" s="206"/>
      <c r="NYO3115" s="206"/>
      <c r="NYP3115" s="206"/>
      <c r="NYQ3115" s="206"/>
      <c r="NYR3115" s="206"/>
      <c r="NYS3115" s="206"/>
      <c r="NYT3115" s="206"/>
      <c r="NYU3115" s="206"/>
      <c r="NYV3115" s="206"/>
      <c r="NYW3115" s="206"/>
      <c r="NYX3115" s="206"/>
      <c r="NYY3115" s="206"/>
      <c r="NYZ3115" s="206"/>
      <c r="NZA3115" s="206"/>
      <c r="NZB3115" s="206"/>
      <c r="NZC3115" s="206"/>
      <c r="NZD3115" s="206"/>
      <c r="NZE3115" s="206"/>
      <c r="NZF3115" s="206"/>
      <c r="NZG3115" s="206"/>
      <c r="NZH3115" s="206"/>
      <c r="NZI3115" s="206"/>
      <c r="NZJ3115" s="206"/>
      <c r="NZK3115" s="206"/>
      <c r="NZL3115" s="206"/>
      <c r="NZM3115" s="206"/>
      <c r="NZN3115" s="206"/>
      <c r="NZO3115" s="206"/>
      <c r="NZP3115" s="206"/>
      <c r="NZQ3115" s="206"/>
      <c r="NZR3115" s="206"/>
      <c r="NZS3115" s="206"/>
      <c r="NZT3115" s="206"/>
      <c r="NZU3115" s="206"/>
      <c r="NZV3115" s="206"/>
      <c r="NZW3115" s="206"/>
      <c r="NZX3115" s="206"/>
      <c r="NZY3115" s="206"/>
      <c r="NZZ3115" s="206"/>
      <c r="OAA3115" s="206"/>
      <c r="OAB3115" s="206"/>
      <c r="OAC3115" s="206"/>
      <c r="OAD3115" s="206"/>
      <c r="OAE3115" s="206"/>
      <c r="OAF3115" s="206"/>
      <c r="OAG3115" s="206"/>
      <c r="OAH3115" s="206"/>
      <c r="OAI3115" s="206"/>
      <c r="OAJ3115" s="206"/>
      <c r="OAK3115" s="206"/>
      <c r="OAL3115" s="206"/>
      <c r="OAM3115" s="206"/>
      <c r="OAN3115" s="206"/>
      <c r="OAO3115" s="206"/>
      <c r="OAP3115" s="206"/>
      <c r="OAQ3115" s="206"/>
      <c r="OAR3115" s="206"/>
      <c r="OAS3115" s="206"/>
      <c r="OAT3115" s="206"/>
      <c r="OAU3115" s="206"/>
      <c r="OAV3115" s="206"/>
      <c r="OAW3115" s="206"/>
      <c r="OAX3115" s="206"/>
      <c r="OAY3115" s="206"/>
      <c r="OAZ3115" s="206"/>
      <c r="OBA3115" s="206"/>
      <c r="OBB3115" s="206"/>
      <c r="OBC3115" s="206"/>
      <c r="OBD3115" s="206"/>
      <c r="OBE3115" s="206"/>
      <c r="OBF3115" s="206"/>
      <c r="OBG3115" s="206"/>
      <c r="OBH3115" s="206"/>
      <c r="OBI3115" s="206"/>
      <c r="OBJ3115" s="206"/>
      <c r="OBK3115" s="206"/>
      <c r="OBL3115" s="206"/>
      <c r="OBM3115" s="206"/>
      <c r="OBN3115" s="206"/>
      <c r="OBO3115" s="206"/>
      <c r="OBP3115" s="206"/>
      <c r="OBQ3115" s="206"/>
      <c r="OBR3115" s="206"/>
      <c r="OBS3115" s="206"/>
      <c r="OBT3115" s="206"/>
      <c r="OBU3115" s="206"/>
      <c r="OBV3115" s="206"/>
      <c r="OBW3115" s="206"/>
      <c r="OBX3115" s="206"/>
      <c r="OBY3115" s="206"/>
      <c r="OBZ3115" s="206"/>
      <c r="OCA3115" s="206"/>
      <c r="OCB3115" s="206"/>
      <c r="OCC3115" s="206"/>
      <c r="OCD3115" s="206"/>
      <c r="OCE3115" s="206"/>
      <c r="OCF3115" s="206"/>
      <c r="OCG3115" s="206"/>
      <c r="OCH3115" s="206"/>
      <c r="OCI3115" s="206"/>
      <c r="OCJ3115" s="206"/>
      <c r="OCK3115" s="206"/>
      <c r="OCL3115" s="206"/>
      <c r="OCM3115" s="206"/>
      <c r="OCN3115" s="206"/>
      <c r="OCO3115" s="206"/>
      <c r="OCP3115" s="206"/>
      <c r="OCQ3115" s="206"/>
      <c r="OCR3115" s="206"/>
      <c r="OCS3115" s="206"/>
      <c r="OCT3115" s="206"/>
      <c r="OCU3115" s="206"/>
      <c r="OCV3115" s="206"/>
      <c r="OCW3115" s="206"/>
      <c r="OCX3115" s="206"/>
      <c r="OCY3115" s="206"/>
      <c r="OCZ3115" s="206"/>
      <c r="ODA3115" s="206"/>
      <c r="ODB3115" s="206"/>
      <c r="ODC3115" s="206"/>
      <c r="ODD3115" s="206"/>
      <c r="ODE3115" s="206"/>
      <c r="ODF3115" s="206"/>
      <c r="ODG3115" s="206"/>
      <c r="ODH3115" s="206"/>
      <c r="ODI3115" s="206"/>
      <c r="ODJ3115" s="206"/>
      <c r="ODK3115" s="206"/>
      <c r="ODL3115" s="206"/>
      <c r="ODM3115" s="206"/>
      <c r="ODN3115" s="206"/>
      <c r="ODO3115" s="206"/>
      <c r="ODP3115" s="206"/>
      <c r="ODQ3115" s="206"/>
      <c r="ODR3115" s="206"/>
      <c r="ODS3115" s="206"/>
      <c r="ODT3115" s="206"/>
      <c r="ODU3115" s="206"/>
      <c r="ODV3115" s="206"/>
      <c r="ODW3115" s="206"/>
      <c r="ODX3115" s="206"/>
      <c r="ODY3115" s="206"/>
      <c r="ODZ3115" s="206"/>
      <c r="OEA3115" s="206"/>
      <c r="OEB3115" s="206"/>
      <c r="OEC3115" s="206"/>
      <c r="OED3115" s="206"/>
      <c r="OEE3115" s="206"/>
      <c r="OEF3115" s="206"/>
      <c r="OEG3115" s="206"/>
      <c r="OEH3115" s="206"/>
      <c r="OEI3115" s="206"/>
      <c r="OEJ3115" s="206"/>
      <c r="OEK3115" s="206"/>
      <c r="OEL3115" s="206"/>
      <c r="OEM3115" s="206"/>
      <c r="OEN3115" s="206"/>
      <c r="OEO3115" s="206"/>
      <c r="OEP3115" s="206"/>
      <c r="OEQ3115" s="206"/>
      <c r="OER3115" s="206"/>
      <c r="OES3115" s="206"/>
      <c r="OET3115" s="206"/>
      <c r="OEU3115" s="206"/>
      <c r="OEV3115" s="206"/>
      <c r="OEW3115" s="206"/>
      <c r="OEX3115" s="206"/>
      <c r="OEY3115" s="206"/>
      <c r="OEZ3115" s="206"/>
      <c r="OFA3115" s="206"/>
      <c r="OFB3115" s="206"/>
      <c r="OFC3115" s="206"/>
      <c r="OFD3115" s="206"/>
      <c r="OFE3115" s="206"/>
      <c r="OFF3115" s="206"/>
      <c r="OFG3115" s="206"/>
      <c r="OFH3115" s="206"/>
      <c r="OFI3115" s="206"/>
      <c r="OFJ3115" s="206"/>
      <c r="OFK3115" s="206"/>
      <c r="OFL3115" s="206"/>
      <c r="OFM3115" s="206"/>
      <c r="OFN3115" s="206"/>
      <c r="OFO3115" s="206"/>
      <c r="OFP3115" s="206"/>
      <c r="OFQ3115" s="206"/>
      <c r="OFR3115" s="206"/>
      <c r="OFS3115" s="206"/>
      <c r="OFT3115" s="206"/>
      <c r="OFU3115" s="206"/>
      <c r="OFV3115" s="206"/>
      <c r="OFW3115" s="206"/>
      <c r="OFX3115" s="206"/>
      <c r="OFY3115" s="206"/>
      <c r="OFZ3115" s="206"/>
      <c r="OGA3115" s="206"/>
      <c r="OGB3115" s="206"/>
      <c r="OGC3115" s="206"/>
      <c r="OGD3115" s="206"/>
      <c r="OGE3115" s="206"/>
      <c r="OGF3115" s="206"/>
      <c r="OGG3115" s="206"/>
      <c r="OGH3115" s="206"/>
      <c r="OGI3115" s="206"/>
      <c r="OGJ3115" s="206"/>
      <c r="OGK3115" s="206"/>
      <c r="OGL3115" s="206"/>
      <c r="OGM3115" s="206"/>
      <c r="OGN3115" s="206"/>
      <c r="OGO3115" s="206"/>
      <c r="OGP3115" s="206"/>
      <c r="OGQ3115" s="206"/>
      <c r="OGR3115" s="206"/>
      <c r="OGS3115" s="206"/>
      <c r="OGT3115" s="206"/>
      <c r="OGU3115" s="206"/>
      <c r="OGV3115" s="206"/>
      <c r="OGW3115" s="206"/>
      <c r="OGX3115" s="206"/>
      <c r="OGY3115" s="206"/>
      <c r="OGZ3115" s="206"/>
      <c r="OHA3115" s="206"/>
      <c r="OHB3115" s="206"/>
      <c r="OHC3115" s="206"/>
      <c r="OHD3115" s="206"/>
      <c r="OHE3115" s="206"/>
      <c r="OHF3115" s="206"/>
      <c r="OHG3115" s="206"/>
      <c r="OHH3115" s="206"/>
      <c r="OHI3115" s="206"/>
      <c r="OHJ3115" s="206"/>
      <c r="OHK3115" s="206"/>
      <c r="OHL3115" s="206"/>
      <c r="OHM3115" s="206"/>
      <c r="OHN3115" s="206"/>
      <c r="OHO3115" s="206"/>
      <c r="OHP3115" s="206"/>
      <c r="OHQ3115" s="206"/>
      <c r="OHR3115" s="206"/>
      <c r="OHS3115" s="206"/>
      <c r="OHT3115" s="206"/>
      <c r="OHU3115" s="206"/>
      <c r="OHV3115" s="206"/>
      <c r="OHW3115" s="206"/>
      <c r="OHX3115" s="206"/>
      <c r="OHY3115" s="206"/>
      <c r="OHZ3115" s="206"/>
      <c r="OIA3115" s="206"/>
      <c r="OIB3115" s="206"/>
      <c r="OIC3115" s="206"/>
      <c r="OID3115" s="206"/>
      <c r="OIE3115" s="206"/>
      <c r="OIF3115" s="206"/>
      <c r="OIG3115" s="206"/>
      <c r="OIH3115" s="206"/>
      <c r="OII3115" s="206"/>
      <c r="OIJ3115" s="206"/>
      <c r="OIK3115" s="206"/>
      <c r="OIL3115" s="206"/>
      <c r="OIM3115" s="206"/>
      <c r="OIN3115" s="206"/>
      <c r="OIO3115" s="206"/>
      <c r="OIP3115" s="206"/>
      <c r="OIQ3115" s="206"/>
      <c r="OIR3115" s="206"/>
      <c r="OIS3115" s="206"/>
      <c r="OIT3115" s="206"/>
      <c r="OIU3115" s="206"/>
      <c r="OIV3115" s="206"/>
      <c r="OIW3115" s="206"/>
      <c r="OIX3115" s="206"/>
      <c r="OIY3115" s="206"/>
      <c r="OIZ3115" s="206"/>
      <c r="OJA3115" s="206"/>
      <c r="OJB3115" s="206"/>
      <c r="OJC3115" s="206"/>
      <c r="OJD3115" s="206"/>
      <c r="OJE3115" s="206"/>
      <c r="OJF3115" s="206"/>
      <c r="OJG3115" s="206"/>
      <c r="OJH3115" s="206"/>
      <c r="OJI3115" s="206"/>
      <c r="OJJ3115" s="206"/>
      <c r="OJK3115" s="206"/>
      <c r="OJL3115" s="206"/>
      <c r="OJM3115" s="206"/>
      <c r="OJN3115" s="206"/>
      <c r="OJO3115" s="206"/>
      <c r="OJP3115" s="206"/>
      <c r="OJQ3115" s="206"/>
      <c r="OJR3115" s="206"/>
      <c r="OJS3115" s="206"/>
      <c r="OJT3115" s="206"/>
      <c r="OJU3115" s="206"/>
      <c r="OJV3115" s="206"/>
      <c r="OJW3115" s="206"/>
      <c r="OJX3115" s="206"/>
      <c r="OJY3115" s="206"/>
      <c r="OJZ3115" s="206"/>
      <c r="OKA3115" s="206"/>
      <c r="OKB3115" s="206"/>
      <c r="OKC3115" s="206"/>
      <c r="OKD3115" s="206"/>
      <c r="OKE3115" s="206"/>
      <c r="OKF3115" s="206"/>
      <c r="OKG3115" s="206"/>
      <c r="OKH3115" s="206"/>
      <c r="OKI3115" s="206"/>
      <c r="OKJ3115" s="206"/>
      <c r="OKK3115" s="206"/>
      <c r="OKL3115" s="206"/>
      <c r="OKM3115" s="206"/>
      <c r="OKN3115" s="206"/>
      <c r="OKO3115" s="206"/>
      <c r="OKP3115" s="206"/>
      <c r="OKQ3115" s="206"/>
      <c r="OKR3115" s="206"/>
      <c r="OKS3115" s="206"/>
      <c r="OKT3115" s="206"/>
      <c r="OKU3115" s="206"/>
      <c r="OKV3115" s="206"/>
      <c r="OKW3115" s="206"/>
      <c r="OKX3115" s="206"/>
      <c r="OKY3115" s="206"/>
      <c r="OKZ3115" s="206"/>
      <c r="OLA3115" s="206"/>
      <c r="OLB3115" s="206"/>
      <c r="OLC3115" s="206"/>
      <c r="OLD3115" s="206"/>
      <c r="OLE3115" s="206"/>
      <c r="OLF3115" s="206"/>
      <c r="OLG3115" s="206"/>
      <c r="OLH3115" s="206"/>
      <c r="OLI3115" s="206"/>
      <c r="OLJ3115" s="206"/>
      <c r="OLK3115" s="206"/>
      <c r="OLL3115" s="206"/>
      <c r="OLM3115" s="206"/>
      <c r="OLN3115" s="206"/>
      <c r="OLO3115" s="206"/>
      <c r="OLP3115" s="206"/>
      <c r="OLQ3115" s="206"/>
      <c r="OLR3115" s="206"/>
      <c r="OLS3115" s="206"/>
      <c r="OLT3115" s="206"/>
      <c r="OLU3115" s="206"/>
      <c r="OLV3115" s="206"/>
      <c r="OLW3115" s="206"/>
      <c r="OLX3115" s="206"/>
      <c r="OLY3115" s="206"/>
      <c r="OLZ3115" s="206"/>
      <c r="OMA3115" s="206"/>
      <c r="OMB3115" s="206"/>
      <c r="OMC3115" s="206"/>
      <c r="OMD3115" s="206"/>
      <c r="OME3115" s="206"/>
      <c r="OMF3115" s="206"/>
      <c r="OMG3115" s="206"/>
      <c r="OMH3115" s="206"/>
      <c r="OMI3115" s="206"/>
      <c r="OMJ3115" s="206"/>
      <c r="OMK3115" s="206"/>
      <c r="OML3115" s="206"/>
      <c r="OMM3115" s="206"/>
      <c r="OMN3115" s="206"/>
      <c r="OMO3115" s="206"/>
      <c r="OMP3115" s="206"/>
      <c r="OMQ3115" s="206"/>
      <c r="OMR3115" s="206"/>
      <c r="OMS3115" s="206"/>
      <c r="OMT3115" s="206"/>
      <c r="OMU3115" s="206"/>
      <c r="OMV3115" s="206"/>
      <c r="OMW3115" s="206"/>
      <c r="OMX3115" s="206"/>
      <c r="OMY3115" s="206"/>
      <c r="OMZ3115" s="206"/>
      <c r="ONA3115" s="206"/>
      <c r="ONB3115" s="206"/>
      <c r="ONC3115" s="206"/>
      <c r="OND3115" s="206"/>
      <c r="ONE3115" s="206"/>
      <c r="ONF3115" s="206"/>
      <c r="ONG3115" s="206"/>
      <c r="ONH3115" s="206"/>
      <c r="ONI3115" s="206"/>
      <c r="ONJ3115" s="206"/>
      <c r="ONK3115" s="206"/>
      <c r="ONL3115" s="206"/>
      <c r="ONM3115" s="206"/>
      <c r="ONN3115" s="206"/>
      <c r="ONO3115" s="206"/>
      <c r="ONP3115" s="206"/>
      <c r="ONQ3115" s="206"/>
      <c r="ONR3115" s="206"/>
      <c r="ONS3115" s="206"/>
      <c r="ONT3115" s="206"/>
      <c r="ONU3115" s="206"/>
      <c r="ONV3115" s="206"/>
      <c r="ONW3115" s="206"/>
      <c r="ONX3115" s="206"/>
      <c r="ONY3115" s="206"/>
      <c r="ONZ3115" s="206"/>
      <c r="OOA3115" s="206"/>
      <c r="OOB3115" s="206"/>
      <c r="OOC3115" s="206"/>
      <c r="OOD3115" s="206"/>
      <c r="OOE3115" s="206"/>
      <c r="OOF3115" s="206"/>
      <c r="OOG3115" s="206"/>
      <c r="OOH3115" s="206"/>
      <c r="OOI3115" s="206"/>
      <c r="OOJ3115" s="206"/>
      <c r="OOK3115" s="206"/>
      <c r="OOL3115" s="206"/>
      <c r="OOM3115" s="206"/>
      <c r="OON3115" s="206"/>
      <c r="OOO3115" s="206"/>
      <c r="OOP3115" s="206"/>
      <c r="OOQ3115" s="206"/>
      <c r="OOR3115" s="206"/>
      <c r="OOS3115" s="206"/>
      <c r="OOT3115" s="206"/>
      <c r="OOU3115" s="206"/>
      <c r="OOV3115" s="206"/>
      <c r="OOW3115" s="206"/>
      <c r="OOX3115" s="206"/>
      <c r="OOY3115" s="206"/>
      <c r="OOZ3115" s="206"/>
      <c r="OPA3115" s="206"/>
      <c r="OPB3115" s="206"/>
      <c r="OPC3115" s="206"/>
      <c r="OPD3115" s="206"/>
      <c r="OPE3115" s="206"/>
      <c r="OPF3115" s="206"/>
      <c r="OPG3115" s="206"/>
      <c r="OPH3115" s="206"/>
      <c r="OPI3115" s="206"/>
      <c r="OPJ3115" s="206"/>
      <c r="OPK3115" s="206"/>
      <c r="OPL3115" s="206"/>
      <c r="OPM3115" s="206"/>
      <c r="OPN3115" s="206"/>
      <c r="OPO3115" s="206"/>
      <c r="OPP3115" s="206"/>
      <c r="OPQ3115" s="206"/>
      <c r="OPR3115" s="206"/>
      <c r="OPS3115" s="206"/>
      <c r="OPT3115" s="206"/>
      <c r="OPU3115" s="206"/>
      <c r="OPV3115" s="206"/>
      <c r="OPW3115" s="206"/>
      <c r="OPX3115" s="206"/>
      <c r="OPY3115" s="206"/>
      <c r="OPZ3115" s="206"/>
      <c r="OQA3115" s="206"/>
      <c r="OQB3115" s="206"/>
      <c r="OQC3115" s="206"/>
      <c r="OQD3115" s="206"/>
      <c r="OQE3115" s="206"/>
      <c r="OQF3115" s="206"/>
      <c r="OQG3115" s="206"/>
      <c r="OQH3115" s="206"/>
      <c r="OQI3115" s="206"/>
      <c r="OQJ3115" s="206"/>
      <c r="OQK3115" s="206"/>
      <c r="OQL3115" s="206"/>
      <c r="OQM3115" s="206"/>
      <c r="OQN3115" s="206"/>
      <c r="OQO3115" s="206"/>
      <c r="OQP3115" s="206"/>
      <c r="OQQ3115" s="206"/>
      <c r="OQR3115" s="206"/>
      <c r="OQS3115" s="206"/>
      <c r="OQT3115" s="206"/>
      <c r="OQU3115" s="206"/>
      <c r="OQV3115" s="206"/>
      <c r="OQW3115" s="206"/>
      <c r="OQX3115" s="206"/>
      <c r="OQY3115" s="206"/>
      <c r="OQZ3115" s="206"/>
      <c r="ORA3115" s="206"/>
      <c r="ORB3115" s="206"/>
      <c r="ORC3115" s="206"/>
      <c r="ORD3115" s="206"/>
      <c r="ORE3115" s="206"/>
      <c r="ORF3115" s="206"/>
      <c r="ORG3115" s="206"/>
      <c r="ORH3115" s="206"/>
      <c r="ORI3115" s="206"/>
      <c r="ORJ3115" s="206"/>
      <c r="ORK3115" s="206"/>
      <c r="ORL3115" s="206"/>
      <c r="ORM3115" s="206"/>
      <c r="ORN3115" s="206"/>
      <c r="ORO3115" s="206"/>
      <c r="ORP3115" s="206"/>
      <c r="ORQ3115" s="206"/>
      <c r="ORR3115" s="206"/>
      <c r="ORS3115" s="206"/>
      <c r="ORT3115" s="206"/>
      <c r="ORU3115" s="206"/>
      <c r="ORV3115" s="206"/>
      <c r="ORW3115" s="206"/>
      <c r="ORX3115" s="206"/>
      <c r="ORY3115" s="206"/>
      <c r="ORZ3115" s="206"/>
      <c r="OSA3115" s="206"/>
      <c r="OSB3115" s="206"/>
      <c r="OSC3115" s="206"/>
      <c r="OSD3115" s="206"/>
      <c r="OSE3115" s="206"/>
      <c r="OSF3115" s="206"/>
      <c r="OSG3115" s="206"/>
      <c r="OSH3115" s="206"/>
      <c r="OSI3115" s="206"/>
      <c r="OSJ3115" s="206"/>
      <c r="OSK3115" s="206"/>
      <c r="OSL3115" s="206"/>
      <c r="OSM3115" s="206"/>
      <c r="OSN3115" s="206"/>
      <c r="OSO3115" s="206"/>
      <c r="OSP3115" s="206"/>
      <c r="OSQ3115" s="206"/>
      <c r="OSR3115" s="206"/>
      <c r="OSS3115" s="206"/>
      <c r="OST3115" s="206"/>
      <c r="OSU3115" s="206"/>
      <c r="OSV3115" s="206"/>
      <c r="OSW3115" s="206"/>
      <c r="OSX3115" s="206"/>
      <c r="OSY3115" s="206"/>
      <c r="OSZ3115" s="206"/>
      <c r="OTA3115" s="206"/>
      <c r="OTB3115" s="206"/>
      <c r="OTC3115" s="206"/>
      <c r="OTD3115" s="206"/>
      <c r="OTE3115" s="206"/>
      <c r="OTF3115" s="206"/>
      <c r="OTG3115" s="206"/>
      <c r="OTH3115" s="206"/>
      <c r="OTI3115" s="206"/>
      <c r="OTJ3115" s="206"/>
      <c r="OTK3115" s="206"/>
      <c r="OTL3115" s="206"/>
      <c r="OTM3115" s="206"/>
      <c r="OTN3115" s="206"/>
      <c r="OTO3115" s="206"/>
      <c r="OTP3115" s="206"/>
      <c r="OTQ3115" s="206"/>
      <c r="OTR3115" s="206"/>
      <c r="OTS3115" s="206"/>
      <c r="OTT3115" s="206"/>
      <c r="OTU3115" s="206"/>
      <c r="OTV3115" s="206"/>
      <c r="OTW3115" s="206"/>
      <c r="OTX3115" s="206"/>
      <c r="OTY3115" s="206"/>
      <c r="OTZ3115" s="206"/>
      <c r="OUA3115" s="206"/>
      <c r="OUB3115" s="206"/>
      <c r="OUC3115" s="206"/>
      <c r="OUD3115" s="206"/>
      <c r="OUE3115" s="206"/>
      <c r="OUF3115" s="206"/>
      <c r="OUG3115" s="206"/>
      <c r="OUH3115" s="206"/>
      <c r="OUI3115" s="206"/>
      <c r="OUJ3115" s="206"/>
      <c r="OUK3115" s="206"/>
      <c r="OUL3115" s="206"/>
      <c r="OUM3115" s="206"/>
      <c r="OUN3115" s="206"/>
      <c r="OUO3115" s="206"/>
      <c r="OUP3115" s="206"/>
      <c r="OUQ3115" s="206"/>
      <c r="OUR3115" s="206"/>
      <c r="OUS3115" s="206"/>
      <c r="OUT3115" s="206"/>
      <c r="OUU3115" s="206"/>
      <c r="OUV3115" s="206"/>
      <c r="OUW3115" s="206"/>
      <c r="OUX3115" s="206"/>
      <c r="OUY3115" s="206"/>
      <c r="OUZ3115" s="206"/>
      <c r="OVA3115" s="206"/>
      <c r="OVB3115" s="206"/>
      <c r="OVC3115" s="206"/>
      <c r="OVD3115" s="206"/>
      <c r="OVE3115" s="206"/>
      <c r="OVF3115" s="206"/>
      <c r="OVG3115" s="206"/>
      <c r="OVH3115" s="206"/>
      <c r="OVI3115" s="206"/>
      <c r="OVJ3115" s="206"/>
      <c r="OVK3115" s="206"/>
      <c r="OVL3115" s="206"/>
      <c r="OVM3115" s="206"/>
      <c r="OVN3115" s="206"/>
      <c r="OVO3115" s="206"/>
      <c r="OVP3115" s="206"/>
      <c r="OVQ3115" s="206"/>
      <c r="OVR3115" s="206"/>
      <c r="OVS3115" s="206"/>
      <c r="OVT3115" s="206"/>
      <c r="OVU3115" s="206"/>
      <c r="OVV3115" s="206"/>
      <c r="OVW3115" s="206"/>
      <c r="OVX3115" s="206"/>
      <c r="OVY3115" s="206"/>
      <c r="OVZ3115" s="206"/>
      <c r="OWA3115" s="206"/>
      <c r="OWB3115" s="206"/>
      <c r="OWC3115" s="206"/>
      <c r="OWD3115" s="206"/>
      <c r="OWE3115" s="206"/>
      <c r="OWF3115" s="206"/>
      <c r="OWG3115" s="206"/>
      <c r="OWH3115" s="206"/>
      <c r="OWI3115" s="206"/>
      <c r="OWJ3115" s="206"/>
      <c r="OWK3115" s="206"/>
      <c r="OWL3115" s="206"/>
      <c r="OWM3115" s="206"/>
      <c r="OWN3115" s="206"/>
      <c r="OWO3115" s="206"/>
      <c r="OWP3115" s="206"/>
      <c r="OWQ3115" s="206"/>
      <c r="OWR3115" s="206"/>
      <c r="OWS3115" s="206"/>
      <c r="OWT3115" s="206"/>
      <c r="OWU3115" s="206"/>
      <c r="OWV3115" s="206"/>
      <c r="OWW3115" s="206"/>
      <c r="OWX3115" s="206"/>
      <c r="OWY3115" s="206"/>
      <c r="OWZ3115" s="206"/>
      <c r="OXA3115" s="206"/>
      <c r="OXB3115" s="206"/>
      <c r="OXC3115" s="206"/>
      <c r="OXD3115" s="206"/>
      <c r="OXE3115" s="206"/>
      <c r="OXF3115" s="206"/>
      <c r="OXG3115" s="206"/>
      <c r="OXH3115" s="206"/>
      <c r="OXI3115" s="206"/>
      <c r="OXJ3115" s="206"/>
      <c r="OXK3115" s="206"/>
      <c r="OXL3115" s="206"/>
      <c r="OXM3115" s="206"/>
      <c r="OXN3115" s="206"/>
      <c r="OXO3115" s="206"/>
      <c r="OXP3115" s="206"/>
      <c r="OXQ3115" s="206"/>
      <c r="OXR3115" s="206"/>
      <c r="OXS3115" s="206"/>
      <c r="OXT3115" s="206"/>
      <c r="OXU3115" s="206"/>
      <c r="OXV3115" s="206"/>
      <c r="OXW3115" s="206"/>
      <c r="OXX3115" s="206"/>
      <c r="OXY3115" s="206"/>
      <c r="OXZ3115" s="206"/>
      <c r="OYA3115" s="206"/>
      <c r="OYB3115" s="206"/>
      <c r="OYC3115" s="206"/>
      <c r="OYD3115" s="206"/>
      <c r="OYE3115" s="206"/>
      <c r="OYF3115" s="206"/>
      <c r="OYG3115" s="206"/>
      <c r="OYH3115" s="206"/>
      <c r="OYI3115" s="206"/>
      <c r="OYJ3115" s="206"/>
      <c r="OYK3115" s="206"/>
      <c r="OYL3115" s="206"/>
      <c r="OYM3115" s="206"/>
      <c r="OYN3115" s="206"/>
      <c r="OYO3115" s="206"/>
      <c r="OYP3115" s="206"/>
      <c r="OYQ3115" s="206"/>
      <c r="OYR3115" s="206"/>
      <c r="OYS3115" s="206"/>
      <c r="OYT3115" s="206"/>
      <c r="OYU3115" s="206"/>
      <c r="OYV3115" s="206"/>
      <c r="OYW3115" s="206"/>
      <c r="OYX3115" s="206"/>
      <c r="OYY3115" s="206"/>
      <c r="OYZ3115" s="206"/>
      <c r="OZA3115" s="206"/>
      <c r="OZB3115" s="206"/>
      <c r="OZC3115" s="206"/>
      <c r="OZD3115" s="206"/>
      <c r="OZE3115" s="206"/>
      <c r="OZF3115" s="206"/>
      <c r="OZG3115" s="206"/>
      <c r="OZH3115" s="206"/>
      <c r="OZI3115" s="206"/>
      <c r="OZJ3115" s="206"/>
      <c r="OZK3115" s="206"/>
      <c r="OZL3115" s="206"/>
      <c r="OZM3115" s="206"/>
      <c r="OZN3115" s="206"/>
      <c r="OZO3115" s="206"/>
      <c r="OZP3115" s="206"/>
      <c r="OZQ3115" s="206"/>
      <c r="OZR3115" s="206"/>
      <c r="OZS3115" s="206"/>
      <c r="OZT3115" s="206"/>
      <c r="OZU3115" s="206"/>
      <c r="OZV3115" s="206"/>
      <c r="OZW3115" s="206"/>
      <c r="OZX3115" s="206"/>
      <c r="OZY3115" s="206"/>
      <c r="OZZ3115" s="206"/>
      <c r="PAA3115" s="206"/>
      <c r="PAB3115" s="206"/>
      <c r="PAC3115" s="206"/>
      <c r="PAD3115" s="206"/>
      <c r="PAE3115" s="206"/>
      <c r="PAF3115" s="206"/>
      <c r="PAG3115" s="206"/>
      <c r="PAH3115" s="206"/>
      <c r="PAI3115" s="206"/>
      <c r="PAJ3115" s="206"/>
      <c r="PAK3115" s="206"/>
      <c r="PAL3115" s="206"/>
      <c r="PAM3115" s="206"/>
      <c r="PAN3115" s="206"/>
      <c r="PAO3115" s="206"/>
      <c r="PAP3115" s="206"/>
      <c r="PAQ3115" s="206"/>
      <c r="PAR3115" s="206"/>
      <c r="PAS3115" s="206"/>
      <c r="PAT3115" s="206"/>
      <c r="PAU3115" s="206"/>
      <c r="PAV3115" s="206"/>
      <c r="PAW3115" s="206"/>
      <c r="PAX3115" s="206"/>
      <c r="PAY3115" s="206"/>
      <c r="PAZ3115" s="206"/>
      <c r="PBA3115" s="206"/>
      <c r="PBB3115" s="206"/>
      <c r="PBC3115" s="206"/>
      <c r="PBD3115" s="206"/>
      <c r="PBE3115" s="206"/>
      <c r="PBF3115" s="206"/>
      <c r="PBG3115" s="206"/>
      <c r="PBH3115" s="206"/>
      <c r="PBI3115" s="206"/>
      <c r="PBJ3115" s="206"/>
      <c r="PBK3115" s="206"/>
      <c r="PBL3115" s="206"/>
      <c r="PBM3115" s="206"/>
      <c r="PBN3115" s="206"/>
      <c r="PBO3115" s="206"/>
      <c r="PBP3115" s="206"/>
      <c r="PBQ3115" s="206"/>
      <c r="PBR3115" s="206"/>
      <c r="PBS3115" s="206"/>
      <c r="PBT3115" s="206"/>
      <c r="PBU3115" s="206"/>
      <c r="PBV3115" s="206"/>
      <c r="PBW3115" s="206"/>
      <c r="PBX3115" s="206"/>
      <c r="PBY3115" s="206"/>
      <c r="PBZ3115" s="206"/>
      <c r="PCA3115" s="206"/>
      <c r="PCB3115" s="206"/>
      <c r="PCC3115" s="206"/>
      <c r="PCD3115" s="206"/>
      <c r="PCE3115" s="206"/>
      <c r="PCF3115" s="206"/>
      <c r="PCG3115" s="206"/>
      <c r="PCH3115" s="206"/>
      <c r="PCI3115" s="206"/>
      <c r="PCJ3115" s="206"/>
      <c r="PCK3115" s="206"/>
      <c r="PCL3115" s="206"/>
      <c r="PCM3115" s="206"/>
      <c r="PCN3115" s="206"/>
      <c r="PCO3115" s="206"/>
      <c r="PCP3115" s="206"/>
      <c r="PCQ3115" s="206"/>
      <c r="PCR3115" s="206"/>
      <c r="PCS3115" s="206"/>
      <c r="PCT3115" s="206"/>
      <c r="PCU3115" s="206"/>
      <c r="PCV3115" s="206"/>
      <c r="PCW3115" s="206"/>
      <c r="PCX3115" s="206"/>
      <c r="PCY3115" s="206"/>
      <c r="PCZ3115" s="206"/>
      <c r="PDA3115" s="206"/>
      <c r="PDB3115" s="206"/>
      <c r="PDC3115" s="206"/>
      <c r="PDD3115" s="206"/>
      <c r="PDE3115" s="206"/>
      <c r="PDF3115" s="206"/>
      <c r="PDG3115" s="206"/>
      <c r="PDH3115" s="206"/>
      <c r="PDI3115" s="206"/>
      <c r="PDJ3115" s="206"/>
      <c r="PDK3115" s="206"/>
      <c r="PDL3115" s="206"/>
      <c r="PDM3115" s="206"/>
      <c r="PDN3115" s="206"/>
      <c r="PDO3115" s="206"/>
      <c r="PDP3115" s="206"/>
      <c r="PDQ3115" s="206"/>
      <c r="PDR3115" s="206"/>
      <c r="PDS3115" s="206"/>
      <c r="PDT3115" s="206"/>
      <c r="PDU3115" s="206"/>
      <c r="PDV3115" s="206"/>
      <c r="PDW3115" s="206"/>
      <c r="PDX3115" s="206"/>
      <c r="PDY3115" s="206"/>
      <c r="PDZ3115" s="206"/>
      <c r="PEA3115" s="206"/>
      <c r="PEB3115" s="206"/>
      <c r="PEC3115" s="206"/>
      <c r="PED3115" s="206"/>
      <c r="PEE3115" s="206"/>
      <c r="PEF3115" s="206"/>
      <c r="PEG3115" s="206"/>
      <c r="PEH3115" s="206"/>
      <c r="PEI3115" s="206"/>
      <c r="PEJ3115" s="206"/>
      <c r="PEK3115" s="206"/>
      <c r="PEL3115" s="206"/>
      <c r="PEM3115" s="206"/>
      <c r="PEN3115" s="206"/>
      <c r="PEO3115" s="206"/>
      <c r="PEP3115" s="206"/>
      <c r="PEQ3115" s="206"/>
      <c r="PER3115" s="206"/>
      <c r="PES3115" s="206"/>
      <c r="PET3115" s="206"/>
      <c r="PEU3115" s="206"/>
      <c r="PEV3115" s="206"/>
      <c r="PEW3115" s="206"/>
      <c r="PEX3115" s="206"/>
      <c r="PEY3115" s="206"/>
      <c r="PEZ3115" s="206"/>
      <c r="PFA3115" s="206"/>
      <c r="PFB3115" s="206"/>
      <c r="PFC3115" s="206"/>
      <c r="PFD3115" s="206"/>
      <c r="PFE3115" s="206"/>
      <c r="PFF3115" s="206"/>
      <c r="PFG3115" s="206"/>
      <c r="PFH3115" s="206"/>
      <c r="PFI3115" s="206"/>
      <c r="PFJ3115" s="206"/>
      <c r="PFK3115" s="206"/>
      <c r="PFL3115" s="206"/>
      <c r="PFM3115" s="206"/>
      <c r="PFN3115" s="206"/>
      <c r="PFO3115" s="206"/>
      <c r="PFP3115" s="206"/>
      <c r="PFQ3115" s="206"/>
      <c r="PFR3115" s="206"/>
      <c r="PFS3115" s="206"/>
      <c r="PFT3115" s="206"/>
      <c r="PFU3115" s="206"/>
      <c r="PFV3115" s="206"/>
      <c r="PFW3115" s="206"/>
      <c r="PFX3115" s="206"/>
      <c r="PFY3115" s="206"/>
      <c r="PFZ3115" s="206"/>
      <c r="PGA3115" s="206"/>
      <c r="PGB3115" s="206"/>
      <c r="PGC3115" s="206"/>
      <c r="PGD3115" s="206"/>
      <c r="PGE3115" s="206"/>
      <c r="PGF3115" s="206"/>
      <c r="PGG3115" s="206"/>
      <c r="PGH3115" s="206"/>
      <c r="PGI3115" s="206"/>
      <c r="PGJ3115" s="206"/>
      <c r="PGK3115" s="206"/>
      <c r="PGL3115" s="206"/>
      <c r="PGM3115" s="206"/>
      <c r="PGN3115" s="206"/>
      <c r="PGO3115" s="206"/>
      <c r="PGP3115" s="206"/>
      <c r="PGQ3115" s="206"/>
      <c r="PGR3115" s="206"/>
      <c r="PGS3115" s="206"/>
      <c r="PGT3115" s="206"/>
      <c r="PGU3115" s="206"/>
      <c r="PGV3115" s="206"/>
      <c r="PGW3115" s="206"/>
      <c r="PGX3115" s="206"/>
      <c r="PGY3115" s="206"/>
      <c r="PGZ3115" s="206"/>
      <c r="PHA3115" s="206"/>
      <c r="PHB3115" s="206"/>
      <c r="PHC3115" s="206"/>
      <c r="PHD3115" s="206"/>
      <c r="PHE3115" s="206"/>
      <c r="PHF3115" s="206"/>
      <c r="PHG3115" s="206"/>
      <c r="PHH3115" s="206"/>
      <c r="PHI3115" s="206"/>
      <c r="PHJ3115" s="206"/>
      <c r="PHK3115" s="206"/>
      <c r="PHL3115" s="206"/>
      <c r="PHM3115" s="206"/>
      <c r="PHN3115" s="206"/>
      <c r="PHO3115" s="206"/>
      <c r="PHP3115" s="206"/>
      <c r="PHQ3115" s="206"/>
      <c r="PHR3115" s="206"/>
      <c r="PHS3115" s="206"/>
      <c r="PHT3115" s="206"/>
      <c r="PHU3115" s="206"/>
      <c r="PHV3115" s="206"/>
      <c r="PHW3115" s="206"/>
      <c r="PHX3115" s="206"/>
      <c r="PHY3115" s="206"/>
      <c r="PHZ3115" s="206"/>
      <c r="PIA3115" s="206"/>
      <c r="PIB3115" s="206"/>
      <c r="PIC3115" s="206"/>
      <c r="PID3115" s="206"/>
      <c r="PIE3115" s="206"/>
      <c r="PIF3115" s="206"/>
      <c r="PIG3115" s="206"/>
      <c r="PIH3115" s="206"/>
      <c r="PII3115" s="206"/>
      <c r="PIJ3115" s="206"/>
      <c r="PIK3115" s="206"/>
      <c r="PIL3115" s="206"/>
      <c r="PIM3115" s="206"/>
      <c r="PIN3115" s="206"/>
      <c r="PIO3115" s="206"/>
      <c r="PIP3115" s="206"/>
      <c r="PIQ3115" s="206"/>
      <c r="PIR3115" s="206"/>
      <c r="PIS3115" s="206"/>
      <c r="PIT3115" s="206"/>
      <c r="PIU3115" s="206"/>
      <c r="PIV3115" s="206"/>
      <c r="PIW3115" s="206"/>
      <c r="PIX3115" s="206"/>
      <c r="PIY3115" s="206"/>
      <c r="PIZ3115" s="206"/>
      <c r="PJA3115" s="206"/>
      <c r="PJB3115" s="206"/>
      <c r="PJC3115" s="206"/>
      <c r="PJD3115" s="206"/>
      <c r="PJE3115" s="206"/>
      <c r="PJF3115" s="206"/>
      <c r="PJG3115" s="206"/>
      <c r="PJH3115" s="206"/>
      <c r="PJI3115" s="206"/>
      <c r="PJJ3115" s="206"/>
      <c r="PJK3115" s="206"/>
      <c r="PJL3115" s="206"/>
      <c r="PJM3115" s="206"/>
      <c r="PJN3115" s="206"/>
      <c r="PJO3115" s="206"/>
      <c r="PJP3115" s="206"/>
      <c r="PJQ3115" s="206"/>
      <c r="PJR3115" s="206"/>
      <c r="PJS3115" s="206"/>
      <c r="PJT3115" s="206"/>
      <c r="PJU3115" s="206"/>
      <c r="PJV3115" s="206"/>
      <c r="PJW3115" s="206"/>
      <c r="PJX3115" s="206"/>
      <c r="PJY3115" s="206"/>
      <c r="PJZ3115" s="206"/>
      <c r="PKA3115" s="206"/>
      <c r="PKB3115" s="206"/>
      <c r="PKC3115" s="206"/>
      <c r="PKD3115" s="206"/>
      <c r="PKE3115" s="206"/>
      <c r="PKF3115" s="206"/>
      <c r="PKG3115" s="206"/>
      <c r="PKH3115" s="206"/>
      <c r="PKI3115" s="206"/>
      <c r="PKJ3115" s="206"/>
      <c r="PKK3115" s="206"/>
      <c r="PKL3115" s="206"/>
      <c r="PKM3115" s="206"/>
      <c r="PKN3115" s="206"/>
      <c r="PKO3115" s="206"/>
      <c r="PKP3115" s="206"/>
      <c r="PKQ3115" s="206"/>
      <c r="PKR3115" s="206"/>
      <c r="PKS3115" s="206"/>
      <c r="PKT3115" s="206"/>
      <c r="PKU3115" s="206"/>
      <c r="PKV3115" s="206"/>
      <c r="PKW3115" s="206"/>
      <c r="PKX3115" s="206"/>
      <c r="PKY3115" s="206"/>
      <c r="PKZ3115" s="206"/>
      <c r="PLA3115" s="206"/>
      <c r="PLB3115" s="206"/>
      <c r="PLC3115" s="206"/>
      <c r="PLD3115" s="206"/>
      <c r="PLE3115" s="206"/>
      <c r="PLF3115" s="206"/>
      <c r="PLG3115" s="206"/>
      <c r="PLH3115" s="206"/>
      <c r="PLI3115" s="206"/>
      <c r="PLJ3115" s="206"/>
      <c r="PLK3115" s="206"/>
      <c r="PLL3115" s="206"/>
      <c r="PLM3115" s="206"/>
      <c r="PLN3115" s="206"/>
      <c r="PLO3115" s="206"/>
      <c r="PLP3115" s="206"/>
      <c r="PLQ3115" s="206"/>
      <c r="PLR3115" s="206"/>
      <c r="PLS3115" s="206"/>
      <c r="PLT3115" s="206"/>
      <c r="PLU3115" s="206"/>
      <c r="PLV3115" s="206"/>
      <c r="PLW3115" s="206"/>
      <c r="PLX3115" s="206"/>
      <c r="PLY3115" s="206"/>
      <c r="PLZ3115" s="206"/>
      <c r="PMA3115" s="206"/>
      <c r="PMB3115" s="206"/>
      <c r="PMC3115" s="206"/>
      <c r="PMD3115" s="206"/>
      <c r="PME3115" s="206"/>
      <c r="PMF3115" s="206"/>
      <c r="PMG3115" s="206"/>
      <c r="PMH3115" s="206"/>
      <c r="PMI3115" s="206"/>
      <c r="PMJ3115" s="206"/>
      <c r="PMK3115" s="206"/>
      <c r="PML3115" s="206"/>
      <c r="PMM3115" s="206"/>
      <c r="PMN3115" s="206"/>
      <c r="PMO3115" s="206"/>
      <c r="PMP3115" s="206"/>
      <c r="PMQ3115" s="206"/>
      <c r="PMR3115" s="206"/>
      <c r="PMS3115" s="206"/>
      <c r="PMT3115" s="206"/>
      <c r="PMU3115" s="206"/>
      <c r="PMV3115" s="206"/>
      <c r="PMW3115" s="206"/>
      <c r="PMX3115" s="206"/>
      <c r="PMY3115" s="206"/>
      <c r="PMZ3115" s="206"/>
      <c r="PNA3115" s="206"/>
      <c r="PNB3115" s="206"/>
      <c r="PNC3115" s="206"/>
      <c r="PND3115" s="206"/>
      <c r="PNE3115" s="206"/>
      <c r="PNF3115" s="206"/>
      <c r="PNG3115" s="206"/>
      <c r="PNH3115" s="206"/>
      <c r="PNI3115" s="206"/>
      <c r="PNJ3115" s="206"/>
      <c r="PNK3115" s="206"/>
      <c r="PNL3115" s="206"/>
      <c r="PNM3115" s="206"/>
      <c r="PNN3115" s="206"/>
      <c r="PNO3115" s="206"/>
      <c r="PNP3115" s="206"/>
      <c r="PNQ3115" s="206"/>
      <c r="PNR3115" s="206"/>
      <c r="PNS3115" s="206"/>
      <c r="PNT3115" s="206"/>
      <c r="PNU3115" s="206"/>
      <c r="PNV3115" s="206"/>
      <c r="PNW3115" s="206"/>
      <c r="PNX3115" s="206"/>
      <c r="PNY3115" s="206"/>
      <c r="PNZ3115" s="206"/>
      <c r="POA3115" s="206"/>
      <c r="POB3115" s="206"/>
      <c r="POC3115" s="206"/>
      <c r="POD3115" s="206"/>
      <c r="POE3115" s="206"/>
      <c r="POF3115" s="206"/>
      <c r="POG3115" s="206"/>
      <c r="POH3115" s="206"/>
      <c r="POI3115" s="206"/>
      <c r="POJ3115" s="206"/>
      <c r="POK3115" s="206"/>
      <c r="POL3115" s="206"/>
      <c r="POM3115" s="206"/>
      <c r="PON3115" s="206"/>
      <c r="POO3115" s="206"/>
      <c r="POP3115" s="206"/>
      <c r="POQ3115" s="206"/>
      <c r="POR3115" s="206"/>
      <c r="POS3115" s="206"/>
      <c r="POT3115" s="206"/>
      <c r="POU3115" s="206"/>
      <c r="POV3115" s="206"/>
      <c r="POW3115" s="206"/>
      <c r="POX3115" s="206"/>
      <c r="POY3115" s="206"/>
      <c r="POZ3115" s="206"/>
      <c r="PPA3115" s="206"/>
      <c r="PPB3115" s="206"/>
      <c r="PPC3115" s="206"/>
      <c r="PPD3115" s="206"/>
      <c r="PPE3115" s="206"/>
      <c r="PPF3115" s="206"/>
      <c r="PPG3115" s="206"/>
      <c r="PPH3115" s="206"/>
      <c r="PPI3115" s="206"/>
      <c r="PPJ3115" s="206"/>
      <c r="PPK3115" s="206"/>
      <c r="PPL3115" s="206"/>
      <c r="PPM3115" s="206"/>
      <c r="PPN3115" s="206"/>
      <c r="PPO3115" s="206"/>
      <c r="PPP3115" s="206"/>
      <c r="PPQ3115" s="206"/>
      <c r="PPR3115" s="206"/>
      <c r="PPS3115" s="206"/>
      <c r="PPT3115" s="206"/>
      <c r="PPU3115" s="206"/>
      <c r="PPV3115" s="206"/>
      <c r="PPW3115" s="206"/>
      <c r="PPX3115" s="206"/>
      <c r="PPY3115" s="206"/>
      <c r="PPZ3115" s="206"/>
      <c r="PQA3115" s="206"/>
      <c r="PQB3115" s="206"/>
      <c r="PQC3115" s="206"/>
      <c r="PQD3115" s="206"/>
      <c r="PQE3115" s="206"/>
      <c r="PQF3115" s="206"/>
      <c r="PQG3115" s="206"/>
      <c r="PQH3115" s="206"/>
      <c r="PQI3115" s="206"/>
      <c r="PQJ3115" s="206"/>
      <c r="PQK3115" s="206"/>
      <c r="PQL3115" s="206"/>
      <c r="PQM3115" s="206"/>
      <c r="PQN3115" s="206"/>
      <c r="PQO3115" s="206"/>
      <c r="PQP3115" s="206"/>
      <c r="PQQ3115" s="206"/>
      <c r="PQR3115" s="206"/>
      <c r="PQS3115" s="206"/>
      <c r="PQT3115" s="206"/>
      <c r="PQU3115" s="206"/>
      <c r="PQV3115" s="206"/>
      <c r="PQW3115" s="206"/>
      <c r="PQX3115" s="206"/>
      <c r="PQY3115" s="206"/>
      <c r="PQZ3115" s="206"/>
      <c r="PRA3115" s="206"/>
      <c r="PRB3115" s="206"/>
      <c r="PRC3115" s="206"/>
      <c r="PRD3115" s="206"/>
      <c r="PRE3115" s="206"/>
      <c r="PRF3115" s="206"/>
      <c r="PRG3115" s="206"/>
      <c r="PRH3115" s="206"/>
      <c r="PRI3115" s="206"/>
      <c r="PRJ3115" s="206"/>
      <c r="PRK3115" s="206"/>
      <c r="PRL3115" s="206"/>
      <c r="PRM3115" s="206"/>
      <c r="PRN3115" s="206"/>
      <c r="PRO3115" s="206"/>
      <c r="PRP3115" s="206"/>
      <c r="PRQ3115" s="206"/>
      <c r="PRR3115" s="206"/>
      <c r="PRS3115" s="206"/>
      <c r="PRT3115" s="206"/>
      <c r="PRU3115" s="206"/>
      <c r="PRV3115" s="206"/>
      <c r="PRW3115" s="206"/>
      <c r="PRX3115" s="206"/>
      <c r="PRY3115" s="206"/>
      <c r="PRZ3115" s="206"/>
      <c r="PSA3115" s="206"/>
      <c r="PSB3115" s="206"/>
      <c r="PSC3115" s="206"/>
      <c r="PSD3115" s="206"/>
      <c r="PSE3115" s="206"/>
      <c r="PSF3115" s="206"/>
      <c r="PSG3115" s="206"/>
      <c r="PSH3115" s="206"/>
      <c r="PSI3115" s="206"/>
      <c r="PSJ3115" s="206"/>
      <c r="PSK3115" s="206"/>
      <c r="PSL3115" s="206"/>
      <c r="PSM3115" s="206"/>
      <c r="PSN3115" s="206"/>
      <c r="PSO3115" s="206"/>
      <c r="PSP3115" s="206"/>
      <c r="PSQ3115" s="206"/>
      <c r="PSR3115" s="206"/>
      <c r="PSS3115" s="206"/>
      <c r="PST3115" s="206"/>
      <c r="PSU3115" s="206"/>
      <c r="PSV3115" s="206"/>
      <c r="PSW3115" s="206"/>
      <c r="PSX3115" s="206"/>
      <c r="PSY3115" s="206"/>
      <c r="PSZ3115" s="206"/>
      <c r="PTA3115" s="206"/>
      <c r="PTB3115" s="206"/>
      <c r="PTC3115" s="206"/>
      <c r="PTD3115" s="206"/>
      <c r="PTE3115" s="206"/>
      <c r="PTF3115" s="206"/>
      <c r="PTG3115" s="206"/>
      <c r="PTH3115" s="206"/>
      <c r="PTI3115" s="206"/>
      <c r="PTJ3115" s="206"/>
      <c r="PTK3115" s="206"/>
      <c r="PTL3115" s="206"/>
      <c r="PTM3115" s="206"/>
      <c r="PTN3115" s="206"/>
      <c r="PTO3115" s="206"/>
      <c r="PTP3115" s="206"/>
      <c r="PTQ3115" s="206"/>
      <c r="PTR3115" s="206"/>
      <c r="PTS3115" s="206"/>
      <c r="PTT3115" s="206"/>
      <c r="PTU3115" s="206"/>
      <c r="PTV3115" s="206"/>
      <c r="PTW3115" s="206"/>
      <c r="PTX3115" s="206"/>
      <c r="PTY3115" s="206"/>
      <c r="PTZ3115" s="206"/>
      <c r="PUA3115" s="206"/>
      <c r="PUB3115" s="206"/>
      <c r="PUC3115" s="206"/>
      <c r="PUD3115" s="206"/>
      <c r="PUE3115" s="206"/>
      <c r="PUF3115" s="206"/>
      <c r="PUG3115" s="206"/>
      <c r="PUH3115" s="206"/>
      <c r="PUI3115" s="206"/>
      <c r="PUJ3115" s="206"/>
      <c r="PUK3115" s="206"/>
      <c r="PUL3115" s="206"/>
      <c r="PUM3115" s="206"/>
      <c r="PUN3115" s="206"/>
      <c r="PUO3115" s="206"/>
      <c r="PUP3115" s="206"/>
      <c r="PUQ3115" s="206"/>
      <c r="PUR3115" s="206"/>
      <c r="PUS3115" s="206"/>
      <c r="PUT3115" s="206"/>
      <c r="PUU3115" s="206"/>
      <c r="PUV3115" s="206"/>
      <c r="PUW3115" s="206"/>
      <c r="PUX3115" s="206"/>
      <c r="PUY3115" s="206"/>
      <c r="PUZ3115" s="206"/>
      <c r="PVA3115" s="206"/>
      <c r="PVB3115" s="206"/>
      <c r="PVC3115" s="206"/>
      <c r="PVD3115" s="206"/>
      <c r="PVE3115" s="206"/>
      <c r="PVF3115" s="206"/>
      <c r="PVG3115" s="206"/>
      <c r="PVH3115" s="206"/>
      <c r="PVI3115" s="206"/>
      <c r="PVJ3115" s="206"/>
      <c r="PVK3115" s="206"/>
      <c r="PVL3115" s="206"/>
      <c r="PVM3115" s="206"/>
      <c r="PVN3115" s="206"/>
      <c r="PVO3115" s="206"/>
      <c r="PVP3115" s="206"/>
      <c r="PVQ3115" s="206"/>
      <c r="PVR3115" s="206"/>
      <c r="PVS3115" s="206"/>
      <c r="PVT3115" s="206"/>
      <c r="PVU3115" s="206"/>
      <c r="PVV3115" s="206"/>
      <c r="PVW3115" s="206"/>
      <c r="PVX3115" s="206"/>
      <c r="PVY3115" s="206"/>
      <c r="PVZ3115" s="206"/>
      <c r="PWA3115" s="206"/>
      <c r="PWB3115" s="206"/>
      <c r="PWC3115" s="206"/>
      <c r="PWD3115" s="206"/>
      <c r="PWE3115" s="206"/>
      <c r="PWF3115" s="206"/>
      <c r="PWG3115" s="206"/>
      <c r="PWH3115" s="206"/>
      <c r="PWI3115" s="206"/>
      <c r="PWJ3115" s="206"/>
      <c r="PWK3115" s="206"/>
      <c r="PWL3115" s="206"/>
      <c r="PWM3115" s="206"/>
      <c r="PWN3115" s="206"/>
      <c r="PWO3115" s="206"/>
      <c r="PWP3115" s="206"/>
      <c r="PWQ3115" s="206"/>
      <c r="PWR3115" s="206"/>
      <c r="PWS3115" s="206"/>
      <c r="PWT3115" s="206"/>
      <c r="PWU3115" s="206"/>
      <c r="PWV3115" s="206"/>
      <c r="PWW3115" s="206"/>
      <c r="PWX3115" s="206"/>
      <c r="PWY3115" s="206"/>
      <c r="PWZ3115" s="206"/>
      <c r="PXA3115" s="206"/>
      <c r="PXB3115" s="206"/>
      <c r="PXC3115" s="206"/>
      <c r="PXD3115" s="206"/>
      <c r="PXE3115" s="206"/>
      <c r="PXF3115" s="206"/>
      <c r="PXG3115" s="206"/>
      <c r="PXH3115" s="206"/>
      <c r="PXI3115" s="206"/>
      <c r="PXJ3115" s="206"/>
      <c r="PXK3115" s="206"/>
      <c r="PXL3115" s="206"/>
      <c r="PXM3115" s="206"/>
      <c r="PXN3115" s="206"/>
      <c r="PXO3115" s="206"/>
      <c r="PXP3115" s="206"/>
      <c r="PXQ3115" s="206"/>
      <c r="PXR3115" s="206"/>
      <c r="PXS3115" s="206"/>
      <c r="PXT3115" s="206"/>
      <c r="PXU3115" s="206"/>
      <c r="PXV3115" s="206"/>
      <c r="PXW3115" s="206"/>
      <c r="PXX3115" s="206"/>
      <c r="PXY3115" s="206"/>
      <c r="PXZ3115" s="206"/>
      <c r="PYA3115" s="206"/>
      <c r="PYB3115" s="206"/>
      <c r="PYC3115" s="206"/>
      <c r="PYD3115" s="206"/>
      <c r="PYE3115" s="206"/>
      <c r="PYF3115" s="206"/>
      <c r="PYG3115" s="206"/>
      <c r="PYH3115" s="206"/>
      <c r="PYI3115" s="206"/>
      <c r="PYJ3115" s="206"/>
      <c r="PYK3115" s="206"/>
      <c r="PYL3115" s="206"/>
      <c r="PYM3115" s="206"/>
      <c r="PYN3115" s="206"/>
      <c r="PYO3115" s="206"/>
      <c r="PYP3115" s="206"/>
      <c r="PYQ3115" s="206"/>
      <c r="PYR3115" s="206"/>
      <c r="PYS3115" s="206"/>
      <c r="PYT3115" s="206"/>
      <c r="PYU3115" s="206"/>
      <c r="PYV3115" s="206"/>
      <c r="PYW3115" s="206"/>
      <c r="PYX3115" s="206"/>
      <c r="PYY3115" s="206"/>
      <c r="PYZ3115" s="206"/>
      <c r="PZA3115" s="206"/>
      <c r="PZB3115" s="206"/>
      <c r="PZC3115" s="206"/>
      <c r="PZD3115" s="206"/>
      <c r="PZE3115" s="206"/>
      <c r="PZF3115" s="206"/>
      <c r="PZG3115" s="206"/>
      <c r="PZH3115" s="206"/>
      <c r="PZI3115" s="206"/>
      <c r="PZJ3115" s="206"/>
      <c r="PZK3115" s="206"/>
      <c r="PZL3115" s="206"/>
      <c r="PZM3115" s="206"/>
      <c r="PZN3115" s="206"/>
      <c r="PZO3115" s="206"/>
      <c r="PZP3115" s="206"/>
      <c r="PZQ3115" s="206"/>
      <c r="PZR3115" s="206"/>
      <c r="PZS3115" s="206"/>
      <c r="PZT3115" s="206"/>
      <c r="PZU3115" s="206"/>
      <c r="PZV3115" s="206"/>
      <c r="PZW3115" s="206"/>
      <c r="PZX3115" s="206"/>
      <c r="PZY3115" s="206"/>
      <c r="PZZ3115" s="206"/>
      <c r="QAA3115" s="206"/>
      <c r="QAB3115" s="206"/>
      <c r="QAC3115" s="206"/>
      <c r="QAD3115" s="206"/>
      <c r="QAE3115" s="206"/>
      <c r="QAF3115" s="206"/>
      <c r="QAG3115" s="206"/>
      <c r="QAH3115" s="206"/>
      <c r="QAI3115" s="206"/>
      <c r="QAJ3115" s="206"/>
      <c r="QAK3115" s="206"/>
      <c r="QAL3115" s="206"/>
      <c r="QAM3115" s="206"/>
      <c r="QAN3115" s="206"/>
      <c r="QAO3115" s="206"/>
      <c r="QAP3115" s="206"/>
      <c r="QAQ3115" s="206"/>
      <c r="QAR3115" s="206"/>
      <c r="QAS3115" s="206"/>
      <c r="QAT3115" s="206"/>
      <c r="QAU3115" s="206"/>
      <c r="QAV3115" s="206"/>
      <c r="QAW3115" s="206"/>
      <c r="QAX3115" s="206"/>
      <c r="QAY3115" s="206"/>
      <c r="QAZ3115" s="206"/>
      <c r="QBA3115" s="206"/>
      <c r="QBB3115" s="206"/>
      <c r="QBC3115" s="206"/>
      <c r="QBD3115" s="206"/>
      <c r="QBE3115" s="206"/>
      <c r="QBF3115" s="206"/>
      <c r="QBG3115" s="206"/>
      <c r="QBH3115" s="206"/>
      <c r="QBI3115" s="206"/>
      <c r="QBJ3115" s="206"/>
      <c r="QBK3115" s="206"/>
      <c r="QBL3115" s="206"/>
      <c r="QBM3115" s="206"/>
      <c r="QBN3115" s="206"/>
      <c r="QBO3115" s="206"/>
      <c r="QBP3115" s="206"/>
      <c r="QBQ3115" s="206"/>
      <c r="QBR3115" s="206"/>
      <c r="QBS3115" s="206"/>
      <c r="QBT3115" s="206"/>
      <c r="QBU3115" s="206"/>
      <c r="QBV3115" s="206"/>
      <c r="QBW3115" s="206"/>
      <c r="QBX3115" s="206"/>
      <c r="QBY3115" s="206"/>
      <c r="QBZ3115" s="206"/>
      <c r="QCA3115" s="206"/>
      <c r="QCB3115" s="206"/>
      <c r="QCC3115" s="206"/>
      <c r="QCD3115" s="206"/>
      <c r="QCE3115" s="206"/>
      <c r="QCF3115" s="206"/>
      <c r="QCG3115" s="206"/>
      <c r="QCH3115" s="206"/>
      <c r="QCI3115" s="206"/>
      <c r="QCJ3115" s="206"/>
      <c r="QCK3115" s="206"/>
      <c r="QCL3115" s="206"/>
      <c r="QCM3115" s="206"/>
      <c r="QCN3115" s="206"/>
      <c r="QCO3115" s="206"/>
      <c r="QCP3115" s="206"/>
      <c r="QCQ3115" s="206"/>
      <c r="QCR3115" s="206"/>
      <c r="QCS3115" s="206"/>
      <c r="QCT3115" s="206"/>
      <c r="QCU3115" s="206"/>
      <c r="QCV3115" s="206"/>
      <c r="QCW3115" s="206"/>
      <c r="QCX3115" s="206"/>
      <c r="QCY3115" s="206"/>
      <c r="QCZ3115" s="206"/>
      <c r="QDA3115" s="206"/>
      <c r="QDB3115" s="206"/>
      <c r="QDC3115" s="206"/>
      <c r="QDD3115" s="206"/>
      <c r="QDE3115" s="206"/>
      <c r="QDF3115" s="206"/>
      <c r="QDG3115" s="206"/>
      <c r="QDH3115" s="206"/>
      <c r="QDI3115" s="206"/>
      <c r="QDJ3115" s="206"/>
      <c r="QDK3115" s="206"/>
      <c r="QDL3115" s="206"/>
      <c r="QDM3115" s="206"/>
      <c r="QDN3115" s="206"/>
      <c r="QDO3115" s="206"/>
      <c r="QDP3115" s="206"/>
      <c r="QDQ3115" s="206"/>
      <c r="QDR3115" s="206"/>
      <c r="QDS3115" s="206"/>
      <c r="QDT3115" s="206"/>
      <c r="QDU3115" s="206"/>
      <c r="QDV3115" s="206"/>
      <c r="QDW3115" s="206"/>
      <c r="QDX3115" s="206"/>
      <c r="QDY3115" s="206"/>
      <c r="QDZ3115" s="206"/>
      <c r="QEA3115" s="206"/>
      <c r="QEB3115" s="206"/>
      <c r="QEC3115" s="206"/>
      <c r="QED3115" s="206"/>
      <c r="QEE3115" s="206"/>
      <c r="QEF3115" s="206"/>
      <c r="QEG3115" s="206"/>
      <c r="QEH3115" s="206"/>
      <c r="QEI3115" s="206"/>
      <c r="QEJ3115" s="206"/>
      <c r="QEK3115" s="206"/>
      <c r="QEL3115" s="206"/>
      <c r="QEM3115" s="206"/>
      <c r="QEN3115" s="206"/>
      <c r="QEO3115" s="206"/>
      <c r="QEP3115" s="206"/>
      <c r="QEQ3115" s="206"/>
      <c r="QER3115" s="206"/>
      <c r="QES3115" s="206"/>
      <c r="QET3115" s="206"/>
      <c r="QEU3115" s="206"/>
      <c r="QEV3115" s="206"/>
      <c r="QEW3115" s="206"/>
      <c r="QEX3115" s="206"/>
      <c r="QEY3115" s="206"/>
      <c r="QEZ3115" s="206"/>
      <c r="QFA3115" s="206"/>
      <c r="QFB3115" s="206"/>
      <c r="QFC3115" s="206"/>
      <c r="QFD3115" s="206"/>
      <c r="QFE3115" s="206"/>
      <c r="QFF3115" s="206"/>
      <c r="QFG3115" s="206"/>
      <c r="QFH3115" s="206"/>
      <c r="QFI3115" s="206"/>
      <c r="QFJ3115" s="206"/>
      <c r="QFK3115" s="206"/>
      <c r="QFL3115" s="206"/>
      <c r="QFM3115" s="206"/>
      <c r="QFN3115" s="206"/>
      <c r="QFO3115" s="206"/>
      <c r="QFP3115" s="206"/>
      <c r="QFQ3115" s="206"/>
      <c r="QFR3115" s="206"/>
      <c r="QFS3115" s="206"/>
      <c r="QFT3115" s="206"/>
      <c r="QFU3115" s="206"/>
      <c r="QFV3115" s="206"/>
      <c r="QFW3115" s="206"/>
      <c r="QFX3115" s="206"/>
      <c r="QFY3115" s="206"/>
      <c r="QFZ3115" s="206"/>
      <c r="QGA3115" s="206"/>
      <c r="QGB3115" s="206"/>
      <c r="QGC3115" s="206"/>
      <c r="QGD3115" s="206"/>
      <c r="QGE3115" s="206"/>
      <c r="QGF3115" s="206"/>
      <c r="QGG3115" s="206"/>
      <c r="QGH3115" s="206"/>
      <c r="QGI3115" s="206"/>
      <c r="QGJ3115" s="206"/>
      <c r="QGK3115" s="206"/>
      <c r="QGL3115" s="206"/>
      <c r="QGM3115" s="206"/>
      <c r="QGN3115" s="206"/>
      <c r="QGO3115" s="206"/>
      <c r="QGP3115" s="206"/>
      <c r="QGQ3115" s="206"/>
      <c r="QGR3115" s="206"/>
      <c r="QGS3115" s="206"/>
      <c r="QGT3115" s="206"/>
      <c r="QGU3115" s="206"/>
      <c r="QGV3115" s="206"/>
      <c r="QGW3115" s="206"/>
      <c r="QGX3115" s="206"/>
      <c r="QGY3115" s="206"/>
      <c r="QGZ3115" s="206"/>
      <c r="QHA3115" s="206"/>
      <c r="QHB3115" s="206"/>
      <c r="QHC3115" s="206"/>
      <c r="QHD3115" s="206"/>
      <c r="QHE3115" s="206"/>
      <c r="QHF3115" s="206"/>
      <c r="QHG3115" s="206"/>
      <c r="QHH3115" s="206"/>
      <c r="QHI3115" s="206"/>
      <c r="QHJ3115" s="206"/>
      <c r="QHK3115" s="206"/>
      <c r="QHL3115" s="206"/>
      <c r="QHM3115" s="206"/>
      <c r="QHN3115" s="206"/>
      <c r="QHO3115" s="206"/>
      <c r="QHP3115" s="206"/>
      <c r="QHQ3115" s="206"/>
      <c r="QHR3115" s="206"/>
      <c r="QHS3115" s="206"/>
      <c r="QHT3115" s="206"/>
      <c r="QHU3115" s="206"/>
      <c r="QHV3115" s="206"/>
      <c r="QHW3115" s="206"/>
      <c r="QHX3115" s="206"/>
      <c r="QHY3115" s="206"/>
      <c r="QHZ3115" s="206"/>
      <c r="QIA3115" s="206"/>
      <c r="QIB3115" s="206"/>
      <c r="QIC3115" s="206"/>
      <c r="QID3115" s="206"/>
      <c r="QIE3115" s="206"/>
      <c r="QIF3115" s="206"/>
      <c r="QIG3115" s="206"/>
      <c r="QIH3115" s="206"/>
      <c r="QII3115" s="206"/>
      <c r="QIJ3115" s="206"/>
      <c r="QIK3115" s="206"/>
      <c r="QIL3115" s="206"/>
      <c r="QIM3115" s="206"/>
      <c r="QIN3115" s="206"/>
      <c r="QIO3115" s="206"/>
      <c r="QIP3115" s="206"/>
      <c r="QIQ3115" s="206"/>
      <c r="QIR3115" s="206"/>
      <c r="QIS3115" s="206"/>
      <c r="QIT3115" s="206"/>
      <c r="QIU3115" s="206"/>
      <c r="QIV3115" s="206"/>
      <c r="QIW3115" s="206"/>
      <c r="QIX3115" s="206"/>
      <c r="QIY3115" s="206"/>
      <c r="QIZ3115" s="206"/>
      <c r="QJA3115" s="206"/>
      <c r="QJB3115" s="206"/>
      <c r="QJC3115" s="206"/>
      <c r="QJD3115" s="206"/>
      <c r="QJE3115" s="206"/>
      <c r="QJF3115" s="206"/>
      <c r="QJG3115" s="206"/>
      <c r="QJH3115" s="206"/>
      <c r="QJI3115" s="206"/>
      <c r="QJJ3115" s="206"/>
      <c r="QJK3115" s="206"/>
      <c r="QJL3115" s="206"/>
      <c r="QJM3115" s="206"/>
      <c r="QJN3115" s="206"/>
      <c r="QJO3115" s="206"/>
      <c r="QJP3115" s="206"/>
      <c r="QJQ3115" s="206"/>
      <c r="QJR3115" s="206"/>
      <c r="QJS3115" s="206"/>
      <c r="QJT3115" s="206"/>
      <c r="QJU3115" s="206"/>
      <c r="QJV3115" s="206"/>
      <c r="QJW3115" s="206"/>
      <c r="QJX3115" s="206"/>
      <c r="QJY3115" s="206"/>
      <c r="QJZ3115" s="206"/>
      <c r="QKA3115" s="206"/>
      <c r="QKB3115" s="206"/>
      <c r="QKC3115" s="206"/>
      <c r="QKD3115" s="206"/>
      <c r="QKE3115" s="206"/>
      <c r="QKF3115" s="206"/>
      <c r="QKG3115" s="206"/>
      <c r="QKH3115" s="206"/>
      <c r="QKI3115" s="206"/>
      <c r="QKJ3115" s="206"/>
      <c r="QKK3115" s="206"/>
      <c r="QKL3115" s="206"/>
      <c r="QKM3115" s="206"/>
      <c r="QKN3115" s="206"/>
      <c r="QKO3115" s="206"/>
      <c r="QKP3115" s="206"/>
      <c r="QKQ3115" s="206"/>
      <c r="QKR3115" s="206"/>
      <c r="QKS3115" s="206"/>
      <c r="QKT3115" s="206"/>
      <c r="QKU3115" s="206"/>
      <c r="QKV3115" s="206"/>
      <c r="QKW3115" s="206"/>
      <c r="QKX3115" s="206"/>
      <c r="QKY3115" s="206"/>
      <c r="QKZ3115" s="206"/>
      <c r="QLA3115" s="206"/>
      <c r="QLB3115" s="206"/>
      <c r="QLC3115" s="206"/>
      <c r="QLD3115" s="206"/>
      <c r="QLE3115" s="206"/>
      <c r="QLF3115" s="206"/>
      <c r="QLG3115" s="206"/>
      <c r="QLH3115" s="206"/>
      <c r="QLI3115" s="206"/>
      <c r="QLJ3115" s="206"/>
      <c r="QLK3115" s="206"/>
      <c r="QLL3115" s="206"/>
      <c r="QLM3115" s="206"/>
      <c r="QLN3115" s="206"/>
      <c r="QLO3115" s="206"/>
      <c r="QLP3115" s="206"/>
      <c r="QLQ3115" s="206"/>
      <c r="QLR3115" s="206"/>
      <c r="QLS3115" s="206"/>
      <c r="QLT3115" s="206"/>
      <c r="QLU3115" s="206"/>
      <c r="QLV3115" s="206"/>
      <c r="QLW3115" s="206"/>
      <c r="QLX3115" s="206"/>
      <c r="QLY3115" s="206"/>
      <c r="QLZ3115" s="206"/>
      <c r="QMA3115" s="206"/>
      <c r="QMB3115" s="206"/>
      <c r="QMC3115" s="206"/>
      <c r="QMD3115" s="206"/>
      <c r="QME3115" s="206"/>
      <c r="QMF3115" s="206"/>
      <c r="QMG3115" s="206"/>
      <c r="QMH3115" s="206"/>
      <c r="QMI3115" s="206"/>
      <c r="QMJ3115" s="206"/>
      <c r="QMK3115" s="206"/>
      <c r="QML3115" s="206"/>
      <c r="QMM3115" s="206"/>
      <c r="QMN3115" s="206"/>
      <c r="QMO3115" s="206"/>
      <c r="QMP3115" s="206"/>
      <c r="QMQ3115" s="206"/>
      <c r="QMR3115" s="206"/>
      <c r="QMS3115" s="206"/>
      <c r="QMT3115" s="206"/>
      <c r="QMU3115" s="206"/>
      <c r="QMV3115" s="206"/>
      <c r="QMW3115" s="206"/>
      <c r="QMX3115" s="206"/>
      <c r="QMY3115" s="206"/>
      <c r="QMZ3115" s="206"/>
      <c r="QNA3115" s="206"/>
      <c r="QNB3115" s="206"/>
      <c r="QNC3115" s="206"/>
      <c r="QND3115" s="206"/>
      <c r="QNE3115" s="206"/>
      <c r="QNF3115" s="206"/>
      <c r="QNG3115" s="206"/>
      <c r="QNH3115" s="206"/>
      <c r="QNI3115" s="206"/>
      <c r="QNJ3115" s="206"/>
      <c r="QNK3115" s="206"/>
      <c r="QNL3115" s="206"/>
      <c r="QNM3115" s="206"/>
      <c r="QNN3115" s="206"/>
      <c r="QNO3115" s="206"/>
      <c r="QNP3115" s="206"/>
      <c r="QNQ3115" s="206"/>
      <c r="QNR3115" s="206"/>
      <c r="QNS3115" s="206"/>
      <c r="QNT3115" s="206"/>
      <c r="QNU3115" s="206"/>
      <c r="QNV3115" s="206"/>
      <c r="QNW3115" s="206"/>
      <c r="QNX3115" s="206"/>
      <c r="QNY3115" s="206"/>
      <c r="QNZ3115" s="206"/>
      <c r="QOA3115" s="206"/>
      <c r="QOB3115" s="206"/>
      <c r="QOC3115" s="206"/>
      <c r="QOD3115" s="206"/>
      <c r="QOE3115" s="206"/>
      <c r="QOF3115" s="206"/>
      <c r="QOG3115" s="206"/>
      <c r="QOH3115" s="206"/>
      <c r="QOI3115" s="206"/>
      <c r="QOJ3115" s="206"/>
      <c r="QOK3115" s="206"/>
      <c r="QOL3115" s="206"/>
      <c r="QOM3115" s="206"/>
      <c r="QON3115" s="206"/>
      <c r="QOO3115" s="206"/>
      <c r="QOP3115" s="206"/>
      <c r="QOQ3115" s="206"/>
      <c r="QOR3115" s="206"/>
      <c r="QOS3115" s="206"/>
      <c r="QOT3115" s="206"/>
      <c r="QOU3115" s="206"/>
      <c r="QOV3115" s="206"/>
      <c r="QOW3115" s="206"/>
      <c r="QOX3115" s="206"/>
      <c r="QOY3115" s="206"/>
      <c r="QOZ3115" s="206"/>
      <c r="QPA3115" s="206"/>
      <c r="QPB3115" s="206"/>
      <c r="QPC3115" s="206"/>
      <c r="QPD3115" s="206"/>
      <c r="QPE3115" s="206"/>
      <c r="QPF3115" s="206"/>
      <c r="QPG3115" s="206"/>
      <c r="QPH3115" s="206"/>
      <c r="QPI3115" s="206"/>
      <c r="QPJ3115" s="206"/>
      <c r="QPK3115" s="206"/>
      <c r="QPL3115" s="206"/>
      <c r="QPM3115" s="206"/>
      <c r="QPN3115" s="206"/>
      <c r="QPO3115" s="206"/>
      <c r="QPP3115" s="206"/>
      <c r="QPQ3115" s="206"/>
      <c r="QPR3115" s="206"/>
      <c r="QPS3115" s="206"/>
      <c r="QPT3115" s="206"/>
      <c r="QPU3115" s="206"/>
      <c r="QPV3115" s="206"/>
      <c r="QPW3115" s="206"/>
      <c r="QPX3115" s="206"/>
      <c r="QPY3115" s="206"/>
      <c r="QPZ3115" s="206"/>
      <c r="QQA3115" s="206"/>
      <c r="QQB3115" s="206"/>
      <c r="QQC3115" s="206"/>
      <c r="QQD3115" s="206"/>
      <c r="QQE3115" s="206"/>
      <c r="QQF3115" s="206"/>
      <c r="QQG3115" s="206"/>
      <c r="QQH3115" s="206"/>
      <c r="QQI3115" s="206"/>
      <c r="QQJ3115" s="206"/>
      <c r="QQK3115" s="206"/>
      <c r="QQL3115" s="206"/>
      <c r="QQM3115" s="206"/>
      <c r="QQN3115" s="206"/>
      <c r="QQO3115" s="206"/>
      <c r="QQP3115" s="206"/>
      <c r="QQQ3115" s="206"/>
      <c r="QQR3115" s="206"/>
      <c r="QQS3115" s="206"/>
      <c r="QQT3115" s="206"/>
      <c r="QQU3115" s="206"/>
      <c r="QQV3115" s="206"/>
      <c r="QQW3115" s="206"/>
      <c r="QQX3115" s="206"/>
      <c r="QQY3115" s="206"/>
      <c r="QQZ3115" s="206"/>
      <c r="QRA3115" s="206"/>
      <c r="QRB3115" s="206"/>
      <c r="QRC3115" s="206"/>
      <c r="QRD3115" s="206"/>
      <c r="QRE3115" s="206"/>
      <c r="QRF3115" s="206"/>
      <c r="QRG3115" s="206"/>
      <c r="QRH3115" s="206"/>
      <c r="QRI3115" s="206"/>
      <c r="QRJ3115" s="206"/>
      <c r="QRK3115" s="206"/>
      <c r="QRL3115" s="206"/>
      <c r="QRM3115" s="206"/>
      <c r="QRN3115" s="206"/>
      <c r="QRO3115" s="206"/>
      <c r="QRP3115" s="206"/>
      <c r="QRQ3115" s="206"/>
      <c r="QRR3115" s="206"/>
      <c r="QRS3115" s="206"/>
      <c r="QRT3115" s="206"/>
      <c r="QRU3115" s="206"/>
      <c r="QRV3115" s="206"/>
      <c r="QRW3115" s="206"/>
      <c r="QRX3115" s="206"/>
      <c r="QRY3115" s="206"/>
      <c r="QRZ3115" s="206"/>
      <c r="QSA3115" s="206"/>
      <c r="QSB3115" s="206"/>
      <c r="QSC3115" s="206"/>
      <c r="QSD3115" s="206"/>
      <c r="QSE3115" s="206"/>
      <c r="QSF3115" s="206"/>
      <c r="QSG3115" s="206"/>
      <c r="QSH3115" s="206"/>
      <c r="QSI3115" s="206"/>
      <c r="QSJ3115" s="206"/>
      <c r="QSK3115" s="206"/>
      <c r="QSL3115" s="206"/>
      <c r="QSM3115" s="206"/>
      <c r="QSN3115" s="206"/>
      <c r="QSO3115" s="206"/>
      <c r="QSP3115" s="206"/>
      <c r="QSQ3115" s="206"/>
      <c r="QSR3115" s="206"/>
      <c r="QSS3115" s="206"/>
      <c r="QST3115" s="206"/>
      <c r="QSU3115" s="206"/>
      <c r="QSV3115" s="206"/>
      <c r="QSW3115" s="206"/>
      <c r="QSX3115" s="206"/>
      <c r="QSY3115" s="206"/>
      <c r="QSZ3115" s="206"/>
      <c r="QTA3115" s="206"/>
      <c r="QTB3115" s="206"/>
      <c r="QTC3115" s="206"/>
      <c r="QTD3115" s="206"/>
      <c r="QTE3115" s="206"/>
      <c r="QTF3115" s="206"/>
      <c r="QTG3115" s="206"/>
      <c r="QTH3115" s="206"/>
      <c r="QTI3115" s="206"/>
      <c r="QTJ3115" s="206"/>
      <c r="QTK3115" s="206"/>
      <c r="QTL3115" s="206"/>
      <c r="QTM3115" s="206"/>
      <c r="QTN3115" s="206"/>
      <c r="QTO3115" s="206"/>
      <c r="QTP3115" s="206"/>
      <c r="QTQ3115" s="206"/>
      <c r="QTR3115" s="206"/>
      <c r="QTS3115" s="206"/>
      <c r="QTT3115" s="206"/>
      <c r="QTU3115" s="206"/>
      <c r="QTV3115" s="206"/>
      <c r="QTW3115" s="206"/>
      <c r="QTX3115" s="206"/>
      <c r="QTY3115" s="206"/>
      <c r="QTZ3115" s="206"/>
      <c r="QUA3115" s="206"/>
      <c r="QUB3115" s="206"/>
      <c r="QUC3115" s="206"/>
      <c r="QUD3115" s="206"/>
      <c r="QUE3115" s="206"/>
      <c r="QUF3115" s="206"/>
      <c r="QUG3115" s="206"/>
      <c r="QUH3115" s="206"/>
      <c r="QUI3115" s="206"/>
      <c r="QUJ3115" s="206"/>
      <c r="QUK3115" s="206"/>
      <c r="QUL3115" s="206"/>
      <c r="QUM3115" s="206"/>
      <c r="QUN3115" s="206"/>
      <c r="QUO3115" s="206"/>
      <c r="QUP3115" s="206"/>
      <c r="QUQ3115" s="206"/>
      <c r="QUR3115" s="206"/>
      <c r="QUS3115" s="206"/>
      <c r="QUT3115" s="206"/>
      <c r="QUU3115" s="206"/>
      <c r="QUV3115" s="206"/>
      <c r="QUW3115" s="206"/>
      <c r="QUX3115" s="206"/>
      <c r="QUY3115" s="206"/>
      <c r="QUZ3115" s="206"/>
      <c r="QVA3115" s="206"/>
      <c r="QVB3115" s="206"/>
      <c r="QVC3115" s="206"/>
      <c r="QVD3115" s="206"/>
      <c r="QVE3115" s="206"/>
      <c r="QVF3115" s="206"/>
      <c r="QVG3115" s="206"/>
      <c r="QVH3115" s="206"/>
      <c r="QVI3115" s="206"/>
      <c r="QVJ3115" s="206"/>
      <c r="QVK3115" s="206"/>
      <c r="QVL3115" s="206"/>
      <c r="QVM3115" s="206"/>
      <c r="QVN3115" s="206"/>
      <c r="QVO3115" s="206"/>
      <c r="QVP3115" s="206"/>
      <c r="QVQ3115" s="206"/>
      <c r="QVR3115" s="206"/>
      <c r="QVS3115" s="206"/>
      <c r="QVT3115" s="206"/>
      <c r="QVU3115" s="206"/>
      <c r="QVV3115" s="206"/>
      <c r="QVW3115" s="206"/>
      <c r="QVX3115" s="206"/>
      <c r="QVY3115" s="206"/>
      <c r="QVZ3115" s="206"/>
      <c r="QWA3115" s="206"/>
      <c r="QWB3115" s="206"/>
      <c r="QWC3115" s="206"/>
      <c r="QWD3115" s="206"/>
      <c r="QWE3115" s="206"/>
      <c r="QWF3115" s="206"/>
      <c r="QWG3115" s="206"/>
      <c r="QWH3115" s="206"/>
      <c r="QWI3115" s="206"/>
      <c r="QWJ3115" s="206"/>
      <c r="QWK3115" s="206"/>
      <c r="QWL3115" s="206"/>
      <c r="QWM3115" s="206"/>
      <c r="QWN3115" s="206"/>
      <c r="QWO3115" s="206"/>
      <c r="QWP3115" s="206"/>
      <c r="QWQ3115" s="206"/>
      <c r="QWR3115" s="206"/>
      <c r="QWS3115" s="206"/>
      <c r="QWT3115" s="206"/>
      <c r="QWU3115" s="206"/>
      <c r="QWV3115" s="206"/>
      <c r="QWW3115" s="206"/>
      <c r="QWX3115" s="206"/>
      <c r="QWY3115" s="206"/>
      <c r="QWZ3115" s="206"/>
      <c r="QXA3115" s="206"/>
      <c r="QXB3115" s="206"/>
      <c r="QXC3115" s="206"/>
      <c r="QXD3115" s="206"/>
      <c r="QXE3115" s="206"/>
      <c r="QXF3115" s="206"/>
      <c r="QXG3115" s="206"/>
      <c r="QXH3115" s="206"/>
      <c r="QXI3115" s="206"/>
      <c r="QXJ3115" s="206"/>
      <c r="QXK3115" s="206"/>
      <c r="QXL3115" s="206"/>
      <c r="QXM3115" s="206"/>
      <c r="QXN3115" s="206"/>
      <c r="QXO3115" s="206"/>
      <c r="QXP3115" s="206"/>
      <c r="QXQ3115" s="206"/>
      <c r="QXR3115" s="206"/>
      <c r="QXS3115" s="206"/>
      <c r="QXT3115" s="206"/>
      <c r="QXU3115" s="206"/>
      <c r="QXV3115" s="206"/>
      <c r="QXW3115" s="206"/>
      <c r="QXX3115" s="206"/>
      <c r="QXY3115" s="206"/>
      <c r="QXZ3115" s="206"/>
      <c r="QYA3115" s="206"/>
      <c r="QYB3115" s="206"/>
      <c r="QYC3115" s="206"/>
      <c r="QYD3115" s="206"/>
      <c r="QYE3115" s="206"/>
      <c r="QYF3115" s="206"/>
      <c r="QYG3115" s="206"/>
      <c r="QYH3115" s="206"/>
      <c r="QYI3115" s="206"/>
      <c r="QYJ3115" s="206"/>
      <c r="QYK3115" s="206"/>
      <c r="QYL3115" s="206"/>
      <c r="QYM3115" s="206"/>
      <c r="QYN3115" s="206"/>
      <c r="QYO3115" s="206"/>
      <c r="QYP3115" s="206"/>
      <c r="QYQ3115" s="206"/>
      <c r="QYR3115" s="206"/>
      <c r="QYS3115" s="206"/>
      <c r="QYT3115" s="206"/>
      <c r="QYU3115" s="206"/>
      <c r="QYV3115" s="206"/>
      <c r="QYW3115" s="206"/>
      <c r="QYX3115" s="206"/>
      <c r="QYY3115" s="206"/>
      <c r="QYZ3115" s="206"/>
      <c r="QZA3115" s="206"/>
      <c r="QZB3115" s="206"/>
      <c r="QZC3115" s="206"/>
      <c r="QZD3115" s="206"/>
      <c r="QZE3115" s="206"/>
      <c r="QZF3115" s="206"/>
      <c r="QZG3115" s="206"/>
      <c r="QZH3115" s="206"/>
      <c r="QZI3115" s="206"/>
      <c r="QZJ3115" s="206"/>
      <c r="QZK3115" s="206"/>
      <c r="QZL3115" s="206"/>
      <c r="QZM3115" s="206"/>
      <c r="QZN3115" s="206"/>
      <c r="QZO3115" s="206"/>
      <c r="QZP3115" s="206"/>
      <c r="QZQ3115" s="206"/>
      <c r="QZR3115" s="206"/>
      <c r="QZS3115" s="206"/>
      <c r="QZT3115" s="206"/>
      <c r="QZU3115" s="206"/>
      <c r="QZV3115" s="206"/>
      <c r="QZW3115" s="206"/>
      <c r="QZX3115" s="206"/>
      <c r="QZY3115" s="206"/>
      <c r="QZZ3115" s="206"/>
      <c r="RAA3115" s="206"/>
      <c r="RAB3115" s="206"/>
      <c r="RAC3115" s="206"/>
      <c r="RAD3115" s="206"/>
      <c r="RAE3115" s="206"/>
      <c r="RAF3115" s="206"/>
      <c r="RAG3115" s="206"/>
      <c r="RAH3115" s="206"/>
      <c r="RAI3115" s="206"/>
      <c r="RAJ3115" s="206"/>
      <c r="RAK3115" s="206"/>
      <c r="RAL3115" s="206"/>
      <c r="RAM3115" s="206"/>
      <c r="RAN3115" s="206"/>
      <c r="RAO3115" s="206"/>
      <c r="RAP3115" s="206"/>
      <c r="RAQ3115" s="206"/>
      <c r="RAR3115" s="206"/>
      <c r="RAS3115" s="206"/>
      <c r="RAT3115" s="206"/>
      <c r="RAU3115" s="206"/>
      <c r="RAV3115" s="206"/>
      <c r="RAW3115" s="206"/>
      <c r="RAX3115" s="206"/>
      <c r="RAY3115" s="206"/>
      <c r="RAZ3115" s="206"/>
      <c r="RBA3115" s="206"/>
      <c r="RBB3115" s="206"/>
      <c r="RBC3115" s="206"/>
      <c r="RBD3115" s="206"/>
      <c r="RBE3115" s="206"/>
      <c r="RBF3115" s="206"/>
      <c r="RBG3115" s="206"/>
      <c r="RBH3115" s="206"/>
      <c r="RBI3115" s="206"/>
      <c r="RBJ3115" s="206"/>
      <c r="RBK3115" s="206"/>
      <c r="RBL3115" s="206"/>
      <c r="RBM3115" s="206"/>
      <c r="RBN3115" s="206"/>
      <c r="RBO3115" s="206"/>
      <c r="RBP3115" s="206"/>
      <c r="RBQ3115" s="206"/>
      <c r="RBR3115" s="206"/>
      <c r="RBS3115" s="206"/>
      <c r="RBT3115" s="206"/>
      <c r="RBU3115" s="206"/>
      <c r="RBV3115" s="206"/>
      <c r="RBW3115" s="206"/>
      <c r="RBX3115" s="206"/>
      <c r="RBY3115" s="206"/>
      <c r="RBZ3115" s="206"/>
      <c r="RCA3115" s="206"/>
      <c r="RCB3115" s="206"/>
      <c r="RCC3115" s="206"/>
      <c r="RCD3115" s="206"/>
      <c r="RCE3115" s="206"/>
      <c r="RCF3115" s="206"/>
      <c r="RCG3115" s="206"/>
      <c r="RCH3115" s="206"/>
      <c r="RCI3115" s="206"/>
      <c r="RCJ3115" s="206"/>
      <c r="RCK3115" s="206"/>
      <c r="RCL3115" s="206"/>
      <c r="RCM3115" s="206"/>
      <c r="RCN3115" s="206"/>
      <c r="RCO3115" s="206"/>
      <c r="RCP3115" s="206"/>
      <c r="RCQ3115" s="206"/>
      <c r="RCR3115" s="206"/>
      <c r="RCS3115" s="206"/>
      <c r="RCT3115" s="206"/>
      <c r="RCU3115" s="206"/>
      <c r="RCV3115" s="206"/>
      <c r="RCW3115" s="206"/>
      <c r="RCX3115" s="206"/>
      <c r="RCY3115" s="206"/>
      <c r="RCZ3115" s="206"/>
      <c r="RDA3115" s="206"/>
      <c r="RDB3115" s="206"/>
      <c r="RDC3115" s="206"/>
      <c r="RDD3115" s="206"/>
      <c r="RDE3115" s="206"/>
      <c r="RDF3115" s="206"/>
      <c r="RDG3115" s="206"/>
      <c r="RDH3115" s="206"/>
      <c r="RDI3115" s="206"/>
      <c r="RDJ3115" s="206"/>
      <c r="RDK3115" s="206"/>
      <c r="RDL3115" s="206"/>
      <c r="RDM3115" s="206"/>
      <c r="RDN3115" s="206"/>
      <c r="RDO3115" s="206"/>
      <c r="RDP3115" s="206"/>
      <c r="RDQ3115" s="206"/>
      <c r="RDR3115" s="206"/>
      <c r="RDS3115" s="206"/>
      <c r="RDT3115" s="206"/>
      <c r="RDU3115" s="206"/>
      <c r="RDV3115" s="206"/>
      <c r="RDW3115" s="206"/>
      <c r="RDX3115" s="206"/>
      <c r="RDY3115" s="206"/>
      <c r="RDZ3115" s="206"/>
      <c r="REA3115" s="206"/>
      <c r="REB3115" s="206"/>
      <c r="REC3115" s="206"/>
      <c r="RED3115" s="206"/>
      <c r="REE3115" s="206"/>
      <c r="REF3115" s="206"/>
      <c r="REG3115" s="206"/>
      <c r="REH3115" s="206"/>
      <c r="REI3115" s="206"/>
      <c r="REJ3115" s="206"/>
      <c r="REK3115" s="206"/>
      <c r="REL3115" s="206"/>
      <c r="REM3115" s="206"/>
      <c r="REN3115" s="206"/>
      <c r="REO3115" s="206"/>
      <c r="REP3115" s="206"/>
      <c r="REQ3115" s="206"/>
      <c r="RER3115" s="206"/>
      <c r="RES3115" s="206"/>
      <c r="RET3115" s="206"/>
      <c r="REU3115" s="206"/>
      <c r="REV3115" s="206"/>
      <c r="REW3115" s="206"/>
      <c r="REX3115" s="206"/>
      <c r="REY3115" s="206"/>
      <c r="REZ3115" s="206"/>
      <c r="RFA3115" s="206"/>
      <c r="RFB3115" s="206"/>
      <c r="RFC3115" s="206"/>
      <c r="RFD3115" s="206"/>
      <c r="RFE3115" s="206"/>
      <c r="RFF3115" s="206"/>
      <c r="RFG3115" s="206"/>
      <c r="RFH3115" s="206"/>
      <c r="RFI3115" s="206"/>
      <c r="RFJ3115" s="206"/>
      <c r="RFK3115" s="206"/>
      <c r="RFL3115" s="206"/>
      <c r="RFM3115" s="206"/>
      <c r="RFN3115" s="206"/>
      <c r="RFO3115" s="206"/>
      <c r="RFP3115" s="206"/>
      <c r="RFQ3115" s="206"/>
      <c r="RFR3115" s="206"/>
      <c r="RFS3115" s="206"/>
      <c r="RFT3115" s="206"/>
      <c r="RFU3115" s="206"/>
      <c r="RFV3115" s="206"/>
      <c r="RFW3115" s="206"/>
      <c r="RFX3115" s="206"/>
      <c r="RFY3115" s="206"/>
      <c r="RFZ3115" s="206"/>
      <c r="RGA3115" s="206"/>
      <c r="RGB3115" s="206"/>
      <c r="RGC3115" s="206"/>
      <c r="RGD3115" s="206"/>
      <c r="RGE3115" s="206"/>
      <c r="RGF3115" s="206"/>
      <c r="RGG3115" s="206"/>
      <c r="RGH3115" s="206"/>
      <c r="RGI3115" s="206"/>
      <c r="RGJ3115" s="206"/>
      <c r="RGK3115" s="206"/>
      <c r="RGL3115" s="206"/>
      <c r="RGM3115" s="206"/>
      <c r="RGN3115" s="206"/>
      <c r="RGO3115" s="206"/>
      <c r="RGP3115" s="206"/>
      <c r="RGQ3115" s="206"/>
      <c r="RGR3115" s="206"/>
      <c r="RGS3115" s="206"/>
      <c r="RGT3115" s="206"/>
      <c r="RGU3115" s="206"/>
      <c r="RGV3115" s="206"/>
      <c r="RGW3115" s="206"/>
      <c r="RGX3115" s="206"/>
      <c r="RGY3115" s="206"/>
      <c r="RGZ3115" s="206"/>
      <c r="RHA3115" s="206"/>
      <c r="RHB3115" s="206"/>
      <c r="RHC3115" s="206"/>
      <c r="RHD3115" s="206"/>
      <c r="RHE3115" s="206"/>
      <c r="RHF3115" s="206"/>
      <c r="RHG3115" s="206"/>
      <c r="RHH3115" s="206"/>
      <c r="RHI3115" s="206"/>
      <c r="RHJ3115" s="206"/>
      <c r="RHK3115" s="206"/>
      <c r="RHL3115" s="206"/>
      <c r="RHM3115" s="206"/>
      <c r="RHN3115" s="206"/>
      <c r="RHO3115" s="206"/>
      <c r="RHP3115" s="206"/>
      <c r="RHQ3115" s="206"/>
      <c r="RHR3115" s="206"/>
      <c r="RHS3115" s="206"/>
      <c r="RHT3115" s="206"/>
      <c r="RHU3115" s="206"/>
      <c r="RHV3115" s="206"/>
      <c r="RHW3115" s="206"/>
      <c r="RHX3115" s="206"/>
      <c r="RHY3115" s="206"/>
      <c r="RHZ3115" s="206"/>
      <c r="RIA3115" s="206"/>
      <c r="RIB3115" s="206"/>
      <c r="RIC3115" s="206"/>
      <c r="RID3115" s="206"/>
      <c r="RIE3115" s="206"/>
      <c r="RIF3115" s="206"/>
      <c r="RIG3115" s="206"/>
      <c r="RIH3115" s="206"/>
      <c r="RII3115" s="206"/>
      <c r="RIJ3115" s="206"/>
      <c r="RIK3115" s="206"/>
      <c r="RIL3115" s="206"/>
      <c r="RIM3115" s="206"/>
      <c r="RIN3115" s="206"/>
      <c r="RIO3115" s="206"/>
      <c r="RIP3115" s="206"/>
      <c r="RIQ3115" s="206"/>
      <c r="RIR3115" s="206"/>
      <c r="RIS3115" s="206"/>
      <c r="RIT3115" s="206"/>
      <c r="RIU3115" s="206"/>
      <c r="RIV3115" s="206"/>
      <c r="RIW3115" s="206"/>
      <c r="RIX3115" s="206"/>
      <c r="RIY3115" s="206"/>
      <c r="RIZ3115" s="206"/>
      <c r="RJA3115" s="206"/>
      <c r="RJB3115" s="206"/>
      <c r="RJC3115" s="206"/>
      <c r="RJD3115" s="206"/>
      <c r="RJE3115" s="206"/>
      <c r="RJF3115" s="206"/>
      <c r="RJG3115" s="206"/>
      <c r="RJH3115" s="206"/>
      <c r="RJI3115" s="206"/>
      <c r="RJJ3115" s="206"/>
      <c r="RJK3115" s="206"/>
      <c r="RJL3115" s="206"/>
      <c r="RJM3115" s="206"/>
      <c r="RJN3115" s="206"/>
      <c r="RJO3115" s="206"/>
      <c r="RJP3115" s="206"/>
      <c r="RJQ3115" s="206"/>
      <c r="RJR3115" s="206"/>
      <c r="RJS3115" s="206"/>
      <c r="RJT3115" s="206"/>
      <c r="RJU3115" s="206"/>
      <c r="RJV3115" s="206"/>
      <c r="RJW3115" s="206"/>
      <c r="RJX3115" s="206"/>
      <c r="RJY3115" s="206"/>
      <c r="RJZ3115" s="206"/>
      <c r="RKA3115" s="206"/>
      <c r="RKB3115" s="206"/>
      <c r="RKC3115" s="206"/>
      <c r="RKD3115" s="206"/>
      <c r="RKE3115" s="206"/>
      <c r="RKF3115" s="206"/>
      <c r="RKG3115" s="206"/>
      <c r="RKH3115" s="206"/>
      <c r="RKI3115" s="206"/>
      <c r="RKJ3115" s="206"/>
      <c r="RKK3115" s="206"/>
      <c r="RKL3115" s="206"/>
      <c r="RKM3115" s="206"/>
      <c r="RKN3115" s="206"/>
      <c r="RKO3115" s="206"/>
      <c r="RKP3115" s="206"/>
      <c r="RKQ3115" s="206"/>
      <c r="RKR3115" s="206"/>
      <c r="RKS3115" s="206"/>
      <c r="RKT3115" s="206"/>
      <c r="RKU3115" s="206"/>
      <c r="RKV3115" s="206"/>
      <c r="RKW3115" s="206"/>
      <c r="RKX3115" s="206"/>
      <c r="RKY3115" s="206"/>
      <c r="RKZ3115" s="206"/>
      <c r="RLA3115" s="206"/>
      <c r="RLB3115" s="206"/>
      <c r="RLC3115" s="206"/>
      <c r="RLD3115" s="206"/>
      <c r="RLE3115" s="206"/>
      <c r="RLF3115" s="206"/>
      <c r="RLG3115" s="206"/>
      <c r="RLH3115" s="206"/>
      <c r="RLI3115" s="206"/>
      <c r="RLJ3115" s="206"/>
      <c r="RLK3115" s="206"/>
      <c r="RLL3115" s="206"/>
      <c r="RLM3115" s="206"/>
      <c r="RLN3115" s="206"/>
      <c r="RLO3115" s="206"/>
      <c r="RLP3115" s="206"/>
      <c r="RLQ3115" s="206"/>
      <c r="RLR3115" s="206"/>
      <c r="RLS3115" s="206"/>
      <c r="RLT3115" s="206"/>
      <c r="RLU3115" s="206"/>
      <c r="RLV3115" s="206"/>
      <c r="RLW3115" s="206"/>
      <c r="RLX3115" s="206"/>
      <c r="RLY3115" s="206"/>
      <c r="RLZ3115" s="206"/>
      <c r="RMA3115" s="206"/>
      <c r="RMB3115" s="206"/>
      <c r="RMC3115" s="206"/>
      <c r="RMD3115" s="206"/>
      <c r="RME3115" s="206"/>
      <c r="RMF3115" s="206"/>
      <c r="RMG3115" s="206"/>
      <c r="RMH3115" s="206"/>
      <c r="RMI3115" s="206"/>
      <c r="RMJ3115" s="206"/>
      <c r="RMK3115" s="206"/>
      <c r="RML3115" s="206"/>
      <c r="RMM3115" s="206"/>
      <c r="RMN3115" s="206"/>
      <c r="RMO3115" s="206"/>
      <c r="RMP3115" s="206"/>
      <c r="RMQ3115" s="206"/>
      <c r="RMR3115" s="206"/>
      <c r="RMS3115" s="206"/>
      <c r="RMT3115" s="206"/>
      <c r="RMU3115" s="206"/>
      <c r="RMV3115" s="206"/>
      <c r="RMW3115" s="206"/>
      <c r="RMX3115" s="206"/>
      <c r="RMY3115" s="206"/>
      <c r="RMZ3115" s="206"/>
      <c r="RNA3115" s="206"/>
      <c r="RNB3115" s="206"/>
      <c r="RNC3115" s="206"/>
      <c r="RND3115" s="206"/>
      <c r="RNE3115" s="206"/>
      <c r="RNF3115" s="206"/>
      <c r="RNG3115" s="206"/>
      <c r="RNH3115" s="206"/>
      <c r="RNI3115" s="206"/>
      <c r="RNJ3115" s="206"/>
      <c r="RNK3115" s="206"/>
      <c r="RNL3115" s="206"/>
      <c r="RNM3115" s="206"/>
      <c r="RNN3115" s="206"/>
      <c r="RNO3115" s="206"/>
      <c r="RNP3115" s="206"/>
      <c r="RNQ3115" s="206"/>
      <c r="RNR3115" s="206"/>
      <c r="RNS3115" s="206"/>
      <c r="RNT3115" s="206"/>
      <c r="RNU3115" s="206"/>
      <c r="RNV3115" s="206"/>
      <c r="RNW3115" s="206"/>
      <c r="RNX3115" s="206"/>
      <c r="RNY3115" s="206"/>
      <c r="RNZ3115" s="206"/>
      <c r="ROA3115" s="206"/>
      <c r="ROB3115" s="206"/>
      <c r="ROC3115" s="206"/>
      <c r="ROD3115" s="206"/>
      <c r="ROE3115" s="206"/>
      <c r="ROF3115" s="206"/>
      <c r="ROG3115" s="206"/>
      <c r="ROH3115" s="206"/>
      <c r="ROI3115" s="206"/>
      <c r="ROJ3115" s="206"/>
      <c r="ROK3115" s="206"/>
      <c r="ROL3115" s="206"/>
      <c r="ROM3115" s="206"/>
      <c r="RON3115" s="206"/>
      <c r="ROO3115" s="206"/>
      <c r="ROP3115" s="206"/>
      <c r="ROQ3115" s="206"/>
      <c r="ROR3115" s="206"/>
      <c r="ROS3115" s="206"/>
      <c r="ROT3115" s="206"/>
      <c r="ROU3115" s="206"/>
      <c r="ROV3115" s="206"/>
      <c r="ROW3115" s="206"/>
      <c r="ROX3115" s="206"/>
      <c r="ROY3115" s="206"/>
      <c r="ROZ3115" s="206"/>
      <c r="RPA3115" s="206"/>
      <c r="RPB3115" s="206"/>
      <c r="RPC3115" s="206"/>
      <c r="RPD3115" s="206"/>
      <c r="RPE3115" s="206"/>
      <c r="RPF3115" s="206"/>
      <c r="RPG3115" s="206"/>
      <c r="RPH3115" s="206"/>
      <c r="RPI3115" s="206"/>
      <c r="RPJ3115" s="206"/>
      <c r="RPK3115" s="206"/>
      <c r="RPL3115" s="206"/>
      <c r="RPM3115" s="206"/>
      <c r="RPN3115" s="206"/>
      <c r="RPO3115" s="206"/>
      <c r="RPP3115" s="206"/>
      <c r="RPQ3115" s="206"/>
      <c r="RPR3115" s="206"/>
      <c r="RPS3115" s="206"/>
      <c r="RPT3115" s="206"/>
      <c r="RPU3115" s="206"/>
      <c r="RPV3115" s="206"/>
      <c r="RPW3115" s="206"/>
      <c r="RPX3115" s="206"/>
      <c r="RPY3115" s="206"/>
      <c r="RPZ3115" s="206"/>
      <c r="RQA3115" s="206"/>
      <c r="RQB3115" s="206"/>
      <c r="RQC3115" s="206"/>
      <c r="RQD3115" s="206"/>
      <c r="RQE3115" s="206"/>
      <c r="RQF3115" s="206"/>
      <c r="RQG3115" s="206"/>
      <c r="RQH3115" s="206"/>
      <c r="RQI3115" s="206"/>
      <c r="RQJ3115" s="206"/>
      <c r="RQK3115" s="206"/>
      <c r="RQL3115" s="206"/>
      <c r="RQM3115" s="206"/>
      <c r="RQN3115" s="206"/>
      <c r="RQO3115" s="206"/>
      <c r="RQP3115" s="206"/>
      <c r="RQQ3115" s="206"/>
      <c r="RQR3115" s="206"/>
      <c r="RQS3115" s="206"/>
      <c r="RQT3115" s="206"/>
      <c r="RQU3115" s="206"/>
      <c r="RQV3115" s="206"/>
      <c r="RQW3115" s="206"/>
      <c r="RQX3115" s="206"/>
      <c r="RQY3115" s="206"/>
      <c r="RQZ3115" s="206"/>
      <c r="RRA3115" s="206"/>
      <c r="RRB3115" s="206"/>
      <c r="RRC3115" s="206"/>
      <c r="RRD3115" s="206"/>
      <c r="RRE3115" s="206"/>
      <c r="RRF3115" s="206"/>
      <c r="RRG3115" s="206"/>
      <c r="RRH3115" s="206"/>
      <c r="RRI3115" s="206"/>
      <c r="RRJ3115" s="206"/>
      <c r="RRK3115" s="206"/>
      <c r="RRL3115" s="206"/>
      <c r="RRM3115" s="206"/>
      <c r="RRN3115" s="206"/>
      <c r="RRO3115" s="206"/>
      <c r="RRP3115" s="206"/>
      <c r="RRQ3115" s="206"/>
      <c r="RRR3115" s="206"/>
      <c r="RRS3115" s="206"/>
      <c r="RRT3115" s="206"/>
      <c r="RRU3115" s="206"/>
      <c r="RRV3115" s="206"/>
      <c r="RRW3115" s="206"/>
      <c r="RRX3115" s="206"/>
      <c r="RRY3115" s="206"/>
      <c r="RRZ3115" s="206"/>
      <c r="RSA3115" s="206"/>
      <c r="RSB3115" s="206"/>
      <c r="RSC3115" s="206"/>
      <c r="RSD3115" s="206"/>
      <c r="RSE3115" s="206"/>
      <c r="RSF3115" s="206"/>
      <c r="RSG3115" s="206"/>
      <c r="RSH3115" s="206"/>
      <c r="RSI3115" s="206"/>
      <c r="RSJ3115" s="206"/>
      <c r="RSK3115" s="206"/>
      <c r="RSL3115" s="206"/>
      <c r="RSM3115" s="206"/>
      <c r="RSN3115" s="206"/>
      <c r="RSO3115" s="206"/>
      <c r="RSP3115" s="206"/>
      <c r="RSQ3115" s="206"/>
      <c r="RSR3115" s="206"/>
      <c r="RSS3115" s="206"/>
      <c r="RST3115" s="206"/>
      <c r="RSU3115" s="206"/>
      <c r="RSV3115" s="206"/>
      <c r="RSW3115" s="206"/>
      <c r="RSX3115" s="206"/>
      <c r="RSY3115" s="206"/>
      <c r="RSZ3115" s="206"/>
      <c r="RTA3115" s="206"/>
      <c r="RTB3115" s="206"/>
      <c r="RTC3115" s="206"/>
      <c r="RTD3115" s="206"/>
      <c r="RTE3115" s="206"/>
      <c r="RTF3115" s="206"/>
      <c r="RTG3115" s="206"/>
      <c r="RTH3115" s="206"/>
      <c r="RTI3115" s="206"/>
      <c r="RTJ3115" s="206"/>
      <c r="RTK3115" s="206"/>
      <c r="RTL3115" s="206"/>
      <c r="RTM3115" s="206"/>
      <c r="RTN3115" s="206"/>
      <c r="RTO3115" s="206"/>
      <c r="RTP3115" s="206"/>
      <c r="RTQ3115" s="206"/>
      <c r="RTR3115" s="206"/>
      <c r="RTS3115" s="206"/>
      <c r="RTT3115" s="206"/>
      <c r="RTU3115" s="206"/>
      <c r="RTV3115" s="206"/>
      <c r="RTW3115" s="206"/>
      <c r="RTX3115" s="206"/>
      <c r="RTY3115" s="206"/>
      <c r="RTZ3115" s="206"/>
      <c r="RUA3115" s="206"/>
      <c r="RUB3115" s="206"/>
      <c r="RUC3115" s="206"/>
      <c r="RUD3115" s="206"/>
      <c r="RUE3115" s="206"/>
      <c r="RUF3115" s="206"/>
      <c r="RUG3115" s="206"/>
      <c r="RUH3115" s="206"/>
      <c r="RUI3115" s="206"/>
      <c r="RUJ3115" s="206"/>
      <c r="RUK3115" s="206"/>
      <c r="RUL3115" s="206"/>
      <c r="RUM3115" s="206"/>
      <c r="RUN3115" s="206"/>
      <c r="RUO3115" s="206"/>
      <c r="RUP3115" s="206"/>
      <c r="RUQ3115" s="206"/>
      <c r="RUR3115" s="206"/>
      <c r="RUS3115" s="206"/>
      <c r="RUT3115" s="206"/>
      <c r="RUU3115" s="206"/>
      <c r="RUV3115" s="206"/>
      <c r="RUW3115" s="206"/>
      <c r="RUX3115" s="206"/>
      <c r="RUY3115" s="206"/>
      <c r="RUZ3115" s="206"/>
      <c r="RVA3115" s="206"/>
      <c r="RVB3115" s="206"/>
      <c r="RVC3115" s="206"/>
      <c r="RVD3115" s="206"/>
      <c r="RVE3115" s="206"/>
      <c r="RVF3115" s="206"/>
      <c r="RVG3115" s="206"/>
      <c r="RVH3115" s="206"/>
      <c r="RVI3115" s="206"/>
      <c r="RVJ3115" s="206"/>
      <c r="RVK3115" s="206"/>
      <c r="RVL3115" s="206"/>
      <c r="RVM3115" s="206"/>
      <c r="RVN3115" s="206"/>
      <c r="RVO3115" s="206"/>
      <c r="RVP3115" s="206"/>
      <c r="RVQ3115" s="206"/>
      <c r="RVR3115" s="206"/>
      <c r="RVS3115" s="206"/>
      <c r="RVT3115" s="206"/>
      <c r="RVU3115" s="206"/>
      <c r="RVV3115" s="206"/>
      <c r="RVW3115" s="206"/>
      <c r="RVX3115" s="206"/>
      <c r="RVY3115" s="206"/>
      <c r="RVZ3115" s="206"/>
      <c r="RWA3115" s="206"/>
      <c r="RWB3115" s="206"/>
      <c r="RWC3115" s="206"/>
      <c r="RWD3115" s="206"/>
      <c r="RWE3115" s="206"/>
      <c r="RWF3115" s="206"/>
      <c r="RWG3115" s="206"/>
      <c r="RWH3115" s="206"/>
      <c r="RWI3115" s="206"/>
      <c r="RWJ3115" s="206"/>
      <c r="RWK3115" s="206"/>
      <c r="RWL3115" s="206"/>
      <c r="RWM3115" s="206"/>
      <c r="RWN3115" s="206"/>
      <c r="RWO3115" s="206"/>
      <c r="RWP3115" s="206"/>
      <c r="RWQ3115" s="206"/>
      <c r="RWR3115" s="206"/>
      <c r="RWS3115" s="206"/>
      <c r="RWT3115" s="206"/>
      <c r="RWU3115" s="206"/>
      <c r="RWV3115" s="206"/>
      <c r="RWW3115" s="206"/>
      <c r="RWX3115" s="206"/>
      <c r="RWY3115" s="206"/>
      <c r="RWZ3115" s="206"/>
      <c r="RXA3115" s="206"/>
      <c r="RXB3115" s="206"/>
      <c r="RXC3115" s="206"/>
      <c r="RXD3115" s="206"/>
      <c r="RXE3115" s="206"/>
      <c r="RXF3115" s="206"/>
      <c r="RXG3115" s="206"/>
      <c r="RXH3115" s="206"/>
      <c r="RXI3115" s="206"/>
      <c r="RXJ3115" s="206"/>
      <c r="RXK3115" s="206"/>
      <c r="RXL3115" s="206"/>
      <c r="RXM3115" s="206"/>
      <c r="RXN3115" s="206"/>
      <c r="RXO3115" s="206"/>
      <c r="RXP3115" s="206"/>
      <c r="RXQ3115" s="206"/>
      <c r="RXR3115" s="206"/>
      <c r="RXS3115" s="206"/>
      <c r="RXT3115" s="206"/>
      <c r="RXU3115" s="206"/>
      <c r="RXV3115" s="206"/>
      <c r="RXW3115" s="206"/>
      <c r="RXX3115" s="206"/>
      <c r="RXY3115" s="206"/>
      <c r="RXZ3115" s="206"/>
      <c r="RYA3115" s="206"/>
      <c r="RYB3115" s="206"/>
      <c r="RYC3115" s="206"/>
      <c r="RYD3115" s="206"/>
      <c r="RYE3115" s="206"/>
      <c r="RYF3115" s="206"/>
      <c r="RYG3115" s="206"/>
      <c r="RYH3115" s="206"/>
      <c r="RYI3115" s="206"/>
      <c r="RYJ3115" s="206"/>
      <c r="RYK3115" s="206"/>
      <c r="RYL3115" s="206"/>
      <c r="RYM3115" s="206"/>
      <c r="RYN3115" s="206"/>
      <c r="RYO3115" s="206"/>
      <c r="RYP3115" s="206"/>
      <c r="RYQ3115" s="206"/>
      <c r="RYR3115" s="206"/>
      <c r="RYS3115" s="206"/>
      <c r="RYT3115" s="206"/>
      <c r="RYU3115" s="206"/>
      <c r="RYV3115" s="206"/>
      <c r="RYW3115" s="206"/>
      <c r="RYX3115" s="206"/>
      <c r="RYY3115" s="206"/>
      <c r="RYZ3115" s="206"/>
      <c r="RZA3115" s="206"/>
      <c r="RZB3115" s="206"/>
      <c r="RZC3115" s="206"/>
      <c r="RZD3115" s="206"/>
      <c r="RZE3115" s="206"/>
      <c r="RZF3115" s="206"/>
      <c r="RZG3115" s="206"/>
      <c r="RZH3115" s="206"/>
      <c r="RZI3115" s="206"/>
      <c r="RZJ3115" s="206"/>
      <c r="RZK3115" s="206"/>
      <c r="RZL3115" s="206"/>
      <c r="RZM3115" s="206"/>
      <c r="RZN3115" s="206"/>
      <c r="RZO3115" s="206"/>
      <c r="RZP3115" s="206"/>
      <c r="RZQ3115" s="206"/>
      <c r="RZR3115" s="206"/>
      <c r="RZS3115" s="206"/>
      <c r="RZT3115" s="206"/>
      <c r="RZU3115" s="206"/>
      <c r="RZV3115" s="206"/>
      <c r="RZW3115" s="206"/>
      <c r="RZX3115" s="206"/>
      <c r="RZY3115" s="206"/>
      <c r="RZZ3115" s="206"/>
      <c r="SAA3115" s="206"/>
      <c r="SAB3115" s="206"/>
      <c r="SAC3115" s="206"/>
      <c r="SAD3115" s="206"/>
      <c r="SAE3115" s="206"/>
      <c r="SAF3115" s="206"/>
      <c r="SAG3115" s="206"/>
      <c r="SAH3115" s="206"/>
      <c r="SAI3115" s="206"/>
      <c r="SAJ3115" s="206"/>
      <c r="SAK3115" s="206"/>
      <c r="SAL3115" s="206"/>
      <c r="SAM3115" s="206"/>
      <c r="SAN3115" s="206"/>
      <c r="SAO3115" s="206"/>
      <c r="SAP3115" s="206"/>
      <c r="SAQ3115" s="206"/>
      <c r="SAR3115" s="206"/>
      <c r="SAS3115" s="206"/>
      <c r="SAT3115" s="206"/>
      <c r="SAU3115" s="206"/>
      <c r="SAV3115" s="206"/>
      <c r="SAW3115" s="206"/>
      <c r="SAX3115" s="206"/>
      <c r="SAY3115" s="206"/>
      <c r="SAZ3115" s="206"/>
      <c r="SBA3115" s="206"/>
      <c r="SBB3115" s="206"/>
      <c r="SBC3115" s="206"/>
      <c r="SBD3115" s="206"/>
      <c r="SBE3115" s="206"/>
      <c r="SBF3115" s="206"/>
      <c r="SBG3115" s="206"/>
      <c r="SBH3115" s="206"/>
      <c r="SBI3115" s="206"/>
      <c r="SBJ3115" s="206"/>
      <c r="SBK3115" s="206"/>
      <c r="SBL3115" s="206"/>
      <c r="SBM3115" s="206"/>
      <c r="SBN3115" s="206"/>
      <c r="SBO3115" s="206"/>
      <c r="SBP3115" s="206"/>
      <c r="SBQ3115" s="206"/>
      <c r="SBR3115" s="206"/>
      <c r="SBS3115" s="206"/>
      <c r="SBT3115" s="206"/>
      <c r="SBU3115" s="206"/>
      <c r="SBV3115" s="206"/>
      <c r="SBW3115" s="206"/>
      <c r="SBX3115" s="206"/>
      <c r="SBY3115" s="206"/>
      <c r="SBZ3115" s="206"/>
      <c r="SCA3115" s="206"/>
      <c r="SCB3115" s="206"/>
      <c r="SCC3115" s="206"/>
      <c r="SCD3115" s="206"/>
      <c r="SCE3115" s="206"/>
      <c r="SCF3115" s="206"/>
      <c r="SCG3115" s="206"/>
      <c r="SCH3115" s="206"/>
      <c r="SCI3115" s="206"/>
      <c r="SCJ3115" s="206"/>
      <c r="SCK3115" s="206"/>
      <c r="SCL3115" s="206"/>
      <c r="SCM3115" s="206"/>
      <c r="SCN3115" s="206"/>
      <c r="SCO3115" s="206"/>
      <c r="SCP3115" s="206"/>
      <c r="SCQ3115" s="206"/>
      <c r="SCR3115" s="206"/>
      <c r="SCS3115" s="206"/>
      <c r="SCT3115" s="206"/>
      <c r="SCU3115" s="206"/>
      <c r="SCV3115" s="206"/>
      <c r="SCW3115" s="206"/>
      <c r="SCX3115" s="206"/>
      <c r="SCY3115" s="206"/>
      <c r="SCZ3115" s="206"/>
      <c r="SDA3115" s="206"/>
      <c r="SDB3115" s="206"/>
      <c r="SDC3115" s="206"/>
      <c r="SDD3115" s="206"/>
      <c r="SDE3115" s="206"/>
      <c r="SDF3115" s="206"/>
      <c r="SDG3115" s="206"/>
      <c r="SDH3115" s="206"/>
      <c r="SDI3115" s="206"/>
      <c r="SDJ3115" s="206"/>
      <c r="SDK3115" s="206"/>
      <c r="SDL3115" s="206"/>
      <c r="SDM3115" s="206"/>
      <c r="SDN3115" s="206"/>
      <c r="SDO3115" s="206"/>
      <c r="SDP3115" s="206"/>
      <c r="SDQ3115" s="206"/>
      <c r="SDR3115" s="206"/>
      <c r="SDS3115" s="206"/>
      <c r="SDT3115" s="206"/>
      <c r="SDU3115" s="206"/>
      <c r="SDV3115" s="206"/>
      <c r="SDW3115" s="206"/>
      <c r="SDX3115" s="206"/>
      <c r="SDY3115" s="206"/>
      <c r="SDZ3115" s="206"/>
      <c r="SEA3115" s="206"/>
      <c r="SEB3115" s="206"/>
      <c r="SEC3115" s="206"/>
      <c r="SED3115" s="206"/>
      <c r="SEE3115" s="206"/>
      <c r="SEF3115" s="206"/>
      <c r="SEG3115" s="206"/>
      <c r="SEH3115" s="206"/>
      <c r="SEI3115" s="206"/>
      <c r="SEJ3115" s="206"/>
      <c r="SEK3115" s="206"/>
      <c r="SEL3115" s="206"/>
      <c r="SEM3115" s="206"/>
      <c r="SEN3115" s="206"/>
      <c r="SEO3115" s="206"/>
      <c r="SEP3115" s="206"/>
      <c r="SEQ3115" s="206"/>
      <c r="SER3115" s="206"/>
      <c r="SES3115" s="206"/>
      <c r="SET3115" s="206"/>
      <c r="SEU3115" s="206"/>
      <c r="SEV3115" s="206"/>
      <c r="SEW3115" s="206"/>
      <c r="SEX3115" s="206"/>
      <c r="SEY3115" s="206"/>
      <c r="SEZ3115" s="206"/>
      <c r="SFA3115" s="206"/>
      <c r="SFB3115" s="206"/>
      <c r="SFC3115" s="206"/>
      <c r="SFD3115" s="206"/>
      <c r="SFE3115" s="206"/>
      <c r="SFF3115" s="206"/>
      <c r="SFG3115" s="206"/>
      <c r="SFH3115" s="206"/>
      <c r="SFI3115" s="206"/>
      <c r="SFJ3115" s="206"/>
      <c r="SFK3115" s="206"/>
      <c r="SFL3115" s="206"/>
      <c r="SFM3115" s="206"/>
      <c r="SFN3115" s="206"/>
      <c r="SFO3115" s="206"/>
      <c r="SFP3115" s="206"/>
      <c r="SFQ3115" s="206"/>
      <c r="SFR3115" s="206"/>
      <c r="SFS3115" s="206"/>
      <c r="SFT3115" s="206"/>
      <c r="SFU3115" s="206"/>
      <c r="SFV3115" s="206"/>
      <c r="SFW3115" s="206"/>
      <c r="SFX3115" s="206"/>
      <c r="SFY3115" s="206"/>
      <c r="SFZ3115" s="206"/>
      <c r="SGA3115" s="206"/>
      <c r="SGB3115" s="206"/>
      <c r="SGC3115" s="206"/>
      <c r="SGD3115" s="206"/>
      <c r="SGE3115" s="206"/>
      <c r="SGF3115" s="206"/>
      <c r="SGG3115" s="206"/>
      <c r="SGH3115" s="206"/>
      <c r="SGI3115" s="206"/>
      <c r="SGJ3115" s="206"/>
      <c r="SGK3115" s="206"/>
      <c r="SGL3115" s="206"/>
      <c r="SGM3115" s="206"/>
      <c r="SGN3115" s="206"/>
      <c r="SGO3115" s="206"/>
      <c r="SGP3115" s="206"/>
      <c r="SGQ3115" s="206"/>
      <c r="SGR3115" s="206"/>
      <c r="SGS3115" s="206"/>
      <c r="SGT3115" s="206"/>
      <c r="SGU3115" s="206"/>
      <c r="SGV3115" s="206"/>
      <c r="SGW3115" s="206"/>
      <c r="SGX3115" s="206"/>
      <c r="SGY3115" s="206"/>
      <c r="SGZ3115" s="206"/>
      <c r="SHA3115" s="206"/>
      <c r="SHB3115" s="206"/>
      <c r="SHC3115" s="206"/>
      <c r="SHD3115" s="206"/>
      <c r="SHE3115" s="206"/>
      <c r="SHF3115" s="206"/>
      <c r="SHG3115" s="206"/>
      <c r="SHH3115" s="206"/>
      <c r="SHI3115" s="206"/>
      <c r="SHJ3115" s="206"/>
      <c r="SHK3115" s="206"/>
      <c r="SHL3115" s="206"/>
      <c r="SHM3115" s="206"/>
      <c r="SHN3115" s="206"/>
      <c r="SHO3115" s="206"/>
      <c r="SHP3115" s="206"/>
      <c r="SHQ3115" s="206"/>
      <c r="SHR3115" s="206"/>
      <c r="SHS3115" s="206"/>
      <c r="SHT3115" s="206"/>
      <c r="SHU3115" s="206"/>
      <c r="SHV3115" s="206"/>
      <c r="SHW3115" s="206"/>
      <c r="SHX3115" s="206"/>
      <c r="SHY3115" s="206"/>
      <c r="SHZ3115" s="206"/>
      <c r="SIA3115" s="206"/>
      <c r="SIB3115" s="206"/>
      <c r="SIC3115" s="206"/>
      <c r="SID3115" s="206"/>
      <c r="SIE3115" s="206"/>
      <c r="SIF3115" s="206"/>
      <c r="SIG3115" s="206"/>
      <c r="SIH3115" s="206"/>
      <c r="SII3115" s="206"/>
      <c r="SIJ3115" s="206"/>
      <c r="SIK3115" s="206"/>
      <c r="SIL3115" s="206"/>
      <c r="SIM3115" s="206"/>
      <c r="SIN3115" s="206"/>
      <c r="SIO3115" s="206"/>
      <c r="SIP3115" s="206"/>
      <c r="SIQ3115" s="206"/>
      <c r="SIR3115" s="206"/>
      <c r="SIS3115" s="206"/>
      <c r="SIT3115" s="206"/>
      <c r="SIU3115" s="206"/>
      <c r="SIV3115" s="206"/>
      <c r="SIW3115" s="206"/>
      <c r="SIX3115" s="206"/>
      <c r="SIY3115" s="206"/>
      <c r="SIZ3115" s="206"/>
      <c r="SJA3115" s="206"/>
      <c r="SJB3115" s="206"/>
      <c r="SJC3115" s="206"/>
      <c r="SJD3115" s="206"/>
      <c r="SJE3115" s="206"/>
      <c r="SJF3115" s="206"/>
      <c r="SJG3115" s="206"/>
      <c r="SJH3115" s="206"/>
      <c r="SJI3115" s="206"/>
      <c r="SJJ3115" s="206"/>
      <c r="SJK3115" s="206"/>
      <c r="SJL3115" s="206"/>
      <c r="SJM3115" s="206"/>
      <c r="SJN3115" s="206"/>
      <c r="SJO3115" s="206"/>
      <c r="SJP3115" s="206"/>
      <c r="SJQ3115" s="206"/>
      <c r="SJR3115" s="206"/>
      <c r="SJS3115" s="206"/>
      <c r="SJT3115" s="206"/>
      <c r="SJU3115" s="206"/>
      <c r="SJV3115" s="206"/>
      <c r="SJW3115" s="206"/>
      <c r="SJX3115" s="206"/>
      <c r="SJY3115" s="206"/>
      <c r="SJZ3115" s="206"/>
      <c r="SKA3115" s="206"/>
      <c r="SKB3115" s="206"/>
      <c r="SKC3115" s="206"/>
      <c r="SKD3115" s="206"/>
      <c r="SKE3115" s="206"/>
      <c r="SKF3115" s="206"/>
      <c r="SKG3115" s="206"/>
      <c r="SKH3115" s="206"/>
      <c r="SKI3115" s="206"/>
      <c r="SKJ3115" s="206"/>
      <c r="SKK3115" s="206"/>
      <c r="SKL3115" s="206"/>
      <c r="SKM3115" s="206"/>
      <c r="SKN3115" s="206"/>
      <c r="SKO3115" s="206"/>
      <c r="SKP3115" s="206"/>
      <c r="SKQ3115" s="206"/>
      <c r="SKR3115" s="206"/>
      <c r="SKS3115" s="206"/>
      <c r="SKT3115" s="206"/>
      <c r="SKU3115" s="206"/>
      <c r="SKV3115" s="206"/>
      <c r="SKW3115" s="206"/>
      <c r="SKX3115" s="206"/>
      <c r="SKY3115" s="206"/>
      <c r="SKZ3115" s="206"/>
      <c r="SLA3115" s="206"/>
      <c r="SLB3115" s="206"/>
      <c r="SLC3115" s="206"/>
      <c r="SLD3115" s="206"/>
      <c r="SLE3115" s="206"/>
      <c r="SLF3115" s="206"/>
      <c r="SLG3115" s="206"/>
      <c r="SLH3115" s="206"/>
      <c r="SLI3115" s="206"/>
      <c r="SLJ3115" s="206"/>
      <c r="SLK3115" s="206"/>
      <c r="SLL3115" s="206"/>
      <c r="SLM3115" s="206"/>
      <c r="SLN3115" s="206"/>
      <c r="SLO3115" s="206"/>
      <c r="SLP3115" s="206"/>
      <c r="SLQ3115" s="206"/>
      <c r="SLR3115" s="206"/>
      <c r="SLS3115" s="206"/>
      <c r="SLT3115" s="206"/>
      <c r="SLU3115" s="206"/>
      <c r="SLV3115" s="206"/>
      <c r="SLW3115" s="206"/>
      <c r="SLX3115" s="206"/>
      <c r="SLY3115" s="206"/>
      <c r="SLZ3115" s="206"/>
      <c r="SMA3115" s="206"/>
      <c r="SMB3115" s="206"/>
      <c r="SMC3115" s="206"/>
      <c r="SMD3115" s="206"/>
      <c r="SME3115" s="206"/>
      <c r="SMF3115" s="206"/>
      <c r="SMG3115" s="206"/>
      <c r="SMH3115" s="206"/>
      <c r="SMI3115" s="206"/>
      <c r="SMJ3115" s="206"/>
      <c r="SMK3115" s="206"/>
      <c r="SML3115" s="206"/>
      <c r="SMM3115" s="206"/>
      <c r="SMN3115" s="206"/>
      <c r="SMO3115" s="206"/>
      <c r="SMP3115" s="206"/>
      <c r="SMQ3115" s="206"/>
      <c r="SMR3115" s="206"/>
      <c r="SMS3115" s="206"/>
      <c r="SMT3115" s="206"/>
      <c r="SMU3115" s="206"/>
      <c r="SMV3115" s="206"/>
      <c r="SMW3115" s="206"/>
      <c r="SMX3115" s="206"/>
      <c r="SMY3115" s="206"/>
      <c r="SMZ3115" s="206"/>
      <c r="SNA3115" s="206"/>
      <c r="SNB3115" s="206"/>
      <c r="SNC3115" s="206"/>
      <c r="SND3115" s="206"/>
      <c r="SNE3115" s="206"/>
      <c r="SNF3115" s="206"/>
      <c r="SNG3115" s="206"/>
      <c r="SNH3115" s="206"/>
      <c r="SNI3115" s="206"/>
      <c r="SNJ3115" s="206"/>
      <c r="SNK3115" s="206"/>
      <c r="SNL3115" s="206"/>
      <c r="SNM3115" s="206"/>
      <c r="SNN3115" s="206"/>
      <c r="SNO3115" s="206"/>
      <c r="SNP3115" s="206"/>
      <c r="SNQ3115" s="206"/>
      <c r="SNR3115" s="206"/>
      <c r="SNS3115" s="206"/>
      <c r="SNT3115" s="206"/>
      <c r="SNU3115" s="206"/>
      <c r="SNV3115" s="206"/>
      <c r="SNW3115" s="206"/>
      <c r="SNX3115" s="206"/>
      <c r="SNY3115" s="206"/>
      <c r="SNZ3115" s="206"/>
      <c r="SOA3115" s="206"/>
      <c r="SOB3115" s="206"/>
      <c r="SOC3115" s="206"/>
      <c r="SOD3115" s="206"/>
      <c r="SOE3115" s="206"/>
      <c r="SOF3115" s="206"/>
      <c r="SOG3115" s="206"/>
      <c r="SOH3115" s="206"/>
      <c r="SOI3115" s="206"/>
      <c r="SOJ3115" s="206"/>
      <c r="SOK3115" s="206"/>
      <c r="SOL3115" s="206"/>
      <c r="SOM3115" s="206"/>
      <c r="SON3115" s="206"/>
      <c r="SOO3115" s="206"/>
      <c r="SOP3115" s="206"/>
      <c r="SOQ3115" s="206"/>
      <c r="SOR3115" s="206"/>
      <c r="SOS3115" s="206"/>
      <c r="SOT3115" s="206"/>
      <c r="SOU3115" s="206"/>
      <c r="SOV3115" s="206"/>
      <c r="SOW3115" s="206"/>
      <c r="SOX3115" s="206"/>
      <c r="SOY3115" s="206"/>
      <c r="SOZ3115" s="206"/>
      <c r="SPA3115" s="206"/>
      <c r="SPB3115" s="206"/>
      <c r="SPC3115" s="206"/>
      <c r="SPD3115" s="206"/>
      <c r="SPE3115" s="206"/>
      <c r="SPF3115" s="206"/>
      <c r="SPG3115" s="206"/>
      <c r="SPH3115" s="206"/>
      <c r="SPI3115" s="206"/>
      <c r="SPJ3115" s="206"/>
      <c r="SPK3115" s="206"/>
      <c r="SPL3115" s="206"/>
      <c r="SPM3115" s="206"/>
      <c r="SPN3115" s="206"/>
      <c r="SPO3115" s="206"/>
      <c r="SPP3115" s="206"/>
      <c r="SPQ3115" s="206"/>
      <c r="SPR3115" s="206"/>
      <c r="SPS3115" s="206"/>
      <c r="SPT3115" s="206"/>
      <c r="SPU3115" s="206"/>
      <c r="SPV3115" s="206"/>
      <c r="SPW3115" s="206"/>
      <c r="SPX3115" s="206"/>
      <c r="SPY3115" s="206"/>
      <c r="SPZ3115" s="206"/>
      <c r="SQA3115" s="206"/>
      <c r="SQB3115" s="206"/>
      <c r="SQC3115" s="206"/>
      <c r="SQD3115" s="206"/>
      <c r="SQE3115" s="206"/>
      <c r="SQF3115" s="206"/>
      <c r="SQG3115" s="206"/>
      <c r="SQH3115" s="206"/>
      <c r="SQI3115" s="206"/>
      <c r="SQJ3115" s="206"/>
      <c r="SQK3115" s="206"/>
      <c r="SQL3115" s="206"/>
      <c r="SQM3115" s="206"/>
      <c r="SQN3115" s="206"/>
      <c r="SQO3115" s="206"/>
      <c r="SQP3115" s="206"/>
      <c r="SQQ3115" s="206"/>
      <c r="SQR3115" s="206"/>
      <c r="SQS3115" s="206"/>
      <c r="SQT3115" s="206"/>
      <c r="SQU3115" s="206"/>
      <c r="SQV3115" s="206"/>
      <c r="SQW3115" s="206"/>
      <c r="SQX3115" s="206"/>
      <c r="SQY3115" s="206"/>
      <c r="SQZ3115" s="206"/>
      <c r="SRA3115" s="206"/>
      <c r="SRB3115" s="206"/>
      <c r="SRC3115" s="206"/>
      <c r="SRD3115" s="206"/>
      <c r="SRE3115" s="206"/>
      <c r="SRF3115" s="206"/>
      <c r="SRG3115" s="206"/>
      <c r="SRH3115" s="206"/>
      <c r="SRI3115" s="206"/>
      <c r="SRJ3115" s="206"/>
      <c r="SRK3115" s="206"/>
      <c r="SRL3115" s="206"/>
      <c r="SRM3115" s="206"/>
      <c r="SRN3115" s="206"/>
      <c r="SRO3115" s="206"/>
      <c r="SRP3115" s="206"/>
      <c r="SRQ3115" s="206"/>
      <c r="SRR3115" s="206"/>
      <c r="SRS3115" s="206"/>
      <c r="SRT3115" s="206"/>
      <c r="SRU3115" s="206"/>
      <c r="SRV3115" s="206"/>
      <c r="SRW3115" s="206"/>
      <c r="SRX3115" s="206"/>
      <c r="SRY3115" s="206"/>
      <c r="SRZ3115" s="206"/>
      <c r="SSA3115" s="206"/>
      <c r="SSB3115" s="206"/>
      <c r="SSC3115" s="206"/>
      <c r="SSD3115" s="206"/>
      <c r="SSE3115" s="206"/>
      <c r="SSF3115" s="206"/>
      <c r="SSG3115" s="206"/>
      <c r="SSH3115" s="206"/>
      <c r="SSI3115" s="206"/>
      <c r="SSJ3115" s="206"/>
      <c r="SSK3115" s="206"/>
      <c r="SSL3115" s="206"/>
      <c r="SSM3115" s="206"/>
      <c r="SSN3115" s="206"/>
      <c r="SSO3115" s="206"/>
      <c r="SSP3115" s="206"/>
      <c r="SSQ3115" s="206"/>
      <c r="SSR3115" s="206"/>
      <c r="SSS3115" s="206"/>
      <c r="SST3115" s="206"/>
      <c r="SSU3115" s="206"/>
      <c r="SSV3115" s="206"/>
      <c r="SSW3115" s="206"/>
      <c r="SSX3115" s="206"/>
      <c r="SSY3115" s="206"/>
      <c r="SSZ3115" s="206"/>
      <c r="STA3115" s="206"/>
      <c r="STB3115" s="206"/>
      <c r="STC3115" s="206"/>
      <c r="STD3115" s="206"/>
      <c r="STE3115" s="206"/>
      <c r="STF3115" s="206"/>
      <c r="STG3115" s="206"/>
      <c r="STH3115" s="206"/>
      <c r="STI3115" s="206"/>
      <c r="STJ3115" s="206"/>
      <c r="STK3115" s="206"/>
      <c r="STL3115" s="206"/>
      <c r="STM3115" s="206"/>
      <c r="STN3115" s="206"/>
      <c r="STO3115" s="206"/>
      <c r="STP3115" s="206"/>
      <c r="STQ3115" s="206"/>
      <c r="STR3115" s="206"/>
      <c r="STS3115" s="206"/>
      <c r="STT3115" s="206"/>
      <c r="STU3115" s="206"/>
      <c r="STV3115" s="206"/>
      <c r="STW3115" s="206"/>
      <c r="STX3115" s="206"/>
      <c r="STY3115" s="206"/>
      <c r="STZ3115" s="206"/>
      <c r="SUA3115" s="206"/>
      <c r="SUB3115" s="206"/>
      <c r="SUC3115" s="206"/>
      <c r="SUD3115" s="206"/>
      <c r="SUE3115" s="206"/>
      <c r="SUF3115" s="206"/>
      <c r="SUG3115" s="206"/>
      <c r="SUH3115" s="206"/>
      <c r="SUI3115" s="206"/>
      <c r="SUJ3115" s="206"/>
      <c r="SUK3115" s="206"/>
      <c r="SUL3115" s="206"/>
      <c r="SUM3115" s="206"/>
      <c r="SUN3115" s="206"/>
      <c r="SUO3115" s="206"/>
      <c r="SUP3115" s="206"/>
      <c r="SUQ3115" s="206"/>
      <c r="SUR3115" s="206"/>
      <c r="SUS3115" s="206"/>
      <c r="SUT3115" s="206"/>
      <c r="SUU3115" s="206"/>
      <c r="SUV3115" s="206"/>
      <c r="SUW3115" s="206"/>
      <c r="SUX3115" s="206"/>
      <c r="SUY3115" s="206"/>
      <c r="SUZ3115" s="206"/>
      <c r="SVA3115" s="206"/>
      <c r="SVB3115" s="206"/>
      <c r="SVC3115" s="206"/>
      <c r="SVD3115" s="206"/>
      <c r="SVE3115" s="206"/>
      <c r="SVF3115" s="206"/>
      <c r="SVG3115" s="206"/>
      <c r="SVH3115" s="206"/>
      <c r="SVI3115" s="206"/>
      <c r="SVJ3115" s="206"/>
      <c r="SVK3115" s="206"/>
      <c r="SVL3115" s="206"/>
      <c r="SVM3115" s="206"/>
      <c r="SVN3115" s="206"/>
      <c r="SVO3115" s="206"/>
      <c r="SVP3115" s="206"/>
      <c r="SVQ3115" s="206"/>
      <c r="SVR3115" s="206"/>
      <c r="SVS3115" s="206"/>
      <c r="SVT3115" s="206"/>
      <c r="SVU3115" s="206"/>
      <c r="SVV3115" s="206"/>
      <c r="SVW3115" s="206"/>
      <c r="SVX3115" s="206"/>
      <c r="SVY3115" s="206"/>
      <c r="SVZ3115" s="206"/>
      <c r="SWA3115" s="206"/>
      <c r="SWB3115" s="206"/>
      <c r="SWC3115" s="206"/>
      <c r="SWD3115" s="206"/>
      <c r="SWE3115" s="206"/>
      <c r="SWF3115" s="206"/>
      <c r="SWG3115" s="206"/>
      <c r="SWH3115" s="206"/>
      <c r="SWI3115" s="206"/>
      <c r="SWJ3115" s="206"/>
      <c r="SWK3115" s="206"/>
      <c r="SWL3115" s="206"/>
      <c r="SWM3115" s="206"/>
      <c r="SWN3115" s="206"/>
      <c r="SWO3115" s="206"/>
      <c r="SWP3115" s="206"/>
      <c r="SWQ3115" s="206"/>
      <c r="SWR3115" s="206"/>
      <c r="SWS3115" s="206"/>
      <c r="SWT3115" s="206"/>
      <c r="SWU3115" s="206"/>
      <c r="SWV3115" s="206"/>
      <c r="SWW3115" s="206"/>
      <c r="SWX3115" s="206"/>
      <c r="SWY3115" s="206"/>
      <c r="SWZ3115" s="206"/>
      <c r="SXA3115" s="206"/>
      <c r="SXB3115" s="206"/>
      <c r="SXC3115" s="206"/>
      <c r="SXD3115" s="206"/>
      <c r="SXE3115" s="206"/>
      <c r="SXF3115" s="206"/>
      <c r="SXG3115" s="206"/>
      <c r="SXH3115" s="206"/>
      <c r="SXI3115" s="206"/>
      <c r="SXJ3115" s="206"/>
      <c r="SXK3115" s="206"/>
      <c r="SXL3115" s="206"/>
      <c r="SXM3115" s="206"/>
      <c r="SXN3115" s="206"/>
      <c r="SXO3115" s="206"/>
      <c r="SXP3115" s="206"/>
      <c r="SXQ3115" s="206"/>
      <c r="SXR3115" s="206"/>
      <c r="SXS3115" s="206"/>
      <c r="SXT3115" s="206"/>
      <c r="SXU3115" s="206"/>
      <c r="SXV3115" s="206"/>
      <c r="SXW3115" s="206"/>
      <c r="SXX3115" s="206"/>
      <c r="SXY3115" s="206"/>
      <c r="SXZ3115" s="206"/>
      <c r="SYA3115" s="206"/>
      <c r="SYB3115" s="206"/>
      <c r="SYC3115" s="206"/>
      <c r="SYD3115" s="206"/>
      <c r="SYE3115" s="206"/>
      <c r="SYF3115" s="206"/>
      <c r="SYG3115" s="206"/>
      <c r="SYH3115" s="206"/>
      <c r="SYI3115" s="206"/>
      <c r="SYJ3115" s="206"/>
      <c r="SYK3115" s="206"/>
      <c r="SYL3115" s="206"/>
      <c r="SYM3115" s="206"/>
      <c r="SYN3115" s="206"/>
      <c r="SYO3115" s="206"/>
      <c r="SYP3115" s="206"/>
      <c r="SYQ3115" s="206"/>
      <c r="SYR3115" s="206"/>
      <c r="SYS3115" s="206"/>
      <c r="SYT3115" s="206"/>
      <c r="SYU3115" s="206"/>
      <c r="SYV3115" s="206"/>
      <c r="SYW3115" s="206"/>
      <c r="SYX3115" s="206"/>
      <c r="SYY3115" s="206"/>
      <c r="SYZ3115" s="206"/>
      <c r="SZA3115" s="206"/>
      <c r="SZB3115" s="206"/>
      <c r="SZC3115" s="206"/>
      <c r="SZD3115" s="206"/>
      <c r="SZE3115" s="206"/>
      <c r="SZF3115" s="206"/>
      <c r="SZG3115" s="206"/>
      <c r="SZH3115" s="206"/>
      <c r="SZI3115" s="206"/>
      <c r="SZJ3115" s="206"/>
      <c r="SZK3115" s="206"/>
      <c r="SZL3115" s="206"/>
      <c r="SZM3115" s="206"/>
      <c r="SZN3115" s="206"/>
      <c r="SZO3115" s="206"/>
      <c r="SZP3115" s="206"/>
      <c r="SZQ3115" s="206"/>
      <c r="SZR3115" s="206"/>
      <c r="SZS3115" s="206"/>
      <c r="SZT3115" s="206"/>
      <c r="SZU3115" s="206"/>
      <c r="SZV3115" s="206"/>
      <c r="SZW3115" s="206"/>
      <c r="SZX3115" s="206"/>
      <c r="SZY3115" s="206"/>
      <c r="SZZ3115" s="206"/>
      <c r="TAA3115" s="206"/>
      <c r="TAB3115" s="206"/>
      <c r="TAC3115" s="206"/>
      <c r="TAD3115" s="206"/>
      <c r="TAE3115" s="206"/>
      <c r="TAF3115" s="206"/>
      <c r="TAG3115" s="206"/>
      <c r="TAH3115" s="206"/>
      <c r="TAI3115" s="206"/>
      <c r="TAJ3115" s="206"/>
      <c r="TAK3115" s="206"/>
      <c r="TAL3115" s="206"/>
      <c r="TAM3115" s="206"/>
      <c r="TAN3115" s="206"/>
      <c r="TAO3115" s="206"/>
      <c r="TAP3115" s="206"/>
      <c r="TAQ3115" s="206"/>
      <c r="TAR3115" s="206"/>
      <c r="TAS3115" s="206"/>
      <c r="TAT3115" s="206"/>
      <c r="TAU3115" s="206"/>
      <c r="TAV3115" s="206"/>
      <c r="TAW3115" s="206"/>
      <c r="TAX3115" s="206"/>
      <c r="TAY3115" s="206"/>
      <c r="TAZ3115" s="206"/>
      <c r="TBA3115" s="206"/>
      <c r="TBB3115" s="206"/>
      <c r="TBC3115" s="206"/>
      <c r="TBD3115" s="206"/>
      <c r="TBE3115" s="206"/>
      <c r="TBF3115" s="206"/>
      <c r="TBG3115" s="206"/>
      <c r="TBH3115" s="206"/>
      <c r="TBI3115" s="206"/>
      <c r="TBJ3115" s="206"/>
      <c r="TBK3115" s="206"/>
      <c r="TBL3115" s="206"/>
      <c r="TBM3115" s="206"/>
      <c r="TBN3115" s="206"/>
      <c r="TBO3115" s="206"/>
      <c r="TBP3115" s="206"/>
      <c r="TBQ3115" s="206"/>
      <c r="TBR3115" s="206"/>
      <c r="TBS3115" s="206"/>
      <c r="TBT3115" s="206"/>
      <c r="TBU3115" s="206"/>
      <c r="TBV3115" s="206"/>
      <c r="TBW3115" s="206"/>
      <c r="TBX3115" s="206"/>
      <c r="TBY3115" s="206"/>
      <c r="TBZ3115" s="206"/>
      <c r="TCA3115" s="206"/>
      <c r="TCB3115" s="206"/>
      <c r="TCC3115" s="206"/>
      <c r="TCD3115" s="206"/>
      <c r="TCE3115" s="206"/>
      <c r="TCF3115" s="206"/>
      <c r="TCG3115" s="206"/>
      <c r="TCH3115" s="206"/>
      <c r="TCI3115" s="206"/>
      <c r="TCJ3115" s="206"/>
      <c r="TCK3115" s="206"/>
      <c r="TCL3115" s="206"/>
      <c r="TCM3115" s="206"/>
      <c r="TCN3115" s="206"/>
      <c r="TCO3115" s="206"/>
      <c r="TCP3115" s="206"/>
      <c r="TCQ3115" s="206"/>
      <c r="TCR3115" s="206"/>
      <c r="TCS3115" s="206"/>
      <c r="TCT3115" s="206"/>
      <c r="TCU3115" s="206"/>
      <c r="TCV3115" s="206"/>
      <c r="TCW3115" s="206"/>
      <c r="TCX3115" s="206"/>
      <c r="TCY3115" s="206"/>
      <c r="TCZ3115" s="206"/>
      <c r="TDA3115" s="206"/>
      <c r="TDB3115" s="206"/>
      <c r="TDC3115" s="206"/>
      <c r="TDD3115" s="206"/>
      <c r="TDE3115" s="206"/>
      <c r="TDF3115" s="206"/>
      <c r="TDG3115" s="206"/>
      <c r="TDH3115" s="206"/>
      <c r="TDI3115" s="206"/>
      <c r="TDJ3115" s="206"/>
      <c r="TDK3115" s="206"/>
      <c r="TDL3115" s="206"/>
      <c r="TDM3115" s="206"/>
      <c r="TDN3115" s="206"/>
      <c r="TDO3115" s="206"/>
      <c r="TDP3115" s="206"/>
      <c r="TDQ3115" s="206"/>
      <c r="TDR3115" s="206"/>
      <c r="TDS3115" s="206"/>
      <c r="TDT3115" s="206"/>
      <c r="TDU3115" s="206"/>
      <c r="TDV3115" s="206"/>
      <c r="TDW3115" s="206"/>
      <c r="TDX3115" s="206"/>
      <c r="TDY3115" s="206"/>
      <c r="TDZ3115" s="206"/>
      <c r="TEA3115" s="206"/>
      <c r="TEB3115" s="206"/>
      <c r="TEC3115" s="206"/>
      <c r="TED3115" s="206"/>
      <c r="TEE3115" s="206"/>
      <c r="TEF3115" s="206"/>
      <c r="TEG3115" s="206"/>
      <c r="TEH3115" s="206"/>
      <c r="TEI3115" s="206"/>
      <c r="TEJ3115" s="206"/>
      <c r="TEK3115" s="206"/>
      <c r="TEL3115" s="206"/>
      <c r="TEM3115" s="206"/>
      <c r="TEN3115" s="206"/>
      <c r="TEO3115" s="206"/>
      <c r="TEP3115" s="206"/>
      <c r="TEQ3115" s="206"/>
      <c r="TER3115" s="206"/>
      <c r="TES3115" s="206"/>
      <c r="TET3115" s="206"/>
      <c r="TEU3115" s="206"/>
      <c r="TEV3115" s="206"/>
      <c r="TEW3115" s="206"/>
      <c r="TEX3115" s="206"/>
      <c r="TEY3115" s="206"/>
      <c r="TEZ3115" s="206"/>
      <c r="TFA3115" s="206"/>
      <c r="TFB3115" s="206"/>
      <c r="TFC3115" s="206"/>
      <c r="TFD3115" s="206"/>
      <c r="TFE3115" s="206"/>
      <c r="TFF3115" s="206"/>
      <c r="TFG3115" s="206"/>
      <c r="TFH3115" s="206"/>
      <c r="TFI3115" s="206"/>
      <c r="TFJ3115" s="206"/>
      <c r="TFK3115" s="206"/>
      <c r="TFL3115" s="206"/>
      <c r="TFM3115" s="206"/>
      <c r="TFN3115" s="206"/>
      <c r="TFO3115" s="206"/>
      <c r="TFP3115" s="206"/>
      <c r="TFQ3115" s="206"/>
      <c r="TFR3115" s="206"/>
      <c r="TFS3115" s="206"/>
      <c r="TFT3115" s="206"/>
      <c r="TFU3115" s="206"/>
      <c r="TFV3115" s="206"/>
      <c r="TFW3115" s="206"/>
      <c r="TFX3115" s="206"/>
      <c r="TFY3115" s="206"/>
      <c r="TFZ3115" s="206"/>
      <c r="TGA3115" s="206"/>
      <c r="TGB3115" s="206"/>
      <c r="TGC3115" s="206"/>
      <c r="TGD3115" s="206"/>
      <c r="TGE3115" s="206"/>
      <c r="TGF3115" s="206"/>
      <c r="TGG3115" s="206"/>
      <c r="TGH3115" s="206"/>
      <c r="TGI3115" s="206"/>
      <c r="TGJ3115" s="206"/>
      <c r="TGK3115" s="206"/>
      <c r="TGL3115" s="206"/>
      <c r="TGM3115" s="206"/>
      <c r="TGN3115" s="206"/>
      <c r="TGO3115" s="206"/>
      <c r="TGP3115" s="206"/>
      <c r="TGQ3115" s="206"/>
      <c r="TGR3115" s="206"/>
      <c r="TGS3115" s="206"/>
      <c r="TGT3115" s="206"/>
      <c r="TGU3115" s="206"/>
      <c r="TGV3115" s="206"/>
      <c r="TGW3115" s="206"/>
      <c r="TGX3115" s="206"/>
      <c r="TGY3115" s="206"/>
      <c r="TGZ3115" s="206"/>
      <c r="THA3115" s="206"/>
      <c r="THB3115" s="206"/>
      <c r="THC3115" s="206"/>
      <c r="THD3115" s="206"/>
      <c r="THE3115" s="206"/>
      <c r="THF3115" s="206"/>
      <c r="THG3115" s="206"/>
      <c r="THH3115" s="206"/>
      <c r="THI3115" s="206"/>
      <c r="THJ3115" s="206"/>
      <c r="THK3115" s="206"/>
      <c r="THL3115" s="206"/>
      <c r="THM3115" s="206"/>
      <c r="THN3115" s="206"/>
      <c r="THO3115" s="206"/>
      <c r="THP3115" s="206"/>
      <c r="THQ3115" s="206"/>
      <c r="THR3115" s="206"/>
      <c r="THS3115" s="206"/>
      <c r="THT3115" s="206"/>
      <c r="THU3115" s="206"/>
      <c r="THV3115" s="206"/>
      <c r="THW3115" s="206"/>
      <c r="THX3115" s="206"/>
      <c r="THY3115" s="206"/>
      <c r="THZ3115" s="206"/>
      <c r="TIA3115" s="206"/>
      <c r="TIB3115" s="206"/>
      <c r="TIC3115" s="206"/>
      <c r="TID3115" s="206"/>
      <c r="TIE3115" s="206"/>
      <c r="TIF3115" s="206"/>
      <c r="TIG3115" s="206"/>
      <c r="TIH3115" s="206"/>
      <c r="TII3115" s="206"/>
      <c r="TIJ3115" s="206"/>
      <c r="TIK3115" s="206"/>
      <c r="TIL3115" s="206"/>
      <c r="TIM3115" s="206"/>
      <c r="TIN3115" s="206"/>
      <c r="TIO3115" s="206"/>
      <c r="TIP3115" s="206"/>
      <c r="TIQ3115" s="206"/>
      <c r="TIR3115" s="206"/>
      <c r="TIS3115" s="206"/>
      <c r="TIT3115" s="206"/>
      <c r="TIU3115" s="206"/>
      <c r="TIV3115" s="206"/>
      <c r="TIW3115" s="206"/>
      <c r="TIX3115" s="206"/>
      <c r="TIY3115" s="206"/>
      <c r="TIZ3115" s="206"/>
      <c r="TJA3115" s="206"/>
      <c r="TJB3115" s="206"/>
      <c r="TJC3115" s="206"/>
      <c r="TJD3115" s="206"/>
      <c r="TJE3115" s="206"/>
      <c r="TJF3115" s="206"/>
      <c r="TJG3115" s="206"/>
      <c r="TJH3115" s="206"/>
      <c r="TJI3115" s="206"/>
      <c r="TJJ3115" s="206"/>
      <c r="TJK3115" s="206"/>
      <c r="TJL3115" s="206"/>
      <c r="TJM3115" s="206"/>
      <c r="TJN3115" s="206"/>
      <c r="TJO3115" s="206"/>
      <c r="TJP3115" s="206"/>
      <c r="TJQ3115" s="206"/>
      <c r="TJR3115" s="206"/>
      <c r="TJS3115" s="206"/>
      <c r="TJT3115" s="206"/>
      <c r="TJU3115" s="206"/>
      <c r="TJV3115" s="206"/>
      <c r="TJW3115" s="206"/>
      <c r="TJX3115" s="206"/>
      <c r="TJY3115" s="206"/>
      <c r="TJZ3115" s="206"/>
      <c r="TKA3115" s="206"/>
      <c r="TKB3115" s="206"/>
      <c r="TKC3115" s="206"/>
      <c r="TKD3115" s="206"/>
      <c r="TKE3115" s="206"/>
      <c r="TKF3115" s="206"/>
      <c r="TKG3115" s="206"/>
      <c r="TKH3115" s="206"/>
      <c r="TKI3115" s="206"/>
      <c r="TKJ3115" s="206"/>
      <c r="TKK3115" s="206"/>
      <c r="TKL3115" s="206"/>
      <c r="TKM3115" s="206"/>
      <c r="TKN3115" s="206"/>
      <c r="TKO3115" s="206"/>
      <c r="TKP3115" s="206"/>
      <c r="TKQ3115" s="206"/>
      <c r="TKR3115" s="206"/>
      <c r="TKS3115" s="206"/>
      <c r="TKT3115" s="206"/>
      <c r="TKU3115" s="206"/>
      <c r="TKV3115" s="206"/>
      <c r="TKW3115" s="206"/>
      <c r="TKX3115" s="206"/>
      <c r="TKY3115" s="206"/>
      <c r="TKZ3115" s="206"/>
      <c r="TLA3115" s="206"/>
      <c r="TLB3115" s="206"/>
      <c r="TLC3115" s="206"/>
      <c r="TLD3115" s="206"/>
      <c r="TLE3115" s="206"/>
      <c r="TLF3115" s="206"/>
      <c r="TLG3115" s="206"/>
      <c r="TLH3115" s="206"/>
      <c r="TLI3115" s="206"/>
      <c r="TLJ3115" s="206"/>
      <c r="TLK3115" s="206"/>
      <c r="TLL3115" s="206"/>
      <c r="TLM3115" s="206"/>
      <c r="TLN3115" s="206"/>
      <c r="TLO3115" s="206"/>
      <c r="TLP3115" s="206"/>
      <c r="TLQ3115" s="206"/>
      <c r="TLR3115" s="206"/>
      <c r="TLS3115" s="206"/>
      <c r="TLT3115" s="206"/>
      <c r="TLU3115" s="206"/>
      <c r="TLV3115" s="206"/>
      <c r="TLW3115" s="206"/>
      <c r="TLX3115" s="206"/>
      <c r="TLY3115" s="206"/>
      <c r="TLZ3115" s="206"/>
      <c r="TMA3115" s="206"/>
      <c r="TMB3115" s="206"/>
      <c r="TMC3115" s="206"/>
      <c r="TMD3115" s="206"/>
      <c r="TME3115" s="206"/>
      <c r="TMF3115" s="206"/>
      <c r="TMG3115" s="206"/>
      <c r="TMH3115" s="206"/>
      <c r="TMI3115" s="206"/>
      <c r="TMJ3115" s="206"/>
      <c r="TMK3115" s="206"/>
      <c r="TML3115" s="206"/>
      <c r="TMM3115" s="206"/>
      <c r="TMN3115" s="206"/>
      <c r="TMO3115" s="206"/>
      <c r="TMP3115" s="206"/>
      <c r="TMQ3115" s="206"/>
      <c r="TMR3115" s="206"/>
      <c r="TMS3115" s="206"/>
      <c r="TMT3115" s="206"/>
      <c r="TMU3115" s="206"/>
      <c r="TMV3115" s="206"/>
      <c r="TMW3115" s="206"/>
      <c r="TMX3115" s="206"/>
      <c r="TMY3115" s="206"/>
      <c r="TMZ3115" s="206"/>
      <c r="TNA3115" s="206"/>
      <c r="TNB3115" s="206"/>
      <c r="TNC3115" s="206"/>
      <c r="TND3115" s="206"/>
      <c r="TNE3115" s="206"/>
      <c r="TNF3115" s="206"/>
      <c r="TNG3115" s="206"/>
      <c r="TNH3115" s="206"/>
      <c r="TNI3115" s="206"/>
      <c r="TNJ3115" s="206"/>
      <c r="TNK3115" s="206"/>
      <c r="TNL3115" s="206"/>
      <c r="TNM3115" s="206"/>
      <c r="TNN3115" s="206"/>
      <c r="TNO3115" s="206"/>
      <c r="TNP3115" s="206"/>
      <c r="TNQ3115" s="206"/>
      <c r="TNR3115" s="206"/>
      <c r="TNS3115" s="206"/>
      <c r="TNT3115" s="206"/>
      <c r="TNU3115" s="206"/>
      <c r="TNV3115" s="206"/>
      <c r="TNW3115" s="206"/>
      <c r="TNX3115" s="206"/>
      <c r="TNY3115" s="206"/>
      <c r="TNZ3115" s="206"/>
      <c r="TOA3115" s="206"/>
      <c r="TOB3115" s="206"/>
      <c r="TOC3115" s="206"/>
      <c r="TOD3115" s="206"/>
      <c r="TOE3115" s="206"/>
      <c r="TOF3115" s="206"/>
      <c r="TOG3115" s="206"/>
      <c r="TOH3115" s="206"/>
      <c r="TOI3115" s="206"/>
      <c r="TOJ3115" s="206"/>
      <c r="TOK3115" s="206"/>
      <c r="TOL3115" s="206"/>
      <c r="TOM3115" s="206"/>
      <c r="TON3115" s="206"/>
      <c r="TOO3115" s="206"/>
      <c r="TOP3115" s="206"/>
      <c r="TOQ3115" s="206"/>
      <c r="TOR3115" s="206"/>
      <c r="TOS3115" s="206"/>
      <c r="TOT3115" s="206"/>
      <c r="TOU3115" s="206"/>
      <c r="TOV3115" s="206"/>
      <c r="TOW3115" s="206"/>
      <c r="TOX3115" s="206"/>
      <c r="TOY3115" s="206"/>
      <c r="TOZ3115" s="206"/>
      <c r="TPA3115" s="206"/>
      <c r="TPB3115" s="206"/>
      <c r="TPC3115" s="206"/>
      <c r="TPD3115" s="206"/>
      <c r="TPE3115" s="206"/>
      <c r="TPF3115" s="206"/>
      <c r="TPG3115" s="206"/>
      <c r="TPH3115" s="206"/>
      <c r="TPI3115" s="206"/>
      <c r="TPJ3115" s="206"/>
      <c r="TPK3115" s="206"/>
      <c r="TPL3115" s="206"/>
      <c r="TPM3115" s="206"/>
      <c r="TPN3115" s="206"/>
      <c r="TPO3115" s="206"/>
      <c r="TPP3115" s="206"/>
      <c r="TPQ3115" s="206"/>
      <c r="TPR3115" s="206"/>
      <c r="TPS3115" s="206"/>
      <c r="TPT3115" s="206"/>
      <c r="TPU3115" s="206"/>
      <c r="TPV3115" s="206"/>
      <c r="TPW3115" s="206"/>
      <c r="TPX3115" s="206"/>
      <c r="TPY3115" s="206"/>
      <c r="TPZ3115" s="206"/>
      <c r="TQA3115" s="206"/>
      <c r="TQB3115" s="206"/>
      <c r="TQC3115" s="206"/>
      <c r="TQD3115" s="206"/>
      <c r="TQE3115" s="206"/>
      <c r="TQF3115" s="206"/>
      <c r="TQG3115" s="206"/>
      <c r="TQH3115" s="206"/>
      <c r="TQI3115" s="206"/>
      <c r="TQJ3115" s="206"/>
      <c r="TQK3115" s="206"/>
      <c r="TQL3115" s="206"/>
      <c r="TQM3115" s="206"/>
      <c r="TQN3115" s="206"/>
      <c r="TQO3115" s="206"/>
      <c r="TQP3115" s="206"/>
      <c r="TQQ3115" s="206"/>
      <c r="TQR3115" s="206"/>
      <c r="TQS3115" s="206"/>
      <c r="TQT3115" s="206"/>
      <c r="TQU3115" s="206"/>
      <c r="TQV3115" s="206"/>
      <c r="TQW3115" s="206"/>
      <c r="TQX3115" s="206"/>
      <c r="TQY3115" s="206"/>
      <c r="TQZ3115" s="206"/>
      <c r="TRA3115" s="206"/>
      <c r="TRB3115" s="206"/>
      <c r="TRC3115" s="206"/>
      <c r="TRD3115" s="206"/>
      <c r="TRE3115" s="206"/>
      <c r="TRF3115" s="206"/>
      <c r="TRG3115" s="206"/>
      <c r="TRH3115" s="206"/>
      <c r="TRI3115" s="206"/>
      <c r="TRJ3115" s="206"/>
      <c r="TRK3115" s="206"/>
      <c r="TRL3115" s="206"/>
      <c r="TRM3115" s="206"/>
      <c r="TRN3115" s="206"/>
      <c r="TRO3115" s="206"/>
      <c r="TRP3115" s="206"/>
      <c r="TRQ3115" s="206"/>
      <c r="TRR3115" s="206"/>
      <c r="TRS3115" s="206"/>
      <c r="TRT3115" s="206"/>
      <c r="TRU3115" s="206"/>
      <c r="TRV3115" s="206"/>
      <c r="TRW3115" s="206"/>
      <c r="TRX3115" s="206"/>
      <c r="TRY3115" s="206"/>
      <c r="TRZ3115" s="206"/>
      <c r="TSA3115" s="206"/>
      <c r="TSB3115" s="206"/>
      <c r="TSC3115" s="206"/>
      <c r="TSD3115" s="206"/>
      <c r="TSE3115" s="206"/>
      <c r="TSF3115" s="206"/>
      <c r="TSG3115" s="206"/>
      <c r="TSH3115" s="206"/>
      <c r="TSI3115" s="206"/>
      <c r="TSJ3115" s="206"/>
      <c r="TSK3115" s="206"/>
      <c r="TSL3115" s="206"/>
      <c r="TSM3115" s="206"/>
      <c r="TSN3115" s="206"/>
      <c r="TSO3115" s="206"/>
      <c r="TSP3115" s="206"/>
      <c r="TSQ3115" s="206"/>
      <c r="TSR3115" s="206"/>
      <c r="TSS3115" s="206"/>
      <c r="TST3115" s="206"/>
      <c r="TSU3115" s="206"/>
      <c r="TSV3115" s="206"/>
      <c r="TSW3115" s="206"/>
      <c r="TSX3115" s="206"/>
      <c r="TSY3115" s="206"/>
      <c r="TSZ3115" s="206"/>
      <c r="TTA3115" s="206"/>
      <c r="TTB3115" s="206"/>
      <c r="TTC3115" s="206"/>
      <c r="TTD3115" s="206"/>
      <c r="TTE3115" s="206"/>
      <c r="TTF3115" s="206"/>
      <c r="TTG3115" s="206"/>
      <c r="TTH3115" s="206"/>
      <c r="TTI3115" s="206"/>
      <c r="TTJ3115" s="206"/>
      <c r="TTK3115" s="206"/>
      <c r="TTL3115" s="206"/>
      <c r="TTM3115" s="206"/>
      <c r="TTN3115" s="206"/>
      <c r="TTO3115" s="206"/>
      <c r="TTP3115" s="206"/>
      <c r="TTQ3115" s="206"/>
      <c r="TTR3115" s="206"/>
      <c r="TTS3115" s="206"/>
      <c r="TTT3115" s="206"/>
      <c r="TTU3115" s="206"/>
      <c r="TTV3115" s="206"/>
      <c r="TTW3115" s="206"/>
      <c r="TTX3115" s="206"/>
      <c r="TTY3115" s="206"/>
      <c r="TTZ3115" s="206"/>
      <c r="TUA3115" s="206"/>
      <c r="TUB3115" s="206"/>
      <c r="TUC3115" s="206"/>
      <c r="TUD3115" s="206"/>
      <c r="TUE3115" s="206"/>
      <c r="TUF3115" s="206"/>
      <c r="TUG3115" s="206"/>
      <c r="TUH3115" s="206"/>
      <c r="TUI3115" s="206"/>
      <c r="TUJ3115" s="206"/>
      <c r="TUK3115" s="206"/>
      <c r="TUL3115" s="206"/>
      <c r="TUM3115" s="206"/>
      <c r="TUN3115" s="206"/>
      <c r="TUO3115" s="206"/>
      <c r="TUP3115" s="206"/>
      <c r="TUQ3115" s="206"/>
      <c r="TUR3115" s="206"/>
      <c r="TUS3115" s="206"/>
      <c r="TUT3115" s="206"/>
      <c r="TUU3115" s="206"/>
      <c r="TUV3115" s="206"/>
      <c r="TUW3115" s="206"/>
      <c r="TUX3115" s="206"/>
      <c r="TUY3115" s="206"/>
      <c r="TUZ3115" s="206"/>
      <c r="TVA3115" s="206"/>
      <c r="TVB3115" s="206"/>
      <c r="TVC3115" s="206"/>
      <c r="TVD3115" s="206"/>
      <c r="TVE3115" s="206"/>
      <c r="TVF3115" s="206"/>
      <c r="TVG3115" s="206"/>
      <c r="TVH3115" s="206"/>
      <c r="TVI3115" s="206"/>
      <c r="TVJ3115" s="206"/>
      <c r="TVK3115" s="206"/>
      <c r="TVL3115" s="206"/>
      <c r="TVM3115" s="206"/>
      <c r="TVN3115" s="206"/>
      <c r="TVO3115" s="206"/>
      <c r="TVP3115" s="206"/>
      <c r="TVQ3115" s="206"/>
      <c r="TVR3115" s="206"/>
      <c r="TVS3115" s="206"/>
      <c r="TVT3115" s="206"/>
      <c r="TVU3115" s="206"/>
      <c r="TVV3115" s="206"/>
      <c r="TVW3115" s="206"/>
      <c r="TVX3115" s="206"/>
      <c r="TVY3115" s="206"/>
      <c r="TVZ3115" s="206"/>
      <c r="TWA3115" s="206"/>
      <c r="TWB3115" s="206"/>
      <c r="TWC3115" s="206"/>
      <c r="TWD3115" s="206"/>
      <c r="TWE3115" s="206"/>
      <c r="TWF3115" s="206"/>
      <c r="TWG3115" s="206"/>
      <c r="TWH3115" s="206"/>
      <c r="TWI3115" s="206"/>
      <c r="TWJ3115" s="206"/>
      <c r="TWK3115" s="206"/>
      <c r="TWL3115" s="206"/>
      <c r="TWM3115" s="206"/>
      <c r="TWN3115" s="206"/>
      <c r="TWO3115" s="206"/>
      <c r="TWP3115" s="206"/>
      <c r="TWQ3115" s="206"/>
      <c r="TWR3115" s="206"/>
      <c r="TWS3115" s="206"/>
      <c r="TWT3115" s="206"/>
      <c r="TWU3115" s="206"/>
      <c r="TWV3115" s="206"/>
      <c r="TWW3115" s="206"/>
      <c r="TWX3115" s="206"/>
      <c r="TWY3115" s="206"/>
      <c r="TWZ3115" s="206"/>
      <c r="TXA3115" s="206"/>
      <c r="TXB3115" s="206"/>
      <c r="TXC3115" s="206"/>
      <c r="TXD3115" s="206"/>
      <c r="TXE3115" s="206"/>
      <c r="TXF3115" s="206"/>
      <c r="TXG3115" s="206"/>
      <c r="TXH3115" s="206"/>
      <c r="TXI3115" s="206"/>
      <c r="TXJ3115" s="206"/>
      <c r="TXK3115" s="206"/>
      <c r="TXL3115" s="206"/>
      <c r="TXM3115" s="206"/>
      <c r="TXN3115" s="206"/>
      <c r="TXO3115" s="206"/>
      <c r="TXP3115" s="206"/>
      <c r="TXQ3115" s="206"/>
      <c r="TXR3115" s="206"/>
      <c r="TXS3115" s="206"/>
      <c r="TXT3115" s="206"/>
      <c r="TXU3115" s="206"/>
      <c r="TXV3115" s="206"/>
      <c r="TXW3115" s="206"/>
      <c r="TXX3115" s="206"/>
      <c r="TXY3115" s="206"/>
      <c r="TXZ3115" s="206"/>
      <c r="TYA3115" s="206"/>
      <c r="TYB3115" s="206"/>
      <c r="TYC3115" s="206"/>
      <c r="TYD3115" s="206"/>
      <c r="TYE3115" s="206"/>
      <c r="TYF3115" s="206"/>
      <c r="TYG3115" s="206"/>
      <c r="TYH3115" s="206"/>
      <c r="TYI3115" s="206"/>
      <c r="TYJ3115" s="206"/>
      <c r="TYK3115" s="206"/>
      <c r="TYL3115" s="206"/>
      <c r="TYM3115" s="206"/>
      <c r="TYN3115" s="206"/>
      <c r="TYO3115" s="206"/>
      <c r="TYP3115" s="206"/>
      <c r="TYQ3115" s="206"/>
      <c r="TYR3115" s="206"/>
      <c r="TYS3115" s="206"/>
      <c r="TYT3115" s="206"/>
      <c r="TYU3115" s="206"/>
      <c r="TYV3115" s="206"/>
      <c r="TYW3115" s="206"/>
      <c r="TYX3115" s="206"/>
      <c r="TYY3115" s="206"/>
      <c r="TYZ3115" s="206"/>
      <c r="TZA3115" s="206"/>
      <c r="TZB3115" s="206"/>
      <c r="TZC3115" s="206"/>
      <c r="TZD3115" s="206"/>
      <c r="TZE3115" s="206"/>
      <c r="TZF3115" s="206"/>
      <c r="TZG3115" s="206"/>
      <c r="TZH3115" s="206"/>
      <c r="TZI3115" s="206"/>
      <c r="TZJ3115" s="206"/>
      <c r="TZK3115" s="206"/>
      <c r="TZL3115" s="206"/>
      <c r="TZM3115" s="206"/>
      <c r="TZN3115" s="206"/>
      <c r="TZO3115" s="206"/>
      <c r="TZP3115" s="206"/>
      <c r="TZQ3115" s="206"/>
      <c r="TZR3115" s="206"/>
      <c r="TZS3115" s="206"/>
      <c r="TZT3115" s="206"/>
      <c r="TZU3115" s="206"/>
      <c r="TZV3115" s="206"/>
      <c r="TZW3115" s="206"/>
      <c r="TZX3115" s="206"/>
      <c r="TZY3115" s="206"/>
      <c r="TZZ3115" s="206"/>
      <c r="UAA3115" s="206"/>
      <c r="UAB3115" s="206"/>
      <c r="UAC3115" s="206"/>
      <c r="UAD3115" s="206"/>
      <c r="UAE3115" s="206"/>
      <c r="UAF3115" s="206"/>
      <c r="UAG3115" s="206"/>
      <c r="UAH3115" s="206"/>
      <c r="UAI3115" s="206"/>
      <c r="UAJ3115" s="206"/>
      <c r="UAK3115" s="206"/>
      <c r="UAL3115" s="206"/>
      <c r="UAM3115" s="206"/>
      <c r="UAN3115" s="206"/>
      <c r="UAO3115" s="206"/>
      <c r="UAP3115" s="206"/>
      <c r="UAQ3115" s="206"/>
      <c r="UAR3115" s="206"/>
      <c r="UAS3115" s="206"/>
      <c r="UAT3115" s="206"/>
      <c r="UAU3115" s="206"/>
      <c r="UAV3115" s="206"/>
      <c r="UAW3115" s="206"/>
      <c r="UAX3115" s="206"/>
      <c r="UAY3115" s="206"/>
      <c r="UAZ3115" s="206"/>
      <c r="UBA3115" s="206"/>
      <c r="UBB3115" s="206"/>
      <c r="UBC3115" s="206"/>
      <c r="UBD3115" s="206"/>
      <c r="UBE3115" s="206"/>
      <c r="UBF3115" s="206"/>
      <c r="UBG3115" s="206"/>
      <c r="UBH3115" s="206"/>
      <c r="UBI3115" s="206"/>
      <c r="UBJ3115" s="206"/>
      <c r="UBK3115" s="206"/>
      <c r="UBL3115" s="206"/>
      <c r="UBM3115" s="206"/>
      <c r="UBN3115" s="206"/>
      <c r="UBO3115" s="206"/>
      <c r="UBP3115" s="206"/>
      <c r="UBQ3115" s="206"/>
      <c r="UBR3115" s="206"/>
      <c r="UBS3115" s="206"/>
      <c r="UBT3115" s="206"/>
      <c r="UBU3115" s="206"/>
      <c r="UBV3115" s="206"/>
      <c r="UBW3115" s="206"/>
      <c r="UBX3115" s="206"/>
      <c r="UBY3115" s="206"/>
      <c r="UBZ3115" s="206"/>
      <c r="UCA3115" s="206"/>
      <c r="UCB3115" s="206"/>
      <c r="UCC3115" s="206"/>
      <c r="UCD3115" s="206"/>
      <c r="UCE3115" s="206"/>
      <c r="UCF3115" s="206"/>
      <c r="UCG3115" s="206"/>
      <c r="UCH3115" s="206"/>
      <c r="UCI3115" s="206"/>
      <c r="UCJ3115" s="206"/>
      <c r="UCK3115" s="206"/>
      <c r="UCL3115" s="206"/>
      <c r="UCM3115" s="206"/>
      <c r="UCN3115" s="206"/>
      <c r="UCO3115" s="206"/>
      <c r="UCP3115" s="206"/>
      <c r="UCQ3115" s="206"/>
      <c r="UCR3115" s="206"/>
      <c r="UCS3115" s="206"/>
      <c r="UCT3115" s="206"/>
      <c r="UCU3115" s="206"/>
      <c r="UCV3115" s="206"/>
      <c r="UCW3115" s="206"/>
      <c r="UCX3115" s="206"/>
      <c r="UCY3115" s="206"/>
      <c r="UCZ3115" s="206"/>
      <c r="UDA3115" s="206"/>
      <c r="UDB3115" s="206"/>
      <c r="UDC3115" s="206"/>
      <c r="UDD3115" s="206"/>
      <c r="UDE3115" s="206"/>
      <c r="UDF3115" s="206"/>
      <c r="UDG3115" s="206"/>
      <c r="UDH3115" s="206"/>
      <c r="UDI3115" s="206"/>
      <c r="UDJ3115" s="206"/>
      <c r="UDK3115" s="206"/>
      <c r="UDL3115" s="206"/>
      <c r="UDM3115" s="206"/>
      <c r="UDN3115" s="206"/>
      <c r="UDO3115" s="206"/>
      <c r="UDP3115" s="206"/>
      <c r="UDQ3115" s="206"/>
      <c r="UDR3115" s="206"/>
      <c r="UDS3115" s="206"/>
      <c r="UDT3115" s="206"/>
      <c r="UDU3115" s="206"/>
      <c r="UDV3115" s="206"/>
      <c r="UDW3115" s="206"/>
      <c r="UDX3115" s="206"/>
      <c r="UDY3115" s="206"/>
      <c r="UDZ3115" s="206"/>
      <c r="UEA3115" s="206"/>
      <c r="UEB3115" s="206"/>
      <c r="UEC3115" s="206"/>
      <c r="UED3115" s="206"/>
      <c r="UEE3115" s="206"/>
      <c r="UEF3115" s="206"/>
      <c r="UEG3115" s="206"/>
      <c r="UEH3115" s="206"/>
      <c r="UEI3115" s="206"/>
      <c r="UEJ3115" s="206"/>
      <c r="UEK3115" s="206"/>
      <c r="UEL3115" s="206"/>
      <c r="UEM3115" s="206"/>
      <c r="UEN3115" s="206"/>
      <c r="UEO3115" s="206"/>
      <c r="UEP3115" s="206"/>
      <c r="UEQ3115" s="206"/>
      <c r="UER3115" s="206"/>
      <c r="UES3115" s="206"/>
      <c r="UET3115" s="206"/>
      <c r="UEU3115" s="206"/>
      <c r="UEV3115" s="206"/>
      <c r="UEW3115" s="206"/>
      <c r="UEX3115" s="206"/>
      <c r="UEY3115" s="206"/>
      <c r="UEZ3115" s="206"/>
      <c r="UFA3115" s="206"/>
      <c r="UFB3115" s="206"/>
      <c r="UFC3115" s="206"/>
      <c r="UFD3115" s="206"/>
      <c r="UFE3115" s="206"/>
      <c r="UFF3115" s="206"/>
      <c r="UFG3115" s="206"/>
      <c r="UFH3115" s="206"/>
      <c r="UFI3115" s="206"/>
      <c r="UFJ3115" s="206"/>
      <c r="UFK3115" s="206"/>
      <c r="UFL3115" s="206"/>
      <c r="UFM3115" s="206"/>
      <c r="UFN3115" s="206"/>
      <c r="UFO3115" s="206"/>
      <c r="UFP3115" s="206"/>
      <c r="UFQ3115" s="206"/>
      <c r="UFR3115" s="206"/>
      <c r="UFS3115" s="206"/>
      <c r="UFT3115" s="206"/>
      <c r="UFU3115" s="206"/>
      <c r="UFV3115" s="206"/>
      <c r="UFW3115" s="206"/>
      <c r="UFX3115" s="206"/>
      <c r="UFY3115" s="206"/>
      <c r="UFZ3115" s="206"/>
      <c r="UGA3115" s="206"/>
      <c r="UGB3115" s="206"/>
      <c r="UGC3115" s="206"/>
      <c r="UGD3115" s="206"/>
      <c r="UGE3115" s="206"/>
      <c r="UGF3115" s="206"/>
      <c r="UGG3115" s="206"/>
      <c r="UGH3115" s="206"/>
      <c r="UGI3115" s="206"/>
      <c r="UGJ3115" s="206"/>
      <c r="UGK3115" s="206"/>
      <c r="UGL3115" s="206"/>
      <c r="UGM3115" s="206"/>
      <c r="UGN3115" s="206"/>
      <c r="UGO3115" s="206"/>
      <c r="UGP3115" s="206"/>
      <c r="UGQ3115" s="206"/>
      <c r="UGR3115" s="206"/>
      <c r="UGS3115" s="206"/>
      <c r="UGT3115" s="206"/>
      <c r="UGU3115" s="206"/>
      <c r="UGV3115" s="206"/>
      <c r="UGW3115" s="206"/>
      <c r="UGX3115" s="206"/>
      <c r="UGY3115" s="206"/>
      <c r="UGZ3115" s="206"/>
      <c r="UHA3115" s="206"/>
      <c r="UHB3115" s="206"/>
      <c r="UHC3115" s="206"/>
      <c r="UHD3115" s="206"/>
      <c r="UHE3115" s="206"/>
      <c r="UHF3115" s="206"/>
      <c r="UHG3115" s="206"/>
      <c r="UHH3115" s="206"/>
      <c r="UHI3115" s="206"/>
      <c r="UHJ3115" s="206"/>
      <c r="UHK3115" s="206"/>
      <c r="UHL3115" s="206"/>
      <c r="UHM3115" s="206"/>
      <c r="UHN3115" s="206"/>
      <c r="UHO3115" s="206"/>
      <c r="UHP3115" s="206"/>
      <c r="UHQ3115" s="206"/>
      <c r="UHR3115" s="206"/>
      <c r="UHS3115" s="206"/>
      <c r="UHT3115" s="206"/>
      <c r="UHU3115" s="206"/>
      <c r="UHV3115" s="206"/>
      <c r="UHW3115" s="206"/>
      <c r="UHX3115" s="206"/>
      <c r="UHY3115" s="206"/>
      <c r="UHZ3115" s="206"/>
      <c r="UIA3115" s="206"/>
      <c r="UIB3115" s="206"/>
      <c r="UIC3115" s="206"/>
      <c r="UID3115" s="206"/>
      <c r="UIE3115" s="206"/>
      <c r="UIF3115" s="206"/>
      <c r="UIG3115" s="206"/>
      <c r="UIH3115" s="206"/>
      <c r="UII3115" s="206"/>
      <c r="UIJ3115" s="206"/>
      <c r="UIK3115" s="206"/>
      <c r="UIL3115" s="206"/>
      <c r="UIM3115" s="206"/>
      <c r="UIN3115" s="206"/>
      <c r="UIO3115" s="206"/>
      <c r="UIP3115" s="206"/>
      <c r="UIQ3115" s="206"/>
      <c r="UIR3115" s="206"/>
      <c r="UIS3115" s="206"/>
      <c r="UIT3115" s="206"/>
      <c r="UIU3115" s="206"/>
      <c r="UIV3115" s="206"/>
      <c r="UIW3115" s="206"/>
      <c r="UIX3115" s="206"/>
      <c r="UIY3115" s="206"/>
      <c r="UIZ3115" s="206"/>
      <c r="UJA3115" s="206"/>
      <c r="UJB3115" s="206"/>
      <c r="UJC3115" s="206"/>
      <c r="UJD3115" s="206"/>
      <c r="UJE3115" s="206"/>
      <c r="UJF3115" s="206"/>
      <c r="UJG3115" s="206"/>
      <c r="UJH3115" s="206"/>
      <c r="UJI3115" s="206"/>
      <c r="UJJ3115" s="206"/>
      <c r="UJK3115" s="206"/>
      <c r="UJL3115" s="206"/>
      <c r="UJM3115" s="206"/>
      <c r="UJN3115" s="206"/>
      <c r="UJO3115" s="206"/>
      <c r="UJP3115" s="206"/>
      <c r="UJQ3115" s="206"/>
      <c r="UJR3115" s="206"/>
      <c r="UJS3115" s="206"/>
      <c r="UJT3115" s="206"/>
      <c r="UJU3115" s="206"/>
      <c r="UJV3115" s="206"/>
      <c r="UJW3115" s="206"/>
      <c r="UJX3115" s="206"/>
      <c r="UJY3115" s="206"/>
      <c r="UJZ3115" s="206"/>
      <c r="UKA3115" s="206"/>
      <c r="UKB3115" s="206"/>
      <c r="UKC3115" s="206"/>
      <c r="UKD3115" s="206"/>
      <c r="UKE3115" s="206"/>
      <c r="UKF3115" s="206"/>
      <c r="UKG3115" s="206"/>
      <c r="UKH3115" s="206"/>
      <c r="UKI3115" s="206"/>
      <c r="UKJ3115" s="206"/>
      <c r="UKK3115" s="206"/>
      <c r="UKL3115" s="206"/>
      <c r="UKM3115" s="206"/>
      <c r="UKN3115" s="206"/>
      <c r="UKO3115" s="206"/>
      <c r="UKP3115" s="206"/>
      <c r="UKQ3115" s="206"/>
      <c r="UKR3115" s="206"/>
      <c r="UKS3115" s="206"/>
      <c r="UKT3115" s="206"/>
      <c r="UKU3115" s="206"/>
      <c r="UKV3115" s="206"/>
      <c r="UKW3115" s="206"/>
      <c r="UKX3115" s="206"/>
      <c r="UKY3115" s="206"/>
      <c r="UKZ3115" s="206"/>
      <c r="ULA3115" s="206"/>
      <c r="ULB3115" s="206"/>
      <c r="ULC3115" s="206"/>
      <c r="ULD3115" s="206"/>
      <c r="ULE3115" s="206"/>
      <c r="ULF3115" s="206"/>
      <c r="ULG3115" s="206"/>
      <c r="ULH3115" s="206"/>
      <c r="ULI3115" s="206"/>
      <c r="ULJ3115" s="206"/>
      <c r="ULK3115" s="206"/>
      <c r="ULL3115" s="206"/>
      <c r="ULM3115" s="206"/>
      <c r="ULN3115" s="206"/>
      <c r="ULO3115" s="206"/>
      <c r="ULP3115" s="206"/>
      <c r="ULQ3115" s="206"/>
      <c r="ULR3115" s="206"/>
      <c r="ULS3115" s="206"/>
      <c r="ULT3115" s="206"/>
      <c r="ULU3115" s="206"/>
      <c r="ULV3115" s="206"/>
      <c r="ULW3115" s="206"/>
      <c r="ULX3115" s="206"/>
      <c r="ULY3115" s="206"/>
      <c r="ULZ3115" s="206"/>
      <c r="UMA3115" s="206"/>
      <c r="UMB3115" s="206"/>
      <c r="UMC3115" s="206"/>
      <c r="UMD3115" s="206"/>
      <c r="UME3115" s="206"/>
      <c r="UMF3115" s="206"/>
      <c r="UMG3115" s="206"/>
      <c r="UMH3115" s="206"/>
      <c r="UMI3115" s="206"/>
      <c r="UMJ3115" s="206"/>
      <c r="UMK3115" s="206"/>
      <c r="UML3115" s="206"/>
      <c r="UMM3115" s="206"/>
      <c r="UMN3115" s="206"/>
      <c r="UMO3115" s="206"/>
      <c r="UMP3115" s="206"/>
      <c r="UMQ3115" s="206"/>
      <c r="UMR3115" s="206"/>
      <c r="UMS3115" s="206"/>
      <c r="UMT3115" s="206"/>
      <c r="UMU3115" s="206"/>
      <c r="UMV3115" s="206"/>
      <c r="UMW3115" s="206"/>
      <c r="UMX3115" s="206"/>
      <c r="UMY3115" s="206"/>
      <c r="UMZ3115" s="206"/>
      <c r="UNA3115" s="206"/>
      <c r="UNB3115" s="206"/>
      <c r="UNC3115" s="206"/>
      <c r="UND3115" s="206"/>
      <c r="UNE3115" s="206"/>
      <c r="UNF3115" s="206"/>
      <c r="UNG3115" s="206"/>
      <c r="UNH3115" s="206"/>
      <c r="UNI3115" s="206"/>
      <c r="UNJ3115" s="206"/>
      <c r="UNK3115" s="206"/>
      <c r="UNL3115" s="206"/>
      <c r="UNM3115" s="206"/>
      <c r="UNN3115" s="206"/>
      <c r="UNO3115" s="206"/>
      <c r="UNP3115" s="206"/>
      <c r="UNQ3115" s="206"/>
      <c r="UNR3115" s="206"/>
      <c r="UNS3115" s="206"/>
      <c r="UNT3115" s="206"/>
      <c r="UNU3115" s="206"/>
      <c r="UNV3115" s="206"/>
      <c r="UNW3115" s="206"/>
      <c r="UNX3115" s="206"/>
      <c r="UNY3115" s="206"/>
      <c r="UNZ3115" s="206"/>
      <c r="UOA3115" s="206"/>
      <c r="UOB3115" s="206"/>
      <c r="UOC3115" s="206"/>
      <c r="UOD3115" s="206"/>
      <c r="UOE3115" s="206"/>
      <c r="UOF3115" s="206"/>
      <c r="UOG3115" s="206"/>
      <c r="UOH3115" s="206"/>
      <c r="UOI3115" s="206"/>
      <c r="UOJ3115" s="206"/>
      <c r="UOK3115" s="206"/>
      <c r="UOL3115" s="206"/>
      <c r="UOM3115" s="206"/>
      <c r="UON3115" s="206"/>
      <c r="UOO3115" s="206"/>
      <c r="UOP3115" s="206"/>
      <c r="UOQ3115" s="206"/>
      <c r="UOR3115" s="206"/>
      <c r="UOS3115" s="206"/>
      <c r="UOT3115" s="206"/>
      <c r="UOU3115" s="206"/>
      <c r="UOV3115" s="206"/>
      <c r="UOW3115" s="206"/>
      <c r="UOX3115" s="206"/>
      <c r="UOY3115" s="206"/>
      <c r="UOZ3115" s="206"/>
      <c r="UPA3115" s="206"/>
      <c r="UPB3115" s="206"/>
      <c r="UPC3115" s="206"/>
      <c r="UPD3115" s="206"/>
      <c r="UPE3115" s="206"/>
      <c r="UPF3115" s="206"/>
      <c r="UPG3115" s="206"/>
      <c r="UPH3115" s="206"/>
      <c r="UPI3115" s="206"/>
      <c r="UPJ3115" s="206"/>
      <c r="UPK3115" s="206"/>
      <c r="UPL3115" s="206"/>
      <c r="UPM3115" s="206"/>
      <c r="UPN3115" s="206"/>
      <c r="UPO3115" s="206"/>
      <c r="UPP3115" s="206"/>
      <c r="UPQ3115" s="206"/>
      <c r="UPR3115" s="206"/>
      <c r="UPS3115" s="206"/>
      <c r="UPT3115" s="206"/>
      <c r="UPU3115" s="206"/>
      <c r="UPV3115" s="206"/>
      <c r="UPW3115" s="206"/>
      <c r="UPX3115" s="206"/>
      <c r="UPY3115" s="206"/>
      <c r="UPZ3115" s="206"/>
      <c r="UQA3115" s="206"/>
      <c r="UQB3115" s="206"/>
      <c r="UQC3115" s="206"/>
      <c r="UQD3115" s="206"/>
      <c r="UQE3115" s="206"/>
      <c r="UQF3115" s="206"/>
      <c r="UQG3115" s="206"/>
      <c r="UQH3115" s="206"/>
      <c r="UQI3115" s="206"/>
      <c r="UQJ3115" s="206"/>
      <c r="UQK3115" s="206"/>
      <c r="UQL3115" s="206"/>
      <c r="UQM3115" s="206"/>
      <c r="UQN3115" s="206"/>
      <c r="UQO3115" s="206"/>
      <c r="UQP3115" s="206"/>
      <c r="UQQ3115" s="206"/>
      <c r="UQR3115" s="206"/>
      <c r="UQS3115" s="206"/>
      <c r="UQT3115" s="206"/>
      <c r="UQU3115" s="206"/>
      <c r="UQV3115" s="206"/>
      <c r="UQW3115" s="206"/>
      <c r="UQX3115" s="206"/>
      <c r="UQY3115" s="206"/>
      <c r="UQZ3115" s="206"/>
      <c r="URA3115" s="206"/>
      <c r="URB3115" s="206"/>
      <c r="URC3115" s="206"/>
      <c r="URD3115" s="206"/>
      <c r="URE3115" s="206"/>
      <c r="URF3115" s="206"/>
      <c r="URG3115" s="206"/>
      <c r="URH3115" s="206"/>
      <c r="URI3115" s="206"/>
      <c r="URJ3115" s="206"/>
      <c r="URK3115" s="206"/>
      <c r="URL3115" s="206"/>
      <c r="URM3115" s="206"/>
      <c r="URN3115" s="206"/>
      <c r="URO3115" s="206"/>
      <c r="URP3115" s="206"/>
      <c r="URQ3115" s="206"/>
      <c r="URR3115" s="206"/>
      <c r="URS3115" s="206"/>
      <c r="URT3115" s="206"/>
      <c r="URU3115" s="206"/>
      <c r="URV3115" s="206"/>
      <c r="URW3115" s="206"/>
      <c r="URX3115" s="206"/>
      <c r="URY3115" s="206"/>
      <c r="URZ3115" s="206"/>
      <c r="USA3115" s="206"/>
      <c r="USB3115" s="206"/>
      <c r="USC3115" s="206"/>
      <c r="USD3115" s="206"/>
      <c r="USE3115" s="206"/>
      <c r="USF3115" s="206"/>
      <c r="USG3115" s="206"/>
      <c r="USH3115" s="206"/>
      <c r="USI3115" s="206"/>
      <c r="USJ3115" s="206"/>
      <c r="USK3115" s="206"/>
      <c r="USL3115" s="206"/>
      <c r="USM3115" s="206"/>
      <c r="USN3115" s="206"/>
      <c r="USO3115" s="206"/>
      <c r="USP3115" s="206"/>
      <c r="USQ3115" s="206"/>
      <c r="USR3115" s="206"/>
      <c r="USS3115" s="206"/>
      <c r="UST3115" s="206"/>
      <c r="USU3115" s="206"/>
      <c r="USV3115" s="206"/>
      <c r="USW3115" s="206"/>
      <c r="USX3115" s="206"/>
      <c r="USY3115" s="206"/>
      <c r="USZ3115" s="206"/>
      <c r="UTA3115" s="206"/>
      <c r="UTB3115" s="206"/>
      <c r="UTC3115" s="206"/>
      <c r="UTD3115" s="206"/>
      <c r="UTE3115" s="206"/>
      <c r="UTF3115" s="206"/>
      <c r="UTG3115" s="206"/>
      <c r="UTH3115" s="206"/>
      <c r="UTI3115" s="206"/>
      <c r="UTJ3115" s="206"/>
      <c r="UTK3115" s="206"/>
      <c r="UTL3115" s="206"/>
      <c r="UTM3115" s="206"/>
      <c r="UTN3115" s="206"/>
      <c r="UTO3115" s="206"/>
      <c r="UTP3115" s="206"/>
      <c r="UTQ3115" s="206"/>
      <c r="UTR3115" s="206"/>
      <c r="UTS3115" s="206"/>
      <c r="UTT3115" s="206"/>
      <c r="UTU3115" s="206"/>
      <c r="UTV3115" s="206"/>
      <c r="UTW3115" s="206"/>
      <c r="UTX3115" s="206"/>
      <c r="UTY3115" s="206"/>
      <c r="UTZ3115" s="206"/>
      <c r="UUA3115" s="206"/>
      <c r="UUB3115" s="206"/>
      <c r="UUC3115" s="206"/>
      <c r="UUD3115" s="206"/>
      <c r="UUE3115" s="206"/>
      <c r="UUF3115" s="206"/>
      <c r="UUG3115" s="206"/>
      <c r="UUH3115" s="206"/>
      <c r="UUI3115" s="206"/>
      <c r="UUJ3115" s="206"/>
      <c r="UUK3115" s="206"/>
      <c r="UUL3115" s="206"/>
      <c r="UUM3115" s="206"/>
      <c r="UUN3115" s="206"/>
      <c r="UUO3115" s="206"/>
      <c r="UUP3115" s="206"/>
      <c r="UUQ3115" s="206"/>
      <c r="UUR3115" s="206"/>
      <c r="UUS3115" s="206"/>
      <c r="UUT3115" s="206"/>
      <c r="UUU3115" s="206"/>
      <c r="UUV3115" s="206"/>
      <c r="UUW3115" s="206"/>
      <c r="UUX3115" s="206"/>
      <c r="UUY3115" s="206"/>
      <c r="UUZ3115" s="206"/>
      <c r="UVA3115" s="206"/>
      <c r="UVB3115" s="206"/>
      <c r="UVC3115" s="206"/>
      <c r="UVD3115" s="206"/>
      <c r="UVE3115" s="206"/>
      <c r="UVF3115" s="206"/>
      <c r="UVG3115" s="206"/>
      <c r="UVH3115" s="206"/>
      <c r="UVI3115" s="206"/>
      <c r="UVJ3115" s="206"/>
      <c r="UVK3115" s="206"/>
      <c r="UVL3115" s="206"/>
      <c r="UVM3115" s="206"/>
      <c r="UVN3115" s="206"/>
      <c r="UVO3115" s="206"/>
      <c r="UVP3115" s="206"/>
      <c r="UVQ3115" s="206"/>
      <c r="UVR3115" s="206"/>
      <c r="UVS3115" s="206"/>
      <c r="UVT3115" s="206"/>
      <c r="UVU3115" s="206"/>
      <c r="UVV3115" s="206"/>
      <c r="UVW3115" s="206"/>
      <c r="UVX3115" s="206"/>
      <c r="UVY3115" s="206"/>
      <c r="UVZ3115" s="206"/>
      <c r="UWA3115" s="206"/>
      <c r="UWB3115" s="206"/>
      <c r="UWC3115" s="206"/>
      <c r="UWD3115" s="206"/>
      <c r="UWE3115" s="206"/>
      <c r="UWF3115" s="206"/>
      <c r="UWG3115" s="206"/>
      <c r="UWH3115" s="206"/>
      <c r="UWI3115" s="206"/>
      <c r="UWJ3115" s="206"/>
      <c r="UWK3115" s="206"/>
      <c r="UWL3115" s="206"/>
      <c r="UWM3115" s="206"/>
      <c r="UWN3115" s="206"/>
      <c r="UWO3115" s="206"/>
      <c r="UWP3115" s="206"/>
      <c r="UWQ3115" s="206"/>
      <c r="UWR3115" s="206"/>
      <c r="UWS3115" s="206"/>
      <c r="UWT3115" s="206"/>
      <c r="UWU3115" s="206"/>
      <c r="UWV3115" s="206"/>
      <c r="UWW3115" s="206"/>
      <c r="UWX3115" s="206"/>
      <c r="UWY3115" s="206"/>
      <c r="UWZ3115" s="206"/>
      <c r="UXA3115" s="206"/>
      <c r="UXB3115" s="206"/>
      <c r="UXC3115" s="206"/>
      <c r="UXD3115" s="206"/>
      <c r="UXE3115" s="206"/>
      <c r="UXF3115" s="206"/>
      <c r="UXG3115" s="206"/>
      <c r="UXH3115" s="206"/>
      <c r="UXI3115" s="206"/>
      <c r="UXJ3115" s="206"/>
      <c r="UXK3115" s="206"/>
      <c r="UXL3115" s="206"/>
      <c r="UXM3115" s="206"/>
      <c r="UXN3115" s="206"/>
      <c r="UXO3115" s="206"/>
      <c r="UXP3115" s="206"/>
      <c r="UXQ3115" s="206"/>
      <c r="UXR3115" s="206"/>
      <c r="UXS3115" s="206"/>
      <c r="UXT3115" s="206"/>
      <c r="UXU3115" s="206"/>
      <c r="UXV3115" s="206"/>
      <c r="UXW3115" s="206"/>
      <c r="UXX3115" s="206"/>
      <c r="UXY3115" s="206"/>
      <c r="UXZ3115" s="206"/>
      <c r="UYA3115" s="206"/>
      <c r="UYB3115" s="206"/>
      <c r="UYC3115" s="206"/>
      <c r="UYD3115" s="206"/>
      <c r="UYE3115" s="206"/>
      <c r="UYF3115" s="206"/>
      <c r="UYG3115" s="206"/>
      <c r="UYH3115" s="206"/>
      <c r="UYI3115" s="206"/>
      <c r="UYJ3115" s="206"/>
      <c r="UYK3115" s="206"/>
      <c r="UYL3115" s="206"/>
      <c r="UYM3115" s="206"/>
      <c r="UYN3115" s="206"/>
      <c r="UYO3115" s="206"/>
      <c r="UYP3115" s="206"/>
      <c r="UYQ3115" s="206"/>
      <c r="UYR3115" s="206"/>
      <c r="UYS3115" s="206"/>
      <c r="UYT3115" s="206"/>
      <c r="UYU3115" s="206"/>
      <c r="UYV3115" s="206"/>
      <c r="UYW3115" s="206"/>
      <c r="UYX3115" s="206"/>
      <c r="UYY3115" s="206"/>
      <c r="UYZ3115" s="206"/>
      <c r="UZA3115" s="206"/>
      <c r="UZB3115" s="206"/>
      <c r="UZC3115" s="206"/>
      <c r="UZD3115" s="206"/>
      <c r="UZE3115" s="206"/>
      <c r="UZF3115" s="206"/>
      <c r="UZG3115" s="206"/>
      <c r="UZH3115" s="206"/>
      <c r="UZI3115" s="206"/>
      <c r="UZJ3115" s="206"/>
      <c r="UZK3115" s="206"/>
      <c r="UZL3115" s="206"/>
      <c r="UZM3115" s="206"/>
      <c r="UZN3115" s="206"/>
      <c r="UZO3115" s="206"/>
      <c r="UZP3115" s="206"/>
      <c r="UZQ3115" s="206"/>
      <c r="UZR3115" s="206"/>
      <c r="UZS3115" s="206"/>
      <c r="UZT3115" s="206"/>
      <c r="UZU3115" s="206"/>
      <c r="UZV3115" s="206"/>
      <c r="UZW3115" s="206"/>
      <c r="UZX3115" s="206"/>
      <c r="UZY3115" s="206"/>
      <c r="UZZ3115" s="206"/>
      <c r="VAA3115" s="206"/>
      <c r="VAB3115" s="206"/>
      <c r="VAC3115" s="206"/>
      <c r="VAD3115" s="206"/>
      <c r="VAE3115" s="206"/>
      <c r="VAF3115" s="206"/>
      <c r="VAG3115" s="206"/>
      <c r="VAH3115" s="206"/>
      <c r="VAI3115" s="206"/>
      <c r="VAJ3115" s="206"/>
      <c r="VAK3115" s="206"/>
      <c r="VAL3115" s="206"/>
      <c r="VAM3115" s="206"/>
      <c r="VAN3115" s="206"/>
      <c r="VAO3115" s="206"/>
      <c r="VAP3115" s="206"/>
      <c r="VAQ3115" s="206"/>
      <c r="VAR3115" s="206"/>
      <c r="VAS3115" s="206"/>
      <c r="VAT3115" s="206"/>
      <c r="VAU3115" s="206"/>
      <c r="VAV3115" s="206"/>
      <c r="VAW3115" s="206"/>
      <c r="VAX3115" s="206"/>
      <c r="VAY3115" s="206"/>
      <c r="VAZ3115" s="206"/>
      <c r="VBA3115" s="206"/>
      <c r="VBB3115" s="206"/>
      <c r="VBC3115" s="206"/>
      <c r="VBD3115" s="206"/>
      <c r="VBE3115" s="206"/>
      <c r="VBF3115" s="206"/>
      <c r="VBG3115" s="206"/>
      <c r="VBH3115" s="206"/>
      <c r="VBI3115" s="206"/>
      <c r="VBJ3115" s="206"/>
      <c r="VBK3115" s="206"/>
      <c r="VBL3115" s="206"/>
      <c r="VBM3115" s="206"/>
      <c r="VBN3115" s="206"/>
      <c r="VBO3115" s="206"/>
      <c r="VBP3115" s="206"/>
      <c r="VBQ3115" s="206"/>
      <c r="VBR3115" s="206"/>
      <c r="VBS3115" s="206"/>
      <c r="VBT3115" s="206"/>
      <c r="VBU3115" s="206"/>
      <c r="VBV3115" s="206"/>
      <c r="VBW3115" s="206"/>
      <c r="VBX3115" s="206"/>
      <c r="VBY3115" s="206"/>
      <c r="VBZ3115" s="206"/>
      <c r="VCA3115" s="206"/>
      <c r="VCB3115" s="206"/>
      <c r="VCC3115" s="206"/>
      <c r="VCD3115" s="206"/>
      <c r="VCE3115" s="206"/>
      <c r="VCF3115" s="206"/>
      <c r="VCG3115" s="206"/>
      <c r="VCH3115" s="206"/>
      <c r="VCI3115" s="206"/>
      <c r="VCJ3115" s="206"/>
      <c r="VCK3115" s="206"/>
      <c r="VCL3115" s="206"/>
      <c r="VCM3115" s="206"/>
      <c r="VCN3115" s="206"/>
      <c r="VCO3115" s="206"/>
      <c r="VCP3115" s="206"/>
      <c r="VCQ3115" s="206"/>
      <c r="VCR3115" s="206"/>
      <c r="VCS3115" s="206"/>
      <c r="VCT3115" s="206"/>
      <c r="VCU3115" s="206"/>
      <c r="VCV3115" s="206"/>
      <c r="VCW3115" s="206"/>
      <c r="VCX3115" s="206"/>
      <c r="VCY3115" s="206"/>
      <c r="VCZ3115" s="206"/>
      <c r="VDA3115" s="206"/>
      <c r="VDB3115" s="206"/>
      <c r="VDC3115" s="206"/>
      <c r="VDD3115" s="206"/>
      <c r="VDE3115" s="206"/>
      <c r="VDF3115" s="206"/>
      <c r="VDG3115" s="206"/>
      <c r="VDH3115" s="206"/>
      <c r="VDI3115" s="206"/>
      <c r="VDJ3115" s="206"/>
      <c r="VDK3115" s="206"/>
      <c r="VDL3115" s="206"/>
      <c r="VDM3115" s="206"/>
      <c r="VDN3115" s="206"/>
      <c r="VDO3115" s="206"/>
      <c r="VDP3115" s="206"/>
      <c r="VDQ3115" s="206"/>
      <c r="VDR3115" s="206"/>
      <c r="VDS3115" s="206"/>
      <c r="VDT3115" s="206"/>
      <c r="VDU3115" s="206"/>
      <c r="VDV3115" s="206"/>
      <c r="VDW3115" s="206"/>
      <c r="VDX3115" s="206"/>
      <c r="VDY3115" s="206"/>
      <c r="VDZ3115" s="206"/>
      <c r="VEA3115" s="206"/>
      <c r="VEB3115" s="206"/>
      <c r="VEC3115" s="206"/>
      <c r="VED3115" s="206"/>
      <c r="VEE3115" s="206"/>
      <c r="VEF3115" s="206"/>
      <c r="VEG3115" s="206"/>
      <c r="VEH3115" s="206"/>
      <c r="VEI3115" s="206"/>
      <c r="VEJ3115" s="206"/>
      <c r="VEK3115" s="206"/>
      <c r="VEL3115" s="206"/>
      <c r="VEM3115" s="206"/>
      <c r="VEN3115" s="206"/>
      <c r="VEO3115" s="206"/>
      <c r="VEP3115" s="206"/>
      <c r="VEQ3115" s="206"/>
      <c r="VER3115" s="206"/>
      <c r="VES3115" s="206"/>
      <c r="VET3115" s="206"/>
      <c r="VEU3115" s="206"/>
      <c r="VEV3115" s="206"/>
      <c r="VEW3115" s="206"/>
      <c r="VEX3115" s="206"/>
      <c r="VEY3115" s="206"/>
      <c r="VEZ3115" s="206"/>
      <c r="VFA3115" s="206"/>
      <c r="VFB3115" s="206"/>
      <c r="VFC3115" s="206"/>
      <c r="VFD3115" s="206"/>
      <c r="VFE3115" s="206"/>
      <c r="VFF3115" s="206"/>
      <c r="VFG3115" s="206"/>
      <c r="VFH3115" s="206"/>
      <c r="VFI3115" s="206"/>
      <c r="VFJ3115" s="206"/>
      <c r="VFK3115" s="206"/>
      <c r="VFL3115" s="206"/>
      <c r="VFM3115" s="206"/>
      <c r="VFN3115" s="206"/>
      <c r="VFO3115" s="206"/>
      <c r="VFP3115" s="206"/>
      <c r="VFQ3115" s="206"/>
      <c r="VFR3115" s="206"/>
      <c r="VFS3115" s="206"/>
      <c r="VFT3115" s="206"/>
      <c r="VFU3115" s="206"/>
      <c r="VFV3115" s="206"/>
      <c r="VFW3115" s="206"/>
      <c r="VFX3115" s="206"/>
      <c r="VFY3115" s="206"/>
      <c r="VFZ3115" s="206"/>
      <c r="VGA3115" s="206"/>
      <c r="VGB3115" s="206"/>
      <c r="VGC3115" s="206"/>
      <c r="VGD3115" s="206"/>
      <c r="VGE3115" s="206"/>
      <c r="VGF3115" s="206"/>
      <c r="VGG3115" s="206"/>
      <c r="VGH3115" s="206"/>
      <c r="VGI3115" s="206"/>
      <c r="VGJ3115" s="206"/>
      <c r="VGK3115" s="206"/>
      <c r="VGL3115" s="206"/>
      <c r="VGM3115" s="206"/>
      <c r="VGN3115" s="206"/>
      <c r="VGO3115" s="206"/>
      <c r="VGP3115" s="206"/>
      <c r="VGQ3115" s="206"/>
      <c r="VGR3115" s="206"/>
      <c r="VGS3115" s="206"/>
      <c r="VGT3115" s="206"/>
      <c r="VGU3115" s="206"/>
      <c r="VGV3115" s="206"/>
      <c r="VGW3115" s="206"/>
      <c r="VGX3115" s="206"/>
      <c r="VGY3115" s="206"/>
      <c r="VGZ3115" s="206"/>
      <c r="VHA3115" s="206"/>
      <c r="VHB3115" s="206"/>
      <c r="VHC3115" s="206"/>
      <c r="VHD3115" s="206"/>
      <c r="VHE3115" s="206"/>
      <c r="VHF3115" s="206"/>
      <c r="VHG3115" s="206"/>
      <c r="VHH3115" s="206"/>
      <c r="VHI3115" s="206"/>
      <c r="VHJ3115" s="206"/>
      <c r="VHK3115" s="206"/>
      <c r="VHL3115" s="206"/>
      <c r="VHM3115" s="206"/>
      <c r="VHN3115" s="206"/>
      <c r="VHO3115" s="206"/>
      <c r="VHP3115" s="206"/>
      <c r="VHQ3115" s="206"/>
      <c r="VHR3115" s="206"/>
      <c r="VHS3115" s="206"/>
      <c r="VHT3115" s="206"/>
      <c r="VHU3115" s="206"/>
      <c r="VHV3115" s="206"/>
      <c r="VHW3115" s="206"/>
      <c r="VHX3115" s="206"/>
      <c r="VHY3115" s="206"/>
      <c r="VHZ3115" s="206"/>
      <c r="VIA3115" s="206"/>
      <c r="VIB3115" s="206"/>
      <c r="VIC3115" s="206"/>
      <c r="VID3115" s="206"/>
      <c r="VIE3115" s="206"/>
      <c r="VIF3115" s="206"/>
      <c r="VIG3115" s="206"/>
      <c r="VIH3115" s="206"/>
      <c r="VII3115" s="206"/>
      <c r="VIJ3115" s="206"/>
      <c r="VIK3115" s="206"/>
      <c r="VIL3115" s="206"/>
      <c r="VIM3115" s="206"/>
      <c r="VIN3115" s="206"/>
      <c r="VIO3115" s="206"/>
      <c r="VIP3115" s="206"/>
      <c r="VIQ3115" s="206"/>
      <c r="VIR3115" s="206"/>
      <c r="VIS3115" s="206"/>
      <c r="VIT3115" s="206"/>
      <c r="VIU3115" s="206"/>
      <c r="VIV3115" s="206"/>
      <c r="VIW3115" s="206"/>
      <c r="VIX3115" s="206"/>
      <c r="VIY3115" s="206"/>
      <c r="VIZ3115" s="206"/>
      <c r="VJA3115" s="206"/>
      <c r="VJB3115" s="206"/>
      <c r="VJC3115" s="206"/>
      <c r="VJD3115" s="206"/>
      <c r="VJE3115" s="206"/>
      <c r="VJF3115" s="206"/>
      <c r="VJG3115" s="206"/>
      <c r="VJH3115" s="206"/>
      <c r="VJI3115" s="206"/>
      <c r="VJJ3115" s="206"/>
      <c r="VJK3115" s="206"/>
      <c r="VJL3115" s="206"/>
      <c r="VJM3115" s="206"/>
      <c r="VJN3115" s="206"/>
      <c r="VJO3115" s="206"/>
      <c r="VJP3115" s="206"/>
      <c r="VJQ3115" s="206"/>
      <c r="VJR3115" s="206"/>
      <c r="VJS3115" s="206"/>
      <c r="VJT3115" s="206"/>
      <c r="VJU3115" s="206"/>
      <c r="VJV3115" s="206"/>
      <c r="VJW3115" s="206"/>
      <c r="VJX3115" s="206"/>
      <c r="VJY3115" s="206"/>
      <c r="VJZ3115" s="206"/>
      <c r="VKA3115" s="206"/>
      <c r="VKB3115" s="206"/>
      <c r="VKC3115" s="206"/>
      <c r="VKD3115" s="206"/>
      <c r="VKE3115" s="206"/>
      <c r="VKF3115" s="206"/>
      <c r="VKG3115" s="206"/>
      <c r="VKH3115" s="206"/>
      <c r="VKI3115" s="206"/>
      <c r="VKJ3115" s="206"/>
      <c r="VKK3115" s="206"/>
      <c r="VKL3115" s="206"/>
      <c r="VKM3115" s="206"/>
      <c r="VKN3115" s="206"/>
      <c r="VKO3115" s="206"/>
      <c r="VKP3115" s="206"/>
      <c r="VKQ3115" s="206"/>
      <c r="VKR3115" s="206"/>
      <c r="VKS3115" s="206"/>
      <c r="VKT3115" s="206"/>
      <c r="VKU3115" s="206"/>
      <c r="VKV3115" s="206"/>
      <c r="VKW3115" s="206"/>
      <c r="VKX3115" s="206"/>
      <c r="VKY3115" s="206"/>
      <c r="VKZ3115" s="206"/>
      <c r="VLA3115" s="206"/>
      <c r="VLB3115" s="206"/>
      <c r="VLC3115" s="206"/>
      <c r="VLD3115" s="206"/>
      <c r="VLE3115" s="206"/>
      <c r="VLF3115" s="206"/>
      <c r="VLG3115" s="206"/>
      <c r="VLH3115" s="206"/>
      <c r="VLI3115" s="206"/>
      <c r="VLJ3115" s="206"/>
      <c r="VLK3115" s="206"/>
      <c r="VLL3115" s="206"/>
      <c r="VLM3115" s="206"/>
      <c r="VLN3115" s="206"/>
      <c r="VLO3115" s="206"/>
      <c r="VLP3115" s="206"/>
      <c r="VLQ3115" s="206"/>
      <c r="VLR3115" s="206"/>
      <c r="VLS3115" s="206"/>
      <c r="VLT3115" s="206"/>
      <c r="VLU3115" s="206"/>
      <c r="VLV3115" s="206"/>
      <c r="VLW3115" s="206"/>
      <c r="VLX3115" s="206"/>
      <c r="VLY3115" s="206"/>
      <c r="VLZ3115" s="206"/>
      <c r="VMA3115" s="206"/>
      <c r="VMB3115" s="206"/>
      <c r="VMC3115" s="206"/>
      <c r="VMD3115" s="206"/>
      <c r="VME3115" s="206"/>
      <c r="VMF3115" s="206"/>
      <c r="VMG3115" s="206"/>
      <c r="VMH3115" s="206"/>
      <c r="VMI3115" s="206"/>
      <c r="VMJ3115" s="206"/>
      <c r="VMK3115" s="206"/>
      <c r="VML3115" s="206"/>
      <c r="VMM3115" s="206"/>
      <c r="VMN3115" s="206"/>
      <c r="VMO3115" s="206"/>
      <c r="VMP3115" s="206"/>
      <c r="VMQ3115" s="206"/>
      <c r="VMR3115" s="206"/>
      <c r="VMS3115" s="206"/>
      <c r="VMT3115" s="206"/>
      <c r="VMU3115" s="206"/>
      <c r="VMV3115" s="206"/>
      <c r="VMW3115" s="206"/>
      <c r="VMX3115" s="206"/>
      <c r="VMY3115" s="206"/>
      <c r="VMZ3115" s="206"/>
      <c r="VNA3115" s="206"/>
      <c r="VNB3115" s="206"/>
      <c r="VNC3115" s="206"/>
      <c r="VND3115" s="206"/>
      <c r="VNE3115" s="206"/>
      <c r="VNF3115" s="206"/>
      <c r="VNG3115" s="206"/>
      <c r="VNH3115" s="206"/>
      <c r="VNI3115" s="206"/>
      <c r="VNJ3115" s="206"/>
      <c r="VNK3115" s="206"/>
      <c r="VNL3115" s="206"/>
      <c r="VNM3115" s="206"/>
      <c r="VNN3115" s="206"/>
      <c r="VNO3115" s="206"/>
      <c r="VNP3115" s="206"/>
      <c r="VNQ3115" s="206"/>
      <c r="VNR3115" s="206"/>
      <c r="VNS3115" s="206"/>
      <c r="VNT3115" s="206"/>
      <c r="VNU3115" s="206"/>
      <c r="VNV3115" s="206"/>
      <c r="VNW3115" s="206"/>
      <c r="VNX3115" s="206"/>
      <c r="VNY3115" s="206"/>
      <c r="VNZ3115" s="206"/>
      <c r="VOA3115" s="206"/>
      <c r="VOB3115" s="206"/>
      <c r="VOC3115" s="206"/>
      <c r="VOD3115" s="206"/>
      <c r="VOE3115" s="206"/>
      <c r="VOF3115" s="206"/>
      <c r="VOG3115" s="206"/>
      <c r="VOH3115" s="206"/>
      <c r="VOI3115" s="206"/>
      <c r="VOJ3115" s="206"/>
      <c r="VOK3115" s="206"/>
      <c r="VOL3115" s="206"/>
      <c r="VOM3115" s="206"/>
      <c r="VON3115" s="206"/>
      <c r="VOO3115" s="206"/>
      <c r="VOP3115" s="206"/>
      <c r="VOQ3115" s="206"/>
      <c r="VOR3115" s="206"/>
      <c r="VOS3115" s="206"/>
      <c r="VOT3115" s="206"/>
      <c r="VOU3115" s="206"/>
      <c r="VOV3115" s="206"/>
      <c r="VOW3115" s="206"/>
      <c r="VOX3115" s="206"/>
      <c r="VOY3115" s="206"/>
      <c r="VOZ3115" s="206"/>
      <c r="VPA3115" s="206"/>
      <c r="VPB3115" s="206"/>
      <c r="VPC3115" s="206"/>
      <c r="VPD3115" s="206"/>
      <c r="VPE3115" s="206"/>
      <c r="VPF3115" s="206"/>
      <c r="VPG3115" s="206"/>
      <c r="VPH3115" s="206"/>
      <c r="VPI3115" s="206"/>
      <c r="VPJ3115" s="206"/>
      <c r="VPK3115" s="206"/>
      <c r="VPL3115" s="206"/>
      <c r="VPM3115" s="206"/>
      <c r="VPN3115" s="206"/>
      <c r="VPO3115" s="206"/>
      <c r="VPP3115" s="206"/>
      <c r="VPQ3115" s="206"/>
      <c r="VPR3115" s="206"/>
      <c r="VPS3115" s="206"/>
      <c r="VPT3115" s="206"/>
      <c r="VPU3115" s="206"/>
      <c r="VPV3115" s="206"/>
      <c r="VPW3115" s="206"/>
      <c r="VPX3115" s="206"/>
      <c r="VPY3115" s="206"/>
      <c r="VPZ3115" s="206"/>
      <c r="VQA3115" s="206"/>
      <c r="VQB3115" s="206"/>
      <c r="VQC3115" s="206"/>
      <c r="VQD3115" s="206"/>
      <c r="VQE3115" s="206"/>
      <c r="VQF3115" s="206"/>
      <c r="VQG3115" s="206"/>
      <c r="VQH3115" s="206"/>
      <c r="VQI3115" s="206"/>
      <c r="VQJ3115" s="206"/>
      <c r="VQK3115" s="206"/>
      <c r="VQL3115" s="206"/>
      <c r="VQM3115" s="206"/>
      <c r="VQN3115" s="206"/>
      <c r="VQO3115" s="206"/>
      <c r="VQP3115" s="206"/>
      <c r="VQQ3115" s="206"/>
      <c r="VQR3115" s="206"/>
      <c r="VQS3115" s="206"/>
      <c r="VQT3115" s="206"/>
      <c r="VQU3115" s="206"/>
      <c r="VQV3115" s="206"/>
      <c r="VQW3115" s="206"/>
      <c r="VQX3115" s="206"/>
      <c r="VQY3115" s="206"/>
      <c r="VQZ3115" s="206"/>
      <c r="VRA3115" s="206"/>
      <c r="VRB3115" s="206"/>
      <c r="VRC3115" s="206"/>
      <c r="VRD3115" s="206"/>
      <c r="VRE3115" s="206"/>
      <c r="VRF3115" s="206"/>
      <c r="VRG3115" s="206"/>
      <c r="VRH3115" s="206"/>
      <c r="VRI3115" s="206"/>
      <c r="VRJ3115" s="206"/>
      <c r="VRK3115" s="206"/>
      <c r="VRL3115" s="206"/>
      <c r="VRM3115" s="206"/>
      <c r="VRN3115" s="206"/>
      <c r="VRO3115" s="206"/>
      <c r="VRP3115" s="206"/>
      <c r="VRQ3115" s="206"/>
      <c r="VRR3115" s="206"/>
      <c r="VRS3115" s="206"/>
      <c r="VRT3115" s="206"/>
      <c r="VRU3115" s="206"/>
      <c r="VRV3115" s="206"/>
      <c r="VRW3115" s="206"/>
      <c r="VRX3115" s="206"/>
      <c r="VRY3115" s="206"/>
      <c r="VRZ3115" s="206"/>
      <c r="VSA3115" s="206"/>
      <c r="VSB3115" s="206"/>
      <c r="VSC3115" s="206"/>
      <c r="VSD3115" s="206"/>
      <c r="VSE3115" s="206"/>
      <c r="VSF3115" s="206"/>
      <c r="VSG3115" s="206"/>
      <c r="VSH3115" s="206"/>
      <c r="VSI3115" s="206"/>
      <c r="VSJ3115" s="206"/>
      <c r="VSK3115" s="206"/>
      <c r="VSL3115" s="206"/>
      <c r="VSM3115" s="206"/>
      <c r="VSN3115" s="206"/>
      <c r="VSO3115" s="206"/>
      <c r="VSP3115" s="206"/>
      <c r="VSQ3115" s="206"/>
      <c r="VSR3115" s="206"/>
      <c r="VSS3115" s="206"/>
      <c r="VST3115" s="206"/>
      <c r="VSU3115" s="206"/>
      <c r="VSV3115" s="206"/>
      <c r="VSW3115" s="206"/>
      <c r="VSX3115" s="206"/>
      <c r="VSY3115" s="206"/>
      <c r="VSZ3115" s="206"/>
      <c r="VTA3115" s="206"/>
      <c r="VTB3115" s="206"/>
      <c r="VTC3115" s="206"/>
      <c r="VTD3115" s="206"/>
      <c r="VTE3115" s="206"/>
      <c r="VTF3115" s="206"/>
      <c r="VTG3115" s="206"/>
      <c r="VTH3115" s="206"/>
      <c r="VTI3115" s="206"/>
      <c r="VTJ3115" s="206"/>
      <c r="VTK3115" s="206"/>
      <c r="VTL3115" s="206"/>
      <c r="VTM3115" s="206"/>
      <c r="VTN3115" s="206"/>
      <c r="VTO3115" s="206"/>
      <c r="VTP3115" s="206"/>
      <c r="VTQ3115" s="206"/>
      <c r="VTR3115" s="206"/>
      <c r="VTS3115" s="206"/>
      <c r="VTT3115" s="206"/>
      <c r="VTU3115" s="206"/>
      <c r="VTV3115" s="206"/>
      <c r="VTW3115" s="206"/>
      <c r="VTX3115" s="206"/>
      <c r="VTY3115" s="206"/>
      <c r="VTZ3115" s="206"/>
      <c r="VUA3115" s="206"/>
      <c r="VUB3115" s="206"/>
      <c r="VUC3115" s="206"/>
      <c r="VUD3115" s="206"/>
      <c r="VUE3115" s="206"/>
      <c r="VUF3115" s="206"/>
      <c r="VUG3115" s="206"/>
      <c r="VUH3115" s="206"/>
      <c r="VUI3115" s="206"/>
      <c r="VUJ3115" s="206"/>
      <c r="VUK3115" s="206"/>
      <c r="VUL3115" s="206"/>
      <c r="VUM3115" s="206"/>
      <c r="VUN3115" s="206"/>
      <c r="VUO3115" s="206"/>
      <c r="VUP3115" s="206"/>
      <c r="VUQ3115" s="206"/>
      <c r="VUR3115" s="206"/>
      <c r="VUS3115" s="206"/>
      <c r="VUT3115" s="206"/>
      <c r="VUU3115" s="206"/>
      <c r="VUV3115" s="206"/>
      <c r="VUW3115" s="206"/>
      <c r="VUX3115" s="206"/>
      <c r="VUY3115" s="206"/>
      <c r="VUZ3115" s="206"/>
      <c r="VVA3115" s="206"/>
      <c r="VVB3115" s="206"/>
      <c r="VVC3115" s="206"/>
      <c r="VVD3115" s="206"/>
      <c r="VVE3115" s="206"/>
      <c r="VVF3115" s="206"/>
      <c r="VVG3115" s="206"/>
      <c r="VVH3115" s="206"/>
      <c r="VVI3115" s="206"/>
      <c r="VVJ3115" s="206"/>
      <c r="VVK3115" s="206"/>
      <c r="VVL3115" s="206"/>
      <c r="VVM3115" s="206"/>
      <c r="VVN3115" s="206"/>
      <c r="VVO3115" s="206"/>
      <c r="VVP3115" s="206"/>
      <c r="VVQ3115" s="206"/>
      <c r="VVR3115" s="206"/>
      <c r="VVS3115" s="206"/>
      <c r="VVT3115" s="206"/>
      <c r="VVU3115" s="206"/>
      <c r="VVV3115" s="206"/>
      <c r="VVW3115" s="206"/>
      <c r="VVX3115" s="206"/>
      <c r="VVY3115" s="206"/>
      <c r="VVZ3115" s="206"/>
      <c r="VWA3115" s="206"/>
      <c r="VWB3115" s="206"/>
      <c r="VWC3115" s="206"/>
      <c r="VWD3115" s="206"/>
      <c r="VWE3115" s="206"/>
      <c r="VWF3115" s="206"/>
      <c r="VWG3115" s="206"/>
      <c r="VWH3115" s="206"/>
      <c r="VWI3115" s="206"/>
      <c r="VWJ3115" s="206"/>
      <c r="VWK3115" s="206"/>
      <c r="VWL3115" s="206"/>
      <c r="VWM3115" s="206"/>
      <c r="VWN3115" s="206"/>
      <c r="VWO3115" s="206"/>
      <c r="VWP3115" s="206"/>
      <c r="VWQ3115" s="206"/>
      <c r="VWR3115" s="206"/>
      <c r="VWS3115" s="206"/>
      <c r="VWT3115" s="206"/>
      <c r="VWU3115" s="206"/>
      <c r="VWV3115" s="206"/>
      <c r="VWW3115" s="206"/>
      <c r="VWX3115" s="206"/>
      <c r="VWY3115" s="206"/>
      <c r="VWZ3115" s="206"/>
      <c r="VXA3115" s="206"/>
      <c r="VXB3115" s="206"/>
      <c r="VXC3115" s="206"/>
      <c r="VXD3115" s="206"/>
      <c r="VXE3115" s="206"/>
      <c r="VXF3115" s="206"/>
      <c r="VXG3115" s="206"/>
      <c r="VXH3115" s="206"/>
      <c r="VXI3115" s="206"/>
      <c r="VXJ3115" s="206"/>
      <c r="VXK3115" s="206"/>
      <c r="VXL3115" s="206"/>
      <c r="VXM3115" s="206"/>
      <c r="VXN3115" s="206"/>
      <c r="VXO3115" s="206"/>
      <c r="VXP3115" s="206"/>
      <c r="VXQ3115" s="206"/>
      <c r="VXR3115" s="206"/>
      <c r="VXS3115" s="206"/>
      <c r="VXT3115" s="206"/>
      <c r="VXU3115" s="206"/>
      <c r="VXV3115" s="206"/>
      <c r="VXW3115" s="206"/>
      <c r="VXX3115" s="206"/>
      <c r="VXY3115" s="206"/>
      <c r="VXZ3115" s="206"/>
      <c r="VYA3115" s="206"/>
      <c r="VYB3115" s="206"/>
      <c r="VYC3115" s="206"/>
      <c r="VYD3115" s="206"/>
      <c r="VYE3115" s="206"/>
      <c r="VYF3115" s="206"/>
      <c r="VYG3115" s="206"/>
      <c r="VYH3115" s="206"/>
      <c r="VYI3115" s="206"/>
      <c r="VYJ3115" s="206"/>
      <c r="VYK3115" s="206"/>
      <c r="VYL3115" s="206"/>
      <c r="VYM3115" s="206"/>
      <c r="VYN3115" s="206"/>
      <c r="VYO3115" s="206"/>
      <c r="VYP3115" s="206"/>
      <c r="VYQ3115" s="206"/>
      <c r="VYR3115" s="206"/>
      <c r="VYS3115" s="206"/>
      <c r="VYT3115" s="206"/>
      <c r="VYU3115" s="206"/>
      <c r="VYV3115" s="206"/>
      <c r="VYW3115" s="206"/>
      <c r="VYX3115" s="206"/>
      <c r="VYY3115" s="206"/>
      <c r="VYZ3115" s="206"/>
      <c r="VZA3115" s="206"/>
      <c r="VZB3115" s="206"/>
      <c r="VZC3115" s="206"/>
      <c r="VZD3115" s="206"/>
      <c r="VZE3115" s="206"/>
      <c r="VZF3115" s="206"/>
      <c r="VZG3115" s="206"/>
      <c r="VZH3115" s="206"/>
      <c r="VZI3115" s="206"/>
      <c r="VZJ3115" s="206"/>
      <c r="VZK3115" s="206"/>
      <c r="VZL3115" s="206"/>
      <c r="VZM3115" s="206"/>
      <c r="VZN3115" s="206"/>
      <c r="VZO3115" s="206"/>
      <c r="VZP3115" s="206"/>
      <c r="VZQ3115" s="206"/>
      <c r="VZR3115" s="206"/>
      <c r="VZS3115" s="206"/>
      <c r="VZT3115" s="206"/>
      <c r="VZU3115" s="206"/>
      <c r="VZV3115" s="206"/>
      <c r="VZW3115" s="206"/>
      <c r="VZX3115" s="206"/>
      <c r="VZY3115" s="206"/>
      <c r="VZZ3115" s="206"/>
      <c r="WAA3115" s="206"/>
      <c r="WAB3115" s="206"/>
      <c r="WAC3115" s="206"/>
      <c r="WAD3115" s="206"/>
      <c r="WAE3115" s="206"/>
      <c r="WAF3115" s="206"/>
      <c r="WAG3115" s="206"/>
      <c r="WAH3115" s="206"/>
      <c r="WAI3115" s="206"/>
      <c r="WAJ3115" s="206"/>
      <c r="WAK3115" s="206"/>
      <c r="WAL3115" s="206"/>
      <c r="WAM3115" s="206"/>
      <c r="WAN3115" s="206"/>
      <c r="WAO3115" s="206"/>
      <c r="WAP3115" s="206"/>
      <c r="WAQ3115" s="206"/>
      <c r="WAR3115" s="206"/>
      <c r="WAS3115" s="206"/>
      <c r="WAT3115" s="206"/>
      <c r="WAU3115" s="206"/>
      <c r="WAV3115" s="206"/>
      <c r="WAW3115" s="206"/>
      <c r="WAX3115" s="206"/>
      <c r="WAY3115" s="206"/>
      <c r="WAZ3115" s="206"/>
      <c r="WBA3115" s="206"/>
      <c r="WBB3115" s="206"/>
      <c r="WBC3115" s="206"/>
      <c r="WBD3115" s="206"/>
      <c r="WBE3115" s="206"/>
      <c r="WBF3115" s="206"/>
      <c r="WBG3115" s="206"/>
      <c r="WBH3115" s="206"/>
      <c r="WBI3115" s="206"/>
      <c r="WBJ3115" s="206"/>
      <c r="WBK3115" s="206"/>
      <c r="WBL3115" s="206"/>
      <c r="WBM3115" s="206"/>
      <c r="WBN3115" s="206"/>
      <c r="WBO3115" s="206"/>
      <c r="WBP3115" s="206"/>
      <c r="WBQ3115" s="206"/>
      <c r="WBR3115" s="206"/>
      <c r="WBS3115" s="206"/>
      <c r="WBT3115" s="206"/>
      <c r="WBU3115" s="206"/>
      <c r="WBV3115" s="206"/>
      <c r="WBW3115" s="206"/>
      <c r="WBX3115" s="206"/>
      <c r="WBY3115" s="206"/>
      <c r="WBZ3115" s="206"/>
      <c r="WCA3115" s="206"/>
      <c r="WCB3115" s="206"/>
      <c r="WCC3115" s="206"/>
      <c r="WCD3115" s="206"/>
      <c r="WCE3115" s="206"/>
      <c r="WCF3115" s="206"/>
      <c r="WCG3115" s="206"/>
      <c r="WCH3115" s="206"/>
      <c r="WCI3115" s="206"/>
      <c r="WCJ3115" s="206"/>
      <c r="WCK3115" s="206"/>
      <c r="WCL3115" s="206"/>
      <c r="WCM3115" s="206"/>
      <c r="WCN3115" s="206"/>
      <c r="WCO3115" s="206"/>
      <c r="WCP3115" s="206"/>
      <c r="WCQ3115" s="206"/>
      <c r="WCR3115" s="206"/>
      <c r="WCS3115" s="206"/>
      <c r="WCT3115" s="206"/>
      <c r="WCU3115" s="206"/>
      <c r="WCV3115" s="206"/>
      <c r="WCW3115" s="206"/>
      <c r="WCX3115" s="206"/>
      <c r="WCY3115" s="206"/>
      <c r="WCZ3115" s="206"/>
      <c r="WDA3115" s="206"/>
      <c r="WDB3115" s="206"/>
      <c r="WDC3115" s="206"/>
      <c r="WDD3115" s="206"/>
      <c r="WDE3115" s="206"/>
      <c r="WDF3115" s="206"/>
      <c r="WDG3115" s="206"/>
      <c r="WDH3115" s="206"/>
      <c r="WDI3115" s="206"/>
      <c r="WDJ3115" s="206"/>
      <c r="WDK3115" s="206"/>
      <c r="WDL3115" s="206"/>
      <c r="WDM3115" s="206"/>
      <c r="WDN3115" s="206"/>
      <c r="WDO3115" s="206"/>
      <c r="WDP3115" s="206"/>
      <c r="WDQ3115" s="206"/>
      <c r="WDR3115" s="206"/>
      <c r="WDS3115" s="206"/>
      <c r="WDT3115" s="206"/>
      <c r="WDU3115" s="206"/>
      <c r="WDV3115" s="206"/>
      <c r="WDW3115" s="206"/>
      <c r="WDX3115" s="206"/>
      <c r="WDY3115" s="206"/>
      <c r="WDZ3115" s="206"/>
      <c r="WEA3115" s="206"/>
      <c r="WEB3115" s="206"/>
      <c r="WEC3115" s="206"/>
      <c r="WED3115" s="206"/>
      <c r="WEE3115" s="206"/>
      <c r="WEF3115" s="206"/>
      <c r="WEG3115" s="206"/>
      <c r="WEH3115" s="206"/>
      <c r="WEI3115" s="206"/>
      <c r="WEJ3115" s="206"/>
      <c r="WEK3115" s="206"/>
      <c r="WEL3115" s="206"/>
      <c r="WEM3115" s="206"/>
      <c r="WEN3115" s="206"/>
      <c r="WEO3115" s="206"/>
      <c r="WEP3115" s="206"/>
      <c r="WEQ3115" s="206"/>
      <c r="WER3115" s="206"/>
      <c r="WES3115" s="206"/>
      <c r="WET3115" s="206"/>
      <c r="WEU3115" s="206"/>
      <c r="WEV3115" s="206"/>
      <c r="WEW3115" s="206"/>
      <c r="WEX3115" s="206"/>
      <c r="WEY3115" s="206"/>
      <c r="WEZ3115" s="206"/>
      <c r="WFA3115" s="206"/>
      <c r="WFB3115" s="206"/>
      <c r="WFC3115" s="206"/>
      <c r="WFD3115" s="206"/>
      <c r="WFE3115" s="206"/>
      <c r="WFF3115" s="206"/>
      <c r="WFG3115" s="206"/>
      <c r="WFH3115" s="206"/>
      <c r="WFI3115" s="206"/>
      <c r="WFJ3115" s="206"/>
      <c r="WFK3115" s="206"/>
      <c r="WFL3115" s="206"/>
      <c r="WFM3115" s="206"/>
      <c r="WFN3115" s="206"/>
      <c r="WFO3115" s="206"/>
      <c r="WFP3115" s="206"/>
      <c r="WFQ3115" s="206"/>
      <c r="WFR3115" s="206"/>
      <c r="WFS3115" s="206"/>
      <c r="WFT3115" s="206"/>
      <c r="WFU3115" s="206"/>
      <c r="WFV3115" s="206"/>
      <c r="WFW3115" s="206"/>
      <c r="WFX3115" s="206"/>
      <c r="WFY3115" s="206"/>
      <c r="WFZ3115" s="206"/>
      <c r="WGA3115" s="206"/>
      <c r="WGB3115" s="206"/>
      <c r="WGC3115" s="206"/>
      <c r="WGD3115" s="206"/>
      <c r="WGE3115" s="206"/>
      <c r="WGF3115" s="206"/>
      <c r="WGG3115" s="206"/>
      <c r="WGH3115" s="206"/>
      <c r="WGI3115" s="206"/>
      <c r="WGJ3115" s="206"/>
      <c r="WGK3115" s="206"/>
      <c r="WGL3115" s="206"/>
      <c r="WGM3115" s="206"/>
      <c r="WGN3115" s="206"/>
      <c r="WGO3115" s="206"/>
      <c r="WGP3115" s="206"/>
      <c r="WGQ3115" s="206"/>
      <c r="WGR3115" s="206"/>
      <c r="WGS3115" s="206"/>
      <c r="WGT3115" s="206"/>
      <c r="WGU3115" s="206"/>
      <c r="WGV3115" s="206"/>
      <c r="WGW3115" s="206"/>
      <c r="WGX3115" s="206"/>
      <c r="WGY3115" s="206"/>
      <c r="WGZ3115" s="206"/>
      <c r="WHA3115" s="206"/>
      <c r="WHB3115" s="206"/>
      <c r="WHC3115" s="206"/>
      <c r="WHD3115" s="206"/>
      <c r="WHE3115" s="206"/>
      <c r="WHF3115" s="206"/>
      <c r="WHG3115" s="206"/>
      <c r="WHH3115" s="206"/>
      <c r="WHI3115" s="206"/>
      <c r="WHJ3115" s="206"/>
      <c r="WHK3115" s="206"/>
      <c r="WHL3115" s="206"/>
      <c r="WHM3115" s="206"/>
      <c r="WHN3115" s="206"/>
      <c r="WHO3115" s="206"/>
      <c r="WHP3115" s="206"/>
      <c r="WHQ3115" s="206"/>
      <c r="WHR3115" s="206"/>
      <c r="WHS3115" s="206"/>
      <c r="WHT3115" s="206"/>
      <c r="WHU3115" s="206"/>
      <c r="WHV3115" s="206"/>
      <c r="WHW3115" s="206"/>
      <c r="WHX3115" s="206"/>
      <c r="WHY3115" s="206"/>
      <c r="WHZ3115" s="206"/>
      <c r="WIA3115" s="206"/>
      <c r="WIB3115" s="206"/>
      <c r="WIC3115" s="206"/>
      <c r="WID3115" s="206"/>
      <c r="WIE3115" s="206"/>
      <c r="WIF3115" s="206"/>
      <c r="WIG3115" s="206"/>
      <c r="WIH3115" s="206"/>
      <c r="WII3115" s="206"/>
      <c r="WIJ3115" s="206"/>
      <c r="WIK3115" s="206"/>
      <c r="WIL3115" s="206"/>
      <c r="WIM3115" s="206"/>
      <c r="WIN3115" s="206"/>
      <c r="WIO3115" s="206"/>
      <c r="WIP3115" s="206"/>
      <c r="WIQ3115" s="206"/>
      <c r="WIR3115" s="206"/>
      <c r="WIS3115" s="206"/>
      <c r="WIT3115" s="206"/>
      <c r="WIU3115" s="206"/>
      <c r="WIV3115" s="206"/>
      <c r="WIW3115" s="206"/>
      <c r="WIX3115" s="206"/>
      <c r="WIY3115" s="206"/>
      <c r="WIZ3115" s="206"/>
      <c r="WJA3115" s="206"/>
      <c r="WJB3115" s="206"/>
      <c r="WJC3115" s="206"/>
      <c r="WJD3115" s="206"/>
      <c r="WJE3115" s="206"/>
      <c r="WJF3115" s="206"/>
      <c r="WJG3115" s="206"/>
      <c r="WJH3115" s="206"/>
      <c r="WJI3115" s="206"/>
      <c r="WJJ3115" s="206"/>
      <c r="WJK3115" s="206"/>
      <c r="WJL3115" s="206"/>
      <c r="WJM3115" s="206"/>
      <c r="WJN3115" s="206"/>
      <c r="WJO3115" s="206"/>
      <c r="WJP3115" s="206"/>
      <c r="WJQ3115" s="206"/>
      <c r="WJR3115" s="206"/>
      <c r="WJS3115" s="206"/>
      <c r="WJT3115" s="206"/>
      <c r="WJU3115" s="206"/>
      <c r="WJV3115" s="206"/>
      <c r="WJW3115" s="206"/>
      <c r="WJX3115" s="206"/>
      <c r="WJY3115" s="206"/>
      <c r="WJZ3115" s="206"/>
      <c r="WKA3115" s="206"/>
      <c r="WKB3115" s="206"/>
      <c r="WKC3115" s="206"/>
      <c r="WKD3115" s="206"/>
      <c r="WKE3115" s="206"/>
      <c r="WKF3115" s="206"/>
      <c r="WKG3115" s="206"/>
      <c r="WKH3115" s="206"/>
      <c r="WKI3115" s="206"/>
      <c r="WKJ3115" s="206"/>
      <c r="WKK3115" s="206"/>
      <c r="WKL3115" s="206"/>
      <c r="WKM3115" s="206"/>
      <c r="WKN3115" s="206"/>
      <c r="WKO3115" s="206"/>
      <c r="WKP3115" s="206"/>
      <c r="WKQ3115" s="206"/>
      <c r="WKR3115" s="206"/>
      <c r="WKS3115" s="206"/>
      <c r="WKT3115" s="206"/>
      <c r="WKU3115" s="206"/>
      <c r="WKV3115" s="206"/>
      <c r="WKW3115" s="206"/>
      <c r="WKX3115" s="206"/>
      <c r="WKY3115" s="206"/>
      <c r="WKZ3115" s="206"/>
      <c r="WLA3115" s="206"/>
      <c r="WLB3115" s="206"/>
      <c r="WLC3115" s="206"/>
      <c r="WLD3115" s="206"/>
      <c r="WLE3115" s="206"/>
      <c r="WLF3115" s="206"/>
      <c r="WLG3115" s="206"/>
      <c r="WLH3115" s="206"/>
      <c r="WLI3115" s="206"/>
      <c r="WLJ3115" s="206"/>
      <c r="WLK3115" s="206"/>
      <c r="WLL3115" s="206"/>
      <c r="WLM3115" s="206"/>
      <c r="WLN3115" s="206"/>
      <c r="WLO3115" s="206"/>
      <c r="WLP3115" s="206"/>
      <c r="WLQ3115" s="206"/>
      <c r="WLR3115" s="206"/>
      <c r="WLS3115" s="206"/>
      <c r="WLT3115" s="206"/>
      <c r="WLU3115" s="206"/>
      <c r="WLV3115" s="206"/>
      <c r="WLW3115" s="206"/>
      <c r="WLX3115" s="206"/>
      <c r="WLY3115" s="206"/>
      <c r="WLZ3115" s="206"/>
      <c r="WMA3115" s="206"/>
      <c r="WMB3115" s="206"/>
      <c r="WMC3115" s="206"/>
      <c r="WMD3115" s="206"/>
      <c r="WME3115" s="206"/>
      <c r="WMF3115" s="206"/>
      <c r="WMG3115" s="206"/>
      <c r="WMH3115" s="206"/>
      <c r="WMI3115" s="206"/>
      <c r="WMJ3115" s="206"/>
      <c r="WMK3115" s="206"/>
      <c r="WML3115" s="206"/>
      <c r="WMM3115" s="206"/>
      <c r="WMN3115" s="206"/>
      <c r="WMO3115" s="206"/>
      <c r="WMP3115" s="206"/>
      <c r="WMQ3115" s="206"/>
      <c r="WMR3115" s="206"/>
      <c r="WMS3115" s="206"/>
      <c r="WMT3115" s="206"/>
      <c r="WMU3115" s="206"/>
      <c r="WMV3115" s="206"/>
      <c r="WMW3115" s="206"/>
      <c r="WMX3115" s="206"/>
      <c r="WMY3115" s="206"/>
      <c r="WMZ3115" s="206"/>
      <c r="WNA3115" s="206"/>
      <c r="WNB3115" s="206"/>
      <c r="WNC3115" s="206"/>
      <c r="WND3115" s="206"/>
      <c r="WNE3115" s="206"/>
      <c r="WNF3115" s="206"/>
      <c r="WNG3115" s="206"/>
      <c r="WNH3115" s="206"/>
      <c r="WNI3115" s="206"/>
      <c r="WNJ3115" s="206"/>
      <c r="WNK3115" s="206"/>
      <c r="WNL3115" s="206"/>
      <c r="WNM3115" s="206"/>
      <c r="WNN3115" s="206"/>
      <c r="WNO3115" s="206"/>
      <c r="WNP3115" s="206"/>
      <c r="WNQ3115" s="206"/>
      <c r="WNR3115" s="206"/>
      <c r="WNS3115" s="206"/>
      <c r="WNT3115" s="206"/>
      <c r="WNU3115" s="206"/>
      <c r="WNV3115" s="206"/>
      <c r="WNW3115" s="206"/>
      <c r="WNX3115" s="206"/>
      <c r="WNY3115" s="206"/>
      <c r="WNZ3115" s="206"/>
      <c r="WOA3115" s="206"/>
      <c r="WOB3115" s="206"/>
      <c r="WOC3115" s="206"/>
      <c r="WOD3115" s="206"/>
      <c r="WOE3115" s="206"/>
      <c r="WOF3115" s="206"/>
      <c r="WOG3115" s="206"/>
      <c r="WOH3115" s="206"/>
      <c r="WOI3115" s="206"/>
      <c r="WOJ3115" s="206"/>
      <c r="WOK3115" s="206"/>
      <c r="WOL3115" s="206"/>
      <c r="WOM3115" s="206"/>
      <c r="WON3115" s="206"/>
      <c r="WOO3115" s="206"/>
      <c r="WOP3115" s="206"/>
      <c r="WOQ3115" s="206"/>
      <c r="WOR3115" s="206"/>
      <c r="WOS3115" s="206"/>
      <c r="WOT3115" s="206"/>
      <c r="WOU3115" s="206"/>
      <c r="WOV3115" s="206"/>
      <c r="WOW3115" s="206"/>
      <c r="WOX3115" s="206"/>
      <c r="WOY3115" s="206"/>
      <c r="WOZ3115" s="206"/>
      <c r="WPA3115" s="206"/>
      <c r="WPB3115" s="206"/>
      <c r="WPC3115" s="206"/>
      <c r="WPD3115" s="206"/>
      <c r="WPE3115" s="206"/>
      <c r="WPF3115" s="206"/>
      <c r="WPG3115" s="206"/>
      <c r="WPH3115" s="206"/>
      <c r="WPI3115" s="206"/>
      <c r="WPJ3115" s="206"/>
      <c r="WPK3115" s="206"/>
      <c r="WPL3115" s="206"/>
      <c r="WPM3115" s="206"/>
      <c r="WPN3115" s="206"/>
      <c r="WPO3115" s="206"/>
      <c r="WPP3115" s="206"/>
      <c r="WPQ3115" s="206"/>
      <c r="WPR3115" s="206"/>
      <c r="WPS3115" s="206"/>
      <c r="WPT3115" s="206"/>
      <c r="WPU3115" s="206"/>
      <c r="WPV3115" s="206"/>
      <c r="WPW3115" s="206"/>
      <c r="WPX3115" s="206"/>
      <c r="WPY3115" s="206"/>
      <c r="WPZ3115" s="206"/>
      <c r="WQA3115" s="206"/>
      <c r="WQB3115" s="206"/>
      <c r="WQC3115" s="206"/>
      <c r="WQD3115" s="206"/>
      <c r="WQE3115" s="206"/>
      <c r="WQF3115" s="206"/>
      <c r="WQG3115" s="206"/>
      <c r="WQH3115" s="206"/>
      <c r="WQI3115" s="206"/>
      <c r="WQJ3115" s="206"/>
      <c r="WQK3115" s="206"/>
      <c r="WQL3115" s="206"/>
      <c r="WQM3115" s="206"/>
      <c r="WQN3115" s="206"/>
      <c r="WQO3115" s="206"/>
      <c r="WQP3115" s="206"/>
      <c r="WQQ3115" s="206"/>
      <c r="WQR3115" s="206"/>
      <c r="WQS3115" s="206"/>
      <c r="WQT3115" s="206"/>
      <c r="WQU3115" s="206"/>
      <c r="WQV3115" s="206"/>
      <c r="WQW3115" s="206"/>
      <c r="WQX3115" s="206"/>
      <c r="WQY3115" s="206"/>
      <c r="WQZ3115" s="206"/>
      <c r="WRA3115" s="206"/>
      <c r="WRB3115" s="206"/>
      <c r="WRC3115" s="206"/>
      <c r="WRD3115" s="206"/>
      <c r="WRE3115" s="206"/>
      <c r="WRF3115" s="206"/>
      <c r="WRG3115" s="206"/>
      <c r="WRH3115" s="206"/>
      <c r="WRI3115" s="206"/>
      <c r="WRJ3115" s="206"/>
      <c r="WRK3115" s="206"/>
      <c r="WRL3115" s="206"/>
      <c r="WRM3115" s="206"/>
      <c r="WRN3115" s="206"/>
      <c r="WRO3115" s="206"/>
      <c r="WRP3115" s="206"/>
      <c r="WRQ3115" s="206"/>
      <c r="WRR3115" s="206"/>
      <c r="WRS3115" s="206"/>
      <c r="WRT3115" s="206"/>
      <c r="WRU3115" s="206"/>
      <c r="WRV3115" s="206"/>
      <c r="WRW3115" s="206"/>
      <c r="WRX3115" s="206"/>
      <c r="WRY3115" s="206"/>
      <c r="WRZ3115" s="206"/>
      <c r="WSA3115" s="206"/>
      <c r="WSB3115" s="206"/>
      <c r="WSC3115" s="206"/>
      <c r="WSD3115" s="206"/>
      <c r="WSE3115" s="206"/>
      <c r="WSF3115" s="206"/>
      <c r="WSG3115" s="206"/>
      <c r="WSH3115" s="206"/>
      <c r="WSI3115" s="206"/>
      <c r="WSJ3115" s="206"/>
      <c r="WSK3115" s="206"/>
      <c r="WSL3115" s="206"/>
      <c r="WSM3115" s="206"/>
      <c r="WSN3115" s="206"/>
      <c r="WSO3115" s="206"/>
      <c r="WSP3115" s="206"/>
      <c r="WSQ3115" s="206"/>
      <c r="WSR3115" s="206"/>
      <c r="WSS3115" s="206"/>
      <c r="WST3115" s="206"/>
      <c r="WSU3115" s="206"/>
      <c r="WSV3115" s="206"/>
      <c r="WSW3115" s="206"/>
      <c r="WSX3115" s="206"/>
      <c r="WSY3115" s="206"/>
      <c r="WSZ3115" s="206"/>
      <c r="WTA3115" s="206"/>
      <c r="WTB3115" s="206"/>
      <c r="WTC3115" s="206"/>
      <c r="WTD3115" s="206"/>
      <c r="WTE3115" s="206"/>
      <c r="WTF3115" s="206"/>
      <c r="WTG3115" s="206"/>
      <c r="WTH3115" s="206"/>
      <c r="WTI3115" s="206"/>
      <c r="WTJ3115" s="206"/>
      <c r="WTK3115" s="206"/>
      <c r="WTL3115" s="206"/>
      <c r="WTM3115" s="206"/>
      <c r="WTN3115" s="206"/>
      <c r="WTO3115" s="206"/>
      <c r="WTP3115" s="206"/>
      <c r="WTQ3115" s="206"/>
      <c r="WTR3115" s="206"/>
      <c r="WTS3115" s="206"/>
      <c r="WTT3115" s="206"/>
      <c r="WTU3115" s="206"/>
      <c r="WTV3115" s="206"/>
      <c r="WTW3115" s="206"/>
      <c r="WTX3115" s="206"/>
      <c r="WTY3115" s="206"/>
      <c r="WTZ3115" s="206"/>
      <c r="WUA3115" s="206"/>
      <c r="WUB3115" s="206"/>
      <c r="WUC3115" s="206"/>
      <c r="WUD3115" s="206"/>
      <c r="WUE3115" s="206"/>
      <c r="WUF3115" s="206"/>
      <c r="WUG3115" s="206"/>
      <c r="WUH3115" s="206"/>
      <c r="WUI3115" s="206"/>
      <c r="WUJ3115" s="206"/>
      <c r="WUK3115" s="206"/>
      <c r="WUL3115" s="206"/>
      <c r="WUM3115" s="206"/>
      <c r="WUN3115" s="206"/>
      <c r="WUO3115" s="206"/>
      <c r="WUP3115" s="206"/>
      <c r="WUQ3115" s="206"/>
      <c r="WUR3115" s="206"/>
      <c r="WUS3115" s="206"/>
      <c r="WUT3115" s="206"/>
      <c r="WUU3115" s="206"/>
      <c r="WUV3115" s="206"/>
      <c r="WUW3115" s="206"/>
      <c r="WUX3115" s="206"/>
      <c r="WUY3115" s="206"/>
      <c r="WUZ3115" s="206"/>
      <c r="WVA3115" s="206"/>
      <c r="WVB3115" s="206"/>
      <c r="WVC3115" s="206"/>
      <c r="WVD3115" s="206"/>
      <c r="WVE3115" s="206"/>
      <c r="WVF3115" s="206"/>
      <c r="WVG3115" s="206"/>
      <c r="WVH3115" s="206"/>
      <c r="WVI3115" s="206"/>
      <c r="WVJ3115" s="206"/>
      <c r="WVK3115" s="206"/>
      <c r="WVL3115" s="206"/>
      <c r="WVM3115" s="206"/>
      <c r="WVN3115" s="206"/>
      <c r="WVO3115" s="206"/>
      <c r="WVP3115" s="206"/>
      <c r="WVQ3115" s="206"/>
      <c r="WVR3115" s="206"/>
      <c r="WVS3115" s="206"/>
      <c r="WVT3115" s="206"/>
      <c r="WVU3115" s="206"/>
      <c r="WVV3115" s="206"/>
      <c r="WVW3115" s="206"/>
      <c r="WVX3115" s="206"/>
      <c r="WVY3115" s="206"/>
      <c r="WVZ3115" s="206"/>
      <c r="WWA3115" s="206"/>
      <c r="WWB3115" s="206"/>
      <c r="WWC3115" s="206"/>
      <c r="WWD3115" s="206"/>
      <c r="WWE3115" s="206"/>
      <c r="WWF3115" s="206"/>
      <c r="WWG3115" s="206"/>
      <c r="WWH3115" s="206"/>
      <c r="WWI3115" s="206"/>
      <c r="WWJ3115" s="206"/>
      <c r="WWK3115" s="206"/>
      <c r="WWL3115" s="206"/>
      <c r="WWM3115" s="206"/>
      <c r="WWN3115" s="206"/>
      <c r="WWO3115" s="206"/>
      <c r="WWP3115" s="206"/>
      <c r="WWQ3115" s="206"/>
      <c r="WWR3115" s="206"/>
      <c r="WWS3115" s="206"/>
      <c r="WWT3115" s="206"/>
      <c r="WWU3115" s="206"/>
      <c r="WWV3115" s="206"/>
      <c r="WWW3115" s="206"/>
      <c r="WWX3115" s="206"/>
      <c r="WWY3115" s="206"/>
      <c r="WWZ3115" s="206"/>
      <c r="WXA3115" s="206"/>
      <c r="WXB3115" s="206"/>
      <c r="WXC3115" s="206"/>
      <c r="WXD3115" s="206"/>
      <c r="WXE3115" s="206"/>
      <c r="WXF3115" s="206"/>
      <c r="WXG3115" s="206"/>
      <c r="WXH3115" s="206"/>
      <c r="WXI3115" s="206"/>
      <c r="WXJ3115" s="206"/>
      <c r="WXK3115" s="206"/>
      <c r="WXL3115" s="206"/>
      <c r="WXM3115" s="206"/>
      <c r="WXN3115" s="206"/>
      <c r="WXO3115" s="206"/>
      <c r="WXP3115" s="206"/>
      <c r="WXQ3115" s="206"/>
      <c r="WXR3115" s="206"/>
      <c r="WXS3115" s="206"/>
      <c r="WXT3115" s="206"/>
      <c r="WXU3115" s="206"/>
      <c r="WXV3115" s="206"/>
      <c r="WXW3115" s="206"/>
      <c r="WXX3115" s="206"/>
      <c r="WXY3115" s="206"/>
      <c r="WXZ3115" s="206"/>
      <c r="WYA3115" s="206"/>
      <c r="WYB3115" s="206"/>
      <c r="WYC3115" s="206"/>
      <c r="WYD3115" s="206"/>
      <c r="WYE3115" s="206"/>
      <c r="WYF3115" s="206"/>
      <c r="WYG3115" s="206"/>
      <c r="WYH3115" s="206"/>
      <c r="WYI3115" s="206"/>
      <c r="WYJ3115" s="206"/>
      <c r="WYK3115" s="206"/>
      <c r="WYL3115" s="206"/>
      <c r="WYM3115" s="206"/>
      <c r="WYN3115" s="206"/>
      <c r="WYO3115" s="206"/>
      <c r="WYP3115" s="206"/>
      <c r="WYQ3115" s="206"/>
      <c r="WYR3115" s="206"/>
      <c r="WYS3115" s="206"/>
      <c r="WYT3115" s="206"/>
      <c r="WYU3115" s="206"/>
      <c r="WYV3115" s="206"/>
      <c r="WYW3115" s="206"/>
      <c r="WYX3115" s="206"/>
      <c r="WYY3115" s="206"/>
      <c r="WYZ3115" s="206"/>
      <c r="WZA3115" s="206"/>
      <c r="WZB3115" s="206"/>
      <c r="WZC3115" s="206"/>
      <c r="WZD3115" s="206"/>
      <c r="WZE3115" s="206"/>
      <c r="WZF3115" s="206"/>
      <c r="WZG3115" s="206"/>
      <c r="WZH3115" s="206"/>
      <c r="WZI3115" s="206"/>
      <c r="WZJ3115" s="206"/>
      <c r="WZK3115" s="206"/>
      <c r="WZL3115" s="206"/>
      <c r="WZM3115" s="206"/>
      <c r="WZN3115" s="206"/>
      <c r="WZO3115" s="206"/>
      <c r="WZP3115" s="206"/>
      <c r="WZQ3115" s="206"/>
      <c r="WZR3115" s="206"/>
      <c r="WZS3115" s="206"/>
      <c r="WZT3115" s="206"/>
      <c r="WZU3115" s="206"/>
      <c r="WZV3115" s="206"/>
      <c r="WZW3115" s="206"/>
      <c r="WZX3115" s="206"/>
      <c r="WZY3115" s="206"/>
      <c r="WZZ3115" s="206"/>
      <c r="XAA3115" s="206"/>
      <c r="XAB3115" s="206"/>
      <c r="XAC3115" s="206"/>
      <c r="XAD3115" s="206"/>
      <c r="XAE3115" s="206"/>
      <c r="XAF3115" s="206"/>
      <c r="XAG3115" s="206"/>
      <c r="XAH3115" s="206"/>
      <c r="XAI3115" s="206"/>
      <c r="XAJ3115" s="206"/>
      <c r="XAK3115" s="206"/>
      <c r="XAL3115" s="206"/>
      <c r="XAM3115" s="206"/>
      <c r="XAN3115" s="206"/>
      <c r="XAO3115" s="206"/>
      <c r="XAP3115" s="206"/>
      <c r="XAQ3115" s="206"/>
      <c r="XAR3115" s="206"/>
      <c r="XAS3115" s="206"/>
      <c r="XAT3115" s="206"/>
      <c r="XAU3115" s="206"/>
      <c r="XAV3115" s="206"/>
      <c r="XAW3115" s="206"/>
      <c r="XAX3115" s="206"/>
      <c r="XAY3115" s="206"/>
      <c r="XAZ3115" s="206"/>
      <c r="XBA3115" s="206"/>
      <c r="XBB3115" s="206"/>
      <c r="XBC3115" s="206"/>
      <c r="XBD3115" s="206"/>
      <c r="XBE3115" s="206"/>
      <c r="XBF3115" s="206"/>
      <c r="XBG3115" s="206"/>
      <c r="XBH3115" s="206"/>
      <c r="XBI3115" s="206"/>
      <c r="XBJ3115" s="206"/>
      <c r="XBK3115" s="206"/>
      <c r="XBL3115" s="206"/>
      <c r="XBM3115" s="206"/>
      <c r="XBN3115" s="206"/>
      <c r="XBO3115" s="206"/>
      <c r="XBP3115" s="206"/>
      <c r="XBQ3115" s="206"/>
      <c r="XBR3115" s="206"/>
      <c r="XBS3115" s="206"/>
      <c r="XBT3115" s="206"/>
      <c r="XBU3115" s="206"/>
      <c r="XBV3115" s="206"/>
      <c r="XBW3115" s="206"/>
      <c r="XBX3115" s="206"/>
      <c r="XBY3115" s="206"/>
      <c r="XBZ3115" s="206"/>
      <c r="XCA3115" s="206"/>
      <c r="XCB3115" s="206"/>
      <c r="XCC3115" s="206"/>
      <c r="XCD3115" s="206"/>
      <c r="XCE3115" s="206"/>
      <c r="XCF3115" s="206"/>
      <c r="XCG3115" s="206"/>
      <c r="XCH3115" s="206"/>
      <c r="XCI3115" s="206"/>
      <c r="XCJ3115" s="206"/>
      <c r="XCK3115" s="206"/>
      <c r="XCL3115" s="206"/>
      <c r="XCM3115" s="206"/>
      <c r="XCN3115" s="206"/>
      <c r="XCO3115" s="206"/>
      <c r="XCP3115" s="206"/>
      <c r="XCQ3115" s="206"/>
      <c r="XCR3115" s="206"/>
      <c r="XCS3115" s="206"/>
      <c r="XCT3115" s="206"/>
      <c r="XCU3115" s="206"/>
      <c r="XCV3115" s="206"/>
      <c r="XCW3115" s="206"/>
      <c r="XCX3115" s="206"/>
      <c r="XCY3115" s="206"/>
      <c r="XCZ3115" s="206"/>
      <c r="XDA3115" s="206"/>
      <c r="XDB3115" s="206"/>
      <c r="XDC3115" s="206"/>
      <c r="XDD3115" s="206"/>
      <c r="XDE3115" s="206"/>
      <c r="XDF3115" s="206"/>
      <c r="XDG3115" s="206"/>
      <c r="XDH3115" s="206"/>
      <c r="XDI3115" s="206"/>
      <c r="XDJ3115" s="206"/>
      <c r="XDK3115" s="206"/>
      <c r="XDL3115" s="206"/>
      <c r="XDM3115" s="206"/>
      <c r="XDN3115" s="206"/>
      <c r="XDO3115" s="206"/>
      <c r="XDP3115" s="206"/>
      <c r="XDQ3115" s="206"/>
      <c r="XDR3115" s="206"/>
      <c r="XDS3115" s="206"/>
      <c r="XDT3115" s="206"/>
      <c r="XDU3115" s="206"/>
      <c r="XDV3115" s="206"/>
      <c r="XDW3115" s="206"/>
      <c r="XDX3115" s="206"/>
      <c r="XDY3115" s="206"/>
      <c r="XDZ3115" s="206"/>
      <c r="XEA3115" s="206"/>
      <c r="XEB3115" s="206"/>
      <c r="XEC3115" s="206"/>
      <c r="XED3115" s="206"/>
      <c r="XEE3115" s="206"/>
      <c r="XEF3115" s="206"/>
      <c r="XEG3115" s="206"/>
      <c r="XEH3115" s="206"/>
      <c r="XEI3115" s="206"/>
      <c r="XEJ3115" s="206"/>
      <c r="XEK3115" s="206"/>
      <c r="XEL3115" s="206"/>
      <c r="XEM3115" s="206"/>
      <c r="XEN3115" s="206"/>
      <c r="XEO3115" s="206"/>
      <c r="XEP3115" s="206"/>
      <c r="XEQ3115" s="206"/>
      <c r="XER3115" s="206"/>
      <c r="XES3115" s="206"/>
    </row>
    <row r="3116" spans="1:16373" x14ac:dyDescent="0.25">
      <c r="A3116" s="179" t="s">
        <v>1080</v>
      </c>
      <c r="B3116" s="206"/>
      <c r="C3116" s="142"/>
      <c r="D3116" s="206" t="s">
        <v>15</v>
      </c>
      <c r="E3116" s="132">
        <v>42825</v>
      </c>
      <c r="F3116" s="208" t="s">
        <v>2417</v>
      </c>
      <c r="G3116" s="145" t="s">
        <v>1055</v>
      </c>
      <c r="H3116" s="210" t="str">
        <f>IFERROR(VLOOKUP(G3116,REFERENCES!O:P,2,FALSE),"")</f>
        <v xml:space="preserve">Nombre </v>
      </c>
      <c r="I3116" s="207">
        <v>2000</v>
      </c>
      <c r="J3116" s="141"/>
      <c r="K3116" s="141"/>
      <c r="L3116" s="141"/>
      <c r="M3116" s="147"/>
      <c r="N3116" s="182">
        <v>2000</v>
      </c>
      <c r="O3116" s="149" t="s">
        <v>1038</v>
      </c>
      <c r="P3116" s="142" t="s">
        <v>151</v>
      </c>
      <c r="Q3116" s="142" t="s">
        <v>303</v>
      </c>
      <c r="R3116" s="179" t="s">
        <v>2170</v>
      </c>
      <c r="S3116" s="142"/>
      <c r="T3116" s="142"/>
      <c r="U3116" s="142"/>
      <c r="V3116" s="142"/>
      <c r="W3116" s="206" t="str">
        <f t="shared" si="149"/>
        <v>WOR2017331NIPEFO</v>
      </c>
      <c r="X3116" s="206">
        <f t="shared" si="150"/>
        <v>0</v>
      </c>
      <c r="Y3116" s="206" t="str">
        <f>VLOOKUP(P3116,NIVEAUXADMIN!A:B,2,FALSE)</f>
        <v>HT10</v>
      </c>
      <c r="Z3116" s="206" t="str">
        <f>VLOOKUP(Q3116,NIVEAUXADMIN!E:F,2,FALSE)</f>
        <v>HT101012</v>
      </c>
      <c r="AA3116" s="206" t="e">
        <f>VLOOKUP(R3116,NIVEAUXADMIN!I:J,2,FALSE)</f>
        <v>#N/A</v>
      </c>
      <c r="AB3116" s="206">
        <f>IF(SUMPRODUCT(($A$4:$A3116=A3116)*($Q$4:$Q3116=Q3116))&gt;1,0,1)</f>
        <v>0</v>
      </c>
      <c r="AC3116" s="207">
        <f>IF(SUMPRODUCT(($A$4:$A3116=A3116)*($F$4:$F3116=F3116)*($Q$4:$Q3116=Q3116))&gt;1,0,1)</f>
        <v>0</v>
      </c>
      <c r="AD3116" s="206" t="str">
        <f t="shared" si="148"/>
        <v xml:space="preserve">{"Organisation": "World Vision International", "Indicateur": "Distribution de biens non-alimentaire", "Statut": "Réalisé", "Date de l'activité (passé ou planifiée)
( jj-mm-aaaa)": "3/31/2017", "Département": "Nippes", "Commune": "Petite Riviere de Nippes", "Section Communale": "Fonds De Lianes"}, </v>
      </c>
      <c r="AE3116" s="206"/>
      <c r="AF3116" s="206"/>
      <c r="AG3116" s="206"/>
      <c r="AH3116" s="206"/>
      <c r="AI3116" s="206"/>
      <c r="AJ3116" s="206"/>
      <c r="AK3116" s="206"/>
      <c r="AL3116" s="206"/>
      <c r="AM3116" s="206"/>
      <c r="AN3116" s="206"/>
      <c r="AO3116" s="206"/>
      <c r="AP3116" s="206"/>
      <c r="AQ3116" s="206"/>
      <c r="AR3116" s="206"/>
      <c r="AS3116" s="206"/>
      <c r="AT3116" s="206"/>
      <c r="AU3116" s="206"/>
      <c r="AV3116" s="206"/>
      <c r="AW3116" s="206"/>
      <c r="AX3116" s="206"/>
      <c r="AY3116" s="206"/>
      <c r="AZ3116" s="206"/>
      <c r="BA3116" s="206"/>
      <c r="BB3116" s="206"/>
      <c r="BC3116" s="206"/>
      <c r="BD3116" s="206"/>
      <c r="BE3116" s="206"/>
      <c r="BF3116" s="206"/>
      <c r="BG3116" s="206"/>
      <c r="BH3116" s="206"/>
      <c r="BI3116" s="206"/>
      <c r="BJ3116" s="206"/>
      <c r="BK3116" s="206"/>
      <c r="BL3116" s="206"/>
      <c r="BM3116" s="206"/>
      <c r="BN3116" s="206"/>
      <c r="BO3116" s="206"/>
      <c r="BP3116" s="206"/>
      <c r="BQ3116" s="206"/>
      <c r="BR3116" s="206"/>
      <c r="BS3116" s="206"/>
      <c r="BT3116" s="206"/>
      <c r="BU3116" s="206"/>
      <c r="BV3116" s="206"/>
      <c r="BW3116" s="206"/>
      <c r="BX3116" s="206"/>
      <c r="BY3116" s="206"/>
      <c r="BZ3116" s="206"/>
      <c r="CA3116" s="206"/>
      <c r="CB3116" s="206"/>
      <c r="CC3116" s="206"/>
      <c r="CD3116" s="206"/>
      <c r="CE3116" s="206"/>
      <c r="CF3116" s="206"/>
      <c r="CG3116" s="206"/>
      <c r="CH3116" s="206"/>
      <c r="CI3116" s="206"/>
      <c r="CJ3116" s="206"/>
      <c r="CK3116" s="206"/>
      <c r="CL3116" s="206"/>
      <c r="CM3116" s="206"/>
      <c r="CN3116" s="206"/>
      <c r="CO3116" s="206"/>
      <c r="CP3116" s="206"/>
      <c r="CQ3116" s="206"/>
      <c r="CR3116" s="206"/>
      <c r="CS3116" s="206"/>
      <c r="CT3116" s="206"/>
      <c r="CU3116" s="206"/>
      <c r="CV3116" s="206"/>
      <c r="CW3116" s="206"/>
      <c r="CX3116" s="206"/>
      <c r="CY3116" s="206"/>
      <c r="CZ3116" s="206"/>
      <c r="DA3116" s="206"/>
      <c r="DB3116" s="206"/>
      <c r="DC3116" s="206"/>
      <c r="DD3116" s="206"/>
      <c r="DE3116" s="206"/>
      <c r="DF3116" s="206"/>
      <c r="DG3116" s="206"/>
      <c r="DH3116" s="206"/>
      <c r="DI3116" s="206"/>
      <c r="DJ3116" s="206"/>
      <c r="DK3116" s="206"/>
      <c r="DL3116" s="206"/>
      <c r="DM3116" s="206"/>
      <c r="DN3116" s="206"/>
      <c r="DO3116" s="206"/>
      <c r="DP3116" s="206"/>
      <c r="DQ3116" s="206"/>
      <c r="DR3116" s="206"/>
      <c r="DS3116" s="206"/>
      <c r="DT3116" s="206"/>
      <c r="DU3116" s="206"/>
      <c r="DV3116" s="206"/>
      <c r="DW3116" s="206"/>
      <c r="DX3116" s="206"/>
      <c r="DY3116" s="206"/>
      <c r="DZ3116" s="206"/>
      <c r="EA3116" s="206"/>
      <c r="EB3116" s="206"/>
      <c r="EC3116" s="206"/>
      <c r="ED3116" s="206"/>
      <c r="EE3116" s="206"/>
      <c r="EF3116" s="206"/>
      <c r="EG3116" s="206"/>
      <c r="EH3116" s="206"/>
      <c r="EI3116" s="206"/>
      <c r="EJ3116" s="206"/>
      <c r="EK3116" s="206"/>
      <c r="EL3116" s="206"/>
      <c r="EM3116" s="206"/>
      <c r="EN3116" s="206"/>
      <c r="EO3116" s="206"/>
      <c r="EP3116" s="206"/>
      <c r="EQ3116" s="206"/>
      <c r="ER3116" s="206"/>
      <c r="ES3116" s="206"/>
      <c r="ET3116" s="206"/>
      <c r="EU3116" s="206"/>
      <c r="EV3116" s="206"/>
      <c r="EW3116" s="206"/>
      <c r="EX3116" s="206"/>
      <c r="EY3116" s="206"/>
      <c r="EZ3116" s="206"/>
      <c r="FA3116" s="206"/>
      <c r="FB3116" s="206"/>
      <c r="FC3116" s="206"/>
      <c r="FD3116" s="206"/>
      <c r="FE3116" s="206"/>
      <c r="FF3116" s="206"/>
      <c r="FG3116" s="206"/>
      <c r="FH3116" s="206"/>
      <c r="FI3116" s="206"/>
      <c r="FJ3116" s="206"/>
      <c r="FK3116" s="206"/>
      <c r="FL3116" s="206"/>
      <c r="FM3116" s="206"/>
      <c r="FN3116" s="206"/>
      <c r="FO3116" s="206"/>
      <c r="FP3116" s="206"/>
      <c r="FQ3116" s="206"/>
      <c r="FR3116" s="206"/>
      <c r="FS3116" s="206"/>
      <c r="FT3116" s="206"/>
      <c r="FU3116" s="206"/>
      <c r="FV3116" s="206"/>
      <c r="FW3116" s="206"/>
      <c r="FX3116" s="206"/>
      <c r="FY3116" s="206"/>
      <c r="FZ3116" s="206"/>
      <c r="GA3116" s="206"/>
      <c r="GB3116" s="206"/>
      <c r="GC3116" s="206"/>
      <c r="GD3116" s="206"/>
      <c r="GE3116" s="206"/>
      <c r="GF3116" s="206"/>
      <c r="GG3116" s="206"/>
      <c r="GH3116" s="206"/>
      <c r="GI3116" s="206"/>
      <c r="GJ3116" s="206"/>
      <c r="GK3116" s="206"/>
      <c r="GL3116" s="206"/>
      <c r="GM3116" s="206"/>
      <c r="GN3116" s="206"/>
      <c r="GO3116" s="206"/>
      <c r="GP3116" s="206"/>
      <c r="GQ3116" s="206"/>
      <c r="GR3116" s="206"/>
      <c r="GS3116" s="206"/>
      <c r="GT3116" s="206"/>
      <c r="GU3116" s="206"/>
      <c r="GV3116" s="206"/>
      <c r="GW3116" s="206"/>
      <c r="GX3116" s="206"/>
      <c r="GY3116" s="206"/>
      <c r="GZ3116" s="206"/>
      <c r="HA3116" s="206"/>
      <c r="HB3116" s="206"/>
      <c r="HC3116" s="206"/>
      <c r="HD3116" s="206"/>
      <c r="HE3116" s="206"/>
      <c r="HF3116" s="206"/>
      <c r="HG3116" s="206"/>
      <c r="HH3116" s="206"/>
      <c r="HI3116" s="206"/>
      <c r="HJ3116" s="206"/>
      <c r="HK3116" s="206"/>
      <c r="HL3116" s="206"/>
      <c r="HM3116" s="206"/>
      <c r="HN3116" s="206"/>
      <c r="HO3116" s="206"/>
      <c r="HP3116" s="206"/>
      <c r="HQ3116" s="206"/>
      <c r="HR3116" s="206"/>
      <c r="HS3116" s="206"/>
      <c r="HT3116" s="206"/>
      <c r="HU3116" s="206"/>
      <c r="HV3116" s="206"/>
      <c r="HW3116" s="206"/>
      <c r="HX3116" s="206"/>
      <c r="HY3116" s="206"/>
      <c r="HZ3116" s="206"/>
      <c r="IA3116" s="206"/>
      <c r="IB3116" s="206"/>
      <c r="IC3116" s="206"/>
      <c r="ID3116" s="206"/>
      <c r="IE3116" s="206"/>
      <c r="IF3116" s="206"/>
      <c r="IG3116" s="206"/>
      <c r="IH3116" s="206"/>
      <c r="II3116" s="206"/>
      <c r="IJ3116" s="206"/>
      <c r="IK3116" s="206"/>
      <c r="IL3116" s="206"/>
      <c r="IM3116" s="206"/>
      <c r="IN3116" s="206"/>
      <c r="IO3116" s="206"/>
      <c r="IP3116" s="206"/>
      <c r="IQ3116" s="206"/>
      <c r="IR3116" s="206"/>
      <c r="IS3116" s="206"/>
      <c r="IT3116" s="206"/>
      <c r="IU3116" s="206"/>
      <c r="IV3116" s="206"/>
      <c r="IW3116" s="206"/>
      <c r="IX3116" s="206"/>
      <c r="IY3116" s="206"/>
      <c r="IZ3116" s="206"/>
      <c r="JA3116" s="206"/>
      <c r="JB3116" s="206"/>
      <c r="JC3116" s="206"/>
      <c r="JD3116" s="206"/>
      <c r="JE3116" s="206"/>
      <c r="JF3116" s="206"/>
      <c r="JG3116" s="206"/>
      <c r="JH3116" s="206"/>
      <c r="JI3116" s="206"/>
      <c r="JJ3116" s="206"/>
      <c r="JK3116" s="206"/>
      <c r="JL3116" s="206"/>
      <c r="JM3116" s="206"/>
      <c r="JN3116" s="206"/>
      <c r="JO3116" s="206"/>
      <c r="JP3116" s="206"/>
      <c r="JQ3116" s="206"/>
      <c r="JR3116" s="206"/>
      <c r="JS3116" s="206"/>
      <c r="JT3116" s="206"/>
      <c r="JU3116" s="206"/>
      <c r="JV3116" s="206"/>
      <c r="JW3116" s="206"/>
      <c r="JX3116" s="206"/>
      <c r="JY3116" s="206"/>
      <c r="JZ3116" s="206"/>
      <c r="KA3116" s="206"/>
      <c r="KB3116" s="206"/>
      <c r="KC3116" s="206"/>
      <c r="KD3116" s="206"/>
      <c r="KE3116" s="206"/>
      <c r="KF3116" s="206"/>
      <c r="KG3116" s="206"/>
      <c r="KH3116" s="206"/>
      <c r="KI3116" s="206"/>
      <c r="KJ3116" s="206"/>
      <c r="KK3116" s="206"/>
      <c r="KL3116" s="206"/>
      <c r="KM3116" s="206"/>
      <c r="KN3116" s="206"/>
      <c r="KO3116" s="206"/>
      <c r="KP3116" s="206"/>
      <c r="KQ3116" s="206"/>
      <c r="KR3116" s="206"/>
      <c r="KS3116" s="206"/>
      <c r="KT3116" s="206"/>
      <c r="KU3116" s="206"/>
      <c r="KV3116" s="206"/>
      <c r="KW3116" s="206"/>
      <c r="KX3116" s="206"/>
      <c r="KY3116" s="206"/>
      <c r="KZ3116" s="206"/>
      <c r="LA3116" s="206"/>
      <c r="LB3116" s="206"/>
      <c r="LC3116" s="206"/>
      <c r="LD3116" s="206"/>
      <c r="LE3116" s="206"/>
      <c r="LF3116" s="206"/>
      <c r="LG3116" s="206"/>
      <c r="LH3116" s="206"/>
      <c r="LI3116" s="206"/>
      <c r="LJ3116" s="206"/>
      <c r="LK3116" s="206"/>
      <c r="LL3116" s="206"/>
      <c r="LM3116" s="206"/>
      <c r="LN3116" s="206"/>
      <c r="LO3116" s="206"/>
      <c r="LP3116" s="206"/>
      <c r="LQ3116" s="206"/>
      <c r="LR3116" s="206"/>
      <c r="LS3116" s="206"/>
      <c r="LT3116" s="206"/>
      <c r="LU3116" s="206"/>
      <c r="LV3116" s="206"/>
      <c r="LW3116" s="206"/>
      <c r="LX3116" s="206"/>
      <c r="LY3116" s="206"/>
      <c r="LZ3116" s="206"/>
      <c r="MA3116" s="206"/>
      <c r="MB3116" s="206"/>
      <c r="MC3116" s="206"/>
      <c r="MD3116" s="206"/>
      <c r="ME3116" s="206"/>
      <c r="MF3116" s="206"/>
      <c r="MG3116" s="206"/>
      <c r="MH3116" s="206"/>
      <c r="MI3116" s="206"/>
      <c r="MJ3116" s="206"/>
      <c r="MK3116" s="206"/>
      <c r="ML3116" s="206"/>
      <c r="MM3116" s="206"/>
      <c r="MN3116" s="206"/>
      <c r="MO3116" s="206"/>
      <c r="MP3116" s="206"/>
      <c r="MQ3116" s="206"/>
      <c r="MR3116" s="206"/>
      <c r="MS3116" s="206"/>
      <c r="MT3116" s="206"/>
      <c r="MU3116" s="206"/>
      <c r="MV3116" s="206"/>
      <c r="MW3116" s="206"/>
      <c r="MX3116" s="206"/>
      <c r="MY3116" s="206"/>
      <c r="MZ3116" s="206"/>
      <c r="NA3116" s="206"/>
      <c r="NB3116" s="206"/>
      <c r="NC3116" s="206"/>
      <c r="ND3116" s="206"/>
      <c r="NE3116" s="206"/>
      <c r="NF3116" s="206"/>
      <c r="NG3116" s="206"/>
      <c r="NH3116" s="206"/>
      <c r="NI3116" s="206"/>
      <c r="NJ3116" s="206"/>
      <c r="NK3116" s="206"/>
      <c r="NL3116" s="206"/>
      <c r="NM3116" s="206"/>
      <c r="NN3116" s="206"/>
      <c r="NO3116" s="206"/>
      <c r="NP3116" s="206"/>
      <c r="NQ3116" s="206"/>
      <c r="NR3116" s="206"/>
      <c r="NS3116" s="206"/>
      <c r="NT3116" s="206"/>
      <c r="NU3116" s="206"/>
      <c r="NV3116" s="206"/>
      <c r="NW3116" s="206"/>
      <c r="NX3116" s="206"/>
      <c r="NY3116" s="206"/>
      <c r="NZ3116" s="206"/>
      <c r="OA3116" s="206"/>
      <c r="OB3116" s="206"/>
      <c r="OC3116" s="206"/>
      <c r="OD3116" s="206"/>
      <c r="OE3116" s="206"/>
      <c r="OF3116" s="206"/>
      <c r="OG3116" s="206"/>
      <c r="OH3116" s="206"/>
      <c r="OI3116" s="206"/>
      <c r="OJ3116" s="206"/>
      <c r="OK3116" s="206"/>
      <c r="OL3116" s="206"/>
      <c r="OM3116" s="206"/>
      <c r="ON3116" s="206"/>
      <c r="OO3116" s="206"/>
      <c r="OP3116" s="206"/>
      <c r="OQ3116" s="206"/>
      <c r="OR3116" s="206"/>
      <c r="OS3116" s="206"/>
      <c r="OT3116" s="206"/>
      <c r="OU3116" s="206"/>
      <c r="OV3116" s="206"/>
      <c r="OW3116" s="206"/>
      <c r="OX3116" s="206"/>
      <c r="OY3116" s="206"/>
      <c r="OZ3116" s="206"/>
      <c r="PA3116" s="206"/>
      <c r="PB3116" s="206"/>
      <c r="PC3116" s="206"/>
      <c r="PD3116" s="206"/>
      <c r="PE3116" s="206"/>
      <c r="PF3116" s="206"/>
      <c r="PG3116" s="206"/>
      <c r="PH3116" s="206"/>
      <c r="PI3116" s="206"/>
      <c r="PJ3116" s="206"/>
      <c r="PK3116" s="206"/>
      <c r="PL3116" s="206"/>
      <c r="PM3116" s="206"/>
      <c r="PN3116" s="206"/>
      <c r="PO3116" s="206"/>
      <c r="PP3116" s="206"/>
      <c r="PQ3116" s="206"/>
      <c r="PR3116" s="206"/>
      <c r="PS3116" s="206"/>
      <c r="PT3116" s="206"/>
      <c r="PU3116" s="206"/>
      <c r="PV3116" s="206"/>
      <c r="PW3116" s="206"/>
      <c r="PX3116" s="206"/>
      <c r="PY3116" s="206"/>
      <c r="PZ3116" s="206"/>
      <c r="QA3116" s="206"/>
      <c r="QB3116" s="206"/>
      <c r="QC3116" s="206"/>
      <c r="QD3116" s="206"/>
      <c r="QE3116" s="206"/>
      <c r="QF3116" s="206"/>
      <c r="QG3116" s="206"/>
      <c r="QH3116" s="206"/>
      <c r="QI3116" s="206"/>
      <c r="QJ3116" s="206"/>
      <c r="QK3116" s="206"/>
      <c r="QL3116" s="206"/>
      <c r="QM3116" s="206"/>
      <c r="QN3116" s="206"/>
      <c r="QO3116" s="206"/>
      <c r="QP3116" s="206"/>
      <c r="QQ3116" s="206"/>
      <c r="QR3116" s="206"/>
      <c r="QS3116" s="206"/>
      <c r="QT3116" s="206"/>
      <c r="QU3116" s="206"/>
      <c r="QV3116" s="206"/>
      <c r="QW3116" s="206"/>
      <c r="QX3116" s="206"/>
      <c r="QY3116" s="206"/>
      <c r="QZ3116" s="206"/>
      <c r="RA3116" s="206"/>
      <c r="RB3116" s="206"/>
      <c r="RC3116" s="206"/>
      <c r="RD3116" s="206"/>
      <c r="RE3116" s="206"/>
      <c r="RF3116" s="206"/>
      <c r="RG3116" s="206"/>
      <c r="RH3116" s="206"/>
      <c r="RI3116" s="206"/>
      <c r="RJ3116" s="206"/>
      <c r="RK3116" s="206"/>
      <c r="RL3116" s="206"/>
      <c r="RM3116" s="206"/>
      <c r="RN3116" s="206"/>
      <c r="RO3116" s="206"/>
      <c r="RP3116" s="206"/>
      <c r="RQ3116" s="206"/>
      <c r="RR3116" s="206"/>
      <c r="RS3116" s="206"/>
      <c r="RT3116" s="206"/>
      <c r="RU3116" s="206"/>
      <c r="RV3116" s="206"/>
      <c r="RW3116" s="206"/>
      <c r="RX3116" s="206"/>
      <c r="RY3116" s="206"/>
      <c r="RZ3116" s="206"/>
      <c r="SA3116" s="206"/>
      <c r="SB3116" s="206"/>
      <c r="SC3116" s="206"/>
      <c r="SD3116" s="206"/>
      <c r="SE3116" s="206"/>
      <c r="SF3116" s="206"/>
      <c r="SG3116" s="206"/>
      <c r="SH3116" s="206"/>
      <c r="SI3116" s="206"/>
      <c r="SJ3116" s="206"/>
      <c r="SK3116" s="206"/>
      <c r="SL3116" s="206"/>
      <c r="SM3116" s="206"/>
      <c r="SN3116" s="206"/>
      <c r="SO3116" s="206"/>
      <c r="SP3116" s="206"/>
      <c r="SQ3116" s="206"/>
      <c r="SR3116" s="206"/>
      <c r="SS3116" s="206"/>
      <c r="ST3116" s="206"/>
      <c r="SU3116" s="206"/>
      <c r="SV3116" s="206"/>
      <c r="SW3116" s="206"/>
      <c r="SX3116" s="206"/>
      <c r="SY3116" s="206"/>
      <c r="SZ3116" s="206"/>
      <c r="TA3116" s="206"/>
      <c r="TB3116" s="206"/>
      <c r="TC3116" s="206"/>
      <c r="TD3116" s="206"/>
      <c r="TE3116" s="206"/>
      <c r="TF3116" s="206"/>
      <c r="TG3116" s="206"/>
      <c r="TH3116" s="206"/>
      <c r="TI3116" s="206"/>
      <c r="TJ3116" s="206"/>
      <c r="TK3116" s="206"/>
      <c r="TL3116" s="206"/>
      <c r="TM3116" s="206"/>
      <c r="TN3116" s="206"/>
      <c r="TO3116" s="206"/>
      <c r="TP3116" s="206"/>
      <c r="TQ3116" s="206"/>
      <c r="TR3116" s="206"/>
      <c r="TS3116" s="206"/>
      <c r="TT3116" s="206"/>
      <c r="TU3116" s="206"/>
      <c r="TV3116" s="206"/>
      <c r="TW3116" s="206"/>
      <c r="TX3116" s="206"/>
      <c r="TY3116" s="206"/>
      <c r="TZ3116" s="206"/>
      <c r="UA3116" s="206"/>
      <c r="UB3116" s="206"/>
      <c r="UC3116" s="206"/>
      <c r="UD3116" s="206"/>
      <c r="UE3116" s="206"/>
      <c r="UF3116" s="206"/>
      <c r="UG3116" s="206"/>
      <c r="UH3116" s="206"/>
      <c r="UI3116" s="206"/>
      <c r="UJ3116" s="206"/>
      <c r="UK3116" s="206"/>
      <c r="UL3116" s="206"/>
      <c r="UM3116" s="206"/>
      <c r="UN3116" s="206"/>
      <c r="UO3116" s="206"/>
      <c r="UP3116" s="206"/>
      <c r="UQ3116" s="206"/>
      <c r="UR3116" s="206"/>
      <c r="US3116" s="206"/>
      <c r="UT3116" s="206"/>
      <c r="UU3116" s="206"/>
      <c r="UV3116" s="206"/>
      <c r="UW3116" s="206"/>
      <c r="UX3116" s="206"/>
      <c r="UY3116" s="206"/>
      <c r="UZ3116" s="206"/>
      <c r="VA3116" s="206"/>
      <c r="VB3116" s="206"/>
      <c r="VC3116" s="206"/>
      <c r="VD3116" s="206"/>
      <c r="VE3116" s="206"/>
      <c r="VF3116" s="206"/>
      <c r="VG3116" s="206"/>
      <c r="VH3116" s="206"/>
      <c r="VI3116" s="206"/>
      <c r="VJ3116" s="206"/>
      <c r="VK3116" s="206"/>
      <c r="VL3116" s="206"/>
      <c r="VM3116" s="206"/>
      <c r="VN3116" s="206"/>
      <c r="VO3116" s="206"/>
      <c r="VP3116" s="206"/>
      <c r="VQ3116" s="206"/>
      <c r="VR3116" s="206"/>
      <c r="VS3116" s="206"/>
      <c r="VT3116" s="206"/>
      <c r="VU3116" s="206"/>
      <c r="VV3116" s="206"/>
      <c r="VW3116" s="206"/>
      <c r="VX3116" s="206"/>
      <c r="VY3116" s="206"/>
      <c r="VZ3116" s="206"/>
      <c r="WA3116" s="206"/>
      <c r="WB3116" s="206"/>
      <c r="WC3116" s="206"/>
      <c r="WD3116" s="206"/>
      <c r="WE3116" s="206"/>
      <c r="WF3116" s="206"/>
      <c r="WG3116" s="206"/>
      <c r="WH3116" s="206"/>
      <c r="WI3116" s="206"/>
      <c r="WJ3116" s="206"/>
      <c r="WK3116" s="206"/>
      <c r="WL3116" s="206"/>
      <c r="WM3116" s="206"/>
      <c r="WN3116" s="206"/>
      <c r="WO3116" s="206"/>
      <c r="WP3116" s="206"/>
      <c r="WQ3116" s="206"/>
      <c r="WR3116" s="206"/>
      <c r="WS3116" s="206"/>
      <c r="WT3116" s="206"/>
      <c r="WU3116" s="206"/>
      <c r="WV3116" s="206"/>
      <c r="WW3116" s="206"/>
      <c r="WX3116" s="206"/>
      <c r="WY3116" s="206"/>
      <c r="WZ3116" s="206"/>
      <c r="XA3116" s="206"/>
      <c r="XB3116" s="206"/>
      <c r="XC3116" s="206"/>
      <c r="XD3116" s="206"/>
      <c r="XE3116" s="206"/>
      <c r="XF3116" s="206"/>
      <c r="XG3116" s="206"/>
      <c r="XH3116" s="206"/>
      <c r="XI3116" s="206"/>
      <c r="XJ3116" s="206"/>
      <c r="XK3116" s="206"/>
      <c r="XL3116" s="206"/>
      <c r="XM3116" s="206"/>
      <c r="XN3116" s="206"/>
      <c r="XO3116" s="206"/>
      <c r="XP3116" s="206"/>
      <c r="XQ3116" s="206"/>
      <c r="XR3116" s="206"/>
      <c r="XS3116" s="206"/>
      <c r="XT3116" s="206"/>
      <c r="XU3116" s="206"/>
      <c r="XV3116" s="206"/>
      <c r="XW3116" s="206"/>
      <c r="XX3116" s="206"/>
      <c r="XY3116" s="206"/>
      <c r="XZ3116" s="206"/>
      <c r="YA3116" s="206"/>
      <c r="YB3116" s="206"/>
      <c r="YC3116" s="206"/>
      <c r="YD3116" s="206"/>
      <c r="YE3116" s="206"/>
      <c r="YF3116" s="206"/>
      <c r="YG3116" s="206"/>
      <c r="YH3116" s="206"/>
      <c r="YI3116" s="206"/>
      <c r="YJ3116" s="206"/>
      <c r="YK3116" s="206"/>
      <c r="YL3116" s="206"/>
      <c r="YM3116" s="206"/>
      <c r="YN3116" s="206"/>
      <c r="YO3116" s="206"/>
      <c r="YP3116" s="206"/>
      <c r="YQ3116" s="206"/>
      <c r="YR3116" s="206"/>
      <c r="YS3116" s="206"/>
      <c r="YT3116" s="206"/>
      <c r="YU3116" s="206"/>
      <c r="YV3116" s="206"/>
      <c r="YW3116" s="206"/>
      <c r="YX3116" s="206"/>
      <c r="YY3116" s="206"/>
      <c r="YZ3116" s="206"/>
      <c r="ZA3116" s="206"/>
      <c r="ZB3116" s="206"/>
      <c r="ZC3116" s="206"/>
      <c r="ZD3116" s="206"/>
      <c r="ZE3116" s="206"/>
      <c r="ZF3116" s="206"/>
      <c r="ZG3116" s="206"/>
      <c r="ZH3116" s="206"/>
      <c r="ZI3116" s="206"/>
      <c r="ZJ3116" s="206"/>
      <c r="ZK3116" s="206"/>
      <c r="ZL3116" s="206"/>
      <c r="ZM3116" s="206"/>
      <c r="ZN3116" s="206"/>
      <c r="ZO3116" s="206"/>
      <c r="ZP3116" s="206"/>
      <c r="ZQ3116" s="206"/>
      <c r="ZR3116" s="206"/>
      <c r="ZS3116" s="206"/>
      <c r="ZT3116" s="206"/>
      <c r="ZU3116" s="206"/>
      <c r="ZV3116" s="206"/>
      <c r="ZW3116" s="206"/>
      <c r="ZX3116" s="206"/>
      <c r="ZY3116" s="206"/>
      <c r="ZZ3116" s="206"/>
      <c r="AAA3116" s="206"/>
      <c r="AAB3116" s="206"/>
      <c r="AAC3116" s="206"/>
      <c r="AAD3116" s="206"/>
      <c r="AAE3116" s="206"/>
      <c r="AAF3116" s="206"/>
      <c r="AAG3116" s="206"/>
      <c r="AAH3116" s="206"/>
      <c r="AAI3116" s="206"/>
      <c r="AAJ3116" s="206"/>
      <c r="AAK3116" s="206"/>
      <c r="AAL3116" s="206"/>
      <c r="AAM3116" s="206"/>
      <c r="AAN3116" s="206"/>
      <c r="AAO3116" s="206"/>
      <c r="AAP3116" s="206"/>
      <c r="AAQ3116" s="206"/>
      <c r="AAR3116" s="206"/>
      <c r="AAS3116" s="206"/>
      <c r="AAT3116" s="206"/>
      <c r="AAU3116" s="206"/>
      <c r="AAV3116" s="206"/>
      <c r="AAW3116" s="206"/>
      <c r="AAX3116" s="206"/>
      <c r="AAY3116" s="206"/>
      <c r="AAZ3116" s="206"/>
      <c r="ABA3116" s="206"/>
      <c r="ABB3116" s="206"/>
      <c r="ABC3116" s="206"/>
      <c r="ABD3116" s="206"/>
      <c r="ABE3116" s="206"/>
      <c r="ABF3116" s="206"/>
      <c r="ABG3116" s="206"/>
      <c r="ABH3116" s="206"/>
      <c r="ABI3116" s="206"/>
      <c r="ABJ3116" s="206"/>
      <c r="ABK3116" s="206"/>
      <c r="ABL3116" s="206"/>
      <c r="ABM3116" s="206"/>
      <c r="ABN3116" s="206"/>
      <c r="ABO3116" s="206"/>
      <c r="ABP3116" s="206"/>
      <c r="ABQ3116" s="206"/>
      <c r="ABR3116" s="206"/>
      <c r="ABS3116" s="206"/>
      <c r="ABT3116" s="206"/>
      <c r="ABU3116" s="206"/>
      <c r="ABV3116" s="206"/>
      <c r="ABW3116" s="206"/>
      <c r="ABX3116" s="206"/>
      <c r="ABY3116" s="206"/>
      <c r="ABZ3116" s="206"/>
      <c r="ACA3116" s="206"/>
      <c r="ACB3116" s="206"/>
      <c r="ACC3116" s="206"/>
      <c r="ACD3116" s="206"/>
      <c r="ACE3116" s="206"/>
      <c r="ACF3116" s="206"/>
      <c r="ACG3116" s="206"/>
      <c r="ACH3116" s="206"/>
      <c r="ACI3116" s="206"/>
      <c r="ACJ3116" s="206"/>
      <c r="ACK3116" s="206"/>
      <c r="ACL3116" s="206"/>
      <c r="ACM3116" s="206"/>
      <c r="ACN3116" s="206"/>
      <c r="ACO3116" s="206"/>
      <c r="ACP3116" s="206"/>
      <c r="ACQ3116" s="206"/>
      <c r="ACR3116" s="206"/>
      <c r="ACS3116" s="206"/>
      <c r="ACT3116" s="206"/>
      <c r="ACU3116" s="206"/>
      <c r="ACV3116" s="206"/>
      <c r="ACW3116" s="206"/>
      <c r="ACX3116" s="206"/>
      <c r="ACY3116" s="206"/>
      <c r="ACZ3116" s="206"/>
      <c r="ADA3116" s="206"/>
      <c r="ADB3116" s="206"/>
      <c r="ADC3116" s="206"/>
      <c r="ADD3116" s="206"/>
      <c r="ADE3116" s="206"/>
      <c r="ADF3116" s="206"/>
      <c r="ADG3116" s="206"/>
      <c r="ADH3116" s="206"/>
      <c r="ADI3116" s="206"/>
      <c r="ADJ3116" s="206"/>
      <c r="ADK3116" s="206"/>
      <c r="ADL3116" s="206"/>
      <c r="ADM3116" s="206"/>
      <c r="ADN3116" s="206"/>
      <c r="ADO3116" s="206"/>
      <c r="ADP3116" s="206"/>
      <c r="ADQ3116" s="206"/>
      <c r="ADR3116" s="206"/>
      <c r="ADS3116" s="206"/>
      <c r="ADT3116" s="206"/>
      <c r="ADU3116" s="206"/>
      <c r="ADV3116" s="206"/>
      <c r="ADW3116" s="206"/>
      <c r="ADX3116" s="206"/>
      <c r="ADY3116" s="206"/>
      <c r="ADZ3116" s="206"/>
      <c r="AEA3116" s="206"/>
      <c r="AEB3116" s="206"/>
      <c r="AEC3116" s="206"/>
      <c r="AED3116" s="206"/>
      <c r="AEE3116" s="206"/>
      <c r="AEF3116" s="206"/>
      <c r="AEG3116" s="206"/>
      <c r="AEH3116" s="206"/>
      <c r="AEI3116" s="206"/>
      <c r="AEJ3116" s="206"/>
      <c r="AEK3116" s="206"/>
      <c r="AEL3116" s="206"/>
      <c r="AEM3116" s="206"/>
      <c r="AEN3116" s="206"/>
      <c r="AEO3116" s="206"/>
      <c r="AEP3116" s="206"/>
      <c r="AEQ3116" s="206"/>
      <c r="AER3116" s="206"/>
      <c r="AES3116" s="206"/>
      <c r="AET3116" s="206"/>
      <c r="AEU3116" s="206"/>
      <c r="AEV3116" s="206"/>
      <c r="AEW3116" s="206"/>
      <c r="AEX3116" s="206"/>
      <c r="AEY3116" s="206"/>
      <c r="AEZ3116" s="206"/>
      <c r="AFA3116" s="206"/>
      <c r="AFB3116" s="206"/>
      <c r="AFC3116" s="206"/>
      <c r="AFD3116" s="206"/>
      <c r="AFE3116" s="206"/>
      <c r="AFF3116" s="206"/>
      <c r="AFG3116" s="206"/>
      <c r="AFH3116" s="206"/>
      <c r="AFI3116" s="206"/>
      <c r="AFJ3116" s="206"/>
      <c r="AFK3116" s="206"/>
      <c r="AFL3116" s="206"/>
      <c r="AFM3116" s="206"/>
      <c r="AFN3116" s="206"/>
      <c r="AFO3116" s="206"/>
      <c r="AFP3116" s="206"/>
      <c r="AFQ3116" s="206"/>
      <c r="AFR3116" s="206"/>
      <c r="AFS3116" s="206"/>
      <c r="AFT3116" s="206"/>
      <c r="AFU3116" s="206"/>
      <c r="AFV3116" s="206"/>
      <c r="AFW3116" s="206"/>
      <c r="AFX3116" s="206"/>
      <c r="AFY3116" s="206"/>
      <c r="AFZ3116" s="206"/>
      <c r="AGA3116" s="206"/>
      <c r="AGB3116" s="206"/>
      <c r="AGC3116" s="206"/>
      <c r="AGD3116" s="206"/>
      <c r="AGE3116" s="206"/>
      <c r="AGF3116" s="206"/>
      <c r="AGG3116" s="206"/>
      <c r="AGH3116" s="206"/>
      <c r="AGI3116" s="206"/>
      <c r="AGJ3116" s="206"/>
      <c r="AGK3116" s="206"/>
      <c r="AGL3116" s="206"/>
      <c r="AGM3116" s="206"/>
      <c r="AGN3116" s="206"/>
      <c r="AGO3116" s="206"/>
      <c r="AGP3116" s="206"/>
      <c r="AGQ3116" s="206"/>
      <c r="AGR3116" s="206"/>
      <c r="AGS3116" s="206"/>
      <c r="AGT3116" s="206"/>
      <c r="AGU3116" s="206"/>
      <c r="AGV3116" s="206"/>
      <c r="AGW3116" s="206"/>
      <c r="AGX3116" s="206"/>
      <c r="AGY3116" s="206"/>
      <c r="AGZ3116" s="206"/>
      <c r="AHA3116" s="206"/>
      <c r="AHB3116" s="206"/>
      <c r="AHC3116" s="206"/>
      <c r="AHD3116" s="206"/>
      <c r="AHE3116" s="206"/>
      <c r="AHF3116" s="206"/>
      <c r="AHG3116" s="206"/>
      <c r="AHH3116" s="206"/>
      <c r="AHI3116" s="206"/>
      <c r="AHJ3116" s="206"/>
      <c r="AHK3116" s="206"/>
      <c r="AHL3116" s="206"/>
      <c r="AHM3116" s="206"/>
      <c r="AHN3116" s="206"/>
      <c r="AHO3116" s="206"/>
      <c r="AHP3116" s="206"/>
      <c r="AHQ3116" s="206"/>
      <c r="AHR3116" s="206"/>
      <c r="AHS3116" s="206"/>
      <c r="AHT3116" s="206"/>
      <c r="AHU3116" s="206"/>
      <c r="AHV3116" s="206"/>
      <c r="AHW3116" s="206"/>
      <c r="AHX3116" s="206"/>
      <c r="AHY3116" s="206"/>
      <c r="AHZ3116" s="206"/>
      <c r="AIA3116" s="206"/>
      <c r="AIB3116" s="206"/>
      <c r="AIC3116" s="206"/>
      <c r="AID3116" s="206"/>
      <c r="AIE3116" s="206"/>
      <c r="AIF3116" s="206"/>
      <c r="AIG3116" s="206"/>
      <c r="AIH3116" s="206"/>
      <c r="AII3116" s="206"/>
      <c r="AIJ3116" s="206"/>
      <c r="AIK3116" s="206"/>
      <c r="AIL3116" s="206"/>
      <c r="AIM3116" s="206"/>
      <c r="AIN3116" s="206"/>
      <c r="AIO3116" s="206"/>
      <c r="AIP3116" s="206"/>
      <c r="AIQ3116" s="206"/>
      <c r="AIR3116" s="206"/>
      <c r="AIS3116" s="206"/>
      <c r="AIT3116" s="206"/>
      <c r="AIU3116" s="206"/>
      <c r="AIV3116" s="206"/>
      <c r="AIW3116" s="206"/>
      <c r="AIX3116" s="206"/>
      <c r="AIY3116" s="206"/>
      <c r="AIZ3116" s="206"/>
      <c r="AJA3116" s="206"/>
      <c r="AJB3116" s="206"/>
      <c r="AJC3116" s="206"/>
      <c r="AJD3116" s="206"/>
      <c r="AJE3116" s="206"/>
      <c r="AJF3116" s="206"/>
      <c r="AJG3116" s="206"/>
      <c r="AJH3116" s="206"/>
      <c r="AJI3116" s="206"/>
      <c r="AJJ3116" s="206"/>
      <c r="AJK3116" s="206"/>
      <c r="AJL3116" s="206"/>
      <c r="AJM3116" s="206"/>
      <c r="AJN3116" s="206"/>
      <c r="AJO3116" s="206"/>
      <c r="AJP3116" s="206"/>
      <c r="AJQ3116" s="206"/>
      <c r="AJR3116" s="206"/>
      <c r="AJS3116" s="206"/>
      <c r="AJT3116" s="206"/>
      <c r="AJU3116" s="206"/>
      <c r="AJV3116" s="206"/>
      <c r="AJW3116" s="206"/>
      <c r="AJX3116" s="206"/>
      <c r="AJY3116" s="206"/>
      <c r="AJZ3116" s="206"/>
      <c r="AKA3116" s="206"/>
      <c r="AKB3116" s="206"/>
      <c r="AKC3116" s="206"/>
      <c r="AKD3116" s="206"/>
      <c r="AKE3116" s="206"/>
      <c r="AKF3116" s="206"/>
      <c r="AKG3116" s="206"/>
      <c r="AKH3116" s="206"/>
      <c r="AKI3116" s="206"/>
      <c r="AKJ3116" s="206"/>
      <c r="AKK3116" s="206"/>
      <c r="AKL3116" s="206"/>
      <c r="AKM3116" s="206"/>
      <c r="AKN3116" s="206"/>
      <c r="AKO3116" s="206"/>
      <c r="AKP3116" s="206"/>
      <c r="AKQ3116" s="206"/>
      <c r="AKR3116" s="206"/>
      <c r="AKS3116" s="206"/>
      <c r="AKT3116" s="206"/>
      <c r="AKU3116" s="206"/>
      <c r="AKV3116" s="206"/>
      <c r="AKW3116" s="206"/>
      <c r="AKX3116" s="206"/>
      <c r="AKY3116" s="206"/>
      <c r="AKZ3116" s="206"/>
      <c r="ALA3116" s="206"/>
      <c r="ALB3116" s="206"/>
      <c r="ALC3116" s="206"/>
      <c r="ALD3116" s="206"/>
      <c r="ALE3116" s="206"/>
      <c r="ALF3116" s="206"/>
      <c r="ALG3116" s="206"/>
      <c r="ALH3116" s="206"/>
      <c r="ALI3116" s="206"/>
      <c r="ALJ3116" s="206"/>
      <c r="ALK3116" s="206"/>
      <c r="ALL3116" s="206"/>
      <c r="ALM3116" s="206"/>
      <c r="ALN3116" s="206"/>
      <c r="ALO3116" s="206"/>
      <c r="ALP3116" s="206"/>
      <c r="ALQ3116" s="206"/>
      <c r="ALR3116" s="206"/>
      <c r="ALS3116" s="206"/>
      <c r="ALT3116" s="206"/>
      <c r="ALU3116" s="206"/>
      <c r="ALV3116" s="206"/>
      <c r="ALW3116" s="206"/>
      <c r="ALX3116" s="206"/>
      <c r="ALY3116" s="206"/>
      <c r="ALZ3116" s="206"/>
      <c r="AMA3116" s="206"/>
      <c r="AMB3116" s="206"/>
      <c r="AMC3116" s="206"/>
      <c r="AMD3116" s="206"/>
      <c r="AME3116" s="206"/>
      <c r="AMF3116" s="206"/>
      <c r="AMG3116" s="206"/>
      <c r="AMH3116" s="206"/>
      <c r="AMI3116" s="206"/>
      <c r="AMJ3116" s="206"/>
      <c r="AMK3116" s="206"/>
      <c r="AML3116" s="206"/>
      <c r="AMM3116" s="206"/>
      <c r="AMN3116" s="206"/>
      <c r="AMO3116" s="206"/>
      <c r="AMP3116" s="206"/>
      <c r="AMQ3116" s="206"/>
      <c r="AMR3116" s="206"/>
      <c r="AMS3116" s="206"/>
      <c r="AMT3116" s="206"/>
      <c r="AMU3116" s="206"/>
      <c r="AMV3116" s="206"/>
      <c r="AMW3116" s="206"/>
      <c r="AMX3116" s="206"/>
      <c r="AMY3116" s="206"/>
      <c r="AMZ3116" s="206"/>
      <c r="ANA3116" s="206"/>
      <c r="ANB3116" s="206"/>
      <c r="ANC3116" s="206"/>
      <c r="AND3116" s="206"/>
      <c r="ANE3116" s="206"/>
      <c r="ANF3116" s="206"/>
      <c r="ANG3116" s="206"/>
      <c r="ANH3116" s="206"/>
      <c r="ANI3116" s="206"/>
      <c r="ANJ3116" s="206"/>
      <c r="ANK3116" s="206"/>
      <c r="ANL3116" s="206"/>
      <c r="ANM3116" s="206"/>
      <c r="ANN3116" s="206"/>
      <c r="ANO3116" s="206"/>
      <c r="ANP3116" s="206"/>
      <c r="ANQ3116" s="206"/>
      <c r="ANR3116" s="206"/>
      <c r="ANS3116" s="206"/>
      <c r="ANT3116" s="206"/>
      <c r="ANU3116" s="206"/>
      <c r="ANV3116" s="206"/>
      <c r="ANW3116" s="206"/>
      <c r="ANX3116" s="206"/>
      <c r="ANY3116" s="206"/>
      <c r="ANZ3116" s="206"/>
      <c r="AOA3116" s="206"/>
      <c r="AOB3116" s="206"/>
      <c r="AOC3116" s="206"/>
      <c r="AOD3116" s="206"/>
      <c r="AOE3116" s="206"/>
      <c r="AOF3116" s="206"/>
      <c r="AOG3116" s="206"/>
      <c r="AOH3116" s="206"/>
      <c r="AOI3116" s="206"/>
      <c r="AOJ3116" s="206"/>
      <c r="AOK3116" s="206"/>
      <c r="AOL3116" s="206"/>
      <c r="AOM3116" s="206"/>
      <c r="AON3116" s="206"/>
      <c r="AOO3116" s="206"/>
      <c r="AOP3116" s="206"/>
      <c r="AOQ3116" s="206"/>
      <c r="AOR3116" s="206"/>
      <c r="AOS3116" s="206"/>
      <c r="AOT3116" s="206"/>
      <c r="AOU3116" s="206"/>
      <c r="AOV3116" s="206"/>
      <c r="AOW3116" s="206"/>
      <c r="AOX3116" s="206"/>
      <c r="AOY3116" s="206"/>
      <c r="AOZ3116" s="206"/>
      <c r="APA3116" s="206"/>
      <c r="APB3116" s="206"/>
      <c r="APC3116" s="206"/>
      <c r="APD3116" s="206"/>
      <c r="APE3116" s="206"/>
      <c r="APF3116" s="206"/>
      <c r="APG3116" s="206"/>
      <c r="APH3116" s="206"/>
      <c r="API3116" s="206"/>
      <c r="APJ3116" s="206"/>
      <c r="APK3116" s="206"/>
      <c r="APL3116" s="206"/>
      <c r="APM3116" s="206"/>
      <c r="APN3116" s="206"/>
      <c r="APO3116" s="206"/>
      <c r="APP3116" s="206"/>
      <c r="APQ3116" s="206"/>
      <c r="APR3116" s="206"/>
      <c r="APS3116" s="206"/>
      <c r="APT3116" s="206"/>
      <c r="APU3116" s="206"/>
      <c r="APV3116" s="206"/>
      <c r="APW3116" s="206"/>
      <c r="APX3116" s="206"/>
      <c r="APY3116" s="206"/>
      <c r="APZ3116" s="206"/>
      <c r="AQA3116" s="206"/>
      <c r="AQB3116" s="206"/>
      <c r="AQC3116" s="206"/>
      <c r="AQD3116" s="206"/>
      <c r="AQE3116" s="206"/>
      <c r="AQF3116" s="206"/>
      <c r="AQG3116" s="206"/>
      <c r="AQH3116" s="206"/>
      <c r="AQI3116" s="206"/>
      <c r="AQJ3116" s="206"/>
      <c r="AQK3116" s="206"/>
      <c r="AQL3116" s="206"/>
      <c r="AQM3116" s="206"/>
      <c r="AQN3116" s="206"/>
      <c r="AQO3116" s="206"/>
      <c r="AQP3116" s="206"/>
      <c r="AQQ3116" s="206"/>
      <c r="AQR3116" s="206"/>
      <c r="AQS3116" s="206"/>
      <c r="AQT3116" s="206"/>
      <c r="AQU3116" s="206"/>
      <c r="AQV3116" s="206"/>
      <c r="AQW3116" s="206"/>
      <c r="AQX3116" s="206"/>
      <c r="AQY3116" s="206"/>
      <c r="AQZ3116" s="206"/>
      <c r="ARA3116" s="206"/>
      <c r="ARB3116" s="206"/>
      <c r="ARC3116" s="206"/>
      <c r="ARD3116" s="206"/>
      <c r="ARE3116" s="206"/>
      <c r="ARF3116" s="206"/>
      <c r="ARG3116" s="206"/>
      <c r="ARH3116" s="206"/>
      <c r="ARI3116" s="206"/>
      <c r="ARJ3116" s="206"/>
      <c r="ARK3116" s="206"/>
      <c r="ARL3116" s="206"/>
      <c r="ARM3116" s="206"/>
      <c r="ARN3116" s="206"/>
      <c r="ARO3116" s="206"/>
      <c r="ARP3116" s="206"/>
      <c r="ARQ3116" s="206"/>
      <c r="ARR3116" s="206"/>
      <c r="ARS3116" s="206"/>
      <c r="ART3116" s="206"/>
      <c r="ARU3116" s="206"/>
      <c r="ARV3116" s="206"/>
      <c r="ARW3116" s="206"/>
      <c r="ARX3116" s="206"/>
      <c r="ARY3116" s="206"/>
      <c r="ARZ3116" s="206"/>
      <c r="ASA3116" s="206"/>
      <c r="ASB3116" s="206"/>
      <c r="ASC3116" s="206"/>
      <c r="ASD3116" s="206"/>
      <c r="ASE3116" s="206"/>
      <c r="ASF3116" s="206"/>
      <c r="ASG3116" s="206"/>
      <c r="ASH3116" s="206"/>
      <c r="ASI3116" s="206"/>
      <c r="ASJ3116" s="206"/>
      <c r="ASK3116" s="206"/>
      <c r="ASL3116" s="206"/>
      <c r="ASM3116" s="206"/>
      <c r="ASN3116" s="206"/>
      <c r="ASO3116" s="206"/>
      <c r="ASP3116" s="206"/>
      <c r="ASQ3116" s="206"/>
      <c r="ASR3116" s="206"/>
      <c r="ASS3116" s="206"/>
      <c r="AST3116" s="206"/>
      <c r="ASU3116" s="206"/>
      <c r="ASV3116" s="206"/>
      <c r="ASW3116" s="206"/>
      <c r="ASX3116" s="206"/>
      <c r="ASY3116" s="206"/>
      <c r="ASZ3116" s="206"/>
      <c r="ATA3116" s="206"/>
      <c r="ATB3116" s="206"/>
      <c r="ATC3116" s="206"/>
      <c r="ATD3116" s="206"/>
      <c r="ATE3116" s="206"/>
      <c r="ATF3116" s="206"/>
      <c r="ATG3116" s="206"/>
      <c r="ATH3116" s="206"/>
      <c r="ATI3116" s="206"/>
      <c r="ATJ3116" s="206"/>
      <c r="ATK3116" s="206"/>
      <c r="ATL3116" s="206"/>
      <c r="ATM3116" s="206"/>
      <c r="ATN3116" s="206"/>
      <c r="ATO3116" s="206"/>
      <c r="ATP3116" s="206"/>
      <c r="ATQ3116" s="206"/>
      <c r="ATR3116" s="206"/>
      <c r="ATS3116" s="206"/>
      <c r="ATT3116" s="206"/>
      <c r="ATU3116" s="206"/>
      <c r="ATV3116" s="206"/>
      <c r="ATW3116" s="206"/>
      <c r="ATX3116" s="206"/>
      <c r="ATY3116" s="206"/>
      <c r="ATZ3116" s="206"/>
      <c r="AUA3116" s="206"/>
      <c r="AUB3116" s="206"/>
      <c r="AUC3116" s="206"/>
      <c r="AUD3116" s="206"/>
      <c r="AUE3116" s="206"/>
      <c r="AUF3116" s="206"/>
      <c r="AUG3116" s="206"/>
      <c r="AUH3116" s="206"/>
      <c r="AUI3116" s="206"/>
      <c r="AUJ3116" s="206"/>
      <c r="AUK3116" s="206"/>
      <c r="AUL3116" s="206"/>
      <c r="AUM3116" s="206"/>
      <c r="AUN3116" s="206"/>
      <c r="AUO3116" s="206"/>
      <c r="AUP3116" s="206"/>
      <c r="AUQ3116" s="206"/>
      <c r="AUR3116" s="206"/>
      <c r="AUS3116" s="206"/>
      <c r="AUT3116" s="206"/>
      <c r="AUU3116" s="206"/>
      <c r="AUV3116" s="206"/>
      <c r="AUW3116" s="206"/>
      <c r="AUX3116" s="206"/>
      <c r="AUY3116" s="206"/>
      <c r="AUZ3116" s="206"/>
      <c r="AVA3116" s="206"/>
      <c r="AVB3116" s="206"/>
      <c r="AVC3116" s="206"/>
      <c r="AVD3116" s="206"/>
      <c r="AVE3116" s="206"/>
      <c r="AVF3116" s="206"/>
      <c r="AVG3116" s="206"/>
      <c r="AVH3116" s="206"/>
      <c r="AVI3116" s="206"/>
      <c r="AVJ3116" s="206"/>
      <c r="AVK3116" s="206"/>
      <c r="AVL3116" s="206"/>
      <c r="AVM3116" s="206"/>
      <c r="AVN3116" s="206"/>
      <c r="AVO3116" s="206"/>
      <c r="AVP3116" s="206"/>
      <c r="AVQ3116" s="206"/>
      <c r="AVR3116" s="206"/>
      <c r="AVS3116" s="206"/>
      <c r="AVT3116" s="206"/>
      <c r="AVU3116" s="206"/>
      <c r="AVV3116" s="206"/>
      <c r="AVW3116" s="206"/>
      <c r="AVX3116" s="206"/>
      <c r="AVY3116" s="206"/>
      <c r="AVZ3116" s="206"/>
      <c r="AWA3116" s="206"/>
      <c r="AWB3116" s="206"/>
      <c r="AWC3116" s="206"/>
      <c r="AWD3116" s="206"/>
      <c r="AWE3116" s="206"/>
      <c r="AWF3116" s="206"/>
      <c r="AWG3116" s="206"/>
      <c r="AWH3116" s="206"/>
      <c r="AWI3116" s="206"/>
      <c r="AWJ3116" s="206"/>
      <c r="AWK3116" s="206"/>
      <c r="AWL3116" s="206"/>
      <c r="AWM3116" s="206"/>
      <c r="AWN3116" s="206"/>
      <c r="AWO3116" s="206"/>
      <c r="AWP3116" s="206"/>
      <c r="AWQ3116" s="206"/>
      <c r="AWR3116" s="206"/>
      <c r="AWS3116" s="206"/>
      <c r="AWT3116" s="206"/>
      <c r="AWU3116" s="206"/>
      <c r="AWV3116" s="206"/>
      <c r="AWW3116" s="206"/>
      <c r="AWX3116" s="206"/>
      <c r="AWY3116" s="206"/>
      <c r="AWZ3116" s="206"/>
      <c r="AXA3116" s="206"/>
      <c r="AXB3116" s="206"/>
      <c r="AXC3116" s="206"/>
      <c r="AXD3116" s="206"/>
      <c r="AXE3116" s="206"/>
      <c r="AXF3116" s="206"/>
      <c r="AXG3116" s="206"/>
      <c r="AXH3116" s="206"/>
      <c r="AXI3116" s="206"/>
      <c r="AXJ3116" s="206"/>
      <c r="AXK3116" s="206"/>
      <c r="AXL3116" s="206"/>
      <c r="AXM3116" s="206"/>
      <c r="AXN3116" s="206"/>
      <c r="AXO3116" s="206"/>
      <c r="AXP3116" s="206"/>
      <c r="AXQ3116" s="206"/>
      <c r="AXR3116" s="206"/>
      <c r="AXS3116" s="206"/>
      <c r="AXT3116" s="206"/>
      <c r="AXU3116" s="206"/>
      <c r="AXV3116" s="206"/>
      <c r="AXW3116" s="206"/>
      <c r="AXX3116" s="206"/>
      <c r="AXY3116" s="206"/>
      <c r="AXZ3116" s="206"/>
      <c r="AYA3116" s="206"/>
      <c r="AYB3116" s="206"/>
      <c r="AYC3116" s="206"/>
      <c r="AYD3116" s="206"/>
      <c r="AYE3116" s="206"/>
      <c r="AYF3116" s="206"/>
      <c r="AYG3116" s="206"/>
      <c r="AYH3116" s="206"/>
      <c r="AYI3116" s="206"/>
      <c r="AYJ3116" s="206"/>
      <c r="AYK3116" s="206"/>
      <c r="AYL3116" s="206"/>
      <c r="AYM3116" s="206"/>
      <c r="AYN3116" s="206"/>
      <c r="AYO3116" s="206"/>
      <c r="AYP3116" s="206"/>
      <c r="AYQ3116" s="206"/>
      <c r="AYR3116" s="206"/>
      <c r="AYS3116" s="206"/>
      <c r="AYT3116" s="206"/>
      <c r="AYU3116" s="206"/>
      <c r="AYV3116" s="206"/>
      <c r="AYW3116" s="206"/>
      <c r="AYX3116" s="206"/>
      <c r="AYY3116" s="206"/>
      <c r="AYZ3116" s="206"/>
      <c r="AZA3116" s="206"/>
      <c r="AZB3116" s="206"/>
      <c r="AZC3116" s="206"/>
      <c r="AZD3116" s="206"/>
      <c r="AZE3116" s="206"/>
      <c r="AZF3116" s="206"/>
      <c r="AZG3116" s="206"/>
      <c r="AZH3116" s="206"/>
      <c r="AZI3116" s="206"/>
      <c r="AZJ3116" s="206"/>
      <c r="AZK3116" s="206"/>
      <c r="AZL3116" s="206"/>
      <c r="AZM3116" s="206"/>
      <c r="AZN3116" s="206"/>
      <c r="AZO3116" s="206"/>
      <c r="AZP3116" s="206"/>
      <c r="AZQ3116" s="206"/>
      <c r="AZR3116" s="206"/>
      <c r="AZS3116" s="206"/>
      <c r="AZT3116" s="206"/>
      <c r="AZU3116" s="206"/>
      <c r="AZV3116" s="206"/>
      <c r="AZW3116" s="206"/>
      <c r="AZX3116" s="206"/>
      <c r="AZY3116" s="206"/>
      <c r="AZZ3116" s="206"/>
      <c r="BAA3116" s="206"/>
      <c r="BAB3116" s="206"/>
      <c r="BAC3116" s="206"/>
      <c r="BAD3116" s="206"/>
      <c r="BAE3116" s="206"/>
      <c r="BAF3116" s="206"/>
      <c r="BAG3116" s="206"/>
      <c r="BAH3116" s="206"/>
      <c r="BAI3116" s="206"/>
      <c r="BAJ3116" s="206"/>
      <c r="BAK3116" s="206"/>
      <c r="BAL3116" s="206"/>
      <c r="BAM3116" s="206"/>
      <c r="BAN3116" s="206"/>
      <c r="BAO3116" s="206"/>
      <c r="BAP3116" s="206"/>
      <c r="BAQ3116" s="206"/>
      <c r="BAR3116" s="206"/>
      <c r="BAS3116" s="206"/>
      <c r="BAT3116" s="206"/>
      <c r="BAU3116" s="206"/>
      <c r="BAV3116" s="206"/>
      <c r="BAW3116" s="206"/>
      <c r="BAX3116" s="206"/>
      <c r="BAY3116" s="206"/>
      <c r="BAZ3116" s="206"/>
      <c r="BBA3116" s="206"/>
      <c r="BBB3116" s="206"/>
      <c r="BBC3116" s="206"/>
      <c r="BBD3116" s="206"/>
      <c r="BBE3116" s="206"/>
      <c r="BBF3116" s="206"/>
      <c r="BBG3116" s="206"/>
      <c r="BBH3116" s="206"/>
      <c r="BBI3116" s="206"/>
      <c r="BBJ3116" s="206"/>
      <c r="BBK3116" s="206"/>
      <c r="BBL3116" s="206"/>
      <c r="BBM3116" s="206"/>
      <c r="BBN3116" s="206"/>
      <c r="BBO3116" s="206"/>
      <c r="BBP3116" s="206"/>
      <c r="BBQ3116" s="206"/>
      <c r="BBR3116" s="206"/>
      <c r="BBS3116" s="206"/>
      <c r="BBT3116" s="206"/>
      <c r="BBU3116" s="206"/>
      <c r="BBV3116" s="206"/>
      <c r="BBW3116" s="206"/>
      <c r="BBX3116" s="206"/>
      <c r="BBY3116" s="206"/>
      <c r="BBZ3116" s="206"/>
      <c r="BCA3116" s="206"/>
      <c r="BCB3116" s="206"/>
      <c r="BCC3116" s="206"/>
      <c r="BCD3116" s="206"/>
      <c r="BCE3116" s="206"/>
      <c r="BCF3116" s="206"/>
      <c r="BCG3116" s="206"/>
      <c r="BCH3116" s="206"/>
      <c r="BCI3116" s="206"/>
      <c r="BCJ3116" s="206"/>
      <c r="BCK3116" s="206"/>
      <c r="BCL3116" s="206"/>
      <c r="BCM3116" s="206"/>
      <c r="BCN3116" s="206"/>
      <c r="BCO3116" s="206"/>
      <c r="BCP3116" s="206"/>
      <c r="BCQ3116" s="206"/>
      <c r="BCR3116" s="206"/>
      <c r="BCS3116" s="206"/>
      <c r="BCT3116" s="206"/>
      <c r="BCU3116" s="206"/>
      <c r="BCV3116" s="206"/>
      <c r="BCW3116" s="206"/>
      <c r="BCX3116" s="206"/>
      <c r="BCY3116" s="206"/>
      <c r="BCZ3116" s="206"/>
      <c r="BDA3116" s="206"/>
      <c r="BDB3116" s="206"/>
      <c r="BDC3116" s="206"/>
      <c r="BDD3116" s="206"/>
      <c r="BDE3116" s="206"/>
      <c r="BDF3116" s="206"/>
      <c r="BDG3116" s="206"/>
      <c r="BDH3116" s="206"/>
      <c r="BDI3116" s="206"/>
      <c r="BDJ3116" s="206"/>
      <c r="BDK3116" s="206"/>
      <c r="BDL3116" s="206"/>
      <c r="BDM3116" s="206"/>
      <c r="BDN3116" s="206"/>
      <c r="BDO3116" s="206"/>
      <c r="BDP3116" s="206"/>
      <c r="BDQ3116" s="206"/>
      <c r="BDR3116" s="206"/>
      <c r="BDS3116" s="206"/>
      <c r="BDT3116" s="206"/>
      <c r="BDU3116" s="206"/>
      <c r="BDV3116" s="206"/>
      <c r="BDW3116" s="206"/>
      <c r="BDX3116" s="206"/>
      <c r="BDY3116" s="206"/>
      <c r="BDZ3116" s="206"/>
      <c r="BEA3116" s="206"/>
      <c r="BEB3116" s="206"/>
      <c r="BEC3116" s="206"/>
      <c r="BED3116" s="206"/>
      <c r="BEE3116" s="206"/>
      <c r="BEF3116" s="206"/>
      <c r="BEG3116" s="206"/>
      <c r="BEH3116" s="206"/>
      <c r="BEI3116" s="206"/>
      <c r="BEJ3116" s="206"/>
      <c r="BEK3116" s="206"/>
      <c r="BEL3116" s="206"/>
      <c r="BEM3116" s="206"/>
      <c r="BEN3116" s="206"/>
      <c r="BEO3116" s="206"/>
      <c r="BEP3116" s="206"/>
      <c r="BEQ3116" s="206"/>
      <c r="BER3116" s="206"/>
      <c r="BES3116" s="206"/>
      <c r="BET3116" s="206"/>
      <c r="BEU3116" s="206"/>
      <c r="BEV3116" s="206"/>
      <c r="BEW3116" s="206"/>
      <c r="BEX3116" s="206"/>
      <c r="BEY3116" s="206"/>
      <c r="BEZ3116" s="206"/>
      <c r="BFA3116" s="206"/>
      <c r="BFB3116" s="206"/>
      <c r="BFC3116" s="206"/>
      <c r="BFD3116" s="206"/>
      <c r="BFE3116" s="206"/>
      <c r="BFF3116" s="206"/>
      <c r="BFG3116" s="206"/>
      <c r="BFH3116" s="206"/>
      <c r="BFI3116" s="206"/>
      <c r="BFJ3116" s="206"/>
      <c r="BFK3116" s="206"/>
      <c r="BFL3116" s="206"/>
      <c r="BFM3116" s="206"/>
      <c r="BFN3116" s="206"/>
      <c r="BFO3116" s="206"/>
      <c r="BFP3116" s="206"/>
      <c r="BFQ3116" s="206"/>
      <c r="BFR3116" s="206"/>
      <c r="BFS3116" s="206"/>
      <c r="BFT3116" s="206"/>
      <c r="BFU3116" s="206"/>
      <c r="BFV3116" s="206"/>
      <c r="BFW3116" s="206"/>
      <c r="BFX3116" s="206"/>
      <c r="BFY3116" s="206"/>
      <c r="BFZ3116" s="206"/>
      <c r="BGA3116" s="206"/>
      <c r="BGB3116" s="206"/>
      <c r="BGC3116" s="206"/>
      <c r="BGD3116" s="206"/>
      <c r="BGE3116" s="206"/>
      <c r="BGF3116" s="206"/>
      <c r="BGG3116" s="206"/>
      <c r="BGH3116" s="206"/>
      <c r="BGI3116" s="206"/>
      <c r="BGJ3116" s="206"/>
      <c r="BGK3116" s="206"/>
      <c r="BGL3116" s="206"/>
      <c r="BGM3116" s="206"/>
      <c r="BGN3116" s="206"/>
      <c r="BGO3116" s="206"/>
      <c r="BGP3116" s="206"/>
      <c r="BGQ3116" s="206"/>
      <c r="BGR3116" s="206"/>
      <c r="BGS3116" s="206"/>
      <c r="BGT3116" s="206"/>
      <c r="BGU3116" s="206"/>
      <c r="BGV3116" s="206"/>
      <c r="BGW3116" s="206"/>
      <c r="BGX3116" s="206"/>
      <c r="BGY3116" s="206"/>
      <c r="BGZ3116" s="206"/>
      <c r="BHA3116" s="206"/>
      <c r="BHB3116" s="206"/>
      <c r="BHC3116" s="206"/>
      <c r="BHD3116" s="206"/>
      <c r="BHE3116" s="206"/>
      <c r="BHF3116" s="206"/>
      <c r="BHG3116" s="206"/>
      <c r="BHH3116" s="206"/>
      <c r="BHI3116" s="206"/>
      <c r="BHJ3116" s="206"/>
      <c r="BHK3116" s="206"/>
      <c r="BHL3116" s="206"/>
      <c r="BHM3116" s="206"/>
      <c r="BHN3116" s="206"/>
      <c r="BHO3116" s="206"/>
      <c r="BHP3116" s="206"/>
      <c r="BHQ3116" s="206"/>
      <c r="BHR3116" s="206"/>
      <c r="BHS3116" s="206"/>
      <c r="BHT3116" s="206"/>
      <c r="BHU3116" s="206"/>
      <c r="BHV3116" s="206"/>
      <c r="BHW3116" s="206"/>
      <c r="BHX3116" s="206"/>
      <c r="BHY3116" s="206"/>
      <c r="BHZ3116" s="206"/>
      <c r="BIA3116" s="206"/>
      <c r="BIB3116" s="206"/>
      <c r="BIC3116" s="206"/>
      <c r="BID3116" s="206"/>
      <c r="BIE3116" s="206"/>
      <c r="BIF3116" s="206"/>
      <c r="BIG3116" s="206"/>
      <c r="BIH3116" s="206"/>
      <c r="BII3116" s="206"/>
      <c r="BIJ3116" s="206"/>
      <c r="BIK3116" s="206"/>
      <c r="BIL3116" s="206"/>
      <c r="BIM3116" s="206"/>
      <c r="BIN3116" s="206"/>
      <c r="BIO3116" s="206"/>
      <c r="BIP3116" s="206"/>
      <c r="BIQ3116" s="206"/>
      <c r="BIR3116" s="206"/>
      <c r="BIS3116" s="206"/>
      <c r="BIT3116" s="206"/>
      <c r="BIU3116" s="206"/>
      <c r="BIV3116" s="206"/>
      <c r="BIW3116" s="206"/>
      <c r="BIX3116" s="206"/>
      <c r="BIY3116" s="206"/>
      <c r="BIZ3116" s="206"/>
      <c r="BJA3116" s="206"/>
      <c r="BJB3116" s="206"/>
      <c r="BJC3116" s="206"/>
      <c r="BJD3116" s="206"/>
      <c r="BJE3116" s="206"/>
      <c r="BJF3116" s="206"/>
      <c r="BJG3116" s="206"/>
      <c r="BJH3116" s="206"/>
      <c r="BJI3116" s="206"/>
      <c r="BJJ3116" s="206"/>
      <c r="BJK3116" s="206"/>
      <c r="BJL3116" s="206"/>
      <c r="BJM3116" s="206"/>
      <c r="BJN3116" s="206"/>
      <c r="BJO3116" s="206"/>
      <c r="BJP3116" s="206"/>
      <c r="BJQ3116" s="206"/>
      <c r="BJR3116" s="206"/>
      <c r="BJS3116" s="206"/>
      <c r="BJT3116" s="206"/>
      <c r="BJU3116" s="206"/>
      <c r="BJV3116" s="206"/>
      <c r="BJW3116" s="206"/>
      <c r="BJX3116" s="206"/>
      <c r="BJY3116" s="206"/>
      <c r="BJZ3116" s="206"/>
      <c r="BKA3116" s="206"/>
      <c r="BKB3116" s="206"/>
      <c r="BKC3116" s="206"/>
      <c r="BKD3116" s="206"/>
      <c r="BKE3116" s="206"/>
      <c r="BKF3116" s="206"/>
      <c r="BKG3116" s="206"/>
      <c r="BKH3116" s="206"/>
      <c r="BKI3116" s="206"/>
      <c r="BKJ3116" s="206"/>
      <c r="BKK3116" s="206"/>
      <c r="BKL3116" s="206"/>
      <c r="BKM3116" s="206"/>
      <c r="BKN3116" s="206"/>
      <c r="BKO3116" s="206"/>
      <c r="BKP3116" s="206"/>
      <c r="BKQ3116" s="206"/>
      <c r="BKR3116" s="206"/>
      <c r="BKS3116" s="206"/>
      <c r="BKT3116" s="206"/>
      <c r="BKU3116" s="206"/>
      <c r="BKV3116" s="206"/>
      <c r="BKW3116" s="206"/>
      <c r="BKX3116" s="206"/>
      <c r="BKY3116" s="206"/>
      <c r="BKZ3116" s="206"/>
      <c r="BLA3116" s="206"/>
      <c r="BLB3116" s="206"/>
      <c r="BLC3116" s="206"/>
      <c r="BLD3116" s="206"/>
      <c r="BLE3116" s="206"/>
      <c r="BLF3116" s="206"/>
      <c r="BLG3116" s="206"/>
      <c r="BLH3116" s="206"/>
      <c r="BLI3116" s="206"/>
      <c r="BLJ3116" s="206"/>
      <c r="BLK3116" s="206"/>
      <c r="BLL3116" s="206"/>
      <c r="BLM3116" s="206"/>
      <c r="BLN3116" s="206"/>
      <c r="BLO3116" s="206"/>
      <c r="BLP3116" s="206"/>
      <c r="BLQ3116" s="206"/>
      <c r="BLR3116" s="206"/>
      <c r="BLS3116" s="206"/>
      <c r="BLT3116" s="206"/>
      <c r="BLU3116" s="206"/>
      <c r="BLV3116" s="206"/>
      <c r="BLW3116" s="206"/>
      <c r="BLX3116" s="206"/>
      <c r="BLY3116" s="206"/>
      <c r="BLZ3116" s="206"/>
      <c r="BMA3116" s="206"/>
      <c r="BMB3116" s="206"/>
      <c r="BMC3116" s="206"/>
      <c r="BMD3116" s="206"/>
      <c r="BME3116" s="206"/>
      <c r="BMF3116" s="206"/>
      <c r="BMG3116" s="206"/>
      <c r="BMH3116" s="206"/>
      <c r="BMI3116" s="206"/>
      <c r="BMJ3116" s="206"/>
      <c r="BMK3116" s="206"/>
      <c r="BML3116" s="206"/>
      <c r="BMM3116" s="206"/>
      <c r="BMN3116" s="206"/>
      <c r="BMO3116" s="206"/>
      <c r="BMP3116" s="206"/>
      <c r="BMQ3116" s="206"/>
      <c r="BMR3116" s="206"/>
      <c r="BMS3116" s="206"/>
      <c r="BMT3116" s="206"/>
      <c r="BMU3116" s="206"/>
      <c r="BMV3116" s="206"/>
      <c r="BMW3116" s="206"/>
      <c r="BMX3116" s="206"/>
      <c r="BMY3116" s="206"/>
      <c r="BMZ3116" s="206"/>
      <c r="BNA3116" s="206"/>
      <c r="BNB3116" s="206"/>
      <c r="BNC3116" s="206"/>
      <c r="BND3116" s="206"/>
      <c r="BNE3116" s="206"/>
      <c r="BNF3116" s="206"/>
      <c r="BNG3116" s="206"/>
      <c r="BNH3116" s="206"/>
      <c r="BNI3116" s="206"/>
      <c r="BNJ3116" s="206"/>
      <c r="BNK3116" s="206"/>
      <c r="BNL3116" s="206"/>
      <c r="BNM3116" s="206"/>
      <c r="BNN3116" s="206"/>
      <c r="BNO3116" s="206"/>
      <c r="BNP3116" s="206"/>
      <c r="BNQ3116" s="206"/>
      <c r="BNR3116" s="206"/>
      <c r="BNS3116" s="206"/>
      <c r="BNT3116" s="206"/>
      <c r="BNU3116" s="206"/>
      <c r="BNV3116" s="206"/>
      <c r="BNW3116" s="206"/>
      <c r="BNX3116" s="206"/>
      <c r="BNY3116" s="206"/>
      <c r="BNZ3116" s="206"/>
      <c r="BOA3116" s="206"/>
      <c r="BOB3116" s="206"/>
      <c r="BOC3116" s="206"/>
      <c r="BOD3116" s="206"/>
      <c r="BOE3116" s="206"/>
      <c r="BOF3116" s="206"/>
      <c r="BOG3116" s="206"/>
      <c r="BOH3116" s="206"/>
      <c r="BOI3116" s="206"/>
      <c r="BOJ3116" s="206"/>
      <c r="BOK3116" s="206"/>
      <c r="BOL3116" s="206"/>
      <c r="BOM3116" s="206"/>
      <c r="BON3116" s="206"/>
      <c r="BOO3116" s="206"/>
      <c r="BOP3116" s="206"/>
      <c r="BOQ3116" s="206"/>
      <c r="BOR3116" s="206"/>
      <c r="BOS3116" s="206"/>
      <c r="BOT3116" s="206"/>
      <c r="BOU3116" s="206"/>
      <c r="BOV3116" s="206"/>
      <c r="BOW3116" s="206"/>
      <c r="BOX3116" s="206"/>
      <c r="BOY3116" s="206"/>
      <c r="BOZ3116" s="206"/>
      <c r="BPA3116" s="206"/>
      <c r="BPB3116" s="206"/>
      <c r="BPC3116" s="206"/>
      <c r="BPD3116" s="206"/>
      <c r="BPE3116" s="206"/>
      <c r="BPF3116" s="206"/>
      <c r="BPG3116" s="206"/>
      <c r="BPH3116" s="206"/>
      <c r="BPI3116" s="206"/>
      <c r="BPJ3116" s="206"/>
      <c r="BPK3116" s="206"/>
      <c r="BPL3116" s="206"/>
      <c r="BPM3116" s="206"/>
      <c r="BPN3116" s="206"/>
      <c r="BPO3116" s="206"/>
      <c r="BPP3116" s="206"/>
      <c r="BPQ3116" s="206"/>
      <c r="BPR3116" s="206"/>
      <c r="BPS3116" s="206"/>
      <c r="BPT3116" s="206"/>
      <c r="BPU3116" s="206"/>
      <c r="BPV3116" s="206"/>
      <c r="BPW3116" s="206"/>
      <c r="BPX3116" s="206"/>
      <c r="BPY3116" s="206"/>
      <c r="BPZ3116" s="206"/>
      <c r="BQA3116" s="206"/>
      <c r="BQB3116" s="206"/>
      <c r="BQC3116" s="206"/>
      <c r="BQD3116" s="206"/>
      <c r="BQE3116" s="206"/>
      <c r="BQF3116" s="206"/>
      <c r="BQG3116" s="206"/>
      <c r="BQH3116" s="206"/>
      <c r="BQI3116" s="206"/>
      <c r="BQJ3116" s="206"/>
      <c r="BQK3116" s="206"/>
      <c r="BQL3116" s="206"/>
      <c r="BQM3116" s="206"/>
      <c r="BQN3116" s="206"/>
      <c r="BQO3116" s="206"/>
      <c r="BQP3116" s="206"/>
      <c r="BQQ3116" s="206"/>
      <c r="BQR3116" s="206"/>
      <c r="BQS3116" s="206"/>
      <c r="BQT3116" s="206"/>
      <c r="BQU3116" s="206"/>
      <c r="BQV3116" s="206"/>
      <c r="BQW3116" s="206"/>
      <c r="BQX3116" s="206"/>
      <c r="BQY3116" s="206"/>
      <c r="BQZ3116" s="206"/>
      <c r="BRA3116" s="206"/>
      <c r="BRB3116" s="206"/>
      <c r="BRC3116" s="206"/>
      <c r="BRD3116" s="206"/>
      <c r="BRE3116" s="206"/>
      <c r="BRF3116" s="206"/>
      <c r="BRG3116" s="206"/>
      <c r="BRH3116" s="206"/>
      <c r="BRI3116" s="206"/>
      <c r="BRJ3116" s="206"/>
      <c r="BRK3116" s="206"/>
      <c r="BRL3116" s="206"/>
      <c r="BRM3116" s="206"/>
      <c r="BRN3116" s="206"/>
      <c r="BRO3116" s="206"/>
      <c r="BRP3116" s="206"/>
      <c r="BRQ3116" s="206"/>
      <c r="BRR3116" s="206"/>
      <c r="BRS3116" s="206"/>
      <c r="BRT3116" s="206"/>
      <c r="BRU3116" s="206"/>
      <c r="BRV3116" s="206"/>
      <c r="BRW3116" s="206"/>
      <c r="BRX3116" s="206"/>
      <c r="BRY3116" s="206"/>
      <c r="BRZ3116" s="206"/>
      <c r="BSA3116" s="206"/>
      <c r="BSB3116" s="206"/>
      <c r="BSC3116" s="206"/>
      <c r="BSD3116" s="206"/>
      <c r="BSE3116" s="206"/>
      <c r="BSF3116" s="206"/>
      <c r="BSG3116" s="206"/>
      <c r="BSH3116" s="206"/>
      <c r="BSI3116" s="206"/>
      <c r="BSJ3116" s="206"/>
      <c r="BSK3116" s="206"/>
      <c r="BSL3116" s="206"/>
      <c r="BSM3116" s="206"/>
      <c r="BSN3116" s="206"/>
      <c r="BSO3116" s="206"/>
      <c r="BSP3116" s="206"/>
      <c r="BSQ3116" s="206"/>
      <c r="BSR3116" s="206"/>
      <c r="BSS3116" s="206"/>
      <c r="BST3116" s="206"/>
      <c r="BSU3116" s="206"/>
      <c r="BSV3116" s="206"/>
      <c r="BSW3116" s="206"/>
      <c r="BSX3116" s="206"/>
      <c r="BSY3116" s="206"/>
      <c r="BSZ3116" s="206"/>
      <c r="BTA3116" s="206"/>
      <c r="BTB3116" s="206"/>
      <c r="BTC3116" s="206"/>
      <c r="BTD3116" s="206"/>
      <c r="BTE3116" s="206"/>
      <c r="BTF3116" s="206"/>
      <c r="BTG3116" s="206"/>
      <c r="BTH3116" s="206"/>
      <c r="BTI3116" s="206"/>
      <c r="BTJ3116" s="206"/>
      <c r="BTK3116" s="206"/>
      <c r="BTL3116" s="206"/>
      <c r="BTM3116" s="206"/>
      <c r="BTN3116" s="206"/>
      <c r="BTO3116" s="206"/>
      <c r="BTP3116" s="206"/>
      <c r="BTQ3116" s="206"/>
      <c r="BTR3116" s="206"/>
      <c r="BTS3116" s="206"/>
      <c r="BTT3116" s="206"/>
      <c r="BTU3116" s="206"/>
      <c r="BTV3116" s="206"/>
      <c r="BTW3116" s="206"/>
      <c r="BTX3116" s="206"/>
      <c r="BTY3116" s="206"/>
      <c r="BTZ3116" s="206"/>
      <c r="BUA3116" s="206"/>
      <c r="BUB3116" s="206"/>
      <c r="BUC3116" s="206"/>
      <c r="BUD3116" s="206"/>
      <c r="BUE3116" s="206"/>
      <c r="BUF3116" s="206"/>
      <c r="BUG3116" s="206"/>
      <c r="BUH3116" s="206"/>
      <c r="BUI3116" s="206"/>
      <c r="BUJ3116" s="206"/>
      <c r="BUK3116" s="206"/>
      <c r="BUL3116" s="206"/>
      <c r="BUM3116" s="206"/>
      <c r="BUN3116" s="206"/>
      <c r="BUO3116" s="206"/>
      <c r="BUP3116" s="206"/>
      <c r="BUQ3116" s="206"/>
      <c r="BUR3116" s="206"/>
      <c r="BUS3116" s="206"/>
      <c r="BUT3116" s="206"/>
      <c r="BUU3116" s="206"/>
      <c r="BUV3116" s="206"/>
      <c r="BUW3116" s="206"/>
      <c r="BUX3116" s="206"/>
      <c r="BUY3116" s="206"/>
      <c r="BUZ3116" s="206"/>
      <c r="BVA3116" s="206"/>
      <c r="BVB3116" s="206"/>
      <c r="BVC3116" s="206"/>
      <c r="BVD3116" s="206"/>
      <c r="BVE3116" s="206"/>
      <c r="BVF3116" s="206"/>
      <c r="BVG3116" s="206"/>
      <c r="BVH3116" s="206"/>
      <c r="BVI3116" s="206"/>
      <c r="BVJ3116" s="206"/>
      <c r="BVK3116" s="206"/>
      <c r="BVL3116" s="206"/>
      <c r="BVM3116" s="206"/>
      <c r="BVN3116" s="206"/>
      <c r="BVO3116" s="206"/>
      <c r="BVP3116" s="206"/>
      <c r="BVQ3116" s="206"/>
      <c r="BVR3116" s="206"/>
      <c r="BVS3116" s="206"/>
      <c r="BVT3116" s="206"/>
      <c r="BVU3116" s="206"/>
      <c r="BVV3116" s="206"/>
      <c r="BVW3116" s="206"/>
      <c r="BVX3116" s="206"/>
      <c r="BVY3116" s="206"/>
      <c r="BVZ3116" s="206"/>
      <c r="BWA3116" s="206"/>
      <c r="BWB3116" s="206"/>
      <c r="BWC3116" s="206"/>
      <c r="BWD3116" s="206"/>
      <c r="BWE3116" s="206"/>
      <c r="BWF3116" s="206"/>
      <c r="BWG3116" s="206"/>
      <c r="BWH3116" s="206"/>
      <c r="BWI3116" s="206"/>
      <c r="BWJ3116" s="206"/>
      <c r="BWK3116" s="206"/>
      <c r="BWL3116" s="206"/>
      <c r="BWM3116" s="206"/>
      <c r="BWN3116" s="206"/>
      <c r="BWO3116" s="206"/>
      <c r="BWP3116" s="206"/>
      <c r="BWQ3116" s="206"/>
      <c r="BWR3116" s="206"/>
      <c r="BWS3116" s="206"/>
      <c r="BWT3116" s="206"/>
      <c r="BWU3116" s="206"/>
      <c r="BWV3116" s="206"/>
      <c r="BWW3116" s="206"/>
      <c r="BWX3116" s="206"/>
      <c r="BWY3116" s="206"/>
      <c r="BWZ3116" s="206"/>
      <c r="BXA3116" s="206"/>
      <c r="BXB3116" s="206"/>
      <c r="BXC3116" s="206"/>
      <c r="BXD3116" s="206"/>
      <c r="BXE3116" s="206"/>
      <c r="BXF3116" s="206"/>
      <c r="BXG3116" s="206"/>
      <c r="BXH3116" s="206"/>
      <c r="BXI3116" s="206"/>
      <c r="BXJ3116" s="206"/>
      <c r="BXK3116" s="206"/>
      <c r="BXL3116" s="206"/>
      <c r="BXM3116" s="206"/>
      <c r="BXN3116" s="206"/>
      <c r="BXO3116" s="206"/>
      <c r="BXP3116" s="206"/>
      <c r="BXQ3116" s="206"/>
      <c r="BXR3116" s="206"/>
      <c r="BXS3116" s="206"/>
      <c r="BXT3116" s="206"/>
      <c r="BXU3116" s="206"/>
      <c r="BXV3116" s="206"/>
      <c r="BXW3116" s="206"/>
      <c r="BXX3116" s="206"/>
      <c r="BXY3116" s="206"/>
      <c r="BXZ3116" s="206"/>
      <c r="BYA3116" s="206"/>
      <c r="BYB3116" s="206"/>
      <c r="BYC3116" s="206"/>
      <c r="BYD3116" s="206"/>
      <c r="BYE3116" s="206"/>
      <c r="BYF3116" s="206"/>
      <c r="BYG3116" s="206"/>
      <c r="BYH3116" s="206"/>
      <c r="BYI3116" s="206"/>
      <c r="BYJ3116" s="206"/>
      <c r="BYK3116" s="206"/>
      <c r="BYL3116" s="206"/>
      <c r="BYM3116" s="206"/>
      <c r="BYN3116" s="206"/>
      <c r="BYO3116" s="206"/>
      <c r="BYP3116" s="206"/>
      <c r="BYQ3116" s="206"/>
      <c r="BYR3116" s="206"/>
      <c r="BYS3116" s="206"/>
      <c r="BYT3116" s="206"/>
      <c r="BYU3116" s="206"/>
      <c r="BYV3116" s="206"/>
      <c r="BYW3116" s="206"/>
      <c r="BYX3116" s="206"/>
      <c r="BYY3116" s="206"/>
      <c r="BYZ3116" s="206"/>
      <c r="BZA3116" s="206"/>
      <c r="BZB3116" s="206"/>
      <c r="BZC3116" s="206"/>
      <c r="BZD3116" s="206"/>
      <c r="BZE3116" s="206"/>
      <c r="BZF3116" s="206"/>
      <c r="BZG3116" s="206"/>
      <c r="BZH3116" s="206"/>
      <c r="BZI3116" s="206"/>
      <c r="BZJ3116" s="206"/>
      <c r="BZK3116" s="206"/>
      <c r="BZL3116" s="206"/>
      <c r="BZM3116" s="206"/>
      <c r="BZN3116" s="206"/>
      <c r="BZO3116" s="206"/>
      <c r="BZP3116" s="206"/>
      <c r="BZQ3116" s="206"/>
      <c r="BZR3116" s="206"/>
      <c r="BZS3116" s="206"/>
      <c r="BZT3116" s="206"/>
      <c r="BZU3116" s="206"/>
      <c r="BZV3116" s="206"/>
      <c r="BZW3116" s="206"/>
      <c r="BZX3116" s="206"/>
      <c r="BZY3116" s="206"/>
      <c r="BZZ3116" s="206"/>
      <c r="CAA3116" s="206"/>
      <c r="CAB3116" s="206"/>
      <c r="CAC3116" s="206"/>
      <c r="CAD3116" s="206"/>
      <c r="CAE3116" s="206"/>
      <c r="CAF3116" s="206"/>
      <c r="CAG3116" s="206"/>
      <c r="CAH3116" s="206"/>
      <c r="CAI3116" s="206"/>
      <c r="CAJ3116" s="206"/>
      <c r="CAK3116" s="206"/>
      <c r="CAL3116" s="206"/>
      <c r="CAM3116" s="206"/>
      <c r="CAN3116" s="206"/>
      <c r="CAO3116" s="206"/>
      <c r="CAP3116" s="206"/>
      <c r="CAQ3116" s="206"/>
      <c r="CAR3116" s="206"/>
      <c r="CAS3116" s="206"/>
      <c r="CAT3116" s="206"/>
      <c r="CAU3116" s="206"/>
      <c r="CAV3116" s="206"/>
      <c r="CAW3116" s="206"/>
      <c r="CAX3116" s="206"/>
      <c r="CAY3116" s="206"/>
      <c r="CAZ3116" s="206"/>
      <c r="CBA3116" s="206"/>
      <c r="CBB3116" s="206"/>
      <c r="CBC3116" s="206"/>
      <c r="CBD3116" s="206"/>
      <c r="CBE3116" s="206"/>
      <c r="CBF3116" s="206"/>
      <c r="CBG3116" s="206"/>
      <c r="CBH3116" s="206"/>
      <c r="CBI3116" s="206"/>
      <c r="CBJ3116" s="206"/>
      <c r="CBK3116" s="206"/>
      <c r="CBL3116" s="206"/>
      <c r="CBM3116" s="206"/>
      <c r="CBN3116" s="206"/>
      <c r="CBO3116" s="206"/>
      <c r="CBP3116" s="206"/>
      <c r="CBQ3116" s="206"/>
      <c r="CBR3116" s="206"/>
      <c r="CBS3116" s="206"/>
      <c r="CBT3116" s="206"/>
      <c r="CBU3116" s="206"/>
      <c r="CBV3116" s="206"/>
      <c r="CBW3116" s="206"/>
      <c r="CBX3116" s="206"/>
      <c r="CBY3116" s="206"/>
      <c r="CBZ3116" s="206"/>
      <c r="CCA3116" s="206"/>
      <c r="CCB3116" s="206"/>
      <c r="CCC3116" s="206"/>
      <c r="CCD3116" s="206"/>
      <c r="CCE3116" s="206"/>
      <c r="CCF3116" s="206"/>
      <c r="CCG3116" s="206"/>
      <c r="CCH3116" s="206"/>
      <c r="CCI3116" s="206"/>
      <c r="CCJ3116" s="206"/>
      <c r="CCK3116" s="206"/>
      <c r="CCL3116" s="206"/>
      <c r="CCM3116" s="206"/>
      <c r="CCN3116" s="206"/>
      <c r="CCO3116" s="206"/>
      <c r="CCP3116" s="206"/>
      <c r="CCQ3116" s="206"/>
      <c r="CCR3116" s="206"/>
      <c r="CCS3116" s="206"/>
      <c r="CCT3116" s="206"/>
      <c r="CCU3116" s="206"/>
      <c r="CCV3116" s="206"/>
      <c r="CCW3116" s="206"/>
      <c r="CCX3116" s="206"/>
      <c r="CCY3116" s="206"/>
      <c r="CCZ3116" s="206"/>
      <c r="CDA3116" s="206"/>
      <c r="CDB3116" s="206"/>
      <c r="CDC3116" s="206"/>
      <c r="CDD3116" s="206"/>
      <c r="CDE3116" s="206"/>
      <c r="CDF3116" s="206"/>
      <c r="CDG3116" s="206"/>
      <c r="CDH3116" s="206"/>
      <c r="CDI3116" s="206"/>
      <c r="CDJ3116" s="206"/>
      <c r="CDK3116" s="206"/>
      <c r="CDL3116" s="206"/>
      <c r="CDM3116" s="206"/>
      <c r="CDN3116" s="206"/>
      <c r="CDO3116" s="206"/>
      <c r="CDP3116" s="206"/>
      <c r="CDQ3116" s="206"/>
      <c r="CDR3116" s="206"/>
      <c r="CDS3116" s="206"/>
      <c r="CDT3116" s="206"/>
      <c r="CDU3116" s="206"/>
      <c r="CDV3116" s="206"/>
      <c r="CDW3116" s="206"/>
      <c r="CDX3116" s="206"/>
      <c r="CDY3116" s="206"/>
      <c r="CDZ3116" s="206"/>
      <c r="CEA3116" s="206"/>
      <c r="CEB3116" s="206"/>
      <c r="CEC3116" s="206"/>
      <c r="CED3116" s="206"/>
      <c r="CEE3116" s="206"/>
      <c r="CEF3116" s="206"/>
      <c r="CEG3116" s="206"/>
      <c r="CEH3116" s="206"/>
      <c r="CEI3116" s="206"/>
      <c r="CEJ3116" s="206"/>
      <c r="CEK3116" s="206"/>
      <c r="CEL3116" s="206"/>
      <c r="CEM3116" s="206"/>
      <c r="CEN3116" s="206"/>
      <c r="CEO3116" s="206"/>
      <c r="CEP3116" s="206"/>
      <c r="CEQ3116" s="206"/>
      <c r="CER3116" s="206"/>
      <c r="CES3116" s="206"/>
      <c r="CET3116" s="206"/>
      <c r="CEU3116" s="206"/>
      <c r="CEV3116" s="206"/>
      <c r="CEW3116" s="206"/>
      <c r="CEX3116" s="206"/>
      <c r="CEY3116" s="206"/>
      <c r="CEZ3116" s="206"/>
      <c r="CFA3116" s="206"/>
      <c r="CFB3116" s="206"/>
      <c r="CFC3116" s="206"/>
      <c r="CFD3116" s="206"/>
      <c r="CFE3116" s="206"/>
      <c r="CFF3116" s="206"/>
      <c r="CFG3116" s="206"/>
      <c r="CFH3116" s="206"/>
      <c r="CFI3116" s="206"/>
      <c r="CFJ3116" s="206"/>
      <c r="CFK3116" s="206"/>
      <c r="CFL3116" s="206"/>
      <c r="CFM3116" s="206"/>
      <c r="CFN3116" s="206"/>
      <c r="CFO3116" s="206"/>
      <c r="CFP3116" s="206"/>
      <c r="CFQ3116" s="206"/>
      <c r="CFR3116" s="206"/>
      <c r="CFS3116" s="206"/>
      <c r="CFT3116" s="206"/>
      <c r="CFU3116" s="206"/>
      <c r="CFV3116" s="206"/>
      <c r="CFW3116" s="206"/>
      <c r="CFX3116" s="206"/>
      <c r="CFY3116" s="206"/>
      <c r="CFZ3116" s="206"/>
      <c r="CGA3116" s="206"/>
      <c r="CGB3116" s="206"/>
      <c r="CGC3116" s="206"/>
      <c r="CGD3116" s="206"/>
      <c r="CGE3116" s="206"/>
      <c r="CGF3116" s="206"/>
      <c r="CGG3116" s="206"/>
      <c r="CGH3116" s="206"/>
      <c r="CGI3116" s="206"/>
      <c r="CGJ3116" s="206"/>
      <c r="CGK3116" s="206"/>
      <c r="CGL3116" s="206"/>
      <c r="CGM3116" s="206"/>
      <c r="CGN3116" s="206"/>
      <c r="CGO3116" s="206"/>
      <c r="CGP3116" s="206"/>
      <c r="CGQ3116" s="206"/>
      <c r="CGR3116" s="206"/>
      <c r="CGS3116" s="206"/>
      <c r="CGT3116" s="206"/>
      <c r="CGU3116" s="206"/>
      <c r="CGV3116" s="206"/>
      <c r="CGW3116" s="206"/>
      <c r="CGX3116" s="206"/>
      <c r="CGY3116" s="206"/>
      <c r="CGZ3116" s="206"/>
      <c r="CHA3116" s="206"/>
      <c r="CHB3116" s="206"/>
      <c r="CHC3116" s="206"/>
      <c r="CHD3116" s="206"/>
      <c r="CHE3116" s="206"/>
      <c r="CHF3116" s="206"/>
      <c r="CHG3116" s="206"/>
      <c r="CHH3116" s="206"/>
      <c r="CHI3116" s="206"/>
      <c r="CHJ3116" s="206"/>
      <c r="CHK3116" s="206"/>
      <c r="CHL3116" s="206"/>
      <c r="CHM3116" s="206"/>
      <c r="CHN3116" s="206"/>
      <c r="CHO3116" s="206"/>
      <c r="CHP3116" s="206"/>
      <c r="CHQ3116" s="206"/>
      <c r="CHR3116" s="206"/>
      <c r="CHS3116" s="206"/>
      <c r="CHT3116" s="206"/>
      <c r="CHU3116" s="206"/>
      <c r="CHV3116" s="206"/>
      <c r="CHW3116" s="206"/>
      <c r="CHX3116" s="206"/>
      <c r="CHY3116" s="206"/>
      <c r="CHZ3116" s="206"/>
      <c r="CIA3116" s="206"/>
      <c r="CIB3116" s="206"/>
      <c r="CIC3116" s="206"/>
      <c r="CID3116" s="206"/>
      <c r="CIE3116" s="206"/>
      <c r="CIF3116" s="206"/>
      <c r="CIG3116" s="206"/>
      <c r="CIH3116" s="206"/>
      <c r="CII3116" s="206"/>
      <c r="CIJ3116" s="206"/>
      <c r="CIK3116" s="206"/>
      <c r="CIL3116" s="206"/>
      <c r="CIM3116" s="206"/>
      <c r="CIN3116" s="206"/>
      <c r="CIO3116" s="206"/>
      <c r="CIP3116" s="206"/>
      <c r="CIQ3116" s="206"/>
      <c r="CIR3116" s="206"/>
      <c r="CIS3116" s="206"/>
      <c r="CIT3116" s="206"/>
      <c r="CIU3116" s="206"/>
      <c r="CIV3116" s="206"/>
      <c r="CIW3116" s="206"/>
      <c r="CIX3116" s="206"/>
      <c r="CIY3116" s="206"/>
      <c r="CIZ3116" s="206"/>
      <c r="CJA3116" s="206"/>
      <c r="CJB3116" s="206"/>
      <c r="CJC3116" s="206"/>
      <c r="CJD3116" s="206"/>
      <c r="CJE3116" s="206"/>
      <c r="CJF3116" s="206"/>
      <c r="CJG3116" s="206"/>
      <c r="CJH3116" s="206"/>
      <c r="CJI3116" s="206"/>
      <c r="CJJ3116" s="206"/>
      <c r="CJK3116" s="206"/>
      <c r="CJL3116" s="206"/>
      <c r="CJM3116" s="206"/>
      <c r="CJN3116" s="206"/>
      <c r="CJO3116" s="206"/>
      <c r="CJP3116" s="206"/>
      <c r="CJQ3116" s="206"/>
      <c r="CJR3116" s="206"/>
      <c r="CJS3116" s="206"/>
      <c r="CJT3116" s="206"/>
      <c r="CJU3116" s="206"/>
      <c r="CJV3116" s="206"/>
      <c r="CJW3116" s="206"/>
      <c r="CJX3116" s="206"/>
      <c r="CJY3116" s="206"/>
      <c r="CJZ3116" s="206"/>
      <c r="CKA3116" s="206"/>
      <c r="CKB3116" s="206"/>
      <c r="CKC3116" s="206"/>
      <c r="CKD3116" s="206"/>
      <c r="CKE3116" s="206"/>
      <c r="CKF3116" s="206"/>
      <c r="CKG3116" s="206"/>
      <c r="CKH3116" s="206"/>
      <c r="CKI3116" s="206"/>
      <c r="CKJ3116" s="206"/>
      <c r="CKK3116" s="206"/>
      <c r="CKL3116" s="206"/>
      <c r="CKM3116" s="206"/>
      <c r="CKN3116" s="206"/>
      <c r="CKO3116" s="206"/>
      <c r="CKP3116" s="206"/>
      <c r="CKQ3116" s="206"/>
      <c r="CKR3116" s="206"/>
      <c r="CKS3116" s="206"/>
      <c r="CKT3116" s="206"/>
      <c r="CKU3116" s="206"/>
      <c r="CKV3116" s="206"/>
      <c r="CKW3116" s="206"/>
      <c r="CKX3116" s="206"/>
      <c r="CKY3116" s="206"/>
      <c r="CKZ3116" s="206"/>
      <c r="CLA3116" s="206"/>
      <c r="CLB3116" s="206"/>
      <c r="CLC3116" s="206"/>
      <c r="CLD3116" s="206"/>
      <c r="CLE3116" s="206"/>
      <c r="CLF3116" s="206"/>
      <c r="CLG3116" s="206"/>
      <c r="CLH3116" s="206"/>
      <c r="CLI3116" s="206"/>
      <c r="CLJ3116" s="206"/>
      <c r="CLK3116" s="206"/>
      <c r="CLL3116" s="206"/>
      <c r="CLM3116" s="206"/>
      <c r="CLN3116" s="206"/>
      <c r="CLO3116" s="206"/>
      <c r="CLP3116" s="206"/>
      <c r="CLQ3116" s="206"/>
      <c r="CLR3116" s="206"/>
      <c r="CLS3116" s="206"/>
      <c r="CLT3116" s="206"/>
      <c r="CLU3116" s="206"/>
      <c r="CLV3116" s="206"/>
      <c r="CLW3116" s="206"/>
      <c r="CLX3116" s="206"/>
      <c r="CLY3116" s="206"/>
      <c r="CLZ3116" s="206"/>
      <c r="CMA3116" s="206"/>
      <c r="CMB3116" s="206"/>
      <c r="CMC3116" s="206"/>
      <c r="CMD3116" s="206"/>
      <c r="CME3116" s="206"/>
      <c r="CMF3116" s="206"/>
      <c r="CMG3116" s="206"/>
      <c r="CMH3116" s="206"/>
      <c r="CMI3116" s="206"/>
      <c r="CMJ3116" s="206"/>
      <c r="CMK3116" s="206"/>
      <c r="CML3116" s="206"/>
      <c r="CMM3116" s="206"/>
      <c r="CMN3116" s="206"/>
      <c r="CMO3116" s="206"/>
      <c r="CMP3116" s="206"/>
      <c r="CMQ3116" s="206"/>
      <c r="CMR3116" s="206"/>
      <c r="CMS3116" s="206"/>
      <c r="CMT3116" s="206"/>
      <c r="CMU3116" s="206"/>
      <c r="CMV3116" s="206"/>
      <c r="CMW3116" s="206"/>
      <c r="CMX3116" s="206"/>
      <c r="CMY3116" s="206"/>
      <c r="CMZ3116" s="206"/>
      <c r="CNA3116" s="206"/>
      <c r="CNB3116" s="206"/>
      <c r="CNC3116" s="206"/>
      <c r="CND3116" s="206"/>
      <c r="CNE3116" s="206"/>
      <c r="CNF3116" s="206"/>
      <c r="CNG3116" s="206"/>
      <c r="CNH3116" s="206"/>
      <c r="CNI3116" s="206"/>
      <c r="CNJ3116" s="206"/>
      <c r="CNK3116" s="206"/>
      <c r="CNL3116" s="206"/>
      <c r="CNM3116" s="206"/>
      <c r="CNN3116" s="206"/>
      <c r="CNO3116" s="206"/>
      <c r="CNP3116" s="206"/>
      <c r="CNQ3116" s="206"/>
      <c r="CNR3116" s="206"/>
      <c r="CNS3116" s="206"/>
      <c r="CNT3116" s="206"/>
      <c r="CNU3116" s="206"/>
      <c r="CNV3116" s="206"/>
      <c r="CNW3116" s="206"/>
      <c r="CNX3116" s="206"/>
      <c r="CNY3116" s="206"/>
      <c r="CNZ3116" s="206"/>
      <c r="COA3116" s="206"/>
      <c r="COB3116" s="206"/>
      <c r="COC3116" s="206"/>
      <c r="COD3116" s="206"/>
      <c r="COE3116" s="206"/>
      <c r="COF3116" s="206"/>
      <c r="COG3116" s="206"/>
      <c r="COH3116" s="206"/>
      <c r="COI3116" s="206"/>
      <c r="COJ3116" s="206"/>
      <c r="COK3116" s="206"/>
      <c r="COL3116" s="206"/>
      <c r="COM3116" s="206"/>
      <c r="CON3116" s="206"/>
      <c r="COO3116" s="206"/>
      <c r="COP3116" s="206"/>
      <c r="COQ3116" s="206"/>
      <c r="COR3116" s="206"/>
      <c r="COS3116" s="206"/>
      <c r="COT3116" s="206"/>
      <c r="COU3116" s="206"/>
      <c r="COV3116" s="206"/>
      <c r="COW3116" s="206"/>
      <c r="COX3116" s="206"/>
      <c r="COY3116" s="206"/>
      <c r="COZ3116" s="206"/>
      <c r="CPA3116" s="206"/>
      <c r="CPB3116" s="206"/>
      <c r="CPC3116" s="206"/>
      <c r="CPD3116" s="206"/>
      <c r="CPE3116" s="206"/>
      <c r="CPF3116" s="206"/>
      <c r="CPG3116" s="206"/>
      <c r="CPH3116" s="206"/>
      <c r="CPI3116" s="206"/>
      <c r="CPJ3116" s="206"/>
      <c r="CPK3116" s="206"/>
      <c r="CPL3116" s="206"/>
      <c r="CPM3116" s="206"/>
      <c r="CPN3116" s="206"/>
      <c r="CPO3116" s="206"/>
      <c r="CPP3116" s="206"/>
      <c r="CPQ3116" s="206"/>
      <c r="CPR3116" s="206"/>
      <c r="CPS3116" s="206"/>
      <c r="CPT3116" s="206"/>
      <c r="CPU3116" s="206"/>
      <c r="CPV3116" s="206"/>
      <c r="CPW3116" s="206"/>
      <c r="CPX3116" s="206"/>
      <c r="CPY3116" s="206"/>
      <c r="CPZ3116" s="206"/>
      <c r="CQA3116" s="206"/>
      <c r="CQB3116" s="206"/>
      <c r="CQC3116" s="206"/>
      <c r="CQD3116" s="206"/>
      <c r="CQE3116" s="206"/>
      <c r="CQF3116" s="206"/>
      <c r="CQG3116" s="206"/>
      <c r="CQH3116" s="206"/>
      <c r="CQI3116" s="206"/>
      <c r="CQJ3116" s="206"/>
      <c r="CQK3116" s="206"/>
      <c r="CQL3116" s="206"/>
      <c r="CQM3116" s="206"/>
      <c r="CQN3116" s="206"/>
      <c r="CQO3116" s="206"/>
      <c r="CQP3116" s="206"/>
      <c r="CQQ3116" s="206"/>
      <c r="CQR3116" s="206"/>
      <c r="CQS3116" s="206"/>
      <c r="CQT3116" s="206"/>
      <c r="CQU3116" s="206"/>
      <c r="CQV3116" s="206"/>
      <c r="CQW3116" s="206"/>
      <c r="CQX3116" s="206"/>
      <c r="CQY3116" s="206"/>
      <c r="CQZ3116" s="206"/>
      <c r="CRA3116" s="206"/>
      <c r="CRB3116" s="206"/>
      <c r="CRC3116" s="206"/>
      <c r="CRD3116" s="206"/>
      <c r="CRE3116" s="206"/>
      <c r="CRF3116" s="206"/>
      <c r="CRG3116" s="206"/>
      <c r="CRH3116" s="206"/>
      <c r="CRI3116" s="206"/>
      <c r="CRJ3116" s="206"/>
      <c r="CRK3116" s="206"/>
      <c r="CRL3116" s="206"/>
      <c r="CRM3116" s="206"/>
      <c r="CRN3116" s="206"/>
      <c r="CRO3116" s="206"/>
      <c r="CRP3116" s="206"/>
      <c r="CRQ3116" s="206"/>
      <c r="CRR3116" s="206"/>
      <c r="CRS3116" s="206"/>
      <c r="CRT3116" s="206"/>
      <c r="CRU3116" s="206"/>
      <c r="CRV3116" s="206"/>
      <c r="CRW3116" s="206"/>
      <c r="CRX3116" s="206"/>
      <c r="CRY3116" s="206"/>
      <c r="CRZ3116" s="206"/>
      <c r="CSA3116" s="206"/>
      <c r="CSB3116" s="206"/>
      <c r="CSC3116" s="206"/>
      <c r="CSD3116" s="206"/>
      <c r="CSE3116" s="206"/>
      <c r="CSF3116" s="206"/>
      <c r="CSG3116" s="206"/>
      <c r="CSH3116" s="206"/>
      <c r="CSI3116" s="206"/>
      <c r="CSJ3116" s="206"/>
      <c r="CSK3116" s="206"/>
      <c r="CSL3116" s="206"/>
      <c r="CSM3116" s="206"/>
      <c r="CSN3116" s="206"/>
      <c r="CSO3116" s="206"/>
      <c r="CSP3116" s="206"/>
      <c r="CSQ3116" s="206"/>
      <c r="CSR3116" s="206"/>
      <c r="CSS3116" s="206"/>
      <c r="CST3116" s="206"/>
      <c r="CSU3116" s="206"/>
      <c r="CSV3116" s="206"/>
      <c r="CSW3116" s="206"/>
      <c r="CSX3116" s="206"/>
      <c r="CSY3116" s="206"/>
      <c r="CSZ3116" s="206"/>
      <c r="CTA3116" s="206"/>
      <c r="CTB3116" s="206"/>
      <c r="CTC3116" s="206"/>
      <c r="CTD3116" s="206"/>
      <c r="CTE3116" s="206"/>
      <c r="CTF3116" s="206"/>
      <c r="CTG3116" s="206"/>
      <c r="CTH3116" s="206"/>
      <c r="CTI3116" s="206"/>
      <c r="CTJ3116" s="206"/>
      <c r="CTK3116" s="206"/>
      <c r="CTL3116" s="206"/>
      <c r="CTM3116" s="206"/>
      <c r="CTN3116" s="206"/>
      <c r="CTO3116" s="206"/>
      <c r="CTP3116" s="206"/>
      <c r="CTQ3116" s="206"/>
      <c r="CTR3116" s="206"/>
      <c r="CTS3116" s="206"/>
      <c r="CTT3116" s="206"/>
      <c r="CTU3116" s="206"/>
      <c r="CTV3116" s="206"/>
      <c r="CTW3116" s="206"/>
      <c r="CTX3116" s="206"/>
      <c r="CTY3116" s="206"/>
      <c r="CTZ3116" s="206"/>
      <c r="CUA3116" s="206"/>
      <c r="CUB3116" s="206"/>
      <c r="CUC3116" s="206"/>
      <c r="CUD3116" s="206"/>
      <c r="CUE3116" s="206"/>
      <c r="CUF3116" s="206"/>
      <c r="CUG3116" s="206"/>
      <c r="CUH3116" s="206"/>
      <c r="CUI3116" s="206"/>
      <c r="CUJ3116" s="206"/>
      <c r="CUK3116" s="206"/>
      <c r="CUL3116" s="206"/>
      <c r="CUM3116" s="206"/>
      <c r="CUN3116" s="206"/>
      <c r="CUO3116" s="206"/>
      <c r="CUP3116" s="206"/>
      <c r="CUQ3116" s="206"/>
      <c r="CUR3116" s="206"/>
      <c r="CUS3116" s="206"/>
      <c r="CUT3116" s="206"/>
      <c r="CUU3116" s="206"/>
      <c r="CUV3116" s="206"/>
      <c r="CUW3116" s="206"/>
      <c r="CUX3116" s="206"/>
      <c r="CUY3116" s="206"/>
      <c r="CUZ3116" s="206"/>
      <c r="CVA3116" s="206"/>
      <c r="CVB3116" s="206"/>
      <c r="CVC3116" s="206"/>
      <c r="CVD3116" s="206"/>
      <c r="CVE3116" s="206"/>
      <c r="CVF3116" s="206"/>
      <c r="CVG3116" s="206"/>
      <c r="CVH3116" s="206"/>
      <c r="CVI3116" s="206"/>
      <c r="CVJ3116" s="206"/>
      <c r="CVK3116" s="206"/>
      <c r="CVL3116" s="206"/>
      <c r="CVM3116" s="206"/>
      <c r="CVN3116" s="206"/>
      <c r="CVO3116" s="206"/>
      <c r="CVP3116" s="206"/>
      <c r="CVQ3116" s="206"/>
      <c r="CVR3116" s="206"/>
      <c r="CVS3116" s="206"/>
      <c r="CVT3116" s="206"/>
      <c r="CVU3116" s="206"/>
      <c r="CVV3116" s="206"/>
      <c r="CVW3116" s="206"/>
      <c r="CVX3116" s="206"/>
      <c r="CVY3116" s="206"/>
      <c r="CVZ3116" s="206"/>
      <c r="CWA3116" s="206"/>
      <c r="CWB3116" s="206"/>
      <c r="CWC3116" s="206"/>
      <c r="CWD3116" s="206"/>
      <c r="CWE3116" s="206"/>
      <c r="CWF3116" s="206"/>
      <c r="CWG3116" s="206"/>
      <c r="CWH3116" s="206"/>
      <c r="CWI3116" s="206"/>
      <c r="CWJ3116" s="206"/>
      <c r="CWK3116" s="206"/>
      <c r="CWL3116" s="206"/>
      <c r="CWM3116" s="206"/>
      <c r="CWN3116" s="206"/>
      <c r="CWO3116" s="206"/>
      <c r="CWP3116" s="206"/>
      <c r="CWQ3116" s="206"/>
      <c r="CWR3116" s="206"/>
      <c r="CWS3116" s="206"/>
      <c r="CWT3116" s="206"/>
      <c r="CWU3116" s="206"/>
      <c r="CWV3116" s="206"/>
      <c r="CWW3116" s="206"/>
      <c r="CWX3116" s="206"/>
      <c r="CWY3116" s="206"/>
      <c r="CWZ3116" s="206"/>
      <c r="CXA3116" s="206"/>
      <c r="CXB3116" s="206"/>
      <c r="CXC3116" s="206"/>
      <c r="CXD3116" s="206"/>
      <c r="CXE3116" s="206"/>
      <c r="CXF3116" s="206"/>
      <c r="CXG3116" s="206"/>
      <c r="CXH3116" s="206"/>
      <c r="CXI3116" s="206"/>
      <c r="CXJ3116" s="206"/>
      <c r="CXK3116" s="206"/>
      <c r="CXL3116" s="206"/>
      <c r="CXM3116" s="206"/>
      <c r="CXN3116" s="206"/>
      <c r="CXO3116" s="206"/>
      <c r="CXP3116" s="206"/>
      <c r="CXQ3116" s="206"/>
      <c r="CXR3116" s="206"/>
      <c r="CXS3116" s="206"/>
      <c r="CXT3116" s="206"/>
      <c r="CXU3116" s="206"/>
      <c r="CXV3116" s="206"/>
      <c r="CXW3116" s="206"/>
      <c r="CXX3116" s="206"/>
      <c r="CXY3116" s="206"/>
      <c r="CXZ3116" s="206"/>
      <c r="CYA3116" s="206"/>
      <c r="CYB3116" s="206"/>
      <c r="CYC3116" s="206"/>
      <c r="CYD3116" s="206"/>
      <c r="CYE3116" s="206"/>
      <c r="CYF3116" s="206"/>
      <c r="CYG3116" s="206"/>
      <c r="CYH3116" s="206"/>
      <c r="CYI3116" s="206"/>
      <c r="CYJ3116" s="206"/>
      <c r="CYK3116" s="206"/>
      <c r="CYL3116" s="206"/>
      <c r="CYM3116" s="206"/>
      <c r="CYN3116" s="206"/>
      <c r="CYO3116" s="206"/>
      <c r="CYP3116" s="206"/>
      <c r="CYQ3116" s="206"/>
      <c r="CYR3116" s="206"/>
      <c r="CYS3116" s="206"/>
      <c r="CYT3116" s="206"/>
      <c r="CYU3116" s="206"/>
      <c r="CYV3116" s="206"/>
      <c r="CYW3116" s="206"/>
      <c r="CYX3116" s="206"/>
      <c r="CYY3116" s="206"/>
      <c r="CYZ3116" s="206"/>
      <c r="CZA3116" s="206"/>
      <c r="CZB3116" s="206"/>
      <c r="CZC3116" s="206"/>
      <c r="CZD3116" s="206"/>
      <c r="CZE3116" s="206"/>
      <c r="CZF3116" s="206"/>
      <c r="CZG3116" s="206"/>
      <c r="CZH3116" s="206"/>
      <c r="CZI3116" s="206"/>
      <c r="CZJ3116" s="206"/>
      <c r="CZK3116" s="206"/>
      <c r="CZL3116" s="206"/>
      <c r="CZM3116" s="206"/>
      <c r="CZN3116" s="206"/>
      <c r="CZO3116" s="206"/>
      <c r="CZP3116" s="206"/>
      <c r="CZQ3116" s="206"/>
      <c r="CZR3116" s="206"/>
      <c r="CZS3116" s="206"/>
      <c r="CZT3116" s="206"/>
      <c r="CZU3116" s="206"/>
      <c r="CZV3116" s="206"/>
      <c r="CZW3116" s="206"/>
      <c r="CZX3116" s="206"/>
      <c r="CZY3116" s="206"/>
      <c r="CZZ3116" s="206"/>
      <c r="DAA3116" s="206"/>
      <c r="DAB3116" s="206"/>
      <c r="DAC3116" s="206"/>
      <c r="DAD3116" s="206"/>
      <c r="DAE3116" s="206"/>
      <c r="DAF3116" s="206"/>
      <c r="DAG3116" s="206"/>
      <c r="DAH3116" s="206"/>
      <c r="DAI3116" s="206"/>
      <c r="DAJ3116" s="206"/>
      <c r="DAK3116" s="206"/>
      <c r="DAL3116" s="206"/>
      <c r="DAM3116" s="206"/>
      <c r="DAN3116" s="206"/>
      <c r="DAO3116" s="206"/>
      <c r="DAP3116" s="206"/>
      <c r="DAQ3116" s="206"/>
      <c r="DAR3116" s="206"/>
      <c r="DAS3116" s="206"/>
      <c r="DAT3116" s="206"/>
      <c r="DAU3116" s="206"/>
      <c r="DAV3116" s="206"/>
      <c r="DAW3116" s="206"/>
      <c r="DAX3116" s="206"/>
      <c r="DAY3116" s="206"/>
      <c r="DAZ3116" s="206"/>
      <c r="DBA3116" s="206"/>
      <c r="DBB3116" s="206"/>
      <c r="DBC3116" s="206"/>
      <c r="DBD3116" s="206"/>
      <c r="DBE3116" s="206"/>
      <c r="DBF3116" s="206"/>
      <c r="DBG3116" s="206"/>
      <c r="DBH3116" s="206"/>
      <c r="DBI3116" s="206"/>
      <c r="DBJ3116" s="206"/>
      <c r="DBK3116" s="206"/>
      <c r="DBL3116" s="206"/>
      <c r="DBM3116" s="206"/>
      <c r="DBN3116" s="206"/>
      <c r="DBO3116" s="206"/>
      <c r="DBP3116" s="206"/>
      <c r="DBQ3116" s="206"/>
      <c r="DBR3116" s="206"/>
      <c r="DBS3116" s="206"/>
      <c r="DBT3116" s="206"/>
      <c r="DBU3116" s="206"/>
      <c r="DBV3116" s="206"/>
      <c r="DBW3116" s="206"/>
      <c r="DBX3116" s="206"/>
      <c r="DBY3116" s="206"/>
      <c r="DBZ3116" s="206"/>
      <c r="DCA3116" s="206"/>
      <c r="DCB3116" s="206"/>
      <c r="DCC3116" s="206"/>
      <c r="DCD3116" s="206"/>
      <c r="DCE3116" s="206"/>
      <c r="DCF3116" s="206"/>
      <c r="DCG3116" s="206"/>
      <c r="DCH3116" s="206"/>
      <c r="DCI3116" s="206"/>
      <c r="DCJ3116" s="206"/>
      <c r="DCK3116" s="206"/>
      <c r="DCL3116" s="206"/>
      <c r="DCM3116" s="206"/>
      <c r="DCN3116" s="206"/>
      <c r="DCO3116" s="206"/>
      <c r="DCP3116" s="206"/>
      <c r="DCQ3116" s="206"/>
      <c r="DCR3116" s="206"/>
      <c r="DCS3116" s="206"/>
      <c r="DCT3116" s="206"/>
      <c r="DCU3116" s="206"/>
      <c r="DCV3116" s="206"/>
      <c r="DCW3116" s="206"/>
      <c r="DCX3116" s="206"/>
      <c r="DCY3116" s="206"/>
      <c r="DCZ3116" s="206"/>
      <c r="DDA3116" s="206"/>
      <c r="DDB3116" s="206"/>
      <c r="DDC3116" s="206"/>
      <c r="DDD3116" s="206"/>
      <c r="DDE3116" s="206"/>
      <c r="DDF3116" s="206"/>
      <c r="DDG3116" s="206"/>
      <c r="DDH3116" s="206"/>
      <c r="DDI3116" s="206"/>
      <c r="DDJ3116" s="206"/>
      <c r="DDK3116" s="206"/>
      <c r="DDL3116" s="206"/>
      <c r="DDM3116" s="206"/>
      <c r="DDN3116" s="206"/>
      <c r="DDO3116" s="206"/>
      <c r="DDP3116" s="206"/>
      <c r="DDQ3116" s="206"/>
      <c r="DDR3116" s="206"/>
      <c r="DDS3116" s="206"/>
      <c r="DDT3116" s="206"/>
      <c r="DDU3116" s="206"/>
      <c r="DDV3116" s="206"/>
      <c r="DDW3116" s="206"/>
      <c r="DDX3116" s="206"/>
      <c r="DDY3116" s="206"/>
      <c r="DDZ3116" s="206"/>
      <c r="DEA3116" s="206"/>
      <c r="DEB3116" s="206"/>
      <c r="DEC3116" s="206"/>
      <c r="DED3116" s="206"/>
      <c r="DEE3116" s="206"/>
      <c r="DEF3116" s="206"/>
      <c r="DEG3116" s="206"/>
      <c r="DEH3116" s="206"/>
      <c r="DEI3116" s="206"/>
      <c r="DEJ3116" s="206"/>
      <c r="DEK3116" s="206"/>
      <c r="DEL3116" s="206"/>
      <c r="DEM3116" s="206"/>
      <c r="DEN3116" s="206"/>
      <c r="DEO3116" s="206"/>
      <c r="DEP3116" s="206"/>
      <c r="DEQ3116" s="206"/>
      <c r="DER3116" s="206"/>
      <c r="DES3116" s="206"/>
      <c r="DET3116" s="206"/>
      <c r="DEU3116" s="206"/>
      <c r="DEV3116" s="206"/>
      <c r="DEW3116" s="206"/>
      <c r="DEX3116" s="206"/>
      <c r="DEY3116" s="206"/>
      <c r="DEZ3116" s="206"/>
      <c r="DFA3116" s="206"/>
      <c r="DFB3116" s="206"/>
      <c r="DFC3116" s="206"/>
      <c r="DFD3116" s="206"/>
      <c r="DFE3116" s="206"/>
      <c r="DFF3116" s="206"/>
      <c r="DFG3116" s="206"/>
      <c r="DFH3116" s="206"/>
      <c r="DFI3116" s="206"/>
      <c r="DFJ3116" s="206"/>
      <c r="DFK3116" s="206"/>
      <c r="DFL3116" s="206"/>
      <c r="DFM3116" s="206"/>
      <c r="DFN3116" s="206"/>
      <c r="DFO3116" s="206"/>
      <c r="DFP3116" s="206"/>
      <c r="DFQ3116" s="206"/>
      <c r="DFR3116" s="206"/>
      <c r="DFS3116" s="206"/>
      <c r="DFT3116" s="206"/>
      <c r="DFU3116" s="206"/>
      <c r="DFV3116" s="206"/>
      <c r="DFW3116" s="206"/>
      <c r="DFX3116" s="206"/>
      <c r="DFY3116" s="206"/>
      <c r="DFZ3116" s="206"/>
      <c r="DGA3116" s="206"/>
      <c r="DGB3116" s="206"/>
      <c r="DGC3116" s="206"/>
      <c r="DGD3116" s="206"/>
      <c r="DGE3116" s="206"/>
      <c r="DGF3116" s="206"/>
      <c r="DGG3116" s="206"/>
      <c r="DGH3116" s="206"/>
      <c r="DGI3116" s="206"/>
      <c r="DGJ3116" s="206"/>
      <c r="DGK3116" s="206"/>
      <c r="DGL3116" s="206"/>
      <c r="DGM3116" s="206"/>
      <c r="DGN3116" s="206"/>
      <c r="DGO3116" s="206"/>
      <c r="DGP3116" s="206"/>
      <c r="DGQ3116" s="206"/>
      <c r="DGR3116" s="206"/>
      <c r="DGS3116" s="206"/>
      <c r="DGT3116" s="206"/>
      <c r="DGU3116" s="206"/>
      <c r="DGV3116" s="206"/>
      <c r="DGW3116" s="206"/>
      <c r="DGX3116" s="206"/>
      <c r="DGY3116" s="206"/>
      <c r="DGZ3116" s="206"/>
      <c r="DHA3116" s="206"/>
      <c r="DHB3116" s="206"/>
      <c r="DHC3116" s="206"/>
      <c r="DHD3116" s="206"/>
      <c r="DHE3116" s="206"/>
      <c r="DHF3116" s="206"/>
      <c r="DHG3116" s="206"/>
      <c r="DHH3116" s="206"/>
      <c r="DHI3116" s="206"/>
      <c r="DHJ3116" s="206"/>
      <c r="DHK3116" s="206"/>
      <c r="DHL3116" s="206"/>
      <c r="DHM3116" s="206"/>
      <c r="DHN3116" s="206"/>
      <c r="DHO3116" s="206"/>
      <c r="DHP3116" s="206"/>
      <c r="DHQ3116" s="206"/>
      <c r="DHR3116" s="206"/>
      <c r="DHS3116" s="206"/>
      <c r="DHT3116" s="206"/>
      <c r="DHU3116" s="206"/>
      <c r="DHV3116" s="206"/>
      <c r="DHW3116" s="206"/>
      <c r="DHX3116" s="206"/>
      <c r="DHY3116" s="206"/>
      <c r="DHZ3116" s="206"/>
      <c r="DIA3116" s="206"/>
      <c r="DIB3116" s="206"/>
      <c r="DIC3116" s="206"/>
      <c r="DID3116" s="206"/>
      <c r="DIE3116" s="206"/>
      <c r="DIF3116" s="206"/>
      <c r="DIG3116" s="206"/>
      <c r="DIH3116" s="206"/>
      <c r="DII3116" s="206"/>
      <c r="DIJ3116" s="206"/>
      <c r="DIK3116" s="206"/>
      <c r="DIL3116" s="206"/>
      <c r="DIM3116" s="206"/>
      <c r="DIN3116" s="206"/>
      <c r="DIO3116" s="206"/>
      <c r="DIP3116" s="206"/>
      <c r="DIQ3116" s="206"/>
      <c r="DIR3116" s="206"/>
      <c r="DIS3116" s="206"/>
      <c r="DIT3116" s="206"/>
      <c r="DIU3116" s="206"/>
      <c r="DIV3116" s="206"/>
      <c r="DIW3116" s="206"/>
      <c r="DIX3116" s="206"/>
      <c r="DIY3116" s="206"/>
      <c r="DIZ3116" s="206"/>
      <c r="DJA3116" s="206"/>
      <c r="DJB3116" s="206"/>
      <c r="DJC3116" s="206"/>
      <c r="DJD3116" s="206"/>
      <c r="DJE3116" s="206"/>
      <c r="DJF3116" s="206"/>
      <c r="DJG3116" s="206"/>
      <c r="DJH3116" s="206"/>
      <c r="DJI3116" s="206"/>
      <c r="DJJ3116" s="206"/>
      <c r="DJK3116" s="206"/>
      <c r="DJL3116" s="206"/>
      <c r="DJM3116" s="206"/>
      <c r="DJN3116" s="206"/>
      <c r="DJO3116" s="206"/>
      <c r="DJP3116" s="206"/>
      <c r="DJQ3116" s="206"/>
      <c r="DJR3116" s="206"/>
      <c r="DJS3116" s="206"/>
      <c r="DJT3116" s="206"/>
      <c r="DJU3116" s="206"/>
      <c r="DJV3116" s="206"/>
      <c r="DJW3116" s="206"/>
      <c r="DJX3116" s="206"/>
      <c r="DJY3116" s="206"/>
      <c r="DJZ3116" s="206"/>
      <c r="DKA3116" s="206"/>
      <c r="DKB3116" s="206"/>
      <c r="DKC3116" s="206"/>
      <c r="DKD3116" s="206"/>
      <c r="DKE3116" s="206"/>
      <c r="DKF3116" s="206"/>
      <c r="DKG3116" s="206"/>
      <c r="DKH3116" s="206"/>
      <c r="DKI3116" s="206"/>
      <c r="DKJ3116" s="206"/>
      <c r="DKK3116" s="206"/>
      <c r="DKL3116" s="206"/>
      <c r="DKM3116" s="206"/>
      <c r="DKN3116" s="206"/>
      <c r="DKO3116" s="206"/>
      <c r="DKP3116" s="206"/>
      <c r="DKQ3116" s="206"/>
      <c r="DKR3116" s="206"/>
      <c r="DKS3116" s="206"/>
      <c r="DKT3116" s="206"/>
      <c r="DKU3116" s="206"/>
      <c r="DKV3116" s="206"/>
      <c r="DKW3116" s="206"/>
      <c r="DKX3116" s="206"/>
      <c r="DKY3116" s="206"/>
      <c r="DKZ3116" s="206"/>
      <c r="DLA3116" s="206"/>
      <c r="DLB3116" s="206"/>
      <c r="DLC3116" s="206"/>
      <c r="DLD3116" s="206"/>
      <c r="DLE3116" s="206"/>
      <c r="DLF3116" s="206"/>
      <c r="DLG3116" s="206"/>
      <c r="DLH3116" s="206"/>
      <c r="DLI3116" s="206"/>
      <c r="DLJ3116" s="206"/>
      <c r="DLK3116" s="206"/>
      <c r="DLL3116" s="206"/>
      <c r="DLM3116" s="206"/>
      <c r="DLN3116" s="206"/>
      <c r="DLO3116" s="206"/>
      <c r="DLP3116" s="206"/>
      <c r="DLQ3116" s="206"/>
      <c r="DLR3116" s="206"/>
      <c r="DLS3116" s="206"/>
      <c r="DLT3116" s="206"/>
      <c r="DLU3116" s="206"/>
      <c r="DLV3116" s="206"/>
      <c r="DLW3116" s="206"/>
      <c r="DLX3116" s="206"/>
      <c r="DLY3116" s="206"/>
      <c r="DLZ3116" s="206"/>
      <c r="DMA3116" s="206"/>
      <c r="DMB3116" s="206"/>
      <c r="DMC3116" s="206"/>
      <c r="DMD3116" s="206"/>
      <c r="DME3116" s="206"/>
      <c r="DMF3116" s="206"/>
      <c r="DMG3116" s="206"/>
      <c r="DMH3116" s="206"/>
      <c r="DMI3116" s="206"/>
      <c r="DMJ3116" s="206"/>
      <c r="DMK3116" s="206"/>
      <c r="DML3116" s="206"/>
      <c r="DMM3116" s="206"/>
      <c r="DMN3116" s="206"/>
      <c r="DMO3116" s="206"/>
      <c r="DMP3116" s="206"/>
      <c r="DMQ3116" s="206"/>
      <c r="DMR3116" s="206"/>
      <c r="DMS3116" s="206"/>
      <c r="DMT3116" s="206"/>
      <c r="DMU3116" s="206"/>
      <c r="DMV3116" s="206"/>
      <c r="DMW3116" s="206"/>
      <c r="DMX3116" s="206"/>
      <c r="DMY3116" s="206"/>
      <c r="DMZ3116" s="206"/>
      <c r="DNA3116" s="206"/>
      <c r="DNB3116" s="206"/>
      <c r="DNC3116" s="206"/>
      <c r="DND3116" s="206"/>
      <c r="DNE3116" s="206"/>
      <c r="DNF3116" s="206"/>
      <c r="DNG3116" s="206"/>
      <c r="DNH3116" s="206"/>
      <c r="DNI3116" s="206"/>
      <c r="DNJ3116" s="206"/>
      <c r="DNK3116" s="206"/>
      <c r="DNL3116" s="206"/>
      <c r="DNM3116" s="206"/>
      <c r="DNN3116" s="206"/>
      <c r="DNO3116" s="206"/>
      <c r="DNP3116" s="206"/>
      <c r="DNQ3116" s="206"/>
      <c r="DNR3116" s="206"/>
      <c r="DNS3116" s="206"/>
      <c r="DNT3116" s="206"/>
      <c r="DNU3116" s="206"/>
      <c r="DNV3116" s="206"/>
      <c r="DNW3116" s="206"/>
      <c r="DNX3116" s="206"/>
      <c r="DNY3116" s="206"/>
      <c r="DNZ3116" s="206"/>
      <c r="DOA3116" s="206"/>
      <c r="DOB3116" s="206"/>
      <c r="DOC3116" s="206"/>
      <c r="DOD3116" s="206"/>
      <c r="DOE3116" s="206"/>
      <c r="DOF3116" s="206"/>
      <c r="DOG3116" s="206"/>
      <c r="DOH3116" s="206"/>
      <c r="DOI3116" s="206"/>
      <c r="DOJ3116" s="206"/>
      <c r="DOK3116" s="206"/>
      <c r="DOL3116" s="206"/>
      <c r="DOM3116" s="206"/>
      <c r="DON3116" s="206"/>
      <c r="DOO3116" s="206"/>
      <c r="DOP3116" s="206"/>
      <c r="DOQ3116" s="206"/>
      <c r="DOR3116" s="206"/>
      <c r="DOS3116" s="206"/>
      <c r="DOT3116" s="206"/>
      <c r="DOU3116" s="206"/>
      <c r="DOV3116" s="206"/>
      <c r="DOW3116" s="206"/>
      <c r="DOX3116" s="206"/>
      <c r="DOY3116" s="206"/>
      <c r="DOZ3116" s="206"/>
      <c r="DPA3116" s="206"/>
      <c r="DPB3116" s="206"/>
      <c r="DPC3116" s="206"/>
      <c r="DPD3116" s="206"/>
      <c r="DPE3116" s="206"/>
      <c r="DPF3116" s="206"/>
      <c r="DPG3116" s="206"/>
      <c r="DPH3116" s="206"/>
      <c r="DPI3116" s="206"/>
      <c r="DPJ3116" s="206"/>
      <c r="DPK3116" s="206"/>
      <c r="DPL3116" s="206"/>
      <c r="DPM3116" s="206"/>
      <c r="DPN3116" s="206"/>
      <c r="DPO3116" s="206"/>
      <c r="DPP3116" s="206"/>
      <c r="DPQ3116" s="206"/>
      <c r="DPR3116" s="206"/>
      <c r="DPS3116" s="206"/>
      <c r="DPT3116" s="206"/>
      <c r="DPU3116" s="206"/>
      <c r="DPV3116" s="206"/>
      <c r="DPW3116" s="206"/>
      <c r="DPX3116" s="206"/>
      <c r="DPY3116" s="206"/>
      <c r="DPZ3116" s="206"/>
      <c r="DQA3116" s="206"/>
      <c r="DQB3116" s="206"/>
      <c r="DQC3116" s="206"/>
      <c r="DQD3116" s="206"/>
      <c r="DQE3116" s="206"/>
      <c r="DQF3116" s="206"/>
      <c r="DQG3116" s="206"/>
      <c r="DQH3116" s="206"/>
      <c r="DQI3116" s="206"/>
      <c r="DQJ3116" s="206"/>
      <c r="DQK3116" s="206"/>
      <c r="DQL3116" s="206"/>
      <c r="DQM3116" s="206"/>
      <c r="DQN3116" s="206"/>
      <c r="DQO3116" s="206"/>
      <c r="DQP3116" s="206"/>
      <c r="DQQ3116" s="206"/>
      <c r="DQR3116" s="206"/>
      <c r="DQS3116" s="206"/>
      <c r="DQT3116" s="206"/>
      <c r="DQU3116" s="206"/>
      <c r="DQV3116" s="206"/>
      <c r="DQW3116" s="206"/>
      <c r="DQX3116" s="206"/>
      <c r="DQY3116" s="206"/>
      <c r="DQZ3116" s="206"/>
      <c r="DRA3116" s="206"/>
      <c r="DRB3116" s="206"/>
      <c r="DRC3116" s="206"/>
      <c r="DRD3116" s="206"/>
      <c r="DRE3116" s="206"/>
      <c r="DRF3116" s="206"/>
      <c r="DRG3116" s="206"/>
      <c r="DRH3116" s="206"/>
      <c r="DRI3116" s="206"/>
      <c r="DRJ3116" s="206"/>
      <c r="DRK3116" s="206"/>
      <c r="DRL3116" s="206"/>
      <c r="DRM3116" s="206"/>
      <c r="DRN3116" s="206"/>
      <c r="DRO3116" s="206"/>
      <c r="DRP3116" s="206"/>
      <c r="DRQ3116" s="206"/>
      <c r="DRR3116" s="206"/>
      <c r="DRS3116" s="206"/>
      <c r="DRT3116" s="206"/>
      <c r="DRU3116" s="206"/>
      <c r="DRV3116" s="206"/>
      <c r="DRW3116" s="206"/>
      <c r="DRX3116" s="206"/>
      <c r="DRY3116" s="206"/>
      <c r="DRZ3116" s="206"/>
      <c r="DSA3116" s="206"/>
      <c r="DSB3116" s="206"/>
      <c r="DSC3116" s="206"/>
      <c r="DSD3116" s="206"/>
      <c r="DSE3116" s="206"/>
      <c r="DSF3116" s="206"/>
      <c r="DSG3116" s="206"/>
      <c r="DSH3116" s="206"/>
      <c r="DSI3116" s="206"/>
      <c r="DSJ3116" s="206"/>
      <c r="DSK3116" s="206"/>
      <c r="DSL3116" s="206"/>
      <c r="DSM3116" s="206"/>
      <c r="DSN3116" s="206"/>
      <c r="DSO3116" s="206"/>
      <c r="DSP3116" s="206"/>
      <c r="DSQ3116" s="206"/>
      <c r="DSR3116" s="206"/>
      <c r="DSS3116" s="206"/>
      <c r="DST3116" s="206"/>
      <c r="DSU3116" s="206"/>
      <c r="DSV3116" s="206"/>
      <c r="DSW3116" s="206"/>
      <c r="DSX3116" s="206"/>
      <c r="DSY3116" s="206"/>
      <c r="DSZ3116" s="206"/>
      <c r="DTA3116" s="206"/>
      <c r="DTB3116" s="206"/>
      <c r="DTC3116" s="206"/>
      <c r="DTD3116" s="206"/>
      <c r="DTE3116" s="206"/>
      <c r="DTF3116" s="206"/>
      <c r="DTG3116" s="206"/>
      <c r="DTH3116" s="206"/>
      <c r="DTI3116" s="206"/>
      <c r="DTJ3116" s="206"/>
      <c r="DTK3116" s="206"/>
      <c r="DTL3116" s="206"/>
      <c r="DTM3116" s="206"/>
      <c r="DTN3116" s="206"/>
      <c r="DTO3116" s="206"/>
      <c r="DTP3116" s="206"/>
      <c r="DTQ3116" s="206"/>
      <c r="DTR3116" s="206"/>
      <c r="DTS3116" s="206"/>
      <c r="DTT3116" s="206"/>
      <c r="DTU3116" s="206"/>
      <c r="DTV3116" s="206"/>
      <c r="DTW3116" s="206"/>
      <c r="DTX3116" s="206"/>
      <c r="DTY3116" s="206"/>
      <c r="DTZ3116" s="206"/>
      <c r="DUA3116" s="206"/>
      <c r="DUB3116" s="206"/>
      <c r="DUC3116" s="206"/>
      <c r="DUD3116" s="206"/>
      <c r="DUE3116" s="206"/>
      <c r="DUF3116" s="206"/>
      <c r="DUG3116" s="206"/>
      <c r="DUH3116" s="206"/>
      <c r="DUI3116" s="206"/>
      <c r="DUJ3116" s="206"/>
      <c r="DUK3116" s="206"/>
      <c r="DUL3116" s="206"/>
      <c r="DUM3116" s="206"/>
      <c r="DUN3116" s="206"/>
      <c r="DUO3116" s="206"/>
      <c r="DUP3116" s="206"/>
      <c r="DUQ3116" s="206"/>
      <c r="DUR3116" s="206"/>
      <c r="DUS3116" s="206"/>
      <c r="DUT3116" s="206"/>
      <c r="DUU3116" s="206"/>
      <c r="DUV3116" s="206"/>
      <c r="DUW3116" s="206"/>
      <c r="DUX3116" s="206"/>
      <c r="DUY3116" s="206"/>
      <c r="DUZ3116" s="206"/>
      <c r="DVA3116" s="206"/>
      <c r="DVB3116" s="206"/>
      <c r="DVC3116" s="206"/>
      <c r="DVD3116" s="206"/>
      <c r="DVE3116" s="206"/>
      <c r="DVF3116" s="206"/>
      <c r="DVG3116" s="206"/>
      <c r="DVH3116" s="206"/>
      <c r="DVI3116" s="206"/>
      <c r="DVJ3116" s="206"/>
      <c r="DVK3116" s="206"/>
      <c r="DVL3116" s="206"/>
      <c r="DVM3116" s="206"/>
      <c r="DVN3116" s="206"/>
      <c r="DVO3116" s="206"/>
      <c r="DVP3116" s="206"/>
      <c r="DVQ3116" s="206"/>
      <c r="DVR3116" s="206"/>
      <c r="DVS3116" s="206"/>
      <c r="DVT3116" s="206"/>
      <c r="DVU3116" s="206"/>
      <c r="DVV3116" s="206"/>
      <c r="DVW3116" s="206"/>
      <c r="DVX3116" s="206"/>
      <c r="DVY3116" s="206"/>
      <c r="DVZ3116" s="206"/>
      <c r="DWA3116" s="206"/>
      <c r="DWB3116" s="206"/>
      <c r="DWC3116" s="206"/>
      <c r="DWD3116" s="206"/>
      <c r="DWE3116" s="206"/>
      <c r="DWF3116" s="206"/>
      <c r="DWG3116" s="206"/>
      <c r="DWH3116" s="206"/>
      <c r="DWI3116" s="206"/>
      <c r="DWJ3116" s="206"/>
      <c r="DWK3116" s="206"/>
      <c r="DWL3116" s="206"/>
      <c r="DWM3116" s="206"/>
      <c r="DWN3116" s="206"/>
      <c r="DWO3116" s="206"/>
      <c r="DWP3116" s="206"/>
      <c r="DWQ3116" s="206"/>
      <c r="DWR3116" s="206"/>
      <c r="DWS3116" s="206"/>
      <c r="DWT3116" s="206"/>
      <c r="DWU3116" s="206"/>
      <c r="DWV3116" s="206"/>
      <c r="DWW3116" s="206"/>
      <c r="DWX3116" s="206"/>
      <c r="DWY3116" s="206"/>
      <c r="DWZ3116" s="206"/>
      <c r="DXA3116" s="206"/>
      <c r="DXB3116" s="206"/>
      <c r="DXC3116" s="206"/>
      <c r="DXD3116" s="206"/>
      <c r="DXE3116" s="206"/>
      <c r="DXF3116" s="206"/>
      <c r="DXG3116" s="206"/>
      <c r="DXH3116" s="206"/>
      <c r="DXI3116" s="206"/>
      <c r="DXJ3116" s="206"/>
      <c r="DXK3116" s="206"/>
      <c r="DXL3116" s="206"/>
      <c r="DXM3116" s="206"/>
      <c r="DXN3116" s="206"/>
      <c r="DXO3116" s="206"/>
      <c r="DXP3116" s="206"/>
      <c r="DXQ3116" s="206"/>
      <c r="DXR3116" s="206"/>
      <c r="DXS3116" s="206"/>
      <c r="DXT3116" s="206"/>
      <c r="DXU3116" s="206"/>
      <c r="DXV3116" s="206"/>
      <c r="DXW3116" s="206"/>
      <c r="DXX3116" s="206"/>
      <c r="DXY3116" s="206"/>
      <c r="DXZ3116" s="206"/>
      <c r="DYA3116" s="206"/>
      <c r="DYB3116" s="206"/>
      <c r="DYC3116" s="206"/>
      <c r="DYD3116" s="206"/>
      <c r="DYE3116" s="206"/>
      <c r="DYF3116" s="206"/>
      <c r="DYG3116" s="206"/>
      <c r="DYH3116" s="206"/>
      <c r="DYI3116" s="206"/>
      <c r="DYJ3116" s="206"/>
      <c r="DYK3116" s="206"/>
      <c r="DYL3116" s="206"/>
      <c r="DYM3116" s="206"/>
      <c r="DYN3116" s="206"/>
      <c r="DYO3116" s="206"/>
      <c r="DYP3116" s="206"/>
      <c r="DYQ3116" s="206"/>
      <c r="DYR3116" s="206"/>
      <c r="DYS3116" s="206"/>
      <c r="DYT3116" s="206"/>
      <c r="DYU3116" s="206"/>
      <c r="DYV3116" s="206"/>
      <c r="DYW3116" s="206"/>
      <c r="DYX3116" s="206"/>
      <c r="DYY3116" s="206"/>
      <c r="DYZ3116" s="206"/>
      <c r="DZA3116" s="206"/>
      <c r="DZB3116" s="206"/>
      <c r="DZC3116" s="206"/>
      <c r="DZD3116" s="206"/>
      <c r="DZE3116" s="206"/>
      <c r="DZF3116" s="206"/>
      <c r="DZG3116" s="206"/>
      <c r="DZH3116" s="206"/>
      <c r="DZI3116" s="206"/>
      <c r="DZJ3116" s="206"/>
      <c r="DZK3116" s="206"/>
      <c r="DZL3116" s="206"/>
      <c r="DZM3116" s="206"/>
      <c r="DZN3116" s="206"/>
      <c r="DZO3116" s="206"/>
      <c r="DZP3116" s="206"/>
      <c r="DZQ3116" s="206"/>
      <c r="DZR3116" s="206"/>
      <c r="DZS3116" s="206"/>
      <c r="DZT3116" s="206"/>
      <c r="DZU3116" s="206"/>
      <c r="DZV3116" s="206"/>
      <c r="DZW3116" s="206"/>
      <c r="DZX3116" s="206"/>
      <c r="DZY3116" s="206"/>
      <c r="DZZ3116" s="206"/>
      <c r="EAA3116" s="206"/>
      <c r="EAB3116" s="206"/>
      <c r="EAC3116" s="206"/>
      <c r="EAD3116" s="206"/>
      <c r="EAE3116" s="206"/>
      <c r="EAF3116" s="206"/>
      <c r="EAG3116" s="206"/>
      <c r="EAH3116" s="206"/>
      <c r="EAI3116" s="206"/>
      <c r="EAJ3116" s="206"/>
      <c r="EAK3116" s="206"/>
      <c r="EAL3116" s="206"/>
      <c r="EAM3116" s="206"/>
      <c r="EAN3116" s="206"/>
      <c r="EAO3116" s="206"/>
      <c r="EAP3116" s="206"/>
      <c r="EAQ3116" s="206"/>
      <c r="EAR3116" s="206"/>
      <c r="EAS3116" s="206"/>
      <c r="EAT3116" s="206"/>
      <c r="EAU3116" s="206"/>
      <c r="EAV3116" s="206"/>
      <c r="EAW3116" s="206"/>
      <c r="EAX3116" s="206"/>
      <c r="EAY3116" s="206"/>
      <c r="EAZ3116" s="206"/>
      <c r="EBA3116" s="206"/>
      <c r="EBB3116" s="206"/>
      <c r="EBC3116" s="206"/>
      <c r="EBD3116" s="206"/>
      <c r="EBE3116" s="206"/>
      <c r="EBF3116" s="206"/>
      <c r="EBG3116" s="206"/>
      <c r="EBH3116" s="206"/>
      <c r="EBI3116" s="206"/>
      <c r="EBJ3116" s="206"/>
      <c r="EBK3116" s="206"/>
      <c r="EBL3116" s="206"/>
      <c r="EBM3116" s="206"/>
      <c r="EBN3116" s="206"/>
      <c r="EBO3116" s="206"/>
      <c r="EBP3116" s="206"/>
      <c r="EBQ3116" s="206"/>
      <c r="EBR3116" s="206"/>
      <c r="EBS3116" s="206"/>
      <c r="EBT3116" s="206"/>
      <c r="EBU3116" s="206"/>
      <c r="EBV3116" s="206"/>
      <c r="EBW3116" s="206"/>
      <c r="EBX3116" s="206"/>
      <c r="EBY3116" s="206"/>
      <c r="EBZ3116" s="206"/>
      <c r="ECA3116" s="206"/>
      <c r="ECB3116" s="206"/>
      <c r="ECC3116" s="206"/>
      <c r="ECD3116" s="206"/>
      <c r="ECE3116" s="206"/>
      <c r="ECF3116" s="206"/>
      <c r="ECG3116" s="206"/>
      <c r="ECH3116" s="206"/>
      <c r="ECI3116" s="206"/>
      <c r="ECJ3116" s="206"/>
      <c r="ECK3116" s="206"/>
      <c r="ECL3116" s="206"/>
      <c r="ECM3116" s="206"/>
      <c r="ECN3116" s="206"/>
      <c r="ECO3116" s="206"/>
      <c r="ECP3116" s="206"/>
      <c r="ECQ3116" s="206"/>
      <c r="ECR3116" s="206"/>
      <c r="ECS3116" s="206"/>
      <c r="ECT3116" s="206"/>
      <c r="ECU3116" s="206"/>
      <c r="ECV3116" s="206"/>
      <c r="ECW3116" s="206"/>
      <c r="ECX3116" s="206"/>
      <c r="ECY3116" s="206"/>
      <c r="ECZ3116" s="206"/>
      <c r="EDA3116" s="206"/>
      <c r="EDB3116" s="206"/>
      <c r="EDC3116" s="206"/>
      <c r="EDD3116" s="206"/>
      <c r="EDE3116" s="206"/>
      <c r="EDF3116" s="206"/>
      <c r="EDG3116" s="206"/>
      <c r="EDH3116" s="206"/>
      <c r="EDI3116" s="206"/>
      <c r="EDJ3116" s="206"/>
      <c r="EDK3116" s="206"/>
      <c r="EDL3116" s="206"/>
      <c r="EDM3116" s="206"/>
      <c r="EDN3116" s="206"/>
      <c r="EDO3116" s="206"/>
      <c r="EDP3116" s="206"/>
      <c r="EDQ3116" s="206"/>
      <c r="EDR3116" s="206"/>
      <c r="EDS3116" s="206"/>
      <c r="EDT3116" s="206"/>
      <c r="EDU3116" s="206"/>
      <c r="EDV3116" s="206"/>
      <c r="EDW3116" s="206"/>
      <c r="EDX3116" s="206"/>
      <c r="EDY3116" s="206"/>
      <c r="EDZ3116" s="206"/>
      <c r="EEA3116" s="206"/>
      <c r="EEB3116" s="206"/>
      <c r="EEC3116" s="206"/>
      <c r="EED3116" s="206"/>
      <c r="EEE3116" s="206"/>
      <c r="EEF3116" s="206"/>
      <c r="EEG3116" s="206"/>
      <c r="EEH3116" s="206"/>
      <c r="EEI3116" s="206"/>
      <c r="EEJ3116" s="206"/>
      <c r="EEK3116" s="206"/>
      <c r="EEL3116" s="206"/>
      <c r="EEM3116" s="206"/>
      <c r="EEN3116" s="206"/>
      <c r="EEO3116" s="206"/>
      <c r="EEP3116" s="206"/>
      <c r="EEQ3116" s="206"/>
      <c r="EER3116" s="206"/>
      <c r="EES3116" s="206"/>
      <c r="EET3116" s="206"/>
      <c r="EEU3116" s="206"/>
      <c r="EEV3116" s="206"/>
      <c r="EEW3116" s="206"/>
      <c r="EEX3116" s="206"/>
      <c r="EEY3116" s="206"/>
      <c r="EEZ3116" s="206"/>
      <c r="EFA3116" s="206"/>
      <c r="EFB3116" s="206"/>
      <c r="EFC3116" s="206"/>
      <c r="EFD3116" s="206"/>
      <c r="EFE3116" s="206"/>
      <c r="EFF3116" s="206"/>
      <c r="EFG3116" s="206"/>
      <c r="EFH3116" s="206"/>
      <c r="EFI3116" s="206"/>
      <c r="EFJ3116" s="206"/>
      <c r="EFK3116" s="206"/>
      <c r="EFL3116" s="206"/>
      <c r="EFM3116" s="206"/>
      <c r="EFN3116" s="206"/>
      <c r="EFO3116" s="206"/>
      <c r="EFP3116" s="206"/>
      <c r="EFQ3116" s="206"/>
      <c r="EFR3116" s="206"/>
      <c r="EFS3116" s="206"/>
      <c r="EFT3116" s="206"/>
      <c r="EFU3116" s="206"/>
      <c r="EFV3116" s="206"/>
      <c r="EFW3116" s="206"/>
      <c r="EFX3116" s="206"/>
      <c r="EFY3116" s="206"/>
      <c r="EFZ3116" s="206"/>
      <c r="EGA3116" s="206"/>
      <c r="EGB3116" s="206"/>
      <c r="EGC3116" s="206"/>
      <c r="EGD3116" s="206"/>
      <c r="EGE3116" s="206"/>
      <c r="EGF3116" s="206"/>
      <c r="EGG3116" s="206"/>
      <c r="EGH3116" s="206"/>
      <c r="EGI3116" s="206"/>
      <c r="EGJ3116" s="206"/>
      <c r="EGK3116" s="206"/>
      <c r="EGL3116" s="206"/>
      <c r="EGM3116" s="206"/>
      <c r="EGN3116" s="206"/>
      <c r="EGO3116" s="206"/>
      <c r="EGP3116" s="206"/>
      <c r="EGQ3116" s="206"/>
      <c r="EGR3116" s="206"/>
      <c r="EGS3116" s="206"/>
      <c r="EGT3116" s="206"/>
      <c r="EGU3116" s="206"/>
      <c r="EGV3116" s="206"/>
      <c r="EGW3116" s="206"/>
      <c r="EGX3116" s="206"/>
      <c r="EGY3116" s="206"/>
      <c r="EGZ3116" s="206"/>
      <c r="EHA3116" s="206"/>
      <c r="EHB3116" s="206"/>
      <c r="EHC3116" s="206"/>
      <c r="EHD3116" s="206"/>
      <c r="EHE3116" s="206"/>
      <c r="EHF3116" s="206"/>
      <c r="EHG3116" s="206"/>
      <c r="EHH3116" s="206"/>
      <c r="EHI3116" s="206"/>
      <c r="EHJ3116" s="206"/>
      <c r="EHK3116" s="206"/>
      <c r="EHL3116" s="206"/>
      <c r="EHM3116" s="206"/>
      <c r="EHN3116" s="206"/>
      <c r="EHO3116" s="206"/>
      <c r="EHP3116" s="206"/>
      <c r="EHQ3116" s="206"/>
      <c r="EHR3116" s="206"/>
      <c r="EHS3116" s="206"/>
      <c r="EHT3116" s="206"/>
      <c r="EHU3116" s="206"/>
      <c r="EHV3116" s="206"/>
      <c r="EHW3116" s="206"/>
      <c r="EHX3116" s="206"/>
      <c r="EHY3116" s="206"/>
      <c r="EHZ3116" s="206"/>
      <c r="EIA3116" s="206"/>
      <c r="EIB3116" s="206"/>
      <c r="EIC3116" s="206"/>
      <c r="EID3116" s="206"/>
      <c r="EIE3116" s="206"/>
      <c r="EIF3116" s="206"/>
      <c r="EIG3116" s="206"/>
      <c r="EIH3116" s="206"/>
      <c r="EII3116" s="206"/>
      <c r="EIJ3116" s="206"/>
      <c r="EIK3116" s="206"/>
      <c r="EIL3116" s="206"/>
      <c r="EIM3116" s="206"/>
      <c r="EIN3116" s="206"/>
      <c r="EIO3116" s="206"/>
      <c r="EIP3116" s="206"/>
      <c r="EIQ3116" s="206"/>
      <c r="EIR3116" s="206"/>
      <c r="EIS3116" s="206"/>
      <c r="EIT3116" s="206"/>
      <c r="EIU3116" s="206"/>
      <c r="EIV3116" s="206"/>
      <c r="EIW3116" s="206"/>
      <c r="EIX3116" s="206"/>
      <c r="EIY3116" s="206"/>
      <c r="EIZ3116" s="206"/>
      <c r="EJA3116" s="206"/>
      <c r="EJB3116" s="206"/>
      <c r="EJC3116" s="206"/>
      <c r="EJD3116" s="206"/>
      <c r="EJE3116" s="206"/>
      <c r="EJF3116" s="206"/>
      <c r="EJG3116" s="206"/>
      <c r="EJH3116" s="206"/>
      <c r="EJI3116" s="206"/>
      <c r="EJJ3116" s="206"/>
      <c r="EJK3116" s="206"/>
      <c r="EJL3116" s="206"/>
      <c r="EJM3116" s="206"/>
      <c r="EJN3116" s="206"/>
      <c r="EJO3116" s="206"/>
      <c r="EJP3116" s="206"/>
      <c r="EJQ3116" s="206"/>
      <c r="EJR3116" s="206"/>
      <c r="EJS3116" s="206"/>
      <c r="EJT3116" s="206"/>
      <c r="EJU3116" s="206"/>
      <c r="EJV3116" s="206"/>
      <c r="EJW3116" s="206"/>
      <c r="EJX3116" s="206"/>
      <c r="EJY3116" s="206"/>
      <c r="EJZ3116" s="206"/>
      <c r="EKA3116" s="206"/>
      <c r="EKB3116" s="206"/>
      <c r="EKC3116" s="206"/>
      <c r="EKD3116" s="206"/>
      <c r="EKE3116" s="206"/>
      <c r="EKF3116" s="206"/>
      <c r="EKG3116" s="206"/>
      <c r="EKH3116" s="206"/>
      <c r="EKI3116" s="206"/>
      <c r="EKJ3116" s="206"/>
      <c r="EKK3116" s="206"/>
      <c r="EKL3116" s="206"/>
      <c r="EKM3116" s="206"/>
      <c r="EKN3116" s="206"/>
      <c r="EKO3116" s="206"/>
      <c r="EKP3116" s="206"/>
      <c r="EKQ3116" s="206"/>
      <c r="EKR3116" s="206"/>
      <c r="EKS3116" s="206"/>
      <c r="EKT3116" s="206"/>
      <c r="EKU3116" s="206"/>
      <c r="EKV3116" s="206"/>
      <c r="EKW3116" s="206"/>
      <c r="EKX3116" s="206"/>
      <c r="EKY3116" s="206"/>
      <c r="EKZ3116" s="206"/>
      <c r="ELA3116" s="206"/>
      <c r="ELB3116" s="206"/>
      <c r="ELC3116" s="206"/>
      <c r="ELD3116" s="206"/>
      <c r="ELE3116" s="206"/>
      <c r="ELF3116" s="206"/>
      <c r="ELG3116" s="206"/>
      <c r="ELH3116" s="206"/>
      <c r="ELI3116" s="206"/>
      <c r="ELJ3116" s="206"/>
      <c r="ELK3116" s="206"/>
      <c r="ELL3116" s="206"/>
      <c r="ELM3116" s="206"/>
      <c r="ELN3116" s="206"/>
      <c r="ELO3116" s="206"/>
      <c r="ELP3116" s="206"/>
      <c r="ELQ3116" s="206"/>
      <c r="ELR3116" s="206"/>
      <c r="ELS3116" s="206"/>
      <c r="ELT3116" s="206"/>
      <c r="ELU3116" s="206"/>
      <c r="ELV3116" s="206"/>
      <c r="ELW3116" s="206"/>
      <c r="ELX3116" s="206"/>
      <c r="ELY3116" s="206"/>
      <c r="ELZ3116" s="206"/>
      <c r="EMA3116" s="206"/>
      <c r="EMB3116" s="206"/>
      <c r="EMC3116" s="206"/>
      <c r="EMD3116" s="206"/>
      <c r="EME3116" s="206"/>
      <c r="EMF3116" s="206"/>
      <c r="EMG3116" s="206"/>
      <c r="EMH3116" s="206"/>
      <c r="EMI3116" s="206"/>
      <c r="EMJ3116" s="206"/>
      <c r="EMK3116" s="206"/>
      <c r="EML3116" s="206"/>
      <c r="EMM3116" s="206"/>
      <c r="EMN3116" s="206"/>
      <c r="EMO3116" s="206"/>
      <c r="EMP3116" s="206"/>
      <c r="EMQ3116" s="206"/>
      <c r="EMR3116" s="206"/>
      <c r="EMS3116" s="206"/>
      <c r="EMT3116" s="206"/>
      <c r="EMU3116" s="206"/>
      <c r="EMV3116" s="206"/>
      <c r="EMW3116" s="206"/>
      <c r="EMX3116" s="206"/>
      <c r="EMY3116" s="206"/>
      <c r="EMZ3116" s="206"/>
      <c r="ENA3116" s="206"/>
      <c r="ENB3116" s="206"/>
      <c r="ENC3116" s="206"/>
      <c r="END3116" s="206"/>
      <c r="ENE3116" s="206"/>
      <c r="ENF3116" s="206"/>
      <c r="ENG3116" s="206"/>
      <c r="ENH3116" s="206"/>
      <c r="ENI3116" s="206"/>
      <c r="ENJ3116" s="206"/>
      <c r="ENK3116" s="206"/>
      <c r="ENL3116" s="206"/>
      <c r="ENM3116" s="206"/>
      <c r="ENN3116" s="206"/>
      <c r="ENO3116" s="206"/>
      <c r="ENP3116" s="206"/>
      <c r="ENQ3116" s="206"/>
      <c r="ENR3116" s="206"/>
      <c r="ENS3116" s="206"/>
      <c r="ENT3116" s="206"/>
      <c r="ENU3116" s="206"/>
      <c r="ENV3116" s="206"/>
      <c r="ENW3116" s="206"/>
      <c r="ENX3116" s="206"/>
      <c r="ENY3116" s="206"/>
      <c r="ENZ3116" s="206"/>
      <c r="EOA3116" s="206"/>
      <c r="EOB3116" s="206"/>
      <c r="EOC3116" s="206"/>
      <c r="EOD3116" s="206"/>
      <c r="EOE3116" s="206"/>
      <c r="EOF3116" s="206"/>
      <c r="EOG3116" s="206"/>
      <c r="EOH3116" s="206"/>
      <c r="EOI3116" s="206"/>
      <c r="EOJ3116" s="206"/>
      <c r="EOK3116" s="206"/>
      <c r="EOL3116" s="206"/>
      <c r="EOM3116" s="206"/>
      <c r="EON3116" s="206"/>
      <c r="EOO3116" s="206"/>
      <c r="EOP3116" s="206"/>
      <c r="EOQ3116" s="206"/>
      <c r="EOR3116" s="206"/>
      <c r="EOS3116" s="206"/>
      <c r="EOT3116" s="206"/>
      <c r="EOU3116" s="206"/>
      <c r="EOV3116" s="206"/>
      <c r="EOW3116" s="206"/>
      <c r="EOX3116" s="206"/>
      <c r="EOY3116" s="206"/>
      <c r="EOZ3116" s="206"/>
      <c r="EPA3116" s="206"/>
      <c r="EPB3116" s="206"/>
      <c r="EPC3116" s="206"/>
      <c r="EPD3116" s="206"/>
      <c r="EPE3116" s="206"/>
      <c r="EPF3116" s="206"/>
      <c r="EPG3116" s="206"/>
      <c r="EPH3116" s="206"/>
      <c r="EPI3116" s="206"/>
      <c r="EPJ3116" s="206"/>
      <c r="EPK3116" s="206"/>
      <c r="EPL3116" s="206"/>
      <c r="EPM3116" s="206"/>
      <c r="EPN3116" s="206"/>
      <c r="EPO3116" s="206"/>
      <c r="EPP3116" s="206"/>
      <c r="EPQ3116" s="206"/>
      <c r="EPR3116" s="206"/>
      <c r="EPS3116" s="206"/>
      <c r="EPT3116" s="206"/>
      <c r="EPU3116" s="206"/>
      <c r="EPV3116" s="206"/>
      <c r="EPW3116" s="206"/>
      <c r="EPX3116" s="206"/>
      <c r="EPY3116" s="206"/>
      <c r="EPZ3116" s="206"/>
      <c r="EQA3116" s="206"/>
      <c r="EQB3116" s="206"/>
      <c r="EQC3116" s="206"/>
      <c r="EQD3116" s="206"/>
      <c r="EQE3116" s="206"/>
      <c r="EQF3116" s="206"/>
      <c r="EQG3116" s="206"/>
      <c r="EQH3116" s="206"/>
      <c r="EQI3116" s="206"/>
      <c r="EQJ3116" s="206"/>
      <c r="EQK3116" s="206"/>
      <c r="EQL3116" s="206"/>
      <c r="EQM3116" s="206"/>
      <c r="EQN3116" s="206"/>
      <c r="EQO3116" s="206"/>
      <c r="EQP3116" s="206"/>
      <c r="EQQ3116" s="206"/>
      <c r="EQR3116" s="206"/>
      <c r="EQS3116" s="206"/>
      <c r="EQT3116" s="206"/>
      <c r="EQU3116" s="206"/>
      <c r="EQV3116" s="206"/>
      <c r="EQW3116" s="206"/>
      <c r="EQX3116" s="206"/>
      <c r="EQY3116" s="206"/>
      <c r="EQZ3116" s="206"/>
      <c r="ERA3116" s="206"/>
      <c r="ERB3116" s="206"/>
      <c r="ERC3116" s="206"/>
      <c r="ERD3116" s="206"/>
      <c r="ERE3116" s="206"/>
      <c r="ERF3116" s="206"/>
      <c r="ERG3116" s="206"/>
      <c r="ERH3116" s="206"/>
      <c r="ERI3116" s="206"/>
      <c r="ERJ3116" s="206"/>
      <c r="ERK3116" s="206"/>
      <c r="ERL3116" s="206"/>
      <c r="ERM3116" s="206"/>
      <c r="ERN3116" s="206"/>
      <c r="ERO3116" s="206"/>
      <c r="ERP3116" s="206"/>
      <c r="ERQ3116" s="206"/>
      <c r="ERR3116" s="206"/>
      <c r="ERS3116" s="206"/>
      <c r="ERT3116" s="206"/>
      <c r="ERU3116" s="206"/>
      <c r="ERV3116" s="206"/>
      <c r="ERW3116" s="206"/>
      <c r="ERX3116" s="206"/>
      <c r="ERY3116" s="206"/>
      <c r="ERZ3116" s="206"/>
      <c r="ESA3116" s="206"/>
      <c r="ESB3116" s="206"/>
      <c r="ESC3116" s="206"/>
      <c r="ESD3116" s="206"/>
      <c r="ESE3116" s="206"/>
      <c r="ESF3116" s="206"/>
      <c r="ESG3116" s="206"/>
      <c r="ESH3116" s="206"/>
      <c r="ESI3116" s="206"/>
      <c r="ESJ3116" s="206"/>
      <c r="ESK3116" s="206"/>
      <c r="ESL3116" s="206"/>
      <c r="ESM3116" s="206"/>
      <c r="ESN3116" s="206"/>
      <c r="ESO3116" s="206"/>
      <c r="ESP3116" s="206"/>
      <c r="ESQ3116" s="206"/>
      <c r="ESR3116" s="206"/>
      <c r="ESS3116" s="206"/>
      <c r="EST3116" s="206"/>
      <c r="ESU3116" s="206"/>
      <c r="ESV3116" s="206"/>
      <c r="ESW3116" s="206"/>
      <c r="ESX3116" s="206"/>
      <c r="ESY3116" s="206"/>
      <c r="ESZ3116" s="206"/>
      <c r="ETA3116" s="206"/>
      <c r="ETB3116" s="206"/>
      <c r="ETC3116" s="206"/>
      <c r="ETD3116" s="206"/>
      <c r="ETE3116" s="206"/>
      <c r="ETF3116" s="206"/>
      <c r="ETG3116" s="206"/>
      <c r="ETH3116" s="206"/>
      <c r="ETI3116" s="206"/>
      <c r="ETJ3116" s="206"/>
      <c r="ETK3116" s="206"/>
      <c r="ETL3116" s="206"/>
      <c r="ETM3116" s="206"/>
      <c r="ETN3116" s="206"/>
      <c r="ETO3116" s="206"/>
      <c r="ETP3116" s="206"/>
      <c r="ETQ3116" s="206"/>
      <c r="ETR3116" s="206"/>
      <c r="ETS3116" s="206"/>
      <c r="ETT3116" s="206"/>
      <c r="ETU3116" s="206"/>
      <c r="ETV3116" s="206"/>
      <c r="ETW3116" s="206"/>
      <c r="ETX3116" s="206"/>
      <c r="ETY3116" s="206"/>
      <c r="ETZ3116" s="206"/>
      <c r="EUA3116" s="206"/>
      <c r="EUB3116" s="206"/>
      <c r="EUC3116" s="206"/>
      <c r="EUD3116" s="206"/>
      <c r="EUE3116" s="206"/>
      <c r="EUF3116" s="206"/>
      <c r="EUG3116" s="206"/>
      <c r="EUH3116" s="206"/>
      <c r="EUI3116" s="206"/>
      <c r="EUJ3116" s="206"/>
      <c r="EUK3116" s="206"/>
      <c r="EUL3116" s="206"/>
      <c r="EUM3116" s="206"/>
      <c r="EUN3116" s="206"/>
      <c r="EUO3116" s="206"/>
      <c r="EUP3116" s="206"/>
      <c r="EUQ3116" s="206"/>
      <c r="EUR3116" s="206"/>
      <c r="EUS3116" s="206"/>
      <c r="EUT3116" s="206"/>
      <c r="EUU3116" s="206"/>
      <c r="EUV3116" s="206"/>
      <c r="EUW3116" s="206"/>
      <c r="EUX3116" s="206"/>
      <c r="EUY3116" s="206"/>
      <c r="EUZ3116" s="206"/>
      <c r="EVA3116" s="206"/>
      <c r="EVB3116" s="206"/>
      <c r="EVC3116" s="206"/>
      <c r="EVD3116" s="206"/>
      <c r="EVE3116" s="206"/>
      <c r="EVF3116" s="206"/>
      <c r="EVG3116" s="206"/>
      <c r="EVH3116" s="206"/>
      <c r="EVI3116" s="206"/>
      <c r="EVJ3116" s="206"/>
      <c r="EVK3116" s="206"/>
      <c r="EVL3116" s="206"/>
      <c r="EVM3116" s="206"/>
      <c r="EVN3116" s="206"/>
      <c r="EVO3116" s="206"/>
      <c r="EVP3116" s="206"/>
      <c r="EVQ3116" s="206"/>
      <c r="EVR3116" s="206"/>
      <c r="EVS3116" s="206"/>
      <c r="EVT3116" s="206"/>
      <c r="EVU3116" s="206"/>
      <c r="EVV3116" s="206"/>
      <c r="EVW3116" s="206"/>
      <c r="EVX3116" s="206"/>
      <c r="EVY3116" s="206"/>
      <c r="EVZ3116" s="206"/>
      <c r="EWA3116" s="206"/>
      <c r="EWB3116" s="206"/>
      <c r="EWC3116" s="206"/>
      <c r="EWD3116" s="206"/>
      <c r="EWE3116" s="206"/>
      <c r="EWF3116" s="206"/>
      <c r="EWG3116" s="206"/>
      <c r="EWH3116" s="206"/>
      <c r="EWI3116" s="206"/>
      <c r="EWJ3116" s="206"/>
      <c r="EWK3116" s="206"/>
      <c r="EWL3116" s="206"/>
      <c r="EWM3116" s="206"/>
      <c r="EWN3116" s="206"/>
      <c r="EWO3116" s="206"/>
      <c r="EWP3116" s="206"/>
      <c r="EWQ3116" s="206"/>
      <c r="EWR3116" s="206"/>
      <c r="EWS3116" s="206"/>
      <c r="EWT3116" s="206"/>
      <c r="EWU3116" s="206"/>
      <c r="EWV3116" s="206"/>
      <c r="EWW3116" s="206"/>
      <c r="EWX3116" s="206"/>
      <c r="EWY3116" s="206"/>
      <c r="EWZ3116" s="206"/>
      <c r="EXA3116" s="206"/>
      <c r="EXB3116" s="206"/>
      <c r="EXC3116" s="206"/>
      <c r="EXD3116" s="206"/>
      <c r="EXE3116" s="206"/>
      <c r="EXF3116" s="206"/>
      <c r="EXG3116" s="206"/>
      <c r="EXH3116" s="206"/>
      <c r="EXI3116" s="206"/>
      <c r="EXJ3116" s="206"/>
      <c r="EXK3116" s="206"/>
      <c r="EXL3116" s="206"/>
      <c r="EXM3116" s="206"/>
      <c r="EXN3116" s="206"/>
      <c r="EXO3116" s="206"/>
      <c r="EXP3116" s="206"/>
      <c r="EXQ3116" s="206"/>
      <c r="EXR3116" s="206"/>
      <c r="EXS3116" s="206"/>
      <c r="EXT3116" s="206"/>
      <c r="EXU3116" s="206"/>
      <c r="EXV3116" s="206"/>
      <c r="EXW3116" s="206"/>
      <c r="EXX3116" s="206"/>
      <c r="EXY3116" s="206"/>
      <c r="EXZ3116" s="206"/>
      <c r="EYA3116" s="206"/>
      <c r="EYB3116" s="206"/>
      <c r="EYC3116" s="206"/>
      <c r="EYD3116" s="206"/>
      <c r="EYE3116" s="206"/>
      <c r="EYF3116" s="206"/>
      <c r="EYG3116" s="206"/>
      <c r="EYH3116" s="206"/>
      <c r="EYI3116" s="206"/>
      <c r="EYJ3116" s="206"/>
      <c r="EYK3116" s="206"/>
      <c r="EYL3116" s="206"/>
      <c r="EYM3116" s="206"/>
      <c r="EYN3116" s="206"/>
      <c r="EYO3116" s="206"/>
      <c r="EYP3116" s="206"/>
      <c r="EYQ3116" s="206"/>
      <c r="EYR3116" s="206"/>
      <c r="EYS3116" s="206"/>
      <c r="EYT3116" s="206"/>
      <c r="EYU3116" s="206"/>
      <c r="EYV3116" s="206"/>
      <c r="EYW3116" s="206"/>
      <c r="EYX3116" s="206"/>
      <c r="EYY3116" s="206"/>
      <c r="EYZ3116" s="206"/>
      <c r="EZA3116" s="206"/>
      <c r="EZB3116" s="206"/>
      <c r="EZC3116" s="206"/>
      <c r="EZD3116" s="206"/>
      <c r="EZE3116" s="206"/>
      <c r="EZF3116" s="206"/>
      <c r="EZG3116" s="206"/>
      <c r="EZH3116" s="206"/>
      <c r="EZI3116" s="206"/>
      <c r="EZJ3116" s="206"/>
      <c r="EZK3116" s="206"/>
      <c r="EZL3116" s="206"/>
      <c r="EZM3116" s="206"/>
      <c r="EZN3116" s="206"/>
      <c r="EZO3116" s="206"/>
      <c r="EZP3116" s="206"/>
      <c r="EZQ3116" s="206"/>
      <c r="EZR3116" s="206"/>
      <c r="EZS3116" s="206"/>
      <c r="EZT3116" s="206"/>
      <c r="EZU3116" s="206"/>
      <c r="EZV3116" s="206"/>
      <c r="EZW3116" s="206"/>
      <c r="EZX3116" s="206"/>
      <c r="EZY3116" s="206"/>
      <c r="EZZ3116" s="206"/>
      <c r="FAA3116" s="206"/>
      <c r="FAB3116" s="206"/>
      <c r="FAC3116" s="206"/>
      <c r="FAD3116" s="206"/>
      <c r="FAE3116" s="206"/>
      <c r="FAF3116" s="206"/>
      <c r="FAG3116" s="206"/>
      <c r="FAH3116" s="206"/>
      <c r="FAI3116" s="206"/>
      <c r="FAJ3116" s="206"/>
      <c r="FAK3116" s="206"/>
      <c r="FAL3116" s="206"/>
      <c r="FAM3116" s="206"/>
      <c r="FAN3116" s="206"/>
      <c r="FAO3116" s="206"/>
      <c r="FAP3116" s="206"/>
      <c r="FAQ3116" s="206"/>
      <c r="FAR3116" s="206"/>
      <c r="FAS3116" s="206"/>
      <c r="FAT3116" s="206"/>
      <c r="FAU3116" s="206"/>
      <c r="FAV3116" s="206"/>
      <c r="FAW3116" s="206"/>
      <c r="FAX3116" s="206"/>
      <c r="FAY3116" s="206"/>
      <c r="FAZ3116" s="206"/>
      <c r="FBA3116" s="206"/>
      <c r="FBB3116" s="206"/>
      <c r="FBC3116" s="206"/>
      <c r="FBD3116" s="206"/>
      <c r="FBE3116" s="206"/>
      <c r="FBF3116" s="206"/>
      <c r="FBG3116" s="206"/>
      <c r="FBH3116" s="206"/>
      <c r="FBI3116" s="206"/>
      <c r="FBJ3116" s="206"/>
      <c r="FBK3116" s="206"/>
      <c r="FBL3116" s="206"/>
      <c r="FBM3116" s="206"/>
      <c r="FBN3116" s="206"/>
      <c r="FBO3116" s="206"/>
      <c r="FBP3116" s="206"/>
      <c r="FBQ3116" s="206"/>
      <c r="FBR3116" s="206"/>
      <c r="FBS3116" s="206"/>
      <c r="FBT3116" s="206"/>
      <c r="FBU3116" s="206"/>
      <c r="FBV3116" s="206"/>
      <c r="FBW3116" s="206"/>
      <c r="FBX3116" s="206"/>
      <c r="FBY3116" s="206"/>
      <c r="FBZ3116" s="206"/>
      <c r="FCA3116" s="206"/>
      <c r="FCB3116" s="206"/>
      <c r="FCC3116" s="206"/>
      <c r="FCD3116" s="206"/>
      <c r="FCE3116" s="206"/>
      <c r="FCF3116" s="206"/>
      <c r="FCG3116" s="206"/>
      <c r="FCH3116" s="206"/>
      <c r="FCI3116" s="206"/>
      <c r="FCJ3116" s="206"/>
      <c r="FCK3116" s="206"/>
      <c r="FCL3116" s="206"/>
      <c r="FCM3116" s="206"/>
      <c r="FCN3116" s="206"/>
      <c r="FCO3116" s="206"/>
      <c r="FCP3116" s="206"/>
      <c r="FCQ3116" s="206"/>
      <c r="FCR3116" s="206"/>
      <c r="FCS3116" s="206"/>
      <c r="FCT3116" s="206"/>
      <c r="FCU3116" s="206"/>
      <c r="FCV3116" s="206"/>
      <c r="FCW3116" s="206"/>
      <c r="FCX3116" s="206"/>
      <c r="FCY3116" s="206"/>
      <c r="FCZ3116" s="206"/>
      <c r="FDA3116" s="206"/>
      <c r="FDB3116" s="206"/>
      <c r="FDC3116" s="206"/>
      <c r="FDD3116" s="206"/>
      <c r="FDE3116" s="206"/>
      <c r="FDF3116" s="206"/>
      <c r="FDG3116" s="206"/>
      <c r="FDH3116" s="206"/>
      <c r="FDI3116" s="206"/>
      <c r="FDJ3116" s="206"/>
      <c r="FDK3116" s="206"/>
      <c r="FDL3116" s="206"/>
      <c r="FDM3116" s="206"/>
      <c r="FDN3116" s="206"/>
      <c r="FDO3116" s="206"/>
      <c r="FDP3116" s="206"/>
      <c r="FDQ3116" s="206"/>
      <c r="FDR3116" s="206"/>
      <c r="FDS3116" s="206"/>
      <c r="FDT3116" s="206"/>
      <c r="FDU3116" s="206"/>
      <c r="FDV3116" s="206"/>
      <c r="FDW3116" s="206"/>
      <c r="FDX3116" s="206"/>
      <c r="FDY3116" s="206"/>
      <c r="FDZ3116" s="206"/>
      <c r="FEA3116" s="206"/>
      <c r="FEB3116" s="206"/>
      <c r="FEC3116" s="206"/>
      <c r="FED3116" s="206"/>
      <c r="FEE3116" s="206"/>
      <c r="FEF3116" s="206"/>
      <c r="FEG3116" s="206"/>
      <c r="FEH3116" s="206"/>
      <c r="FEI3116" s="206"/>
      <c r="FEJ3116" s="206"/>
      <c r="FEK3116" s="206"/>
      <c r="FEL3116" s="206"/>
      <c r="FEM3116" s="206"/>
      <c r="FEN3116" s="206"/>
      <c r="FEO3116" s="206"/>
      <c r="FEP3116" s="206"/>
      <c r="FEQ3116" s="206"/>
      <c r="FER3116" s="206"/>
      <c r="FES3116" s="206"/>
      <c r="FET3116" s="206"/>
      <c r="FEU3116" s="206"/>
      <c r="FEV3116" s="206"/>
      <c r="FEW3116" s="206"/>
      <c r="FEX3116" s="206"/>
      <c r="FEY3116" s="206"/>
      <c r="FEZ3116" s="206"/>
      <c r="FFA3116" s="206"/>
      <c r="FFB3116" s="206"/>
      <c r="FFC3116" s="206"/>
      <c r="FFD3116" s="206"/>
      <c r="FFE3116" s="206"/>
      <c r="FFF3116" s="206"/>
      <c r="FFG3116" s="206"/>
      <c r="FFH3116" s="206"/>
      <c r="FFI3116" s="206"/>
      <c r="FFJ3116" s="206"/>
      <c r="FFK3116" s="206"/>
      <c r="FFL3116" s="206"/>
      <c r="FFM3116" s="206"/>
      <c r="FFN3116" s="206"/>
      <c r="FFO3116" s="206"/>
      <c r="FFP3116" s="206"/>
      <c r="FFQ3116" s="206"/>
      <c r="FFR3116" s="206"/>
      <c r="FFS3116" s="206"/>
      <c r="FFT3116" s="206"/>
      <c r="FFU3116" s="206"/>
      <c r="FFV3116" s="206"/>
      <c r="FFW3116" s="206"/>
      <c r="FFX3116" s="206"/>
      <c r="FFY3116" s="206"/>
      <c r="FFZ3116" s="206"/>
      <c r="FGA3116" s="206"/>
      <c r="FGB3116" s="206"/>
      <c r="FGC3116" s="206"/>
      <c r="FGD3116" s="206"/>
      <c r="FGE3116" s="206"/>
      <c r="FGF3116" s="206"/>
      <c r="FGG3116" s="206"/>
      <c r="FGH3116" s="206"/>
      <c r="FGI3116" s="206"/>
      <c r="FGJ3116" s="206"/>
      <c r="FGK3116" s="206"/>
      <c r="FGL3116" s="206"/>
      <c r="FGM3116" s="206"/>
      <c r="FGN3116" s="206"/>
      <c r="FGO3116" s="206"/>
      <c r="FGP3116" s="206"/>
      <c r="FGQ3116" s="206"/>
      <c r="FGR3116" s="206"/>
      <c r="FGS3116" s="206"/>
      <c r="FGT3116" s="206"/>
      <c r="FGU3116" s="206"/>
      <c r="FGV3116" s="206"/>
      <c r="FGW3116" s="206"/>
      <c r="FGX3116" s="206"/>
      <c r="FGY3116" s="206"/>
      <c r="FGZ3116" s="206"/>
      <c r="FHA3116" s="206"/>
      <c r="FHB3116" s="206"/>
      <c r="FHC3116" s="206"/>
      <c r="FHD3116" s="206"/>
      <c r="FHE3116" s="206"/>
      <c r="FHF3116" s="206"/>
      <c r="FHG3116" s="206"/>
      <c r="FHH3116" s="206"/>
      <c r="FHI3116" s="206"/>
      <c r="FHJ3116" s="206"/>
      <c r="FHK3116" s="206"/>
      <c r="FHL3116" s="206"/>
      <c r="FHM3116" s="206"/>
      <c r="FHN3116" s="206"/>
      <c r="FHO3116" s="206"/>
      <c r="FHP3116" s="206"/>
      <c r="FHQ3116" s="206"/>
      <c r="FHR3116" s="206"/>
      <c r="FHS3116" s="206"/>
      <c r="FHT3116" s="206"/>
      <c r="FHU3116" s="206"/>
      <c r="FHV3116" s="206"/>
      <c r="FHW3116" s="206"/>
      <c r="FHX3116" s="206"/>
      <c r="FHY3116" s="206"/>
      <c r="FHZ3116" s="206"/>
      <c r="FIA3116" s="206"/>
      <c r="FIB3116" s="206"/>
      <c r="FIC3116" s="206"/>
      <c r="FID3116" s="206"/>
      <c r="FIE3116" s="206"/>
      <c r="FIF3116" s="206"/>
      <c r="FIG3116" s="206"/>
      <c r="FIH3116" s="206"/>
      <c r="FII3116" s="206"/>
      <c r="FIJ3116" s="206"/>
      <c r="FIK3116" s="206"/>
      <c r="FIL3116" s="206"/>
      <c r="FIM3116" s="206"/>
      <c r="FIN3116" s="206"/>
      <c r="FIO3116" s="206"/>
      <c r="FIP3116" s="206"/>
      <c r="FIQ3116" s="206"/>
      <c r="FIR3116" s="206"/>
      <c r="FIS3116" s="206"/>
      <c r="FIT3116" s="206"/>
      <c r="FIU3116" s="206"/>
      <c r="FIV3116" s="206"/>
      <c r="FIW3116" s="206"/>
      <c r="FIX3116" s="206"/>
      <c r="FIY3116" s="206"/>
      <c r="FIZ3116" s="206"/>
      <c r="FJA3116" s="206"/>
      <c r="FJB3116" s="206"/>
      <c r="FJC3116" s="206"/>
      <c r="FJD3116" s="206"/>
      <c r="FJE3116" s="206"/>
      <c r="FJF3116" s="206"/>
      <c r="FJG3116" s="206"/>
      <c r="FJH3116" s="206"/>
      <c r="FJI3116" s="206"/>
      <c r="FJJ3116" s="206"/>
      <c r="FJK3116" s="206"/>
      <c r="FJL3116" s="206"/>
      <c r="FJM3116" s="206"/>
      <c r="FJN3116" s="206"/>
      <c r="FJO3116" s="206"/>
      <c r="FJP3116" s="206"/>
      <c r="FJQ3116" s="206"/>
      <c r="FJR3116" s="206"/>
      <c r="FJS3116" s="206"/>
      <c r="FJT3116" s="206"/>
      <c r="FJU3116" s="206"/>
      <c r="FJV3116" s="206"/>
      <c r="FJW3116" s="206"/>
      <c r="FJX3116" s="206"/>
      <c r="FJY3116" s="206"/>
      <c r="FJZ3116" s="206"/>
      <c r="FKA3116" s="206"/>
      <c r="FKB3116" s="206"/>
      <c r="FKC3116" s="206"/>
      <c r="FKD3116" s="206"/>
      <c r="FKE3116" s="206"/>
      <c r="FKF3116" s="206"/>
      <c r="FKG3116" s="206"/>
      <c r="FKH3116" s="206"/>
      <c r="FKI3116" s="206"/>
      <c r="FKJ3116" s="206"/>
      <c r="FKK3116" s="206"/>
      <c r="FKL3116" s="206"/>
      <c r="FKM3116" s="206"/>
      <c r="FKN3116" s="206"/>
      <c r="FKO3116" s="206"/>
      <c r="FKP3116" s="206"/>
      <c r="FKQ3116" s="206"/>
      <c r="FKR3116" s="206"/>
      <c r="FKS3116" s="206"/>
      <c r="FKT3116" s="206"/>
      <c r="FKU3116" s="206"/>
      <c r="FKV3116" s="206"/>
      <c r="FKW3116" s="206"/>
      <c r="FKX3116" s="206"/>
      <c r="FKY3116" s="206"/>
      <c r="FKZ3116" s="206"/>
      <c r="FLA3116" s="206"/>
      <c r="FLB3116" s="206"/>
      <c r="FLC3116" s="206"/>
      <c r="FLD3116" s="206"/>
      <c r="FLE3116" s="206"/>
      <c r="FLF3116" s="206"/>
      <c r="FLG3116" s="206"/>
      <c r="FLH3116" s="206"/>
      <c r="FLI3116" s="206"/>
      <c r="FLJ3116" s="206"/>
      <c r="FLK3116" s="206"/>
      <c r="FLL3116" s="206"/>
      <c r="FLM3116" s="206"/>
      <c r="FLN3116" s="206"/>
      <c r="FLO3116" s="206"/>
      <c r="FLP3116" s="206"/>
      <c r="FLQ3116" s="206"/>
      <c r="FLR3116" s="206"/>
      <c r="FLS3116" s="206"/>
      <c r="FLT3116" s="206"/>
      <c r="FLU3116" s="206"/>
      <c r="FLV3116" s="206"/>
      <c r="FLW3116" s="206"/>
      <c r="FLX3116" s="206"/>
      <c r="FLY3116" s="206"/>
      <c r="FLZ3116" s="206"/>
      <c r="FMA3116" s="206"/>
      <c r="FMB3116" s="206"/>
      <c r="FMC3116" s="206"/>
      <c r="FMD3116" s="206"/>
      <c r="FME3116" s="206"/>
      <c r="FMF3116" s="206"/>
      <c r="FMG3116" s="206"/>
      <c r="FMH3116" s="206"/>
      <c r="FMI3116" s="206"/>
      <c r="FMJ3116" s="206"/>
      <c r="FMK3116" s="206"/>
      <c r="FML3116" s="206"/>
      <c r="FMM3116" s="206"/>
      <c r="FMN3116" s="206"/>
      <c r="FMO3116" s="206"/>
      <c r="FMP3116" s="206"/>
      <c r="FMQ3116" s="206"/>
      <c r="FMR3116" s="206"/>
      <c r="FMS3116" s="206"/>
      <c r="FMT3116" s="206"/>
      <c r="FMU3116" s="206"/>
      <c r="FMV3116" s="206"/>
      <c r="FMW3116" s="206"/>
      <c r="FMX3116" s="206"/>
      <c r="FMY3116" s="206"/>
      <c r="FMZ3116" s="206"/>
      <c r="FNA3116" s="206"/>
      <c r="FNB3116" s="206"/>
      <c r="FNC3116" s="206"/>
      <c r="FND3116" s="206"/>
      <c r="FNE3116" s="206"/>
      <c r="FNF3116" s="206"/>
      <c r="FNG3116" s="206"/>
      <c r="FNH3116" s="206"/>
      <c r="FNI3116" s="206"/>
      <c r="FNJ3116" s="206"/>
      <c r="FNK3116" s="206"/>
      <c r="FNL3116" s="206"/>
      <c r="FNM3116" s="206"/>
      <c r="FNN3116" s="206"/>
      <c r="FNO3116" s="206"/>
      <c r="FNP3116" s="206"/>
      <c r="FNQ3116" s="206"/>
      <c r="FNR3116" s="206"/>
      <c r="FNS3116" s="206"/>
      <c r="FNT3116" s="206"/>
      <c r="FNU3116" s="206"/>
      <c r="FNV3116" s="206"/>
      <c r="FNW3116" s="206"/>
      <c r="FNX3116" s="206"/>
      <c r="FNY3116" s="206"/>
      <c r="FNZ3116" s="206"/>
      <c r="FOA3116" s="206"/>
      <c r="FOB3116" s="206"/>
      <c r="FOC3116" s="206"/>
      <c r="FOD3116" s="206"/>
      <c r="FOE3116" s="206"/>
      <c r="FOF3116" s="206"/>
      <c r="FOG3116" s="206"/>
      <c r="FOH3116" s="206"/>
      <c r="FOI3116" s="206"/>
      <c r="FOJ3116" s="206"/>
      <c r="FOK3116" s="206"/>
      <c r="FOL3116" s="206"/>
      <c r="FOM3116" s="206"/>
      <c r="FON3116" s="206"/>
      <c r="FOO3116" s="206"/>
      <c r="FOP3116" s="206"/>
      <c r="FOQ3116" s="206"/>
      <c r="FOR3116" s="206"/>
      <c r="FOS3116" s="206"/>
      <c r="FOT3116" s="206"/>
      <c r="FOU3116" s="206"/>
      <c r="FOV3116" s="206"/>
      <c r="FOW3116" s="206"/>
      <c r="FOX3116" s="206"/>
      <c r="FOY3116" s="206"/>
      <c r="FOZ3116" s="206"/>
      <c r="FPA3116" s="206"/>
      <c r="FPB3116" s="206"/>
      <c r="FPC3116" s="206"/>
      <c r="FPD3116" s="206"/>
      <c r="FPE3116" s="206"/>
      <c r="FPF3116" s="206"/>
      <c r="FPG3116" s="206"/>
      <c r="FPH3116" s="206"/>
      <c r="FPI3116" s="206"/>
      <c r="FPJ3116" s="206"/>
      <c r="FPK3116" s="206"/>
      <c r="FPL3116" s="206"/>
      <c r="FPM3116" s="206"/>
      <c r="FPN3116" s="206"/>
      <c r="FPO3116" s="206"/>
      <c r="FPP3116" s="206"/>
      <c r="FPQ3116" s="206"/>
      <c r="FPR3116" s="206"/>
      <c r="FPS3116" s="206"/>
      <c r="FPT3116" s="206"/>
      <c r="FPU3116" s="206"/>
      <c r="FPV3116" s="206"/>
      <c r="FPW3116" s="206"/>
      <c r="FPX3116" s="206"/>
      <c r="FPY3116" s="206"/>
      <c r="FPZ3116" s="206"/>
      <c r="FQA3116" s="206"/>
      <c r="FQB3116" s="206"/>
      <c r="FQC3116" s="206"/>
      <c r="FQD3116" s="206"/>
      <c r="FQE3116" s="206"/>
      <c r="FQF3116" s="206"/>
      <c r="FQG3116" s="206"/>
      <c r="FQH3116" s="206"/>
      <c r="FQI3116" s="206"/>
      <c r="FQJ3116" s="206"/>
      <c r="FQK3116" s="206"/>
      <c r="FQL3116" s="206"/>
      <c r="FQM3116" s="206"/>
      <c r="FQN3116" s="206"/>
      <c r="FQO3116" s="206"/>
      <c r="FQP3116" s="206"/>
      <c r="FQQ3116" s="206"/>
      <c r="FQR3116" s="206"/>
      <c r="FQS3116" s="206"/>
      <c r="FQT3116" s="206"/>
      <c r="FQU3116" s="206"/>
      <c r="FQV3116" s="206"/>
      <c r="FQW3116" s="206"/>
      <c r="FQX3116" s="206"/>
      <c r="FQY3116" s="206"/>
      <c r="FQZ3116" s="206"/>
      <c r="FRA3116" s="206"/>
      <c r="FRB3116" s="206"/>
      <c r="FRC3116" s="206"/>
      <c r="FRD3116" s="206"/>
      <c r="FRE3116" s="206"/>
      <c r="FRF3116" s="206"/>
      <c r="FRG3116" s="206"/>
      <c r="FRH3116" s="206"/>
      <c r="FRI3116" s="206"/>
      <c r="FRJ3116" s="206"/>
      <c r="FRK3116" s="206"/>
      <c r="FRL3116" s="206"/>
      <c r="FRM3116" s="206"/>
      <c r="FRN3116" s="206"/>
      <c r="FRO3116" s="206"/>
      <c r="FRP3116" s="206"/>
      <c r="FRQ3116" s="206"/>
      <c r="FRR3116" s="206"/>
      <c r="FRS3116" s="206"/>
      <c r="FRT3116" s="206"/>
      <c r="FRU3116" s="206"/>
      <c r="FRV3116" s="206"/>
      <c r="FRW3116" s="206"/>
      <c r="FRX3116" s="206"/>
      <c r="FRY3116" s="206"/>
      <c r="FRZ3116" s="206"/>
      <c r="FSA3116" s="206"/>
      <c r="FSB3116" s="206"/>
      <c r="FSC3116" s="206"/>
      <c r="FSD3116" s="206"/>
      <c r="FSE3116" s="206"/>
      <c r="FSF3116" s="206"/>
      <c r="FSG3116" s="206"/>
      <c r="FSH3116" s="206"/>
      <c r="FSI3116" s="206"/>
      <c r="FSJ3116" s="206"/>
      <c r="FSK3116" s="206"/>
      <c r="FSL3116" s="206"/>
      <c r="FSM3116" s="206"/>
      <c r="FSN3116" s="206"/>
      <c r="FSO3116" s="206"/>
      <c r="FSP3116" s="206"/>
      <c r="FSQ3116" s="206"/>
      <c r="FSR3116" s="206"/>
      <c r="FSS3116" s="206"/>
      <c r="FST3116" s="206"/>
      <c r="FSU3116" s="206"/>
      <c r="FSV3116" s="206"/>
      <c r="FSW3116" s="206"/>
      <c r="FSX3116" s="206"/>
      <c r="FSY3116" s="206"/>
      <c r="FSZ3116" s="206"/>
      <c r="FTA3116" s="206"/>
      <c r="FTB3116" s="206"/>
      <c r="FTC3116" s="206"/>
      <c r="FTD3116" s="206"/>
      <c r="FTE3116" s="206"/>
      <c r="FTF3116" s="206"/>
      <c r="FTG3116" s="206"/>
      <c r="FTH3116" s="206"/>
      <c r="FTI3116" s="206"/>
      <c r="FTJ3116" s="206"/>
      <c r="FTK3116" s="206"/>
      <c r="FTL3116" s="206"/>
      <c r="FTM3116" s="206"/>
      <c r="FTN3116" s="206"/>
      <c r="FTO3116" s="206"/>
      <c r="FTP3116" s="206"/>
      <c r="FTQ3116" s="206"/>
      <c r="FTR3116" s="206"/>
      <c r="FTS3116" s="206"/>
      <c r="FTT3116" s="206"/>
      <c r="FTU3116" s="206"/>
      <c r="FTV3116" s="206"/>
      <c r="FTW3116" s="206"/>
      <c r="FTX3116" s="206"/>
      <c r="FTY3116" s="206"/>
      <c r="FTZ3116" s="206"/>
      <c r="FUA3116" s="206"/>
      <c r="FUB3116" s="206"/>
      <c r="FUC3116" s="206"/>
      <c r="FUD3116" s="206"/>
      <c r="FUE3116" s="206"/>
      <c r="FUF3116" s="206"/>
      <c r="FUG3116" s="206"/>
      <c r="FUH3116" s="206"/>
      <c r="FUI3116" s="206"/>
      <c r="FUJ3116" s="206"/>
      <c r="FUK3116" s="206"/>
      <c r="FUL3116" s="206"/>
      <c r="FUM3116" s="206"/>
      <c r="FUN3116" s="206"/>
      <c r="FUO3116" s="206"/>
      <c r="FUP3116" s="206"/>
      <c r="FUQ3116" s="206"/>
      <c r="FUR3116" s="206"/>
      <c r="FUS3116" s="206"/>
      <c r="FUT3116" s="206"/>
      <c r="FUU3116" s="206"/>
      <c r="FUV3116" s="206"/>
      <c r="FUW3116" s="206"/>
      <c r="FUX3116" s="206"/>
      <c r="FUY3116" s="206"/>
      <c r="FUZ3116" s="206"/>
      <c r="FVA3116" s="206"/>
      <c r="FVB3116" s="206"/>
      <c r="FVC3116" s="206"/>
      <c r="FVD3116" s="206"/>
      <c r="FVE3116" s="206"/>
      <c r="FVF3116" s="206"/>
      <c r="FVG3116" s="206"/>
      <c r="FVH3116" s="206"/>
      <c r="FVI3116" s="206"/>
      <c r="FVJ3116" s="206"/>
      <c r="FVK3116" s="206"/>
      <c r="FVL3116" s="206"/>
      <c r="FVM3116" s="206"/>
      <c r="FVN3116" s="206"/>
      <c r="FVO3116" s="206"/>
      <c r="FVP3116" s="206"/>
      <c r="FVQ3116" s="206"/>
      <c r="FVR3116" s="206"/>
      <c r="FVS3116" s="206"/>
      <c r="FVT3116" s="206"/>
      <c r="FVU3116" s="206"/>
      <c r="FVV3116" s="206"/>
      <c r="FVW3116" s="206"/>
      <c r="FVX3116" s="206"/>
      <c r="FVY3116" s="206"/>
      <c r="FVZ3116" s="206"/>
      <c r="FWA3116" s="206"/>
      <c r="FWB3116" s="206"/>
      <c r="FWC3116" s="206"/>
      <c r="FWD3116" s="206"/>
      <c r="FWE3116" s="206"/>
      <c r="FWF3116" s="206"/>
      <c r="FWG3116" s="206"/>
      <c r="FWH3116" s="206"/>
      <c r="FWI3116" s="206"/>
      <c r="FWJ3116" s="206"/>
      <c r="FWK3116" s="206"/>
      <c r="FWL3116" s="206"/>
      <c r="FWM3116" s="206"/>
      <c r="FWN3116" s="206"/>
      <c r="FWO3116" s="206"/>
      <c r="FWP3116" s="206"/>
      <c r="FWQ3116" s="206"/>
      <c r="FWR3116" s="206"/>
      <c r="FWS3116" s="206"/>
      <c r="FWT3116" s="206"/>
      <c r="FWU3116" s="206"/>
      <c r="FWV3116" s="206"/>
      <c r="FWW3116" s="206"/>
      <c r="FWX3116" s="206"/>
      <c r="FWY3116" s="206"/>
      <c r="FWZ3116" s="206"/>
      <c r="FXA3116" s="206"/>
      <c r="FXB3116" s="206"/>
      <c r="FXC3116" s="206"/>
      <c r="FXD3116" s="206"/>
      <c r="FXE3116" s="206"/>
      <c r="FXF3116" s="206"/>
      <c r="FXG3116" s="206"/>
      <c r="FXH3116" s="206"/>
      <c r="FXI3116" s="206"/>
      <c r="FXJ3116" s="206"/>
      <c r="FXK3116" s="206"/>
      <c r="FXL3116" s="206"/>
      <c r="FXM3116" s="206"/>
      <c r="FXN3116" s="206"/>
      <c r="FXO3116" s="206"/>
      <c r="FXP3116" s="206"/>
      <c r="FXQ3116" s="206"/>
      <c r="FXR3116" s="206"/>
      <c r="FXS3116" s="206"/>
      <c r="FXT3116" s="206"/>
      <c r="FXU3116" s="206"/>
      <c r="FXV3116" s="206"/>
      <c r="FXW3116" s="206"/>
      <c r="FXX3116" s="206"/>
      <c r="FXY3116" s="206"/>
      <c r="FXZ3116" s="206"/>
      <c r="FYA3116" s="206"/>
      <c r="FYB3116" s="206"/>
      <c r="FYC3116" s="206"/>
      <c r="FYD3116" s="206"/>
      <c r="FYE3116" s="206"/>
      <c r="FYF3116" s="206"/>
      <c r="FYG3116" s="206"/>
      <c r="FYH3116" s="206"/>
      <c r="FYI3116" s="206"/>
      <c r="FYJ3116" s="206"/>
      <c r="FYK3116" s="206"/>
      <c r="FYL3116" s="206"/>
      <c r="FYM3116" s="206"/>
      <c r="FYN3116" s="206"/>
      <c r="FYO3116" s="206"/>
      <c r="FYP3116" s="206"/>
      <c r="FYQ3116" s="206"/>
      <c r="FYR3116" s="206"/>
      <c r="FYS3116" s="206"/>
      <c r="FYT3116" s="206"/>
      <c r="FYU3116" s="206"/>
      <c r="FYV3116" s="206"/>
      <c r="FYW3116" s="206"/>
      <c r="FYX3116" s="206"/>
      <c r="FYY3116" s="206"/>
      <c r="FYZ3116" s="206"/>
      <c r="FZA3116" s="206"/>
      <c r="FZB3116" s="206"/>
      <c r="FZC3116" s="206"/>
      <c r="FZD3116" s="206"/>
      <c r="FZE3116" s="206"/>
      <c r="FZF3116" s="206"/>
      <c r="FZG3116" s="206"/>
      <c r="FZH3116" s="206"/>
      <c r="FZI3116" s="206"/>
      <c r="FZJ3116" s="206"/>
      <c r="FZK3116" s="206"/>
      <c r="FZL3116" s="206"/>
      <c r="FZM3116" s="206"/>
      <c r="FZN3116" s="206"/>
      <c r="FZO3116" s="206"/>
      <c r="FZP3116" s="206"/>
      <c r="FZQ3116" s="206"/>
      <c r="FZR3116" s="206"/>
      <c r="FZS3116" s="206"/>
      <c r="FZT3116" s="206"/>
      <c r="FZU3116" s="206"/>
      <c r="FZV3116" s="206"/>
      <c r="FZW3116" s="206"/>
      <c r="FZX3116" s="206"/>
      <c r="FZY3116" s="206"/>
      <c r="FZZ3116" s="206"/>
      <c r="GAA3116" s="206"/>
      <c r="GAB3116" s="206"/>
      <c r="GAC3116" s="206"/>
      <c r="GAD3116" s="206"/>
      <c r="GAE3116" s="206"/>
      <c r="GAF3116" s="206"/>
      <c r="GAG3116" s="206"/>
      <c r="GAH3116" s="206"/>
      <c r="GAI3116" s="206"/>
      <c r="GAJ3116" s="206"/>
      <c r="GAK3116" s="206"/>
      <c r="GAL3116" s="206"/>
      <c r="GAM3116" s="206"/>
      <c r="GAN3116" s="206"/>
      <c r="GAO3116" s="206"/>
      <c r="GAP3116" s="206"/>
      <c r="GAQ3116" s="206"/>
      <c r="GAR3116" s="206"/>
      <c r="GAS3116" s="206"/>
      <c r="GAT3116" s="206"/>
      <c r="GAU3116" s="206"/>
      <c r="GAV3116" s="206"/>
      <c r="GAW3116" s="206"/>
      <c r="GAX3116" s="206"/>
      <c r="GAY3116" s="206"/>
      <c r="GAZ3116" s="206"/>
      <c r="GBA3116" s="206"/>
      <c r="GBB3116" s="206"/>
      <c r="GBC3116" s="206"/>
      <c r="GBD3116" s="206"/>
      <c r="GBE3116" s="206"/>
      <c r="GBF3116" s="206"/>
      <c r="GBG3116" s="206"/>
      <c r="GBH3116" s="206"/>
      <c r="GBI3116" s="206"/>
      <c r="GBJ3116" s="206"/>
      <c r="GBK3116" s="206"/>
      <c r="GBL3116" s="206"/>
      <c r="GBM3116" s="206"/>
      <c r="GBN3116" s="206"/>
      <c r="GBO3116" s="206"/>
      <c r="GBP3116" s="206"/>
      <c r="GBQ3116" s="206"/>
      <c r="GBR3116" s="206"/>
      <c r="GBS3116" s="206"/>
      <c r="GBT3116" s="206"/>
      <c r="GBU3116" s="206"/>
      <c r="GBV3116" s="206"/>
      <c r="GBW3116" s="206"/>
      <c r="GBX3116" s="206"/>
      <c r="GBY3116" s="206"/>
      <c r="GBZ3116" s="206"/>
      <c r="GCA3116" s="206"/>
      <c r="GCB3116" s="206"/>
      <c r="GCC3116" s="206"/>
      <c r="GCD3116" s="206"/>
      <c r="GCE3116" s="206"/>
      <c r="GCF3116" s="206"/>
      <c r="GCG3116" s="206"/>
      <c r="GCH3116" s="206"/>
      <c r="GCI3116" s="206"/>
      <c r="GCJ3116" s="206"/>
      <c r="GCK3116" s="206"/>
      <c r="GCL3116" s="206"/>
      <c r="GCM3116" s="206"/>
      <c r="GCN3116" s="206"/>
      <c r="GCO3116" s="206"/>
      <c r="GCP3116" s="206"/>
      <c r="GCQ3116" s="206"/>
      <c r="GCR3116" s="206"/>
      <c r="GCS3116" s="206"/>
      <c r="GCT3116" s="206"/>
      <c r="GCU3116" s="206"/>
      <c r="GCV3116" s="206"/>
      <c r="GCW3116" s="206"/>
      <c r="GCX3116" s="206"/>
      <c r="GCY3116" s="206"/>
      <c r="GCZ3116" s="206"/>
      <c r="GDA3116" s="206"/>
      <c r="GDB3116" s="206"/>
      <c r="GDC3116" s="206"/>
      <c r="GDD3116" s="206"/>
      <c r="GDE3116" s="206"/>
      <c r="GDF3116" s="206"/>
      <c r="GDG3116" s="206"/>
      <c r="GDH3116" s="206"/>
      <c r="GDI3116" s="206"/>
      <c r="GDJ3116" s="206"/>
      <c r="GDK3116" s="206"/>
      <c r="GDL3116" s="206"/>
      <c r="GDM3116" s="206"/>
      <c r="GDN3116" s="206"/>
      <c r="GDO3116" s="206"/>
      <c r="GDP3116" s="206"/>
      <c r="GDQ3116" s="206"/>
      <c r="GDR3116" s="206"/>
      <c r="GDS3116" s="206"/>
      <c r="GDT3116" s="206"/>
      <c r="GDU3116" s="206"/>
      <c r="GDV3116" s="206"/>
      <c r="GDW3116" s="206"/>
      <c r="GDX3116" s="206"/>
      <c r="GDY3116" s="206"/>
      <c r="GDZ3116" s="206"/>
      <c r="GEA3116" s="206"/>
      <c r="GEB3116" s="206"/>
      <c r="GEC3116" s="206"/>
      <c r="GED3116" s="206"/>
      <c r="GEE3116" s="206"/>
      <c r="GEF3116" s="206"/>
      <c r="GEG3116" s="206"/>
      <c r="GEH3116" s="206"/>
      <c r="GEI3116" s="206"/>
      <c r="GEJ3116" s="206"/>
      <c r="GEK3116" s="206"/>
      <c r="GEL3116" s="206"/>
      <c r="GEM3116" s="206"/>
      <c r="GEN3116" s="206"/>
      <c r="GEO3116" s="206"/>
      <c r="GEP3116" s="206"/>
      <c r="GEQ3116" s="206"/>
      <c r="GER3116" s="206"/>
      <c r="GES3116" s="206"/>
      <c r="GET3116" s="206"/>
      <c r="GEU3116" s="206"/>
      <c r="GEV3116" s="206"/>
      <c r="GEW3116" s="206"/>
      <c r="GEX3116" s="206"/>
      <c r="GEY3116" s="206"/>
      <c r="GEZ3116" s="206"/>
      <c r="GFA3116" s="206"/>
      <c r="GFB3116" s="206"/>
      <c r="GFC3116" s="206"/>
      <c r="GFD3116" s="206"/>
      <c r="GFE3116" s="206"/>
      <c r="GFF3116" s="206"/>
      <c r="GFG3116" s="206"/>
      <c r="GFH3116" s="206"/>
      <c r="GFI3116" s="206"/>
      <c r="GFJ3116" s="206"/>
      <c r="GFK3116" s="206"/>
      <c r="GFL3116" s="206"/>
      <c r="GFM3116" s="206"/>
      <c r="GFN3116" s="206"/>
      <c r="GFO3116" s="206"/>
      <c r="GFP3116" s="206"/>
      <c r="GFQ3116" s="206"/>
      <c r="GFR3116" s="206"/>
      <c r="GFS3116" s="206"/>
      <c r="GFT3116" s="206"/>
      <c r="GFU3116" s="206"/>
      <c r="GFV3116" s="206"/>
      <c r="GFW3116" s="206"/>
      <c r="GFX3116" s="206"/>
      <c r="GFY3116" s="206"/>
      <c r="GFZ3116" s="206"/>
      <c r="GGA3116" s="206"/>
      <c r="GGB3116" s="206"/>
      <c r="GGC3116" s="206"/>
      <c r="GGD3116" s="206"/>
      <c r="GGE3116" s="206"/>
      <c r="GGF3116" s="206"/>
      <c r="GGG3116" s="206"/>
      <c r="GGH3116" s="206"/>
      <c r="GGI3116" s="206"/>
      <c r="GGJ3116" s="206"/>
      <c r="GGK3116" s="206"/>
      <c r="GGL3116" s="206"/>
      <c r="GGM3116" s="206"/>
      <c r="GGN3116" s="206"/>
      <c r="GGO3116" s="206"/>
      <c r="GGP3116" s="206"/>
      <c r="GGQ3116" s="206"/>
      <c r="GGR3116" s="206"/>
      <c r="GGS3116" s="206"/>
      <c r="GGT3116" s="206"/>
      <c r="GGU3116" s="206"/>
      <c r="GGV3116" s="206"/>
      <c r="GGW3116" s="206"/>
      <c r="GGX3116" s="206"/>
      <c r="GGY3116" s="206"/>
      <c r="GGZ3116" s="206"/>
      <c r="GHA3116" s="206"/>
      <c r="GHB3116" s="206"/>
      <c r="GHC3116" s="206"/>
      <c r="GHD3116" s="206"/>
      <c r="GHE3116" s="206"/>
      <c r="GHF3116" s="206"/>
      <c r="GHG3116" s="206"/>
      <c r="GHH3116" s="206"/>
      <c r="GHI3116" s="206"/>
      <c r="GHJ3116" s="206"/>
      <c r="GHK3116" s="206"/>
      <c r="GHL3116" s="206"/>
      <c r="GHM3116" s="206"/>
      <c r="GHN3116" s="206"/>
      <c r="GHO3116" s="206"/>
      <c r="GHP3116" s="206"/>
      <c r="GHQ3116" s="206"/>
      <c r="GHR3116" s="206"/>
      <c r="GHS3116" s="206"/>
      <c r="GHT3116" s="206"/>
      <c r="GHU3116" s="206"/>
      <c r="GHV3116" s="206"/>
      <c r="GHW3116" s="206"/>
      <c r="GHX3116" s="206"/>
      <c r="GHY3116" s="206"/>
      <c r="GHZ3116" s="206"/>
      <c r="GIA3116" s="206"/>
      <c r="GIB3116" s="206"/>
      <c r="GIC3116" s="206"/>
      <c r="GID3116" s="206"/>
      <c r="GIE3116" s="206"/>
      <c r="GIF3116" s="206"/>
      <c r="GIG3116" s="206"/>
      <c r="GIH3116" s="206"/>
      <c r="GII3116" s="206"/>
      <c r="GIJ3116" s="206"/>
      <c r="GIK3116" s="206"/>
      <c r="GIL3116" s="206"/>
      <c r="GIM3116" s="206"/>
      <c r="GIN3116" s="206"/>
      <c r="GIO3116" s="206"/>
      <c r="GIP3116" s="206"/>
      <c r="GIQ3116" s="206"/>
      <c r="GIR3116" s="206"/>
      <c r="GIS3116" s="206"/>
      <c r="GIT3116" s="206"/>
      <c r="GIU3116" s="206"/>
      <c r="GIV3116" s="206"/>
      <c r="GIW3116" s="206"/>
      <c r="GIX3116" s="206"/>
      <c r="GIY3116" s="206"/>
      <c r="GIZ3116" s="206"/>
      <c r="GJA3116" s="206"/>
      <c r="GJB3116" s="206"/>
      <c r="GJC3116" s="206"/>
      <c r="GJD3116" s="206"/>
      <c r="GJE3116" s="206"/>
      <c r="GJF3116" s="206"/>
      <c r="GJG3116" s="206"/>
      <c r="GJH3116" s="206"/>
      <c r="GJI3116" s="206"/>
      <c r="GJJ3116" s="206"/>
      <c r="GJK3116" s="206"/>
      <c r="GJL3116" s="206"/>
      <c r="GJM3116" s="206"/>
      <c r="GJN3116" s="206"/>
      <c r="GJO3116" s="206"/>
      <c r="GJP3116" s="206"/>
      <c r="GJQ3116" s="206"/>
      <c r="GJR3116" s="206"/>
      <c r="GJS3116" s="206"/>
      <c r="GJT3116" s="206"/>
      <c r="GJU3116" s="206"/>
      <c r="GJV3116" s="206"/>
      <c r="GJW3116" s="206"/>
      <c r="GJX3116" s="206"/>
      <c r="GJY3116" s="206"/>
      <c r="GJZ3116" s="206"/>
      <c r="GKA3116" s="206"/>
      <c r="GKB3116" s="206"/>
      <c r="GKC3116" s="206"/>
      <c r="GKD3116" s="206"/>
      <c r="GKE3116" s="206"/>
      <c r="GKF3116" s="206"/>
      <c r="GKG3116" s="206"/>
      <c r="GKH3116" s="206"/>
      <c r="GKI3116" s="206"/>
      <c r="GKJ3116" s="206"/>
      <c r="GKK3116" s="206"/>
      <c r="GKL3116" s="206"/>
      <c r="GKM3116" s="206"/>
      <c r="GKN3116" s="206"/>
      <c r="GKO3116" s="206"/>
      <c r="GKP3116" s="206"/>
      <c r="GKQ3116" s="206"/>
      <c r="GKR3116" s="206"/>
      <c r="GKS3116" s="206"/>
      <c r="GKT3116" s="206"/>
      <c r="GKU3116" s="206"/>
      <c r="GKV3116" s="206"/>
      <c r="GKW3116" s="206"/>
      <c r="GKX3116" s="206"/>
      <c r="GKY3116" s="206"/>
      <c r="GKZ3116" s="206"/>
      <c r="GLA3116" s="206"/>
      <c r="GLB3116" s="206"/>
      <c r="GLC3116" s="206"/>
      <c r="GLD3116" s="206"/>
      <c r="GLE3116" s="206"/>
      <c r="GLF3116" s="206"/>
      <c r="GLG3116" s="206"/>
      <c r="GLH3116" s="206"/>
      <c r="GLI3116" s="206"/>
      <c r="GLJ3116" s="206"/>
      <c r="GLK3116" s="206"/>
      <c r="GLL3116" s="206"/>
      <c r="GLM3116" s="206"/>
      <c r="GLN3116" s="206"/>
      <c r="GLO3116" s="206"/>
      <c r="GLP3116" s="206"/>
      <c r="GLQ3116" s="206"/>
      <c r="GLR3116" s="206"/>
      <c r="GLS3116" s="206"/>
      <c r="GLT3116" s="206"/>
      <c r="GLU3116" s="206"/>
      <c r="GLV3116" s="206"/>
      <c r="GLW3116" s="206"/>
      <c r="GLX3116" s="206"/>
      <c r="GLY3116" s="206"/>
      <c r="GLZ3116" s="206"/>
      <c r="GMA3116" s="206"/>
      <c r="GMB3116" s="206"/>
      <c r="GMC3116" s="206"/>
      <c r="GMD3116" s="206"/>
      <c r="GME3116" s="206"/>
      <c r="GMF3116" s="206"/>
      <c r="GMG3116" s="206"/>
      <c r="GMH3116" s="206"/>
      <c r="GMI3116" s="206"/>
      <c r="GMJ3116" s="206"/>
      <c r="GMK3116" s="206"/>
      <c r="GML3116" s="206"/>
      <c r="GMM3116" s="206"/>
      <c r="GMN3116" s="206"/>
      <c r="GMO3116" s="206"/>
      <c r="GMP3116" s="206"/>
      <c r="GMQ3116" s="206"/>
      <c r="GMR3116" s="206"/>
      <c r="GMS3116" s="206"/>
      <c r="GMT3116" s="206"/>
      <c r="GMU3116" s="206"/>
      <c r="GMV3116" s="206"/>
      <c r="GMW3116" s="206"/>
      <c r="GMX3116" s="206"/>
      <c r="GMY3116" s="206"/>
      <c r="GMZ3116" s="206"/>
      <c r="GNA3116" s="206"/>
      <c r="GNB3116" s="206"/>
      <c r="GNC3116" s="206"/>
      <c r="GND3116" s="206"/>
      <c r="GNE3116" s="206"/>
      <c r="GNF3116" s="206"/>
      <c r="GNG3116" s="206"/>
      <c r="GNH3116" s="206"/>
      <c r="GNI3116" s="206"/>
      <c r="GNJ3116" s="206"/>
      <c r="GNK3116" s="206"/>
      <c r="GNL3116" s="206"/>
      <c r="GNM3116" s="206"/>
      <c r="GNN3116" s="206"/>
      <c r="GNO3116" s="206"/>
      <c r="GNP3116" s="206"/>
      <c r="GNQ3116" s="206"/>
      <c r="GNR3116" s="206"/>
      <c r="GNS3116" s="206"/>
      <c r="GNT3116" s="206"/>
      <c r="GNU3116" s="206"/>
      <c r="GNV3116" s="206"/>
      <c r="GNW3116" s="206"/>
      <c r="GNX3116" s="206"/>
      <c r="GNY3116" s="206"/>
      <c r="GNZ3116" s="206"/>
      <c r="GOA3116" s="206"/>
      <c r="GOB3116" s="206"/>
      <c r="GOC3116" s="206"/>
      <c r="GOD3116" s="206"/>
      <c r="GOE3116" s="206"/>
      <c r="GOF3116" s="206"/>
      <c r="GOG3116" s="206"/>
      <c r="GOH3116" s="206"/>
      <c r="GOI3116" s="206"/>
      <c r="GOJ3116" s="206"/>
      <c r="GOK3116" s="206"/>
      <c r="GOL3116" s="206"/>
      <c r="GOM3116" s="206"/>
      <c r="GON3116" s="206"/>
      <c r="GOO3116" s="206"/>
      <c r="GOP3116" s="206"/>
      <c r="GOQ3116" s="206"/>
      <c r="GOR3116" s="206"/>
      <c r="GOS3116" s="206"/>
      <c r="GOT3116" s="206"/>
      <c r="GOU3116" s="206"/>
      <c r="GOV3116" s="206"/>
      <c r="GOW3116" s="206"/>
      <c r="GOX3116" s="206"/>
      <c r="GOY3116" s="206"/>
      <c r="GOZ3116" s="206"/>
      <c r="GPA3116" s="206"/>
      <c r="GPB3116" s="206"/>
      <c r="GPC3116" s="206"/>
      <c r="GPD3116" s="206"/>
      <c r="GPE3116" s="206"/>
      <c r="GPF3116" s="206"/>
      <c r="GPG3116" s="206"/>
      <c r="GPH3116" s="206"/>
      <c r="GPI3116" s="206"/>
      <c r="GPJ3116" s="206"/>
      <c r="GPK3116" s="206"/>
      <c r="GPL3116" s="206"/>
      <c r="GPM3116" s="206"/>
      <c r="GPN3116" s="206"/>
      <c r="GPO3116" s="206"/>
      <c r="GPP3116" s="206"/>
      <c r="GPQ3116" s="206"/>
      <c r="GPR3116" s="206"/>
      <c r="GPS3116" s="206"/>
      <c r="GPT3116" s="206"/>
      <c r="GPU3116" s="206"/>
      <c r="GPV3116" s="206"/>
      <c r="GPW3116" s="206"/>
      <c r="GPX3116" s="206"/>
      <c r="GPY3116" s="206"/>
      <c r="GPZ3116" s="206"/>
      <c r="GQA3116" s="206"/>
      <c r="GQB3116" s="206"/>
      <c r="GQC3116" s="206"/>
      <c r="GQD3116" s="206"/>
      <c r="GQE3116" s="206"/>
      <c r="GQF3116" s="206"/>
      <c r="GQG3116" s="206"/>
      <c r="GQH3116" s="206"/>
      <c r="GQI3116" s="206"/>
      <c r="GQJ3116" s="206"/>
      <c r="GQK3116" s="206"/>
      <c r="GQL3116" s="206"/>
      <c r="GQM3116" s="206"/>
      <c r="GQN3116" s="206"/>
      <c r="GQO3116" s="206"/>
      <c r="GQP3116" s="206"/>
      <c r="GQQ3116" s="206"/>
      <c r="GQR3116" s="206"/>
      <c r="GQS3116" s="206"/>
      <c r="GQT3116" s="206"/>
      <c r="GQU3116" s="206"/>
      <c r="GQV3116" s="206"/>
      <c r="GQW3116" s="206"/>
      <c r="GQX3116" s="206"/>
      <c r="GQY3116" s="206"/>
      <c r="GQZ3116" s="206"/>
      <c r="GRA3116" s="206"/>
      <c r="GRB3116" s="206"/>
      <c r="GRC3116" s="206"/>
      <c r="GRD3116" s="206"/>
      <c r="GRE3116" s="206"/>
      <c r="GRF3116" s="206"/>
      <c r="GRG3116" s="206"/>
      <c r="GRH3116" s="206"/>
      <c r="GRI3116" s="206"/>
      <c r="GRJ3116" s="206"/>
      <c r="GRK3116" s="206"/>
      <c r="GRL3116" s="206"/>
      <c r="GRM3116" s="206"/>
      <c r="GRN3116" s="206"/>
      <c r="GRO3116" s="206"/>
      <c r="GRP3116" s="206"/>
      <c r="GRQ3116" s="206"/>
      <c r="GRR3116" s="206"/>
      <c r="GRS3116" s="206"/>
      <c r="GRT3116" s="206"/>
      <c r="GRU3116" s="206"/>
      <c r="GRV3116" s="206"/>
      <c r="GRW3116" s="206"/>
      <c r="GRX3116" s="206"/>
      <c r="GRY3116" s="206"/>
      <c r="GRZ3116" s="206"/>
      <c r="GSA3116" s="206"/>
      <c r="GSB3116" s="206"/>
      <c r="GSC3116" s="206"/>
      <c r="GSD3116" s="206"/>
      <c r="GSE3116" s="206"/>
      <c r="GSF3116" s="206"/>
      <c r="GSG3116" s="206"/>
      <c r="GSH3116" s="206"/>
      <c r="GSI3116" s="206"/>
      <c r="GSJ3116" s="206"/>
      <c r="GSK3116" s="206"/>
      <c r="GSL3116" s="206"/>
      <c r="GSM3116" s="206"/>
      <c r="GSN3116" s="206"/>
      <c r="GSO3116" s="206"/>
      <c r="GSP3116" s="206"/>
      <c r="GSQ3116" s="206"/>
      <c r="GSR3116" s="206"/>
      <c r="GSS3116" s="206"/>
      <c r="GST3116" s="206"/>
      <c r="GSU3116" s="206"/>
      <c r="GSV3116" s="206"/>
      <c r="GSW3116" s="206"/>
      <c r="GSX3116" s="206"/>
      <c r="GSY3116" s="206"/>
      <c r="GSZ3116" s="206"/>
      <c r="GTA3116" s="206"/>
      <c r="GTB3116" s="206"/>
      <c r="GTC3116" s="206"/>
      <c r="GTD3116" s="206"/>
      <c r="GTE3116" s="206"/>
      <c r="GTF3116" s="206"/>
      <c r="GTG3116" s="206"/>
      <c r="GTH3116" s="206"/>
      <c r="GTI3116" s="206"/>
      <c r="GTJ3116" s="206"/>
      <c r="GTK3116" s="206"/>
      <c r="GTL3116" s="206"/>
      <c r="GTM3116" s="206"/>
      <c r="GTN3116" s="206"/>
      <c r="GTO3116" s="206"/>
      <c r="GTP3116" s="206"/>
      <c r="GTQ3116" s="206"/>
      <c r="GTR3116" s="206"/>
      <c r="GTS3116" s="206"/>
      <c r="GTT3116" s="206"/>
      <c r="GTU3116" s="206"/>
      <c r="GTV3116" s="206"/>
      <c r="GTW3116" s="206"/>
      <c r="GTX3116" s="206"/>
      <c r="GTY3116" s="206"/>
      <c r="GTZ3116" s="206"/>
      <c r="GUA3116" s="206"/>
      <c r="GUB3116" s="206"/>
      <c r="GUC3116" s="206"/>
      <c r="GUD3116" s="206"/>
      <c r="GUE3116" s="206"/>
      <c r="GUF3116" s="206"/>
      <c r="GUG3116" s="206"/>
      <c r="GUH3116" s="206"/>
      <c r="GUI3116" s="206"/>
      <c r="GUJ3116" s="206"/>
      <c r="GUK3116" s="206"/>
      <c r="GUL3116" s="206"/>
      <c r="GUM3116" s="206"/>
      <c r="GUN3116" s="206"/>
      <c r="GUO3116" s="206"/>
      <c r="GUP3116" s="206"/>
      <c r="GUQ3116" s="206"/>
      <c r="GUR3116" s="206"/>
      <c r="GUS3116" s="206"/>
      <c r="GUT3116" s="206"/>
      <c r="GUU3116" s="206"/>
      <c r="GUV3116" s="206"/>
      <c r="GUW3116" s="206"/>
      <c r="GUX3116" s="206"/>
      <c r="GUY3116" s="206"/>
      <c r="GUZ3116" s="206"/>
      <c r="GVA3116" s="206"/>
      <c r="GVB3116" s="206"/>
      <c r="GVC3116" s="206"/>
      <c r="GVD3116" s="206"/>
      <c r="GVE3116" s="206"/>
      <c r="GVF3116" s="206"/>
      <c r="GVG3116" s="206"/>
      <c r="GVH3116" s="206"/>
      <c r="GVI3116" s="206"/>
      <c r="GVJ3116" s="206"/>
      <c r="GVK3116" s="206"/>
      <c r="GVL3116" s="206"/>
      <c r="GVM3116" s="206"/>
      <c r="GVN3116" s="206"/>
      <c r="GVO3116" s="206"/>
      <c r="GVP3116" s="206"/>
      <c r="GVQ3116" s="206"/>
      <c r="GVR3116" s="206"/>
      <c r="GVS3116" s="206"/>
      <c r="GVT3116" s="206"/>
      <c r="GVU3116" s="206"/>
      <c r="GVV3116" s="206"/>
      <c r="GVW3116" s="206"/>
      <c r="GVX3116" s="206"/>
      <c r="GVY3116" s="206"/>
      <c r="GVZ3116" s="206"/>
      <c r="GWA3116" s="206"/>
      <c r="GWB3116" s="206"/>
      <c r="GWC3116" s="206"/>
      <c r="GWD3116" s="206"/>
      <c r="GWE3116" s="206"/>
      <c r="GWF3116" s="206"/>
      <c r="GWG3116" s="206"/>
      <c r="GWH3116" s="206"/>
      <c r="GWI3116" s="206"/>
      <c r="GWJ3116" s="206"/>
      <c r="GWK3116" s="206"/>
      <c r="GWL3116" s="206"/>
      <c r="GWM3116" s="206"/>
      <c r="GWN3116" s="206"/>
      <c r="GWO3116" s="206"/>
      <c r="GWP3116" s="206"/>
      <c r="GWQ3116" s="206"/>
      <c r="GWR3116" s="206"/>
      <c r="GWS3116" s="206"/>
      <c r="GWT3116" s="206"/>
      <c r="GWU3116" s="206"/>
      <c r="GWV3116" s="206"/>
      <c r="GWW3116" s="206"/>
      <c r="GWX3116" s="206"/>
      <c r="GWY3116" s="206"/>
      <c r="GWZ3116" s="206"/>
      <c r="GXA3116" s="206"/>
      <c r="GXB3116" s="206"/>
      <c r="GXC3116" s="206"/>
      <c r="GXD3116" s="206"/>
      <c r="GXE3116" s="206"/>
      <c r="GXF3116" s="206"/>
      <c r="GXG3116" s="206"/>
      <c r="GXH3116" s="206"/>
      <c r="GXI3116" s="206"/>
      <c r="GXJ3116" s="206"/>
      <c r="GXK3116" s="206"/>
      <c r="GXL3116" s="206"/>
      <c r="GXM3116" s="206"/>
      <c r="GXN3116" s="206"/>
      <c r="GXO3116" s="206"/>
      <c r="GXP3116" s="206"/>
      <c r="GXQ3116" s="206"/>
      <c r="GXR3116" s="206"/>
      <c r="GXS3116" s="206"/>
      <c r="GXT3116" s="206"/>
      <c r="GXU3116" s="206"/>
      <c r="GXV3116" s="206"/>
      <c r="GXW3116" s="206"/>
      <c r="GXX3116" s="206"/>
      <c r="GXY3116" s="206"/>
      <c r="GXZ3116" s="206"/>
      <c r="GYA3116" s="206"/>
      <c r="GYB3116" s="206"/>
      <c r="GYC3116" s="206"/>
      <c r="GYD3116" s="206"/>
      <c r="GYE3116" s="206"/>
      <c r="GYF3116" s="206"/>
      <c r="GYG3116" s="206"/>
      <c r="GYH3116" s="206"/>
      <c r="GYI3116" s="206"/>
      <c r="GYJ3116" s="206"/>
      <c r="GYK3116" s="206"/>
      <c r="GYL3116" s="206"/>
      <c r="GYM3116" s="206"/>
      <c r="GYN3116" s="206"/>
      <c r="GYO3116" s="206"/>
      <c r="GYP3116" s="206"/>
      <c r="GYQ3116" s="206"/>
      <c r="GYR3116" s="206"/>
      <c r="GYS3116" s="206"/>
      <c r="GYT3116" s="206"/>
      <c r="GYU3116" s="206"/>
      <c r="GYV3116" s="206"/>
      <c r="GYW3116" s="206"/>
      <c r="GYX3116" s="206"/>
      <c r="GYY3116" s="206"/>
      <c r="GYZ3116" s="206"/>
      <c r="GZA3116" s="206"/>
      <c r="GZB3116" s="206"/>
      <c r="GZC3116" s="206"/>
      <c r="GZD3116" s="206"/>
      <c r="GZE3116" s="206"/>
      <c r="GZF3116" s="206"/>
      <c r="GZG3116" s="206"/>
      <c r="GZH3116" s="206"/>
      <c r="GZI3116" s="206"/>
      <c r="GZJ3116" s="206"/>
      <c r="GZK3116" s="206"/>
      <c r="GZL3116" s="206"/>
      <c r="GZM3116" s="206"/>
      <c r="GZN3116" s="206"/>
      <c r="GZO3116" s="206"/>
      <c r="GZP3116" s="206"/>
      <c r="GZQ3116" s="206"/>
      <c r="GZR3116" s="206"/>
      <c r="GZS3116" s="206"/>
      <c r="GZT3116" s="206"/>
      <c r="GZU3116" s="206"/>
      <c r="GZV3116" s="206"/>
      <c r="GZW3116" s="206"/>
      <c r="GZX3116" s="206"/>
      <c r="GZY3116" s="206"/>
      <c r="GZZ3116" s="206"/>
      <c r="HAA3116" s="206"/>
      <c r="HAB3116" s="206"/>
      <c r="HAC3116" s="206"/>
      <c r="HAD3116" s="206"/>
      <c r="HAE3116" s="206"/>
      <c r="HAF3116" s="206"/>
      <c r="HAG3116" s="206"/>
      <c r="HAH3116" s="206"/>
      <c r="HAI3116" s="206"/>
      <c r="HAJ3116" s="206"/>
      <c r="HAK3116" s="206"/>
      <c r="HAL3116" s="206"/>
      <c r="HAM3116" s="206"/>
      <c r="HAN3116" s="206"/>
      <c r="HAO3116" s="206"/>
      <c r="HAP3116" s="206"/>
      <c r="HAQ3116" s="206"/>
      <c r="HAR3116" s="206"/>
      <c r="HAS3116" s="206"/>
      <c r="HAT3116" s="206"/>
      <c r="HAU3116" s="206"/>
      <c r="HAV3116" s="206"/>
      <c r="HAW3116" s="206"/>
      <c r="HAX3116" s="206"/>
      <c r="HAY3116" s="206"/>
      <c r="HAZ3116" s="206"/>
      <c r="HBA3116" s="206"/>
      <c r="HBB3116" s="206"/>
      <c r="HBC3116" s="206"/>
      <c r="HBD3116" s="206"/>
      <c r="HBE3116" s="206"/>
      <c r="HBF3116" s="206"/>
      <c r="HBG3116" s="206"/>
      <c r="HBH3116" s="206"/>
      <c r="HBI3116" s="206"/>
      <c r="HBJ3116" s="206"/>
      <c r="HBK3116" s="206"/>
      <c r="HBL3116" s="206"/>
      <c r="HBM3116" s="206"/>
      <c r="HBN3116" s="206"/>
      <c r="HBO3116" s="206"/>
      <c r="HBP3116" s="206"/>
      <c r="HBQ3116" s="206"/>
      <c r="HBR3116" s="206"/>
      <c r="HBS3116" s="206"/>
      <c r="HBT3116" s="206"/>
      <c r="HBU3116" s="206"/>
      <c r="HBV3116" s="206"/>
      <c r="HBW3116" s="206"/>
      <c r="HBX3116" s="206"/>
      <c r="HBY3116" s="206"/>
      <c r="HBZ3116" s="206"/>
      <c r="HCA3116" s="206"/>
      <c r="HCB3116" s="206"/>
      <c r="HCC3116" s="206"/>
      <c r="HCD3116" s="206"/>
      <c r="HCE3116" s="206"/>
      <c r="HCF3116" s="206"/>
      <c r="HCG3116" s="206"/>
      <c r="HCH3116" s="206"/>
      <c r="HCI3116" s="206"/>
      <c r="HCJ3116" s="206"/>
      <c r="HCK3116" s="206"/>
      <c r="HCL3116" s="206"/>
      <c r="HCM3116" s="206"/>
      <c r="HCN3116" s="206"/>
      <c r="HCO3116" s="206"/>
      <c r="HCP3116" s="206"/>
      <c r="HCQ3116" s="206"/>
      <c r="HCR3116" s="206"/>
      <c r="HCS3116" s="206"/>
      <c r="HCT3116" s="206"/>
      <c r="HCU3116" s="206"/>
      <c r="HCV3116" s="206"/>
      <c r="HCW3116" s="206"/>
      <c r="HCX3116" s="206"/>
      <c r="HCY3116" s="206"/>
      <c r="HCZ3116" s="206"/>
      <c r="HDA3116" s="206"/>
      <c r="HDB3116" s="206"/>
      <c r="HDC3116" s="206"/>
      <c r="HDD3116" s="206"/>
      <c r="HDE3116" s="206"/>
      <c r="HDF3116" s="206"/>
      <c r="HDG3116" s="206"/>
      <c r="HDH3116" s="206"/>
      <c r="HDI3116" s="206"/>
      <c r="HDJ3116" s="206"/>
      <c r="HDK3116" s="206"/>
      <c r="HDL3116" s="206"/>
      <c r="HDM3116" s="206"/>
      <c r="HDN3116" s="206"/>
      <c r="HDO3116" s="206"/>
      <c r="HDP3116" s="206"/>
      <c r="HDQ3116" s="206"/>
      <c r="HDR3116" s="206"/>
      <c r="HDS3116" s="206"/>
      <c r="HDT3116" s="206"/>
      <c r="HDU3116" s="206"/>
      <c r="HDV3116" s="206"/>
      <c r="HDW3116" s="206"/>
      <c r="HDX3116" s="206"/>
      <c r="HDY3116" s="206"/>
      <c r="HDZ3116" s="206"/>
      <c r="HEA3116" s="206"/>
      <c r="HEB3116" s="206"/>
      <c r="HEC3116" s="206"/>
      <c r="HED3116" s="206"/>
      <c r="HEE3116" s="206"/>
      <c r="HEF3116" s="206"/>
      <c r="HEG3116" s="206"/>
      <c r="HEH3116" s="206"/>
      <c r="HEI3116" s="206"/>
      <c r="HEJ3116" s="206"/>
      <c r="HEK3116" s="206"/>
      <c r="HEL3116" s="206"/>
      <c r="HEM3116" s="206"/>
      <c r="HEN3116" s="206"/>
      <c r="HEO3116" s="206"/>
      <c r="HEP3116" s="206"/>
      <c r="HEQ3116" s="206"/>
      <c r="HER3116" s="206"/>
      <c r="HES3116" s="206"/>
      <c r="HET3116" s="206"/>
      <c r="HEU3116" s="206"/>
      <c r="HEV3116" s="206"/>
      <c r="HEW3116" s="206"/>
      <c r="HEX3116" s="206"/>
      <c r="HEY3116" s="206"/>
      <c r="HEZ3116" s="206"/>
      <c r="HFA3116" s="206"/>
      <c r="HFB3116" s="206"/>
      <c r="HFC3116" s="206"/>
      <c r="HFD3116" s="206"/>
      <c r="HFE3116" s="206"/>
      <c r="HFF3116" s="206"/>
      <c r="HFG3116" s="206"/>
      <c r="HFH3116" s="206"/>
      <c r="HFI3116" s="206"/>
      <c r="HFJ3116" s="206"/>
      <c r="HFK3116" s="206"/>
      <c r="HFL3116" s="206"/>
      <c r="HFM3116" s="206"/>
      <c r="HFN3116" s="206"/>
      <c r="HFO3116" s="206"/>
      <c r="HFP3116" s="206"/>
      <c r="HFQ3116" s="206"/>
      <c r="HFR3116" s="206"/>
      <c r="HFS3116" s="206"/>
      <c r="HFT3116" s="206"/>
      <c r="HFU3116" s="206"/>
      <c r="HFV3116" s="206"/>
      <c r="HFW3116" s="206"/>
      <c r="HFX3116" s="206"/>
      <c r="HFY3116" s="206"/>
      <c r="HFZ3116" s="206"/>
      <c r="HGA3116" s="206"/>
      <c r="HGB3116" s="206"/>
      <c r="HGC3116" s="206"/>
      <c r="HGD3116" s="206"/>
      <c r="HGE3116" s="206"/>
      <c r="HGF3116" s="206"/>
      <c r="HGG3116" s="206"/>
      <c r="HGH3116" s="206"/>
      <c r="HGI3116" s="206"/>
      <c r="HGJ3116" s="206"/>
      <c r="HGK3116" s="206"/>
      <c r="HGL3116" s="206"/>
      <c r="HGM3116" s="206"/>
      <c r="HGN3116" s="206"/>
      <c r="HGO3116" s="206"/>
      <c r="HGP3116" s="206"/>
      <c r="HGQ3116" s="206"/>
      <c r="HGR3116" s="206"/>
      <c r="HGS3116" s="206"/>
      <c r="HGT3116" s="206"/>
      <c r="HGU3116" s="206"/>
      <c r="HGV3116" s="206"/>
      <c r="HGW3116" s="206"/>
      <c r="HGX3116" s="206"/>
      <c r="HGY3116" s="206"/>
      <c r="HGZ3116" s="206"/>
      <c r="HHA3116" s="206"/>
      <c r="HHB3116" s="206"/>
      <c r="HHC3116" s="206"/>
      <c r="HHD3116" s="206"/>
      <c r="HHE3116" s="206"/>
      <c r="HHF3116" s="206"/>
      <c r="HHG3116" s="206"/>
      <c r="HHH3116" s="206"/>
      <c r="HHI3116" s="206"/>
      <c r="HHJ3116" s="206"/>
      <c r="HHK3116" s="206"/>
      <c r="HHL3116" s="206"/>
      <c r="HHM3116" s="206"/>
      <c r="HHN3116" s="206"/>
      <c r="HHO3116" s="206"/>
      <c r="HHP3116" s="206"/>
      <c r="HHQ3116" s="206"/>
      <c r="HHR3116" s="206"/>
      <c r="HHS3116" s="206"/>
      <c r="HHT3116" s="206"/>
      <c r="HHU3116" s="206"/>
      <c r="HHV3116" s="206"/>
      <c r="HHW3116" s="206"/>
      <c r="HHX3116" s="206"/>
      <c r="HHY3116" s="206"/>
      <c r="HHZ3116" s="206"/>
      <c r="HIA3116" s="206"/>
      <c r="HIB3116" s="206"/>
      <c r="HIC3116" s="206"/>
      <c r="HID3116" s="206"/>
      <c r="HIE3116" s="206"/>
      <c r="HIF3116" s="206"/>
      <c r="HIG3116" s="206"/>
      <c r="HIH3116" s="206"/>
      <c r="HII3116" s="206"/>
      <c r="HIJ3116" s="206"/>
      <c r="HIK3116" s="206"/>
      <c r="HIL3116" s="206"/>
      <c r="HIM3116" s="206"/>
      <c r="HIN3116" s="206"/>
      <c r="HIO3116" s="206"/>
      <c r="HIP3116" s="206"/>
      <c r="HIQ3116" s="206"/>
      <c r="HIR3116" s="206"/>
      <c r="HIS3116" s="206"/>
      <c r="HIT3116" s="206"/>
      <c r="HIU3116" s="206"/>
      <c r="HIV3116" s="206"/>
      <c r="HIW3116" s="206"/>
      <c r="HIX3116" s="206"/>
      <c r="HIY3116" s="206"/>
      <c r="HIZ3116" s="206"/>
      <c r="HJA3116" s="206"/>
      <c r="HJB3116" s="206"/>
      <c r="HJC3116" s="206"/>
      <c r="HJD3116" s="206"/>
      <c r="HJE3116" s="206"/>
      <c r="HJF3116" s="206"/>
      <c r="HJG3116" s="206"/>
      <c r="HJH3116" s="206"/>
      <c r="HJI3116" s="206"/>
      <c r="HJJ3116" s="206"/>
      <c r="HJK3116" s="206"/>
      <c r="HJL3116" s="206"/>
      <c r="HJM3116" s="206"/>
      <c r="HJN3116" s="206"/>
      <c r="HJO3116" s="206"/>
      <c r="HJP3116" s="206"/>
      <c r="HJQ3116" s="206"/>
      <c r="HJR3116" s="206"/>
      <c r="HJS3116" s="206"/>
      <c r="HJT3116" s="206"/>
      <c r="HJU3116" s="206"/>
      <c r="HJV3116" s="206"/>
      <c r="HJW3116" s="206"/>
      <c r="HJX3116" s="206"/>
      <c r="HJY3116" s="206"/>
      <c r="HJZ3116" s="206"/>
      <c r="HKA3116" s="206"/>
      <c r="HKB3116" s="206"/>
      <c r="HKC3116" s="206"/>
      <c r="HKD3116" s="206"/>
      <c r="HKE3116" s="206"/>
      <c r="HKF3116" s="206"/>
      <c r="HKG3116" s="206"/>
      <c r="HKH3116" s="206"/>
      <c r="HKI3116" s="206"/>
      <c r="HKJ3116" s="206"/>
      <c r="HKK3116" s="206"/>
      <c r="HKL3116" s="206"/>
      <c r="HKM3116" s="206"/>
      <c r="HKN3116" s="206"/>
      <c r="HKO3116" s="206"/>
      <c r="HKP3116" s="206"/>
      <c r="HKQ3116" s="206"/>
      <c r="HKR3116" s="206"/>
      <c r="HKS3116" s="206"/>
      <c r="HKT3116" s="206"/>
      <c r="HKU3116" s="206"/>
      <c r="HKV3116" s="206"/>
      <c r="HKW3116" s="206"/>
      <c r="HKX3116" s="206"/>
      <c r="HKY3116" s="206"/>
      <c r="HKZ3116" s="206"/>
      <c r="HLA3116" s="206"/>
      <c r="HLB3116" s="206"/>
      <c r="HLC3116" s="206"/>
      <c r="HLD3116" s="206"/>
      <c r="HLE3116" s="206"/>
      <c r="HLF3116" s="206"/>
      <c r="HLG3116" s="206"/>
      <c r="HLH3116" s="206"/>
      <c r="HLI3116" s="206"/>
      <c r="HLJ3116" s="206"/>
      <c r="HLK3116" s="206"/>
      <c r="HLL3116" s="206"/>
      <c r="HLM3116" s="206"/>
      <c r="HLN3116" s="206"/>
      <c r="HLO3116" s="206"/>
      <c r="HLP3116" s="206"/>
      <c r="HLQ3116" s="206"/>
      <c r="HLR3116" s="206"/>
      <c r="HLS3116" s="206"/>
      <c r="HLT3116" s="206"/>
      <c r="HLU3116" s="206"/>
      <c r="HLV3116" s="206"/>
      <c r="HLW3116" s="206"/>
      <c r="HLX3116" s="206"/>
      <c r="HLY3116" s="206"/>
      <c r="HLZ3116" s="206"/>
      <c r="HMA3116" s="206"/>
      <c r="HMB3116" s="206"/>
      <c r="HMC3116" s="206"/>
      <c r="HMD3116" s="206"/>
      <c r="HME3116" s="206"/>
      <c r="HMF3116" s="206"/>
      <c r="HMG3116" s="206"/>
      <c r="HMH3116" s="206"/>
      <c r="HMI3116" s="206"/>
      <c r="HMJ3116" s="206"/>
      <c r="HMK3116" s="206"/>
      <c r="HML3116" s="206"/>
      <c r="HMM3116" s="206"/>
      <c r="HMN3116" s="206"/>
      <c r="HMO3116" s="206"/>
      <c r="HMP3116" s="206"/>
      <c r="HMQ3116" s="206"/>
      <c r="HMR3116" s="206"/>
      <c r="HMS3116" s="206"/>
      <c r="HMT3116" s="206"/>
      <c r="HMU3116" s="206"/>
      <c r="HMV3116" s="206"/>
      <c r="HMW3116" s="206"/>
      <c r="HMX3116" s="206"/>
      <c r="HMY3116" s="206"/>
      <c r="HMZ3116" s="206"/>
      <c r="HNA3116" s="206"/>
      <c r="HNB3116" s="206"/>
      <c r="HNC3116" s="206"/>
      <c r="HND3116" s="206"/>
      <c r="HNE3116" s="206"/>
      <c r="HNF3116" s="206"/>
      <c r="HNG3116" s="206"/>
      <c r="HNH3116" s="206"/>
      <c r="HNI3116" s="206"/>
      <c r="HNJ3116" s="206"/>
      <c r="HNK3116" s="206"/>
      <c r="HNL3116" s="206"/>
      <c r="HNM3116" s="206"/>
      <c r="HNN3116" s="206"/>
      <c r="HNO3116" s="206"/>
      <c r="HNP3116" s="206"/>
      <c r="HNQ3116" s="206"/>
      <c r="HNR3116" s="206"/>
      <c r="HNS3116" s="206"/>
      <c r="HNT3116" s="206"/>
      <c r="HNU3116" s="206"/>
      <c r="HNV3116" s="206"/>
      <c r="HNW3116" s="206"/>
      <c r="HNX3116" s="206"/>
      <c r="HNY3116" s="206"/>
      <c r="HNZ3116" s="206"/>
      <c r="HOA3116" s="206"/>
      <c r="HOB3116" s="206"/>
      <c r="HOC3116" s="206"/>
      <c r="HOD3116" s="206"/>
      <c r="HOE3116" s="206"/>
      <c r="HOF3116" s="206"/>
      <c r="HOG3116" s="206"/>
      <c r="HOH3116" s="206"/>
      <c r="HOI3116" s="206"/>
      <c r="HOJ3116" s="206"/>
      <c r="HOK3116" s="206"/>
      <c r="HOL3116" s="206"/>
      <c r="HOM3116" s="206"/>
      <c r="HON3116" s="206"/>
      <c r="HOO3116" s="206"/>
      <c r="HOP3116" s="206"/>
      <c r="HOQ3116" s="206"/>
      <c r="HOR3116" s="206"/>
      <c r="HOS3116" s="206"/>
      <c r="HOT3116" s="206"/>
      <c r="HOU3116" s="206"/>
      <c r="HOV3116" s="206"/>
      <c r="HOW3116" s="206"/>
      <c r="HOX3116" s="206"/>
      <c r="HOY3116" s="206"/>
      <c r="HOZ3116" s="206"/>
      <c r="HPA3116" s="206"/>
      <c r="HPB3116" s="206"/>
      <c r="HPC3116" s="206"/>
      <c r="HPD3116" s="206"/>
      <c r="HPE3116" s="206"/>
      <c r="HPF3116" s="206"/>
      <c r="HPG3116" s="206"/>
      <c r="HPH3116" s="206"/>
      <c r="HPI3116" s="206"/>
      <c r="HPJ3116" s="206"/>
      <c r="HPK3116" s="206"/>
      <c r="HPL3116" s="206"/>
      <c r="HPM3116" s="206"/>
      <c r="HPN3116" s="206"/>
      <c r="HPO3116" s="206"/>
      <c r="HPP3116" s="206"/>
      <c r="HPQ3116" s="206"/>
      <c r="HPR3116" s="206"/>
      <c r="HPS3116" s="206"/>
      <c r="HPT3116" s="206"/>
      <c r="HPU3116" s="206"/>
      <c r="HPV3116" s="206"/>
      <c r="HPW3116" s="206"/>
      <c r="HPX3116" s="206"/>
      <c r="HPY3116" s="206"/>
      <c r="HPZ3116" s="206"/>
      <c r="HQA3116" s="206"/>
      <c r="HQB3116" s="206"/>
      <c r="HQC3116" s="206"/>
      <c r="HQD3116" s="206"/>
      <c r="HQE3116" s="206"/>
      <c r="HQF3116" s="206"/>
      <c r="HQG3116" s="206"/>
      <c r="HQH3116" s="206"/>
      <c r="HQI3116" s="206"/>
      <c r="HQJ3116" s="206"/>
      <c r="HQK3116" s="206"/>
      <c r="HQL3116" s="206"/>
      <c r="HQM3116" s="206"/>
      <c r="HQN3116" s="206"/>
      <c r="HQO3116" s="206"/>
      <c r="HQP3116" s="206"/>
      <c r="HQQ3116" s="206"/>
      <c r="HQR3116" s="206"/>
      <c r="HQS3116" s="206"/>
      <c r="HQT3116" s="206"/>
      <c r="HQU3116" s="206"/>
      <c r="HQV3116" s="206"/>
      <c r="HQW3116" s="206"/>
      <c r="HQX3116" s="206"/>
      <c r="HQY3116" s="206"/>
      <c r="HQZ3116" s="206"/>
      <c r="HRA3116" s="206"/>
      <c r="HRB3116" s="206"/>
      <c r="HRC3116" s="206"/>
      <c r="HRD3116" s="206"/>
      <c r="HRE3116" s="206"/>
      <c r="HRF3116" s="206"/>
      <c r="HRG3116" s="206"/>
      <c r="HRH3116" s="206"/>
      <c r="HRI3116" s="206"/>
      <c r="HRJ3116" s="206"/>
      <c r="HRK3116" s="206"/>
      <c r="HRL3116" s="206"/>
      <c r="HRM3116" s="206"/>
      <c r="HRN3116" s="206"/>
      <c r="HRO3116" s="206"/>
      <c r="HRP3116" s="206"/>
      <c r="HRQ3116" s="206"/>
      <c r="HRR3116" s="206"/>
      <c r="HRS3116" s="206"/>
      <c r="HRT3116" s="206"/>
      <c r="HRU3116" s="206"/>
      <c r="HRV3116" s="206"/>
      <c r="HRW3116" s="206"/>
      <c r="HRX3116" s="206"/>
      <c r="HRY3116" s="206"/>
      <c r="HRZ3116" s="206"/>
      <c r="HSA3116" s="206"/>
      <c r="HSB3116" s="206"/>
      <c r="HSC3116" s="206"/>
      <c r="HSD3116" s="206"/>
      <c r="HSE3116" s="206"/>
      <c r="HSF3116" s="206"/>
      <c r="HSG3116" s="206"/>
      <c r="HSH3116" s="206"/>
      <c r="HSI3116" s="206"/>
      <c r="HSJ3116" s="206"/>
      <c r="HSK3116" s="206"/>
      <c r="HSL3116" s="206"/>
      <c r="HSM3116" s="206"/>
      <c r="HSN3116" s="206"/>
      <c r="HSO3116" s="206"/>
      <c r="HSP3116" s="206"/>
      <c r="HSQ3116" s="206"/>
      <c r="HSR3116" s="206"/>
      <c r="HSS3116" s="206"/>
      <c r="HST3116" s="206"/>
      <c r="HSU3116" s="206"/>
      <c r="HSV3116" s="206"/>
      <c r="HSW3116" s="206"/>
      <c r="HSX3116" s="206"/>
      <c r="HSY3116" s="206"/>
      <c r="HSZ3116" s="206"/>
      <c r="HTA3116" s="206"/>
      <c r="HTB3116" s="206"/>
      <c r="HTC3116" s="206"/>
      <c r="HTD3116" s="206"/>
      <c r="HTE3116" s="206"/>
      <c r="HTF3116" s="206"/>
      <c r="HTG3116" s="206"/>
      <c r="HTH3116" s="206"/>
      <c r="HTI3116" s="206"/>
      <c r="HTJ3116" s="206"/>
      <c r="HTK3116" s="206"/>
      <c r="HTL3116" s="206"/>
      <c r="HTM3116" s="206"/>
      <c r="HTN3116" s="206"/>
      <c r="HTO3116" s="206"/>
      <c r="HTP3116" s="206"/>
      <c r="HTQ3116" s="206"/>
      <c r="HTR3116" s="206"/>
      <c r="HTS3116" s="206"/>
      <c r="HTT3116" s="206"/>
      <c r="HTU3116" s="206"/>
      <c r="HTV3116" s="206"/>
      <c r="HTW3116" s="206"/>
      <c r="HTX3116" s="206"/>
      <c r="HTY3116" s="206"/>
      <c r="HTZ3116" s="206"/>
      <c r="HUA3116" s="206"/>
      <c r="HUB3116" s="206"/>
      <c r="HUC3116" s="206"/>
      <c r="HUD3116" s="206"/>
      <c r="HUE3116" s="206"/>
      <c r="HUF3116" s="206"/>
      <c r="HUG3116" s="206"/>
      <c r="HUH3116" s="206"/>
      <c r="HUI3116" s="206"/>
      <c r="HUJ3116" s="206"/>
      <c r="HUK3116" s="206"/>
      <c r="HUL3116" s="206"/>
      <c r="HUM3116" s="206"/>
      <c r="HUN3116" s="206"/>
      <c r="HUO3116" s="206"/>
      <c r="HUP3116" s="206"/>
      <c r="HUQ3116" s="206"/>
      <c r="HUR3116" s="206"/>
      <c r="HUS3116" s="206"/>
      <c r="HUT3116" s="206"/>
      <c r="HUU3116" s="206"/>
      <c r="HUV3116" s="206"/>
      <c r="HUW3116" s="206"/>
      <c r="HUX3116" s="206"/>
      <c r="HUY3116" s="206"/>
      <c r="HUZ3116" s="206"/>
      <c r="HVA3116" s="206"/>
      <c r="HVB3116" s="206"/>
      <c r="HVC3116" s="206"/>
      <c r="HVD3116" s="206"/>
      <c r="HVE3116" s="206"/>
      <c r="HVF3116" s="206"/>
      <c r="HVG3116" s="206"/>
      <c r="HVH3116" s="206"/>
      <c r="HVI3116" s="206"/>
      <c r="HVJ3116" s="206"/>
      <c r="HVK3116" s="206"/>
      <c r="HVL3116" s="206"/>
      <c r="HVM3116" s="206"/>
      <c r="HVN3116" s="206"/>
      <c r="HVO3116" s="206"/>
      <c r="HVP3116" s="206"/>
      <c r="HVQ3116" s="206"/>
      <c r="HVR3116" s="206"/>
      <c r="HVS3116" s="206"/>
      <c r="HVT3116" s="206"/>
      <c r="HVU3116" s="206"/>
      <c r="HVV3116" s="206"/>
      <c r="HVW3116" s="206"/>
      <c r="HVX3116" s="206"/>
      <c r="HVY3116" s="206"/>
      <c r="HVZ3116" s="206"/>
      <c r="HWA3116" s="206"/>
      <c r="HWB3116" s="206"/>
      <c r="HWC3116" s="206"/>
      <c r="HWD3116" s="206"/>
      <c r="HWE3116" s="206"/>
      <c r="HWF3116" s="206"/>
      <c r="HWG3116" s="206"/>
      <c r="HWH3116" s="206"/>
      <c r="HWI3116" s="206"/>
      <c r="HWJ3116" s="206"/>
      <c r="HWK3116" s="206"/>
      <c r="HWL3116" s="206"/>
      <c r="HWM3116" s="206"/>
      <c r="HWN3116" s="206"/>
      <c r="HWO3116" s="206"/>
      <c r="HWP3116" s="206"/>
      <c r="HWQ3116" s="206"/>
      <c r="HWR3116" s="206"/>
      <c r="HWS3116" s="206"/>
      <c r="HWT3116" s="206"/>
      <c r="HWU3116" s="206"/>
      <c r="HWV3116" s="206"/>
      <c r="HWW3116" s="206"/>
      <c r="HWX3116" s="206"/>
      <c r="HWY3116" s="206"/>
      <c r="HWZ3116" s="206"/>
      <c r="HXA3116" s="206"/>
      <c r="HXB3116" s="206"/>
      <c r="HXC3116" s="206"/>
      <c r="HXD3116" s="206"/>
      <c r="HXE3116" s="206"/>
      <c r="HXF3116" s="206"/>
      <c r="HXG3116" s="206"/>
      <c r="HXH3116" s="206"/>
      <c r="HXI3116" s="206"/>
      <c r="HXJ3116" s="206"/>
      <c r="HXK3116" s="206"/>
      <c r="HXL3116" s="206"/>
      <c r="HXM3116" s="206"/>
      <c r="HXN3116" s="206"/>
      <c r="HXO3116" s="206"/>
      <c r="HXP3116" s="206"/>
      <c r="HXQ3116" s="206"/>
      <c r="HXR3116" s="206"/>
      <c r="HXS3116" s="206"/>
      <c r="HXT3116" s="206"/>
      <c r="HXU3116" s="206"/>
      <c r="HXV3116" s="206"/>
      <c r="HXW3116" s="206"/>
      <c r="HXX3116" s="206"/>
      <c r="HXY3116" s="206"/>
      <c r="HXZ3116" s="206"/>
      <c r="HYA3116" s="206"/>
      <c r="HYB3116" s="206"/>
      <c r="HYC3116" s="206"/>
      <c r="HYD3116" s="206"/>
      <c r="HYE3116" s="206"/>
      <c r="HYF3116" s="206"/>
      <c r="HYG3116" s="206"/>
      <c r="HYH3116" s="206"/>
      <c r="HYI3116" s="206"/>
      <c r="HYJ3116" s="206"/>
      <c r="HYK3116" s="206"/>
      <c r="HYL3116" s="206"/>
      <c r="HYM3116" s="206"/>
      <c r="HYN3116" s="206"/>
      <c r="HYO3116" s="206"/>
      <c r="HYP3116" s="206"/>
      <c r="HYQ3116" s="206"/>
      <c r="HYR3116" s="206"/>
      <c r="HYS3116" s="206"/>
      <c r="HYT3116" s="206"/>
      <c r="HYU3116" s="206"/>
      <c r="HYV3116" s="206"/>
      <c r="HYW3116" s="206"/>
      <c r="HYX3116" s="206"/>
      <c r="HYY3116" s="206"/>
      <c r="HYZ3116" s="206"/>
      <c r="HZA3116" s="206"/>
      <c r="HZB3116" s="206"/>
      <c r="HZC3116" s="206"/>
      <c r="HZD3116" s="206"/>
      <c r="HZE3116" s="206"/>
      <c r="HZF3116" s="206"/>
      <c r="HZG3116" s="206"/>
      <c r="HZH3116" s="206"/>
      <c r="HZI3116" s="206"/>
      <c r="HZJ3116" s="206"/>
      <c r="HZK3116" s="206"/>
      <c r="HZL3116" s="206"/>
      <c r="HZM3116" s="206"/>
      <c r="HZN3116" s="206"/>
      <c r="HZO3116" s="206"/>
      <c r="HZP3116" s="206"/>
      <c r="HZQ3116" s="206"/>
      <c r="HZR3116" s="206"/>
      <c r="HZS3116" s="206"/>
      <c r="HZT3116" s="206"/>
      <c r="HZU3116" s="206"/>
      <c r="HZV3116" s="206"/>
      <c r="HZW3116" s="206"/>
      <c r="HZX3116" s="206"/>
      <c r="HZY3116" s="206"/>
      <c r="HZZ3116" s="206"/>
      <c r="IAA3116" s="206"/>
      <c r="IAB3116" s="206"/>
      <c r="IAC3116" s="206"/>
      <c r="IAD3116" s="206"/>
      <c r="IAE3116" s="206"/>
      <c r="IAF3116" s="206"/>
      <c r="IAG3116" s="206"/>
      <c r="IAH3116" s="206"/>
      <c r="IAI3116" s="206"/>
      <c r="IAJ3116" s="206"/>
      <c r="IAK3116" s="206"/>
      <c r="IAL3116" s="206"/>
      <c r="IAM3116" s="206"/>
      <c r="IAN3116" s="206"/>
      <c r="IAO3116" s="206"/>
      <c r="IAP3116" s="206"/>
      <c r="IAQ3116" s="206"/>
      <c r="IAR3116" s="206"/>
      <c r="IAS3116" s="206"/>
      <c r="IAT3116" s="206"/>
      <c r="IAU3116" s="206"/>
      <c r="IAV3116" s="206"/>
      <c r="IAW3116" s="206"/>
      <c r="IAX3116" s="206"/>
      <c r="IAY3116" s="206"/>
      <c r="IAZ3116" s="206"/>
      <c r="IBA3116" s="206"/>
      <c r="IBB3116" s="206"/>
      <c r="IBC3116" s="206"/>
      <c r="IBD3116" s="206"/>
      <c r="IBE3116" s="206"/>
      <c r="IBF3116" s="206"/>
      <c r="IBG3116" s="206"/>
      <c r="IBH3116" s="206"/>
      <c r="IBI3116" s="206"/>
      <c r="IBJ3116" s="206"/>
      <c r="IBK3116" s="206"/>
      <c r="IBL3116" s="206"/>
      <c r="IBM3116" s="206"/>
      <c r="IBN3116" s="206"/>
      <c r="IBO3116" s="206"/>
      <c r="IBP3116" s="206"/>
      <c r="IBQ3116" s="206"/>
      <c r="IBR3116" s="206"/>
      <c r="IBS3116" s="206"/>
      <c r="IBT3116" s="206"/>
      <c r="IBU3116" s="206"/>
      <c r="IBV3116" s="206"/>
      <c r="IBW3116" s="206"/>
      <c r="IBX3116" s="206"/>
      <c r="IBY3116" s="206"/>
      <c r="IBZ3116" s="206"/>
      <c r="ICA3116" s="206"/>
      <c r="ICB3116" s="206"/>
      <c r="ICC3116" s="206"/>
      <c r="ICD3116" s="206"/>
      <c r="ICE3116" s="206"/>
      <c r="ICF3116" s="206"/>
      <c r="ICG3116" s="206"/>
      <c r="ICH3116" s="206"/>
      <c r="ICI3116" s="206"/>
      <c r="ICJ3116" s="206"/>
      <c r="ICK3116" s="206"/>
      <c r="ICL3116" s="206"/>
      <c r="ICM3116" s="206"/>
      <c r="ICN3116" s="206"/>
      <c r="ICO3116" s="206"/>
      <c r="ICP3116" s="206"/>
      <c r="ICQ3116" s="206"/>
      <c r="ICR3116" s="206"/>
      <c r="ICS3116" s="206"/>
      <c r="ICT3116" s="206"/>
      <c r="ICU3116" s="206"/>
      <c r="ICV3116" s="206"/>
      <c r="ICW3116" s="206"/>
      <c r="ICX3116" s="206"/>
      <c r="ICY3116" s="206"/>
      <c r="ICZ3116" s="206"/>
      <c r="IDA3116" s="206"/>
      <c r="IDB3116" s="206"/>
      <c r="IDC3116" s="206"/>
      <c r="IDD3116" s="206"/>
      <c r="IDE3116" s="206"/>
      <c r="IDF3116" s="206"/>
      <c r="IDG3116" s="206"/>
      <c r="IDH3116" s="206"/>
      <c r="IDI3116" s="206"/>
      <c r="IDJ3116" s="206"/>
      <c r="IDK3116" s="206"/>
      <c r="IDL3116" s="206"/>
      <c r="IDM3116" s="206"/>
      <c r="IDN3116" s="206"/>
      <c r="IDO3116" s="206"/>
      <c r="IDP3116" s="206"/>
      <c r="IDQ3116" s="206"/>
      <c r="IDR3116" s="206"/>
      <c r="IDS3116" s="206"/>
      <c r="IDT3116" s="206"/>
      <c r="IDU3116" s="206"/>
      <c r="IDV3116" s="206"/>
      <c r="IDW3116" s="206"/>
      <c r="IDX3116" s="206"/>
      <c r="IDY3116" s="206"/>
      <c r="IDZ3116" s="206"/>
      <c r="IEA3116" s="206"/>
      <c r="IEB3116" s="206"/>
      <c r="IEC3116" s="206"/>
      <c r="IED3116" s="206"/>
      <c r="IEE3116" s="206"/>
      <c r="IEF3116" s="206"/>
      <c r="IEG3116" s="206"/>
      <c r="IEH3116" s="206"/>
      <c r="IEI3116" s="206"/>
      <c r="IEJ3116" s="206"/>
      <c r="IEK3116" s="206"/>
      <c r="IEL3116" s="206"/>
      <c r="IEM3116" s="206"/>
      <c r="IEN3116" s="206"/>
      <c r="IEO3116" s="206"/>
      <c r="IEP3116" s="206"/>
      <c r="IEQ3116" s="206"/>
      <c r="IER3116" s="206"/>
      <c r="IES3116" s="206"/>
      <c r="IET3116" s="206"/>
      <c r="IEU3116" s="206"/>
      <c r="IEV3116" s="206"/>
      <c r="IEW3116" s="206"/>
      <c r="IEX3116" s="206"/>
      <c r="IEY3116" s="206"/>
      <c r="IEZ3116" s="206"/>
      <c r="IFA3116" s="206"/>
      <c r="IFB3116" s="206"/>
      <c r="IFC3116" s="206"/>
      <c r="IFD3116" s="206"/>
      <c r="IFE3116" s="206"/>
      <c r="IFF3116" s="206"/>
      <c r="IFG3116" s="206"/>
      <c r="IFH3116" s="206"/>
      <c r="IFI3116" s="206"/>
      <c r="IFJ3116" s="206"/>
      <c r="IFK3116" s="206"/>
      <c r="IFL3116" s="206"/>
      <c r="IFM3116" s="206"/>
      <c r="IFN3116" s="206"/>
      <c r="IFO3116" s="206"/>
      <c r="IFP3116" s="206"/>
      <c r="IFQ3116" s="206"/>
      <c r="IFR3116" s="206"/>
      <c r="IFS3116" s="206"/>
      <c r="IFT3116" s="206"/>
      <c r="IFU3116" s="206"/>
      <c r="IFV3116" s="206"/>
      <c r="IFW3116" s="206"/>
      <c r="IFX3116" s="206"/>
      <c r="IFY3116" s="206"/>
      <c r="IFZ3116" s="206"/>
      <c r="IGA3116" s="206"/>
      <c r="IGB3116" s="206"/>
      <c r="IGC3116" s="206"/>
      <c r="IGD3116" s="206"/>
      <c r="IGE3116" s="206"/>
      <c r="IGF3116" s="206"/>
      <c r="IGG3116" s="206"/>
      <c r="IGH3116" s="206"/>
      <c r="IGI3116" s="206"/>
      <c r="IGJ3116" s="206"/>
      <c r="IGK3116" s="206"/>
      <c r="IGL3116" s="206"/>
      <c r="IGM3116" s="206"/>
      <c r="IGN3116" s="206"/>
      <c r="IGO3116" s="206"/>
      <c r="IGP3116" s="206"/>
      <c r="IGQ3116" s="206"/>
      <c r="IGR3116" s="206"/>
      <c r="IGS3116" s="206"/>
      <c r="IGT3116" s="206"/>
      <c r="IGU3116" s="206"/>
      <c r="IGV3116" s="206"/>
      <c r="IGW3116" s="206"/>
      <c r="IGX3116" s="206"/>
      <c r="IGY3116" s="206"/>
      <c r="IGZ3116" s="206"/>
      <c r="IHA3116" s="206"/>
      <c r="IHB3116" s="206"/>
      <c r="IHC3116" s="206"/>
      <c r="IHD3116" s="206"/>
      <c r="IHE3116" s="206"/>
      <c r="IHF3116" s="206"/>
      <c r="IHG3116" s="206"/>
      <c r="IHH3116" s="206"/>
      <c r="IHI3116" s="206"/>
      <c r="IHJ3116" s="206"/>
      <c r="IHK3116" s="206"/>
      <c r="IHL3116" s="206"/>
      <c r="IHM3116" s="206"/>
      <c r="IHN3116" s="206"/>
      <c r="IHO3116" s="206"/>
      <c r="IHP3116" s="206"/>
      <c r="IHQ3116" s="206"/>
      <c r="IHR3116" s="206"/>
      <c r="IHS3116" s="206"/>
      <c r="IHT3116" s="206"/>
      <c r="IHU3116" s="206"/>
      <c r="IHV3116" s="206"/>
      <c r="IHW3116" s="206"/>
      <c r="IHX3116" s="206"/>
      <c r="IHY3116" s="206"/>
      <c r="IHZ3116" s="206"/>
      <c r="IIA3116" s="206"/>
      <c r="IIB3116" s="206"/>
      <c r="IIC3116" s="206"/>
      <c r="IID3116" s="206"/>
      <c r="IIE3116" s="206"/>
      <c r="IIF3116" s="206"/>
      <c r="IIG3116" s="206"/>
      <c r="IIH3116" s="206"/>
      <c r="III3116" s="206"/>
      <c r="IIJ3116" s="206"/>
      <c r="IIK3116" s="206"/>
      <c r="IIL3116" s="206"/>
      <c r="IIM3116" s="206"/>
      <c r="IIN3116" s="206"/>
      <c r="IIO3116" s="206"/>
      <c r="IIP3116" s="206"/>
      <c r="IIQ3116" s="206"/>
      <c r="IIR3116" s="206"/>
      <c r="IIS3116" s="206"/>
      <c r="IIT3116" s="206"/>
      <c r="IIU3116" s="206"/>
      <c r="IIV3116" s="206"/>
      <c r="IIW3116" s="206"/>
      <c r="IIX3116" s="206"/>
      <c r="IIY3116" s="206"/>
      <c r="IIZ3116" s="206"/>
      <c r="IJA3116" s="206"/>
      <c r="IJB3116" s="206"/>
      <c r="IJC3116" s="206"/>
      <c r="IJD3116" s="206"/>
      <c r="IJE3116" s="206"/>
      <c r="IJF3116" s="206"/>
      <c r="IJG3116" s="206"/>
      <c r="IJH3116" s="206"/>
      <c r="IJI3116" s="206"/>
      <c r="IJJ3116" s="206"/>
      <c r="IJK3116" s="206"/>
      <c r="IJL3116" s="206"/>
      <c r="IJM3116" s="206"/>
      <c r="IJN3116" s="206"/>
      <c r="IJO3116" s="206"/>
      <c r="IJP3116" s="206"/>
      <c r="IJQ3116" s="206"/>
      <c r="IJR3116" s="206"/>
      <c r="IJS3116" s="206"/>
      <c r="IJT3116" s="206"/>
      <c r="IJU3116" s="206"/>
      <c r="IJV3116" s="206"/>
      <c r="IJW3116" s="206"/>
      <c r="IJX3116" s="206"/>
      <c r="IJY3116" s="206"/>
      <c r="IJZ3116" s="206"/>
      <c r="IKA3116" s="206"/>
      <c r="IKB3116" s="206"/>
      <c r="IKC3116" s="206"/>
      <c r="IKD3116" s="206"/>
      <c r="IKE3116" s="206"/>
      <c r="IKF3116" s="206"/>
      <c r="IKG3116" s="206"/>
      <c r="IKH3116" s="206"/>
      <c r="IKI3116" s="206"/>
      <c r="IKJ3116" s="206"/>
      <c r="IKK3116" s="206"/>
      <c r="IKL3116" s="206"/>
      <c r="IKM3116" s="206"/>
      <c r="IKN3116" s="206"/>
      <c r="IKO3116" s="206"/>
      <c r="IKP3116" s="206"/>
      <c r="IKQ3116" s="206"/>
      <c r="IKR3116" s="206"/>
      <c r="IKS3116" s="206"/>
      <c r="IKT3116" s="206"/>
      <c r="IKU3116" s="206"/>
      <c r="IKV3116" s="206"/>
      <c r="IKW3116" s="206"/>
      <c r="IKX3116" s="206"/>
      <c r="IKY3116" s="206"/>
      <c r="IKZ3116" s="206"/>
      <c r="ILA3116" s="206"/>
      <c r="ILB3116" s="206"/>
      <c r="ILC3116" s="206"/>
      <c r="ILD3116" s="206"/>
      <c r="ILE3116" s="206"/>
      <c r="ILF3116" s="206"/>
      <c r="ILG3116" s="206"/>
      <c r="ILH3116" s="206"/>
      <c r="ILI3116" s="206"/>
      <c r="ILJ3116" s="206"/>
      <c r="ILK3116" s="206"/>
      <c r="ILL3116" s="206"/>
      <c r="ILM3116" s="206"/>
      <c r="ILN3116" s="206"/>
      <c r="ILO3116" s="206"/>
      <c r="ILP3116" s="206"/>
      <c r="ILQ3116" s="206"/>
      <c r="ILR3116" s="206"/>
      <c r="ILS3116" s="206"/>
      <c r="ILT3116" s="206"/>
      <c r="ILU3116" s="206"/>
      <c r="ILV3116" s="206"/>
      <c r="ILW3116" s="206"/>
      <c r="ILX3116" s="206"/>
      <c r="ILY3116" s="206"/>
      <c r="ILZ3116" s="206"/>
      <c r="IMA3116" s="206"/>
      <c r="IMB3116" s="206"/>
      <c r="IMC3116" s="206"/>
      <c r="IMD3116" s="206"/>
      <c r="IME3116" s="206"/>
      <c r="IMF3116" s="206"/>
      <c r="IMG3116" s="206"/>
      <c r="IMH3116" s="206"/>
      <c r="IMI3116" s="206"/>
      <c r="IMJ3116" s="206"/>
      <c r="IMK3116" s="206"/>
      <c r="IML3116" s="206"/>
      <c r="IMM3116" s="206"/>
      <c r="IMN3116" s="206"/>
      <c r="IMO3116" s="206"/>
      <c r="IMP3116" s="206"/>
      <c r="IMQ3116" s="206"/>
      <c r="IMR3116" s="206"/>
      <c r="IMS3116" s="206"/>
      <c r="IMT3116" s="206"/>
      <c r="IMU3116" s="206"/>
      <c r="IMV3116" s="206"/>
      <c r="IMW3116" s="206"/>
      <c r="IMX3116" s="206"/>
      <c r="IMY3116" s="206"/>
      <c r="IMZ3116" s="206"/>
      <c r="INA3116" s="206"/>
      <c r="INB3116" s="206"/>
      <c r="INC3116" s="206"/>
      <c r="IND3116" s="206"/>
      <c r="INE3116" s="206"/>
      <c r="INF3116" s="206"/>
      <c r="ING3116" s="206"/>
      <c r="INH3116" s="206"/>
      <c r="INI3116" s="206"/>
      <c r="INJ3116" s="206"/>
      <c r="INK3116" s="206"/>
      <c r="INL3116" s="206"/>
      <c r="INM3116" s="206"/>
      <c r="INN3116" s="206"/>
      <c r="INO3116" s="206"/>
      <c r="INP3116" s="206"/>
      <c r="INQ3116" s="206"/>
      <c r="INR3116" s="206"/>
      <c r="INS3116" s="206"/>
      <c r="INT3116" s="206"/>
      <c r="INU3116" s="206"/>
      <c r="INV3116" s="206"/>
      <c r="INW3116" s="206"/>
      <c r="INX3116" s="206"/>
      <c r="INY3116" s="206"/>
      <c r="INZ3116" s="206"/>
      <c r="IOA3116" s="206"/>
      <c r="IOB3116" s="206"/>
      <c r="IOC3116" s="206"/>
      <c r="IOD3116" s="206"/>
      <c r="IOE3116" s="206"/>
      <c r="IOF3116" s="206"/>
      <c r="IOG3116" s="206"/>
      <c r="IOH3116" s="206"/>
      <c r="IOI3116" s="206"/>
      <c r="IOJ3116" s="206"/>
      <c r="IOK3116" s="206"/>
      <c r="IOL3116" s="206"/>
      <c r="IOM3116" s="206"/>
      <c r="ION3116" s="206"/>
      <c r="IOO3116" s="206"/>
      <c r="IOP3116" s="206"/>
      <c r="IOQ3116" s="206"/>
      <c r="IOR3116" s="206"/>
      <c r="IOS3116" s="206"/>
      <c r="IOT3116" s="206"/>
      <c r="IOU3116" s="206"/>
      <c r="IOV3116" s="206"/>
      <c r="IOW3116" s="206"/>
      <c r="IOX3116" s="206"/>
      <c r="IOY3116" s="206"/>
      <c r="IOZ3116" s="206"/>
      <c r="IPA3116" s="206"/>
      <c r="IPB3116" s="206"/>
      <c r="IPC3116" s="206"/>
      <c r="IPD3116" s="206"/>
      <c r="IPE3116" s="206"/>
      <c r="IPF3116" s="206"/>
      <c r="IPG3116" s="206"/>
      <c r="IPH3116" s="206"/>
      <c r="IPI3116" s="206"/>
      <c r="IPJ3116" s="206"/>
      <c r="IPK3116" s="206"/>
      <c r="IPL3116" s="206"/>
      <c r="IPM3116" s="206"/>
      <c r="IPN3116" s="206"/>
      <c r="IPO3116" s="206"/>
      <c r="IPP3116" s="206"/>
      <c r="IPQ3116" s="206"/>
      <c r="IPR3116" s="206"/>
      <c r="IPS3116" s="206"/>
      <c r="IPT3116" s="206"/>
      <c r="IPU3116" s="206"/>
      <c r="IPV3116" s="206"/>
      <c r="IPW3116" s="206"/>
      <c r="IPX3116" s="206"/>
      <c r="IPY3116" s="206"/>
      <c r="IPZ3116" s="206"/>
      <c r="IQA3116" s="206"/>
      <c r="IQB3116" s="206"/>
      <c r="IQC3116" s="206"/>
      <c r="IQD3116" s="206"/>
      <c r="IQE3116" s="206"/>
      <c r="IQF3116" s="206"/>
      <c r="IQG3116" s="206"/>
      <c r="IQH3116" s="206"/>
      <c r="IQI3116" s="206"/>
      <c r="IQJ3116" s="206"/>
      <c r="IQK3116" s="206"/>
      <c r="IQL3116" s="206"/>
      <c r="IQM3116" s="206"/>
      <c r="IQN3116" s="206"/>
      <c r="IQO3116" s="206"/>
      <c r="IQP3116" s="206"/>
      <c r="IQQ3116" s="206"/>
      <c r="IQR3116" s="206"/>
      <c r="IQS3116" s="206"/>
      <c r="IQT3116" s="206"/>
      <c r="IQU3116" s="206"/>
      <c r="IQV3116" s="206"/>
      <c r="IQW3116" s="206"/>
      <c r="IQX3116" s="206"/>
      <c r="IQY3116" s="206"/>
      <c r="IQZ3116" s="206"/>
      <c r="IRA3116" s="206"/>
      <c r="IRB3116" s="206"/>
      <c r="IRC3116" s="206"/>
      <c r="IRD3116" s="206"/>
      <c r="IRE3116" s="206"/>
      <c r="IRF3116" s="206"/>
      <c r="IRG3116" s="206"/>
      <c r="IRH3116" s="206"/>
      <c r="IRI3116" s="206"/>
      <c r="IRJ3116" s="206"/>
      <c r="IRK3116" s="206"/>
      <c r="IRL3116" s="206"/>
      <c r="IRM3116" s="206"/>
      <c r="IRN3116" s="206"/>
      <c r="IRO3116" s="206"/>
      <c r="IRP3116" s="206"/>
      <c r="IRQ3116" s="206"/>
      <c r="IRR3116" s="206"/>
      <c r="IRS3116" s="206"/>
      <c r="IRT3116" s="206"/>
      <c r="IRU3116" s="206"/>
      <c r="IRV3116" s="206"/>
      <c r="IRW3116" s="206"/>
      <c r="IRX3116" s="206"/>
      <c r="IRY3116" s="206"/>
      <c r="IRZ3116" s="206"/>
      <c r="ISA3116" s="206"/>
      <c r="ISB3116" s="206"/>
      <c r="ISC3116" s="206"/>
      <c r="ISD3116" s="206"/>
      <c r="ISE3116" s="206"/>
      <c r="ISF3116" s="206"/>
      <c r="ISG3116" s="206"/>
      <c r="ISH3116" s="206"/>
      <c r="ISI3116" s="206"/>
      <c r="ISJ3116" s="206"/>
      <c r="ISK3116" s="206"/>
      <c r="ISL3116" s="206"/>
      <c r="ISM3116" s="206"/>
      <c r="ISN3116" s="206"/>
      <c r="ISO3116" s="206"/>
      <c r="ISP3116" s="206"/>
      <c r="ISQ3116" s="206"/>
      <c r="ISR3116" s="206"/>
      <c r="ISS3116" s="206"/>
      <c r="IST3116" s="206"/>
      <c r="ISU3116" s="206"/>
      <c r="ISV3116" s="206"/>
      <c r="ISW3116" s="206"/>
      <c r="ISX3116" s="206"/>
      <c r="ISY3116" s="206"/>
      <c r="ISZ3116" s="206"/>
      <c r="ITA3116" s="206"/>
      <c r="ITB3116" s="206"/>
      <c r="ITC3116" s="206"/>
      <c r="ITD3116" s="206"/>
      <c r="ITE3116" s="206"/>
      <c r="ITF3116" s="206"/>
      <c r="ITG3116" s="206"/>
      <c r="ITH3116" s="206"/>
      <c r="ITI3116" s="206"/>
      <c r="ITJ3116" s="206"/>
      <c r="ITK3116" s="206"/>
      <c r="ITL3116" s="206"/>
      <c r="ITM3116" s="206"/>
      <c r="ITN3116" s="206"/>
      <c r="ITO3116" s="206"/>
      <c r="ITP3116" s="206"/>
      <c r="ITQ3116" s="206"/>
      <c r="ITR3116" s="206"/>
      <c r="ITS3116" s="206"/>
      <c r="ITT3116" s="206"/>
      <c r="ITU3116" s="206"/>
      <c r="ITV3116" s="206"/>
      <c r="ITW3116" s="206"/>
      <c r="ITX3116" s="206"/>
      <c r="ITY3116" s="206"/>
      <c r="ITZ3116" s="206"/>
      <c r="IUA3116" s="206"/>
      <c r="IUB3116" s="206"/>
      <c r="IUC3116" s="206"/>
      <c r="IUD3116" s="206"/>
      <c r="IUE3116" s="206"/>
      <c r="IUF3116" s="206"/>
      <c r="IUG3116" s="206"/>
      <c r="IUH3116" s="206"/>
      <c r="IUI3116" s="206"/>
      <c r="IUJ3116" s="206"/>
      <c r="IUK3116" s="206"/>
      <c r="IUL3116" s="206"/>
      <c r="IUM3116" s="206"/>
      <c r="IUN3116" s="206"/>
      <c r="IUO3116" s="206"/>
      <c r="IUP3116" s="206"/>
      <c r="IUQ3116" s="206"/>
      <c r="IUR3116" s="206"/>
      <c r="IUS3116" s="206"/>
      <c r="IUT3116" s="206"/>
      <c r="IUU3116" s="206"/>
      <c r="IUV3116" s="206"/>
      <c r="IUW3116" s="206"/>
      <c r="IUX3116" s="206"/>
      <c r="IUY3116" s="206"/>
      <c r="IUZ3116" s="206"/>
      <c r="IVA3116" s="206"/>
      <c r="IVB3116" s="206"/>
      <c r="IVC3116" s="206"/>
      <c r="IVD3116" s="206"/>
      <c r="IVE3116" s="206"/>
      <c r="IVF3116" s="206"/>
      <c r="IVG3116" s="206"/>
      <c r="IVH3116" s="206"/>
      <c r="IVI3116" s="206"/>
      <c r="IVJ3116" s="206"/>
      <c r="IVK3116" s="206"/>
      <c r="IVL3116" s="206"/>
      <c r="IVM3116" s="206"/>
      <c r="IVN3116" s="206"/>
      <c r="IVO3116" s="206"/>
      <c r="IVP3116" s="206"/>
      <c r="IVQ3116" s="206"/>
      <c r="IVR3116" s="206"/>
      <c r="IVS3116" s="206"/>
      <c r="IVT3116" s="206"/>
      <c r="IVU3116" s="206"/>
      <c r="IVV3116" s="206"/>
      <c r="IVW3116" s="206"/>
      <c r="IVX3116" s="206"/>
      <c r="IVY3116" s="206"/>
      <c r="IVZ3116" s="206"/>
      <c r="IWA3116" s="206"/>
      <c r="IWB3116" s="206"/>
      <c r="IWC3116" s="206"/>
      <c r="IWD3116" s="206"/>
      <c r="IWE3116" s="206"/>
      <c r="IWF3116" s="206"/>
      <c r="IWG3116" s="206"/>
      <c r="IWH3116" s="206"/>
      <c r="IWI3116" s="206"/>
      <c r="IWJ3116" s="206"/>
      <c r="IWK3116" s="206"/>
      <c r="IWL3116" s="206"/>
      <c r="IWM3116" s="206"/>
      <c r="IWN3116" s="206"/>
      <c r="IWO3116" s="206"/>
      <c r="IWP3116" s="206"/>
      <c r="IWQ3116" s="206"/>
      <c r="IWR3116" s="206"/>
      <c r="IWS3116" s="206"/>
      <c r="IWT3116" s="206"/>
      <c r="IWU3116" s="206"/>
      <c r="IWV3116" s="206"/>
      <c r="IWW3116" s="206"/>
      <c r="IWX3116" s="206"/>
      <c r="IWY3116" s="206"/>
      <c r="IWZ3116" s="206"/>
      <c r="IXA3116" s="206"/>
      <c r="IXB3116" s="206"/>
      <c r="IXC3116" s="206"/>
      <c r="IXD3116" s="206"/>
      <c r="IXE3116" s="206"/>
      <c r="IXF3116" s="206"/>
      <c r="IXG3116" s="206"/>
      <c r="IXH3116" s="206"/>
      <c r="IXI3116" s="206"/>
      <c r="IXJ3116" s="206"/>
      <c r="IXK3116" s="206"/>
      <c r="IXL3116" s="206"/>
      <c r="IXM3116" s="206"/>
      <c r="IXN3116" s="206"/>
      <c r="IXO3116" s="206"/>
      <c r="IXP3116" s="206"/>
      <c r="IXQ3116" s="206"/>
      <c r="IXR3116" s="206"/>
      <c r="IXS3116" s="206"/>
      <c r="IXT3116" s="206"/>
      <c r="IXU3116" s="206"/>
      <c r="IXV3116" s="206"/>
      <c r="IXW3116" s="206"/>
      <c r="IXX3116" s="206"/>
      <c r="IXY3116" s="206"/>
      <c r="IXZ3116" s="206"/>
      <c r="IYA3116" s="206"/>
      <c r="IYB3116" s="206"/>
      <c r="IYC3116" s="206"/>
      <c r="IYD3116" s="206"/>
      <c r="IYE3116" s="206"/>
      <c r="IYF3116" s="206"/>
      <c r="IYG3116" s="206"/>
      <c r="IYH3116" s="206"/>
      <c r="IYI3116" s="206"/>
      <c r="IYJ3116" s="206"/>
      <c r="IYK3116" s="206"/>
      <c r="IYL3116" s="206"/>
      <c r="IYM3116" s="206"/>
      <c r="IYN3116" s="206"/>
      <c r="IYO3116" s="206"/>
      <c r="IYP3116" s="206"/>
      <c r="IYQ3116" s="206"/>
      <c r="IYR3116" s="206"/>
      <c r="IYS3116" s="206"/>
      <c r="IYT3116" s="206"/>
      <c r="IYU3116" s="206"/>
      <c r="IYV3116" s="206"/>
      <c r="IYW3116" s="206"/>
      <c r="IYX3116" s="206"/>
      <c r="IYY3116" s="206"/>
      <c r="IYZ3116" s="206"/>
      <c r="IZA3116" s="206"/>
      <c r="IZB3116" s="206"/>
      <c r="IZC3116" s="206"/>
      <c r="IZD3116" s="206"/>
      <c r="IZE3116" s="206"/>
      <c r="IZF3116" s="206"/>
      <c r="IZG3116" s="206"/>
      <c r="IZH3116" s="206"/>
      <c r="IZI3116" s="206"/>
      <c r="IZJ3116" s="206"/>
      <c r="IZK3116" s="206"/>
      <c r="IZL3116" s="206"/>
      <c r="IZM3116" s="206"/>
      <c r="IZN3116" s="206"/>
      <c r="IZO3116" s="206"/>
      <c r="IZP3116" s="206"/>
      <c r="IZQ3116" s="206"/>
      <c r="IZR3116" s="206"/>
      <c r="IZS3116" s="206"/>
      <c r="IZT3116" s="206"/>
      <c r="IZU3116" s="206"/>
      <c r="IZV3116" s="206"/>
      <c r="IZW3116" s="206"/>
      <c r="IZX3116" s="206"/>
      <c r="IZY3116" s="206"/>
      <c r="IZZ3116" s="206"/>
      <c r="JAA3116" s="206"/>
      <c r="JAB3116" s="206"/>
      <c r="JAC3116" s="206"/>
      <c r="JAD3116" s="206"/>
      <c r="JAE3116" s="206"/>
      <c r="JAF3116" s="206"/>
      <c r="JAG3116" s="206"/>
      <c r="JAH3116" s="206"/>
      <c r="JAI3116" s="206"/>
      <c r="JAJ3116" s="206"/>
      <c r="JAK3116" s="206"/>
      <c r="JAL3116" s="206"/>
      <c r="JAM3116" s="206"/>
      <c r="JAN3116" s="206"/>
      <c r="JAO3116" s="206"/>
      <c r="JAP3116" s="206"/>
      <c r="JAQ3116" s="206"/>
      <c r="JAR3116" s="206"/>
      <c r="JAS3116" s="206"/>
      <c r="JAT3116" s="206"/>
      <c r="JAU3116" s="206"/>
      <c r="JAV3116" s="206"/>
      <c r="JAW3116" s="206"/>
      <c r="JAX3116" s="206"/>
      <c r="JAY3116" s="206"/>
      <c r="JAZ3116" s="206"/>
      <c r="JBA3116" s="206"/>
      <c r="JBB3116" s="206"/>
      <c r="JBC3116" s="206"/>
      <c r="JBD3116" s="206"/>
      <c r="JBE3116" s="206"/>
      <c r="JBF3116" s="206"/>
      <c r="JBG3116" s="206"/>
      <c r="JBH3116" s="206"/>
      <c r="JBI3116" s="206"/>
      <c r="JBJ3116" s="206"/>
      <c r="JBK3116" s="206"/>
      <c r="JBL3116" s="206"/>
      <c r="JBM3116" s="206"/>
      <c r="JBN3116" s="206"/>
      <c r="JBO3116" s="206"/>
      <c r="JBP3116" s="206"/>
      <c r="JBQ3116" s="206"/>
      <c r="JBR3116" s="206"/>
      <c r="JBS3116" s="206"/>
      <c r="JBT3116" s="206"/>
      <c r="JBU3116" s="206"/>
      <c r="JBV3116" s="206"/>
      <c r="JBW3116" s="206"/>
      <c r="JBX3116" s="206"/>
      <c r="JBY3116" s="206"/>
      <c r="JBZ3116" s="206"/>
      <c r="JCA3116" s="206"/>
      <c r="JCB3116" s="206"/>
      <c r="JCC3116" s="206"/>
      <c r="JCD3116" s="206"/>
      <c r="JCE3116" s="206"/>
      <c r="JCF3116" s="206"/>
      <c r="JCG3116" s="206"/>
      <c r="JCH3116" s="206"/>
      <c r="JCI3116" s="206"/>
      <c r="JCJ3116" s="206"/>
      <c r="JCK3116" s="206"/>
      <c r="JCL3116" s="206"/>
      <c r="JCM3116" s="206"/>
      <c r="JCN3116" s="206"/>
      <c r="JCO3116" s="206"/>
      <c r="JCP3116" s="206"/>
      <c r="JCQ3116" s="206"/>
      <c r="JCR3116" s="206"/>
      <c r="JCS3116" s="206"/>
      <c r="JCT3116" s="206"/>
      <c r="JCU3116" s="206"/>
      <c r="JCV3116" s="206"/>
      <c r="JCW3116" s="206"/>
      <c r="JCX3116" s="206"/>
      <c r="JCY3116" s="206"/>
      <c r="JCZ3116" s="206"/>
      <c r="JDA3116" s="206"/>
      <c r="JDB3116" s="206"/>
      <c r="JDC3116" s="206"/>
      <c r="JDD3116" s="206"/>
      <c r="JDE3116" s="206"/>
      <c r="JDF3116" s="206"/>
      <c r="JDG3116" s="206"/>
      <c r="JDH3116" s="206"/>
      <c r="JDI3116" s="206"/>
      <c r="JDJ3116" s="206"/>
      <c r="JDK3116" s="206"/>
      <c r="JDL3116" s="206"/>
      <c r="JDM3116" s="206"/>
      <c r="JDN3116" s="206"/>
      <c r="JDO3116" s="206"/>
      <c r="JDP3116" s="206"/>
      <c r="JDQ3116" s="206"/>
      <c r="JDR3116" s="206"/>
      <c r="JDS3116" s="206"/>
      <c r="JDT3116" s="206"/>
      <c r="JDU3116" s="206"/>
      <c r="JDV3116" s="206"/>
      <c r="JDW3116" s="206"/>
      <c r="JDX3116" s="206"/>
      <c r="JDY3116" s="206"/>
      <c r="JDZ3116" s="206"/>
      <c r="JEA3116" s="206"/>
      <c r="JEB3116" s="206"/>
      <c r="JEC3116" s="206"/>
      <c r="JED3116" s="206"/>
      <c r="JEE3116" s="206"/>
      <c r="JEF3116" s="206"/>
      <c r="JEG3116" s="206"/>
      <c r="JEH3116" s="206"/>
      <c r="JEI3116" s="206"/>
      <c r="JEJ3116" s="206"/>
      <c r="JEK3116" s="206"/>
      <c r="JEL3116" s="206"/>
      <c r="JEM3116" s="206"/>
      <c r="JEN3116" s="206"/>
      <c r="JEO3116" s="206"/>
      <c r="JEP3116" s="206"/>
      <c r="JEQ3116" s="206"/>
      <c r="JER3116" s="206"/>
      <c r="JES3116" s="206"/>
      <c r="JET3116" s="206"/>
      <c r="JEU3116" s="206"/>
      <c r="JEV3116" s="206"/>
      <c r="JEW3116" s="206"/>
      <c r="JEX3116" s="206"/>
      <c r="JEY3116" s="206"/>
      <c r="JEZ3116" s="206"/>
      <c r="JFA3116" s="206"/>
      <c r="JFB3116" s="206"/>
      <c r="JFC3116" s="206"/>
      <c r="JFD3116" s="206"/>
      <c r="JFE3116" s="206"/>
      <c r="JFF3116" s="206"/>
      <c r="JFG3116" s="206"/>
      <c r="JFH3116" s="206"/>
      <c r="JFI3116" s="206"/>
      <c r="JFJ3116" s="206"/>
      <c r="JFK3116" s="206"/>
      <c r="JFL3116" s="206"/>
      <c r="JFM3116" s="206"/>
      <c r="JFN3116" s="206"/>
      <c r="JFO3116" s="206"/>
      <c r="JFP3116" s="206"/>
      <c r="JFQ3116" s="206"/>
      <c r="JFR3116" s="206"/>
      <c r="JFS3116" s="206"/>
      <c r="JFT3116" s="206"/>
      <c r="JFU3116" s="206"/>
      <c r="JFV3116" s="206"/>
      <c r="JFW3116" s="206"/>
      <c r="JFX3116" s="206"/>
      <c r="JFY3116" s="206"/>
      <c r="JFZ3116" s="206"/>
      <c r="JGA3116" s="206"/>
      <c r="JGB3116" s="206"/>
      <c r="JGC3116" s="206"/>
      <c r="JGD3116" s="206"/>
      <c r="JGE3116" s="206"/>
      <c r="JGF3116" s="206"/>
      <c r="JGG3116" s="206"/>
      <c r="JGH3116" s="206"/>
      <c r="JGI3116" s="206"/>
      <c r="JGJ3116" s="206"/>
      <c r="JGK3116" s="206"/>
      <c r="JGL3116" s="206"/>
      <c r="JGM3116" s="206"/>
      <c r="JGN3116" s="206"/>
      <c r="JGO3116" s="206"/>
      <c r="JGP3116" s="206"/>
      <c r="JGQ3116" s="206"/>
      <c r="JGR3116" s="206"/>
      <c r="JGS3116" s="206"/>
      <c r="JGT3116" s="206"/>
      <c r="JGU3116" s="206"/>
      <c r="JGV3116" s="206"/>
      <c r="JGW3116" s="206"/>
      <c r="JGX3116" s="206"/>
      <c r="JGY3116" s="206"/>
      <c r="JGZ3116" s="206"/>
      <c r="JHA3116" s="206"/>
      <c r="JHB3116" s="206"/>
      <c r="JHC3116" s="206"/>
      <c r="JHD3116" s="206"/>
      <c r="JHE3116" s="206"/>
      <c r="JHF3116" s="206"/>
      <c r="JHG3116" s="206"/>
      <c r="JHH3116" s="206"/>
      <c r="JHI3116" s="206"/>
      <c r="JHJ3116" s="206"/>
      <c r="JHK3116" s="206"/>
      <c r="JHL3116" s="206"/>
      <c r="JHM3116" s="206"/>
      <c r="JHN3116" s="206"/>
      <c r="JHO3116" s="206"/>
      <c r="JHP3116" s="206"/>
      <c r="JHQ3116" s="206"/>
      <c r="JHR3116" s="206"/>
      <c r="JHS3116" s="206"/>
      <c r="JHT3116" s="206"/>
      <c r="JHU3116" s="206"/>
      <c r="JHV3116" s="206"/>
      <c r="JHW3116" s="206"/>
      <c r="JHX3116" s="206"/>
      <c r="JHY3116" s="206"/>
      <c r="JHZ3116" s="206"/>
      <c r="JIA3116" s="206"/>
      <c r="JIB3116" s="206"/>
      <c r="JIC3116" s="206"/>
      <c r="JID3116" s="206"/>
      <c r="JIE3116" s="206"/>
      <c r="JIF3116" s="206"/>
      <c r="JIG3116" s="206"/>
      <c r="JIH3116" s="206"/>
      <c r="JII3116" s="206"/>
      <c r="JIJ3116" s="206"/>
      <c r="JIK3116" s="206"/>
      <c r="JIL3116" s="206"/>
      <c r="JIM3116" s="206"/>
      <c r="JIN3116" s="206"/>
      <c r="JIO3116" s="206"/>
      <c r="JIP3116" s="206"/>
      <c r="JIQ3116" s="206"/>
      <c r="JIR3116" s="206"/>
      <c r="JIS3116" s="206"/>
      <c r="JIT3116" s="206"/>
      <c r="JIU3116" s="206"/>
      <c r="JIV3116" s="206"/>
      <c r="JIW3116" s="206"/>
      <c r="JIX3116" s="206"/>
      <c r="JIY3116" s="206"/>
      <c r="JIZ3116" s="206"/>
      <c r="JJA3116" s="206"/>
      <c r="JJB3116" s="206"/>
      <c r="JJC3116" s="206"/>
      <c r="JJD3116" s="206"/>
      <c r="JJE3116" s="206"/>
      <c r="JJF3116" s="206"/>
      <c r="JJG3116" s="206"/>
      <c r="JJH3116" s="206"/>
      <c r="JJI3116" s="206"/>
      <c r="JJJ3116" s="206"/>
      <c r="JJK3116" s="206"/>
      <c r="JJL3116" s="206"/>
      <c r="JJM3116" s="206"/>
      <c r="JJN3116" s="206"/>
      <c r="JJO3116" s="206"/>
      <c r="JJP3116" s="206"/>
      <c r="JJQ3116" s="206"/>
      <c r="JJR3116" s="206"/>
      <c r="JJS3116" s="206"/>
      <c r="JJT3116" s="206"/>
      <c r="JJU3116" s="206"/>
      <c r="JJV3116" s="206"/>
      <c r="JJW3116" s="206"/>
      <c r="JJX3116" s="206"/>
      <c r="JJY3116" s="206"/>
      <c r="JJZ3116" s="206"/>
      <c r="JKA3116" s="206"/>
      <c r="JKB3116" s="206"/>
      <c r="JKC3116" s="206"/>
      <c r="JKD3116" s="206"/>
      <c r="JKE3116" s="206"/>
      <c r="JKF3116" s="206"/>
      <c r="JKG3116" s="206"/>
      <c r="JKH3116" s="206"/>
      <c r="JKI3116" s="206"/>
      <c r="JKJ3116" s="206"/>
      <c r="JKK3116" s="206"/>
      <c r="JKL3116" s="206"/>
      <c r="JKM3116" s="206"/>
      <c r="JKN3116" s="206"/>
      <c r="JKO3116" s="206"/>
      <c r="JKP3116" s="206"/>
      <c r="JKQ3116" s="206"/>
      <c r="JKR3116" s="206"/>
      <c r="JKS3116" s="206"/>
      <c r="JKT3116" s="206"/>
      <c r="JKU3116" s="206"/>
      <c r="JKV3116" s="206"/>
      <c r="JKW3116" s="206"/>
      <c r="JKX3116" s="206"/>
      <c r="JKY3116" s="206"/>
      <c r="JKZ3116" s="206"/>
      <c r="JLA3116" s="206"/>
      <c r="JLB3116" s="206"/>
      <c r="JLC3116" s="206"/>
      <c r="JLD3116" s="206"/>
      <c r="JLE3116" s="206"/>
      <c r="JLF3116" s="206"/>
      <c r="JLG3116" s="206"/>
      <c r="JLH3116" s="206"/>
      <c r="JLI3116" s="206"/>
      <c r="JLJ3116" s="206"/>
      <c r="JLK3116" s="206"/>
      <c r="JLL3116" s="206"/>
      <c r="JLM3116" s="206"/>
      <c r="JLN3116" s="206"/>
      <c r="JLO3116" s="206"/>
      <c r="JLP3116" s="206"/>
      <c r="JLQ3116" s="206"/>
      <c r="JLR3116" s="206"/>
      <c r="JLS3116" s="206"/>
      <c r="JLT3116" s="206"/>
      <c r="JLU3116" s="206"/>
      <c r="JLV3116" s="206"/>
      <c r="JLW3116" s="206"/>
      <c r="JLX3116" s="206"/>
      <c r="JLY3116" s="206"/>
      <c r="JLZ3116" s="206"/>
      <c r="JMA3116" s="206"/>
      <c r="JMB3116" s="206"/>
      <c r="JMC3116" s="206"/>
      <c r="JMD3116" s="206"/>
      <c r="JME3116" s="206"/>
      <c r="JMF3116" s="206"/>
      <c r="JMG3116" s="206"/>
      <c r="JMH3116" s="206"/>
      <c r="JMI3116" s="206"/>
      <c r="JMJ3116" s="206"/>
      <c r="JMK3116" s="206"/>
      <c r="JML3116" s="206"/>
      <c r="JMM3116" s="206"/>
      <c r="JMN3116" s="206"/>
      <c r="JMO3116" s="206"/>
      <c r="JMP3116" s="206"/>
      <c r="JMQ3116" s="206"/>
      <c r="JMR3116" s="206"/>
      <c r="JMS3116" s="206"/>
      <c r="JMT3116" s="206"/>
      <c r="JMU3116" s="206"/>
      <c r="JMV3116" s="206"/>
      <c r="JMW3116" s="206"/>
      <c r="JMX3116" s="206"/>
      <c r="JMY3116" s="206"/>
      <c r="JMZ3116" s="206"/>
      <c r="JNA3116" s="206"/>
      <c r="JNB3116" s="206"/>
      <c r="JNC3116" s="206"/>
      <c r="JND3116" s="206"/>
      <c r="JNE3116" s="206"/>
      <c r="JNF3116" s="206"/>
      <c r="JNG3116" s="206"/>
      <c r="JNH3116" s="206"/>
      <c r="JNI3116" s="206"/>
      <c r="JNJ3116" s="206"/>
      <c r="JNK3116" s="206"/>
      <c r="JNL3116" s="206"/>
      <c r="JNM3116" s="206"/>
      <c r="JNN3116" s="206"/>
      <c r="JNO3116" s="206"/>
      <c r="JNP3116" s="206"/>
      <c r="JNQ3116" s="206"/>
      <c r="JNR3116" s="206"/>
      <c r="JNS3116" s="206"/>
      <c r="JNT3116" s="206"/>
      <c r="JNU3116" s="206"/>
      <c r="JNV3116" s="206"/>
      <c r="JNW3116" s="206"/>
      <c r="JNX3116" s="206"/>
      <c r="JNY3116" s="206"/>
      <c r="JNZ3116" s="206"/>
      <c r="JOA3116" s="206"/>
      <c r="JOB3116" s="206"/>
      <c r="JOC3116" s="206"/>
      <c r="JOD3116" s="206"/>
      <c r="JOE3116" s="206"/>
      <c r="JOF3116" s="206"/>
      <c r="JOG3116" s="206"/>
      <c r="JOH3116" s="206"/>
      <c r="JOI3116" s="206"/>
      <c r="JOJ3116" s="206"/>
      <c r="JOK3116" s="206"/>
      <c r="JOL3116" s="206"/>
      <c r="JOM3116" s="206"/>
      <c r="JON3116" s="206"/>
      <c r="JOO3116" s="206"/>
      <c r="JOP3116" s="206"/>
      <c r="JOQ3116" s="206"/>
      <c r="JOR3116" s="206"/>
      <c r="JOS3116" s="206"/>
      <c r="JOT3116" s="206"/>
      <c r="JOU3116" s="206"/>
      <c r="JOV3116" s="206"/>
      <c r="JOW3116" s="206"/>
      <c r="JOX3116" s="206"/>
      <c r="JOY3116" s="206"/>
      <c r="JOZ3116" s="206"/>
      <c r="JPA3116" s="206"/>
      <c r="JPB3116" s="206"/>
      <c r="JPC3116" s="206"/>
      <c r="JPD3116" s="206"/>
      <c r="JPE3116" s="206"/>
      <c r="JPF3116" s="206"/>
      <c r="JPG3116" s="206"/>
      <c r="JPH3116" s="206"/>
      <c r="JPI3116" s="206"/>
      <c r="JPJ3116" s="206"/>
      <c r="JPK3116" s="206"/>
      <c r="JPL3116" s="206"/>
      <c r="JPM3116" s="206"/>
      <c r="JPN3116" s="206"/>
      <c r="JPO3116" s="206"/>
      <c r="JPP3116" s="206"/>
      <c r="JPQ3116" s="206"/>
      <c r="JPR3116" s="206"/>
      <c r="JPS3116" s="206"/>
      <c r="JPT3116" s="206"/>
      <c r="JPU3116" s="206"/>
      <c r="JPV3116" s="206"/>
      <c r="JPW3116" s="206"/>
      <c r="JPX3116" s="206"/>
      <c r="JPY3116" s="206"/>
      <c r="JPZ3116" s="206"/>
      <c r="JQA3116" s="206"/>
      <c r="JQB3116" s="206"/>
      <c r="JQC3116" s="206"/>
      <c r="JQD3116" s="206"/>
      <c r="JQE3116" s="206"/>
      <c r="JQF3116" s="206"/>
      <c r="JQG3116" s="206"/>
      <c r="JQH3116" s="206"/>
      <c r="JQI3116" s="206"/>
      <c r="JQJ3116" s="206"/>
      <c r="JQK3116" s="206"/>
      <c r="JQL3116" s="206"/>
      <c r="JQM3116" s="206"/>
      <c r="JQN3116" s="206"/>
      <c r="JQO3116" s="206"/>
      <c r="JQP3116" s="206"/>
      <c r="JQQ3116" s="206"/>
      <c r="JQR3116" s="206"/>
      <c r="JQS3116" s="206"/>
      <c r="JQT3116" s="206"/>
      <c r="JQU3116" s="206"/>
      <c r="JQV3116" s="206"/>
      <c r="JQW3116" s="206"/>
      <c r="JQX3116" s="206"/>
      <c r="JQY3116" s="206"/>
      <c r="JQZ3116" s="206"/>
      <c r="JRA3116" s="206"/>
      <c r="JRB3116" s="206"/>
      <c r="JRC3116" s="206"/>
      <c r="JRD3116" s="206"/>
      <c r="JRE3116" s="206"/>
      <c r="JRF3116" s="206"/>
      <c r="JRG3116" s="206"/>
      <c r="JRH3116" s="206"/>
      <c r="JRI3116" s="206"/>
      <c r="JRJ3116" s="206"/>
      <c r="JRK3116" s="206"/>
      <c r="JRL3116" s="206"/>
      <c r="JRM3116" s="206"/>
      <c r="JRN3116" s="206"/>
      <c r="JRO3116" s="206"/>
      <c r="JRP3116" s="206"/>
      <c r="JRQ3116" s="206"/>
      <c r="JRR3116" s="206"/>
      <c r="JRS3116" s="206"/>
      <c r="JRT3116" s="206"/>
      <c r="JRU3116" s="206"/>
      <c r="JRV3116" s="206"/>
      <c r="JRW3116" s="206"/>
      <c r="JRX3116" s="206"/>
      <c r="JRY3116" s="206"/>
      <c r="JRZ3116" s="206"/>
      <c r="JSA3116" s="206"/>
      <c r="JSB3116" s="206"/>
      <c r="JSC3116" s="206"/>
      <c r="JSD3116" s="206"/>
      <c r="JSE3116" s="206"/>
      <c r="JSF3116" s="206"/>
      <c r="JSG3116" s="206"/>
      <c r="JSH3116" s="206"/>
      <c r="JSI3116" s="206"/>
      <c r="JSJ3116" s="206"/>
      <c r="JSK3116" s="206"/>
      <c r="JSL3116" s="206"/>
      <c r="JSM3116" s="206"/>
      <c r="JSN3116" s="206"/>
      <c r="JSO3116" s="206"/>
      <c r="JSP3116" s="206"/>
      <c r="JSQ3116" s="206"/>
      <c r="JSR3116" s="206"/>
      <c r="JSS3116" s="206"/>
      <c r="JST3116" s="206"/>
      <c r="JSU3116" s="206"/>
      <c r="JSV3116" s="206"/>
      <c r="JSW3116" s="206"/>
      <c r="JSX3116" s="206"/>
      <c r="JSY3116" s="206"/>
      <c r="JSZ3116" s="206"/>
      <c r="JTA3116" s="206"/>
      <c r="JTB3116" s="206"/>
      <c r="JTC3116" s="206"/>
      <c r="JTD3116" s="206"/>
      <c r="JTE3116" s="206"/>
      <c r="JTF3116" s="206"/>
      <c r="JTG3116" s="206"/>
      <c r="JTH3116" s="206"/>
      <c r="JTI3116" s="206"/>
      <c r="JTJ3116" s="206"/>
      <c r="JTK3116" s="206"/>
      <c r="JTL3116" s="206"/>
      <c r="JTM3116" s="206"/>
      <c r="JTN3116" s="206"/>
      <c r="JTO3116" s="206"/>
      <c r="JTP3116" s="206"/>
      <c r="JTQ3116" s="206"/>
      <c r="JTR3116" s="206"/>
      <c r="JTS3116" s="206"/>
      <c r="JTT3116" s="206"/>
      <c r="JTU3116" s="206"/>
      <c r="JTV3116" s="206"/>
      <c r="JTW3116" s="206"/>
      <c r="JTX3116" s="206"/>
      <c r="JTY3116" s="206"/>
      <c r="JTZ3116" s="206"/>
      <c r="JUA3116" s="206"/>
      <c r="JUB3116" s="206"/>
      <c r="JUC3116" s="206"/>
      <c r="JUD3116" s="206"/>
      <c r="JUE3116" s="206"/>
      <c r="JUF3116" s="206"/>
      <c r="JUG3116" s="206"/>
      <c r="JUH3116" s="206"/>
      <c r="JUI3116" s="206"/>
      <c r="JUJ3116" s="206"/>
      <c r="JUK3116" s="206"/>
      <c r="JUL3116" s="206"/>
      <c r="JUM3116" s="206"/>
      <c r="JUN3116" s="206"/>
      <c r="JUO3116" s="206"/>
      <c r="JUP3116" s="206"/>
      <c r="JUQ3116" s="206"/>
      <c r="JUR3116" s="206"/>
      <c r="JUS3116" s="206"/>
      <c r="JUT3116" s="206"/>
      <c r="JUU3116" s="206"/>
      <c r="JUV3116" s="206"/>
      <c r="JUW3116" s="206"/>
      <c r="JUX3116" s="206"/>
      <c r="JUY3116" s="206"/>
      <c r="JUZ3116" s="206"/>
      <c r="JVA3116" s="206"/>
      <c r="JVB3116" s="206"/>
      <c r="JVC3116" s="206"/>
      <c r="JVD3116" s="206"/>
      <c r="JVE3116" s="206"/>
      <c r="JVF3116" s="206"/>
      <c r="JVG3116" s="206"/>
      <c r="JVH3116" s="206"/>
      <c r="JVI3116" s="206"/>
      <c r="JVJ3116" s="206"/>
      <c r="JVK3116" s="206"/>
      <c r="JVL3116" s="206"/>
      <c r="JVM3116" s="206"/>
      <c r="JVN3116" s="206"/>
      <c r="JVO3116" s="206"/>
      <c r="JVP3116" s="206"/>
      <c r="JVQ3116" s="206"/>
      <c r="JVR3116" s="206"/>
      <c r="JVS3116" s="206"/>
      <c r="JVT3116" s="206"/>
      <c r="JVU3116" s="206"/>
      <c r="JVV3116" s="206"/>
      <c r="JVW3116" s="206"/>
      <c r="JVX3116" s="206"/>
      <c r="JVY3116" s="206"/>
      <c r="JVZ3116" s="206"/>
      <c r="JWA3116" s="206"/>
      <c r="JWB3116" s="206"/>
      <c r="JWC3116" s="206"/>
      <c r="JWD3116" s="206"/>
      <c r="JWE3116" s="206"/>
      <c r="JWF3116" s="206"/>
      <c r="JWG3116" s="206"/>
      <c r="JWH3116" s="206"/>
      <c r="JWI3116" s="206"/>
      <c r="JWJ3116" s="206"/>
      <c r="JWK3116" s="206"/>
      <c r="JWL3116" s="206"/>
      <c r="JWM3116" s="206"/>
      <c r="JWN3116" s="206"/>
      <c r="JWO3116" s="206"/>
      <c r="JWP3116" s="206"/>
      <c r="JWQ3116" s="206"/>
      <c r="JWR3116" s="206"/>
      <c r="JWS3116" s="206"/>
      <c r="JWT3116" s="206"/>
      <c r="JWU3116" s="206"/>
      <c r="JWV3116" s="206"/>
      <c r="JWW3116" s="206"/>
      <c r="JWX3116" s="206"/>
      <c r="JWY3116" s="206"/>
      <c r="JWZ3116" s="206"/>
      <c r="JXA3116" s="206"/>
      <c r="JXB3116" s="206"/>
      <c r="JXC3116" s="206"/>
      <c r="JXD3116" s="206"/>
      <c r="JXE3116" s="206"/>
      <c r="JXF3116" s="206"/>
      <c r="JXG3116" s="206"/>
      <c r="JXH3116" s="206"/>
      <c r="JXI3116" s="206"/>
      <c r="JXJ3116" s="206"/>
      <c r="JXK3116" s="206"/>
      <c r="JXL3116" s="206"/>
      <c r="JXM3116" s="206"/>
      <c r="JXN3116" s="206"/>
      <c r="JXO3116" s="206"/>
      <c r="JXP3116" s="206"/>
      <c r="JXQ3116" s="206"/>
      <c r="JXR3116" s="206"/>
      <c r="JXS3116" s="206"/>
      <c r="JXT3116" s="206"/>
      <c r="JXU3116" s="206"/>
      <c r="JXV3116" s="206"/>
      <c r="JXW3116" s="206"/>
      <c r="JXX3116" s="206"/>
      <c r="JXY3116" s="206"/>
      <c r="JXZ3116" s="206"/>
      <c r="JYA3116" s="206"/>
      <c r="JYB3116" s="206"/>
      <c r="JYC3116" s="206"/>
      <c r="JYD3116" s="206"/>
      <c r="JYE3116" s="206"/>
      <c r="JYF3116" s="206"/>
      <c r="JYG3116" s="206"/>
      <c r="JYH3116" s="206"/>
      <c r="JYI3116" s="206"/>
      <c r="JYJ3116" s="206"/>
      <c r="JYK3116" s="206"/>
      <c r="JYL3116" s="206"/>
      <c r="JYM3116" s="206"/>
      <c r="JYN3116" s="206"/>
      <c r="JYO3116" s="206"/>
      <c r="JYP3116" s="206"/>
      <c r="JYQ3116" s="206"/>
      <c r="JYR3116" s="206"/>
      <c r="JYS3116" s="206"/>
      <c r="JYT3116" s="206"/>
      <c r="JYU3116" s="206"/>
      <c r="JYV3116" s="206"/>
      <c r="JYW3116" s="206"/>
      <c r="JYX3116" s="206"/>
      <c r="JYY3116" s="206"/>
      <c r="JYZ3116" s="206"/>
      <c r="JZA3116" s="206"/>
      <c r="JZB3116" s="206"/>
      <c r="JZC3116" s="206"/>
      <c r="JZD3116" s="206"/>
      <c r="JZE3116" s="206"/>
      <c r="JZF3116" s="206"/>
      <c r="JZG3116" s="206"/>
      <c r="JZH3116" s="206"/>
      <c r="JZI3116" s="206"/>
      <c r="JZJ3116" s="206"/>
      <c r="JZK3116" s="206"/>
      <c r="JZL3116" s="206"/>
      <c r="JZM3116" s="206"/>
      <c r="JZN3116" s="206"/>
      <c r="JZO3116" s="206"/>
      <c r="JZP3116" s="206"/>
      <c r="JZQ3116" s="206"/>
      <c r="JZR3116" s="206"/>
      <c r="JZS3116" s="206"/>
      <c r="JZT3116" s="206"/>
      <c r="JZU3116" s="206"/>
      <c r="JZV3116" s="206"/>
      <c r="JZW3116" s="206"/>
      <c r="JZX3116" s="206"/>
      <c r="JZY3116" s="206"/>
      <c r="JZZ3116" s="206"/>
      <c r="KAA3116" s="206"/>
      <c r="KAB3116" s="206"/>
      <c r="KAC3116" s="206"/>
      <c r="KAD3116" s="206"/>
      <c r="KAE3116" s="206"/>
      <c r="KAF3116" s="206"/>
      <c r="KAG3116" s="206"/>
      <c r="KAH3116" s="206"/>
      <c r="KAI3116" s="206"/>
      <c r="KAJ3116" s="206"/>
      <c r="KAK3116" s="206"/>
      <c r="KAL3116" s="206"/>
      <c r="KAM3116" s="206"/>
      <c r="KAN3116" s="206"/>
      <c r="KAO3116" s="206"/>
      <c r="KAP3116" s="206"/>
      <c r="KAQ3116" s="206"/>
      <c r="KAR3116" s="206"/>
      <c r="KAS3116" s="206"/>
      <c r="KAT3116" s="206"/>
      <c r="KAU3116" s="206"/>
      <c r="KAV3116" s="206"/>
      <c r="KAW3116" s="206"/>
      <c r="KAX3116" s="206"/>
      <c r="KAY3116" s="206"/>
      <c r="KAZ3116" s="206"/>
      <c r="KBA3116" s="206"/>
      <c r="KBB3116" s="206"/>
      <c r="KBC3116" s="206"/>
      <c r="KBD3116" s="206"/>
      <c r="KBE3116" s="206"/>
      <c r="KBF3116" s="206"/>
      <c r="KBG3116" s="206"/>
      <c r="KBH3116" s="206"/>
      <c r="KBI3116" s="206"/>
      <c r="KBJ3116" s="206"/>
      <c r="KBK3116" s="206"/>
      <c r="KBL3116" s="206"/>
      <c r="KBM3116" s="206"/>
      <c r="KBN3116" s="206"/>
      <c r="KBO3116" s="206"/>
      <c r="KBP3116" s="206"/>
      <c r="KBQ3116" s="206"/>
      <c r="KBR3116" s="206"/>
      <c r="KBS3116" s="206"/>
      <c r="KBT3116" s="206"/>
      <c r="KBU3116" s="206"/>
      <c r="KBV3116" s="206"/>
      <c r="KBW3116" s="206"/>
      <c r="KBX3116" s="206"/>
      <c r="KBY3116" s="206"/>
      <c r="KBZ3116" s="206"/>
      <c r="KCA3116" s="206"/>
      <c r="KCB3116" s="206"/>
      <c r="KCC3116" s="206"/>
      <c r="KCD3116" s="206"/>
      <c r="KCE3116" s="206"/>
      <c r="KCF3116" s="206"/>
      <c r="KCG3116" s="206"/>
      <c r="KCH3116" s="206"/>
      <c r="KCI3116" s="206"/>
      <c r="KCJ3116" s="206"/>
      <c r="KCK3116" s="206"/>
      <c r="KCL3116" s="206"/>
      <c r="KCM3116" s="206"/>
      <c r="KCN3116" s="206"/>
      <c r="KCO3116" s="206"/>
      <c r="KCP3116" s="206"/>
      <c r="KCQ3116" s="206"/>
      <c r="KCR3116" s="206"/>
      <c r="KCS3116" s="206"/>
      <c r="KCT3116" s="206"/>
      <c r="KCU3116" s="206"/>
      <c r="KCV3116" s="206"/>
      <c r="KCW3116" s="206"/>
      <c r="KCX3116" s="206"/>
      <c r="KCY3116" s="206"/>
      <c r="KCZ3116" s="206"/>
      <c r="KDA3116" s="206"/>
      <c r="KDB3116" s="206"/>
      <c r="KDC3116" s="206"/>
      <c r="KDD3116" s="206"/>
      <c r="KDE3116" s="206"/>
      <c r="KDF3116" s="206"/>
      <c r="KDG3116" s="206"/>
      <c r="KDH3116" s="206"/>
      <c r="KDI3116" s="206"/>
      <c r="KDJ3116" s="206"/>
      <c r="KDK3116" s="206"/>
      <c r="KDL3116" s="206"/>
      <c r="KDM3116" s="206"/>
      <c r="KDN3116" s="206"/>
      <c r="KDO3116" s="206"/>
      <c r="KDP3116" s="206"/>
      <c r="KDQ3116" s="206"/>
      <c r="KDR3116" s="206"/>
      <c r="KDS3116" s="206"/>
      <c r="KDT3116" s="206"/>
      <c r="KDU3116" s="206"/>
      <c r="KDV3116" s="206"/>
      <c r="KDW3116" s="206"/>
      <c r="KDX3116" s="206"/>
      <c r="KDY3116" s="206"/>
      <c r="KDZ3116" s="206"/>
      <c r="KEA3116" s="206"/>
      <c r="KEB3116" s="206"/>
      <c r="KEC3116" s="206"/>
      <c r="KED3116" s="206"/>
      <c r="KEE3116" s="206"/>
      <c r="KEF3116" s="206"/>
      <c r="KEG3116" s="206"/>
      <c r="KEH3116" s="206"/>
      <c r="KEI3116" s="206"/>
      <c r="KEJ3116" s="206"/>
      <c r="KEK3116" s="206"/>
      <c r="KEL3116" s="206"/>
      <c r="KEM3116" s="206"/>
      <c r="KEN3116" s="206"/>
      <c r="KEO3116" s="206"/>
      <c r="KEP3116" s="206"/>
      <c r="KEQ3116" s="206"/>
      <c r="KER3116" s="206"/>
      <c r="KES3116" s="206"/>
      <c r="KET3116" s="206"/>
      <c r="KEU3116" s="206"/>
      <c r="KEV3116" s="206"/>
      <c r="KEW3116" s="206"/>
      <c r="KEX3116" s="206"/>
      <c r="KEY3116" s="206"/>
      <c r="KEZ3116" s="206"/>
      <c r="KFA3116" s="206"/>
      <c r="KFB3116" s="206"/>
      <c r="KFC3116" s="206"/>
      <c r="KFD3116" s="206"/>
      <c r="KFE3116" s="206"/>
      <c r="KFF3116" s="206"/>
      <c r="KFG3116" s="206"/>
      <c r="KFH3116" s="206"/>
      <c r="KFI3116" s="206"/>
      <c r="KFJ3116" s="206"/>
      <c r="KFK3116" s="206"/>
      <c r="KFL3116" s="206"/>
      <c r="KFM3116" s="206"/>
      <c r="KFN3116" s="206"/>
      <c r="KFO3116" s="206"/>
      <c r="KFP3116" s="206"/>
      <c r="KFQ3116" s="206"/>
      <c r="KFR3116" s="206"/>
      <c r="KFS3116" s="206"/>
      <c r="KFT3116" s="206"/>
      <c r="KFU3116" s="206"/>
      <c r="KFV3116" s="206"/>
      <c r="KFW3116" s="206"/>
      <c r="KFX3116" s="206"/>
      <c r="KFY3116" s="206"/>
      <c r="KFZ3116" s="206"/>
      <c r="KGA3116" s="206"/>
      <c r="KGB3116" s="206"/>
      <c r="KGC3116" s="206"/>
      <c r="KGD3116" s="206"/>
      <c r="KGE3116" s="206"/>
      <c r="KGF3116" s="206"/>
      <c r="KGG3116" s="206"/>
      <c r="KGH3116" s="206"/>
      <c r="KGI3116" s="206"/>
      <c r="KGJ3116" s="206"/>
      <c r="KGK3116" s="206"/>
      <c r="KGL3116" s="206"/>
      <c r="KGM3116" s="206"/>
      <c r="KGN3116" s="206"/>
      <c r="KGO3116" s="206"/>
      <c r="KGP3116" s="206"/>
      <c r="KGQ3116" s="206"/>
      <c r="KGR3116" s="206"/>
      <c r="KGS3116" s="206"/>
      <c r="KGT3116" s="206"/>
      <c r="KGU3116" s="206"/>
      <c r="KGV3116" s="206"/>
      <c r="KGW3116" s="206"/>
      <c r="KGX3116" s="206"/>
      <c r="KGY3116" s="206"/>
      <c r="KGZ3116" s="206"/>
      <c r="KHA3116" s="206"/>
      <c r="KHB3116" s="206"/>
      <c r="KHC3116" s="206"/>
      <c r="KHD3116" s="206"/>
      <c r="KHE3116" s="206"/>
      <c r="KHF3116" s="206"/>
      <c r="KHG3116" s="206"/>
      <c r="KHH3116" s="206"/>
      <c r="KHI3116" s="206"/>
      <c r="KHJ3116" s="206"/>
      <c r="KHK3116" s="206"/>
      <c r="KHL3116" s="206"/>
      <c r="KHM3116" s="206"/>
      <c r="KHN3116" s="206"/>
      <c r="KHO3116" s="206"/>
      <c r="KHP3116" s="206"/>
      <c r="KHQ3116" s="206"/>
      <c r="KHR3116" s="206"/>
      <c r="KHS3116" s="206"/>
      <c r="KHT3116" s="206"/>
      <c r="KHU3116" s="206"/>
      <c r="KHV3116" s="206"/>
      <c r="KHW3116" s="206"/>
      <c r="KHX3116" s="206"/>
      <c r="KHY3116" s="206"/>
      <c r="KHZ3116" s="206"/>
      <c r="KIA3116" s="206"/>
      <c r="KIB3116" s="206"/>
      <c r="KIC3116" s="206"/>
      <c r="KID3116" s="206"/>
      <c r="KIE3116" s="206"/>
      <c r="KIF3116" s="206"/>
      <c r="KIG3116" s="206"/>
      <c r="KIH3116" s="206"/>
      <c r="KII3116" s="206"/>
      <c r="KIJ3116" s="206"/>
      <c r="KIK3116" s="206"/>
      <c r="KIL3116" s="206"/>
      <c r="KIM3116" s="206"/>
      <c r="KIN3116" s="206"/>
      <c r="KIO3116" s="206"/>
      <c r="KIP3116" s="206"/>
      <c r="KIQ3116" s="206"/>
      <c r="KIR3116" s="206"/>
      <c r="KIS3116" s="206"/>
      <c r="KIT3116" s="206"/>
      <c r="KIU3116" s="206"/>
      <c r="KIV3116" s="206"/>
      <c r="KIW3116" s="206"/>
      <c r="KIX3116" s="206"/>
      <c r="KIY3116" s="206"/>
      <c r="KIZ3116" s="206"/>
      <c r="KJA3116" s="206"/>
      <c r="KJB3116" s="206"/>
      <c r="KJC3116" s="206"/>
      <c r="KJD3116" s="206"/>
      <c r="KJE3116" s="206"/>
      <c r="KJF3116" s="206"/>
      <c r="KJG3116" s="206"/>
      <c r="KJH3116" s="206"/>
      <c r="KJI3116" s="206"/>
      <c r="KJJ3116" s="206"/>
      <c r="KJK3116" s="206"/>
      <c r="KJL3116" s="206"/>
      <c r="KJM3116" s="206"/>
      <c r="KJN3116" s="206"/>
      <c r="KJO3116" s="206"/>
      <c r="KJP3116" s="206"/>
      <c r="KJQ3116" s="206"/>
      <c r="KJR3116" s="206"/>
      <c r="KJS3116" s="206"/>
      <c r="KJT3116" s="206"/>
      <c r="KJU3116" s="206"/>
      <c r="KJV3116" s="206"/>
      <c r="KJW3116" s="206"/>
      <c r="KJX3116" s="206"/>
      <c r="KJY3116" s="206"/>
      <c r="KJZ3116" s="206"/>
      <c r="KKA3116" s="206"/>
      <c r="KKB3116" s="206"/>
      <c r="KKC3116" s="206"/>
      <c r="KKD3116" s="206"/>
      <c r="KKE3116" s="206"/>
      <c r="KKF3116" s="206"/>
      <c r="KKG3116" s="206"/>
      <c r="KKH3116" s="206"/>
      <c r="KKI3116" s="206"/>
      <c r="KKJ3116" s="206"/>
      <c r="KKK3116" s="206"/>
      <c r="KKL3116" s="206"/>
      <c r="KKM3116" s="206"/>
      <c r="KKN3116" s="206"/>
      <c r="KKO3116" s="206"/>
      <c r="KKP3116" s="206"/>
      <c r="KKQ3116" s="206"/>
      <c r="KKR3116" s="206"/>
      <c r="KKS3116" s="206"/>
      <c r="KKT3116" s="206"/>
      <c r="KKU3116" s="206"/>
      <c r="KKV3116" s="206"/>
      <c r="KKW3116" s="206"/>
      <c r="KKX3116" s="206"/>
      <c r="KKY3116" s="206"/>
      <c r="KKZ3116" s="206"/>
      <c r="KLA3116" s="206"/>
      <c r="KLB3116" s="206"/>
      <c r="KLC3116" s="206"/>
      <c r="KLD3116" s="206"/>
      <c r="KLE3116" s="206"/>
      <c r="KLF3116" s="206"/>
      <c r="KLG3116" s="206"/>
      <c r="KLH3116" s="206"/>
      <c r="KLI3116" s="206"/>
      <c r="KLJ3116" s="206"/>
      <c r="KLK3116" s="206"/>
      <c r="KLL3116" s="206"/>
      <c r="KLM3116" s="206"/>
      <c r="KLN3116" s="206"/>
      <c r="KLO3116" s="206"/>
      <c r="KLP3116" s="206"/>
      <c r="KLQ3116" s="206"/>
      <c r="KLR3116" s="206"/>
      <c r="KLS3116" s="206"/>
      <c r="KLT3116" s="206"/>
      <c r="KLU3116" s="206"/>
      <c r="KLV3116" s="206"/>
      <c r="KLW3116" s="206"/>
      <c r="KLX3116" s="206"/>
      <c r="KLY3116" s="206"/>
      <c r="KLZ3116" s="206"/>
      <c r="KMA3116" s="206"/>
      <c r="KMB3116" s="206"/>
      <c r="KMC3116" s="206"/>
      <c r="KMD3116" s="206"/>
      <c r="KME3116" s="206"/>
      <c r="KMF3116" s="206"/>
      <c r="KMG3116" s="206"/>
      <c r="KMH3116" s="206"/>
      <c r="KMI3116" s="206"/>
      <c r="KMJ3116" s="206"/>
      <c r="KMK3116" s="206"/>
      <c r="KML3116" s="206"/>
      <c r="KMM3116" s="206"/>
      <c r="KMN3116" s="206"/>
      <c r="KMO3116" s="206"/>
      <c r="KMP3116" s="206"/>
      <c r="KMQ3116" s="206"/>
      <c r="KMR3116" s="206"/>
      <c r="KMS3116" s="206"/>
      <c r="KMT3116" s="206"/>
      <c r="KMU3116" s="206"/>
      <c r="KMV3116" s="206"/>
      <c r="KMW3116" s="206"/>
      <c r="KMX3116" s="206"/>
      <c r="KMY3116" s="206"/>
      <c r="KMZ3116" s="206"/>
      <c r="KNA3116" s="206"/>
      <c r="KNB3116" s="206"/>
      <c r="KNC3116" s="206"/>
      <c r="KND3116" s="206"/>
      <c r="KNE3116" s="206"/>
      <c r="KNF3116" s="206"/>
      <c r="KNG3116" s="206"/>
      <c r="KNH3116" s="206"/>
      <c r="KNI3116" s="206"/>
      <c r="KNJ3116" s="206"/>
      <c r="KNK3116" s="206"/>
      <c r="KNL3116" s="206"/>
      <c r="KNM3116" s="206"/>
      <c r="KNN3116" s="206"/>
      <c r="KNO3116" s="206"/>
      <c r="KNP3116" s="206"/>
      <c r="KNQ3116" s="206"/>
      <c r="KNR3116" s="206"/>
      <c r="KNS3116" s="206"/>
      <c r="KNT3116" s="206"/>
      <c r="KNU3116" s="206"/>
      <c r="KNV3116" s="206"/>
      <c r="KNW3116" s="206"/>
      <c r="KNX3116" s="206"/>
      <c r="KNY3116" s="206"/>
      <c r="KNZ3116" s="206"/>
      <c r="KOA3116" s="206"/>
      <c r="KOB3116" s="206"/>
      <c r="KOC3116" s="206"/>
      <c r="KOD3116" s="206"/>
      <c r="KOE3116" s="206"/>
      <c r="KOF3116" s="206"/>
      <c r="KOG3116" s="206"/>
      <c r="KOH3116" s="206"/>
      <c r="KOI3116" s="206"/>
      <c r="KOJ3116" s="206"/>
      <c r="KOK3116" s="206"/>
      <c r="KOL3116" s="206"/>
      <c r="KOM3116" s="206"/>
      <c r="KON3116" s="206"/>
      <c r="KOO3116" s="206"/>
      <c r="KOP3116" s="206"/>
      <c r="KOQ3116" s="206"/>
      <c r="KOR3116" s="206"/>
      <c r="KOS3116" s="206"/>
      <c r="KOT3116" s="206"/>
      <c r="KOU3116" s="206"/>
      <c r="KOV3116" s="206"/>
      <c r="KOW3116" s="206"/>
      <c r="KOX3116" s="206"/>
      <c r="KOY3116" s="206"/>
      <c r="KOZ3116" s="206"/>
      <c r="KPA3116" s="206"/>
      <c r="KPB3116" s="206"/>
      <c r="KPC3116" s="206"/>
      <c r="KPD3116" s="206"/>
      <c r="KPE3116" s="206"/>
      <c r="KPF3116" s="206"/>
      <c r="KPG3116" s="206"/>
      <c r="KPH3116" s="206"/>
      <c r="KPI3116" s="206"/>
      <c r="KPJ3116" s="206"/>
      <c r="KPK3116" s="206"/>
      <c r="KPL3116" s="206"/>
      <c r="KPM3116" s="206"/>
      <c r="KPN3116" s="206"/>
      <c r="KPO3116" s="206"/>
      <c r="KPP3116" s="206"/>
      <c r="KPQ3116" s="206"/>
      <c r="KPR3116" s="206"/>
      <c r="KPS3116" s="206"/>
      <c r="KPT3116" s="206"/>
      <c r="KPU3116" s="206"/>
      <c r="KPV3116" s="206"/>
      <c r="KPW3116" s="206"/>
      <c r="KPX3116" s="206"/>
      <c r="KPY3116" s="206"/>
      <c r="KPZ3116" s="206"/>
      <c r="KQA3116" s="206"/>
      <c r="KQB3116" s="206"/>
      <c r="KQC3116" s="206"/>
      <c r="KQD3116" s="206"/>
      <c r="KQE3116" s="206"/>
      <c r="KQF3116" s="206"/>
      <c r="KQG3116" s="206"/>
      <c r="KQH3116" s="206"/>
      <c r="KQI3116" s="206"/>
      <c r="KQJ3116" s="206"/>
      <c r="KQK3116" s="206"/>
      <c r="KQL3116" s="206"/>
      <c r="KQM3116" s="206"/>
      <c r="KQN3116" s="206"/>
      <c r="KQO3116" s="206"/>
      <c r="KQP3116" s="206"/>
      <c r="KQQ3116" s="206"/>
      <c r="KQR3116" s="206"/>
      <c r="KQS3116" s="206"/>
      <c r="KQT3116" s="206"/>
      <c r="KQU3116" s="206"/>
      <c r="KQV3116" s="206"/>
      <c r="KQW3116" s="206"/>
      <c r="KQX3116" s="206"/>
      <c r="KQY3116" s="206"/>
      <c r="KQZ3116" s="206"/>
      <c r="KRA3116" s="206"/>
      <c r="KRB3116" s="206"/>
      <c r="KRC3116" s="206"/>
      <c r="KRD3116" s="206"/>
      <c r="KRE3116" s="206"/>
      <c r="KRF3116" s="206"/>
      <c r="KRG3116" s="206"/>
      <c r="KRH3116" s="206"/>
      <c r="KRI3116" s="206"/>
      <c r="KRJ3116" s="206"/>
      <c r="KRK3116" s="206"/>
      <c r="KRL3116" s="206"/>
      <c r="KRM3116" s="206"/>
      <c r="KRN3116" s="206"/>
      <c r="KRO3116" s="206"/>
      <c r="KRP3116" s="206"/>
      <c r="KRQ3116" s="206"/>
      <c r="KRR3116" s="206"/>
      <c r="KRS3116" s="206"/>
      <c r="KRT3116" s="206"/>
      <c r="KRU3116" s="206"/>
      <c r="KRV3116" s="206"/>
      <c r="KRW3116" s="206"/>
      <c r="KRX3116" s="206"/>
      <c r="KRY3116" s="206"/>
      <c r="KRZ3116" s="206"/>
      <c r="KSA3116" s="206"/>
      <c r="KSB3116" s="206"/>
      <c r="KSC3116" s="206"/>
      <c r="KSD3116" s="206"/>
      <c r="KSE3116" s="206"/>
      <c r="KSF3116" s="206"/>
      <c r="KSG3116" s="206"/>
      <c r="KSH3116" s="206"/>
      <c r="KSI3116" s="206"/>
      <c r="KSJ3116" s="206"/>
      <c r="KSK3116" s="206"/>
      <c r="KSL3116" s="206"/>
      <c r="KSM3116" s="206"/>
      <c r="KSN3116" s="206"/>
      <c r="KSO3116" s="206"/>
      <c r="KSP3116" s="206"/>
      <c r="KSQ3116" s="206"/>
      <c r="KSR3116" s="206"/>
      <c r="KSS3116" s="206"/>
      <c r="KST3116" s="206"/>
      <c r="KSU3116" s="206"/>
      <c r="KSV3116" s="206"/>
      <c r="KSW3116" s="206"/>
      <c r="KSX3116" s="206"/>
      <c r="KSY3116" s="206"/>
      <c r="KSZ3116" s="206"/>
      <c r="KTA3116" s="206"/>
      <c r="KTB3116" s="206"/>
      <c r="KTC3116" s="206"/>
      <c r="KTD3116" s="206"/>
      <c r="KTE3116" s="206"/>
      <c r="KTF3116" s="206"/>
      <c r="KTG3116" s="206"/>
      <c r="KTH3116" s="206"/>
      <c r="KTI3116" s="206"/>
      <c r="KTJ3116" s="206"/>
      <c r="KTK3116" s="206"/>
      <c r="KTL3116" s="206"/>
      <c r="KTM3116" s="206"/>
      <c r="KTN3116" s="206"/>
      <c r="KTO3116" s="206"/>
      <c r="KTP3116" s="206"/>
      <c r="KTQ3116" s="206"/>
      <c r="KTR3116" s="206"/>
      <c r="KTS3116" s="206"/>
      <c r="KTT3116" s="206"/>
      <c r="KTU3116" s="206"/>
      <c r="KTV3116" s="206"/>
      <c r="KTW3116" s="206"/>
      <c r="KTX3116" s="206"/>
      <c r="KTY3116" s="206"/>
      <c r="KTZ3116" s="206"/>
      <c r="KUA3116" s="206"/>
      <c r="KUB3116" s="206"/>
      <c r="KUC3116" s="206"/>
      <c r="KUD3116" s="206"/>
      <c r="KUE3116" s="206"/>
      <c r="KUF3116" s="206"/>
      <c r="KUG3116" s="206"/>
      <c r="KUH3116" s="206"/>
      <c r="KUI3116" s="206"/>
      <c r="KUJ3116" s="206"/>
      <c r="KUK3116" s="206"/>
      <c r="KUL3116" s="206"/>
      <c r="KUM3116" s="206"/>
      <c r="KUN3116" s="206"/>
      <c r="KUO3116" s="206"/>
      <c r="KUP3116" s="206"/>
      <c r="KUQ3116" s="206"/>
      <c r="KUR3116" s="206"/>
      <c r="KUS3116" s="206"/>
      <c r="KUT3116" s="206"/>
      <c r="KUU3116" s="206"/>
      <c r="KUV3116" s="206"/>
      <c r="KUW3116" s="206"/>
      <c r="KUX3116" s="206"/>
      <c r="KUY3116" s="206"/>
      <c r="KUZ3116" s="206"/>
      <c r="KVA3116" s="206"/>
      <c r="KVB3116" s="206"/>
      <c r="KVC3116" s="206"/>
      <c r="KVD3116" s="206"/>
      <c r="KVE3116" s="206"/>
      <c r="KVF3116" s="206"/>
      <c r="KVG3116" s="206"/>
      <c r="KVH3116" s="206"/>
      <c r="KVI3116" s="206"/>
      <c r="KVJ3116" s="206"/>
      <c r="KVK3116" s="206"/>
      <c r="KVL3116" s="206"/>
      <c r="KVM3116" s="206"/>
      <c r="KVN3116" s="206"/>
      <c r="KVO3116" s="206"/>
      <c r="KVP3116" s="206"/>
      <c r="KVQ3116" s="206"/>
      <c r="KVR3116" s="206"/>
      <c r="KVS3116" s="206"/>
      <c r="KVT3116" s="206"/>
      <c r="KVU3116" s="206"/>
      <c r="KVV3116" s="206"/>
      <c r="KVW3116" s="206"/>
      <c r="KVX3116" s="206"/>
      <c r="KVY3116" s="206"/>
      <c r="KVZ3116" s="206"/>
      <c r="KWA3116" s="206"/>
      <c r="KWB3116" s="206"/>
      <c r="KWC3116" s="206"/>
      <c r="KWD3116" s="206"/>
      <c r="KWE3116" s="206"/>
      <c r="KWF3116" s="206"/>
      <c r="KWG3116" s="206"/>
      <c r="KWH3116" s="206"/>
      <c r="KWI3116" s="206"/>
      <c r="KWJ3116" s="206"/>
      <c r="KWK3116" s="206"/>
      <c r="KWL3116" s="206"/>
      <c r="KWM3116" s="206"/>
      <c r="KWN3116" s="206"/>
      <c r="KWO3116" s="206"/>
      <c r="KWP3116" s="206"/>
      <c r="KWQ3116" s="206"/>
      <c r="KWR3116" s="206"/>
      <c r="KWS3116" s="206"/>
      <c r="KWT3116" s="206"/>
      <c r="KWU3116" s="206"/>
      <c r="KWV3116" s="206"/>
      <c r="KWW3116" s="206"/>
      <c r="KWX3116" s="206"/>
      <c r="KWY3116" s="206"/>
      <c r="KWZ3116" s="206"/>
      <c r="KXA3116" s="206"/>
      <c r="KXB3116" s="206"/>
      <c r="KXC3116" s="206"/>
      <c r="KXD3116" s="206"/>
      <c r="KXE3116" s="206"/>
      <c r="KXF3116" s="206"/>
      <c r="KXG3116" s="206"/>
      <c r="KXH3116" s="206"/>
      <c r="KXI3116" s="206"/>
      <c r="KXJ3116" s="206"/>
      <c r="KXK3116" s="206"/>
      <c r="KXL3116" s="206"/>
      <c r="KXM3116" s="206"/>
      <c r="KXN3116" s="206"/>
      <c r="KXO3116" s="206"/>
      <c r="KXP3116" s="206"/>
      <c r="KXQ3116" s="206"/>
      <c r="KXR3116" s="206"/>
      <c r="KXS3116" s="206"/>
      <c r="KXT3116" s="206"/>
      <c r="KXU3116" s="206"/>
      <c r="KXV3116" s="206"/>
      <c r="KXW3116" s="206"/>
      <c r="KXX3116" s="206"/>
      <c r="KXY3116" s="206"/>
      <c r="KXZ3116" s="206"/>
      <c r="KYA3116" s="206"/>
      <c r="KYB3116" s="206"/>
      <c r="KYC3116" s="206"/>
      <c r="KYD3116" s="206"/>
      <c r="KYE3116" s="206"/>
      <c r="KYF3116" s="206"/>
      <c r="KYG3116" s="206"/>
      <c r="KYH3116" s="206"/>
      <c r="KYI3116" s="206"/>
      <c r="KYJ3116" s="206"/>
      <c r="KYK3116" s="206"/>
      <c r="KYL3116" s="206"/>
      <c r="KYM3116" s="206"/>
      <c r="KYN3116" s="206"/>
      <c r="KYO3116" s="206"/>
      <c r="KYP3116" s="206"/>
      <c r="KYQ3116" s="206"/>
      <c r="KYR3116" s="206"/>
      <c r="KYS3116" s="206"/>
      <c r="KYT3116" s="206"/>
      <c r="KYU3116" s="206"/>
      <c r="KYV3116" s="206"/>
      <c r="KYW3116" s="206"/>
      <c r="KYX3116" s="206"/>
      <c r="KYY3116" s="206"/>
      <c r="KYZ3116" s="206"/>
      <c r="KZA3116" s="206"/>
      <c r="KZB3116" s="206"/>
      <c r="KZC3116" s="206"/>
      <c r="KZD3116" s="206"/>
      <c r="KZE3116" s="206"/>
      <c r="KZF3116" s="206"/>
      <c r="KZG3116" s="206"/>
      <c r="KZH3116" s="206"/>
      <c r="KZI3116" s="206"/>
      <c r="KZJ3116" s="206"/>
      <c r="KZK3116" s="206"/>
      <c r="KZL3116" s="206"/>
      <c r="KZM3116" s="206"/>
      <c r="KZN3116" s="206"/>
      <c r="KZO3116" s="206"/>
      <c r="KZP3116" s="206"/>
      <c r="KZQ3116" s="206"/>
      <c r="KZR3116" s="206"/>
      <c r="KZS3116" s="206"/>
      <c r="KZT3116" s="206"/>
      <c r="KZU3116" s="206"/>
      <c r="KZV3116" s="206"/>
      <c r="KZW3116" s="206"/>
      <c r="KZX3116" s="206"/>
      <c r="KZY3116" s="206"/>
      <c r="KZZ3116" s="206"/>
      <c r="LAA3116" s="206"/>
      <c r="LAB3116" s="206"/>
      <c r="LAC3116" s="206"/>
      <c r="LAD3116" s="206"/>
      <c r="LAE3116" s="206"/>
      <c r="LAF3116" s="206"/>
      <c r="LAG3116" s="206"/>
      <c r="LAH3116" s="206"/>
      <c r="LAI3116" s="206"/>
      <c r="LAJ3116" s="206"/>
      <c r="LAK3116" s="206"/>
      <c r="LAL3116" s="206"/>
      <c r="LAM3116" s="206"/>
      <c r="LAN3116" s="206"/>
      <c r="LAO3116" s="206"/>
      <c r="LAP3116" s="206"/>
      <c r="LAQ3116" s="206"/>
      <c r="LAR3116" s="206"/>
      <c r="LAS3116" s="206"/>
      <c r="LAT3116" s="206"/>
      <c r="LAU3116" s="206"/>
      <c r="LAV3116" s="206"/>
      <c r="LAW3116" s="206"/>
      <c r="LAX3116" s="206"/>
      <c r="LAY3116" s="206"/>
      <c r="LAZ3116" s="206"/>
      <c r="LBA3116" s="206"/>
      <c r="LBB3116" s="206"/>
      <c r="LBC3116" s="206"/>
      <c r="LBD3116" s="206"/>
      <c r="LBE3116" s="206"/>
      <c r="LBF3116" s="206"/>
      <c r="LBG3116" s="206"/>
      <c r="LBH3116" s="206"/>
      <c r="LBI3116" s="206"/>
      <c r="LBJ3116" s="206"/>
      <c r="LBK3116" s="206"/>
      <c r="LBL3116" s="206"/>
      <c r="LBM3116" s="206"/>
      <c r="LBN3116" s="206"/>
      <c r="LBO3116" s="206"/>
      <c r="LBP3116" s="206"/>
      <c r="LBQ3116" s="206"/>
      <c r="LBR3116" s="206"/>
      <c r="LBS3116" s="206"/>
      <c r="LBT3116" s="206"/>
      <c r="LBU3116" s="206"/>
      <c r="LBV3116" s="206"/>
      <c r="LBW3116" s="206"/>
      <c r="LBX3116" s="206"/>
      <c r="LBY3116" s="206"/>
      <c r="LBZ3116" s="206"/>
      <c r="LCA3116" s="206"/>
      <c r="LCB3116" s="206"/>
      <c r="LCC3116" s="206"/>
      <c r="LCD3116" s="206"/>
      <c r="LCE3116" s="206"/>
      <c r="LCF3116" s="206"/>
      <c r="LCG3116" s="206"/>
      <c r="LCH3116" s="206"/>
      <c r="LCI3116" s="206"/>
      <c r="LCJ3116" s="206"/>
      <c r="LCK3116" s="206"/>
      <c r="LCL3116" s="206"/>
      <c r="LCM3116" s="206"/>
      <c r="LCN3116" s="206"/>
      <c r="LCO3116" s="206"/>
      <c r="LCP3116" s="206"/>
      <c r="LCQ3116" s="206"/>
      <c r="LCR3116" s="206"/>
      <c r="LCS3116" s="206"/>
      <c r="LCT3116" s="206"/>
      <c r="LCU3116" s="206"/>
      <c r="LCV3116" s="206"/>
      <c r="LCW3116" s="206"/>
      <c r="LCX3116" s="206"/>
      <c r="LCY3116" s="206"/>
      <c r="LCZ3116" s="206"/>
      <c r="LDA3116" s="206"/>
      <c r="LDB3116" s="206"/>
      <c r="LDC3116" s="206"/>
      <c r="LDD3116" s="206"/>
      <c r="LDE3116" s="206"/>
      <c r="LDF3116" s="206"/>
      <c r="LDG3116" s="206"/>
      <c r="LDH3116" s="206"/>
      <c r="LDI3116" s="206"/>
      <c r="LDJ3116" s="206"/>
      <c r="LDK3116" s="206"/>
      <c r="LDL3116" s="206"/>
      <c r="LDM3116" s="206"/>
      <c r="LDN3116" s="206"/>
      <c r="LDO3116" s="206"/>
      <c r="LDP3116" s="206"/>
      <c r="LDQ3116" s="206"/>
      <c r="LDR3116" s="206"/>
      <c r="LDS3116" s="206"/>
      <c r="LDT3116" s="206"/>
      <c r="LDU3116" s="206"/>
      <c r="LDV3116" s="206"/>
      <c r="LDW3116" s="206"/>
      <c r="LDX3116" s="206"/>
      <c r="LDY3116" s="206"/>
      <c r="LDZ3116" s="206"/>
      <c r="LEA3116" s="206"/>
      <c r="LEB3116" s="206"/>
      <c r="LEC3116" s="206"/>
      <c r="LED3116" s="206"/>
      <c r="LEE3116" s="206"/>
      <c r="LEF3116" s="206"/>
      <c r="LEG3116" s="206"/>
      <c r="LEH3116" s="206"/>
      <c r="LEI3116" s="206"/>
      <c r="LEJ3116" s="206"/>
      <c r="LEK3116" s="206"/>
      <c r="LEL3116" s="206"/>
      <c r="LEM3116" s="206"/>
      <c r="LEN3116" s="206"/>
      <c r="LEO3116" s="206"/>
      <c r="LEP3116" s="206"/>
      <c r="LEQ3116" s="206"/>
      <c r="LER3116" s="206"/>
      <c r="LES3116" s="206"/>
      <c r="LET3116" s="206"/>
      <c r="LEU3116" s="206"/>
      <c r="LEV3116" s="206"/>
      <c r="LEW3116" s="206"/>
      <c r="LEX3116" s="206"/>
      <c r="LEY3116" s="206"/>
      <c r="LEZ3116" s="206"/>
      <c r="LFA3116" s="206"/>
      <c r="LFB3116" s="206"/>
      <c r="LFC3116" s="206"/>
      <c r="LFD3116" s="206"/>
      <c r="LFE3116" s="206"/>
      <c r="LFF3116" s="206"/>
      <c r="LFG3116" s="206"/>
      <c r="LFH3116" s="206"/>
      <c r="LFI3116" s="206"/>
      <c r="LFJ3116" s="206"/>
      <c r="LFK3116" s="206"/>
      <c r="LFL3116" s="206"/>
      <c r="LFM3116" s="206"/>
      <c r="LFN3116" s="206"/>
      <c r="LFO3116" s="206"/>
      <c r="LFP3116" s="206"/>
      <c r="LFQ3116" s="206"/>
      <c r="LFR3116" s="206"/>
      <c r="LFS3116" s="206"/>
      <c r="LFT3116" s="206"/>
      <c r="LFU3116" s="206"/>
      <c r="LFV3116" s="206"/>
      <c r="LFW3116" s="206"/>
      <c r="LFX3116" s="206"/>
      <c r="LFY3116" s="206"/>
      <c r="LFZ3116" s="206"/>
      <c r="LGA3116" s="206"/>
      <c r="LGB3116" s="206"/>
      <c r="LGC3116" s="206"/>
      <c r="LGD3116" s="206"/>
      <c r="LGE3116" s="206"/>
      <c r="LGF3116" s="206"/>
      <c r="LGG3116" s="206"/>
      <c r="LGH3116" s="206"/>
      <c r="LGI3116" s="206"/>
      <c r="LGJ3116" s="206"/>
      <c r="LGK3116" s="206"/>
      <c r="LGL3116" s="206"/>
      <c r="LGM3116" s="206"/>
      <c r="LGN3116" s="206"/>
      <c r="LGO3116" s="206"/>
      <c r="LGP3116" s="206"/>
      <c r="LGQ3116" s="206"/>
      <c r="LGR3116" s="206"/>
      <c r="LGS3116" s="206"/>
      <c r="LGT3116" s="206"/>
      <c r="LGU3116" s="206"/>
      <c r="LGV3116" s="206"/>
      <c r="LGW3116" s="206"/>
      <c r="LGX3116" s="206"/>
      <c r="LGY3116" s="206"/>
      <c r="LGZ3116" s="206"/>
      <c r="LHA3116" s="206"/>
      <c r="LHB3116" s="206"/>
      <c r="LHC3116" s="206"/>
      <c r="LHD3116" s="206"/>
      <c r="LHE3116" s="206"/>
      <c r="LHF3116" s="206"/>
      <c r="LHG3116" s="206"/>
      <c r="LHH3116" s="206"/>
      <c r="LHI3116" s="206"/>
      <c r="LHJ3116" s="206"/>
      <c r="LHK3116" s="206"/>
      <c r="LHL3116" s="206"/>
      <c r="LHM3116" s="206"/>
      <c r="LHN3116" s="206"/>
      <c r="LHO3116" s="206"/>
      <c r="LHP3116" s="206"/>
      <c r="LHQ3116" s="206"/>
      <c r="LHR3116" s="206"/>
      <c r="LHS3116" s="206"/>
      <c r="LHT3116" s="206"/>
      <c r="LHU3116" s="206"/>
      <c r="LHV3116" s="206"/>
      <c r="LHW3116" s="206"/>
      <c r="LHX3116" s="206"/>
      <c r="LHY3116" s="206"/>
      <c r="LHZ3116" s="206"/>
      <c r="LIA3116" s="206"/>
      <c r="LIB3116" s="206"/>
      <c r="LIC3116" s="206"/>
      <c r="LID3116" s="206"/>
      <c r="LIE3116" s="206"/>
      <c r="LIF3116" s="206"/>
      <c r="LIG3116" s="206"/>
      <c r="LIH3116" s="206"/>
      <c r="LII3116" s="206"/>
      <c r="LIJ3116" s="206"/>
      <c r="LIK3116" s="206"/>
      <c r="LIL3116" s="206"/>
      <c r="LIM3116" s="206"/>
      <c r="LIN3116" s="206"/>
      <c r="LIO3116" s="206"/>
      <c r="LIP3116" s="206"/>
      <c r="LIQ3116" s="206"/>
      <c r="LIR3116" s="206"/>
      <c r="LIS3116" s="206"/>
      <c r="LIT3116" s="206"/>
      <c r="LIU3116" s="206"/>
      <c r="LIV3116" s="206"/>
      <c r="LIW3116" s="206"/>
      <c r="LIX3116" s="206"/>
      <c r="LIY3116" s="206"/>
      <c r="LIZ3116" s="206"/>
      <c r="LJA3116" s="206"/>
      <c r="LJB3116" s="206"/>
      <c r="LJC3116" s="206"/>
      <c r="LJD3116" s="206"/>
      <c r="LJE3116" s="206"/>
      <c r="LJF3116" s="206"/>
      <c r="LJG3116" s="206"/>
      <c r="LJH3116" s="206"/>
      <c r="LJI3116" s="206"/>
      <c r="LJJ3116" s="206"/>
      <c r="LJK3116" s="206"/>
      <c r="LJL3116" s="206"/>
      <c r="LJM3116" s="206"/>
      <c r="LJN3116" s="206"/>
      <c r="LJO3116" s="206"/>
      <c r="LJP3116" s="206"/>
      <c r="LJQ3116" s="206"/>
      <c r="LJR3116" s="206"/>
      <c r="LJS3116" s="206"/>
      <c r="LJT3116" s="206"/>
      <c r="LJU3116" s="206"/>
      <c r="LJV3116" s="206"/>
      <c r="LJW3116" s="206"/>
      <c r="LJX3116" s="206"/>
      <c r="LJY3116" s="206"/>
      <c r="LJZ3116" s="206"/>
      <c r="LKA3116" s="206"/>
      <c r="LKB3116" s="206"/>
      <c r="LKC3116" s="206"/>
      <c r="LKD3116" s="206"/>
      <c r="LKE3116" s="206"/>
      <c r="LKF3116" s="206"/>
      <c r="LKG3116" s="206"/>
      <c r="LKH3116" s="206"/>
      <c r="LKI3116" s="206"/>
      <c r="LKJ3116" s="206"/>
      <c r="LKK3116" s="206"/>
      <c r="LKL3116" s="206"/>
      <c r="LKM3116" s="206"/>
      <c r="LKN3116" s="206"/>
      <c r="LKO3116" s="206"/>
      <c r="LKP3116" s="206"/>
      <c r="LKQ3116" s="206"/>
      <c r="LKR3116" s="206"/>
      <c r="LKS3116" s="206"/>
      <c r="LKT3116" s="206"/>
      <c r="LKU3116" s="206"/>
      <c r="LKV3116" s="206"/>
      <c r="LKW3116" s="206"/>
      <c r="LKX3116" s="206"/>
      <c r="LKY3116" s="206"/>
      <c r="LKZ3116" s="206"/>
      <c r="LLA3116" s="206"/>
      <c r="LLB3116" s="206"/>
      <c r="LLC3116" s="206"/>
      <c r="LLD3116" s="206"/>
      <c r="LLE3116" s="206"/>
      <c r="LLF3116" s="206"/>
      <c r="LLG3116" s="206"/>
      <c r="LLH3116" s="206"/>
      <c r="LLI3116" s="206"/>
      <c r="LLJ3116" s="206"/>
      <c r="LLK3116" s="206"/>
      <c r="LLL3116" s="206"/>
      <c r="LLM3116" s="206"/>
      <c r="LLN3116" s="206"/>
      <c r="LLO3116" s="206"/>
      <c r="LLP3116" s="206"/>
      <c r="LLQ3116" s="206"/>
      <c r="LLR3116" s="206"/>
      <c r="LLS3116" s="206"/>
      <c r="LLT3116" s="206"/>
      <c r="LLU3116" s="206"/>
      <c r="LLV3116" s="206"/>
      <c r="LLW3116" s="206"/>
      <c r="LLX3116" s="206"/>
      <c r="LLY3116" s="206"/>
      <c r="LLZ3116" s="206"/>
      <c r="LMA3116" s="206"/>
      <c r="LMB3116" s="206"/>
      <c r="LMC3116" s="206"/>
      <c r="LMD3116" s="206"/>
      <c r="LME3116" s="206"/>
      <c r="LMF3116" s="206"/>
      <c r="LMG3116" s="206"/>
      <c r="LMH3116" s="206"/>
      <c r="LMI3116" s="206"/>
      <c r="LMJ3116" s="206"/>
      <c r="LMK3116" s="206"/>
      <c r="LML3116" s="206"/>
      <c r="LMM3116" s="206"/>
      <c r="LMN3116" s="206"/>
      <c r="LMO3116" s="206"/>
      <c r="LMP3116" s="206"/>
      <c r="LMQ3116" s="206"/>
      <c r="LMR3116" s="206"/>
      <c r="LMS3116" s="206"/>
      <c r="LMT3116" s="206"/>
      <c r="LMU3116" s="206"/>
      <c r="LMV3116" s="206"/>
      <c r="LMW3116" s="206"/>
      <c r="LMX3116" s="206"/>
      <c r="LMY3116" s="206"/>
      <c r="LMZ3116" s="206"/>
      <c r="LNA3116" s="206"/>
      <c r="LNB3116" s="206"/>
      <c r="LNC3116" s="206"/>
      <c r="LND3116" s="206"/>
      <c r="LNE3116" s="206"/>
      <c r="LNF3116" s="206"/>
      <c r="LNG3116" s="206"/>
      <c r="LNH3116" s="206"/>
      <c r="LNI3116" s="206"/>
      <c r="LNJ3116" s="206"/>
      <c r="LNK3116" s="206"/>
      <c r="LNL3116" s="206"/>
      <c r="LNM3116" s="206"/>
      <c r="LNN3116" s="206"/>
      <c r="LNO3116" s="206"/>
      <c r="LNP3116" s="206"/>
      <c r="LNQ3116" s="206"/>
      <c r="LNR3116" s="206"/>
      <c r="LNS3116" s="206"/>
      <c r="LNT3116" s="206"/>
      <c r="LNU3116" s="206"/>
      <c r="LNV3116" s="206"/>
      <c r="LNW3116" s="206"/>
      <c r="LNX3116" s="206"/>
      <c r="LNY3116" s="206"/>
      <c r="LNZ3116" s="206"/>
      <c r="LOA3116" s="206"/>
      <c r="LOB3116" s="206"/>
      <c r="LOC3116" s="206"/>
      <c r="LOD3116" s="206"/>
      <c r="LOE3116" s="206"/>
      <c r="LOF3116" s="206"/>
      <c r="LOG3116" s="206"/>
      <c r="LOH3116" s="206"/>
      <c r="LOI3116" s="206"/>
      <c r="LOJ3116" s="206"/>
      <c r="LOK3116" s="206"/>
      <c r="LOL3116" s="206"/>
      <c r="LOM3116" s="206"/>
      <c r="LON3116" s="206"/>
      <c r="LOO3116" s="206"/>
      <c r="LOP3116" s="206"/>
      <c r="LOQ3116" s="206"/>
      <c r="LOR3116" s="206"/>
      <c r="LOS3116" s="206"/>
      <c r="LOT3116" s="206"/>
      <c r="LOU3116" s="206"/>
      <c r="LOV3116" s="206"/>
      <c r="LOW3116" s="206"/>
      <c r="LOX3116" s="206"/>
      <c r="LOY3116" s="206"/>
      <c r="LOZ3116" s="206"/>
      <c r="LPA3116" s="206"/>
      <c r="LPB3116" s="206"/>
      <c r="LPC3116" s="206"/>
      <c r="LPD3116" s="206"/>
      <c r="LPE3116" s="206"/>
      <c r="LPF3116" s="206"/>
      <c r="LPG3116" s="206"/>
      <c r="LPH3116" s="206"/>
      <c r="LPI3116" s="206"/>
      <c r="LPJ3116" s="206"/>
      <c r="LPK3116" s="206"/>
      <c r="LPL3116" s="206"/>
      <c r="LPM3116" s="206"/>
      <c r="LPN3116" s="206"/>
      <c r="LPO3116" s="206"/>
      <c r="LPP3116" s="206"/>
      <c r="LPQ3116" s="206"/>
      <c r="LPR3116" s="206"/>
      <c r="LPS3116" s="206"/>
      <c r="LPT3116" s="206"/>
      <c r="LPU3116" s="206"/>
      <c r="LPV3116" s="206"/>
      <c r="LPW3116" s="206"/>
      <c r="LPX3116" s="206"/>
      <c r="LPY3116" s="206"/>
      <c r="LPZ3116" s="206"/>
      <c r="LQA3116" s="206"/>
      <c r="LQB3116" s="206"/>
      <c r="LQC3116" s="206"/>
      <c r="LQD3116" s="206"/>
      <c r="LQE3116" s="206"/>
      <c r="LQF3116" s="206"/>
      <c r="LQG3116" s="206"/>
      <c r="LQH3116" s="206"/>
      <c r="LQI3116" s="206"/>
      <c r="LQJ3116" s="206"/>
      <c r="LQK3116" s="206"/>
      <c r="LQL3116" s="206"/>
      <c r="LQM3116" s="206"/>
      <c r="LQN3116" s="206"/>
      <c r="LQO3116" s="206"/>
      <c r="LQP3116" s="206"/>
      <c r="LQQ3116" s="206"/>
      <c r="LQR3116" s="206"/>
      <c r="LQS3116" s="206"/>
      <c r="LQT3116" s="206"/>
      <c r="LQU3116" s="206"/>
      <c r="LQV3116" s="206"/>
      <c r="LQW3116" s="206"/>
      <c r="LQX3116" s="206"/>
      <c r="LQY3116" s="206"/>
      <c r="LQZ3116" s="206"/>
      <c r="LRA3116" s="206"/>
      <c r="LRB3116" s="206"/>
      <c r="LRC3116" s="206"/>
      <c r="LRD3116" s="206"/>
      <c r="LRE3116" s="206"/>
      <c r="LRF3116" s="206"/>
      <c r="LRG3116" s="206"/>
      <c r="LRH3116" s="206"/>
      <c r="LRI3116" s="206"/>
      <c r="LRJ3116" s="206"/>
      <c r="LRK3116" s="206"/>
      <c r="LRL3116" s="206"/>
      <c r="LRM3116" s="206"/>
      <c r="LRN3116" s="206"/>
      <c r="LRO3116" s="206"/>
      <c r="LRP3116" s="206"/>
      <c r="LRQ3116" s="206"/>
      <c r="LRR3116" s="206"/>
      <c r="LRS3116" s="206"/>
      <c r="LRT3116" s="206"/>
      <c r="LRU3116" s="206"/>
      <c r="LRV3116" s="206"/>
      <c r="LRW3116" s="206"/>
      <c r="LRX3116" s="206"/>
      <c r="LRY3116" s="206"/>
      <c r="LRZ3116" s="206"/>
      <c r="LSA3116" s="206"/>
      <c r="LSB3116" s="206"/>
      <c r="LSC3116" s="206"/>
      <c r="LSD3116" s="206"/>
      <c r="LSE3116" s="206"/>
      <c r="LSF3116" s="206"/>
      <c r="LSG3116" s="206"/>
      <c r="LSH3116" s="206"/>
      <c r="LSI3116" s="206"/>
      <c r="LSJ3116" s="206"/>
      <c r="LSK3116" s="206"/>
      <c r="LSL3116" s="206"/>
      <c r="LSM3116" s="206"/>
      <c r="LSN3116" s="206"/>
      <c r="LSO3116" s="206"/>
      <c r="LSP3116" s="206"/>
      <c r="LSQ3116" s="206"/>
      <c r="LSR3116" s="206"/>
      <c r="LSS3116" s="206"/>
      <c r="LST3116" s="206"/>
      <c r="LSU3116" s="206"/>
      <c r="LSV3116" s="206"/>
      <c r="LSW3116" s="206"/>
      <c r="LSX3116" s="206"/>
      <c r="LSY3116" s="206"/>
      <c r="LSZ3116" s="206"/>
      <c r="LTA3116" s="206"/>
      <c r="LTB3116" s="206"/>
      <c r="LTC3116" s="206"/>
      <c r="LTD3116" s="206"/>
      <c r="LTE3116" s="206"/>
      <c r="LTF3116" s="206"/>
      <c r="LTG3116" s="206"/>
      <c r="LTH3116" s="206"/>
      <c r="LTI3116" s="206"/>
      <c r="LTJ3116" s="206"/>
      <c r="LTK3116" s="206"/>
      <c r="LTL3116" s="206"/>
      <c r="LTM3116" s="206"/>
      <c r="LTN3116" s="206"/>
      <c r="LTO3116" s="206"/>
      <c r="LTP3116" s="206"/>
      <c r="LTQ3116" s="206"/>
      <c r="LTR3116" s="206"/>
      <c r="LTS3116" s="206"/>
      <c r="LTT3116" s="206"/>
      <c r="LTU3116" s="206"/>
      <c r="LTV3116" s="206"/>
      <c r="LTW3116" s="206"/>
      <c r="LTX3116" s="206"/>
      <c r="LTY3116" s="206"/>
      <c r="LTZ3116" s="206"/>
      <c r="LUA3116" s="206"/>
      <c r="LUB3116" s="206"/>
      <c r="LUC3116" s="206"/>
      <c r="LUD3116" s="206"/>
      <c r="LUE3116" s="206"/>
      <c r="LUF3116" s="206"/>
      <c r="LUG3116" s="206"/>
      <c r="LUH3116" s="206"/>
      <c r="LUI3116" s="206"/>
      <c r="LUJ3116" s="206"/>
      <c r="LUK3116" s="206"/>
      <c r="LUL3116" s="206"/>
      <c r="LUM3116" s="206"/>
      <c r="LUN3116" s="206"/>
      <c r="LUO3116" s="206"/>
      <c r="LUP3116" s="206"/>
      <c r="LUQ3116" s="206"/>
      <c r="LUR3116" s="206"/>
      <c r="LUS3116" s="206"/>
      <c r="LUT3116" s="206"/>
      <c r="LUU3116" s="206"/>
      <c r="LUV3116" s="206"/>
      <c r="LUW3116" s="206"/>
      <c r="LUX3116" s="206"/>
      <c r="LUY3116" s="206"/>
      <c r="LUZ3116" s="206"/>
      <c r="LVA3116" s="206"/>
      <c r="LVB3116" s="206"/>
      <c r="LVC3116" s="206"/>
      <c r="LVD3116" s="206"/>
      <c r="LVE3116" s="206"/>
      <c r="LVF3116" s="206"/>
      <c r="LVG3116" s="206"/>
      <c r="LVH3116" s="206"/>
      <c r="LVI3116" s="206"/>
      <c r="LVJ3116" s="206"/>
      <c r="LVK3116" s="206"/>
      <c r="LVL3116" s="206"/>
      <c r="LVM3116" s="206"/>
      <c r="LVN3116" s="206"/>
      <c r="LVO3116" s="206"/>
      <c r="LVP3116" s="206"/>
      <c r="LVQ3116" s="206"/>
      <c r="LVR3116" s="206"/>
      <c r="LVS3116" s="206"/>
      <c r="LVT3116" s="206"/>
      <c r="LVU3116" s="206"/>
      <c r="LVV3116" s="206"/>
      <c r="LVW3116" s="206"/>
      <c r="LVX3116" s="206"/>
      <c r="LVY3116" s="206"/>
      <c r="LVZ3116" s="206"/>
      <c r="LWA3116" s="206"/>
      <c r="LWB3116" s="206"/>
      <c r="LWC3116" s="206"/>
      <c r="LWD3116" s="206"/>
      <c r="LWE3116" s="206"/>
      <c r="LWF3116" s="206"/>
      <c r="LWG3116" s="206"/>
      <c r="LWH3116" s="206"/>
      <c r="LWI3116" s="206"/>
      <c r="LWJ3116" s="206"/>
      <c r="LWK3116" s="206"/>
      <c r="LWL3116" s="206"/>
      <c r="LWM3116" s="206"/>
      <c r="LWN3116" s="206"/>
      <c r="LWO3116" s="206"/>
      <c r="LWP3116" s="206"/>
      <c r="LWQ3116" s="206"/>
      <c r="LWR3116" s="206"/>
      <c r="LWS3116" s="206"/>
      <c r="LWT3116" s="206"/>
      <c r="LWU3116" s="206"/>
      <c r="LWV3116" s="206"/>
      <c r="LWW3116" s="206"/>
      <c r="LWX3116" s="206"/>
      <c r="LWY3116" s="206"/>
      <c r="LWZ3116" s="206"/>
      <c r="LXA3116" s="206"/>
      <c r="LXB3116" s="206"/>
      <c r="LXC3116" s="206"/>
      <c r="LXD3116" s="206"/>
      <c r="LXE3116" s="206"/>
      <c r="LXF3116" s="206"/>
      <c r="LXG3116" s="206"/>
      <c r="LXH3116" s="206"/>
      <c r="LXI3116" s="206"/>
      <c r="LXJ3116" s="206"/>
      <c r="LXK3116" s="206"/>
      <c r="LXL3116" s="206"/>
      <c r="LXM3116" s="206"/>
      <c r="LXN3116" s="206"/>
      <c r="LXO3116" s="206"/>
      <c r="LXP3116" s="206"/>
      <c r="LXQ3116" s="206"/>
      <c r="LXR3116" s="206"/>
      <c r="LXS3116" s="206"/>
      <c r="LXT3116" s="206"/>
      <c r="LXU3116" s="206"/>
      <c r="LXV3116" s="206"/>
      <c r="LXW3116" s="206"/>
      <c r="LXX3116" s="206"/>
      <c r="LXY3116" s="206"/>
      <c r="LXZ3116" s="206"/>
      <c r="LYA3116" s="206"/>
      <c r="LYB3116" s="206"/>
      <c r="LYC3116" s="206"/>
      <c r="LYD3116" s="206"/>
      <c r="LYE3116" s="206"/>
      <c r="LYF3116" s="206"/>
      <c r="LYG3116" s="206"/>
      <c r="LYH3116" s="206"/>
      <c r="LYI3116" s="206"/>
      <c r="LYJ3116" s="206"/>
      <c r="LYK3116" s="206"/>
      <c r="LYL3116" s="206"/>
      <c r="LYM3116" s="206"/>
      <c r="LYN3116" s="206"/>
      <c r="LYO3116" s="206"/>
      <c r="LYP3116" s="206"/>
      <c r="LYQ3116" s="206"/>
      <c r="LYR3116" s="206"/>
      <c r="LYS3116" s="206"/>
      <c r="LYT3116" s="206"/>
      <c r="LYU3116" s="206"/>
      <c r="LYV3116" s="206"/>
      <c r="LYW3116" s="206"/>
      <c r="LYX3116" s="206"/>
      <c r="LYY3116" s="206"/>
      <c r="LYZ3116" s="206"/>
      <c r="LZA3116" s="206"/>
      <c r="LZB3116" s="206"/>
      <c r="LZC3116" s="206"/>
      <c r="LZD3116" s="206"/>
      <c r="LZE3116" s="206"/>
      <c r="LZF3116" s="206"/>
      <c r="LZG3116" s="206"/>
      <c r="LZH3116" s="206"/>
      <c r="LZI3116" s="206"/>
      <c r="LZJ3116" s="206"/>
      <c r="LZK3116" s="206"/>
      <c r="LZL3116" s="206"/>
      <c r="LZM3116" s="206"/>
      <c r="LZN3116" s="206"/>
      <c r="LZO3116" s="206"/>
      <c r="LZP3116" s="206"/>
      <c r="LZQ3116" s="206"/>
      <c r="LZR3116" s="206"/>
      <c r="LZS3116" s="206"/>
      <c r="LZT3116" s="206"/>
      <c r="LZU3116" s="206"/>
      <c r="LZV3116" s="206"/>
      <c r="LZW3116" s="206"/>
      <c r="LZX3116" s="206"/>
      <c r="LZY3116" s="206"/>
      <c r="LZZ3116" s="206"/>
      <c r="MAA3116" s="206"/>
      <c r="MAB3116" s="206"/>
      <c r="MAC3116" s="206"/>
      <c r="MAD3116" s="206"/>
      <c r="MAE3116" s="206"/>
      <c r="MAF3116" s="206"/>
      <c r="MAG3116" s="206"/>
      <c r="MAH3116" s="206"/>
      <c r="MAI3116" s="206"/>
      <c r="MAJ3116" s="206"/>
      <c r="MAK3116" s="206"/>
      <c r="MAL3116" s="206"/>
      <c r="MAM3116" s="206"/>
      <c r="MAN3116" s="206"/>
      <c r="MAO3116" s="206"/>
      <c r="MAP3116" s="206"/>
      <c r="MAQ3116" s="206"/>
      <c r="MAR3116" s="206"/>
      <c r="MAS3116" s="206"/>
      <c r="MAT3116" s="206"/>
      <c r="MAU3116" s="206"/>
      <c r="MAV3116" s="206"/>
      <c r="MAW3116" s="206"/>
      <c r="MAX3116" s="206"/>
      <c r="MAY3116" s="206"/>
      <c r="MAZ3116" s="206"/>
      <c r="MBA3116" s="206"/>
      <c r="MBB3116" s="206"/>
      <c r="MBC3116" s="206"/>
      <c r="MBD3116" s="206"/>
      <c r="MBE3116" s="206"/>
      <c r="MBF3116" s="206"/>
      <c r="MBG3116" s="206"/>
      <c r="MBH3116" s="206"/>
      <c r="MBI3116" s="206"/>
      <c r="MBJ3116" s="206"/>
      <c r="MBK3116" s="206"/>
      <c r="MBL3116" s="206"/>
      <c r="MBM3116" s="206"/>
      <c r="MBN3116" s="206"/>
      <c r="MBO3116" s="206"/>
      <c r="MBP3116" s="206"/>
      <c r="MBQ3116" s="206"/>
      <c r="MBR3116" s="206"/>
      <c r="MBS3116" s="206"/>
      <c r="MBT3116" s="206"/>
      <c r="MBU3116" s="206"/>
      <c r="MBV3116" s="206"/>
      <c r="MBW3116" s="206"/>
      <c r="MBX3116" s="206"/>
      <c r="MBY3116" s="206"/>
      <c r="MBZ3116" s="206"/>
      <c r="MCA3116" s="206"/>
      <c r="MCB3116" s="206"/>
      <c r="MCC3116" s="206"/>
      <c r="MCD3116" s="206"/>
      <c r="MCE3116" s="206"/>
      <c r="MCF3116" s="206"/>
      <c r="MCG3116" s="206"/>
      <c r="MCH3116" s="206"/>
      <c r="MCI3116" s="206"/>
      <c r="MCJ3116" s="206"/>
      <c r="MCK3116" s="206"/>
      <c r="MCL3116" s="206"/>
      <c r="MCM3116" s="206"/>
      <c r="MCN3116" s="206"/>
      <c r="MCO3116" s="206"/>
      <c r="MCP3116" s="206"/>
      <c r="MCQ3116" s="206"/>
      <c r="MCR3116" s="206"/>
      <c r="MCS3116" s="206"/>
      <c r="MCT3116" s="206"/>
      <c r="MCU3116" s="206"/>
      <c r="MCV3116" s="206"/>
      <c r="MCW3116" s="206"/>
      <c r="MCX3116" s="206"/>
      <c r="MCY3116" s="206"/>
      <c r="MCZ3116" s="206"/>
      <c r="MDA3116" s="206"/>
      <c r="MDB3116" s="206"/>
      <c r="MDC3116" s="206"/>
      <c r="MDD3116" s="206"/>
      <c r="MDE3116" s="206"/>
      <c r="MDF3116" s="206"/>
      <c r="MDG3116" s="206"/>
      <c r="MDH3116" s="206"/>
      <c r="MDI3116" s="206"/>
      <c r="MDJ3116" s="206"/>
      <c r="MDK3116" s="206"/>
      <c r="MDL3116" s="206"/>
      <c r="MDM3116" s="206"/>
      <c r="MDN3116" s="206"/>
      <c r="MDO3116" s="206"/>
      <c r="MDP3116" s="206"/>
      <c r="MDQ3116" s="206"/>
      <c r="MDR3116" s="206"/>
      <c r="MDS3116" s="206"/>
      <c r="MDT3116" s="206"/>
      <c r="MDU3116" s="206"/>
      <c r="MDV3116" s="206"/>
      <c r="MDW3116" s="206"/>
      <c r="MDX3116" s="206"/>
      <c r="MDY3116" s="206"/>
      <c r="MDZ3116" s="206"/>
      <c r="MEA3116" s="206"/>
      <c r="MEB3116" s="206"/>
      <c r="MEC3116" s="206"/>
      <c r="MED3116" s="206"/>
      <c r="MEE3116" s="206"/>
      <c r="MEF3116" s="206"/>
      <c r="MEG3116" s="206"/>
      <c r="MEH3116" s="206"/>
      <c r="MEI3116" s="206"/>
      <c r="MEJ3116" s="206"/>
      <c r="MEK3116" s="206"/>
      <c r="MEL3116" s="206"/>
      <c r="MEM3116" s="206"/>
      <c r="MEN3116" s="206"/>
      <c r="MEO3116" s="206"/>
      <c r="MEP3116" s="206"/>
      <c r="MEQ3116" s="206"/>
      <c r="MER3116" s="206"/>
      <c r="MES3116" s="206"/>
      <c r="MET3116" s="206"/>
      <c r="MEU3116" s="206"/>
      <c r="MEV3116" s="206"/>
      <c r="MEW3116" s="206"/>
      <c r="MEX3116" s="206"/>
      <c r="MEY3116" s="206"/>
      <c r="MEZ3116" s="206"/>
      <c r="MFA3116" s="206"/>
      <c r="MFB3116" s="206"/>
      <c r="MFC3116" s="206"/>
      <c r="MFD3116" s="206"/>
      <c r="MFE3116" s="206"/>
      <c r="MFF3116" s="206"/>
      <c r="MFG3116" s="206"/>
      <c r="MFH3116" s="206"/>
      <c r="MFI3116" s="206"/>
      <c r="MFJ3116" s="206"/>
      <c r="MFK3116" s="206"/>
      <c r="MFL3116" s="206"/>
      <c r="MFM3116" s="206"/>
      <c r="MFN3116" s="206"/>
      <c r="MFO3116" s="206"/>
      <c r="MFP3116" s="206"/>
      <c r="MFQ3116" s="206"/>
      <c r="MFR3116" s="206"/>
      <c r="MFS3116" s="206"/>
      <c r="MFT3116" s="206"/>
      <c r="MFU3116" s="206"/>
      <c r="MFV3116" s="206"/>
      <c r="MFW3116" s="206"/>
      <c r="MFX3116" s="206"/>
      <c r="MFY3116" s="206"/>
      <c r="MFZ3116" s="206"/>
      <c r="MGA3116" s="206"/>
      <c r="MGB3116" s="206"/>
      <c r="MGC3116" s="206"/>
      <c r="MGD3116" s="206"/>
      <c r="MGE3116" s="206"/>
      <c r="MGF3116" s="206"/>
      <c r="MGG3116" s="206"/>
      <c r="MGH3116" s="206"/>
      <c r="MGI3116" s="206"/>
      <c r="MGJ3116" s="206"/>
      <c r="MGK3116" s="206"/>
      <c r="MGL3116" s="206"/>
      <c r="MGM3116" s="206"/>
      <c r="MGN3116" s="206"/>
      <c r="MGO3116" s="206"/>
      <c r="MGP3116" s="206"/>
      <c r="MGQ3116" s="206"/>
      <c r="MGR3116" s="206"/>
      <c r="MGS3116" s="206"/>
      <c r="MGT3116" s="206"/>
      <c r="MGU3116" s="206"/>
      <c r="MGV3116" s="206"/>
      <c r="MGW3116" s="206"/>
      <c r="MGX3116" s="206"/>
      <c r="MGY3116" s="206"/>
      <c r="MGZ3116" s="206"/>
      <c r="MHA3116" s="206"/>
      <c r="MHB3116" s="206"/>
      <c r="MHC3116" s="206"/>
      <c r="MHD3116" s="206"/>
      <c r="MHE3116" s="206"/>
      <c r="MHF3116" s="206"/>
      <c r="MHG3116" s="206"/>
      <c r="MHH3116" s="206"/>
      <c r="MHI3116" s="206"/>
      <c r="MHJ3116" s="206"/>
      <c r="MHK3116" s="206"/>
      <c r="MHL3116" s="206"/>
      <c r="MHM3116" s="206"/>
      <c r="MHN3116" s="206"/>
      <c r="MHO3116" s="206"/>
      <c r="MHP3116" s="206"/>
      <c r="MHQ3116" s="206"/>
      <c r="MHR3116" s="206"/>
      <c r="MHS3116" s="206"/>
      <c r="MHT3116" s="206"/>
      <c r="MHU3116" s="206"/>
      <c r="MHV3116" s="206"/>
      <c r="MHW3116" s="206"/>
      <c r="MHX3116" s="206"/>
      <c r="MHY3116" s="206"/>
      <c r="MHZ3116" s="206"/>
      <c r="MIA3116" s="206"/>
      <c r="MIB3116" s="206"/>
      <c r="MIC3116" s="206"/>
      <c r="MID3116" s="206"/>
      <c r="MIE3116" s="206"/>
      <c r="MIF3116" s="206"/>
      <c r="MIG3116" s="206"/>
      <c r="MIH3116" s="206"/>
      <c r="MII3116" s="206"/>
      <c r="MIJ3116" s="206"/>
      <c r="MIK3116" s="206"/>
      <c r="MIL3116" s="206"/>
      <c r="MIM3116" s="206"/>
      <c r="MIN3116" s="206"/>
      <c r="MIO3116" s="206"/>
      <c r="MIP3116" s="206"/>
      <c r="MIQ3116" s="206"/>
      <c r="MIR3116" s="206"/>
      <c r="MIS3116" s="206"/>
      <c r="MIT3116" s="206"/>
      <c r="MIU3116" s="206"/>
      <c r="MIV3116" s="206"/>
      <c r="MIW3116" s="206"/>
      <c r="MIX3116" s="206"/>
      <c r="MIY3116" s="206"/>
      <c r="MIZ3116" s="206"/>
      <c r="MJA3116" s="206"/>
      <c r="MJB3116" s="206"/>
      <c r="MJC3116" s="206"/>
      <c r="MJD3116" s="206"/>
      <c r="MJE3116" s="206"/>
      <c r="MJF3116" s="206"/>
      <c r="MJG3116" s="206"/>
      <c r="MJH3116" s="206"/>
      <c r="MJI3116" s="206"/>
      <c r="MJJ3116" s="206"/>
      <c r="MJK3116" s="206"/>
      <c r="MJL3116" s="206"/>
      <c r="MJM3116" s="206"/>
      <c r="MJN3116" s="206"/>
      <c r="MJO3116" s="206"/>
      <c r="MJP3116" s="206"/>
      <c r="MJQ3116" s="206"/>
      <c r="MJR3116" s="206"/>
      <c r="MJS3116" s="206"/>
      <c r="MJT3116" s="206"/>
      <c r="MJU3116" s="206"/>
      <c r="MJV3116" s="206"/>
      <c r="MJW3116" s="206"/>
      <c r="MJX3116" s="206"/>
      <c r="MJY3116" s="206"/>
      <c r="MJZ3116" s="206"/>
      <c r="MKA3116" s="206"/>
      <c r="MKB3116" s="206"/>
      <c r="MKC3116" s="206"/>
      <c r="MKD3116" s="206"/>
      <c r="MKE3116" s="206"/>
      <c r="MKF3116" s="206"/>
      <c r="MKG3116" s="206"/>
      <c r="MKH3116" s="206"/>
      <c r="MKI3116" s="206"/>
      <c r="MKJ3116" s="206"/>
      <c r="MKK3116" s="206"/>
      <c r="MKL3116" s="206"/>
      <c r="MKM3116" s="206"/>
      <c r="MKN3116" s="206"/>
      <c r="MKO3116" s="206"/>
      <c r="MKP3116" s="206"/>
      <c r="MKQ3116" s="206"/>
      <c r="MKR3116" s="206"/>
      <c r="MKS3116" s="206"/>
      <c r="MKT3116" s="206"/>
      <c r="MKU3116" s="206"/>
      <c r="MKV3116" s="206"/>
      <c r="MKW3116" s="206"/>
      <c r="MKX3116" s="206"/>
      <c r="MKY3116" s="206"/>
      <c r="MKZ3116" s="206"/>
      <c r="MLA3116" s="206"/>
      <c r="MLB3116" s="206"/>
      <c r="MLC3116" s="206"/>
      <c r="MLD3116" s="206"/>
      <c r="MLE3116" s="206"/>
      <c r="MLF3116" s="206"/>
      <c r="MLG3116" s="206"/>
      <c r="MLH3116" s="206"/>
      <c r="MLI3116" s="206"/>
      <c r="MLJ3116" s="206"/>
      <c r="MLK3116" s="206"/>
      <c r="MLL3116" s="206"/>
      <c r="MLM3116" s="206"/>
      <c r="MLN3116" s="206"/>
      <c r="MLO3116" s="206"/>
      <c r="MLP3116" s="206"/>
      <c r="MLQ3116" s="206"/>
      <c r="MLR3116" s="206"/>
      <c r="MLS3116" s="206"/>
      <c r="MLT3116" s="206"/>
      <c r="MLU3116" s="206"/>
      <c r="MLV3116" s="206"/>
      <c r="MLW3116" s="206"/>
      <c r="MLX3116" s="206"/>
      <c r="MLY3116" s="206"/>
      <c r="MLZ3116" s="206"/>
      <c r="MMA3116" s="206"/>
      <c r="MMB3116" s="206"/>
      <c r="MMC3116" s="206"/>
      <c r="MMD3116" s="206"/>
      <c r="MME3116" s="206"/>
      <c r="MMF3116" s="206"/>
      <c r="MMG3116" s="206"/>
      <c r="MMH3116" s="206"/>
      <c r="MMI3116" s="206"/>
      <c r="MMJ3116" s="206"/>
      <c r="MMK3116" s="206"/>
      <c r="MML3116" s="206"/>
      <c r="MMM3116" s="206"/>
      <c r="MMN3116" s="206"/>
      <c r="MMO3116" s="206"/>
      <c r="MMP3116" s="206"/>
      <c r="MMQ3116" s="206"/>
      <c r="MMR3116" s="206"/>
      <c r="MMS3116" s="206"/>
      <c r="MMT3116" s="206"/>
      <c r="MMU3116" s="206"/>
      <c r="MMV3116" s="206"/>
      <c r="MMW3116" s="206"/>
      <c r="MMX3116" s="206"/>
      <c r="MMY3116" s="206"/>
      <c r="MMZ3116" s="206"/>
      <c r="MNA3116" s="206"/>
      <c r="MNB3116" s="206"/>
      <c r="MNC3116" s="206"/>
      <c r="MND3116" s="206"/>
      <c r="MNE3116" s="206"/>
      <c r="MNF3116" s="206"/>
      <c r="MNG3116" s="206"/>
      <c r="MNH3116" s="206"/>
      <c r="MNI3116" s="206"/>
      <c r="MNJ3116" s="206"/>
      <c r="MNK3116" s="206"/>
      <c r="MNL3116" s="206"/>
      <c r="MNM3116" s="206"/>
      <c r="MNN3116" s="206"/>
      <c r="MNO3116" s="206"/>
      <c r="MNP3116" s="206"/>
      <c r="MNQ3116" s="206"/>
      <c r="MNR3116" s="206"/>
      <c r="MNS3116" s="206"/>
      <c r="MNT3116" s="206"/>
      <c r="MNU3116" s="206"/>
      <c r="MNV3116" s="206"/>
      <c r="MNW3116" s="206"/>
      <c r="MNX3116" s="206"/>
      <c r="MNY3116" s="206"/>
      <c r="MNZ3116" s="206"/>
      <c r="MOA3116" s="206"/>
      <c r="MOB3116" s="206"/>
      <c r="MOC3116" s="206"/>
      <c r="MOD3116" s="206"/>
      <c r="MOE3116" s="206"/>
      <c r="MOF3116" s="206"/>
      <c r="MOG3116" s="206"/>
      <c r="MOH3116" s="206"/>
      <c r="MOI3116" s="206"/>
      <c r="MOJ3116" s="206"/>
      <c r="MOK3116" s="206"/>
      <c r="MOL3116" s="206"/>
      <c r="MOM3116" s="206"/>
      <c r="MON3116" s="206"/>
      <c r="MOO3116" s="206"/>
      <c r="MOP3116" s="206"/>
      <c r="MOQ3116" s="206"/>
      <c r="MOR3116" s="206"/>
      <c r="MOS3116" s="206"/>
      <c r="MOT3116" s="206"/>
      <c r="MOU3116" s="206"/>
      <c r="MOV3116" s="206"/>
      <c r="MOW3116" s="206"/>
      <c r="MOX3116" s="206"/>
      <c r="MOY3116" s="206"/>
      <c r="MOZ3116" s="206"/>
      <c r="MPA3116" s="206"/>
      <c r="MPB3116" s="206"/>
      <c r="MPC3116" s="206"/>
      <c r="MPD3116" s="206"/>
      <c r="MPE3116" s="206"/>
      <c r="MPF3116" s="206"/>
      <c r="MPG3116" s="206"/>
      <c r="MPH3116" s="206"/>
      <c r="MPI3116" s="206"/>
      <c r="MPJ3116" s="206"/>
      <c r="MPK3116" s="206"/>
      <c r="MPL3116" s="206"/>
      <c r="MPM3116" s="206"/>
      <c r="MPN3116" s="206"/>
      <c r="MPO3116" s="206"/>
      <c r="MPP3116" s="206"/>
      <c r="MPQ3116" s="206"/>
      <c r="MPR3116" s="206"/>
      <c r="MPS3116" s="206"/>
      <c r="MPT3116" s="206"/>
      <c r="MPU3116" s="206"/>
      <c r="MPV3116" s="206"/>
      <c r="MPW3116" s="206"/>
      <c r="MPX3116" s="206"/>
      <c r="MPY3116" s="206"/>
      <c r="MPZ3116" s="206"/>
      <c r="MQA3116" s="206"/>
      <c r="MQB3116" s="206"/>
      <c r="MQC3116" s="206"/>
      <c r="MQD3116" s="206"/>
      <c r="MQE3116" s="206"/>
      <c r="MQF3116" s="206"/>
      <c r="MQG3116" s="206"/>
      <c r="MQH3116" s="206"/>
      <c r="MQI3116" s="206"/>
      <c r="MQJ3116" s="206"/>
      <c r="MQK3116" s="206"/>
      <c r="MQL3116" s="206"/>
      <c r="MQM3116" s="206"/>
      <c r="MQN3116" s="206"/>
      <c r="MQO3116" s="206"/>
      <c r="MQP3116" s="206"/>
      <c r="MQQ3116" s="206"/>
      <c r="MQR3116" s="206"/>
      <c r="MQS3116" s="206"/>
      <c r="MQT3116" s="206"/>
      <c r="MQU3116" s="206"/>
      <c r="MQV3116" s="206"/>
      <c r="MQW3116" s="206"/>
      <c r="MQX3116" s="206"/>
      <c r="MQY3116" s="206"/>
      <c r="MQZ3116" s="206"/>
      <c r="MRA3116" s="206"/>
      <c r="MRB3116" s="206"/>
      <c r="MRC3116" s="206"/>
      <c r="MRD3116" s="206"/>
      <c r="MRE3116" s="206"/>
      <c r="MRF3116" s="206"/>
      <c r="MRG3116" s="206"/>
      <c r="MRH3116" s="206"/>
      <c r="MRI3116" s="206"/>
      <c r="MRJ3116" s="206"/>
      <c r="MRK3116" s="206"/>
      <c r="MRL3116" s="206"/>
      <c r="MRM3116" s="206"/>
      <c r="MRN3116" s="206"/>
      <c r="MRO3116" s="206"/>
      <c r="MRP3116" s="206"/>
      <c r="MRQ3116" s="206"/>
      <c r="MRR3116" s="206"/>
      <c r="MRS3116" s="206"/>
      <c r="MRT3116" s="206"/>
      <c r="MRU3116" s="206"/>
      <c r="MRV3116" s="206"/>
      <c r="MRW3116" s="206"/>
      <c r="MRX3116" s="206"/>
      <c r="MRY3116" s="206"/>
      <c r="MRZ3116" s="206"/>
      <c r="MSA3116" s="206"/>
      <c r="MSB3116" s="206"/>
      <c r="MSC3116" s="206"/>
      <c r="MSD3116" s="206"/>
      <c r="MSE3116" s="206"/>
      <c r="MSF3116" s="206"/>
      <c r="MSG3116" s="206"/>
      <c r="MSH3116" s="206"/>
      <c r="MSI3116" s="206"/>
      <c r="MSJ3116" s="206"/>
      <c r="MSK3116" s="206"/>
      <c r="MSL3116" s="206"/>
      <c r="MSM3116" s="206"/>
      <c r="MSN3116" s="206"/>
      <c r="MSO3116" s="206"/>
      <c r="MSP3116" s="206"/>
      <c r="MSQ3116" s="206"/>
      <c r="MSR3116" s="206"/>
      <c r="MSS3116" s="206"/>
      <c r="MST3116" s="206"/>
      <c r="MSU3116" s="206"/>
      <c r="MSV3116" s="206"/>
      <c r="MSW3116" s="206"/>
      <c r="MSX3116" s="206"/>
      <c r="MSY3116" s="206"/>
      <c r="MSZ3116" s="206"/>
      <c r="MTA3116" s="206"/>
      <c r="MTB3116" s="206"/>
      <c r="MTC3116" s="206"/>
      <c r="MTD3116" s="206"/>
      <c r="MTE3116" s="206"/>
      <c r="MTF3116" s="206"/>
      <c r="MTG3116" s="206"/>
      <c r="MTH3116" s="206"/>
      <c r="MTI3116" s="206"/>
      <c r="MTJ3116" s="206"/>
      <c r="MTK3116" s="206"/>
      <c r="MTL3116" s="206"/>
      <c r="MTM3116" s="206"/>
      <c r="MTN3116" s="206"/>
      <c r="MTO3116" s="206"/>
      <c r="MTP3116" s="206"/>
      <c r="MTQ3116" s="206"/>
      <c r="MTR3116" s="206"/>
      <c r="MTS3116" s="206"/>
      <c r="MTT3116" s="206"/>
      <c r="MTU3116" s="206"/>
      <c r="MTV3116" s="206"/>
      <c r="MTW3116" s="206"/>
      <c r="MTX3116" s="206"/>
      <c r="MTY3116" s="206"/>
      <c r="MTZ3116" s="206"/>
      <c r="MUA3116" s="206"/>
      <c r="MUB3116" s="206"/>
      <c r="MUC3116" s="206"/>
      <c r="MUD3116" s="206"/>
      <c r="MUE3116" s="206"/>
      <c r="MUF3116" s="206"/>
      <c r="MUG3116" s="206"/>
      <c r="MUH3116" s="206"/>
      <c r="MUI3116" s="206"/>
      <c r="MUJ3116" s="206"/>
      <c r="MUK3116" s="206"/>
      <c r="MUL3116" s="206"/>
      <c r="MUM3116" s="206"/>
      <c r="MUN3116" s="206"/>
      <c r="MUO3116" s="206"/>
      <c r="MUP3116" s="206"/>
      <c r="MUQ3116" s="206"/>
      <c r="MUR3116" s="206"/>
      <c r="MUS3116" s="206"/>
      <c r="MUT3116" s="206"/>
      <c r="MUU3116" s="206"/>
      <c r="MUV3116" s="206"/>
      <c r="MUW3116" s="206"/>
      <c r="MUX3116" s="206"/>
      <c r="MUY3116" s="206"/>
      <c r="MUZ3116" s="206"/>
      <c r="MVA3116" s="206"/>
      <c r="MVB3116" s="206"/>
      <c r="MVC3116" s="206"/>
      <c r="MVD3116" s="206"/>
      <c r="MVE3116" s="206"/>
      <c r="MVF3116" s="206"/>
      <c r="MVG3116" s="206"/>
      <c r="MVH3116" s="206"/>
      <c r="MVI3116" s="206"/>
      <c r="MVJ3116" s="206"/>
      <c r="MVK3116" s="206"/>
      <c r="MVL3116" s="206"/>
      <c r="MVM3116" s="206"/>
      <c r="MVN3116" s="206"/>
      <c r="MVO3116" s="206"/>
      <c r="MVP3116" s="206"/>
      <c r="MVQ3116" s="206"/>
      <c r="MVR3116" s="206"/>
      <c r="MVS3116" s="206"/>
      <c r="MVT3116" s="206"/>
      <c r="MVU3116" s="206"/>
      <c r="MVV3116" s="206"/>
      <c r="MVW3116" s="206"/>
      <c r="MVX3116" s="206"/>
      <c r="MVY3116" s="206"/>
      <c r="MVZ3116" s="206"/>
      <c r="MWA3116" s="206"/>
      <c r="MWB3116" s="206"/>
      <c r="MWC3116" s="206"/>
      <c r="MWD3116" s="206"/>
      <c r="MWE3116" s="206"/>
      <c r="MWF3116" s="206"/>
      <c r="MWG3116" s="206"/>
      <c r="MWH3116" s="206"/>
      <c r="MWI3116" s="206"/>
      <c r="MWJ3116" s="206"/>
      <c r="MWK3116" s="206"/>
      <c r="MWL3116" s="206"/>
      <c r="MWM3116" s="206"/>
      <c r="MWN3116" s="206"/>
      <c r="MWO3116" s="206"/>
      <c r="MWP3116" s="206"/>
      <c r="MWQ3116" s="206"/>
      <c r="MWR3116" s="206"/>
      <c r="MWS3116" s="206"/>
      <c r="MWT3116" s="206"/>
      <c r="MWU3116" s="206"/>
      <c r="MWV3116" s="206"/>
      <c r="MWW3116" s="206"/>
      <c r="MWX3116" s="206"/>
      <c r="MWY3116" s="206"/>
      <c r="MWZ3116" s="206"/>
      <c r="MXA3116" s="206"/>
      <c r="MXB3116" s="206"/>
      <c r="MXC3116" s="206"/>
      <c r="MXD3116" s="206"/>
      <c r="MXE3116" s="206"/>
      <c r="MXF3116" s="206"/>
      <c r="MXG3116" s="206"/>
      <c r="MXH3116" s="206"/>
      <c r="MXI3116" s="206"/>
      <c r="MXJ3116" s="206"/>
      <c r="MXK3116" s="206"/>
      <c r="MXL3116" s="206"/>
      <c r="MXM3116" s="206"/>
      <c r="MXN3116" s="206"/>
      <c r="MXO3116" s="206"/>
      <c r="MXP3116" s="206"/>
      <c r="MXQ3116" s="206"/>
      <c r="MXR3116" s="206"/>
      <c r="MXS3116" s="206"/>
      <c r="MXT3116" s="206"/>
      <c r="MXU3116" s="206"/>
      <c r="MXV3116" s="206"/>
      <c r="MXW3116" s="206"/>
      <c r="MXX3116" s="206"/>
      <c r="MXY3116" s="206"/>
      <c r="MXZ3116" s="206"/>
      <c r="MYA3116" s="206"/>
      <c r="MYB3116" s="206"/>
      <c r="MYC3116" s="206"/>
      <c r="MYD3116" s="206"/>
      <c r="MYE3116" s="206"/>
      <c r="MYF3116" s="206"/>
      <c r="MYG3116" s="206"/>
      <c r="MYH3116" s="206"/>
      <c r="MYI3116" s="206"/>
      <c r="MYJ3116" s="206"/>
      <c r="MYK3116" s="206"/>
      <c r="MYL3116" s="206"/>
      <c r="MYM3116" s="206"/>
      <c r="MYN3116" s="206"/>
      <c r="MYO3116" s="206"/>
      <c r="MYP3116" s="206"/>
      <c r="MYQ3116" s="206"/>
      <c r="MYR3116" s="206"/>
      <c r="MYS3116" s="206"/>
      <c r="MYT3116" s="206"/>
      <c r="MYU3116" s="206"/>
      <c r="MYV3116" s="206"/>
      <c r="MYW3116" s="206"/>
      <c r="MYX3116" s="206"/>
      <c r="MYY3116" s="206"/>
      <c r="MYZ3116" s="206"/>
      <c r="MZA3116" s="206"/>
      <c r="MZB3116" s="206"/>
      <c r="MZC3116" s="206"/>
      <c r="MZD3116" s="206"/>
      <c r="MZE3116" s="206"/>
      <c r="MZF3116" s="206"/>
      <c r="MZG3116" s="206"/>
      <c r="MZH3116" s="206"/>
      <c r="MZI3116" s="206"/>
      <c r="MZJ3116" s="206"/>
      <c r="MZK3116" s="206"/>
      <c r="MZL3116" s="206"/>
      <c r="MZM3116" s="206"/>
      <c r="MZN3116" s="206"/>
      <c r="MZO3116" s="206"/>
      <c r="MZP3116" s="206"/>
      <c r="MZQ3116" s="206"/>
      <c r="MZR3116" s="206"/>
      <c r="MZS3116" s="206"/>
      <c r="MZT3116" s="206"/>
      <c r="MZU3116" s="206"/>
      <c r="MZV3116" s="206"/>
      <c r="MZW3116" s="206"/>
      <c r="MZX3116" s="206"/>
      <c r="MZY3116" s="206"/>
      <c r="MZZ3116" s="206"/>
      <c r="NAA3116" s="206"/>
      <c r="NAB3116" s="206"/>
      <c r="NAC3116" s="206"/>
      <c r="NAD3116" s="206"/>
      <c r="NAE3116" s="206"/>
      <c r="NAF3116" s="206"/>
      <c r="NAG3116" s="206"/>
      <c r="NAH3116" s="206"/>
      <c r="NAI3116" s="206"/>
      <c r="NAJ3116" s="206"/>
      <c r="NAK3116" s="206"/>
      <c r="NAL3116" s="206"/>
      <c r="NAM3116" s="206"/>
      <c r="NAN3116" s="206"/>
      <c r="NAO3116" s="206"/>
      <c r="NAP3116" s="206"/>
      <c r="NAQ3116" s="206"/>
      <c r="NAR3116" s="206"/>
      <c r="NAS3116" s="206"/>
      <c r="NAT3116" s="206"/>
      <c r="NAU3116" s="206"/>
      <c r="NAV3116" s="206"/>
      <c r="NAW3116" s="206"/>
      <c r="NAX3116" s="206"/>
      <c r="NAY3116" s="206"/>
      <c r="NAZ3116" s="206"/>
      <c r="NBA3116" s="206"/>
      <c r="NBB3116" s="206"/>
      <c r="NBC3116" s="206"/>
      <c r="NBD3116" s="206"/>
      <c r="NBE3116" s="206"/>
      <c r="NBF3116" s="206"/>
      <c r="NBG3116" s="206"/>
      <c r="NBH3116" s="206"/>
      <c r="NBI3116" s="206"/>
      <c r="NBJ3116" s="206"/>
      <c r="NBK3116" s="206"/>
      <c r="NBL3116" s="206"/>
      <c r="NBM3116" s="206"/>
      <c r="NBN3116" s="206"/>
      <c r="NBO3116" s="206"/>
      <c r="NBP3116" s="206"/>
      <c r="NBQ3116" s="206"/>
      <c r="NBR3116" s="206"/>
      <c r="NBS3116" s="206"/>
      <c r="NBT3116" s="206"/>
      <c r="NBU3116" s="206"/>
      <c r="NBV3116" s="206"/>
      <c r="NBW3116" s="206"/>
      <c r="NBX3116" s="206"/>
      <c r="NBY3116" s="206"/>
      <c r="NBZ3116" s="206"/>
      <c r="NCA3116" s="206"/>
      <c r="NCB3116" s="206"/>
      <c r="NCC3116" s="206"/>
      <c r="NCD3116" s="206"/>
      <c r="NCE3116" s="206"/>
      <c r="NCF3116" s="206"/>
      <c r="NCG3116" s="206"/>
      <c r="NCH3116" s="206"/>
      <c r="NCI3116" s="206"/>
      <c r="NCJ3116" s="206"/>
      <c r="NCK3116" s="206"/>
      <c r="NCL3116" s="206"/>
      <c r="NCM3116" s="206"/>
      <c r="NCN3116" s="206"/>
      <c r="NCO3116" s="206"/>
      <c r="NCP3116" s="206"/>
      <c r="NCQ3116" s="206"/>
      <c r="NCR3116" s="206"/>
      <c r="NCS3116" s="206"/>
      <c r="NCT3116" s="206"/>
      <c r="NCU3116" s="206"/>
      <c r="NCV3116" s="206"/>
      <c r="NCW3116" s="206"/>
      <c r="NCX3116" s="206"/>
      <c r="NCY3116" s="206"/>
      <c r="NCZ3116" s="206"/>
      <c r="NDA3116" s="206"/>
      <c r="NDB3116" s="206"/>
      <c r="NDC3116" s="206"/>
      <c r="NDD3116" s="206"/>
      <c r="NDE3116" s="206"/>
      <c r="NDF3116" s="206"/>
      <c r="NDG3116" s="206"/>
      <c r="NDH3116" s="206"/>
      <c r="NDI3116" s="206"/>
      <c r="NDJ3116" s="206"/>
      <c r="NDK3116" s="206"/>
      <c r="NDL3116" s="206"/>
      <c r="NDM3116" s="206"/>
      <c r="NDN3116" s="206"/>
      <c r="NDO3116" s="206"/>
      <c r="NDP3116" s="206"/>
      <c r="NDQ3116" s="206"/>
      <c r="NDR3116" s="206"/>
      <c r="NDS3116" s="206"/>
      <c r="NDT3116" s="206"/>
      <c r="NDU3116" s="206"/>
      <c r="NDV3116" s="206"/>
      <c r="NDW3116" s="206"/>
      <c r="NDX3116" s="206"/>
      <c r="NDY3116" s="206"/>
      <c r="NDZ3116" s="206"/>
      <c r="NEA3116" s="206"/>
      <c r="NEB3116" s="206"/>
      <c r="NEC3116" s="206"/>
      <c r="NED3116" s="206"/>
      <c r="NEE3116" s="206"/>
      <c r="NEF3116" s="206"/>
      <c r="NEG3116" s="206"/>
      <c r="NEH3116" s="206"/>
      <c r="NEI3116" s="206"/>
      <c r="NEJ3116" s="206"/>
      <c r="NEK3116" s="206"/>
      <c r="NEL3116" s="206"/>
      <c r="NEM3116" s="206"/>
      <c r="NEN3116" s="206"/>
      <c r="NEO3116" s="206"/>
      <c r="NEP3116" s="206"/>
      <c r="NEQ3116" s="206"/>
      <c r="NER3116" s="206"/>
      <c r="NES3116" s="206"/>
      <c r="NET3116" s="206"/>
      <c r="NEU3116" s="206"/>
      <c r="NEV3116" s="206"/>
      <c r="NEW3116" s="206"/>
      <c r="NEX3116" s="206"/>
      <c r="NEY3116" s="206"/>
      <c r="NEZ3116" s="206"/>
      <c r="NFA3116" s="206"/>
      <c r="NFB3116" s="206"/>
      <c r="NFC3116" s="206"/>
      <c r="NFD3116" s="206"/>
      <c r="NFE3116" s="206"/>
      <c r="NFF3116" s="206"/>
      <c r="NFG3116" s="206"/>
      <c r="NFH3116" s="206"/>
      <c r="NFI3116" s="206"/>
      <c r="NFJ3116" s="206"/>
      <c r="NFK3116" s="206"/>
      <c r="NFL3116" s="206"/>
      <c r="NFM3116" s="206"/>
      <c r="NFN3116" s="206"/>
      <c r="NFO3116" s="206"/>
      <c r="NFP3116" s="206"/>
      <c r="NFQ3116" s="206"/>
      <c r="NFR3116" s="206"/>
      <c r="NFS3116" s="206"/>
      <c r="NFT3116" s="206"/>
      <c r="NFU3116" s="206"/>
      <c r="NFV3116" s="206"/>
      <c r="NFW3116" s="206"/>
      <c r="NFX3116" s="206"/>
      <c r="NFY3116" s="206"/>
      <c r="NFZ3116" s="206"/>
      <c r="NGA3116" s="206"/>
      <c r="NGB3116" s="206"/>
      <c r="NGC3116" s="206"/>
      <c r="NGD3116" s="206"/>
      <c r="NGE3116" s="206"/>
      <c r="NGF3116" s="206"/>
      <c r="NGG3116" s="206"/>
      <c r="NGH3116" s="206"/>
      <c r="NGI3116" s="206"/>
      <c r="NGJ3116" s="206"/>
      <c r="NGK3116" s="206"/>
      <c r="NGL3116" s="206"/>
      <c r="NGM3116" s="206"/>
      <c r="NGN3116" s="206"/>
      <c r="NGO3116" s="206"/>
      <c r="NGP3116" s="206"/>
      <c r="NGQ3116" s="206"/>
      <c r="NGR3116" s="206"/>
      <c r="NGS3116" s="206"/>
      <c r="NGT3116" s="206"/>
      <c r="NGU3116" s="206"/>
      <c r="NGV3116" s="206"/>
      <c r="NGW3116" s="206"/>
      <c r="NGX3116" s="206"/>
      <c r="NGY3116" s="206"/>
      <c r="NGZ3116" s="206"/>
      <c r="NHA3116" s="206"/>
      <c r="NHB3116" s="206"/>
      <c r="NHC3116" s="206"/>
      <c r="NHD3116" s="206"/>
      <c r="NHE3116" s="206"/>
      <c r="NHF3116" s="206"/>
      <c r="NHG3116" s="206"/>
      <c r="NHH3116" s="206"/>
      <c r="NHI3116" s="206"/>
      <c r="NHJ3116" s="206"/>
      <c r="NHK3116" s="206"/>
      <c r="NHL3116" s="206"/>
      <c r="NHM3116" s="206"/>
      <c r="NHN3116" s="206"/>
      <c r="NHO3116" s="206"/>
      <c r="NHP3116" s="206"/>
      <c r="NHQ3116" s="206"/>
      <c r="NHR3116" s="206"/>
      <c r="NHS3116" s="206"/>
      <c r="NHT3116" s="206"/>
      <c r="NHU3116" s="206"/>
      <c r="NHV3116" s="206"/>
      <c r="NHW3116" s="206"/>
      <c r="NHX3116" s="206"/>
      <c r="NHY3116" s="206"/>
      <c r="NHZ3116" s="206"/>
      <c r="NIA3116" s="206"/>
      <c r="NIB3116" s="206"/>
      <c r="NIC3116" s="206"/>
      <c r="NID3116" s="206"/>
      <c r="NIE3116" s="206"/>
      <c r="NIF3116" s="206"/>
      <c r="NIG3116" s="206"/>
      <c r="NIH3116" s="206"/>
      <c r="NII3116" s="206"/>
      <c r="NIJ3116" s="206"/>
      <c r="NIK3116" s="206"/>
      <c r="NIL3116" s="206"/>
      <c r="NIM3116" s="206"/>
      <c r="NIN3116" s="206"/>
      <c r="NIO3116" s="206"/>
      <c r="NIP3116" s="206"/>
      <c r="NIQ3116" s="206"/>
      <c r="NIR3116" s="206"/>
      <c r="NIS3116" s="206"/>
      <c r="NIT3116" s="206"/>
      <c r="NIU3116" s="206"/>
      <c r="NIV3116" s="206"/>
      <c r="NIW3116" s="206"/>
      <c r="NIX3116" s="206"/>
      <c r="NIY3116" s="206"/>
      <c r="NIZ3116" s="206"/>
      <c r="NJA3116" s="206"/>
      <c r="NJB3116" s="206"/>
      <c r="NJC3116" s="206"/>
      <c r="NJD3116" s="206"/>
      <c r="NJE3116" s="206"/>
      <c r="NJF3116" s="206"/>
      <c r="NJG3116" s="206"/>
      <c r="NJH3116" s="206"/>
      <c r="NJI3116" s="206"/>
      <c r="NJJ3116" s="206"/>
      <c r="NJK3116" s="206"/>
      <c r="NJL3116" s="206"/>
      <c r="NJM3116" s="206"/>
      <c r="NJN3116" s="206"/>
      <c r="NJO3116" s="206"/>
      <c r="NJP3116" s="206"/>
      <c r="NJQ3116" s="206"/>
      <c r="NJR3116" s="206"/>
      <c r="NJS3116" s="206"/>
      <c r="NJT3116" s="206"/>
      <c r="NJU3116" s="206"/>
      <c r="NJV3116" s="206"/>
      <c r="NJW3116" s="206"/>
      <c r="NJX3116" s="206"/>
      <c r="NJY3116" s="206"/>
      <c r="NJZ3116" s="206"/>
      <c r="NKA3116" s="206"/>
      <c r="NKB3116" s="206"/>
      <c r="NKC3116" s="206"/>
      <c r="NKD3116" s="206"/>
      <c r="NKE3116" s="206"/>
      <c r="NKF3116" s="206"/>
      <c r="NKG3116" s="206"/>
      <c r="NKH3116" s="206"/>
      <c r="NKI3116" s="206"/>
      <c r="NKJ3116" s="206"/>
      <c r="NKK3116" s="206"/>
      <c r="NKL3116" s="206"/>
      <c r="NKM3116" s="206"/>
      <c r="NKN3116" s="206"/>
      <c r="NKO3116" s="206"/>
      <c r="NKP3116" s="206"/>
      <c r="NKQ3116" s="206"/>
      <c r="NKR3116" s="206"/>
      <c r="NKS3116" s="206"/>
      <c r="NKT3116" s="206"/>
      <c r="NKU3116" s="206"/>
      <c r="NKV3116" s="206"/>
      <c r="NKW3116" s="206"/>
      <c r="NKX3116" s="206"/>
      <c r="NKY3116" s="206"/>
      <c r="NKZ3116" s="206"/>
      <c r="NLA3116" s="206"/>
      <c r="NLB3116" s="206"/>
      <c r="NLC3116" s="206"/>
      <c r="NLD3116" s="206"/>
      <c r="NLE3116" s="206"/>
      <c r="NLF3116" s="206"/>
      <c r="NLG3116" s="206"/>
      <c r="NLH3116" s="206"/>
      <c r="NLI3116" s="206"/>
      <c r="NLJ3116" s="206"/>
      <c r="NLK3116" s="206"/>
      <c r="NLL3116" s="206"/>
      <c r="NLM3116" s="206"/>
      <c r="NLN3116" s="206"/>
      <c r="NLO3116" s="206"/>
      <c r="NLP3116" s="206"/>
      <c r="NLQ3116" s="206"/>
      <c r="NLR3116" s="206"/>
      <c r="NLS3116" s="206"/>
      <c r="NLT3116" s="206"/>
      <c r="NLU3116" s="206"/>
      <c r="NLV3116" s="206"/>
      <c r="NLW3116" s="206"/>
      <c r="NLX3116" s="206"/>
      <c r="NLY3116" s="206"/>
      <c r="NLZ3116" s="206"/>
      <c r="NMA3116" s="206"/>
      <c r="NMB3116" s="206"/>
      <c r="NMC3116" s="206"/>
      <c r="NMD3116" s="206"/>
      <c r="NME3116" s="206"/>
      <c r="NMF3116" s="206"/>
      <c r="NMG3116" s="206"/>
      <c r="NMH3116" s="206"/>
      <c r="NMI3116" s="206"/>
      <c r="NMJ3116" s="206"/>
      <c r="NMK3116" s="206"/>
      <c r="NML3116" s="206"/>
      <c r="NMM3116" s="206"/>
      <c r="NMN3116" s="206"/>
      <c r="NMO3116" s="206"/>
      <c r="NMP3116" s="206"/>
      <c r="NMQ3116" s="206"/>
      <c r="NMR3116" s="206"/>
      <c r="NMS3116" s="206"/>
      <c r="NMT3116" s="206"/>
      <c r="NMU3116" s="206"/>
      <c r="NMV3116" s="206"/>
      <c r="NMW3116" s="206"/>
      <c r="NMX3116" s="206"/>
      <c r="NMY3116" s="206"/>
      <c r="NMZ3116" s="206"/>
      <c r="NNA3116" s="206"/>
      <c r="NNB3116" s="206"/>
      <c r="NNC3116" s="206"/>
      <c r="NND3116" s="206"/>
      <c r="NNE3116" s="206"/>
      <c r="NNF3116" s="206"/>
      <c r="NNG3116" s="206"/>
      <c r="NNH3116" s="206"/>
      <c r="NNI3116" s="206"/>
      <c r="NNJ3116" s="206"/>
      <c r="NNK3116" s="206"/>
      <c r="NNL3116" s="206"/>
      <c r="NNM3116" s="206"/>
      <c r="NNN3116" s="206"/>
      <c r="NNO3116" s="206"/>
      <c r="NNP3116" s="206"/>
      <c r="NNQ3116" s="206"/>
      <c r="NNR3116" s="206"/>
      <c r="NNS3116" s="206"/>
      <c r="NNT3116" s="206"/>
      <c r="NNU3116" s="206"/>
      <c r="NNV3116" s="206"/>
      <c r="NNW3116" s="206"/>
      <c r="NNX3116" s="206"/>
      <c r="NNY3116" s="206"/>
      <c r="NNZ3116" s="206"/>
      <c r="NOA3116" s="206"/>
      <c r="NOB3116" s="206"/>
      <c r="NOC3116" s="206"/>
      <c r="NOD3116" s="206"/>
      <c r="NOE3116" s="206"/>
      <c r="NOF3116" s="206"/>
      <c r="NOG3116" s="206"/>
      <c r="NOH3116" s="206"/>
      <c r="NOI3116" s="206"/>
      <c r="NOJ3116" s="206"/>
      <c r="NOK3116" s="206"/>
      <c r="NOL3116" s="206"/>
      <c r="NOM3116" s="206"/>
      <c r="NON3116" s="206"/>
      <c r="NOO3116" s="206"/>
      <c r="NOP3116" s="206"/>
      <c r="NOQ3116" s="206"/>
      <c r="NOR3116" s="206"/>
      <c r="NOS3116" s="206"/>
      <c r="NOT3116" s="206"/>
      <c r="NOU3116" s="206"/>
      <c r="NOV3116" s="206"/>
      <c r="NOW3116" s="206"/>
      <c r="NOX3116" s="206"/>
      <c r="NOY3116" s="206"/>
      <c r="NOZ3116" s="206"/>
      <c r="NPA3116" s="206"/>
      <c r="NPB3116" s="206"/>
      <c r="NPC3116" s="206"/>
      <c r="NPD3116" s="206"/>
      <c r="NPE3116" s="206"/>
      <c r="NPF3116" s="206"/>
      <c r="NPG3116" s="206"/>
      <c r="NPH3116" s="206"/>
      <c r="NPI3116" s="206"/>
      <c r="NPJ3116" s="206"/>
      <c r="NPK3116" s="206"/>
      <c r="NPL3116" s="206"/>
      <c r="NPM3116" s="206"/>
      <c r="NPN3116" s="206"/>
      <c r="NPO3116" s="206"/>
      <c r="NPP3116" s="206"/>
      <c r="NPQ3116" s="206"/>
      <c r="NPR3116" s="206"/>
      <c r="NPS3116" s="206"/>
      <c r="NPT3116" s="206"/>
      <c r="NPU3116" s="206"/>
      <c r="NPV3116" s="206"/>
      <c r="NPW3116" s="206"/>
      <c r="NPX3116" s="206"/>
      <c r="NPY3116" s="206"/>
      <c r="NPZ3116" s="206"/>
      <c r="NQA3116" s="206"/>
      <c r="NQB3116" s="206"/>
      <c r="NQC3116" s="206"/>
      <c r="NQD3116" s="206"/>
      <c r="NQE3116" s="206"/>
      <c r="NQF3116" s="206"/>
      <c r="NQG3116" s="206"/>
      <c r="NQH3116" s="206"/>
      <c r="NQI3116" s="206"/>
      <c r="NQJ3116" s="206"/>
      <c r="NQK3116" s="206"/>
      <c r="NQL3116" s="206"/>
      <c r="NQM3116" s="206"/>
      <c r="NQN3116" s="206"/>
      <c r="NQO3116" s="206"/>
      <c r="NQP3116" s="206"/>
      <c r="NQQ3116" s="206"/>
      <c r="NQR3116" s="206"/>
      <c r="NQS3116" s="206"/>
      <c r="NQT3116" s="206"/>
      <c r="NQU3116" s="206"/>
      <c r="NQV3116" s="206"/>
      <c r="NQW3116" s="206"/>
      <c r="NQX3116" s="206"/>
      <c r="NQY3116" s="206"/>
      <c r="NQZ3116" s="206"/>
      <c r="NRA3116" s="206"/>
      <c r="NRB3116" s="206"/>
      <c r="NRC3116" s="206"/>
      <c r="NRD3116" s="206"/>
      <c r="NRE3116" s="206"/>
      <c r="NRF3116" s="206"/>
      <c r="NRG3116" s="206"/>
      <c r="NRH3116" s="206"/>
      <c r="NRI3116" s="206"/>
      <c r="NRJ3116" s="206"/>
      <c r="NRK3116" s="206"/>
      <c r="NRL3116" s="206"/>
      <c r="NRM3116" s="206"/>
      <c r="NRN3116" s="206"/>
      <c r="NRO3116" s="206"/>
      <c r="NRP3116" s="206"/>
      <c r="NRQ3116" s="206"/>
      <c r="NRR3116" s="206"/>
      <c r="NRS3116" s="206"/>
      <c r="NRT3116" s="206"/>
      <c r="NRU3116" s="206"/>
      <c r="NRV3116" s="206"/>
      <c r="NRW3116" s="206"/>
      <c r="NRX3116" s="206"/>
      <c r="NRY3116" s="206"/>
      <c r="NRZ3116" s="206"/>
      <c r="NSA3116" s="206"/>
      <c r="NSB3116" s="206"/>
      <c r="NSC3116" s="206"/>
      <c r="NSD3116" s="206"/>
      <c r="NSE3116" s="206"/>
      <c r="NSF3116" s="206"/>
      <c r="NSG3116" s="206"/>
      <c r="NSH3116" s="206"/>
      <c r="NSI3116" s="206"/>
      <c r="NSJ3116" s="206"/>
      <c r="NSK3116" s="206"/>
      <c r="NSL3116" s="206"/>
      <c r="NSM3116" s="206"/>
      <c r="NSN3116" s="206"/>
      <c r="NSO3116" s="206"/>
      <c r="NSP3116" s="206"/>
      <c r="NSQ3116" s="206"/>
      <c r="NSR3116" s="206"/>
      <c r="NSS3116" s="206"/>
      <c r="NST3116" s="206"/>
      <c r="NSU3116" s="206"/>
      <c r="NSV3116" s="206"/>
      <c r="NSW3116" s="206"/>
      <c r="NSX3116" s="206"/>
      <c r="NSY3116" s="206"/>
      <c r="NSZ3116" s="206"/>
      <c r="NTA3116" s="206"/>
      <c r="NTB3116" s="206"/>
      <c r="NTC3116" s="206"/>
      <c r="NTD3116" s="206"/>
      <c r="NTE3116" s="206"/>
      <c r="NTF3116" s="206"/>
      <c r="NTG3116" s="206"/>
      <c r="NTH3116" s="206"/>
      <c r="NTI3116" s="206"/>
      <c r="NTJ3116" s="206"/>
      <c r="NTK3116" s="206"/>
      <c r="NTL3116" s="206"/>
      <c r="NTM3116" s="206"/>
      <c r="NTN3116" s="206"/>
      <c r="NTO3116" s="206"/>
      <c r="NTP3116" s="206"/>
      <c r="NTQ3116" s="206"/>
      <c r="NTR3116" s="206"/>
      <c r="NTS3116" s="206"/>
      <c r="NTT3116" s="206"/>
      <c r="NTU3116" s="206"/>
      <c r="NTV3116" s="206"/>
      <c r="NTW3116" s="206"/>
      <c r="NTX3116" s="206"/>
      <c r="NTY3116" s="206"/>
      <c r="NTZ3116" s="206"/>
      <c r="NUA3116" s="206"/>
      <c r="NUB3116" s="206"/>
      <c r="NUC3116" s="206"/>
      <c r="NUD3116" s="206"/>
      <c r="NUE3116" s="206"/>
      <c r="NUF3116" s="206"/>
      <c r="NUG3116" s="206"/>
      <c r="NUH3116" s="206"/>
      <c r="NUI3116" s="206"/>
      <c r="NUJ3116" s="206"/>
      <c r="NUK3116" s="206"/>
      <c r="NUL3116" s="206"/>
      <c r="NUM3116" s="206"/>
      <c r="NUN3116" s="206"/>
      <c r="NUO3116" s="206"/>
      <c r="NUP3116" s="206"/>
      <c r="NUQ3116" s="206"/>
      <c r="NUR3116" s="206"/>
      <c r="NUS3116" s="206"/>
      <c r="NUT3116" s="206"/>
      <c r="NUU3116" s="206"/>
      <c r="NUV3116" s="206"/>
      <c r="NUW3116" s="206"/>
      <c r="NUX3116" s="206"/>
      <c r="NUY3116" s="206"/>
      <c r="NUZ3116" s="206"/>
      <c r="NVA3116" s="206"/>
      <c r="NVB3116" s="206"/>
      <c r="NVC3116" s="206"/>
      <c r="NVD3116" s="206"/>
      <c r="NVE3116" s="206"/>
      <c r="NVF3116" s="206"/>
      <c r="NVG3116" s="206"/>
      <c r="NVH3116" s="206"/>
      <c r="NVI3116" s="206"/>
      <c r="NVJ3116" s="206"/>
      <c r="NVK3116" s="206"/>
      <c r="NVL3116" s="206"/>
      <c r="NVM3116" s="206"/>
      <c r="NVN3116" s="206"/>
      <c r="NVO3116" s="206"/>
      <c r="NVP3116" s="206"/>
      <c r="NVQ3116" s="206"/>
      <c r="NVR3116" s="206"/>
      <c r="NVS3116" s="206"/>
      <c r="NVT3116" s="206"/>
      <c r="NVU3116" s="206"/>
      <c r="NVV3116" s="206"/>
      <c r="NVW3116" s="206"/>
      <c r="NVX3116" s="206"/>
      <c r="NVY3116" s="206"/>
      <c r="NVZ3116" s="206"/>
      <c r="NWA3116" s="206"/>
      <c r="NWB3116" s="206"/>
      <c r="NWC3116" s="206"/>
      <c r="NWD3116" s="206"/>
      <c r="NWE3116" s="206"/>
      <c r="NWF3116" s="206"/>
      <c r="NWG3116" s="206"/>
      <c r="NWH3116" s="206"/>
      <c r="NWI3116" s="206"/>
      <c r="NWJ3116" s="206"/>
      <c r="NWK3116" s="206"/>
      <c r="NWL3116" s="206"/>
      <c r="NWM3116" s="206"/>
      <c r="NWN3116" s="206"/>
      <c r="NWO3116" s="206"/>
      <c r="NWP3116" s="206"/>
      <c r="NWQ3116" s="206"/>
      <c r="NWR3116" s="206"/>
      <c r="NWS3116" s="206"/>
      <c r="NWT3116" s="206"/>
      <c r="NWU3116" s="206"/>
      <c r="NWV3116" s="206"/>
      <c r="NWW3116" s="206"/>
      <c r="NWX3116" s="206"/>
      <c r="NWY3116" s="206"/>
      <c r="NWZ3116" s="206"/>
      <c r="NXA3116" s="206"/>
      <c r="NXB3116" s="206"/>
      <c r="NXC3116" s="206"/>
      <c r="NXD3116" s="206"/>
      <c r="NXE3116" s="206"/>
      <c r="NXF3116" s="206"/>
      <c r="NXG3116" s="206"/>
      <c r="NXH3116" s="206"/>
      <c r="NXI3116" s="206"/>
      <c r="NXJ3116" s="206"/>
      <c r="NXK3116" s="206"/>
      <c r="NXL3116" s="206"/>
      <c r="NXM3116" s="206"/>
      <c r="NXN3116" s="206"/>
      <c r="NXO3116" s="206"/>
      <c r="NXP3116" s="206"/>
      <c r="NXQ3116" s="206"/>
      <c r="NXR3116" s="206"/>
      <c r="NXS3116" s="206"/>
      <c r="NXT3116" s="206"/>
      <c r="NXU3116" s="206"/>
      <c r="NXV3116" s="206"/>
      <c r="NXW3116" s="206"/>
      <c r="NXX3116" s="206"/>
      <c r="NXY3116" s="206"/>
      <c r="NXZ3116" s="206"/>
      <c r="NYA3116" s="206"/>
      <c r="NYB3116" s="206"/>
      <c r="NYC3116" s="206"/>
      <c r="NYD3116" s="206"/>
      <c r="NYE3116" s="206"/>
      <c r="NYF3116" s="206"/>
      <c r="NYG3116" s="206"/>
      <c r="NYH3116" s="206"/>
      <c r="NYI3116" s="206"/>
      <c r="NYJ3116" s="206"/>
      <c r="NYK3116" s="206"/>
      <c r="NYL3116" s="206"/>
      <c r="NYM3116" s="206"/>
      <c r="NYN3116" s="206"/>
      <c r="NYO3116" s="206"/>
      <c r="NYP3116" s="206"/>
      <c r="NYQ3116" s="206"/>
      <c r="NYR3116" s="206"/>
      <c r="NYS3116" s="206"/>
      <c r="NYT3116" s="206"/>
      <c r="NYU3116" s="206"/>
      <c r="NYV3116" s="206"/>
      <c r="NYW3116" s="206"/>
      <c r="NYX3116" s="206"/>
      <c r="NYY3116" s="206"/>
      <c r="NYZ3116" s="206"/>
      <c r="NZA3116" s="206"/>
      <c r="NZB3116" s="206"/>
      <c r="NZC3116" s="206"/>
      <c r="NZD3116" s="206"/>
      <c r="NZE3116" s="206"/>
      <c r="NZF3116" s="206"/>
      <c r="NZG3116" s="206"/>
      <c r="NZH3116" s="206"/>
      <c r="NZI3116" s="206"/>
      <c r="NZJ3116" s="206"/>
      <c r="NZK3116" s="206"/>
      <c r="NZL3116" s="206"/>
      <c r="NZM3116" s="206"/>
      <c r="NZN3116" s="206"/>
      <c r="NZO3116" s="206"/>
      <c r="NZP3116" s="206"/>
      <c r="NZQ3116" s="206"/>
      <c r="NZR3116" s="206"/>
      <c r="NZS3116" s="206"/>
      <c r="NZT3116" s="206"/>
      <c r="NZU3116" s="206"/>
      <c r="NZV3116" s="206"/>
      <c r="NZW3116" s="206"/>
      <c r="NZX3116" s="206"/>
      <c r="NZY3116" s="206"/>
      <c r="NZZ3116" s="206"/>
      <c r="OAA3116" s="206"/>
      <c r="OAB3116" s="206"/>
      <c r="OAC3116" s="206"/>
      <c r="OAD3116" s="206"/>
      <c r="OAE3116" s="206"/>
      <c r="OAF3116" s="206"/>
      <c r="OAG3116" s="206"/>
      <c r="OAH3116" s="206"/>
      <c r="OAI3116" s="206"/>
      <c r="OAJ3116" s="206"/>
      <c r="OAK3116" s="206"/>
      <c r="OAL3116" s="206"/>
      <c r="OAM3116" s="206"/>
      <c r="OAN3116" s="206"/>
      <c r="OAO3116" s="206"/>
      <c r="OAP3116" s="206"/>
      <c r="OAQ3116" s="206"/>
      <c r="OAR3116" s="206"/>
      <c r="OAS3116" s="206"/>
      <c r="OAT3116" s="206"/>
      <c r="OAU3116" s="206"/>
      <c r="OAV3116" s="206"/>
      <c r="OAW3116" s="206"/>
      <c r="OAX3116" s="206"/>
      <c r="OAY3116" s="206"/>
      <c r="OAZ3116" s="206"/>
      <c r="OBA3116" s="206"/>
      <c r="OBB3116" s="206"/>
      <c r="OBC3116" s="206"/>
      <c r="OBD3116" s="206"/>
      <c r="OBE3116" s="206"/>
      <c r="OBF3116" s="206"/>
      <c r="OBG3116" s="206"/>
      <c r="OBH3116" s="206"/>
      <c r="OBI3116" s="206"/>
      <c r="OBJ3116" s="206"/>
      <c r="OBK3116" s="206"/>
      <c r="OBL3116" s="206"/>
      <c r="OBM3116" s="206"/>
      <c r="OBN3116" s="206"/>
      <c r="OBO3116" s="206"/>
      <c r="OBP3116" s="206"/>
      <c r="OBQ3116" s="206"/>
      <c r="OBR3116" s="206"/>
      <c r="OBS3116" s="206"/>
      <c r="OBT3116" s="206"/>
      <c r="OBU3116" s="206"/>
      <c r="OBV3116" s="206"/>
      <c r="OBW3116" s="206"/>
      <c r="OBX3116" s="206"/>
      <c r="OBY3116" s="206"/>
      <c r="OBZ3116" s="206"/>
      <c r="OCA3116" s="206"/>
      <c r="OCB3116" s="206"/>
      <c r="OCC3116" s="206"/>
      <c r="OCD3116" s="206"/>
      <c r="OCE3116" s="206"/>
      <c r="OCF3116" s="206"/>
      <c r="OCG3116" s="206"/>
      <c r="OCH3116" s="206"/>
      <c r="OCI3116" s="206"/>
      <c r="OCJ3116" s="206"/>
      <c r="OCK3116" s="206"/>
      <c r="OCL3116" s="206"/>
      <c r="OCM3116" s="206"/>
      <c r="OCN3116" s="206"/>
      <c r="OCO3116" s="206"/>
      <c r="OCP3116" s="206"/>
      <c r="OCQ3116" s="206"/>
      <c r="OCR3116" s="206"/>
      <c r="OCS3116" s="206"/>
      <c r="OCT3116" s="206"/>
      <c r="OCU3116" s="206"/>
      <c r="OCV3116" s="206"/>
      <c r="OCW3116" s="206"/>
      <c r="OCX3116" s="206"/>
      <c r="OCY3116" s="206"/>
      <c r="OCZ3116" s="206"/>
      <c r="ODA3116" s="206"/>
      <c r="ODB3116" s="206"/>
      <c r="ODC3116" s="206"/>
      <c r="ODD3116" s="206"/>
      <c r="ODE3116" s="206"/>
      <c r="ODF3116" s="206"/>
      <c r="ODG3116" s="206"/>
      <c r="ODH3116" s="206"/>
      <c r="ODI3116" s="206"/>
      <c r="ODJ3116" s="206"/>
      <c r="ODK3116" s="206"/>
      <c r="ODL3116" s="206"/>
      <c r="ODM3116" s="206"/>
      <c r="ODN3116" s="206"/>
      <c r="ODO3116" s="206"/>
      <c r="ODP3116" s="206"/>
      <c r="ODQ3116" s="206"/>
      <c r="ODR3116" s="206"/>
      <c r="ODS3116" s="206"/>
      <c r="ODT3116" s="206"/>
      <c r="ODU3116" s="206"/>
      <c r="ODV3116" s="206"/>
      <c r="ODW3116" s="206"/>
      <c r="ODX3116" s="206"/>
      <c r="ODY3116" s="206"/>
      <c r="ODZ3116" s="206"/>
      <c r="OEA3116" s="206"/>
      <c r="OEB3116" s="206"/>
      <c r="OEC3116" s="206"/>
      <c r="OED3116" s="206"/>
      <c r="OEE3116" s="206"/>
      <c r="OEF3116" s="206"/>
      <c r="OEG3116" s="206"/>
      <c r="OEH3116" s="206"/>
      <c r="OEI3116" s="206"/>
      <c r="OEJ3116" s="206"/>
      <c r="OEK3116" s="206"/>
      <c r="OEL3116" s="206"/>
      <c r="OEM3116" s="206"/>
      <c r="OEN3116" s="206"/>
      <c r="OEO3116" s="206"/>
      <c r="OEP3116" s="206"/>
      <c r="OEQ3116" s="206"/>
      <c r="OER3116" s="206"/>
      <c r="OES3116" s="206"/>
      <c r="OET3116" s="206"/>
      <c r="OEU3116" s="206"/>
      <c r="OEV3116" s="206"/>
      <c r="OEW3116" s="206"/>
      <c r="OEX3116" s="206"/>
      <c r="OEY3116" s="206"/>
      <c r="OEZ3116" s="206"/>
      <c r="OFA3116" s="206"/>
      <c r="OFB3116" s="206"/>
      <c r="OFC3116" s="206"/>
      <c r="OFD3116" s="206"/>
      <c r="OFE3116" s="206"/>
      <c r="OFF3116" s="206"/>
      <c r="OFG3116" s="206"/>
      <c r="OFH3116" s="206"/>
      <c r="OFI3116" s="206"/>
      <c r="OFJ3116" s="206"/>
      <c r="OFK3116" s="206"/>
      <c r="OFL3116" s="206"/>
      <c r="OFM3116" s="206"/>
      <c r="OFN3116" s="206"/>
      <c r="OFO3116" s="206"/>
      <c r="OFP3116" s="206"/>
      <c r="OFQ3116" s="206"/>
      <c r="OFR3116" s="206"/>
      <c r="OFS3116" s="206"/>
      <c r="OFT3116" s="206"/>
      <c r="OFU3116" s="206"/>
      <c r="OFV3116" s="206"/>
      <c r="OFW3116" s="206"/>
      <c r="OFX3116" s="206"/>
      <c r="OFY3116" s="206"/>
      <c r="OFZ3116" s="206"/>
      <c r="OGA3116" s="206"/>
      <c r="OGB3116" s="206"/>
      <c r="OGC3116" s="206"/>
      <c r="OGD3116" s="206"/>
      <c r="OGE3116" s="206"/>
      <c r="OGF3116" s="206"/>
      <c r="OGG3116" s="206"/>
      <c r="OGH3116" s="206"/>
      <c r="OGI3116" s="206"/>
      <c r="OGJ3116" s="206"/>
      <c r="OGK3116" s="206"/>
      <c r="OGL3116" s="206"/>
      <c r="OGM3116" s="206"/>
      <c r="OGN3116" s="206"/>
      <c r="OGO3116" s="206"/>
      <c r="OGP3116" s="206"/>
      <c r="OGQ3116" s="206"/>
      <c r="OGR3116" s="206"/>
      <c r="OGS3116" s="206"/>
      <c r="OGT3116" s="206"/>
      <c r="OGU3116" s="206"/>
      <c r="OGV3116" s="206"/>
      <c r="OGW3116" s="206"/>
      <c r="OGX3116" s="206"/>
      <c r="OGY3116" s="206"/>
      <c r="OGZ3116" s="206"/>
      <c r="OHA3116" s="206"/>
      <c r="OHB3116" s="206"/>
      <c r="OHC3116" s="206"/>
      <c r="OHD3116" s="206"/>
      <c r="OHE3116" s="206"/>
      <c r="OHF3116" s="206"/>
      <c r="OHG3116" s="206"/>
      <c r="OHH3116" s="206"/>
      <c r="OHI3116" s="206"/>
      <c r="OHJ3116" s="206"/>
      <c r="OHK3116" s="206"/>
      <c r="OHL3116" s="206"/>
      <c r="OHM3116" s="206"/>
      <c r="OHN3116" s="206"/>
      <c r="OHO3116" s="206"/>
      <c r="OHP3116" s="206"/>
      <c r="OHQ3116" s="206"/>
      <c r="OHR3116" s="206"/>
      <c r="OHS3116" s="206"/>
      <c r="OHT3116" s="206"/>
      <c r="OHU3116" s="206"/>
      <c r="OHV3116" s="206"/>
      <c r="OHW3116" s="206"/>
      <c r="OHX3116" s="206"/>
      <c r="OHY3116" s="206"/>
      <c r="OHZ3116" s="206"/>
      <c r="OIA3116" s="206"/>
      <c r="OIB3116" s="206"/>
      <c r="OIC3116" s="206"/>
      <c r="OID3116" s="206"/>
      <c r="OIE3116" s="206"/>
      <c r="OIF3116" s="206"/>
      <c r="OIG3116" s="206"/>
      <c r="OIH3116" s="206"/>
      <c r="OII3116" s="206"/>
      <c r="OIJ3116" s="206"/>
      <c r="OIK3116" s="206"/>
      <c r="OIL3116" s="206"/>
      <c r="OIM3116" s="206"/>
      <c r="OIN3116" s="206"/>
      <c r="OIO3116" s="206"/>
      <c r="OIP3116" s="206"/>
      <c r="OIQ3116" s="206"/>
      <c r="OIR3116" s="206"/>
      <c r="OIS3116" s="206"/>
      <c r="OIT3116" s="206"/>
      <c r="OIU3116" s="206"/>
      <c r="OIV3116" s="206"/>
      <c r="OIW3116" s="206"/>
      <c r="OIX3116" s="206"/>
      <c r="OIY3116" s="206"/>
      <c r="OIZ3116" s="206"/>
      <c r="OJA3116" s="206"/>
      <c r="OJB3116" s="206"/>
      <c r="OJC3116" s="206"/>
      <c r="OJD3116" s="206"/>
      <c r="OJE3116" s="206"/>
      <c r="OJF3116" s="206"/>
      <c r="OJG3116" s="206"/>
      <c r="OJH3116" s="206"/>
      <c r="OJI3116" s="206"/>
      <c r="OJJ3116" s="206"/>
      <c r="OJK3116" s="206"/>
      <c r="OJL3116" s="206"/>
      <c r="OJM3116" s="206"/>
      <c r="OJN3116" s="206"/>
      <c r="OJO3116" s="206"/>
      <c r="OJP3116" s="206"/>
      <c r="OJQ3116" s="206"/>
      <c r="OJR3116" s="206"/>
      <c r="OJS3116" s="206"/>
      <c r="OJT3116" s="206"/>
      <c r="OJU3116" s="206"/>
      <c r="OJV3116" s="206"/>
      <c r="OJW3116" s="206"/>
      <c r="OJX3116" s="206"/>
      <c r="OJY3116" s="206"/>
      <c r="OJZ3116" s="206"/>
      <c r="OKA3116" s="206"/>
      <c r="OKB3116" s="206"/>
      <c r="OKC3116" s="206"/>
      <c r="OKD3116" s="206"/>
      <c r="OKE3116" s="206"/>
      <c r="OKF3116" s="206"/>
      <c r="OKG3116" s="206"/>
      <c r="OKH3116" s="206"/>
      <c r="OKI3116" s="206"/>
      <c r="OKJ3116" s="206"/>
      <c r="OKK3116" s="206"/>
      <c r="OKL3116" s="206"/>
      <c r="OKM3116" s="206"/>
      <c r="OKN3116" s="206"/>
      <c r="OKO3116" s="206"/>
      <c r="OKP3116" s="206"/>
      <c r="OKQ3116" s="206"/>
      <c r="OKR3116" s="206"/>
      <c r="OKS3116" s="206"/>
      <c r="OKT3116" s="206"/>
      <c r="OKU3116" s="206"/>
      <c r="OKV3116" s="206"/>
      <c r="OKW3116" s="206"/>
      <c r="OKX3116" s="206"/>
      <c r="OKY3116" s="206"/>
      <c r="OKZ3116" s="206"/>
      <c r="OLA3116" s="206"/>
      <c r="OLB3116" s="206"/>
      <c r="OLC3116" s="206"/>
      <c r="OLD3116" s="206"/>
      <c r="OLE3116" s="206"/>
      <c r="OLF3116" s="206"/>
      <c r="OLG3116" s="206"/>
      <c r="OLH3116" s="206"/>
      <c r="OLI3116" s="206"/>
      <c r="OLJ3116" s="206"/>
      <c r="OLK3116" s="206"/>
      <c r="OLL3116" s="206"/>
      <c r="OLM3116" s="206"/>
      <c r="OLN3116" s="206"/>
      <c r="OLO3116" s="206"/>
      <c r="OLP3116" s="206"/>
      <c r="OLQ3116" s="206"/>
      <c r="OLR3116" s="206"/>
      <c r="OLS3116" s="206"/>
      <c r="OLT3116" s="206"/>
      <c r="OLU3116" s="206"/>
      <c r="OLV3116" s="206"/>
      <c r="OLW3116" s="206"/>
      <c r="OLX3116" s="206"/>
      <c r="OLY3116" s="206"/>
      <c r="OLZ3116" s="206"/>
      <c r="OMA3116" s="206"/>
      <c r="OMB3116" s="206"/>
      <c r="OMC3116" s="206"/>
      <c r="OMD3116" s="206"/>
      <c r="OME3116" s="206"/>
      <c r="OMF3116" s="206"/>
      <c r="OMG3116" s="206"/>
      <c r="OMH3116" s="206"/>
      <c r="OMI3116" s="206"/>
      <c r="OMJ3116" s="206"/>
      <c r="OMK3116" s="206"/>
      <c r="OML3116" s="206"/>
      <c r="OMM3116" s="206"/>
      <c r="OMN3116" s="206"/>
      <c r="OMO3116" s="206"/>
      <c r="OMP3116" s="206"/>
      <c r="OMQ3116" s="206"/>
      <c r="OMR3116" s="206"/>
      <c r="OMS3116" s="206"/>
      <c r="OMT3116" s="206"/>
      <c r="OMU3116" s="206"/>
      <c r="OMV3116" s="206"/>
      <c r="OMW3116" s="206"/>
      <c r="OMX3116" s="206"/>
      <c r="OMY3116" s="206"/>
      <c r="OMZ3116" s="206"/>
      <c r="ONA3116" s="206"/>
      <c r="ONB3116" s="206"/>
      <c r="ONC3116" s="206"/>
      <c r="OND3116" s="206"/>
      <c r="ONE3116" s="206"/>
      <c r="ONF3116" s="206"/>
      <c r="ONG3116" s="206"/>
      <c r="ONH3116" s="206"/>
      <c r="ONI3116" s="206"/>
      <c r="ONJ3116" s="206"/>
      <c r="ONK3116" s="206"/>
      <c r="ONL3116" s="206"/>
      <c r="ONM3116" s="206"/>
      <c r="ONN3116" s="206"/>
      <c r="ONO3116" s="206"/>
      <c r="ONP3116" s="206"/>
      <c r="ONQ3116" s="206"/>
      <c r="ONR3116" s="206"/>
      <c r="ONS3116" s="206"/>
      <c r="ONT3116" s="206"/>
      <c r="ONU3116" s="206"/>
      <c r="ONV3116" s="206"/>
      <c r="ONW3116" s="206"/>
      <c r="ONX3116" s="206"/>
      <c r="ONY3116" s="206"/>
      <c r="ONZ3116" s="206"/>
      <c r="OOA3116" s="206"/>
      <c r="OOB3116" s="206"/>
      <c r="OOC3116" s="206"/>
      <c r="OOD3116" s="206"/>
      <c r="OOE3116" s="206"/>
      <c r="OOF3116" s="206"/>
      <c r="OOG3116" s="206"/>
      <c r="OOH3116" s="206"/>
      <c r="OOI3116" s="206"/>
      <c r="OOJ3116" s="206"/>
      <c r="OOK3116" s="206"/>
      <c r="OOL3116" s="206"/>
      <c r="OOM3116" s="206"/>
      <c r="OON3116" s="206"/>
      <c r="OOO3116" s="206"/>
      <c r="OOP3116" s="206"/>
      <c r="OOQ3116" s="206"/>
      <c r="OOR3116" s="206"/>
      <c r="OOS3116" s="206"/>
      <c r="OOT3116" s="206"/>
      <c r="OOU3116" s="206"/>
      <c r="OOV3116" s="206"/>
      <c r="OOW3116" s="206"/>
      <c r="OOX3116" s="206"/>
      <c r="OOY3116" s="206"/>
      <c r="OOZ3116" s="206"/>
      <c r="OPA3116" s="206"/>
      <c r="OPB3116" s="206"/>
      <c r="OPC3116" s="206"/>
      <c r="OPD3116" s="206"/>
      <c r="OPE3116" s="206"/>
      <c r="OPF3116" s="206"/>
      <c r="OPG3116" s="206"/>
      <c r="OPH3116" s="206"/>
      <c r="OPI3116" s="206"/>
      <c r="OPJ3116" s="206"/>
      <c r="OPK3116" s="206"/>
      <c r="OPL3116" s="206"/>
      <c r="OPM3116" s="206"/>
      <c r="OPN3116" s="206"/>
      <c r="OPO3116" s="206"/>
      <c r="OPP3116" s="206"/>
      <c r="OPQ3116" s="206"/>
      <c r="OPR3116" s="206"/>
      <c r="OPS3116" s="206"/>
      <c r="OPT3116" s="206"/>
      <c r="OPU3116" s="206"/>
      <c r="OPV3116" s="206"/>
      <c r="OPW3116" s="206"/>
      <c r="OPX3116" s="206"/>
      <c r="OPY3116" s="206"/>
      <c r="OPZ3116" s="206"/>
      <c r="OQA3116" s="206"/>
      <c r="OQB3116" s="206"/>
      <c r="OQC3116" s="206"/>
      <c r="OQD3116" s="206"/>
      <c r="OQE3116" s="206"/>
      <c r="OQF3116" s="206"/>
      <c r="OQG3116" s="206"/>
      <c r="OQH3116" s="206"/>
      <c r="OQI3116" s="206"/>
      <c r="OQJ3116" s="206"/>
      <c r="OQK3116" s="206"/>
      <c r="OQL3116" s="206"/>
      <c r="OQM3116" s="206"/>
      <c r="OQN3116" s="206"/>
      <c r="OQO3116" s="206"/>
      <c r="OQP3116" s="206"/>
      <c r="OQQ3116" s="206"/>
      <c r="OQR3116" s="206"/>
      <c r="OQS3116" s="206"/>
      <c r="OQT3116" s="206"/>
      <c r="OQU3116" s="206"/>
      <c r="OQV3116" s="206"/>
      <c r="OQW3116" s="206"/>
      <c r="OQX3116" s="206"/>
      <c r="OQY3116" s="206"/>
      <c r="OQZ3116" s="206"/>
      <c r="ORA3116" s="206"/>
      <c r="ORB3116" s="206"/>
      <c r="ORC3116" s="206"/>
      <c r="ORD3116" s="206"/>
      <c r="ORE3116" s="206"/>
      <c r="ORF3116" s="206"/>
      <c r="ORG3116" s="206"/>
      <c r="ORH3116" s="206"/>
      <c r="ORI3116" s="206"/>
      <c r="ORJ3116" s="206"/>
      <c r="ORK3116" s="206"/>
      <c r="ORL3116" s="206"/>
      <c r="ORM3116" s="206"/>
      <c r="ORN3116" s="206"/>
      <c r="ORO3116" s="206"/>
      <c r="ORP3116" s="206"/>
      <c r="ORQ3116" s="206"/>
      <c r="ORR3116" s="206"/>
      <c r="ORS3116" s="206"/>
      <c r="ORT3116" s="206"/>
      <c r="ORU3116" s="206"/>
      <c r="ORV3116" s="206"/>
      <c r="ORW3116" s="206"/>
      <c r="ORX3116" s="206"/>
      <c r="ORY3116" s="206"/>
      <c r="ORZ3116" s="206"/>
      <c r="OSA3116" s="206"/>
      <c r="OSB3116" s="206"/>
      <c r="OSC3116" s="206"/>
      <c r="OSD3116" s="206"/>
      <c r="OSE3116" s="206"/>
      <c r="OSF3116" s="206"/>
      <c r="OSG3116" s="206"/>
      <c r="OSH3116" s="206"/>
      <c r="OSI3116" s="206"/>
      <c r="OSJ3116" s="206"/>
      <c r="OSK3116" s="206"/>
      <c r="OSL3116" s="206"/>
      <c r="OSM3116" s="206"/>
      <c r="OSN3116" s="206"/>
      <c r="OSO3116" s="206"/>
      <c r="OSP3116" s="206"/>
      <c r="OSQ3116" s="206"/>
      <c r="OSR3116" s="206"/>
      <c r="OSS3116" s="206"/>
      <c r="OST3116" s="206"/>
      <c r="OSU3116" s="206"/>
      <c r="OSV3116" s="206"/>
      <c r="OSW3116" s="206"/>
      <c r="OSX3116" s="206"/>
      <c r="OSY3116" s="206"/>
      <c r="OSZ3116" s="206"/>
      <c r="OTA3116" s="206"/>
      <c r="OTB3116" s="206"/>
      <c r="OTC3116" s="206"/>
      <c r="OTD3116" s="206"/>
      <c r="OTE3116" s="206"/>
      <c r="OTF3116" s="206"/>
      <c r="OTG3116" s="206"/>
      <c r="OTH3116" s="206"/>
      <c r="OTI3116" s="206"/>
      <c r="OTJ3116" s="206"/>
      <c r="OTK3116" s="206"/>
      <c r="OTL3116" s="206"/>
      <c r="OTM3116" s="206"/>
      <c r="OTN3116" s="206"/>
      <c r="OTO3116" s="206"/>
      <c r="OTP3116" s="206"/>
      <c r="OTQ3116" s="206"/>
      <c r="OTR3116" s="206"/>
      <c r="OTS3116" s="206"/>
      <c r="OTT3116" s="206"/>
      <c r="OTU3116" s="206"/>
      <c r="OTV3116" s="206"/>
      <c r="OTW3116" s="206"/>
      <c r="OTX3116" s="206"/>
      <c r="OTY3116" s="206"/>
      <c r="OTZ3116" s="206"/>
      <c r="OUA3116" s="206"/>
      <c r="OUB3116" s="206"/>
      <c r="OUC3116" s="206"/>
      <c r="OUD3116" s="206"/>
      <c r="OUE3116" s="206"/>
      <c r="OUF3116" s="206"/>
      <c r="OUG3116" s="206"/>
      <c r="OUH3116" s="206"/>
      <c r="OUI3116" s="206"/>
      <c r="OUJ3116" s="206"/>
      <c r="OUK3116" s="206"/>
      <c r="OUL3116" s="206"/>
      <c r="OUM3116" s="206"/>
      <c r="OUN3116" s="206"/>
      <c r="OUO3116" s="206"/>
      <c r="OUP3116" s="206"/>
      <c r="OUQ3116" s="206"/>
      <c r="OUR3116" s="206"/>
      <c r="OUS3116" s="206"/>
      <c r="OUT3116" s="206"/>
      <c r="OUU3116" s="206"/>
      <c r="OUV3116" s="206"/>
      <c r="OUW3116" s="206"/>
      <c r="OUX3116" s="206"/>
      <c r="OUY3116" s="206"/>
      <c r="OUZ3116" s="206"/>
      <c r="OVA3116" s="206"/>
      <c r="OVB3116" s="206"/>
      <c r="OVC3116" s="206"/>
      <c r="OVD3116" s="206"/>
      <c r="OVE3116" s="206"/>
      <c r="OVF3116" s="206"/>
      <c r="OVG3116" s="206"/>
      <c r="OVH3116" s="206"/>
      <c r="OVI3116" s="206"/>
      <c r="OVJ3116" s="206"/>
      <c r="OVK3116" s="206"/>
      <c r="OVL3116" s="206"/>
      <c r="OVM3116" s="206"/>
      <c r="OVN3116" s="206"/>
      <c r="OVO3116" s="206"/>
      <c r="OVP3116" s="206"/>
      <c r="OVQ3116" s="206"/>
      <c r="OVR3116" s="206"/>
      <c r="OVS3116" s="206"/>
      <c r="OVT3116" s="206"/>
      <c r="OVU3116" s="206"/>
      <c r="OVV3116" s="206"/>
      <c r="OVW3116" s="206"/>
      <c r="OVX3116" s="206"/>
      <c r="OVY3116" s="206"/>
      <c r="OVZ3116" s="206"/>
      <c r="OWA3116" s="206"/>
      <c r="OWB3116" s="206"/>
      <c r="OWC3116" s="206"/>
      <c r="OWD3116" s="206"/>
      <c r="OWE3116" s="206"/>
      <c r="OWF3116" s="206"/>
      <c r="OWG3116" s="206"/>
      <c r="OWH3116" s="206"/>
      <c r="OWI3116" s="206"/>
      <c r="OWJ3116" s="206"/>
      <c r="OWK3116" s="206"/>
      <c r="OWL3116" s="206"/>
      <c r="OWM3116" s="206"/>
      <c r="OWN3116" s="206"/>
      <c r="OWO3116" s="206"/>
      <c r="OWP3116" s="206"/>
      <c r="OWQ3116" s="206"/>
      <c r="OWR3116" s="206"/>
      <c r="OWS3116" s="206"/>
      <c r="OWT3116" s="206"/>
      <c r="OWU3116" s="206"/>
      <c r="OWV3116" s="206"/>
      <c r="OWW3116" s="206"/>
      <c r="OWX3116" s="206"/>
      <c r="OWY3116" s="206"/>
      <c r="OWZ3116" s="206"/>
      <c r="OXA3116" s="206"/>
      <c r="OXB3116" s="206"/>
      <c r="OXC3116" s="206"/>
      <c r="OXD3116" s="206"/>
      <c r="OXE3116" s="206"/>
      <c r="OXF3116" s="206"/>
      <c r="OXG3116" s="206"/>
      <c r="OXH3116" s="206"/>
      <c r="OXI3116" s="206"/>
      <c r="OXJ3116" s="206"/>
      <c r="OXK3116" s="206"/>
      <c r="OXL3116" s="206"/>
      <c r="OXM3116" s="206"/>
      <c r="OXN3116" s="206"/>
      <c r="OXO3116" s="206"/>
      <c r="OXP3116" s="206"/>
      <c r="OXQ3116" s="206"/>
      <c r="OXR3116" s="206"/>
      <c r="OXS3116" s="206"/>
      <c r="OXT3116" s="206"/>
      <c r="OXU3116" s="206"/>
      <c r="OXV3116" s="206"/>
      <c r="OXW3116" s="206"/>
      <c r="OXX3116" s="206"/>
      <c r="OXY3116" s="206"/>
      <c r="OXZ3116" s="206"/>
      <c r="OYA3116" s="206"/>
      <c r="OYB3116" s="206"/>
      <c r="OYC3116" s="206"/>
      <c r="OYD3116" s="206"/>
      <c r="OYE3116" s="206"/>
      <c r="OYF3116" s="206"/>
      <c r="OYG3116" s="206"/>
      <c r="OYH3116" s="206"/>
      <c r="OYI3116" s="206"/>
      <c r="OYJ3116" s="206"/>
      <c r="OYK3116" s="206"/>
      <c r="OYL3116" s="206"/>
      <c r="OYM3116" s="206"/>
      <c r="OYN3116" s="206"/>
      <c r="OYO3116" s="206"/>
      <c r="OYP3116" s="206"/>
      <c r="OYQ3116" s="206"/>
      <c r="OYR3116" s="206"/>
      <c r="OYS3116" s="206"/>
      <c r="OYT3116" s="206"/>
      <c r="OYU3116" s="206"/>
      <c r="OYV3116" s="206"/>
      <c r="OYW3116" s="206"/>
      <c r="OYX3116" s="206"/>
      <c r="OYY3116" s="206"/>
      <c r="OYZ3116" s="206"/>
      <c r="OZA3116" s="206"/>
      <c r="OZB3116" s="206"/>
      <c r="OZC3116" s="206"/>
      <c r="OZD3116" s="206"/>
      <c r="OZE3116" s="206"/>
      <c r="OZF3116" s="206"/>
      <c r="OZG3116" s="206"/>
      <c r="OZH3116" s="206"/>
      <c r="OZI3116" s="206"/>
      <c r="OZJ3116" s="206"/>
      <c r="OZK3116" s="206"/>
      <c r="OZL3116" s="206"/>
      <c r="OZM3116" s="206"/>
      <c r="OZN3116" s="206"/>
      <c r="OZO3116" s="206"/>
      <c r="OZP3116" s="206"/>
      <c r="OZQ3116" s="206"/>
      <c r="OZR3116" s="206"/>
      <c r="OZS3116" s="206"/>
      <c r="OZT3116" s="206"/>
      <c r="OZU3116" s="206"/>
      <c r="OZV3116" s="206"/>
      <c r="OZW3116" s="206"/>
      <c r="OZX3116" s="206"/>
      <c r="OZY3116" s="206"/>
      <c r="OZZ3116" s="206"/>
      <c r="PAA3116" s="206"/>
      <c r="PAB3116" s="206"/>
      <c r="PAC3116" s="206"/>
      <c r="PAD3116" s="206"/>
      <c r="PAE3116" s="206"/>
      <c r="PAF3116" s="206"/>
      <c r="PAG3116" s="206"/>
      <c r="PAH3116" s="206"/>
      <c r="PAI3116" s="206"/>
      <c r="PAJ3116" s="206"/>
      <c r="PAK3116" s="206"/>
      <c r="PAL3116" s="206"/>
      <c r="PAM3116" s="206"/>
      <c r="PAN3116" s="206"/>
      <c r="PAO3116" s="206"/>
      <c r="PAP3116" s="206"/>
      <c r="PAQ3116" s="206"/>
      <c r="PAR3116" s="206"/>
      <c r="PAS3116" s="206"/>
      <c r="PAT3116" s="206"/>
      <c r="PAU3116" s="206"/>
      <c r="PAV3116" s="206"/>
      <c r="PAW3116" s="206"/>
      <c r="PAX3116" s="206"/>
      <c r="PAY3116" s="206"/>
      <c r="PAZ3116" s="206"/>
      <c r="PBA3116" s="206"/>
      <c r="PBB3116" s="206"/>
      <c r="PBC3116" s="206"/>
      <c r="PBD3116" s="206"/>
      <c r="PBE3116" s="206"/>
      <c r="PBF3116" s="206"/>
      <c r="PBG3116" s="206"/>
      <c r="PBH3116" s="206"/>
      <c r="PBI3116" s="206"/>
      <c r="PBJ3116" s="206"/>
      <c r="PBK3116" s="206"/>
      <c r="PBL3116" s="206"/>
      <c r="PBM3116" s="206"/>
      <c r="PBN3116" s="206"/>
      <c r="PBO3116" s="206"/>
      <c r="PBP3116" s="206"/>
      <c r="PBQ3116" s="206"/>
      <c r="PBR3116" s="206"/>
      <c r="PBS3116" s="206"/>
      <c r="PBT3116" s="206"/>
      <c r="PBU3116" s="206"/>
      <c r="PBV3116" s="206"/>
      <c r="PBW3116" s="206"/>
      <c r="PBX3116" s="206"/>
      <c r="PBY3116" s="206"/>
      <c r="PBZ3116" s="206"/>
      <c r="PCA3116" s="206"/>
      <c r="PCB3116" s="206"/>
      <c r="PCC3116" s="206"/>
      <c r="PCD3116" s="206"/>
      <c r="PCE3116" s="206"/>
      <c r="PCF3116" s="206"/>
      <c r="PCG3116" s="206"/>
      <c r="PCH3116" s="206"/>
      <c r="PCI3116" s="206"/>
      <c r="PCJ3116" s="206"/>
      <c r="PCK3116" s="206"/>
      <c r="PCL3116" s="206"/>
      <c r="PCM3116" s="206"/>
      <c r="PCN3116" s="206"/>
      <c r="PCO3116" s="206"/>
      <c r="PCP3116" s="206"/>
      <c r="PCQ3116" s="206"/>
      <c r="PCR3116" s="206"/>
      <c r="PCS3116" s="206"/>
      <c r="PCT3116" s="206"/>
      <c r="PCU3116" s="206"/>
      <c r="PCV3116" s="206"/>
      <c r="PCW3116" s="206"/>
      <c r="PCX3116" s="206"/>
      <c r="PCY3116" s="206"/>
      <c r="PCZ3116" s="206"/>
      <c r="PDA3116" s="206"/>
      <c r="PDB3116" s="206"/>
      <c r="PDC3116" s="206"/>
      <c r="PDD3116" s="206"/>
      <c r="PDE3116" s="206"/>
      <c r="PDF3116" s="206"/>
      <c r="PDG3116" s="206"/>
      <c r="PDH3116" s="206"/>
      <c r="PDI3116" s="206"/>
      <c r="PDJ3116" s="206"/>
      <c r="PDK3116" s="206"/>
      <c r="PDL3116" s="206"/>
      <c r="PDM3116" s="206"/>
      <c r="PDN3116" s="206"/>
      <c r="PDO3116" s="206"/>
      <c r="PDP3116" s="206"/>
      <c r="PDQ3116" s="206"/>
      <c r="PDR3116" s="206"/>
      <c r="PDS3116" s="206"/>
      <c r="PDT3116" s="206"/>
      <c r="PDU3116" s="206"/>
      <c r="PDV3116" s="206"/>
      <c r="PDW3116" s="206"/>
      <c r="PDX3116" s="206"/>
      <c r="PDY3116" s="206"/>
      <c r="PDZ3116" s="206"/>
      <c r="PEA3116" s="206"/>
      <c r="PEB3116" s="206"/>
      <c r="PEC3116" s="206"/>
      <c r="PED3116" s="206"/>
      <c r="PEE3116" s="206"/>
      <c r="PEF3116" s="206"/>
      <c r="PEG3116" s="206"/>
      <c r="PEH3116" s="206"/>
      <c r="PEI3116" s="206"/>
      <c r="PEJ3116" s="206"/>
      <c r="PEK3116" s="206"/>
      <c r="PEL3116" s="206"/>
      <c r="PEM3116" s="206"/>
      <c r="PEN3116" s="206"/>
      <c r="PEO3116" s="206"/>
      <c r="PEP3116" s="206"/>
      <c r="PEQ3116" s="206"/>
      <c r="PER3116" s="206"/>
      <c r="PES3116" s="206"/>
      <c r="PET3116" s="206"/>
      <c r="PEU3116" s="206"/>
      <c r="PEV3116" s="206"/>
      <c r="PEW3116" s="206"/>
      <c r="PEX3116" s="206"/>
      <c r="PEY3116" s="206"/>
      <c r="PEZ3116" s="206"/>
      <c r="PFA3116" s="206"/>
      <c r="PFB3116" s="206"/>
      <c r="PFC3116" s="206"/>
      <c r="PFD3116" s="206"/>
      <c r="PFE3116" s="206"/>
      <c r="PFF3116" s="206"/>
      <c r="PFG3116" s="206"/>
      <c r="PFH3116" s="206"/>
      <c r="PFI3116" s="206"/>
      <c r="PFJ3116" s="206"/>
      <c r="PFK3116" s="206"/>
      <c r="PFL3116" s="206"/>
      <c r="PFM3116" s="206"/>
      <c r="PFN3116" s="206"/>
      <c r="PFO3116" s="206"/>
      <c r="PFP3116" s="206"/>
      <c r="PFQ3116" s="206"/>
      <c r="PFR3116" s="206"/>
      <c r="PFS3116" s="206"/>
      <c r="PFT3116" s="206"/>
      <c r="PFU3116" s="206"/>
      <c r="PFV3116" s="206"/>
      <c r="PFW3116" s="206"/>
      <c r="PFX3116" s="206"/>
      <c r="PFY3116" s="206"/>
      <c r="PFZ3116" s="206"/>
      <c r="PGA3116" s="206"/>
      <c r="PGB3116" s="206"/>
      <c r="PGC3116" s="206"/>
      <c r="PGD3116" s="206"/>
      <c r="PGE3116" s="206"/>
      <c r="PGF3116" s="206"/>
      <c r="PGG3116" s="206"/>
      <c r="PGH3116" s="206"/>
      <c r="PGI3116" s="206"/>
      <c r="PGJ3116" s="206"/>
      <c r="PGK3116" s="206"/>
      <c r="PGL3116" s="206"/>
      <c r="PGM3116" s="206"/>
      <c r="PGN3116" s="206"/>
      <c r="PGO3116" s="206"/>
      <c r="PGP3116" s="206"/>
      <c r="PGQ3116" s="206"/>
      <c r="PGR3116" s="206"/>
      <c r="PGS3116" s="206"/>
      <c r="PGT3116" s="206"/>
      <c r="PGU3116" s="206"/>
      <c r="PGV3116" s="206"/>
      <c r="PGW3116" s="206"/>
      <c r="PGX3116" s="206"/>
      <c r="PGY3116" s="206"/>
      <c r="PGZ3116" s="206"/>
      <c r="PHA3116" s="206"/>
      <c r="PHB3116" s="206"/>
      <c r="PHC3116" s="206"/>
      <c r="PHD3116" s="206"/>
      <c r="PHE3116" s="206"/>
      <c r="PHF3116" s="206"/>
      <c r="PHG3116" s="206"/>
      <c r="PHH3116" s="206"/>
      <c r="PHI3116" s="206"/>
      <c r="PHJ3116" s="206"/>
      <c r="PHK3116" s="206"/>
      <c r="PHL3116" s="206"/>
      <c r="PHM3116" s="206"/>
      <c r="PHN3116" s="206"/>
      <c r="PHO3116" s="206"/>
      <c r="PHP3116" s="206"/>
      <c r="PHQ3116" s="206"/>
      <c r="PHR3116" s="206"/>
      <c r="PHS3116" s="206"/>
      <c r="PHT3116" s="206"/>
      <c r="PHU3116" s="206"/>
      <c r="PHV3116" s="206"/>
      <c r="PHW3116" s="206"/>
      <c r="PHX3116" s="206"/>
      <c r="PHY3116" s="206"/>
      <c r="PHZ3116" s="206"/>
      <c r="PIA3116" s="206"/>
      <c r="PIB3116" s="206"/>
      <c r="PIC3116" s="206"/>
      <c r="PID3116" s="206"/>
      <c r="PIE3116" s="206"/>
      <c r="PIF3116" s="206"/>
      <c r="PIG3116" s="206"/>
      <c r="PIH3116" s="206"/>
      <c r="PII3116" s="206"/>
      <c r="PIJ3116" s="206"/>
      <c r="PIK3116" s="206"/>
      <c r="PIL3116" s="206"/>
      <c r="PIM3116" s="206"/>
      <c r="PIN3116" s="206"/>
      <c r="PIO3116" s="206"/>
      <c r="PIP3116" s="206"/>
      <c r="PIQ3116" s="206"/>
      <c r="PIR3116" s="206"/>
      <c r="PIS3116" s="206"/>
      <c r="PIT3116" s="206"/>
      <c r="PIU3116" s="206"/>
      <c r="PIV3116" s="206"/>
      <c r="PIW3116" s="206"/>
      <c r="PIX3116" s="206"/>
      <c r="PIY3116" s="206"/>
      <c r="PIZ3116" s="206"/>
      <c r="PJA3116" s="206"/>
      <c r="PJB3116" s="206"/>
      <c r="PJC3116" s="206"/>
      <c r="PJD3116" s="206"/>
      <c r="PJE3116" s="206"/>
      <c r="PJF3116" s="206"/>
      <c r="PJG3116" s="206"/>
      <c r="PJH3116" s="206"/>
      <c r="PJI3116" s="206"/>
      <c r="PJJ3116" s="206"/>
      <c r="PJK3116" s="206"/>
      <c r="PJL3116" s="206"/>
      <c r="PJM3116" s="206"/>
      <c r="PJN3116" s="206"/>
      <c r="PJO3116" s="206"/>
      <c r="PJP3116" s="206"/>
      <c r="PJQ3116" s="206"/>
      <c r="PJR3116" s="206"/>
      <c r="PJS3116" s="206"/>
      <c r="PJT3116" s="206"/>
      <c r="PJU3116" s="206"/>
      <c r="PJV3116" s="206"/>
      <c r="PJW3116" s="206"/>
      <c r="PJX3116" s="206"/>
      <c r="PJY3116" s="206"/>
      <c r="PJZ3116" s="206"/>
      <c r="PKA3116" s="206"/>
      <c r="PKB3116" s="206"/>
      <c r="PKC3116" s="206"/>
      <c r="PKD3116" s="206"/>
      <c r="PKE3116" s="206"/>
      <c r="PKF3116" s="206"/>
      <c r="PKG3116" s="206"/>
      <c r="PKH3116" s="206"/>
      <c r="PKI3116" s="206"/>
      <c r="PKJ3116" s="206"/>
      <c r="PKK3116" s="206"/>
      <c r="PKL3116" s="206"/>
      <c r="PKM3116" s="206"/>
      <c r="PKN3116" s="206"/>
      <c r="PKO3116" s="206"/>
      <c r="PKP3116" s="206"/>
      <c r="PKQ3116" s="206"/>
      <c r="PKR3116" s="206"/>
      <c r="PKS3116" s="206"/>
      <c r="PKT3116" s="206"/>
      <c r="PKU3116" s="206"/>
      <c r="PKV3116" s="206"/>
      <c r="PKW3116" s="206"/>
      <c r="PKX3116" s="206"/>
      <c r="PKY3116" s="206"/>
      <c r="PKZ3116" s="206"/>
      <c r="PLA3116" s="206"/>
      <c r="PLB3116" s="206"/>
      <c r="PLC3116" s="206"/>
      <c r="PLD3116" s="206"/>
      <c r="PLE3116" s="206"/>
      <c r="PLF3116" s="206"/>
      <c r="PLG3116" s="206"/>
      <c r="PLH3116" s="206"/>
      <c r="PLI3116" s="206"/>
      <c r="PLJ3116" s="206"/>
      <c r="PLK3116" s="206"/>
      <c r="PLL3116" s="206"/>
      <c r="PLM3116" s="206"/>
      <c r="PLN3116" s="206"/>
      <c r="PLO3116" s="206"/>
      <c r="PLP3116" s="206"/>
      <c r="PLQ3116" s="206"/>
      <c r="PLR3116" s="206"/>
      <c r="PLS3116" s="206"/>
      <c r="PLT3116" s="206"/>
      <c r="PLU3116" s="206"/>
      <c r="PLV3116" s="206"/>
      <c r="PLW3116" s="206"/>
      <c r="PLX3116" s="206"/>
      <c r="PLY3116" s="206"/>
      <c r="PLZ3116" s="206"/>
      <c r="PMA3116" s="206"/>
      <c r="PMB3116" s="206"/>
      <c r="PMC3116" s="206"/>
      <c r="PMD3116" s="206"/>
      <c r="PME3116" s="206"/>
      <c r="PMF3116" s="206"/>
      <c r="PMG3116" s="206"/>
      <c r="PMH3116" s="206"/>
      <c r="PMI3116" s="206"/>
      <c r="PMJ3116" s="206"/>
      <c r="PMK3116" s="206"/>
      <c r="PML3116" s="206"/>
      <c r="PMM3116" s="206"/>
      <c r="PMN3116" s="206"/>
      <c r="PMO3116" s="206"/>
      <c r="PMP3116" s="206"/>
      <c r="PMQ3116" s="206"/>
      <c r="PMR3116" s="206"/>
      <c r="PMS3116" s="206"/>
      <c r="PMT3116" s="206"/>
      <c r="PMU3116" s="206"/>
      <c r="PMV3116" s="206"/>
      <c r="PMW3116" s="206"/>
      <c r="PMX3116" s="206"/>
      <c r="PMY3116" s="206"/>
      <c r="PMZ3116" s="206"/>
      <c r="PNA3116" s="206"/>
      <c r="PNB3116" s="206"/>
      <c r="PNC3116" s="206"/>
      <c r="PND3116" s="206"/>
      <c r="PNE3116" s="206"/>
      <c r="PNF3116" s="206"/>
      <c r="PNG3116" s="206"/>
      <c r="PNH3116" s="206"/>
      <c r="PNI3116" s="206"/>
      <c r="PNJ3116" s="206"/>
      <c r="PNK3116" s="206"/>
      <c r="PNL3116" s="206"/>
      <c r="PNM3116" s="206"/>
      <c r="PNN3116" s="206"/>
      <c r="PNO3116" s="206"/>
      <c r="PNP3116" s="206"/>
      <c r="PNQ3116" s="206"/>
      <c r="PNR3116" s="206"/>
      <c r="PNS3116" s="206"/>
      <c r="PNT3116" s="206"/>
      <c r="PNU3116" s="206"/>
      <c r="PNV3116" s="206"/>
      <c r="PNW3116" s="206"/>
      <c r="PNX3116" s="206"/>
      <c r="PNY3116" s="206"/>
      <c r="PNZ3116" s="206"/>
      <c r="POA3116" s="206"/>
      <c r="POB3116" s="206"/>
      <c r="POC3116" s="206"/>
      <c r="POD3116" s="206"/>
      <c r="POE3116" s="206"/>
      <c r="POF3116" s="206"/>
      <c r="POG3116" s="206"/>
      <c r="POH3116" s="206"/>
      <c r="POI3116" s="206"/>
      <c r="POJ3116" s="206"/>
      <c r="POK3116" s="206"/>
      <c r="POL3116" s="206"/>
      <c r="POM3116" s="206"/>
      <c r="PON3116" s="206"/>
      <c r="POO3116" s="206"/>
      <c r="POP3116" s="206"/>
      <c r="POQ3116" s="206"/>
      <c r="POR3116" s="206"/>
      <c r="POS3116" s="206"/>
      <c r="POT3116" s="206"/>
      <c r="POU3116" s="206"/>
      <c r="POV3116" s="206"/>
      <c r="POW3116" s="206"/>
      <c r="POX3116" s="206"/>
      <c r="POY3116" s="206"/>
      <c r="POZ3116" s="206"/>
      <c r="PPA3116" s="206"/>
      <c r="PPB3116" s="206"/>
      <c r="PPC3116" s="206"/>
      <c r="PPD3116" s="206"/>
      <c r="PPE3116" s="206"/>
      <c r="PPF3116" s="206"/>
      <c r="PPG3116" s="206"/>
      <c r="PPH3116" s="206"/>
      <c r="PPI3116" s="206"/>
      <c r="PPJ3116" s="206"/>
      <c r="PPK3116" s="206"/>
      <c r="PPL3116" s="206"/>
      <c r="PPM3116" s="206"/>
      <c r="PPN3116" s="206"/>
      <c r="PPO3116" s="206"/>
      <c r="PPP3116" s="206"/>
      <c r="PPQ3116" s="206"/>
      <c r="PPR3116" s="206"/>
      <c r="PPS3116" s="206"/>
      <c r="PPT3116" s="206"/>
      <c r="PPU3116" s="206"/>
      <c r="PPV3116" s="206"/>
      <c r="PPW3116" s="206"/>
      <c r="PPX3116" s="206"/>
      <c r="PPY3116" s="206"/>
      <c r="PPZ3116" s="206"/>
      <c r="PQA3116" s="206"/>
      <c r="PQB3116" s="206"/>
      <c r="PQC3116" s="206"/>
      <c r="PQD3116" s="206"/>
      <c r="PQE3116" s="206"/>
      <c r="PQF3116" s="206"/>
      <c r="PQG3116" s="206"/>
      <c r="PQH3116" s="206"/>
      <c r="PQI3116" s="206"/>
      <c r="PQJ3116" s="206"/>
      <c r="PQK3116" s="206"/>
      <c r="PQL3116" s="206"/>
      <c r="PQM3116" s="206"/>
      <c r="PQN3116" s="206"/>
      <c r="PQO3116" s="206"/>
      <c r="PQP3116" s="206"/>
      <c r="PQQ3116" s="206"/>
      <c r="PQR3116" s="206"/>
      <c r="PQS3116" s="206"/>
      <c r="PQT3116" s="206"/>
      <c r="PQU3116" s="206"/>
      <c r="PQV3116" s="206"/>
      <c r="PQW3116" s="206"/>
      <c r="PQX3116" s="206"/>
      <c r="PQY3116" s="206"/>
      <c r="PQZ3116" s="206"/>
      <c r="PRA3116" s="206"/>
      <c r="PRB3116" s="206"/>
      <c r="PRC3116" s="206"/>
      <c r="PRD3116" s="206"/>
      <c r="PRE3116" s="206"/>
      <c r="PRF3116" s="206"/>
      <c r="PRG3116" s="206"/>
      <c r="PRH3116" s="206"/>
      <c r="PRI3116" s="206"/>
      <c r="PRJ3116" s="206"/>
      <c r="PRK3116" s="206"/>
      <c r="PRL3116" s="206"/>
      <c r="PRM3116" s="206"/>
      <c r="PRN3116" s="206"/>
      <c r="PRO3116" s="206"/>
      <c r="PRP3116" s="206"/>
      <c r="PRQ3116" s="206"/>
      <c r="PRR3116" s="206"/>
      <c r="PRS3116" s="206"/>
      <c r="PRT3116" s="206"/>
      <c r="PRU3116" s="206"/>
      <c r="PRV3116" s="206"/>
      <c r="PRW3116" s="206"/>
      <c r="PRX3116" s="206"/>
      <c r="PRY3116" s="206"/>
      <c r="PRZ3116" s="206"/>
      <c r="PSA3116" s="206"/>
      <c r="PSB3116" s="206"/>
      <c r="PSC3116" s="206"/>
      <c r="PSD3116" s="206"/>
      <c r="PSE3116" s="206"/>
      <c r="PSF3116" s="206"/>
      <c r="PSG3116" s="206"/>
      <c r="PSH3116" s="206"/>
      <c r="PSI3116" s="206"/>
      <c r="PSJ3116" s="206"/>
      <c r="PSK3116" s="206"/>
      <c r="PSL3116" s="206"/>
      <c r="PSM3116" s="206"/>
      <c r="PSN3116" s="206"/>
      <c r="PSO3116" s="206"/>
      <c r="PSP3116" s="206"/>
      <c r="PSQ3116" s="206"/>
      <c r="PSR3116" s="206"/>
      <c r="PSS3116" s="206"/>
      <c r="PST3116" s="206"/>
      <c r="PSU3116" s="206"/>
      <c r="PSV3116" s="206"/>
      <c r="PSW3116" s="206"/>
      <c r="PSX3116" s="206"/>
      <c r="PSY3116" s="206"/>
      <c r="PSZ3116" s="206"/>
      <c r="PTA3116" s="206"/>
      <c r="PTB3116" s="206"/>
      <c r="PTC3116" s="206"/>
      <c r="PTD3116" s="206"/>
      <c r="PTE3116" s="206"/>
      <c r="PTF3116" s="206"/>
      <c r="PTG3116" s="206"/>
      <c r="PTH3116" s="206"/>
      <c r="PTI3116" s="206"/>
      <c r="PTJ3116" s="206"/>
      <c r="PTK3116" s="206"/>
      <c r="PTL3116" s="206"/>
      <c r="PTM3116" s="206"/>
      <c r="PTN3116" s="206"/>
      <c r="PTO3116" s="206"/>
      <c r="PTP3116" s="206"/>
      <c r="PTQ3116" s="206"/>
      <c r="PTR3116" s="206"/>
      <c r="PTS3116" s="206"/>
      <c r="PTT3116" s="206"/>
      <c r="PTU3116" s="206"/>
      <c r="PTV3116" s="206"/>
      <c r="PTW3116" s="206"/>
      <c r="PTX3116" s="206"/>
      <c r="PTY3116" s="206"/>
      <c r="PTZ3116" s="206"/>
      <c r="PUA3116" s="206"/>
      <c r="PUB3116" s="206"/>
      <c r="PUC3116" s="206"/>
      <c r="PUD3116" s="206"/>
      <c r="PUE3116" s="206"/>
      <c r="PUF3116" s="206"/>
      <c r="PUG3116" s="206"/>
      <c r="PUH3116" s="206"/>
      <c r="PUI3116" s="206"/>
      <c r="PUJ3116" s="206"/>
      <c r="PUK3116" s="206"/>
      <c r="PUL3116" s="206"/>
      <c r="PUM3116" s="206"/>
      <c r="PUN3116" s="206"/>
      <c r="PUO3116" s="206"/>
      <c r="PUP3116" s="206"/>
      <c r="PUQ3116" s="206"/>
      <c r="PUR3116" s="206"/>
      <c r="PUS3116" s="206"/>
      <c r="PUT3116" s="206"/>
      <c r="PUU3116" s="206"/>
      <c r="PUV3116" s="206"/>
      <c r="PUW3116" s="206"/>
      <c r="PUX3116" s="206"/>
      <c r="PUY3116" s="206"/>
      <c r="PUZ3116" s="206"/>
      <c r="PVA3116" s="206"/>
      <c r="PVB3116" s="206"/>
      <c r="PVC3116" s="206"/>
      <c r="PVD3116" s="206"/>
      <c r="PVE3116" s="206"/>
      <c r="PVF3116" s="206"/>
      <c r="PVG3116" s="206"/>
      <c r="PVH3116" s="206"/>
      <c r="PVI3116" s="206"/>
      <c r="PVJ3116" s="206"/>
      <c r="PVK3116" s="206"/>
      <c r="PVL3116" s="206"/>
      <c r="PVM3116" s="206"/>
      <c r="PVN3116" s="206"/>
      <c r="PVO3116" s="206"/>
      <c r="PVP3116" s="206"/>
      <c r="PVQ3116" s="206"/>
      <c r="PVR3116" s="206"/>
      <c r="PVS3116" s="206"/>
      <c r="PVT3116" s="206"/>
      <c r="PVU3116" s="206"/>
      <c r="PVV3116" s="206"/>
      <c r="PVW3116" s="206"/>
      <c r="PVX3116" s="206"/>
      <c r="PVY3116" s="206"/>
      <c r="PVZ3116" s="206"/>
      <c r="PWA3116" s="206"/>
      <c r="PWB3116" s="206"/>
      <c r="PWC3116" s="206"/>
      <c r="PWD3116" s="206"/>
      <c r="PWE3116" s="206"/>
      <c r="PWF3116" s="206"/>
      <c r="PWG3116" s="206"/>
      <c r="PWH3116" s="206"/>
      <c r="PWI3116" s="206"/>
      <c r="PWJ3116" s="206"/>
      <c r="PWK3116" s="206"/>
      <c r="PWL3116" s="206"/>
      <c r="PWM3116" s="206"/>
      <c r="PWN3116" s="206"/>
      <c r="PWO3116" s="206"/>
      <c r="PWP3116" s="206"/>
      <c r="PWQ3116" s="206"/>
      <c r="PWR3116" s="206"/>
      <c r="PWS3116" s="206"/>
      <c r="PWT3116" s="206"/>
      <c r="PWU3116" s="206"/>
      <c r="PWV3116" s="206"/>
      <c r="PWW3116" s="206"/>
      <c r="PWX3116" s="206"/>
      <c r="PWY3116" s="206"/>
      <c r="PWZ3116" s="206"/>
      <c r="PXA3116" s="206"/>
      <c r="PXB3116" s="206"/>
      <c r="PXC3116" s="206"/>
      <c r="PXD3116" s="206"/>
      <c r="PXE3116" s="206"/>
      <c r="PXF3116" s="206"/>
      <c r="PXG3116" s="206"/>
      <c r="PXH3116" s="206"/>
      <c r="PXI3116" s="206"/>
      <c r="PXJ3116" s="206"/>
      <c r="PXK3116" s="206"/>
      <c r="PXL3116" s="206"/>
      <c r="PXM3116" s="206"/>
      <c r="PXN3116" s="206"/>
      <c r="PXO3116" s="206"/>
      <c r="PXP3116" s="206"/>
      <c r="PXQ3116" s="206"/>
      <c r="PXR3116" s="206"/>
      <c r="PXS3116" s="206"/>
      <c r="PXT3116" s="206"/>
      <c r="PXU3116" s="206"/>
      <c r="PXV3116" s="206"/>
      <c r="PXW3116" s="206"/>
      <c r="PXX3116" s="206"/>
      <c r="PXY3116" s="206"/>
      <c r="PXZ3116" s="206"/>
      <c r="PYA3116" s="206"/>
      <c r="PYB3116" s="206"/>
      <c r="PYC3116" s="206"/>
      <c r="PYD3116" s="206"/>
      <c r="PYE3116" s="206"/>
      <c r="PYF3116" s="206"/>
      <c r="PYG3116" s="206"/>
      <c r="PYH3116" s="206"/>
      <c r="PYI3116" s="206"/>
      <c r="PYJ3116" s="206"/>
      <c r="PYK3116" s="206"/>
      <c r="PYL3116" s="206"/>
      <c r="PYM3116" s="206"/>
      <c r="PYN3116" s="206"/>
      <c r="PYO3116" s="206"/>
      <c r="PYP3116" s="206"/>
      <c r="PYQ3116" s="206"/>
      <c r="PYR3116" s="206"/>
      <c r="PYS3116" s="206"/>
      <c r="PYT3116" s="206"/>
      <c r="PYU3116" s="206"/>
      <c r="PYV3116" s="206"/>
      <c r="PYW3116" s="206"/>
      <c r="PYX3116" s="206"/>
      <c r="PYY3116" s="206"/>
      <c r="PYZ3116" s="206"/>
      <c r="PZA3116" s="206"/>
      <c r="PZB3116" s="206"/>
      <c r="PZC3116" s="206"/>
      <c r="PZD3116" s="206"/>
      <c r="PZE3116" s="206"/>
      <c r="PZF3116" s="206"/>
      <c r="PZG3116" s="206"/>
      <c r="PZH3116" s="206"/>
      <c r="PZI3116" s="206"/>
      <c r="PZJ3116" s="206"/>
      <c r="PZK3116" s="206"/>
      <c r="PZL3116" s="206"/>
      <c r="PZM3116" s="206"/>
      <c r="PZN3116" s="206"/>
      <c r="PZO3116" s="206"/>
      <c r="PZP3116" s="206"/>
      <c r="PZQ3116" s="206"/>
      <c r="PZR3116" s="206"/>
      <c r="PZS3116" s="206"/>
      <c r="PZT3116" s="206"/>
      <c r="PZU3116" s="206"/>
      <c r="PZV3116" s="206"/>
      <c r="PZW3116" s="206"/>
      <c r="PZX3116" s="206"/>
      <c r="PZY3116" s="206"/>
      <c r="PZZ3116" s="206"/>
      <c r="QAA3116" s="206"/>
      <c r="QAB3116" s="206"/>
      <c r="QAC3116" s="206"/>
      <c r="QAD3116" s="206"/>
      <c r="QAE3116" s="206"/>
      <c r="QAF3116" s="206"/>
      <c r="QAG3116" s="206"/>
      <c r="QAH3116" s="206"/>
      <c r="QAI3116" s="206"/>
      <c r="QAJ3116" s="206"/>
      <c r="QAK3116" s="206"/>
      <c r="QAL3116" s="206"/>
      <c r="QAM3116" s="206"/>
      <c r="QAN3116" s="206"/>
      <c r="QAO3116" s="206"/>
      <c r="QAP3116" s="206"/>
      <c r="QAQ3116" s="206"/>
      <c r="QAR3116" s="206"/>
      <c r="QAS3116" s="206"/>
      <c r="QAT3116" s="206"/>
      <c r="QAU3116" s="206"/>
      <c r="QAV3116" s="206"/>
      <c r="QAW3116" s="206"/>
      <c r="QAX3116" s="206"/>
      <c r="QAY3116" s="206"/>
      <c r="QAZ3116" s="206"/>
      <c r="QBA3116" s="206"/>
      <c r="QBB3116" s="206"/>
      <c r="QBC3116" s="206"/>
      <c r="QBD3116" s="206"/>
      <c r="QBE3116" s="206"/>
      <c r="QBF3116" s="206"/>
      <c r="QBG3116" s="206"/>
      <c r="QBH3116" s="206"/>
      <c r="QBI3116" s="206"/>
      <c r="QBJ3116" s="206"/>
      <c r="QBK3116" s="206"/>
      <c r="QBL3116" s="206"/>
      <c r="QBM3116" s="206"/>
      <c r="QBN3116" s="206"/>
      <c r="QBO3116" s="206"/>
      <c r="QBP3116" s="206"/>
      <c r="QBQ3116" s="206"/>
      <c r="QBR3116" s="206"/>
      <c r="QBS3116" s="206"/>
      <c r="QBT3116" s="206"/>
      <c r="QBU3116" s="206"/>
      <c r="QBV3116" s="206"/>
      <c r="QBW3116" s="206"/>
      <c r="QBX3116" s="206"/>
      <c r="QBY3116" s="206"/>
      <c r="QBZ3116" s="206"/>
      <c r="QCA3116" s="206"/>
      <c r="QCB3116" s="206"/>
      <c r="QCC3116" s="206"/>
      <c r="QCD3116" s="206"/>
      <c r="QCE3116" s="206"/>
      <c r="QCF3116" s="206"/>
      <c r="QCG3116" s="206"/>
      <c r="QCH3116" s="206"/>
      <c r="QCI3116" s="206"/>
      <c r="QCJ3116" s="206"/>
      <c r="QCK3116" s="206"/>
      <c r="QCL3116" s="206"/>
      <c r="QCM3116" s="206"/>
      <c r="QCN3116" s="206"/>
      <c r="QCO3116" s="206"/>
      <c r="QCP3116" s="206"/>
      <c r="QCQ3116" s="206"/>
      <c r="QCR3116" s="206"/>
      <c r="QCS3116" s="206"/>
      <c r="QCT3116" s="206"/>
      <c r="QCU3116" s="206"/>
      <c r="QCV3116" s="206"/>
      <c r="QCW3116" s="206"/>
      <c r="QCX3116" s="206"/>
      <c r="QCY3116" s="206"/>
      <c r="QCZ3116" s="206"/>
      <c r="QDA3116" s="206"/>
      <c r="QDB3116" s="206"/>
      <c r="QDC3116" s="206"/>
      <c r="QDD3116" s="206"/>
      <c r="QDE3116" s="206"/>
      <c r="QDF3116" s="206"/>
      <c r="QDG3116" s="206"/>
      <c r="QDH3116" s="206"/>
      <c r="QDI3116" s="206"/>
      <c r="QDJ3116" s="206"/>
      <c r="QDK3116" s="206"/>
      <c r="QDL3116" s="206"/>
      <c r="QDM3116" s="206"/>
      <c r="QDN3116" s="206"/>
      <c r="QDO3116" s="206"/>
      <c r="QDP3116" s="206"/>
      <c r="QDQ3116" s="206"/>
      <c r="QDR3116" s="206"/>
      <c r="QDS3116" s="206"/>
      <c r="QDT3116" s="206"/>
      <c r="QDU3116" s="206"/>
      <c r="QDV3116" s="206"/>
      <c r="QDW3116" s="206"/>
      <c r="QDX3116" s="206"/>
      <c r="QDY3116" s="206"/>
      <c r="QDZ3116" s="206"/>
      <c r="QEA3116" s="206"/>
      <c r="QEB3116" s="206"/>
      <c r="QEC3116" s="206"/>
      <c r="QED3116" s="206"/>
      <c r="QEE3116" s="206"/>
      <c r="QEF3116" s="206"/>
      <c r="QEG3116" s="206"/>
      <c r="QEH3116" s="206"/>
      <c r="QEI3116" s="206"/>
      <c r="QEJ3116" s="206"/>
      <c r="QEK3116" s="206"/>
      <c r="QEL3116" s="206"/>
      <c r="QEM3116" s="206"/>
      <c r="QEN3116" s="206"/>
      <c r="QEO3116" s="206"/>
      <c r="QEP3116" s="206"/>
      <c r="QEQ3116" s="206"/>
      <c r="QER3116" s="206"/>
      <c r="QES3116" s="206"/>
      <c r="QET3116" s="206"/>
      <c r="QEU3116" s="206"/>
      <c r="QEV3116" s="206"/>
      <c r="QEW3116" s="206"/>
      <c r="QEX3116" s="206"/>
      <c r="QEY3116" s="206"/>
      <c r="QEZ3116" s="206"/>
      <c r="QFA3116" s="206"/>
      <c r="QFB3116" s="206"/>
      <c r="QFC3116" s="206"/>
      <c r="QFD3116" s="206"/>
      <c r="QFE3116" s="206"/>
      <c r="QFF3116" s="206"/>
      <c r="QFG3116" s="206"/>
      <c r="QFH3116" s="206"/>
      <c r="QFI3116" s="206"/>
      <c r="QFJ3116" s="206"/>
      <c r="QFK3116" s="206"/>
      <c r="QFL3116" s="206"/>
      <c r="QFM3116" s="206"/>
      <c r="QFN3116" s="206"/>
      <c r="QFO3116" s="206"/>
      <c r="QFP3116" s="206"/>
      <c r="QFQ3116" s="206"/>
      <c r="QFR3116" s="206"/>
      <c r="QFS3116" s="206"/>
      <c r="QFT3116" s="206"/>
      <c r="QFU3116" s="206"/>
      <c r="QFV3116" s="206"/>
      <c r="QFW3116" s="206"/>
      <c r="QFX3116" s="206"/>
      <c r="QFY3116" s="206"/>
      <c r="QFZ3116" s="206"/>
      <c r="QGA3116" s="206"/>
      <c r="QGB3116" s="206"/>
      <c r="QGC3116" s="206"/>
      <c r="QGD3116" s="206"/>
      <c r="QGE3116" s="206"/>
      <c r="QGF3116" s="206"/>
      <c r="QGG3116" s="206"/>
      <c r="QGH3116" s="206"/>
      <c r="QGI3116" s="206"/>
      <c r="QGJ3116" s="206"/>
      <c r="QGK3116" s="206"/>
      <c r="QGL3116" s="206"/>
      <c r="QGM3116" s="206"/>
      <c r="QGN3116" s="206"/>
      <c r="QGO3116" s="206"/>
      <c r="QGP3116" s="206"/>
      <c r="QGQ3116" s="206"/>
      <c r="QGR3116" s="206"/>
      <c r="QGS3116" s="206"/>
      <c r="QGT3116" s="206"/>
      <c r="QGU3116" s="206"/>
      <c r="QGV3116" s="206"/>
      <c r="QGW3116" s="206"/>
      <c r="QGX3116" s="206"/>
      <c r="QGY3116" s="206"/>
      <c r="QGZ3116" s="206"/>
      <c r="QHA3116" s="206"/>
      <c r="QHB3116" s="206"/>
      <c r="QHC3116" s="206"/>
      <c r="QHD3116" s="206"/>
      <c r="QHE3116" s="206"/>
      <c r="QHF3116" s="206"/>
      <c r="QHG3116" s="206"/>
      <c r="QHH3116" s="206"/>
      <c r="QHI3116" s="206"/>
      <c r="QHJ3116" s="206"/>
      <c r="QHK3116" s="206"/>
      <c r="QHL3116" s="206"/>
      <c r="QHM3116" s="206"/>
      <c r="QHN3116" s="206"/>
      <c r="QHO3116" s="206"/>
      <c r="QHP3116" s="206"/>
      <c r="QHQ3116" s="206"/>
      <c r="QHR3116" s="206"/>
      <c r="QHS3116" s="206"/>
      <c r="QHT3116" s="206"/>
      <c r="QHU3116" s="206"/>
      <c r="QHV3116" s="206"/>
      <c r="QHW3116" s="206"/>
      <c r="QHX3116" s="206"/>
      <c r="QHY3116" s="206"/>
      <c r="QHZ3116" s="206"/>
      <c r="QIA3116" s="206"/>
      <c r="QIB3116" s="206"/>
      <c r="QIC3116" s="206"/>
      <c r="QID3116" s="206"/>
      <c r="QIE3116" s="206"/>
      <c r="QIF3116" s="206"/>
      <c r="QIG3116" s="206"/>
      <c r="QIH3116" s="206"/>
      <c r="QII3116" s="206"/>
      <c r="QIJ3116" s="206"/>
      <c r="QIK3116" s="206"/>
      <c r="QIL3116" s="206"/>
      <c r="QIM3116" s="206"/>
      <c r="QIN3116" s="206"/>
      <c r="QIO3116" s="206"/>
      <c r="QIP3116" s="206"/>
      <c r="QIQ3116" s="206"/>
      <c r="QIR3116" s="206"/>
      <c r="QIS3116" s="206"/>
      <c r="QIT3116" s="206"/>
      <c r="QIU3116" s="206"/>
      <c r="QIV3116" s="206"/>
      <c r="QIW3116" s="206"/>
      <c r="QIX3116" s="206"/>
      <c r="QIY3116" s="206"/>
      <c r="QIZ3116" s="206"/>
      <c r="QJA3116" s="206"/>
      <c r="QJB3116" s="206"/>
      <c r="QJC3116" s="206"/>
      <c r="QJD3116" s="206"/>
      <c r="QJE3116" s="206"/>
      <c r="QJF3116" s="206"/>
      <c r="QJG3116" s="206"/>
      <c r="QJH3116" s="206"/>
      <c r="QJI3116" s="206"/>
      <c r="QJJ3116" s="206"/>
      <c r="QJK3116" s="206"/>
      <c r="QJL3116" s="206"/>
      <c r="QJM3116" s="206"/>
      <c r="QJN3116" s="206"/>
      <c r="QJO3116" s="206"/>
      <c r="QJP3116" s="206"/>
      <c r="QJQ3116" s="206"/>
      <c r="QJR3116" s="206"/>
      <c r="QJS3116" s="206"/>
      <c r="QJT3116" s="206"/>
      <c r="QJU3116" s="206"/>
      <c r="QJV3116" s="206"/>
      <c r="QJW3116" s="206"/>
      <c r="QJX3116" s="206"/>
      <c r="QJY3116" s="206"/>
      <c r="QJZ3116" s="206"/>
      <c r="QKA3116" s="206"/>
      <c r="QKB3116" s="206"/>
      <c r="QKC3116" s="206"/>
      <c r="QKD3116" s="206"/>
      <c r="QKE3116" s="206"/>
      <c r="QKF3116" s="206"/>
      <c r="QKG3116" s="206"/>
      <c r="QKH3116" s="206"/>
      <c r="QKI3116" s="206"/>
      <c r="QKJ3116" s="206"/>
      <c r="QKK3116" s="206"/>
      <c r="QKL3116" s="206"/>
      <c r="QKM3116" s="206"/>
      <c r="QKN3116" s="206"/>
      <c r="QKO3116" s="206"/>
      <c r="QKP3116" s="206"/>
      <c r="QKQ3116" s="206"/>
      <c r="QKR3116" s="206"/>
      <c r="QKS3116" s="206"/>
      <c r="QKT3116" s="206"/>
      <c r="QKU3116" s="206"/>
      <c r="QKV3116" s="206"/>
      <c r="QKW3116" s="206"/>
      <c r="QKX3116" s="206"/>
      <c r="QKY3116" s="206"/>
      <c r="QKZ3116" s="206"/>
      <c r="QLA3116" s="206"/>
      <c r="QLB3116" s="206"/>
      <c r="QLC3116" s="206"/>
      <c r="QLD3116" s="206"/>
      <c r="QLE3116" s="206"/>
      <c r="QLF3116" s="206"/>
      <c r="QLG3116" s="206"/>
      <c r="QLH3116" s="206"/>
      <c r="QLI3116" s="206"/>
      <c r="QLJ3116" s="206"/>
      <c r="QLK3116" s="206"/>
      <c r="QLL3116" s="206"/>
      <c r="QLM3116" s="206"/>
      <c r="QLN3116" s="206"/>
      <c r="QLO3116" s="206"/>
      <c r="QLP3116" s="206"/>
      <c r="QLQ3116" s="206"/>
      <c r="QLR3116" s="206"/>
      <c r="QLS3116" s="206"/>
      <c r="QLT3116" s="206"/>
      <c r="QLU3116" s="206"/>
      <c r="QLV3116" s="206"/>
      <c r="QLW3116" s="206"/>
      <c r="QLX3116" s="206"/>
      <c r="QLY3116" s="206"/>
      <c r="QLZ3116" s="206"/>
      <c r="QMA3116" s="206"/>
      <c r="QMB3116" s="206"/>
      <c r="QMC3116" s="206"/>
      <c r="QMD3116" s="206"/>
      <c r="QME3116" s="206"/>
      <c r="QMF3116" s="206"/>
      <c r="QMG3116" s="206"/>
      <c r="QMH3116" s="206"/>
      <c r="QMI3116" s="206"/>
      <c r="QMJ3116" s="206"/>
      <c r="QMK3116" s="206"/>
      <c r="QML3116" s="206"/>
      <c r="QMM3116" s="206"/>
      <c r="QMN3116" s="206"/>
      <c r="QMO3116" s="206"/>
      <c r="QMP3116" s="206"/>
      <c r="QMQ3116" s="206"/>
      <c r="QMR3116" s="206"/>
      <c r="QMS3116" s="206"/>
      <c r="QMT3116" s="206"/>
      <c r="QMU3116" s="206"/>
      <c r="QMV3116" s="206"/>
      <c r="QMW3116" s="206"/>
      <c r="QMX3116" s="206"/>
      <c r="QMY3116" s="206"/>
      <c r="QMZ3116" s="206"/>
      <c r="QNA3116" s="206"/>
      <c r="QNB3116" s="206"/>
      <c r="QNC3116" s="206"/>
      <c r="QND3116" s="206"/>
      <c r="QNE3116" s="206"/>
      <c r="QNF3116" s="206"/>
      <c r="QNG3116" s="206"/>
      <c r="QNH3116" s="206"/>
      <c r="QNI3116" s="206"/>
      <c r="QNJ3116" s="206"/>
      <c r="QNK3116" s="206"/>
      <c r="QNL3116" s="206"/>
      <c r="QNM3116" s="206"/>
      <c r="QNN3116" s="206"/>
      <c r="QNO3116" s="206"/>
      <c r="QNP3116" s="206"/>
      <c r="QNQ3116" s="206"/>
      <c r="QNR3116" s="206"/>
      <c r="QNS3116" s="206"/>
      <c r="QNT3116" s="206"/>
      <c r="QNU3116" s="206"/>
      <c r="QNV3116" s="206"/>
      <c r="QNW3116" s="206"/>
      <c r="QNX3116" s="206"/>
      <c r="QNY3116" s="206"/>
      <c r="QNZ3116" s="206"/>
      <c r="QOA3116" s="206"/>
      <c r="QOB3116" s="206"/>
      <c r="QOC3116" s="206"/>
      <c r="QOD3116" s="206"/>
      <c r="QOE3116" s="206"/>
      <c r="QOF3116" s="206"/>
      <c r="QOG3116" s="206"/>
      <c r="QOH3116" s="206"/>
      <c r="QOI3116" s="206"/>
      <c r="QOJ3116" s="206"/>
      <c r="QOK3116" s="206"/>
      <c r="QOL3116" s="206"/>
      <c r="QOM3116" s="206"/>
      <c r="QON3116" s="206"/>
      <c r="QOO3116" s="206"/>
      <c r="QOP3116" s="206"/>
      <c r="QOQ3116" s="206"/>
      <c r="QOR3116" s="206"/>
      <c r="QOS3116" s="206"/>
      <c r="QOT3116" s="206"/>
      <c r="QOU3116" s="206"/>
      <c r="QOV3116" s="206"/>
      <c r="QOW3116" s="206"/>
      <c r="QOX3116" s="206"/>
      <c r="QOY3116" s="206"/>
      <c r="QOZ3116" s="206"/>
      <c r="QPA3116" s="206"/>
      <c r="QPB3116" s="206"/>
      <c r="QPC3116" s="206"/>
      <c r="QPD3116" s="206"/>
      <c r="QPE3116" s="206"/>
      <c r="QPF3116" s="206"/>
      <c r="QPG3116" s="206"/>
      <c r="QPH3116" s="206"/>
      <c r="QPI3116" s="206"/>
      <c r="QPJ3116" s="206"/>
      <c r="QPK3116" s="206"/>
      <c r="QPL3116" s="206"/>
      <c r="QPM3116" s="206"/>
      <c r="QPN3116" s="206"/>
      <c r="QPO3116" s="206"/>
      <c r="QPP3116" s="206"/>
      <c r="QPQ3116" s="206"/>
      <c r="QPR3116" s="206"/>
      <c r="QPS3116" s="206"/>
      <c r="QPT3116" s="206"/>
      <c r="QPU3116" s="206"/>
      <c r="QPV3116" s="206"/>
      <c r="QPW3116" s="206"/>
      <c r="QPX3116" s="206"/>
      <c r="QPY3116" s="206"/>
      <c r="QPZ3116" s="206"/>
      <c r="QQA3116" s="206"/>
      <c r="QQB3116" s="206"/>
      <c r="QQC3116" s="206"/>
      <c r="QQD3116" s="206"/>
      <c r="QQE3116" s="206"/>
      <c r="QQF3116" s="206"/>
      <c r="QQG3116" s="206"/>
      <c r="QQH3116" s="206"/>
      <c r="QQI3116" s="206"/>
      <c r="QQJ3116" s="206"/>
      <c r="QQK3116" s="206"/>
      <c r="QQL3116" s="206"/>
      <c r="QQM3116" s="206"/>
      <c r="QQN3116" s="206"/>
      <c r="QQO3116" s="206"/>
      <c r="QQP3116" s="206"/>
      <c r="QQQ3116" s="206"/>
      <c r="QQR3116" s="206"/>
      <c r="QQS3116" s="206"/>
      <c r="QQT3116" s="206"/>
      <c r="QQU3116" s="206"/>
      <c r="QQV3116" s="206"/>
      <c r="QQW3116" s="206"/>
      <c r="QQX3116" s="206"/>
      <c r="QQY3116" s="206"/>
      <c r="QQZ3116" s="206"/>
      <c r="QRA3116" s="206"/>
      <c r="QRB3116" s="206"/>
      <c r="QRC3116" s="206"/>
      <c r="QRD3116" s="206"/>
      <c r="QRE3116" s="206"/>
      <c r="QRF3116" s="206"/>
      <c r="QRG3116" s="206"/>
      <c r="QRH3116" s="206"/>
      <c r="QRI3116" s="206"/>
      <c r="QRJ3116" s="206"/>
      <c r="QRK3116" s="206"/>
      <c r="QRL3116" s="206"/>
      <c r="QRM3116" s="206"/>
      <c r="QRN3116" s="206"/>
      <c r="QRO3116" s="206"/>
      <c r="QRP3116" s="206"/>
      <c r="QRQ3116" s="206"/>
      <c r="QRR3116" s="206"/>
      <c r="QRS3116" s="206"/>
      <c r="QRT3116" s="206"/>
      <c r="QRU3116" s="206"/>
      <c r="QRV3116" s="206"/>
      <c r="QRW3116" s="206"/>
      <c r="QRX3116" s="206"/>
      <c r="QRY3116" s="206"/>
      <c r="QRZ3116" s="206"/>
      <c r="QSA3116" s="206"/>
      <c r="QSB3116" s="206"/>
      <c r="QSC3116" s="206"/>
      <c r="QSD3116" s="206"/>
      <c r="QSE3116" s="206"/>
      <c r="QSF3116" s="206"/>
      <c r="QSG3116" s="206"/>
      <c r="QSH3116" s="206"/>
      <c r="QSI3116" s="206"/>
      <c r="QSJ3116" s="206"/>
      <c r="QSK3116" s="206"/>
      <c r="QSL3116" s="206"/>
      <c r="QSM3116" s="206"/>
      <c r="QSN3116" s="206"/>
      <c r="QSO3116" s="206"/>
      <c r="QSP3116" s="206"/>
      <c r="QSQ3116" s="206"/>
      <c r="QSR3116" s="206"/>
      <c r="QSS3116" s="206"/>
      <c r="QST3116" s="206"/>
      <c r="QSU3116" s="206"/>
      <c r="QSV3116" s="206"/>
      <c r="QSW3116" s="206"/>
      <c r="QSX3116" s="206"/>
      <c r="QSY3116" s="206"/>
      <c r="QSZ3116" s="206"/>
      <c r="QTA3116" s="206"/>
      <c r="QTB3116" s="206"/>
      <c r="QTC3116" s="206"/>
      <c r="QTD3116" s="206"/>
      <c r="QTE3116" s="206"/>
      <c r="QTF3116" s="206"/>
      <c r="QTG3116" s="206"/>
      <c r="QTH3116" s="206"/>
      <c r="QTI3116" s="206"/>
      <c r="QTJ3116" s="206"/>
      <c r="QTK3116" s="206"/>
      <c r="QTL3116" s="206"/>
      <c r="QTM3116" s="206"/>
      <c r="QTN3116" s="206"/>
      <c r="QTO3116" s="206"/>
      <c r="QTP3116" s="206"/>
      <c r="QTQ3116" s="206"/>
      <c r="QTR3116" s="206"/>
      <c r="QTS3116" s="206"/>
      <c r="QTT3116" s="206"/>
      <c r="QTU3116" s="206"/>
      <c r="QTV3116" s="206"/>
      <c r="QTW3116" s="206"/>
      <c r="QTX3116" s="206"/>
      <c r="QTY3116" s="206"/>
      <c r="QTZ3116" s="206"/>
      <c r="QUA3116" s="206"/>
      <c r="QUB3116" s="206"/>
      <c r="QUC3116" s="206"/>
      <c r="QUD3116" s="206"/>
      <c r="QUE3116" s="206"/>
      <c r="QUF3116" s="206"/>
      <c r="QUG3116" s="206"/>
      <c r="QUH3116" s="206"/>
      <c r="QUI3116" s="206"/>
      <c r="QUJ3116" s="206"/>
      <c r="QUK3116" s="206"/>
      <c r="QUL3116" s="206"/>
      <c r="QUM3116" s="206"/>
      <c r="QUN3116" s="206"/>
      <c r="QUO3116" s="206"/>
      <c r="QUP3116" s="206"/>
      <c r="QUQ3116" s="206"/>
      <c r="QUR3116" s="206"/>
      <c r="QUS3116" s="206"/>
      <c r="QUT3116" s="206"/>
      <c r="QUU3116" s="206"/>
      <c r="QUV3116" s="206"/>
      <c r="QUW3116" s="206"/>
      <c r="QUX3116" s="206"/>
      <c r="QUY3116" s="206"/>
      <c r="QUZ3116" s="206"/>
      <c r="QVA3116" s="206"/>
      <c r="QVB3116" s="206"/>
      <c r="QVC3116" s="206"/>
      <c r="QVD3116" s="206"/>
      <c r="QVE3116" s="206"/>
      <c r="QVF3116" s="206"/>
      <c r="QVG3116" s="206"/>
      <c r="QVH3116" s="206"/>
      <c r="QVI3116" s="206"/>
      <c r="QVJ3116" s="206"/>
      <c r="QVK3116" s="206"/>
      <c r="QVL3116" s="206"/>
      <c r="QVM3116" s="206"/>
      <c r="QVN3116" s="206"/>
      <c r="QVO3116" s="206"/>
      <c r="QVP3116" s="206"/>
      <c r="QVQ3116" s="206"/>
      <c r="QVR3116" s="206"/>
      <c r="QVS3116" s="206"/>
      <c r="QVT3116" s="206"/>
      <c r="QVU3116" s="206"/>
      <c r="QVV3116" s="206"/>
      <c r="QVW3116" s="206"/>
      <c r="QVX3116" s="206"/>
      <c r="QVY3116" s="206"/>
      <c r="QVZ3116" s="206"/>
      <c r="QWA3116" s="206"/>
      <c r="QWB3116" s="206"/>
      <c r="QWC3116" s="206"/>
      <c r="QWD3116" s="206"/>
      <c r="QWE3116" s="206"/>
      <c r="QWF3116" s="206"/>
      <c r="QWG3116" s="206"/>
      <c r="QWH3116" s="206"/>
      <c r="QWI3116" s="206"/>
      <c r="QWJ3116" s="206"/>
      <c r="QWK3116" s="206"/>
      <c r="QWL3116" s="206"/>
      <c r="QWM3116" s="206"/>
      <c r="QWN3116" s="206"/>
      <c r="QWO3116" s="206"/>
      <c r="QWP3116" s="206"/>
      <c r="QWQ3116" s="206"/>
      <c r="QWR3116" s="206"/>
      <c r="QWS3116" s="206"/>
      <c r="QWT3116" s="206"/>
      <c r="QWU3116" s="206"/>
      <c r="QWV3116" s="206"/>
      <c r="QWW3116" s="206"/>
      <c r="QWX3116" s="206"/>
      <c r="QWY3116" s="206"/>
      <c r="QWZ3116" s="206"/>
      <c r="QXA3116" s="206"/>
      <c r="QXB3116" s="206"/>
      <c r="QXC3116" s="206"/>
      <c r="QXD3116" s="206"/>
      <c r="QXE3116" s="206"/>
      <c r="QXF3116" s="206"/>
      <c r="QXG3116" s="206"/>
      <c r="QXH3116" s="206"/>
      <c r="QXI3116" s="206"/>
      <c r="QXJ3116" s="206"/>
      <c r="QXK3116" s="206"/>
      <c r="QXL3116" s="206"/>
      <c r="QXM3116" s="206"/>
      <c r="QXN3116" s="206"/>
      <c r="QXO3116" s="206"/>
      <c r="QXP3116" s="206"/>
      <c r="QXQ3116" s="206"/>
      <c r="QXR3116" s="206"/>
      <c r="QXS3116" s="206"/>
      <c r="QXT3116" s="206"/>
      <c r="QXU3116" s="206"/>
      <c r="QXV3116" s="206"/>
      <c r="QXW3116" s="206"/>
      <c r="QXX3116" s="206"/>
      <c r="QXY3116" s="206"/>
      <c r="QXZ3116" s="206"/>
      <c r="QYA3116" s="206"/>
      <c r="QYB3116" s="206"/>
      <c r="QYC3116" s="206"/>
      <c r="QYD3116" s="206"/>
      <c r="QYE3116" s="206"/>
      <c r="QYF3116" s="206"/>
      <c r="QYG3116" s="206"/>
      <c r="QYH3116" s="206"/>
      <c r="QYI3116" s="206"/>
      <c r="QYJ3116" s="206"/>
      <c r="QYK3116" s="206"/>
      <c r="QYL3116" s="206"/>
      <c r="QYM3116" s="206"/>
      <c r="QYN3116" s="206"/>
      <c r="QYO3116" s="206"/>
      <c r="QYP3116" s="206"/>
      <c r="QYQ3116" s="206"/>
      <c r="QYR3116" s="206"/>
      <c r="QYS3116" s="206"/>
      <c r="QYT3116" s="206"/>
      <c r="QYU3116" s="206"/>
      <c r="QYV3116" s="206"/>
      <c r="QYW3116" s="206"/>
      <c r="QYX3116" s="206"/>
      <c r="QYY3116" s="206"/>
      <c r="QYZ3116" s="206"/>
      <c r="QZA3116" s="206"/>
      <c r="QZB3116" s="206"/>
      <c r="QZC3116" s="206"/>
      <c r="QZD3116" s="206"/>
      <c r="QZE3116" s="206"/>
      <c r="QZF3116" s="206"/>
      <c r="QZG3116" s="206"/>
      <c r="QZH3116" s="206"/>
      <c r="QZI3116" s="206"/>
      <c r="QZJ3116" s="206"/>
      <c r="QZK3116" s="206"/>
      <c r="QZL3116" s="206"/>
      <c r="QZM3116" s="206"/>
      <c r="QZN3116" s="206"/>
      <c r="QZO3116" s="206"/>
      <c r="QZP3116" s="206"/>
      <c r="QZQ3116" s="206"/>
      <c r="QZR3116" s="206"/>
      <c r="QZS3116" s="206"/>
      <c r="QZT3116" s="206"/>
      <c r="QZU3116" s="206"/>
      <c r="QZV3116" s="206"/>
      <c r="QZW3116" s="206"/>
      <c r="QZX3116" s="206"/>
      <c r="QZY3116" s="206"/>
      <c r="QZZ3116" s="206"/>
      <c r="RAA3116" s="206"/>
      <c r="RAB3116" s="206"/>
      <c r="RAC3116" s="206"/>
      <c r="RAD3116" s="206"/>
      <c r="RAE3116" s="206"/>
      <c r="RAF3116" s="206"/>
      <c r="RAG3116" s="206"/>
      <c r="RAH3116" s="206"/>
      <c r="RAI3116" s="206"/>
      <c r="RAJ3116" s="206"/>
      <c r="RAK3116" s="206"/>
      <c r="RAL3116" s="206"/>
      <c r="RAM3116" s="206"/>
      <c r="RAN3116" s="206"/>
      <c r="RAO3116" s="206"/>
      <c r="RAP3116" s="206"/>
      <c r="RAQ3116" s="206"/>
      <c r="RAR3116" s="206"/>
      <c r="RAS3116" s="206"/>
      <c r="RAT3116" s="206"/>
      <c r="RAU3116" s="206"/>
      <c r="RAV3116" s="206"/>
      <c r="RAW3116" s="206"/>
      <c r="RAX3116" s="206"/>
      <c r="RAY3116" s="206"/>
      <c r="RAZ3116" s="206"/>
      <c r="RBA3116" s="206"/>
      <c r="RBB3116" s="206"/>
      <c r="RBC3116" s="206"/>
      <c r="RBD3116" s="206"/>
      <c r="RBE3116" s="206"/>
      <c r="RBF3116" s="206"/>
      <c r="RBG3116" s="206"/>
      <c r="RBH3116" s="206"/>
      <c r="RBI3116" s="206"/>
      <c r="RBJ3116" s="206"/>
      <c r="RBK3116" s="206"/>
      <c r="RBL3116" s="206"/>
      <c r="RBM3116" s="206"/>
      <c r="RBN3116" s="206"/>
      <c r="RBO3116" s="206"/>
      <c r="RBP3116" s="206"/>
      <c r="RBQ3116" s="206"/>
      <c r="RBR3116" s="206"/>
      <c r="RBS3116" s="206"/>
      <c r="RBT3116" s="206"/>
      <c r="RBU3116" s="206"/>
      <c r="RBV3116" s="206"/>
      <c r="RBW3116" s="206"/>
      <c r="RBX3116" s="206"/>
      <c r="RBY3116" s="206"/>
      <c r="RBZ3116" s="206"/>
      <c r="RCA3116" s="206"/>
      <c r="RCB3116" s="206"/>
      <c r="RCC3116" s="206"/>
      <c r="RCD3116" s="206"/>
      <c r="RCE3116" s="206"/>
      <c r="RCF3116" s="206"/>
      <c r="RCG3116" s="206"/>
      <c r="RCH3116" s="206"/>
      <c r="RCI3116" s="206"/>
      <c r="RCJ3116" s="206"/>
      <c r="RCK3116" s="206"/>
      <c r="RCL3116" s="206"/>
      <c r="RCM3116" s="206"/>
      <c r="RCN3116" s="206"/>
      <c r="RCO3116" s="206"/>
      <c r="RCP3116" s="206"/>
      <c r="RCQ3116" s="206"/>
      <c r="RCR3116" s="206"/>
      <c r="RCS3116" s="206"/>
      <c r="RCT3116" s="206"/>
      <c r="RCU3116" s="206"/>
      <c r="RCV3116" s="206"/>
      <c r="RCW3116" s="206"/>
      <c r="RCX3116" s="206"/>
      <c r="RCY3116" s="206"/>
      <c r="RCZ3116" s="206"/>
      <c r="RDA3116" s="206"/>
      <c r="RDB3116" s="206"/>
      <c r="RDC3116" s="206"/>
      <c r="RDD3116" s="206"/>
      <c r="RDE3116" s="206"/>
      <c r="RDF3116" s="206"/>
      <c r="RDG3116" s="206"/>
      <c r="RDH3116" s="206"/>
      <c r="RDI3116" s="206"/>
      <c r="RDJ3116" s="206"/>
      <c r="RDK3116" s="206"/>
      <c r="RDL3116" s="206"/>
      <c r="RDM3116" s="206"/>
      <c r="RDN3116" s="206"/>
      <c r="RDO3116" s="206"/>
      <c r="RDP3116" s="206"/>
      <c r="RDQ3116" s="206"/>
      <c r="RDR3116" s="206"/>
      <c r="RDS3116" s="206"/>
      <c r="RDT3116" s="206"/>
      <c r="RDU3116" s="206"/>
      <c r="RDV3116" s="206"/>
      <c r="RDW3116" s="206"/>
      <c r="RDX3116" s="206"/>
      <c r="RDY3116" s="206"/>
      <c r="RDZ3116" s="206"/>
      <c r="REA3116" s="206"/>
      <c r="REB3116" s="206"/>
      <c r="REC3116" s="206"/>
      <c r="RED3116" s="206"/>
      <c r="REE3116" s="206"/>
      <c r="REF3116" s="206"/>
      <c r="REG3116" s="206"/>
      <c r="REH3116" s="206"/>
      <c r="REI3116" s="206"/>
      <c r="REJ3116" s="206"/>
      <c r="REK3116" s="206"/>
      <c r="REL3116" s="206"/>
      <c r="REM3116" s="206"/>
      <c r="REN3116" s="206"/>
      <c r="REO3116" s="206"/>
      <c r="REP3116" s="206"/>
      <c r="REQ3116" s="206"/>
      <c r="RER3116" s="206"/>
      <c r="RES3116" s="206"/>
      <c r="RET3116" s="206"/>
      <c r="REU3116" s="206"/>
      <c r="REV3116" s="206"/>
      <c r="REW3116" s="206"/>
      <c r="REX3116" s="206"/>
      <c r="REY3116" s="206"/>
      <c r="REZ3116" s="206"/>
      <c r="RFA3116" s="206"/>
      <c r="RFB3116" s="206"/>
      <c r="RFC3116" s="206"/>
      <c r="RFD3116" s="206"/>
      <c r="RFE3116" s="206"/>
      <c r="RFF3116" s="206"/>
      <c r="RFG3116" s="206"/>
      <c r="RFH3116" s="206"/>
      <c r="RFI3116" s="206"/>
      <c r="RFJ3116" s="206"/>
      <c r="RFK3116" s="206"/>
      <c r="RFL3116" s="206"/>
      <c r="RFM3116" s="206"/>
      <c r="RFN3116" s="206"/>
      <c r="RFO3116" s="206"/>
      <c r="RFP3116" s="206"/>
      <c r="RFQ3116" s="206"/>
      <c r="RFR3116" s="206"/>
      <c r="RFS3116" s="206"/>
      <c r="RFT3116" s="206"/>
      <c r="RFU3116" s="206"/>
      <c r="RFV3116" s="206"/>
      <c r="RFW3116" s="206"/>
      <c r="RFX3116" s="206"/>
      <c r="RFY3116" s="206"/>
      <c r="RFZ3116" s="206"/>
      <c r="RGA3116" s="206"/>
      <c r="RGB3116" s="206"/>
      <c r="RGC3116" s="206"/>
      <c r="RGD3116" s="206"/>
      <c r="RGE3116" s="206"/>
      <c r="RGF3116" s="206"/>
      <c r="RGG3116" s="206"/>
      <c r="RGH3116" s="206"/>
      <c r="RGI3116" s="206"/>
      <c r="RGJ3116" s="206"/>
      <c r="RGK3116" s="206"/>
      <c r="RGL3116" s="206"/>
      <c r="RGM3116" s="206"/>
      <c r="RGN3116" s="206"/>
      <c r="RGO3116" s="206"/>
      <c r="RGP3116" s="206"/>
      <c r="RGQ3116" s="206"/>
      <c r="RGR3116" s="206"/>
      <c r="RGS3116" s="206"/>
      <c r="RGT3116" s="206"/>
      <c r="RGU3116" s="206"/>
      <c r="RGV3116" s="206"/>
      <c r="RGW3116" s="206"/>
      <c r="RGX3116" s="206"/>
      <c r="RGY3116" s="206"/>
      <c r="RGZ3116" s="206"/>
      <c r="RHA3116" s="206"/>
      <c r="RHB3116" s="206"/>
      <c r="RHC3116" s="206"/>
      <c r="RHD3116" s="206"/>
      <c r="RHE3116" s="206"/>
      <c r="RHF3116" s="206"/>
      <c r="RHG3116" s="206"/>
      <c r="RHH3116" s="206"/>
      <c r="RHI3116" s="206"/>
      <c r="RHJ3116" s="206"/>
      <c r="RHK3116" s="206"/>
      <c r="RHL3116" s="206"/>
      <c r="RHM3116" s="206"/>
      <c r="RHN3116" s="206"/>
      <c r="RHO3116" s="206"/>
      <c r="RHP3116" s="206"/>
      <c r="RHQ3116" s="206"/>
      <c r="RHR3116" s="206"/>
      <c r="RHS3116" s="206"/>
      <c r="RHT3116" s="206"/>
      <c r="RHU3116" s="206"/>
      <c r="RHV3116" s="206"/>
      <c r="RHW3116" s="206"/>
      <c r="RHX3116" s="206"/>
      <c r="RHY3116" s="206"/>
      <c r="RHZ3116" s="206"/>
      <c r="RIA3116" s="206"/>
      <c r="RIB3116" s="206"/>
      <c r="RIC3116" s="206"/>
      <c r="RID3116" s="206"/>
      <c r="RIE3116" s="206"/>
      <c r="RIF3116" s="206"/>
      <c r="RIG3116" s="206"/>
      <c r="RIH3116" s="206"/>
      <c r="RII3116" s="206"/>
      <c r="RIJ3116" s="206"/>
      <c r="RIK3116" s="206"/>
      <c r="RIL3116" s="206"/>
      <c r="RIM3116" s="206"/>
      <c r="RIN3116" s="206"/>
      <c r="RIO3116" s="206"/>
      <c r="RIP3116" s="206"/>
      <c r="RIQ3116" s="206"/>
      <c r="RIR3116" s="206"/>
      <c r="RIS3116" s="206"/>
      <c r="RIT3116" s="206"/>
      <c r="RIU3116" s="206"/>
      <c r="RIV3116" s="206"/>
      <c r="RIW3116" s="206"/>
      <c r="RIX3116" s="206"/>
      <c r="RIY3116" s="206"/>
      <c r="RIZ3116" s="206"/>
      <c r="RJA3116" s="206"/>
      <c r="RJB3116" s="206"/>
      <c r="RJC3116" s="206"/>
      <c r="RJD3116" s="206"/>
      <c r="RJE3116" s="206"/>
      <c r="RJF3116" s="206"/>
      <c r="RJG3116" s="206"/>
      <c r="RJH3116" s="206"/>
      <c r="RJI3116" s="206"/>
      <c r="RJJ3116" s="206"/>
      <c r="RJK3116" s="206"/>
      <c r="RJL3116" s="206"/>
      <c r="RJM3116" s="206"/>
      <c r="RJN3116" s="206"/>
      <c r="RJO3116" s="206"/>
      <c r="RJP3116" s="206"/>
      <c r="RJQ3116" s="206"/>
      <c r="RJR3116" s="206"/>
      <c r="RJS3116" s="206"/>
      <c r="RJT3116" s="206"/>
      <c r="RJU3116" s="206"/>
      <c r="RJV3116" s="206"/>
      <c r="RJW3116" s="206"/>
      <c r="RJX3116" s="206"/>
      <c r="RJY3116" s="206"/>
      <c r="RJZ3116" s="206"/>
      <c r="RKA3116" s="206"/>
      <c r="RKB3116" s="206"/>
      <c r="RKC3116" s="206"/>
      <c r="RKD3116" s="206"/>
      <c r="RKE3116" s="206"/>
      <c r="RKF3116" s="206"/>
      <c r="RKG3116" s="206"/>
      <c r="RKH3116" s="206"/>
      <c r="RKI3116" s="206"/>
      <c r="RKJ3116" s="206"/>
      <c r="RKK3116" s="206"/>
      <c r="RKL3116" s="206"/>
      <c r="RKM3116" s="206"/>
      <c r="RKN3116" s="206"/>
      <c r="RKO3116" s="206"/>
      <c r="RKP3116" s="206"/>
      <c r="RKQ3116" s="206"/>
      <c r="RKR3116" s="206"/>
      <c r="RKS3116" s="206"/>
      <c r="RKT3116" s="206"/>
      <c r="RKU3116" s="206"/>
      <c r="RKV3116" s="206"/>
      <c r="RKW3116" s="206"/>
      <c r="RKX3116" s="206"/>
      <c r="RKY3116" s="206"/>
      <c r="RKZ3116" s="206"/>
      <c r="RLA3116" s="206"/>
      <c r="RLB3116" s="206"/>
      <c r="RLC3116" s="206"/>
      <c r="RLD3116" s="206"/>
      <c r="RLE3116" s="206"/>
      <c r="RLF3116" s="206"/>
      <c r="RLG3116" s="206"/>
      <c r="RLH3116" s="206"/>
      <c r="RLI3116" s="206"/>
      <c r="RLJ3116" s="206"/>
      <c r="RLK3116" s="206"/>
      <c r="RLL3116" s="206"/>
      <c r="RLM3116" s="206"/>
      <c r="RLN3116" s="206"/>
      <c r="RLO3116" s="206"/>
      <c r="RLP3116" s="206"/>
      <c r="RLQ3116" s="206"/>
      <c r="RLR3116" s="206"/>
      <c r="RLS3116" s="206"/>
      <c r="RLT3116" s="206"/>
      <c r="RLU3116" s="206"/>
      <c r="RLV3116" s="206"/>
      <c r="RLW3116" s="206"/>
      <c r="RLX3116" s="206"/>
      <c r="RLY3116" s="206"/>
      <c r="RLZ3116" s="206"/>
      <c r="RMA3116" s="206"/>
      <c r="RMB3116" s="206"/>
      <c r="RMC3116" s="206"/>
      <c r="RMD3116" s="206"/>
      <c r="RME3116" s="206"/>
      <c r="RMF3116" s="206"/>
      <c r="RMG3116" s="206"/>
      <c r="RMH3116" s="206"/>
      <c r="RMI3116" s="206"/>
      <c r="RMJ3116" s="206"/>
      <c r="RMK3116" s="206"/>
      <c r="RML3116" s="206"/>
      <c r="RMM3116" s="206"/>
      <c r="RMN3116" s="206"/>
      <c r="RMO3116" s="206"/>
      <c r="RMP3116" s="206"/>
      <c r="RMQ3116" s="206"/>
      <c r="RMR3116" s="206"/>
      <c r="RMS3116" s="206"/>
      <c r="RMT3116" s="206"/>
      <c r="RMU3116" s="206"/>
      <c r="RMV3116" s="206"/>
      <c r="RMW3116" s="206"/>
      <c r="RMX3116" s="206"/>
      <c r="RMY3116" s="206"/>
      <c r="RMZ3116" s="206"/>
      <c r="RNA3116" s="206"/>
      <c r="RNB3116" s="206"/>
      <c r="RNC3116" s="206"/>
      <c r="RND3116" s="206"/>
      <c r="RNE3116" s="206"/>
      <c r="RNF3116" s="206"/>
      <c r="RNG3116" s="206"/>
      <c r="RNH3116" s="206"/>
      <c r="RNI3116" s="206"/>
      <c r="RNJ3116" s="206"/>
      <c r="RNK3116" s="206"/>
      <c r="RNL3116" s="206"/>
      <c r="RNM3116" s="206"/>
      <c r="RNN3116" s="206"/>
      <c r="RNO3116" s="206"/>
      <c r="RNP3116" s="206"/>
      <c r="RNQ3116" s="206"/>
      <c r="RNR3116" s="206"/>
      <c r="RNS3116" s="206"/>
      <c r="RNT3116" s="206"/>
      <c r="RNU3116" s="206"/>
      <c r="RNV3116" s="206"/>
      <c r="RNW3116" s="206"/>
      <c r="RNX3116" s="206"/>
      <c r="RNY3116" s="206"/>
      <c r="RNZ3116" s="206"/>
      <c r="ROA3116" s="206"/>
      <c r="ROB3116" s="206"/>
      <c r="ROC3116" s="206"/>
      <c r="ROD3116" s="206"/>
      <c r="ROE3116" s="206"/>
      <c r="ROF3116" s="206"/>
      <c r="ROG3116" s="206"/>
      <c r="ROH3116" s="206"/>
      <c r="ROI3116" s="206"/>
      <c r="ROJ3116" s="206"/>
      <c r="ROK3116" s="206"/>
      <c r="ROL3116" s="206"/>
      <c r="ROM3116" s="206"/>
      <c r="RON3116" s="206"/>
      <c r="ROO3116" s="206"/>
      <c r="ROP3116" s="206"/>
      <c r="ROQ3116" s="206"/>
      <c r="ROR3116" s="206"/>
      <c r="ROS3116" s="206"/>
      <c r="ROT3116" s="206"/>
      <c r="ROU3116" s="206"/>
      <c r="ROV3116" s="206"/>
      <c r="ROW3116" s="206"/>
      <c r="ROX3116" s="206"/>
      <c r="ROY3116" s="206"/>
      <c r="ROZ3116" s="206"/>
      <c r="RPA3116" s="206"/>
      <c r="RPB3116" s="206"/>
      <c r="RPC3116" s="206"/>
      <c r="RPD3116" s="206"/>
      <c r="RPE3116" s="206"/>
      <c r="RPF3116" s="206"/>
      <c r="RPG3116" s="206"/>
      <c r="RPH3116" s="206"/>
      <c r="RPI3116" s="206"/>
      <c r="RPJ3116" s="206"/>
      <c r="RPK3116" s="206"/>
      <c r="RPL3116" s="206"/>
      <c r="RPM3116" s="206"/>
      <c r="RPN3116" s="206"/>
      <c r="RPO3116" s="206"/>
      <c r="RPP3116" s="206"/>
      <c r="RPQ3116" s="206"/>
      <c r="RPR3116" s="206"/>
      <c r="RPS3116" s="206"/>
      <c r="RPT3116" s="206"/>
      <c r="RPU3116" s="206"/>
      <c r="RPV3116" s="206"/>
      <c r="RPW3116" s="206"/>
      <c r="RPX3116" s="206"/>
      <c r="RPY3116" s="206"/>
      <c r="RPZ3116" s="206"/>
      <c r="RQA3116" s="206"/>
      <c r="RQB3116" s="206"/>
      <c r="RQC3116" s="206"/>
      <c r="RQD3116" s="206"/>
      <c r="RQE3116" s="206"/>
      <c r="RQF3116" s="206"/>
      <c r="RQG3116" s="206"/>
      <c r="RQH3116" s="206"/>
      <c r="RQI3116" s="206"/>
      <c r="RQJ3116" s="206"/>
      <c r="RQK3116" s="206"/>
      <c r="RQL3116" s="206"/>
      <c r="RQM3116" s="206"/>
      <c r="RQN3116" s="206"/>
      <c r="RQO3116" s="206"/>
      <c r="RQP3116" s="206"/>
      <c r="RQQ3116" s="206"/>
      <c r="RQR3116" s="206"/>
      <c r="RQS3116" s="206"/>
      <c r="RQT3116" s="206"/>
      <c r="RQU3116" s="206"/>
      <c r="RQV3116" s="206"/>
      <c r="RQW3116" s="206"/>
      <c r="RQX3116" s="206"/>
      <c r="RQY3116" s="206"/>
      <c r="RQZ3116" s="206"/>
      <c r="RRA3116" s="206"/>
      <c r="RRB3116" s="206"/>
      <c r="RRC3116" s="206"/>
      <c r="RRD3116" s="206"/>
      <c r="RRE3116" s="206"/>
      <c r="RRF3116" s="206"/>
      <c r="RRG3116" s="206"/>
      <c r="RRH3116" s="206"/>
      <c r="RRI3116" s="206"/>
      <c r="RRJ3116" s="206"/>
      <c r="RRK3116" s="206"/>
      <c r="RRL3116" s="206"/>
      <c r="RRM3116" s="206"/>
      <c r="RRN3116" s="206"/>
      <c r="RRO3116" s="206"/>
      <c r="RRP3116" s="206"/>
      <c r="RRQ3116" s="206"/>
      <c r="RRR3116" s="206"/>
      <c r="RRS3116" s="206"/>
      <c r="RRT3116" s="206"/>
      <c r="RRU3116" s="206"/>
      <c r="RRV3116" s="206"/>
      <c r="RRW3116" s="206"/>
      <c r="RRX3116" s="206"/>
      <c r="RRY3116" s="206"/>
      <c r="RRZ3116" s="206"/>
      <c r="RSA3116" s="206"/>
      <c r="RSB3116" s="206"/>
      <c r="RSC3116" s="206"/>
      <c r="RSD3116" s="206"/>
      <c r="RSE3116" s="206"/>
      <c r="RSF3116" s="206"/>
      <c r="RSG3116" s="206"/>
      <c r="RSH3116" s="206"/>
      <c r="RSI3116" s="206"/>
      <c r="RSJ3116" s="206"/>
      <c r="RSK3116" s="206"/>
      <c r="RSL3116" s="206"/>
      <c r="RSM3116" s="206"/>
      <c r="RSN3116" s="206"/>
      <c r="RSO3116" s="206"/>
      <c r="RSP3116" s="206"/>
      <c r="RSQ3116" s="206"/>
      <c r="RSR3116" s="206"/>
      <c r="RSS3116" s="206"/>
      <c r="RST3116" s="206"/>
      <c r="RSU3116" s="206"/>
      <c r="RSV3116" s="206"/>
      <c r="RSW3116" s="206"/>
      <c r="RSX3116" s="206"/>
      <c r="RSY3116" s="206"/>
      <c r="RSZ3116" s="206"/>
      <c r="RTA3116" s="206"/>
      <c r="RTB3116" s="206"/>
      <c r="RTC3116" s="206"/>
      <c r="RTD3116" s="206"/>
      <c r="RTE3116" s="206"/>
      <c r="RTF3116" s="206"/>
      <c r="RTG3116" s="206"/>
      <c r="RTH3116" s="206"/>
      <c r="RTI3116" s="206"/>
      <c r="RTJ3116" s="206"/>
      <c r="RTK3116" s="206"/>
      <c r="RTL3116" s="206"/>
      <c r="RTM3116" s="206"/>
      <c r="RTN3116" s="206"/>
      <c r="RTO3116" s="206"/>
      <c r="RTP3116" s="206"/>
      <c r="RTQ3116" s="206"/>
      <c r="RTR3116" s="206"/>
      <c r="RTS3116" s="206"/>
      <c r="RTT3116" s="206"/>
      <c r="RTU3116" s="206"/>
      <c r="RTV3116" s="206"/>
      <c r="RTW3116" s="206"/>
      <c r="RTX3116" s="206"/>
      <c r="RTY3116" s="206"/>
      <c r="RTZ3116" s="206"/>
      <c r="RUA3116" s="206"/>
      <c r="RUB3116" s="206"/>
      <c r="RUC3116" s="206"/>
      <c r="RUD3116" s="206"/>
      <c r="RUE3116" s="206"/>
      <c r="RUF3116" s="206"/>
      <c r="RUG3116" s="206"/>
      <c r="RUH3116" s="206"/>
      <c r="RUI3116" s="206"/>
      <c r="RUJ3116" s="206"/>
      <c r="RUK3116" s="206"/>
      <c r="RUL3116" s="206"/>
      <c r="RUM3116" s="206"/>
      <c r="RUN3116" s="206"/>
      <c r="RUO3116" s="206"/>
      <c r="RUP3116" s="206"/>
      <c r="RUQ3116" s="206"/>
      <c r="RUR3116" s="206"/>
      <c r="RUS3116" s="206"/>
      <c r="RUT3116" s="206"/>
      <c r="RUU3116" s="206"/>
      <c r="RUV3116" s="206"/>
      <c r="RUW3116" s="206"/>
      <c r="RUX3116" s="206"/>
      <c r="RUY3116" s="206"/>
      <c r="RUZ3116" s="206"/>
      <c r="RVA3116" s="206"/>
      <c r="RVB3116" s="206"/>
      <c r="RVC3116" s="206"/>
      <c r="RVD3116" s="206"/>
      <c r="RVE3116" s="206"/>
      <c r="RVF3116" s="206"/>
      <c r="RVG3116" s="206"/>
      <c r="RVH3116" s="206"/>
      <c r="RVI3116" s="206"/>
      <c r="RVJ3116" s="206"/>
      <c r="RVK3116" s="206"/>
      <c r="RVL3116" s="206"/>
      <c r="RVM3116" s="206"/>
      <c r="RVN3116" s="206"/>
      <c r="RVO3116" s="206"/>
      <c r="RVP3116" s="206"/>
      <c r="RVQ3116" s="206"/>
      <c r="RVR3116" s="206"/>
      <c r="RVS3116" s="206"/>
      <c r="RVT3116" s="206"/>
      <c r="RVU3116" s="206"/>
      <c r="RVV3116" s="206"/>
      <c r="RVW3116" s="206"/>
      <c r="RVX3116" s="206"/>
      <c r="RVY3116" s="206"/>
      <c r="RVZ3116" s="206"/>
      <c r="RWA3116" s="206"/>
      <c r="RWB3116" s="206"/>
      <c r="RWC3116" s="206"/>
      <c r="RWD3116" s="206"/>
      <c r="RWE3116" s="206"/>
      <c r="RWF3116" s="206"/>
      <c r="RWG3116" s="206"/>
      <c r="RWH3116" s="206"/>
      <c r="RWI3116" s="206"/>
      <c r="RWJ3116" s="206"/>
      <c r="RWK3116" s="206"/>
      <c r="RWL3116" s="206"/>
      <c r="RWM3116" s="206"/>
      <c r="RWN3116" s="206"/>
      <c r="RWO3116" s="206"/>
      <c r="RWP3116" s="206"/>
      <c r="RWQ3116" s="206"/>
      <c r="RWR3116" s="206"/>
      <c r="RWS3116" s="206"/>
      <c r="RWT3116" s="206"/>
      <c r="RWU3116" s="206"/>
      <c r="RWV3116" s="206"/>
      <c r="RWW3116" s="206"/>
      <c r="RWX3116" s="206"/>
      <c r="RWY3116" s="206"/>
      <c r="RWZ3116" s="206"/>
      <c r="RXA3116" s="206"/>
      <c r="RXB3116" s="206"/>
      <c r="RXC3116" s="206"/>
      <c r="RXD3116" s="206"/>
      <c r="RXE3116" s="206"/>
      <c r="RXF3116" s="206"/>
      <c r="RXG3116" s="206"/>
      <c r="RXH3116" s="206"/>
      <c r="RXI3116" s="206"/>
      <c r="RXJ3116" s="206"/>
      <c r="RXK3116" s="206"/>
      <c r="RXL3116" s="206"/>
      <c r="RXM3116" s="206"/>
      <c r="RXN3116" s="206"/>
      <c r="RXO3116" s="206"/>
      <c r="RXP3116" s="206"/>
      <c r="RXQ3116" s="206"/>
      <c r="RXR3116" s="206"/>
      <c r="RXS3116" s="206"/>
      <c r="RXT3116" s="206"/>
      <c r="RXU3116" s="206"/>
      <c r="RXV3116" s="206"/>
      <c r="RXW3116" s="206"/>
      <c r="RXX3116" s="206"/>
      <c r="RXY3116" s="206"/>
      <c r="RXZ3116" s="206"/>
      <c r="RYA3116" s="206"/>
      <c r="RYB3116" s="206"/>
      <c r="RYC3116" s="206"/>
      <c r="RYD3116" s="206"/>
      <c r="RYE3116" s="206"/>
      <c r="RYF3116" s="206"/>
      <c r="RYG3116" s="206"/>
      <c r="RYH3116" s="206"/>
      <c r="RYI3116" s="206"/>
      <c r="RYJ3116" s="206"/>
      <c r="RYK3116" s="206"/>
      <c r="RYL3116" s="206"/>
      <c r="RYM3116" s="206"/>
      <c r="RYN3116" s="206"/>
      <c r="RYO3116" s="206"/>
      <c r="RYP3116" s="206"/>
      <c r="RYQ3116" s="206"/>
      <c r="RYR3116" s="206"/>
      <c r="RYS3116" s="206"/>
      <c r="RYT3116" s="206"/>
      <c r="RYU3116" s="206"/>
      <c r="RYV3116" s="206"/>
      <c r="RYW3116" s="206"/>
      <c r="RYX3116" s="206"/>
      <c r="RYY3116" s="206"/>
      <c r="RYZ3116" s="206"/>
      <c r="RZA3116" s="206"/>
      <c r="RZB3116" s="206"/>
      <c r="RZC3116" s="206"/>
      <c r="RZD3116" s="206"/>
      <c r="RZE3116" s="206"/>
      <c r="RZF3116" s="206"/>
      <c r="RZG3116" s="206"/>
      <c r="RZH3116" s="206"/>
      <c r="RZI3116" s="206"/>
      <c r="RZJ3116" s="206"/>
      <c r="RZK3116" s="206"/>
      <c r="RZL3116" s="206"/>
      <c r="RZM3116" s="206"/>
      <c r="RZN3116" s="206"/>
      <c r="RZO3116" s="206"/>
      <c r="RZP3116" s="206"/>
      <c r="RZQ3116" s="206"/>
      <c r="RZR3116" s="206"/>
      <c r="RZS3116" s="206"/>
      <c r="RZT3116" s="206"/>
      <c r="RZU3116" s="206"/>
      <c r="RZV3116" s="206"/>
      <c r="RZW3116" s="206"/>
      <c r="RZX3116" s="206"/>
      <c r="RZY3116" s="206"/>
      <c r="RZZ3116" s="206"/>
      <c r="SAA3116" s="206"/>
      <c r="SAB3116" s="206"/>
      <c r="SAC3116" s="206"/>
      <c r="SAD3116" s="206"/>
      <c r="SAE3116" s="206"/>
      <c r="SAF3116" s="206"/>
      <c r="SAG3116" s="206"/>
      <c r="SAH3116" s="206"/>
      <c r="SAI3116" s="206"/>
      <c r="SAJ3116" s="206"/>
      <c r="SAK3116" s="206"/>
      <c r="SAL3116" s="206"/>
      <c r="SAM3116" s="206"/>
      <c r="SAN3116" s="206"/>
      <c r="SAO3116" s="206"/>
      <c r="SAP3116" s="206"/>
      <c r="SAQ3116" s="206"/>
      <c r="SAR3116" s="206"/>
      <c r="SAS3116" s="206"/>
      <c r="SAT3116" s="206"/>
      <c r="SAU3116" s="206"/>
      <c r="SAV3116" s="206"/>
      <c r="SAW3116" s="206"/>
      <c r="SAX3116" s="206"/>
      <c r="SAY3116" s="206"/>
      <c r="SAZ3116" s="206"/>
      <c r="SBA3116" s="206"/>
      <c r="SBB3116" s="206"/>
      <c r="SBC3116" s="206"/>
      <c r="SBD3116" s="206"/>
      <c r="SBE3116" s="206"/>
      <c r="SBF3116" s="206"/>
      <c r="SBG3116" s="206"/>
      <c r="SBH3116" s="206"/>
      <c r="SBI3116" s="206"/>
      <c r="SBJ3116" s="206"/>
      <c r="SBK3116" s="206"/>
      <c r="SBL3116" s="206"/>
      <c r="SBM3116" s="206"/>
      <c r="SBN3116" s="206"/>
      <c r="SBO3116" s="206"/>
      <c r="SBP3116" s="206"/>
      <c r="SBQ3116" s="206"/>
      <c r="SBR3116" s="206"/>
      <c r="SBS3116" s="206"/>
      <c r="SBT3116" s="206"/>
      <c r="SBU3116" s="206"/>
      <c r="SBV3116" s="206"/>
      <c r="SBW3116" s="206"/>
      <c r="SBX3116" s="206"/>
      <c r="SBY3116" s="206"/>
      <c r="SBZ3116" s="206"/>
      <c r="SCA3116" s="206"/>
      <c r="SCB3116" s="206"/>
      <c r="SCC3116" s="206"/>
      <c r="SCD3116" s="206"/>
      <c r="SCE3116" s="206"/>
      <c r="SCF3116" s="206"/>
      <c r="SCG3116" s="206"/>
      <c r="SCH3116" s="206"/>
      <c r="SCI3116" s="206"/>
      <c r="SCJ3116" s="206"/>
      <c r="SCK3116" s="206"/>
      <c r="SCL3116" s="206"/>
      <c r="SCM3116" s="206"/>
      <c r="SCN3116" s="206"/>
      <c r="SCO3116" s="206"/>
      <c r="SCP3116" s="206"/>
      <c r="SCQ3116" s="206"/>
      <c r="SCR3116" s="206"/>
      <c r="SCS3116" s="206"/>
      <c r="SCT3116" s="206"/>
      <c r="SCU3116" s="206"/>
      <c r="SCV3116" s="206"/>
      <c r="SCW3116" s="206"/>
      <c r="SCX3116" s="206"/>
      <c r="SCY3116" s="206"/>
      <c r="SCZ3116" s="206"/>
      <c r="SDA3116" s="206"/>
      <c r="SDB3116" s="206"/>
      <c r="SDC3116" s="206"/>
      <c r="SDD3116" s="206"/>
      <c r="SDE3116" s="206"/>
      <c r="SDF3116" s="206"/>
      <c r="SDG3116" s="206"/>
      <c r="SDH3116" s="206"/>
      <c r="SDI3116" s="206"/>
      <c r="SDJ3116" s="206"/>
      <c r="SDK3116" s="206"/>
      <c r="SDL3116" s="206"/>
      <c r="SDM3116" s="206"/>
      <c r="SDN3116" s="206"/>
      <c r="SDO3116" s="206"/>
      <c r="SDP3116" s="206"/>
      <c r="SDQ3116" s="206"/>
      <c r="SDR3116" s="206"/>
      <c r="SDS3116" s="206"/>
      <c r="SDT3116" s="206"/>
      <c r="SDU3116" s="206"/>
      <c r="SDV3116" s="206"/>
      <c r="SDW3116" s="206"/>
      <c r="SDX3116" s="206"/>
      <c r="SDY3116" s="206"/>
      <c r="SDZ3116" s="206"/>
      <c r="SEA3116" s="206"/>
      <c r="SEB3116" s="206"/>
      <c r="SEC3116" s="206"/>
      <c r="SED3116" s="206"/>
      <c r="SEE3116" s="206"/>
      <c r="SEF3116" s="206"/>
      <c r="SEG3116" s="206"/>
      <c r="SEH3116" s="206"/>
      <c r="SEI3116" s="206"/>
      <c r="SEJ3116" s="206"/>
      <c r="SEK3116" s="206"/>
      <c r="SEL3116" s="206"/>
      <c r="SEM3116" s="206"/>
      <c r="SEN3116" s="206"/>
      <c r="SEO3116" s="206"/>
      <c r="SEP3116" s="206"/>
      <c r="SEQ3116" s="206"/>
      <c r="SER3116" s="206"/>
      <c r="SES3116" s="206"/>
      <c r="SET3116" s="206"/>
      <c r="SEU3116" s="206"/>
      <c r="SEV3116" s="206"/>
      <c r="SEW3116" s="206"/>
      <c r="SEX3116" s="206"/>
      <c r="SEY3116" s="206"/>
      <c r="SEZ3116" s="206"/>
      <c r="SFA3116" s="206"/>
      <c r="SFB3116" s="206"/>
      <c r="SFC3116" s="206"/>
      <c r="SFD3116" s="206"/>
      <c r="SFE3116" s="206"/>
      <c r="SFF3116" s="206"/>
      <c r="SFG3116" s="206"/>
      <c r="SFH3116" s="206"/>
      <c r="SFI3116" s="206"/>
      <c r="SFJ3116" s="206"/>
      <c r="SFK3116" s="206"/>
      <c r="SFL3116" s="206"/>
      <c r="SFM3116" s="206"/>
      <c r="SFN3116" s="206"/>
      <c r="SFO3116" s="206"/>
      <c r="SFP3116" s="206"/>
      <c r="SFQ3116" s="206"/>
      <c r="SFR3116" s="206"/>
      <c r="SFS3116" s="206"/>
      <c r="SFT3116" s="206"/>
      <c r="SFU3116" s="206"/>
      <c r="SFV3116" s="206"/>
      <c r="SFW3116" s="206"/>
      <c r="SFX3116" s="206"/>
      <c r="SFY3116" s="206"/>
      <c r="SFZ3116" s="206"/>
      <c r="SGA3116" s="206"/>
      <c r="SGB3116" s="206"/>
      <c r="SGC3116" s="206"/>
      <c r="SGD3116" s="206"/>
      <c r="SGE3116" s="206"/>
      <c r="SGF3116" s="206"/>
      <c r="SGG3116" s="206"/>
      <c r="SGH3116" s="206"/>
      <c r="SGI3116" s="206"/>
      <c r="SGJ3116" s="206"/>
      <c r="SGK3116" s="206"/>
      <c r="SGL3116" s="206"/>
      <c r="SGM3116" s="206"/>
      <c r="SGN3116" s="206"/>
      <c r="SGO3116" s="206"/>
      <c r="SGP3116" s="206"/>
      <c r="SGQ3116" s="206"/>
      <c r="SGR3116" s="206"/>
      <c r="SGS3116" s="206"/>
      <c r="SGT3116" s="206"/>
      <c r="SGU3116" s="206"/>
      <c r="SGV3116" s="206"/>
      <c r="SGW3116" s="206"/>
      <c r="SGX3116" s="206"/>
      <c r="SGY3116" s="206"/>
      <c r="SGZ3116" s="206"/>
      <c r="SHA3116" s="206"/>
      <c r="SHB3116" s="206"/>
      <c r="SHC3116" s="206"/>
      <c r="SHD3116" s="206"/>
      <c r="SHE3116" s="206"/>
      <c r="SHF3116" s="206"/>
      <c r="SHG3116" s="206"/>
      <c r="SHH3116" s="206"/>
      <c r="SHI3116" s="206"/>
      <c r="SHJ3116" s="206"/>
      <c r="SHK3116" s="206"/>
      <c r="SHL3116" s="206"/>
      <c r="SHM3116" s="206"/>
      <c r="SHN3116" s="206"/>
      <c r="SHO3116" s="206"/>
      <c r="SHP3116" s="206"/>
      <c r="SHQ3116" s="206"/>
      <c r="SHR3116" s="206"/>
      <c r="SHS3116" s="206"/>
      <c r="SHT3116" s="206"/>
      <c r="SHU3116" s="206"/>
      <c r="SHV3116" s="206"/>
      <c r="SHW3116" s="206"/>
      <c r="SHX3116" s="206"/>
      <c r="SHY3116" s="206"/>
      <c r="SHZ3116" s="206"/>
      <c r="SIA3116" s="206"/>
      <c r="SIB3116" s="206"/>
      <c r="SIC3116" s="206"/>
      <c r="SID3116" s="206"/>
      <c r="SIE3116" s="206"/>
      <c r="SIF3116" s="206"/>
      <c r="SIG3116" s="206"/>
      <c r="SIH3116" s="206"/>
      <c r="SII3116" s="206"/>
      <c r="SIJ3116" s="206"/>
      <c r="SIK3116" s="206"/>
      <c r="SIL3116" s="206"/>
      <c r="SIM3116" s="206"/>
      <c r="SIN3116" s="206"/>
      <c r="SIO3116" s="206"/>
      <c r="SIP3116" s="206"/>
      <c r="SIQ3116" s="206"/>
      <c r="SIR3116" s="206"/>
      <c r="SIS3116" s="206"/>
      <c r="SIT3116" s="206"/>
      <c r="SIU3116" s="206"/>
      <c r="SIV3116" s="206"/>
      <c r="SIW3116" s="206"/>
      <c r="SIX3116" s="206"/>
      <c r="SIY3116" s="206"/>
      <c r="SIZ3116" s="206"/>
      <c r="SJA3116" s="206"/>
      <c r="SJB3116" s="206"/>
      <c r="SJC3116" s="206"/>
      <c r="SJD3116" s="206"/>
      <c r="SJE3116" s="206"/>
      <c r="SJF3116" s="206"/>
      <c r="SJG3116" s="206"/>
      <c r="SJH3116" s="206"/>
      <c r="SJI3116" s="206"/>
      <c r="SJJ3116" s="206"/>
      <c r="SJK3116" s="206"/>
      <c r="SJL3116" s="206"/>
      <c r="SJM3116" s="206"/>
      <c r="SJN3116" s="206"/>
      <c r="SJO3116" s="206"/>
      <c r="SJP3116" s="206"/>
      <c r="SJQ3116" s="206"/>
      <c r="SJR3116" s="206"/>
      <c r="SJS3116" s="206"/>
      <c r="SJT3116" s="206"/>
      <c r="SJU3116" s="206"/>
      <c r="SJV3116" s="206"/>
      <c r="SJW3116" s="206"/>
      <c r="SJX3116" s="206"/>
      <c r="SJY3116" s="206"/>
      <c r="SJZ3116" s="206"/>
      <c r="SKA3116" s="206"/>
      <c r="SKB3116" s="206"/>
      <c r="SKC3116" s="206"/>
      <c r="SKD3116" s="206"/>
      <c r="SKE3116" s="206"/>
      <c r="SKF3116" s="206"/>
      <c r="SKG3116" s="206"/>
      <c r="SKH3116" s="206"/>
      <c r="SKI3116" s="206"/>
      <c r="SKJ3116" s="206"/>
      <c r="SKK3116" s="206"/>
      <c r="SKL3116" s="206"/>
      <c r="SKM3116" s="206"/>
      <c r="SKN3116" s="206"/>
      <c r="SKO3116" s="206"/>
      <c r="SKP3116" s="206"/>
      <c r="SKQ3116" s="206"/>
      <c r="SKR3116" s="206"/>
      <c r="SKS3116" s="206"/>
      <c r="SKT3116" s="206"/>
      <c r="SKU3116" s="206"/>
      <c r="SKV3116" s="206"/>
      <c r="SKW3116" s="206"/>
      <c r="SKX3116" s="206"/>
      <c r="SKY3116" s="206"/>
      <c r="SKZ3116" s="206"/>
      <c r="SLA3116" s="206"/>
      <c r="SLB3116" s="206"/>
      <c r="SLC3116" s="206"/>
      <c r="SLD3116" s="206"/>
      <c r="SLE3116" s="206"/>
      <c r="SLF3116" s="206"/>
      <c r="SLG3116" s="206"/>
      <c r="SLH3116" s="206"/>
      <c r="SLI3116" s="206"/>
      <c r="SLJ3116" s="206"/>
      <c r="SLK3116" s="206"/>
      <c r="SLL3116" s="206"/>
      <c r="SLM3116" s="206"/>
      <c r="SLN3116" s="206"/>
      <c r="SLO3116" s="206"/>
      <c r="SLP3116" s="206"/>
      <c r="SLQ3116" s="206"/>
      <c r="SLR3116" s="206"/>
      <c r="SLS3116" s="206"/>
      <c r="SLT3116" s="206"/>
      <c r="SLU3116" s="206"/>
      <c r="SLV3116" s="206"/>
      <c r="SLW3116" s="206"/>
      <c r="SLX3116" s="206"/>
      <c r="SLY3116" s="206"/>
      <c r="SLZ3116" s="206"/>
      <c r="SMA3116" s="206"/>
      <c r="SMB3116" s="206"/>
      <c r="SMC3116" s="206"/>
      <c r="SMD3116" s="206"/>
      <c r="SME3116" s="206"/>
      <c r="SMF3116" s="206"/>
      <c r="SMG3116" s="206"/>
      <c r="SMH3116" s="206"/>
      <c r="SMI3116" s="206"/>
      <c r="SMJ3116" s="206"/>
      <c r="SMK3116" s="206"/>
      <c r="SML3116" s="206"/>
      <c r="SMM3116" s="206"/>
      <c r="SMN3116" s="206"/>
      <c r="SMO3116" s="206"/>
      <c r="SMP3116" s="206"/>
      <c r="SMQ3116" s="206"/>
      <c r="SMR3116" s="206"/>
      <c r="SMS3116" s="206"/>
      <c r="SMT3116" s="206"/>
      <c r="SMU3116" s="206"/>
      <c r="SMV3116" s="206"/>
      <c r="SMW3116" s="206"/>
      <c r="SMX3116" s="206"/>
      <c r="SMY3116" s="206"/>
      <c r="SMZ3116" s="206"/>
      <c r="SNA3116" s="206"/>
      <c r="SNB3116" s="206"/>
      <c r="SNC3116" s="206"/>
      <c r="SND3116" s="206"/>
      <c r="SNE3116" s="206"/>
      <c r="SNF3116" s="206"/>
      <c r="SNG3116" s="206"/>
      <c r="SNH3116" s="206"/>
      <c r="SNI3116" s="206"/>
      <c r="SNJ3116" s="206"/>
      <c r="SNK3116" s="206"/>
      <c r="SNL3116" s="206"/>
      <c r="SNM3116" s="206"/>
      <c r="SNN3116" s="206"/>
      <c r="SNO3116" s="206"/>
      <c r="SNP3116" s="206"/>
      <c r="SNQ3116" s="206"/>
      <c r="SNR3116" s="206"/>
      <c r="SNS3116" s="206"/>
      <c r="SNT3116" s="206"/>
      <c r="SNU3116" s="206"/>
      <c r="SNV3116" s="206"/>
      <c r="SNW3116" s="206"/>
      <c r="SNX3116" s="206"/>
      <c r="SNY3116" s="206"/>
      <c r="SNZ3116" s="206"/>
      <c r="SOA3116" s="206"/>
      <c r="SOB3116" s="206"/>
      <c r="SOC3116" s="206"/>
      <c r="SOD3116" s="206"/>
      <c r="SOE3116" s="206"/>
      <c r="SOF3116" s="206"/>
      <c r="SOG3116" s="206"/>
      <c r="SOH3116" s="206"/>
      <c r="SOI3116" s="206"/>
      <c r="SOJ3116" s="206"/>
      <c r="SOK3116" s="206"/>
      <c r="SOL3116" s="206"/>
      <c r="SOM3116" s="206"/>
      <c r="SON3116" s="206"/>
      <c r="SOO3116" s="206"/>
      <c r="SOP3116" s="206"/>
      <c r="SOQ3116" s="206"/>
      <c r="SOR3116" s="206"/>
      <c r="SOS3116" s="206"/>
      <c r="SOT3116" s="206"/>
      <c r="SOU3116" s="206"/>
      <c r="SOV3116" s="206"/>
      <c r="SOW3116" s="206"/>
      <c r="SOX3116" s="206"/>
      <c r="SOY3116" s="206"/>
      <c r="SOZ3116" s="206"/>
      <c r="SPA3116" s="206"/>
      <c r="SPB3116" s="206"/>
      <c r="SPC3116" s="206"/>
      <c r="SPD3116" s="206"/>
      <c r="SPE3116" s="206"/>
      <c r="SPF3116" s="206"/>
      <c r="SPG3116" s="206"/>
      <c r="SPH3116" s="206"/>
      <c r="SPI3116" s="206"/>
      <c r="SPJ3116" s="206"/>
      <c r="SPK3116" s="206"/>
      <c r="SPL3116" s="206"/>
      <c r="SPM3116" s="206"/>
      <c r="SPN3116" s="206"/>
      <c r="SPO3116" s="206"/>
      <c r="SPP3116" s="206"/>
      <c r="SPQ3116" s="206"/>
      <c r="SPR3116" s="206"/>
      <c r="SPS3116" s="206"/>
      <c r="SPT3116" s="206"/>
      <c r="SPU3116" s="206"/>
      <c r="SPV3116" s="206"/>
      <c r="SPW3116" s="206"/>
      <c r="SPX3116" s="206"/>
      <c r="SPY3116" s="206"/>
      <c r="SPZ3116" s="206"/>
      <c r="SQA3116" s="206"/>
      <c r="SQB3116" s="206"/>
      <c r="SQC3116" s="206"/>
      <c r="SQD3116" s="206"/>
      <c r="SQE3116" s="206"/>
      <c r="SQF3116" s="206"/>
      <c r="SQG3116" s="206"/>
      <c r="SQH3116" s="206"/>
      <c r="SQI3116" s="206"/>
      <c r="SQJ3116" s="206"/>
      <c r="SQK3116" s="206"/>
      <c r="SQL3116" s="206"/>
      <c r="SQM3116" s="206"/>
      <c r="SQN3116" s="206"/>
      <c r="SQO3116" s="206"/>
      <c r="SQP3116" s="206"/>
      <c r="SQQ3116" s="206"/>
      <c r="SQR3116" s="206"/>
      <c r="SQS3116" s="206"/>
      <c r="SQT3116" s="206"/>
      <c r="SQU3116" s="206"/>
      <c r="SQV3116" s="206"/>
      <c r="SQW3116" s="206"/>
      <c r="SQX3116" s="206"/>
      <c r="SQY3116" s="206"/>
      <c r="SQZ3116" s="206"/>
      <c r="SRA3116" s="206"/>
      <c r="SRB3116" s="206"/>
      <c r="SRC3116" s="206"/>
      <c r="SRD3116" s="206"/>
      <c r="SRE3116" s="206"/>
      <c r="SRF3116" s="206"/>
      <c r="SRG3116" s="206"/>
      <c r="SRH3116" s="206"/>
      <c r="SRI3116" s="206"/>
      <c r="SRJ3116" s="206"/>
      <c r="SRK3116" s="206"/>
      <c r="SRL3116" s="206"/>
      <c r="SRM3116" s="206"/>
      <c r="SRN3116" s="206"/>
      <c r="SRO3116" s="206"/>
      <c r="SRP3116" s="206"/>
      <c r="SRQ3116" s="206"/>
      <c r="SRR3116" s="206"/>
      <c r="SRS3116" s="206"/>
      <c r="SRT3116" s="206"/>
      <c r="SRU3116" s="206"/>
      <c r="SRV3116" s="206"/>
      <c r="SRW3116" s="206"/>
      <c r="SRX3116" s="206"/>
      <c r="SRY3116" s="206"/>
      <c r="SRZ3116" s="206"/>
      <c r="SSA3116" s="206"/>
      <c r="SSB3116" s="206"/>
      <c r="SSC3116" s="206"/>
      <c r="SSD3116" s="206"/>
      <c r="SSE3116" s="206"/>
      <c r="SSF3116" s="206"/>
      <c r="SSG3116" s="206"/>
      <c r="SSH3116" s="206"/>
      <c r="SSI3116" s="206"/>
      <c r="SSJ3116" s="206"/>
      <c r="SSK3116" s="206"/>
      <c r="SSL3116" s="206"/>
      <c r="SSM3116" s="206"/>
      <c r="SSN3116" s="206"/>
      <c r="SSO3116" s="206"/>
      <c r="SSP3116" s="206"/>
      <c r="SSQ3116" s="206"/>
      <c r="SSR3116" s="206"/>
      <c r="SSS3116" s="206"/>
      <c r="SST3116" s="206"/>
      <c r="SSU3116" s="206"/>
      <c r="SSV3116" s="206"/>
      <c r="SSW3116" s="206"/>
      <c r="SSX3116" s="206"/>
      <c r="SSY3116" s="206"/>
      <c r="SSZ3116" s="206"/>
      <c r="STA3116" s="206"/>
      <c r="STB3116" s="206"/>
      <c r="STC3116" s="206"/>
      <c r="STD3116" s="206"/>
      <c r="STE3116" s="206"/>
      <c r="STF3116" s="206"/>
      <c r="STG3116" s="206"/>
      <c r="STH3116" s="206"/>
      <c r="STI3116" s="206"/>
      <c r="STJ3116" s="206"/>
      <c r="STK3116" s="206"/>
      <c r="STL3116" s="206"/>
      <c r="STM3116" s="206"/>
      <c r="STN3116" s="206"/>
      <c r="STO3116" s="206"/>
      <c r="STP3116" s="206"/>
      <c r="STQ3116" s="206"/>
      <c r="STR3116" s="206"/>
      <c r="STS3116" s="206"/>
      <c r="STT3116" s="206"/>
      <c r="STU3116" s="206"/>
      <c r="STV3116" s="206"/>
      <c r="STW3116" s="206"/>
      <c r="STX3116" s="206"/>
      <c r="STY3116" s="206"/>
      <c r="STZ3116" s="206"/>
      <c r="SUA3116" s="206"/>
      <c r="SUB3116" s="206"/>
      <c r="SUC3116" s="206"/>
      <c r="SUD3116" s="206"/>
      <c r="SUE3116" s="206"/>
      <c r="SUF3116" s="206"/>
      <c r="SUG3116" s="206"/>
      <c r="SUH3116" s="206"/>
      <c r="SUI3116" s="206"/>
      <c r="SUJ3116" s="206"/>
      <c r="SUK3116" s="206"/>
      <c r="SUL3116" s="206"/>
      <c r="SUM3116" s="206"/>
      <c r="SUN3116" s="206"/>
      <c r="SUO3116" s="206"/>
      <c r="SUP3116" s="206"/>
      <c r="SUQ3116" s="206"/>
      <c r="SUR3116" s="206"/>
      <c r="SUS3116" s="206"/>
      <c r="SUT3116" s="206"/>
      <c r="SUU3116" s="206"/>
      <c r="SUV3116" s="206"/>
      <c r="SUW3116" s="206"/>
      <c r="SUX3116" s="206"/>
      <c r="SUY3116" s="206"/>
      <c r="SUZ3116" s="206"/>
      <c r="SVA3116" s="206"/>
      <c r="SVB3116" s="206"/>
      <c r="SVC3116" s="206"/>
      <c r="SVD3116" s="206"/>
      <c r="SVE3116" s="206"/>
      <c r="SVF3116" s="206"/>
      <c r="SVG3116" s="206"/>
      <c r="SVH3116" s="206"/>
      <c r="SVI3116" s="206"/>
      <c r="SVJ3116" s="206"/>
      <c r="SVK3116" s="206"/>
      <c r="SVL3116" s="206"/>
      <c r="SVM3116" s="206"/>
      <c r="SVN3116" s="206"/>
      <c r="SVO3116" s="206"/>
      <c r="SVP3116" s="206"/>
      <c r="SVQ3116" s="206"/>
      <c r="SVR3116" s="206"/>
      <c r="SVS3116" s="206"/>
      <c r="SVT3116" s="206"/>
      <c r="SVU3116" s="206"/>
      <c r="SVV3116" s="206"/>
      <c r="SVW3116" s="206"/>
      <c r="SVX3116" s="206"/>
      <c r="SVY3116" s="206"/>
      <c r="SVZ3116" s="206"/>
      <c r="SWA3116" s="206"/>
      <c r="SWB3116" s="206"/>
      <c r="SWC3116" s="206"/>
      <c r="SWD3116" s="206"/>
      <c r="SWE3116" s="206"/>
      <c r="SWF3116" s="206"/>
      <c r="SWG3116" s="206"/>
      <c r="SWH3116" s="206"/>
      <c r="SWI3116" s="206"/>
      <c r="SWJ3116" s="206"/>
      <c r="SWK3116" s="206"/>
      <c r="SWL3116" s="206"/>
      <c r="SWM3116" s="206"/>
      <c r="SWN3116" s="206"/>
      <c r="SWO3116" s="206"/>
      <c r="SWP3116" s="206"/>
      <c r="SWQ3116" s="206"/>
      <c r="SWR3116" s="206"/>
      <c r="SWS3116" s="206"/>
      <c r="SWT3116" s="206"/>
      <c r="SWU3116" s="206"/>
      <c r="SWV3116" s="206"/>
      <c r="SWW3116" s="206"/>
      <c r="SWX3116" s="206"/>
      <c r="SWY3116" s="206"/>
      <c r="SWZ3116" s="206"/>
      <c r="SXA3116" s="206"/>
      <c r="SXB3116" s="206"/>
      <c r="SXC3116" s="206"/>
      <c r="SXD3116" s="206"/>
      <c r="SXE3116" s="206"/>
      <c r="SXF3116" s="206"/>
      <c r="SXG3116" s="206"/>
      <c r="SXH3116" s="206"/>
      <c r="SXI3116" s="206"/>
      <c r="SXJ3116" s="206"/>
      <c r="SXK3116" s="206"/>
      <c r="SXL3116" s="206"/>
      <c r="SXM3116" s="206"/>
      <c r="SXN3116" s="206"/>
      <c r="SXO3116" s="206"/>
      <c r="SXP3116" s="206"/>
      <c r="SXQ3116" s="206"/>
      <c r="SXR3116" s="206"/>
      <c r="SXS3116" s="206"/>
      <c r="SXT3116" s="206"/>
      <c r="SXU3116" s="206"/>
      <c r="SXV3116" s="206"/>
      <c r="SXW3116" s="206"/>
      <c r="SXX3116" s="206"/>
      <c r="SXY3116" s="206"/>
      <c r="SXZ3116" s="206"/>
      <c r="SYA3116" s="206"/>
      <c r="SYB3116" s="206"/>
      <c r="SYC3116" s="206"/>
      <c r="SYD3116" s="206"/>
      <c r="SYE3116" s="206"/>
      <c r="SYF3116" s="206"/>
      <c r="SYG3116" s="206"/>
      <c r="SYH3116" s="206"/>
      <c r="SYI3116" s="206"/>
      <c r="SYJ3116" s="206"/>
      <c r="SYK3116" s="206"/>
      <c r="SYL3116" s="206"/>
      <c r="SYM3116" s="206"/>
      <c r="SYN3116" s="206"/>
      <c r="SYO3116" s="206"/>
      <c r="SYP3116" s="206"/>
      <c r="SYQ3116" s="206"/>
      <c r="SYR3116" s="206"/>
      <c r="SYS3116" s="206"/>
      <c r="SYT3116" s="206"/>
      <c r="SYU3116" s="206"/>
      <c r="SYV3116" s="206"/>
      <c r="SYW3116" s="206"/>
      <c r="SYX3116" s="206"/>
      <c r="SYY3116" s="206"/>
      <c r="SYZ3116" s="206"/>
      <c r="SZA3116" s="206"/>
      <c r="SZB3116" s="206"/>
      <c r="SZC3116" s="206"/>
      <c r="SZD3116" s="206"/>
      <c r="SZE3116" s="206"/>
      <c r="SZF3116" s="206"/>
      <c r="SZG3116" s="206"/>
      <c r="SZH3116" s="206"/>
      <c r="SZI3116" s="206"/>
      <c r="SZJ3116" s="206"/>
      <c r="SZK3116" s="206"/>
      <c r="SZL3116" s="206"/>
      <c r="SZM3116" s="206"/>
      <c r="SZN3116" s="206"/>
      <c r="SZO3116" s="206"/>
      <c r="SZP3116" s="206"/>
      <c r="SZQ3116" s="206"/>
      <c r="SZR3116" s="206"/>
      <c r="SZS3116" s="206"/>
      <c r="SZT3116" s="206"/>
      <c r="SZU3116" s="206"/>
      <c r="SZV3116" s="206"/>
      <c r="SZW3116" s="206"/>
      <c r="SZX3116" s="206"/>
      <c r="SZY3116" s="206"/>
      <c r="SZZ3116" s="206"/>
      <c r="TAA3116" s="206"/>
      <c r="TAB3116" s="206"/>
      <c r="TAC3116" s="206"/>
      <c r="TAD3116" s="206"/>
      <c r="TAE3116" s="206"/>
      <c r="TAF3116" s="206"/>
      <c r="TAG3116" s="206"/>
      <c r="TAH3116" s="206"/>
      <c r="TAI3116" s="206"/>
      <c r="TAJ3116" s="206"/>
      <c r="TAK3116" s="206"/>
      <c r="TAL3116" s="206"/>
      <c r="TAM3116" s="206"/>
      <c r="TAN3116" s="206"/>
      <c r="TAO3116" s="206"/>
      <c r="TAP3116" s="206"/>
      <c r="TAQ3116" s="206"/>
      <c r="TAR3116" s="206"/>
      <c r="TAS3116" s="206"/>
      <c r="TAT3116" s="206"/>
      <c r="TAU3116" s="206"/>
      <c r="TAV3116" s="206"/>
      <c r="TAW3116" s="206"/>
      <c r="TAX3116" s="206"/>
      <c r="TAY3116" s="206"/>
      <c r="TAZ3116" s="206"/>
      <c r="TBA3116" s="206"/>
      <c r="TBB3116" s="206"/>
      <c r="TBC3116" s="206"/>
      <c r="TBD3116" s="206"/>
      <c r="TBE3116" s="206"/>
      <c r="TBF3116" s="206"/>
      <c r="TBG3116" s="206"/>
      <c r="TBH3116" s="206"/>
      <c r="TBI3116" s="206"/>
      <c r="TBJ3116" s="206"/>
      <c r="TBK3116" s="206"/>
      <c r="TBL3116" s="206"/>
      <c r="TBM3116" s="206"/>
      <c r="TBN3116" s="206"/>
      <c r="TBO3116" s="206"/>
      <c r="TBP3116" s="206"/>
      <c r="TBQ3116" s="206"/>
      <c r="TBR3116" s="206"/>
      <c r="TBS3116" s="206"/>
      <c r="TBT3116" s="206"/>
      <c r="TBU3116" s="206"/>
      <c r="TBV3116" s="206"/>
      <c r="TBW3116" s="206"/>
      <c r="TBX3116" s="206"/>
      <c r="TBY3116" s="206"/>
      <c r="TBZ3116" s="206"/>
      <c r="TCA3116" s="206"/>
      <c r="TCB3116" s="206"/>
      <c r="TCC3116" s="206"/>
      <c r="TCD3116" s="206"/>
      <c r="TCE3116" s="206"/>
      <c r="TCF3116" s="206"/>
      <c r="TCG3116" s="206"/>
      <c r="TCH3116" s="206"/>
      <c r="TCI3116" s="206"/>
      <c r="TCJ3116" s="206"/>
      <c r="TCK3116" s="206"/>
      <c r="TCL3116" s="206"/>
      <c r="TCM3116" s="206"/>
      <c r="TCN3116" s="206"/>
      <c r="TCO3116" s="206"/>
      <c r="TCP3116" s="206"/>
      <c r="TCQ3116" s="206"/>
      <c r="TCR3116" s="206"/>
      <c r="TCS3116" s="206"/>
      <c r="TCT3116" s="206"/>
      <c r="TCU3116" s="206"/>
      <c r="TCV3116" s="206"/>
      <c r="TCW3116" s="206"/>
      <c r="TCX3116" s="206"/>
      <c r="TCY3116" s="206"/>
      <c r="TCZ3116" s="206"/>
      <c r="TDA3116" s="206"/>
      <c r="TDB3116" s="206"/>
      <c r="TDC3116" s="206"/>
      <c r="TDD3116" s="206"/>
      <c r="TDE3116" s="206"/>
      <c r="TDF3116" s="206"/>
      <c r="TDG3116" s="206"/>
      <c r="TDH3116" s="206"/>
      <c r="TDI3116" s="206"/>
      <c r="TDJ3116" s="206"/>
      <c r="TDK3116" s="206"/>
      <c r="TDL3116" s="206"/>
      <c r="TDM3116" s="206"/>
      <c r="TDN3116" s="206"/>
      <c r="TDO3116" s="206"/>
      <c r="TDP3116" s="206"/>
      <c r="TDQ3116" s="206"/>
      <c r="TDR3116" s="206"/>
      <c r="TDS3116" s="206"/>
      <c r="TDT3116" s="206"/>
      <c r="TDU3116" s="206"/>
      <c r="TDV3116" s="206"/>
      <c r="TDW3116" s="206"/>
      <c r="TDX3116" s="206"/>
      <c r="TDY3116" s="206"/>
      <c r="TDZ3116" s="206"/>
      <c r="TEA3116" s="206"/>
      <c r="TEB3116" s="206"/>
      <c r="TEC3116" s="206"/>
      <c r="TED3116" s="206"/>
      <c r="TEE3116" s="206"/>
      <c r="TEF3116" s="206"/>
      <c r="TEG3116" s="206"/>
      <c r="TEH3116" s="206"/>
      <c r="TEI3116" s="206"/>
      <c r="TEJ3116" s="206"/>
      <c r="TEK3116" s="206"/>
      <c r="TEL3116" s="206"/>
      <c r="TEM3116" s="206"/>
      <c r="TEN3116" s="206"/>
      <c r="TEO3116" s="206"/>
      <c r="TEP3116" s="206"/>
      <c r="TEQ3116" s="206"/>
      <c r="TER3116" s="206"/>
      <c r="TES3116" s="206"/>
      <c r="TET3116" s="206"/>
      <c r="TEU3116" s="206"/>
      <c r="TEV3116" s="206"/>
      <c r="TEW3116" s="206"/>
      <c r="TEX3116" s="206"/>
      <c r="TEY3116" s="206"/>
      <c r="TEZ3116" s="206"/>
      <c r="TFA3116" s="206"/>
      <c r="TFB3116" s="206"/>
      <c r="TFC3116" s="206"/>
      <c r="TFD3116" s="206"/>
      <c r="TFE3116" s="206"/>
      <c r="TFF3116" s="206"/>
      <c r="TFG3116" s="206"/>
      <c r="TFH3116" s="206"/>
      <c r="TFI3116" s="206"/>
      <c r="TFJ3116" s="206"/>
      <c r="TFK3116" s="206"/>
      <c r="TFL3116" s="206"/>
      <c r="TFM3116" s="206"/>
      <c r="TFN3116" s="206"/>
      <c r="TFO3116" s="206"/>
      <c r="TFP3116" s="206"/>
      <c r="TFQ3116" s="206"/>
      <c r="TFR3116" s="206"/>
      <c r="TFS3116" s="206"/>
      <c r="TFT3116" s="206"/>
      <c r="TFU3116" s="206"/>
      <c r="TFV3116" s="206"/>
      <c r="TFW3116" s="206"/>
      <c r="TFX3116" s="206"/>
      <c r="TFY3116" s="206"/>
      <c r="TFZ3116" s="206"/>
      <c r="TGA3116" s="206"/>
      <c r="TGB3116" s="206"/>
      <c r="TGC3116" s="206"/>
      <c r="TGD3116" s="206"/>
      <c r="TGE3116" s="206"/>
      <c r="TGF3116" s="206"/>
      <c r="TGG3116" s="206"/>
      <c r="TGH3116" s="206"/>
      <c r="TGI3116" s="206"/>
      <c r="TGJ3116" s="206"/>
      <c r="TGK3116" s="206"/>
      <c r="TGL3116" s="206"/>
      <c r="TGM3116" s="206"/>
      <c r="TGN3116" s="206"/>
      <c r="TGO3116" s="206"/>
      <c r="TGP3116" s="206"/>
      <c r="TGQ3116" s="206"/>
      <c r="TGR3116" s="206"/>
      <c r="TGS3116" s="206"/>
      <c r="TGT3116" s="206"/>
      <c r="TGU3116" s="206"/>
      <c r="TGV3116" s="206"/>
      <c r="TGW3116" s="206"/>
      <c r="TGX3116" s="206"/>
      <c r="TGY3116" s="206"/>
      <c r="TGZ3116" s="206"/>
      <c r="THA3116" s="206"/>
      <c r="THB3116" s="206"/>
      <c r="THC3116" s="206"/>
      <c r="THD3116" s="206"/>
      <c r="THE3116" s="206"/>
      <c r="THF3116" s="206"/>
      <c r="THG3116" s="206"/>
      <c r="THH3116" s="206"/>
      <c r="THI3116" s="206"/>
      <c r="THJ3116" s="206"/>
      <c r="THK3116" s="206"/>
      <c r="THL3116" s="206"/>
      <c r="THM3116" s="206"/>
      <c r="THN3116" s="206"/>
      <c r="THO3116" s="206"/>
      <c r="THP3116" s="206"/>
      <c r="THQ3116" s="206"/>
      <c r="THR3116" s="206"/>
      <c r="THS3116" s="206"/>
      <c r="THT3116" s="206"/>
      <c r="THU3116" s="206"/>
      <c r="THV3116" s="206"/>
      <c r="THW3116" s="206"/>
      <c r="THX3116" s="206"/>
      <c r="THY3116" s="206"/>
      <c r="THZ3116" s="206"/>
      <c r="TIA3116" s="206"/>
      <c r="TIB3116" s="206"/>
      <c r="TIC3116" s="206"/>
      <c r="TID3116" s="206"/>
      <c r="TIE3116" s="206"/>
      <c r="TIF3116" s="206"/>
      <c r="TIG3116" s="206"/>
      <c r="TIH3116" s="206"/>
      <c r="TII3116" s="206"/>
      <c r="TIJ3116" s="206"/>
      <c r="TIK3116" s="206"/>
      <c r="TIL3116" s="206"/>
      <c r="TIM3116" s="206"/>
      <c r="TIN3116" s="206"/>
      <c r="TIO3116" s="206"/>
      <c r="TIP3116" s="206"/>
      <c r="TIQ3116" s="206"/>
      <c r="TIR3116" s="206"/>
      <c r="TIS3116" s="206"/>
      <c r="TIT3116" s="206"/>
      <c r="TIU3116" s="206"/>
      <c r="TIV3116" s="206"/>
      <c r="TIW3116" s="206"/>
      <c r="TIX3116" s="206"/>
      <c r="TIY3116" s="206"/>
      <c r="TIZ3116" s="206"/>
      <c r="TJA3116" s="206"/>
      <c r="TJB3116" s="206"/>
      <c r="TJC3116" s="206"/>
      <c r="TJD3116" s="206"/>
      <c r="TJE3116" s="206"/>
      <c r="TJF3116" s="206"/>
      <c r="TJG3116" s="206"/>
      <c r="TJH3116" s="206"/>
      <c r="TJI3116" s="206"/>
      <c r="TJJ3116" s="206"/>
      <c r="TJK3116" s="206"/>
      <c r="TJL3116" s="206"/>
      <c r="TJM3116" s="206"/>
      <c r="TJN3116" s="206"/>
      <c r="TJO3116" s="206"/>
      <c r="TJP3116" s="206"/>
      <c r="TJQ3116" s="206"/>
      <c r="TJR3116" s="206"/>
      <c r="TJS3116" s="206"/>
      <c r="TJT3116" s="206"/>
      <c r="TJU3116" s="206"/>
      <c r="TJV3116" s="206"/>
      <c r="TJW3116" s="206"/>
      <c r="TJX3116" s="206"/>
      <c r="TJY3116" s="206"/>
      <c r="TJZ3116" s="206"/>
      <c r="TKA3116" s="206"/>
      <c r="TKB3116" s="206"/>
      <c r="TKC3116" s="206"/>
      <c r="TKD3116" s="206"/>
      <c r="TKE3116" s="206"/>
      <c r="TKF3116" s="206"/>
      <c r="TKG3116" s="206"/>
      <c r="TKH3116" s="206"/>
      <c r="TKI3116" s="206"/>
      <c r="TKJ3116" s="206"/>
      <c r="TKK3116" s="206"/>
      <c r="TKL3116" s="206"/>
      <c r="TKM3116" s="206"/>
      <c r="TKN3116" s="206"/>
      <c r="TKO3116" s="206"/>
      <c r="TKP3116" s="206"/>
      <c r="TKQ3116" s="206"/>
      <c r="TKR3116" s="206"/>
      <c r="TKS3116" s="206"/>
      <c r="TKT3116" s="206"/>
      <c r="TKU3116" s="206"/>
      <c r="TKV3116" s="206"/>
      <c r="TKW3116" s="206"/>
      <c r="TKX3116" s="206"/>
      <c r="TKY3116" s="206"/>
      <c r="TKZ3116" s="206"/>
      <c r="TLA3116" s="206"/>
      <c r="TLB3116" s="206"/>
      <c r="TLC3116" s="206"/>
      <c r="TLD3116" s="206"/>
      <c r="TLE3116" s="206"/>
      <c r="TLF3116" s="206"/>
      <c r="TLG3116" s="206"/>
      <c r="TLH3116" s="206"/>
      <c r="TLI3116" s="206"/>
      <c r="TLJ3116" s="206"/>
      <c r="TLK3116" s="206"/>
      <c r="TLL3116" s="206"/>
      <c r="TLM3116" s="206"/>
      <c r="TLN3116" s="206"/>
      <c r="TLO3116" s="206"/>
      <c r="TLP3116" s="206"/>
      <c r="TLQ3116" s="206"/>
      <c r="TLR3116" s="206"/>
      <c r="TLS3116" s="206"/>
      <c r="TLT3116" s="206"/>
      <c r="TLU3116" s="206"/>
      <c r="TLV3116" s="206"/>
      <c r="TLW3116" s="206"/>
      <c r="TLX3116" s="206"/>
      <c r="TLY3116" s="206"/>
      <c r="TLZ3116" s="206"/>
      <c r="TMA3116" s="206"/>
      <c r="TMB3116" s="206"/>
      <c r="TMC3116" s="206"/>
      <c r="TMD3116" s="206"/>
      <c r="TME3116" s="206"/>
      <c r="TMF3116" s="206"/>
      <c r="TMG3116" s="206"/>
      <c r="TMH3116" s="206"/>
      <c r="TMI3116" s="206"/>
      <c r="TMJ3116" s="206"/>
      <c r="TMK3116" s="206"/>
      <c r="TML3116" s="206"/>
      <c r="TMM3116" s="206"/>
      <c r="TMN3116" s="206"/>
      <c r="TMO3116" s="206"/>
      <c r="TMP3116" s="206"/>
      <c r="TMQ3116" s="206"/>
      <c r="TMR3116" s="206"/>
      <c r="TMS3116" s="206"/>
      <c r="TMT3116" s="206"/>
      <c r="TMU3116" s="206"/>
      <c r="TMV3116" s="206"/>
      <c r="TMW3116" s="206"/>
      <c r="TMX3116" s="206"/>
      <c r="TMY3116" s="206"/>
      <c r="TMZ3116" s="206"/>
      <c r="TNA3116" s="206"/>
      <c r="TNB3116" s="206"/>
      <c r="TNC3116" s="206"/>
      <c r="TND3116" s="206"/>
      <c r="TNE3116" s="206"/>
      <c r="TNF3116" s="206"/>
      <c r="TNG3116" s="206"/>
      <c r="TNH3116" s="206"/>
      <c r="TNI3116" s="206"/>
      <c r="TNJ3116" s="206"/>
      <c r="TNK3116" s="206"/>
      <c r="TNL3116" s="206"/>
      <c r="TNM3116" s="206"/>
      <c r="TNN3116" s="206"/>
      <c r="TNO3116" s="206"/>
      <c r="TNP3116" s="206"/>
      <c r="TNQ3116" s="206"/>
      <c r="TNR3116" s="206"/>
      <c r="TNS3116" s="206"/>
      <c r="TNT3116" s="206"/>
      <c r="TNU3116" s="206"/>
      <c r="TNV3116" s="206"/>
      <c r="TNW3116" s="206"/>
      <c r="TNX3116" s="206"/>
      <c r="TNY3116" s="206"/>
      <c r="TNZ3116" s="206"/>
      <c r="TOA3116" s="206"/>
      <c r="TOB3116" s="206"/>
      <c r="TOC3116" s="206"/>
      <c r="TOD3116" s="206"/>
      <c r="TOE3116" s="206"/>
      <c r="TOF3116" s="206"/>
      <c r="TOG3116" s="206"/>
      <c r="TOH3116" s="206"/>
      <c r="TOI3116" s="206"/>
      <c r="TOJ3116" s="206"/>
      <c r="TOK3116" s="206"/>
      <c r="TOL3116" s="206"/>
      <c r="TOM3116" s="206"/>
      <c r="TON3116" s="206"/>
      <c r="TOO3116" s="206"/>
      <c r="TOP3116" s="206"/>
      <c r="TOQ3116" s="206"/>
      <c r="TOR3116" s="206"/>
      <c r="TOS3116" s="206"/>
      <c r="TOT3116" s="206"/>
      <c r="TOU3116" s="206"/>
      <c r="TOV3116" s="206"/>
      <c r="TOW3116" s="206"/>
      <c r="TOX3116" s="206"/>
      <c r="TOY3116" s="206"/>
      <c r="TOZ3116" s="206"/>
      <c r="TPA3116" s="206"/>
      <c r="TPB3116" s="206"/>
      <c r="TPC3116" s="206"/>
      <c r="TPD3116" s="206"/>
      <c r="TPE3116" s="206"/>
      <c r="TPF3116" s="206"/>
      <c r="TPG3116" s="206"/>
      <c r="TPH3116" s="206"/>
      <c r="TPI3116" s="206"/>
      <c r="TPJ3116" s="206"/>
      <c r="TPK3116" s="206"/>
      <c r="TPL3116" s="206"/>
      <c r="TPM3116" s="206"/>
      <c r="TPN3116" s="206"/>
      <c r="TPO3116" s="206"/>
      <c r="TPP3116" s="206"/>
      <c r="TPQ3116" s="206"/>
      <c r="TPR3116" s="206"/>
      <c r="TPS3116" s="206"/>
      <c r="TPT3116" s="206"/>
      <c r="TPU3116" s="206"/>
      <c r="TPV3116" s="206"/>
      <c r="TPW3116" s="206"/>
      <c r="TPX3116" s="206"/>
      <c r="TPY3116" s="206"/>
      <c r="TPZ3116" s="206"/>
      <c r="TQA3116" s="206"/>
      <c r="TQB3116" s="206"/>
      <c r="TQC3116" s="206"/>
      <c r="TQD3116" s="206"/>
      <c r="TQE3116" s="206"/>
      <c r="TQF3116" s="206"/>
      <c r="TQG3116" s="206"/>
      <c r="TQH3116" s="206"/>
      <c r="TQI3116" s="206"/>
      <c r="TQJ3116" s="206"/>
      <c r="TQK3116" s="206"/>
      <c r="TQL3116" s="206"/>
      <c r="TQM3116" s="206"/>
      <c r="TQN3116" s="206"/>
      <c r="TQO3116" s="206"/>
      <c r="TQP3116" s="206"/>
      <c r="TQQ3116" s="206"/>
      <c r="TQR3116" s="206"/>
      <c r="TQS3116" s="206"/>
      <c r="TQT3116" s="206"/>
      <c r="TQU3116" s="206"/>
      <c r="TQV3116" s="206"/>
      <c r="TQW3116" s="206"/>
      <c r="TQX3116" s="206"/>
      <c r="TQY3116" s="206"/>
      <c r="TQZ3116" s="206"/>
      <c r="TRA3116" s="206"/>
      <c r="TRB3116" s="206"/>
      <c r="TRC3116" s="206"/>
      <c r="TRD3116" s="206"/>
      <c r="TRE3116" s="206"/>
      <c r="TRF3116" s="206"/>
      <c r="TRG3116" s="206"/>
      <c r="TRH3116" s="206"/>
      <c r="TRI3116" s="206"/>
      <c r="TRJ3116" s="206"/>
      <c r="TRK3116" s="206"/>
      <c r="TRL3116" s="206"/>
      <c r="TRM3116" s="206"/>
      <c r="TRN3116" s="206"/>
      <c r="TRO3116" s="206"/>
      <c r="TRP3116" s="206"/>
      <c r="TRQ3116" s="206"/>
      <c r="TRR3116" s="206"/>
      <c r="TRS3116" s="206"/>
      <c r="TRT3116" s="206"/>
      <c r="TRU3116" s="206"/>
      <c r="TRV3116" s="206"/>
      <c r="TRW3116" s="206"/>
      <c r="TRX3116" s="206"/>
      <c r="TRY3116" s="206"/>
      <c r="TRZ3116" s="206"/>
      <c r="TSA3116" s="206"/>
      <c r="TSB3116" s="206"/>
      <c r="TSC3116" s="206"/>
      <c r="TSD3116" s="206"/>
      <c r="TSE3116" s="206"/>
      <c r="TSF3116" s="206"/>
      <c r="TSG3116" s="206"/>
      <c r="TSH3116" s="206"/>
      <c r="TSI3116" s="206"/>
      <c r="TSJ3116" s="206"/>
      <c r="TSK3116" s="206"/>
      <c r="TSL3116" s="206"/>
      <c r="TSM3116" s="206"/>
      <c r="TSN3116" s="206"/>
      <c r="TSO3116" s="206"/>
      <c r="TSP3116" s="206"/>
      <c r="TSQ3116" s="206"/>
      <c r="TSR3116" s="206"/>
      <c r="TSS3116" s="206"/>
      <c r="TST3116" s="206"/>
      <c r="TSU3116" s="206"/>
      <c r="TSV3116" s="206"/>
      <c r="TSW3116" s="206"/>
      <c r="TSX3116" s="206"/>
      <c r="TSY3116" s="206"/>
      <c r="TSZ3116" s="206"/>
      <c r="TTA3116" s="206"/>
      <c r="TTB3116" s="206"/>
      <c r="TTC3116" s="206"/>
      <c r="TTD3116" s="206"/>
      <c r="TTE3116" s="206"/>
      <c r="TTF3116" s="206"/>
      <c r="TTG3116" s="206"/>
      <c r="TTH3116" s="206"/>
      <c r="TTI3116" s="206"/>
      <c r="TTJ3116" s="206"/>
      <c r="TTK3116" s="206"/>
      <c r="TTL3116" s="206"/>
      <c r="TTM3116" s="206"/>
      <c r="TTN3116" s="206"/>
      <c r="TTO3116" s="206"/>
      <c r="TTP3116" s="206"/>
      <c r="TTQ3116" s="206"/>
      <c r="TTR3116" s="206"/>
      <c r="TTS3116" s="206"/>
      <c r="TTT3116" s="206"/>
      <c r="TTU3116" s="206"/>
      <c r="TTV3116" s="206"/>
      <c r="TTW3116" s="206"/>
      <c r="TTX3116" s="206"/>
      <c r="TTY3116" s="206"/>
      <c r="TTZ3116" s="206"/>
      <c r="TUA3116" s="206"/>
      <c r="TUB3116" s="206"/>
      <c r="TUC3116" s="206"/>
      <c r="TUD3116" s="206"/>
      <c r="TUE3116" s="206"/>
      <c r="TUF3116" s="206"/>
      <c r="TUG3116" s="206"/>
      <c r="TUH3116" s="206"/>
      <c r="TUI3116" s="206"/>
      <c r="TUJ3116" s="206"/>
      <c r="TUK3116" s="206"/>
      <c r="TUL3116" s="206"/>
      <c r="TUM3116" s="206"/>
      <c r="TUN3116" s="206"/>
      <c r="TUO3116" s="206"/>
      <c r="TUP3116" s="206"/>
      <c r="TUQ3116" s="206"/>
      <c r="TUR3116" s="206"/>
      <c r="TUS3116" s="206"/>
      <c r="TUT3116" s="206"/>
      <c r="TUU3116" s="206"/>
      <c r="TUV3116" s="206"/>
      <c r="TUW3116" s="206"/>
      <c r="TUX3116" s="206"/>
      <c r="TUY3116" s="206"/>
      <c r="TUZ3116" s="206"/>
      <c r="TVA3116" s="206"/>
      <c r="TVB3116" s="206"/>
      <c r="TVC3116" s="206"/>
      <c r="TVD3116" s="206"/>
      <c r="TVE3116" s="206"/>
      <c r="TVF3116" s="206"/>
      <c r="TVG3116" s="206"/>
      <c r="TVH3116" s="206"/>
      <c r="TVI3116" s="206"/>
      <c r="TVJ3116" s="206"/>
      <c r="TVK3116" s="206"/>
      <c r="TVL3116" s="206"/>
      <c r="TVM3116" s="206"/>
      <c r="TVN3116" s="206"/>
      <c r="TVO3116" s="206"/>
      <c r="TVP3116" s="206"/>
      <c r="TVQ3116" s="206"/>
      <c r="TVR3116" s="206"/>
      <c r="TVS3116" s="206"/>
      <c r="TVT3116" s="206"/>
      <c r="TVU3116" s="206"/>
      <c r="TVV3116" s="206"/>
      <c r="TVW3116" s="206"/>
      <c r="TVX3116" s="206"/>
      <c r="TVY3116" s="206"/>
      <c r="TVZ3116" s="206"/>
      <c r="TWA3116" s="206"/>
      <c r="TWB3116" s="206"/>
      <c r="TWC3116" s="206"/>
      <c r="TWD3116" s="206"/>
      <c r="TWE3116" s="206"/>
      <c r="TWF3116" s="206"/>
      <c r="TWG3116" s="206"/>
      <c r="TWH3116" s="206"/>
      <c r="TWI3116" s="206"/>
      <c r="TWJ3116" s="206"/>
      <c r="TWK3116" s="206"/>
      <c r="TWL3116" s="206"/>
      <c r="TWM3116" s="206"/>
      <c r="TWN3116" s="206"/>
      <c r="TWO3116" s="206"/>
      <c r="TWP3116" s="206"/>
      <c r="TWQ3116" s="206"/>
      <c r="TWR3116" s="206"/>
      <c r="TWS3116" s="206"/>
      <c r="TWT3116" s="206"/>
      <c r="TWU3116" s="206"/>
      <c r="TWV3116" s="206"/>
      <c r="TWW3116" s="206"/>
      <c r="TWX3116" s="206"/>
      <c r="TWY3116" s="206"/>
      <c r="TWZ3116" s="206"/>
      <c r="TXA3116" s="206"/>
      <c r="TXB3116" s="206"/>
      <c r="TXC3116" s="206"/>
      <c r="TXD3116" s="206"/>
      <c r="TXE3116" s="206"/>
      <c r="TXF3116" s="206"/>
      <c r="TXG3116" s="206"/>
      <c r="TXH3116" s="206"/>
      <c r="TXI3116" s="206"/>
      <c r="TXJ3116" s="206"/>
      <c r="TXK3116" s="206"/>
      <c r="TXL3116" s="206"/>
      <c r="TXM3116" s="206"/>
      <c r="TXN3116" s="206"/>
      <c r="TXO3116" s="206"/>
      <c r="TXP3116" s="206"/>
      <c r="TXQ3116" s="206"/>
      <c r="TXR3116" s="206"/>
      <c r="TXS3116" s="206"/>
      <c r="TXT3116" s="206"/>
      <c r="TXU3116" s="206"/>
      <c r="TXV3116" s="206"/>
      <c r="TXW3116" s="206"/>
      <c r="TXX3116" s="206"/>
      <c r="TXY3116" s="206"/>
      <c r="TXZ3116" s="206"/>
      <c r="TYA3116" s="206"/>
      <c r="TYB3116" s="206"/>
      <c r="TYC3116" s="206"/>
      <c r="TYD3116" s="206"/>
      <c r="TYE3116" s="206"/>
      <c r="TYF3116" s="206"/>
      <c r="TYG3116" s="206"/>
      <c r="TYH3116" s="206"/>
      <c r="TYI3116" s="206"/>
      <c r="TYJ3116" s="206"/>
      <c r="TYK3116" s="206"/>
      <c r="TYL3116" s="206"/>
      <c r="TYM3116" s="206"/>
      <c r="TYN3116" s="206"/>
      <c r="TYO3116" s="206"/>
      <c r="TYP3116" s="206"/>
      <c r="TYQ3116" s="206"/>
      <c r="TYR3116" s="206"/>
      <c r="TYS3116" s="206"/>
      <c r="TYT3116" s="206"/>
      <c r="TYU3116" s="206"/>
      <c r="TYV3116" s="206"/>
      <c r="TYW3116" s="206"/>
      <c r="TYX3116" s="206"/>
      <c r="TYY3116" s="206"/>
      <c r="TYZ3116" s="206"/>
      <c r="TZA3116" s="206"/>
      <c r="TZB3116" s="206"/>
      <c r="TZC3116" s="206"/>
      <c r="TZD3116" s="206"/>
      <c r="TZE3116" s="206"/>
      <c r="TZF3116" s="206"/>
      <c r="TZG3116" s="206"/>
      <c r="TZH3116" s="206"/>
      <c r="TZI3116" s="206"/>
      <c r="TZJ3116" s="206"/>
      <c r="TZK3116" s="206"/>
      <c r="TZL3116" s="206"/>
      <c r="TZM3116" s="206"/>
      <c r="TZN3116" s="206"/>
      <c r="TZO3116" s="206"/>
      <c r="TZP3116" s="206"/>
      <c r="TZQ3116" s="206"/>
      <c r="TZR3116" s="206"/>
      <c r="TZS3116" s="206"/>
      <c r="TZT3116" s="206"/>
      <c r="TZU3116" s="206"/>
      <c r="TZV3116" s="206"/>
      <c r="TZW3116" s="206"/>
      <c r="TZX3116" s="206"/>
      <c r="TZY3116" s="206"/>
      <c r="TZZ3116" s="206"/>
      <c r="UAA3116" s="206"/>
      <c r="UAB3116" s="206"/>
      <c r="UAC3116" s="206"/>
      <c r="UAD3116" s="206"/>
      <c r="UAE3116" s="206"/>
      <c r="UAF3116" s="206"/>
      <c r="UAG3116" s="206"/>
      <c r="UAH3116" s="206"/>
      <c r="UAI3116" s="206"/>
      <c r="UAJ3116" s="206"/>
      <c r="UAK3116" s="206"/>
      <c r="UAL3116" s="206"/>
      <c r="UAM3116" s="206"/>
      <c r="UAN3116" s="206"/>
      <c r="UAO3116" s="206"/>
      <c r="UAP3116" s="206"/>
      <c r="UAQ3116" s="206"/>
      <c r="UAR3116" s="206"/>
      <c r="UAS3116" s="206"/>
      <c r="UAT3116" s="206"/>
      <c r="UAU3116" s="206"/>
      <c r="UAV3116" s="206"/>
      <c r="UAW3116" s="206"/>
      <c r="UAX3116" s="206"/>
      <c r="UAY3116" s="206"/>
      <c r="UAZ3116" s="206"/>
      <c r="UBA3116" s="206"/>
      <c r="UBB3116" s="206"/>
      <c r="UBC3116" s="206"/>
      <c r="UBD3116" s="206"/>
      <c r="UBE3116" s="206"/>
      <c r="UBF3116" s="206"/>
      <c r="UBG3116" s="206"/>
      <c r="UBH3116" s="206"/>
      <c r="UBI3116" s="206"/>
      <c r="UBJ3116" s="206"/>
      <c r="UBK3116" s="206"/>
      <c r="UBL3116" s="206"/>
      <c r="UBM3116" s="206"/>
      <c r="UBN3116" s="206"/>
      <c r="UBO3116" s="206"/>
      <c r="UBP3116" s="206"/>
      <c r="UBQ3116" s="206"/>
      <c r="UBR3116" s="206"/>
      <c r="UBS3116" s="206"/>
      <c r="UBT3116" s="206"/>
      <c r="UBU3116" s="206"/>
      <c r="UBV3116" s="206"/>
      <c r="UBW3116" s="206"/>
      <c r="UBX3116" s="206"/>
      <c r="UBY3116" s="206"/>
      <c r="UBZ3116" s="206"/>
      <c r="UCA3116" s="206"/>
      <c r="UCB3116" s="206"/>
      <c r="UCC3116" s="206"/>
      <c r="UCD3116" s="206"/>
      <c r="UCE3116" s="206"/>
      <c r="UCF3116" s="206"/>
      <c r="UCG3116" s="206"/>
      <c r="UCH3116" s="206"/>
      <c r="UCI3116" s="206"/>
      <c r="UCJ3116" s="206"/>
      <c r="UCK3116" s="206"/>
      <c r="UCL3116" s="206"/>
      <c r="UCM3116" s="206"/>
      <c r="UCN3116" s="206"/>
      <c r="UCO3116" s="206"/>
      <c r="UCP3116" s="206"/>
      <c r="UCQ3116" s="206"/>
      <c r="UCR3116" s="206"/>
      <c r="UCS3116" s="206"/>
      <c r="UCT3116" s="206"/>
      <c r="UCU3116" s="206"/>
      <c r="UCV3116" s="206"/>
      <c r="UCW3116" s="206"/>
      <c r="UCX3116" s="206"/>
      <c r="UCY3116" s="206"/>
      <c r="UCZ3116" s="206"/>
      <c r="UDA3116" s="206"/>
      <c r="UDB3116" s="206"/>
      <c r="UDC3116" s="206"/>
      <c r="UDD3116" s="206"/>
      <c r="UDE3116" s="206"/>
      <c r="UDF3116" s="206"/>
      <c r="UDG3116" s="206"/>
      <c r="UDH3116" s="206"/>
      <c r="UDI3116" s="206"/>
      <c r="UDJ3116" s="206"/>
      <c r="UDK3116" s="206"/>
      <c r="UDL3116" s="206"/>
      <c r="UDM3116" s="206"/>
      <c r="UDN3116" s="206"/>
      <c r="UDO3116" s="206"/>
      <c r="UDP3116" s="206"/>
      <c r="UDQ3116" s="206"/>
      <c r="UDR3116" s="206"/>
      <c r="UDS3116" s="206"/>
      <c r="UDT3116" s="206"/>
      <c r="UDU3116" s="206"/>
      <c r="UDV3116" s="206"/>
      <c r="UDW3116" s="206"/>
      <c r="UDX3116" s="206"/>
      <c r="UDY3116" s="206"/>
      <c r="UDZ3116" s="206"/>
      <c r="UEA3116" s="206"/>
      <c r="UEB3116" s="206"/>
      <c r="UEC3116" s="206"/>
      <c r="UED3116" s="206"/>
      <c r="UEE3116" s="206"/>
      <c r="UEF3116" s="206"/>
      <c r="UEG3116" s="206"/>
      <c r="UEH3116" s="206"/>
      <c r="UEI3116" s="206"/>
      <c r="UEJ3116" s="206"/>
      <c r="UEK3116" s="206"/>
      <c r="UEL3116" s="206"/>
      <c r="UEM3116" s="206"/>
      <c r="UEN3116" s="206"/>
      <c r="UEO3116" s="206"/>
      <c r="UEP3116" s="206"/>
      <c r="UEQ3116" s="206"/>
      <c r="UER3116" s="206"/>
      <c r="UES3116" s="206"/>
      <c r="UET3116" s="206"/>
      <c r="UEU3116" s="206"/>
      <c r="UEV3116" s="206"/>
      <c r="UEW3116" s="206"/>
      <c r="UEX3116" s="206"/>
      <c r="UEY3116" s="206"/>
      <c r="UEZ3116" s="206"/>
      <c r="UFA3116" s="206"/>
      <c r="UFB3116" s="206"/>
      <c r="UFC3116" s="206"/>
      <c r="UFD3116" s="206"/>
      <c r="UFE3116" s="206"/>
      <c r="UFF3116" s="206"/>
      <c r="UFG3116" s="206"/>
      <c r="UFH3116" s="206"/>
      <c r="UFI3116" s="206"/>
      <c r="UFJ3116" s="206"/>
      <c r="UFK3116" s="206"/>
      <c r="UFL3116" s="206"/>
      <c r="UFM3116" s="206"/>
      <c r="UFN3116" s="206"/>
      <c r="UFO3116" s="206"/>
      <c r="UFP3116" s="206"/>
      <c r="UFQ3116" s="206"/>
      <c r="UFR3116" s="206"/>
      <c r="UFS3116" s="206"/>
      <c r="UFT3116" s="206"/>
      <c r="UFU3116" s="206"/>
      <c r="UFV3116" s="206"/>
      <c r="UFW3116" s="206"/>
      <c r="UFX3116" s="206"/>
      <c r="UFY3116" s="206"/>
      <c r="UFZ3116" s="206"/>
      <c r="UGA3116" s="206"/>
      <c r="UGB3116" s="206"/>
      <c r="UGC3116" s="206"/>
      <c r="UGD3116" s="206"/>
      <c r="UGE3116" s="206"/>
      <c r="UGF3116" s="206"/>
      <c r="UGG3116" s="206"/>
      <c r="UGH3116" s="206"/>
      <c r="UGI3116" s="206"/>
      <c r="UGJ3116" s="206"/>
      <c r="UGK3116" s="206"/>
      <c r="UGL3116" s="206"/>
      <c r="UGM3116" s="206"/>
      <c r="UGN3116" s="206"/>
      <c r="UGO3116" s="206"/>
      <c r="UGP3116" s="206"/>
      <c r="UGQ3116" s="206"/>
      <c r="UGR3116" s="206"/>
      <c r="UGS3116" s="206"/>
      <c r="UGT3116" s="206"/>
      <c r="UGU3116" s="206"/>
      <c r="UGV3116" s="206"/>
      <c r="UGW3116" s="206"/>
      <c r="UGX3116" s="206"/>
      <c r="UGY3116" s="206"/>
      <c r="UGZ3116" s="206"/>
      <c r="UHA3116" s="206"/>
      <c r="UHB3116" s="206"/>
      <c r="UHC3116" s="206"/>
      <c r="UHD3116" s="206"/>
      <c r="UHE3116" s="206"/>
      <c r="UHF3116" s="206"/>
      <c r="UHG3116" s="206"/>
      <c r="UHH3116" s="206"/>
      <c r="UHI3116" s="206"/>
      <c r="UHJ3116" s="206"/>
      <c r="UHK3116" s="206"/>
      <c r="UHL3116" s="206"/>
      <c r="UHM3116" s="206"/>
      <c r="UHN3116" s="206"/>
      <c r="UHO3116" s="206"/>
      <c r="UHP3116" s="206"/>
      <c r="UHQ3116" s="206"/>
      <c r="UHR3116" s="206"/>
      <c r="UHS3116" s="206"/>
      <c r="UHT3116" s="206"/>
      <c r="UHU3116" s="206"/>
      <c r="UHV3116" s="206"/>
      <c r="UHW3116" s="206"/>
      <c r="UHX3116" s="206"/>
      <c r="UHY3116" s="206"/>
      <c r="UHZ3116" s="206"/>
      <c r="UIA3116" s="206"/>
      <c r="UIB3116" s="206"/>
      <c r="UIC3116" s="206"/>
      <c r="UID3116" s="206"/>
      <c r="UIE3116" s="206"/>
      <c r="UIF3116" s="206"/>
      <c r="UIG3116" s="206"/>
      <c r="UIH3116" s="206"/>
      <c r="UII3116" s="206"/>
      <c r="UIJ3116" s="206"/>
      <c r="UIK3116" s="206"/>
      <c r="UIL3116" s="206"/>
      <c r="UIM3116" s="206"/>
      <c r="UIN3116" s="206"/>
      <c r="UIO3116" s="206"/>
      <c r="UIP3116" s="206"/>
      <c r="UIQ3116" s="206"/>
      <c r="UIR3116" s="206"/>
      <c r="UIS3116" s="206"/>
      <c r="UIT3116" s="206"/>
      <c r="UIU3116" s="206"/>
      <c r="UIV3116" s="206"/>
      <c r="UIW3116" s="206"/>
      <c r="UIX3116" s="206"/>
      <c r="UIY3116" s="206"/>
      <c r="UIZ3116" s="206"/>
      <c r="UJA3116" s="206"/>
      <c r="UJB3116" s="206"/>
      <c r="UJC3116" s="206"/>
      <c r="UJD3116" s="206"/>
      <c r="UJE3116" s="206"/>
      <c r="UJF3116" s="206"/>
      <c r="UJG3116" s="206"/>
      <c r="UJH3116" s="206"/>
      <c r="UJI3116" s="206"/>
      <c r="UJJ3116" s="206"/>
      <c r="UJK3116" s="206"/>
      <c r="UJL3116" s="206"/>
      <c r="UJM3116" s="206"/>
      <c r="UJN3116" s="206"/>
      <c r="UJO3116" s="206"/>
      <c r="UJP3116" s="206"/>
      <c r="UJQ3116" s="206"/>
      <c r="UJR3116" s="206"/>
      <c r="UJS3116" s="206"/>
      <c r="UJT3116" s="206"/>
      <c r="UJU3116" s="206"/>
      <c r="UJV3116" s="206"/>
      <c r="UJW3116" s="206"/>
      <c r="UJX3116" s="206"/>
      <c r="UJY3116" s="206"/>
      <c r="UJZ3116" s="206"/>
      <c r="UKA3116" s="206"/>
      <c r="UKB3116" s="206"/>
      <c r="UKC3116" s="206"/>
      <c r="UKD3116" s="206"/>
      <c r="UKE3116" s="206"/>
      <c r="UKF3116" s="206"/>
      <c r="UKG3116" s="206"/>
      <c r="UKH3116" s="206"/>
      <c r="UKI3116" s="206"/>
      <c r="UKJ3116" s="206"/>
      <c r="UKK3116" s="206"/>
      <c r="UKL3116" s="206"/>
      <c r="UKM3116" s="206"/>
      <c r="UKN3116" s="206"/>
      <c r="UKO3116" s="206"/>
      <c r="UKP3116" s="206"/>
      <c r="UKQ3116" s="206"/>
      <c r="UKR3116" s="206"/>
      <c r="UKS3116" s="206"/>
      <c r="UKT3116" s="206"/>
      <c r="UKU3116" s="206"/>
      <c r="UKV3116" s="206"/>
      <c r="UKW3116" s="206"/>
      <c r="UKX3116" s="206"/>
      <c r="UKY3116" s="206"/>
      <c r="UKZ3116" s="206"/>
      <c r="ULA3116" s="206"/>
      <c r="ULB3116" s="206"/>
      <c r="ULC3116" s="206"/>
      <c r="ULD3116" s="206"/>
      <c r="ULE3116" s="206"/>
      <c r="ULF3116" s="206"/>
      <c r="ULG3116" s="206"/>
      <c r="ULH3116" s="206"/>
      <c r="ULI3116" s="206"/>
      <c r="ULJ3116" s="206"/>
      <c r="ULK3116" s="206"/>
      <c r="ULL3116" s="206"/>
      <c r="ULM3116" s="206"/>
      <c r="ULN3116" s="206"/>
      <c r="ULO3116" s="206"/>
      <c r="ULP3116" s="206"/>
      <c r="ULQ3116" s="206"/>
      <c r="ULR3116" s="206"/>
      <c r="ULS3116" s="206"/>
      <c r="ULT3116" s="206"/>
      <c r="ULU3116" s="206"/>
      <c r="ULV3116" s="206"/>
      <c r="ULW3116" s="206"/>
      <c r="ULX3116" s="206"/>
      <c r="ULY3116" s="206"/>
      <c r="ULZ3116" s="206"/>
      <c r="UMA3116" s="206"/>
      <c r="UMB3116" s="206"/>
      <c r="UMC3116" s="206"/>
      <c r="UMD3116" s="206"/>
      <c r="UME3116" s="206"/>
      <c r="UMF3116" s="206"/>
      <c r="UMG3116" s="206"/>
      <c r="UMH3116" s="206"/>
      <c r="UMI3116" s="206"/>
      <c r="UMJ3116" s="206"/>
      <c r="UMK3116" s="206"/>
      <c r="UML3116" s="206"/>
      <c r="UMM3116" s="206"/>
      <c r="UMN3116" s="206"/>
      <c r="UMO3116" s="206"/>
      <c r="UMP3116" s="206"/>
      <c r="UMQ3116" s="206"/>
      <c r="UMR3116" s="206"/>
      <c r="UMS3116" s="206"/>
      <c r="UMT3116" s="206"/>
      <c r="UMU3116" s="206"/>
      <c r="UMV3116" s="206"/>
      <c r="UMW3116" s="206"/>
      <c r="UMX3116" s="206"/>
      <c r="UMY3116" s="206"/>
      <c r="UMZ3116" s="206"/>
      <c r="UNA3116" s="206"/>
      <c r="UNB3116" s="206"/>
      <c r="UNC3116" s="206"/>
      <c r="UND3116" s="206"/>
      <c r="UNE3116" s="206"/>
      <c r="UNF3116" s="206"/>
      <c r="UNG3116" s="206"/>
      <c r="UNH3116" s="206"/>
      <c r="UNI3116" s="206"/>
      <c r="UNJ3116" s="206"/>
      <c r="UNK3116" s="206"/>
      <c r="UNL3116" s="206"/>
      <c r="UNM3116" s="206"/>
      <c r="UNN3116" s="206"/>
      <c r="UNO3116" s="206"/>
      <c r="UNP3116" s="206"/>
      <c r="UNQ3116" s="206"/>
      <c r="UNR3116" s="206"/>
      <c r="UNS3116" s="206"/>
      <c r="UNT3116" s="206"/>
      <c r="UNU3116" s="206"/>
      <c r="UNV3116" s="206"/>
      <c r="UNW3116" s="206"/>
      <c r="UNX3116" s="206"/>
      <c r="UNY3116" s="206"/>
      <c r="UNZ3116" s="206"/>
      <c r="UOA3116" s="206"/>
      <c r="UOB3116" s="206"/>
      <c r="UOC3116" s="206"/>
      <c r="UOD3116" s="206"/>
      <c r="UOE3116" s="206"/>
      <c r="UOF3116" s="206"/>
      <c r="UOG3116" s="206"/>
      <c r="UOH3116" s="206"/>
      <c r="UOI3116" s="206"/>
      <c r="UOJ3116" s="206"/>
      <c r="UOK3116" s="206"/>
      <c r="UOL3116" s="206"/>
      <c r="UOM3116" s="206"/>
      <c r="UON3116" s="206"/>
      <c r="UOO3116" s="206"/>
      <c r="UOP3116" s="206"/>
      <c r="UOQ3116" s="206"/>
      <c r="UOR3116" s="206"/>
      <c r="UOS3116" s="206"/>
      <c r="UOT3116" s="206"/>
      <c r="UOU3116" s="206"/>
      <c r="UOV3116" s="206"/>
      <c r="UOW3116" s="206"/>
      <c r="UOX3116" s="206"/>
      <c r="UOY3116" s="206"/>
      <c r="UOZ3116" s="206"/>
      <c r="UPA3116" s="206"/>
      <c r="UPB3116" s="206"/>
      <c r="UPC3116" s="206"/>
      <c r="UPD3116" s="206"/>
      <c r="UPE3116" s="206"/>
      <c r="UPF3116" s="206"/>
      <c r="UPG3116" s="206"/>
      <c r="UPH3116" s="206"/>
      <c r="UPI3116" s="206"/>
      <c r="UPJ3116" s="206"/>
      <c r="UPK3116" s="206"/>
      <c r="UPL3116" s="206"/>
      <c r="UPM3116" s="206"/>
      <c r="UPN3116" s="206"/>
      <c r="UPO3116" s="206"/>
      <c r="UPP3116" s="206"/>
      <c r="UPQ3116" s="206"/>
      <c r="UPR3116" s="206"/>
      <c r="UPS3116" s="206"/>
      <c r="UPT3116" s="206"/>
      <c r="UPU3116" s="206"/>
      <c r="UPV3116" s="206"/>
      <c r="UPW3116" s="206"/>
      <c r="UPX3116" s="206"/>
      <c r="UPY3116" s="206"/>
      <c r="UPZ3116" s="206"/>
      <c r="UQA3116" s="206"/>
      <c r="UQB3116" s="206"/>
      <c r="UQC3116" s="206"/>
      <c r="UQD3116" s="206"/>
      <c r="UQE3116" s="206"/>
      <c r="UQF3116" s="206"/>
      <c r="UQG3116" s="206"/>
      <c r="UQH3116" s="206"/>
      <c r="UQI3116" s="206"/>
      <c r="UQJ3116" s="206"/>
      <c r="UQK3116" s="206"/>
      <c r="UQL3116" s="206"/>
      <c r="UQM3116" s="206"/>
      <c r="UQN3116" s="206"/>
      <c r="UQO3116" s="206"/>
      <c r="UQP3116" s="206"/>
      <c r="UQQ3116" s="206"/>
      <c r="UQR3116" s="206"/>
      <c r="UQS3116" s="206"/>
      <c r="UQT3116" s="206"/>
      <c r="UQU3116" s="206"/>
      <c r="UQV3116" s="206"/>
      <c r="UQW3116" s="206"/>
      <c r="UQX3116" s="206"/>
      <c r="UQY3116" s="206"/>
      <c r="UQZ3116" s="206"/>
      <c r="URA3116" s="206"/>
      <c r="URB3116" s="206"/>
      <c r="URC3116" s="206"/>
      <c r="URD3116" s="206"/>
      <c r="URE3116" s="206"/>
      <c r="URF3116" s="206"/>
      <c r="URG3116" s="206"/>
      <c r="URH3116" s="206"/>
      <c r="URI3116" s="206"/>
      <c r="URJ3116" s="206"/>
      <c r="URK3116" s="206"/>
      <c r="URL3116" s="206"/>
      <c r="URM3116" s="206"/>
      <c r="URN3116" s="206"/>
      <c r="URO3116" s="206"/>
      <c r="URP3116" s="206"/>
      <c r="URQ3116" s="206"/>
      <c r="URR3116" s="206"/>
      <c r="URS3116" s="206"/>
      <c r="URT3116" s="206"/>
      <c r="URU3116" s="206"/>
      <c r="URV3116" s="206"/>
      <c r="URW3116" s="206"/>
      <c r="URX3116" s="206"/>
      <c r="URY3116" s="206"/>
      <c r="URZ3116" s="206"/>
      <c r="USA3116" s="206"/>
      <c r="USB3116" s="206"/>
      <c r="USC3116" s="206"/>
      <c r="USD3116" s="206"/>
      <c r="USE3116" s="206"/>
      <c r="USF3116" s="206"/>
      <c r="USG3116" s="206"/>
      <c r="USH3116" s="206"/>
      <c r="USI3116" s="206"/>
      <c r="USJ3116" s="206"/>
      <c r="USK3116" s="206"/>
      <c r="USL3116" s="206"/>
      <c r="USM3116" s="206"/>
      <c r="USN3116" s="206"/>
      <c r="USO3116" s="206"/>
      <c r="USP3116" s="206"/>
      <c r="USQ3116" s="206"/>
      <c r="USR3116" s="206"/>
      <c r="USS3116" s="206"/>
      <c r="UST3116" s="206"/>
      <c r="USU3116" s="206"/>
      <c r="USV3116" s="206"/>
      <c r="USW3116" s="206"/>
      <c r="USX3116" s="206"/>
      <c r="USY3116" s="206"/>
      <c r="USZ3116" s="206"/>
      <c r="UTA3116" s="206"/>
      <c r="UTB3116" s="206"/>
      <c r="UTC3116" s="206"/>
      <c r="UTD3116" s="206"/>
      <c r="UTE3116" s="206"/>
      <c r="UTF3116" s="206"/>
      <c r="UTG3116" s="206"/>
      <c r="UTH3116" s="206"/>
      <c r="UTI3116" s="206"/>
      <c r="UTJ3116" s="206"/>
      <c r="UTK3116" s="206"/>
      <c r="UTL3116" s="206"/>
      <c r="UTM3116" s="206"/>
      <c r="UTN3116" s="206"/>
      <c r="UTO3116" s="206"/>
      <c r="UTP3116" s="206"/>
      <c r="UTQ3116" s="206"/>
      <c r="UTR3116" s="206"/>
      <c r="UTS3116" s="206"/>
      <c r="UTT3116" s="206"/>
      <c r="UTU3116" s="206"/>
      <c r="UTV3116" s="206"/>
      <c r="UTW3116" s="206"/>
      <c r="UTX3116" s="206"/>
      <c r="UTY3116" s="206"/>
      <c r="UTZ3116" s="206"/>
      <c r="UUA3116" s="206"/>
      <c r="UUB3116" s="206"/>
      <c r="UUC3116" s="206"/>
      <c r="UUD3116" s="206"/>
      <c r="UUE3116" s="206"/>
      <c r="UUF3116" s="206"/>
      <c r="UUG3116" s="206"/>
      <c r="UUH3116" s="206"/>
      <c r="UUI3116" s="206"/>
      <c r="UUJ3116" s="206"/>
      <c r="UUK3116" s="206"/>
      <c r="UUL3116" s="206"/>
      <c r="UUM3116" s="206"/>
      <c r="UUN3116" s="206"/>
      <c r="UUO3116" s="206"/>
      <c r="UUP3116" s="206"/>
      <c r="UUQ3116" s="206"/>
      <c r="UUR3116" s="206"/>
      <c r="UUS3116" s="206"/>
      <c r="UUT3116" s="206"/>
      <c r="UUU3116" s="206"/>
      <c r="UUV3116" s="206"/>
      <c r="UUW3116" s="206"/>
      <c r="UUX3116" s="206"/>
      <c r="UUY3116" s="206"/>
      <c r="UUZ3116" s="206"/>
      <c r="UVA3116" s="206"/>
      <c r="UVB3116" s="206"/>
      <c r="UVC3116" s="206"/>
      <c r="UVD3116" s="206"/>
      <c r="UVE3116" s="206"/>
      <c r="UVF3116" s="206"/>
      <c r="UVG3116" s="206"/>
      <c r="UVH3116" s="206"/>
      <c r="UVI3116" s="206"/>
      <c r="UVJ3116" s="206"/>
      <c r="UVK3116" s="206"/>
      <c r="UVL3116" s="206"/>
      <c r="UVM3116" s="206"/>
      <c r="UVN3116" s="206"/>
      <c r="UVO3116" s="206"/>
      <c r="UVP3116" s="206"/>
      <c r="UVQ3116" s="206"/>
      <c r="UVR3116" s="206"/>
      <c r="UVS3116" s="206"/>
      <c r="UVT3116" s="206"/>
      <c r="UVU3116" s="206"/>
      <c r="UVV3116" s="206"/>
      <c r="UVW3116" s="206"/>
      <c r="UVX3116" s="206"/>
      <c r="UVY3116" s="206"/>
      <c r="UVZ3116" s="206"/>
      <c r="UWA3116" s="206"/>
      <c r="UWB3116" s="206"/>
      <c r="UWC3116" s="206"/>
      <c r="UWD3116" s="206"/>
      <c r="UWE3116" s="206"/>
      <c r="UWF3116" s="206"/>
      <c r="UWG3116" s="206"/>
      <c r="UWH3116" s="206"/>
      <c r="UWI3116" s="206"/>
      <c r="UWJ3116" s="206"/>
      <c r="UWK3116" s="206"/>
      <c r="UWL3116" s="206"/>
      <c r="UWM3116" s="206"/>
      <c r="UWN3116" s="206"/>
      <c r="UWO3116" s="206"/>
      <c r="UWP3116" s="206"/>
      <c r="UWQ3116" s="206"/>
      <c r="UWR3116" s="206"/>
      <c r="UWS3116" s="206"/>
      <c r="UWT3116" s="206"/>
      <c r="UWU3116" s="206"/>
      <c r="UWV3116" s="206"/>
      <c r="UWW3116" s="206"/>
      <c r="UWX3116" s="206"/>
      <c r="UWY3116" s="206"/>
      <c r="UWZ3116" s="206"/>
      <c r="UXA3116" s="206"/>
      <c r="UXB3116" s="206"/>
      <c r="UXC3116" s="206"/>
      <c r="UXD3116" s="206"/>
      <c r="UXE3116" s="206"/>
      <c r="UXF3116" s="206"/>
      <c r="UXG3116" s="206"/>
      <c r="UXH3116" s="206"/>
      <c r="UXI3116" s="206"/>
      <c r="UXJ3116" s="206"/>
      <c r="UXK3116" s="206"/>
      <c r="UXL3116" s="206"/>
      <c r="UXM3116" s="206"/>
      <c r="UXN3116" s="206"/>
      <c r="UXO3116" s="206"/>
      <c r="UXP3116" s="206"/>
      <c r="UXQ3116" s="206"/>
      <c r="UXR3116" s="206"/>
      <c r="UXS3116" s="206"/>
      <c r="UXT3116" s="206"/>
      <c r="UXU3116" s="206"/>
      <c r="UXV3116" s="206"/>
      <c r="UXW3116" s="206"/>
      <c r="UXX3116" s="206"/>
      <c r="UXY3116" s="206"/>
      <c r="UXZ3116" s="206"/>
      <c r="UYA3116" s="206"/>
      <c r="UYB3116" s="206"/>
      <c r="UYC3116" s="206"/>
      <c r="UYD3116" s="206"/>
      <c r="UYE3116" s="206"/>
      <c r="UYF3116" s="206"/>
      <c r="UYG3116" s="206"/>
      <c r="UYH3116" s="206"/>
      <c r="UYI3116" s="206"/>
      <c r="UYJ3116" s="206"/>
      <c r="UYK3116" s="206"/>
      <c r="UYL3116" s="206"/>
      <c r="UYM3116" s="206"/>
      <c r="UYN3116" s="206"/>
      <c r="UYO3116" s="206"/>
      <c r="UYP3116" s="206"/>
      <c r="UYQ3116" s="206"/>
      <c r="UYR3116" s="206"/>
      <c r="UYS3116" s="206"/>
      <c r="UYT3116" s="206"/>
      <c r="UYU3116" s="206"/>
      <c r="UYV3116" s="206"/>
      <c r="UYW3116" s="206"/>
      <c r="UYX3116" s="206"/>
      <c r="UYY3116" s="206"/>
      <c r="UYZ3116" s="206"/>
      <c r="UZA3116" s="206"/>
      <c r="UZB3116" s="206"/>
      <c r="UZC3116" s="206"/>
      <c r="UZD3116" s="206"/>
      <c r="UZE3116" s="206"/>
      <c r="UZF3116" s="206"/>
      <c r="UZG3116" s="206"/>
      <c r="UZH3116" s="206"/>
      <c r="UZI3116" s="206"/>
      <c r="UZJ3116" s="206"/>
      <c r="UZK3116" s="206"/>
      <c r="UZL3116" s="206"/>
      <c r="UZM3116" s="206"/>
      <c r="UZN3116" s="206"/>
      <c r="UZO3116" s="206"/>
      <c r="UZP3116" s="206"/>
      <c r="UZQ3116" s="206"/>
      <c r="UZR3116" s="206"/>
      <c r="UZS3116" s="206"/>
      <c r="UZT3116" s="206"/>
      <c r="UZU3116" s="206"/>
      <c r="UZV3116" s="206"/>
      <c r="UZW3116" s="206"/>
      <c r="UZX3116" s="206"/>
      <c r="UZY3116" s="206"/>
      <c r="UZZ3116" s="206"/>
      <c r="VAA3116" s="206"/>
      <c r="VAB3116" s="206"/>
      <c r="VAC3116" s="206"/>
      <c r="VAD3116" s="206"/>
      <c r="VAE3116" s="206"/>
      <c r="VAF3116" s="206"/>
      <c r="VAG3116" s="206"/>
      <c r="VAH3116" s="206"/>
      <c r="VAI3116" s="206"/>
      <c r="VAJ3116" s="206"/>
      <c r="VAK3116" s="206"/>
      <c r="VAL3116" s="206"/>
      <c r="VAM3116" s="206"/>
      <c r="VAN3116" s="206"/>
      <c r="VAO3116" s="206"/>
      <c r="VAP3116" s="206"/>
      <c r="VAQ3116" s="206"/>
      <c r="VAR3116" s="206"/>
      <c r="VAS3116" s="206"/>
      <c r="VAT3116" s="206"/>
      <c r="VAU3116" s="206"/>
      <c r="VAV3116" s="206"/>
      <c r="VAW3116" s="206"/>
      <c r="VAX3116" s="206"/>
      <c r="VAY3116" s="206"/>
      <c r="VAZ3116" s="206"/>
      <c r="VBA3116" s="206"/>
      <c r="VBB3116" s="206"/>
      <c r="VBC3116" s="206"/>
      <c r="VBD3116" s="206"/>
      <c r="VBE3116" s="206"/>
      <c r="VBF3116" s="206"/>
      <c r="VBG3116" s="206"/>
      <c r="VBH3116" s="206"/>
      <c r="VBI3116" s="206"/>
      <c r="VBJ3116" s="206"/>
      <c r="VBK3116" s="206"/>
      <c r="VBL3116" s="206"/>
      <c r="VBM3116" s="206"/>
      <c r="VBN3116" s="206"/>
      <c r="VBO3116" s="206"/>
      <c r="VBP3116" s="206"/>
      <c r="VBQ3116" s="206"/>
      <c r="VBR3116" s="206"/>
      <c r="VBS3116" s="206"/>
      <c r="VBT3116" s="206"/>
      <c r="VBU3116" s="206"/>
      <c r="VBV3116" s="206"/>
      <c r="VBW3116" s="206"/>
      <c r="VBX3116" s="206"/>
      <c r="VBY3116" s="206"/>
      <c r="VBZ3116" s="206"/>
      <c r="VCA3116" s="206"/>
      <c r="VCB3116" s="206"/>
      <c r="VCC3116" s="206"/>
      <c r="VCD3116" s="206"/>
      <c r="VCE3116" s="206"/>
      <c r="VCF3116" s="206"/>
      <c r="VCG3116" s="206"/>
      <c r="VCH3116" s="206"/>
      <c r="VCI3116" s="206"/>
      <c r="VCJ3116" s="206"/>
      <c r="VCK3116" s="206"/>
      <c r="VCL3116" s="206"/>
      <c r="VCM3116" s="206"/>
      <c r="VCN3116" s="206"/>
      <c r="VCO3116" s="206"/>
      <c r="VCP3116" s="206"/>
      <c r="VCQ3116" s="206"/>
      <c r="VCR3116" s="206"/>
      <c r="VCS3116" s="206"/>
      <c r="VCT3116" s="206"/>
      <c r="VCU3116" s="206"/>
      <c r="VCV3116" s="206"/>
      <c r="VCW3116" s="206"/>
      <c r="VCX3116" s="206"/>
      <c r="VCY3116" s="206"/>
      <c r="VCZ3116" s="206"/>
      <c r="VDA3116" s="206"/>
      <c r="VDB3116" s="206"/>
      <c r="VDC3116" s="206"/>
      <c r="VDD3116" s="206"/>
      <c r="VDE3116" s="206"/>
      <c r="VDF3116" s="206"/>
      <c r="VDG3116" s="206"/>
      <c r="VDH3116" s="206"/>
      <c r="VDI3116" s="206"/>
      <c r="VDJ3116" s="206"/>
      <c r="VDK3116" s="206"/>
      <c r="VDL3116" s="206"/>
      <c r="VDM3116" s="206"/>
      <c r="VDN3116" s="206"/>
      <c r="VDO3116" s="206"/>
      <c r="VDP3116" s="206"/>
      <c r="VDQ3116" s="206"/>
      <c r="VDR3116" s="206"/>
      <c r="VDS3116" s="206"/>
      <c r="VDT3116" s="206"/>
      <c r="VDU3116" s="206"/>
      <c r="VDV3116" s="206"/>
      <c r="VDW3116" s="206"/>
      <c r="VDX3116" s="206"/>
      <c r="VDY3116" s="206"/>
      <c r="VDZ3116" s="206"/>
      <c r="VEA3116" s="206"/>
      <c r="VEB3116" s="206"/>
      <c r="VEC3116" s="206"/>
      <c r="VED3116" s="206"/>
      <c r="VEE3116" s="206"/>
      <c r="VEF3116" s="206"/>
      <c r="VEG3116" s="206"/>
      <c r="VEH3116" s="206"/>
      <c r="VEI3116" s="206"/>
      <c r="VEJ3116" s="206"/>
      <c r="VEK3116" s="206"/>
      <c r="VEL3116" s="206"/>
      <c r="VEM3116" s="206"/>
      <c r="VEN3116" s="206"/>
      <c r="VEO3116" s="206"/>
      <c r="VEP3116" s="206"/>
      <c r="VEQ3116" s="206"/>
      <c r="VER3116" s="206"/>
      <c r="VES3116" s="206"/>
      <c r="VET3116" s="206"/>
      <c r="VEU3116" s="206"/>
      <c r="VEV3116" s="206"/>
      <c r="VEW3116" s="206"/>
      <c r="VEX3116" s="206"/>
      <c r="VEY3116" s="206"/>
      <c r="VEZ3116" s="206"/>
      <c r="VFA3116" s="206"/>
      <c r="VFB3116" s="206"/>
      <c r="VFC3116" s="206"/>
      <c r="VFD3116" s="206"/>
      <c r="VFE3116" s="206"/>
      <c r="VFF3116" s="206"/>
      <c r="VFG3116" s="206"/>
      <c r="VFH3116" s="206"/>
      <c r="VFI3116" s="206"/>
      <c r="VFJ3116" s="206"/>
      <c r="VFK3116" s="206"/>
      <c r="VFL3116" s="206"/>
      <c r="VFM3116" s="206"/>
      <c r="VFN3116" s="206"/>
      <c r="VFO3116" s="206"/>
      <c r="VFP3116" s="206"/>
      <c r="VFQ3116" s="206"/>
      <c r="VFR3116" s="206"/>
      <c r="VFS3116" s="206"/>
      <c r="VFT3116" s="206"/>
      <c r="VFU3116" s="206"/>
      <c r="VFV3116" s="206"/>
      <c r="VFW3116" s="206"/>
      <c r="VFX3116" s="206"/>
      <c r="VFY3116" s="206"/>
      <c r="VFZ3116" s="206"/>
      <c r="VGA3116" s="206"/>
      <c r="VGB3116" s="206"/>
      <c r="VGC3116" s="206"/>
      <c r="VGD3116" s="206"/>
      <c r="VGE3116" s="206"/>
      <c r="VGF3116" s="206"/>
      <c r="VGG3116" s="206"/>
      <c r="VGH3116" s="206"/>
      <c r="VGI3116" s="206"/>
      <c r="VGJ3116" s="206"/>
      <c r="VGK3116" s="206"/>
      <c r="VGL3116" s="206"/>
      <c r="VGM3116" s="206"/>
      <c r="VGN3116" s="206"/>
      <c r="VGO3116" s="206"/>
      <c r="VGP3116" s="206"/>
      <c r="VGQ3116" s="206"/>
      <c r="VGR3116" s="206"/>
      <c r="VGS3116" s="206"/>
      <c r="VGT3116" s="206"/>
      <c r="VGU3116" s="206"/>
      <c r="VGV3116" s="206"/>
      <c r="VGW3116" s="206"/>
      <c r="VGX3116" s="206"/>
      <c r="VGY3116" s="206"/>
      <c r="VGZ3116" s="206"/>
      <c r="VHA3116" s="206"/>
      <c r="VHB3116" s="206"/>
      <c r="VHC3116" s="206"/>
      <c r="VHD3116" s="206"/>
      <c r="VHE3116" s="206"/>
      <c r="VHF3116" s="206"/>
      <c r="VHG3116" s="206"/>
      <c r="VHH3116" s="206"/>
      <c r="VHI3116" s="206"/>
      <c r="VHJ3116" s="206"/>
      <c r="VHK3116" s="206"/>
      <c r="VHL3116" s="206"/>
      <c r="VHM3116" s="206"/>
      <c r="VHN3116" s="206"/>
      <c r="VHO3116" s="206"/>
      <c r="VHP3116" s="206"/>
      <c r="VHQ3116" s="206"/>
      <c r="VHR3116" s="206"/>
      <c r="VHS3116" s="206"/>
      <c r="VHT3116" s="206"/>
      <c r="VHU3116" s="206"/>
      <c r="VHV3116" s="206"/>
      <c r="VHW3116" s="206"/>
      <c r="VHX3116" s="206"/>
      <c r="VHY3116" s="206"/>
      <c r="VHZ3116" s="206"/>
      <c r="VIA3116" s="206"/>
      <c r="VIB3116" s="206"/>
      <c r="VIC3116" s="206"/>
      <c r="VID3116" s="206"/>
      <c r="VIE3116" s="206"/>
      <c r="VIF3116" s="206"/>
      <c r="VIG3116" s="206"/>
      <c r="VIH3116" s="206"/>
      <c r="VII3116" s="206"/>
      <c r="VIJ3116" s="206"/>
      <c r="VIK3116" s="206"/>
      <c r="VIL3116" s="206"/>
      <c r="VIM3116" s="206"/>
      <c r="VIN3116" s="206"/>
      <c r="VIO3116" s="206"/>
      <c r="VIP3116" s="206"/>
      <c r="VIQ3116" s="206"/>
      <c r="VIR3116" s="206"/>
      <c r="VIS3116" s="206"/>
      <c r="VIT3116" s="206"/>
      <c r="VIU3116" s="206"/>
      <c r="VIV3116" s="206"/>
      <c r="VIW3116" s="206"/>
      <c r="VIX3116" s="206"/>
      <c r="VIY3116" s="206"/>
      <c r="VIZ3116" s="206"/>
      <c r="VJA3116" s="206"/>
      <c r="VJB3116" s="206"/>
      <c r="VJC3116" s="206"/>
      <c r="VJD3116" s="206"/>
      <c r="VJE3116" s="206"/>
      <c r="VJF3116" s="206"/>
      <c r="VJG3116" s="206"/>
      <c r="VJH3116" s="206"/>
      <c r="VJI3116" s="206"/>
      <c r="VJJ3116" s="206"/>
      <c r="VJK3116" s="206"/>
      <c r="VJL3116" s="206"/>
      <c r="VJM3116" s="206"/>
      <c r="VJN3116" s="206"/>
      <c r="VJO3116" s="206"/>
      <c r="VJP3116" s="206"/>
      <c r="VJQ3116" s="206"/>
      <c r="VJR3116" s="206"/>
      <c r="VJS3116" s="206"/>
      <c r="VJT3116" s="206"/>
      <c r="VJU3116" s="206"/>
      <c r="VJV3116" s="206"/>
      <c r="VJW3116" s="206"/>
      <c r="VJX3116" s="206"/>
      <c r="VJY3116" s="206"/>
      <c r="VJZ3116" s="206"/>
      <c r="VKA3116" s="206"/>
      <c r="VKB3116" s="206"/>
      <c r="VKC3116" s="206"/>
      <c r="VKD3116" s="206"/>
      <c r="VKE3116" s="206"/>
      <c r="VKF3116" s="206"/>
      <c r="VKG3116" s="206"/>
      <c r="VKH3116" s="206"/>
      <c r="VKI3116" s="206"/>
      <c r="VKJ3116" s="206"/>
      <c r="VKK3116" s="206"/>
      <c r="VKL3116" s="206"/>
      <c r="VKM3116" s="206"/>
      <c r="VKN3116" s="206"/>
      <c r="VKO3116" s="206"/>
      <c r="VKP3116" s="206"/>
      <c r="VKQ3116" s="206"/>
      <c r="VKR3116" s="206"/>
      <c r="VKS3116" s="206"/>
      <c r="VKT3116" s="206"/>
      <c r="VKU3116" s="206"/>
      <c r="VKV3116" s="206"/>
      <c r="VKW3116" s="206"/>
      <c r="VKX3116" s="206"/>
      <c r="VKY3116" s="206"/>
      <c r="VKZ3116" s="206"/>
      <c r="VLA3116" s="206"/>
      <c r="VLB3116" s="206"/>
      <c r="VLC3116" s="206"/>
      <c r="VLD3116" s="206"/>
      <c r="VLE3116" s="206"/>
      <c r="VLF3116" s="206"/>
      <c r="VLG3116" s="206"/>
      <c r="VLH3116" s="206"/>
      <c r="VLI3116" s="206"/>
      <c r="VLJ3116" s="206"/>
      <c r="VLK3116" s="206"/>
      <c r="VLL3116" s="206"/>
      <c r="VLM3116" s="206"/>
      <c r="VLN3116" s="206"/>
      <c r="VLO3116" s="206"/>
      <c r="VLP3116" s="206"/>
      <c r="VLQ3116" s="206"/>
      <c r="VLR3116" s="206"/>
      <c r="VLS3116" s="206"/>
      <c r="VLT3116" s="206"/>
      <c r="VLU3116" s="206"/>
      <c r="VLV3116" s="206"/>
      <c r="VLW3116" s="206"/>
      <c r="VLX3116" s="206"/>
      <c r="VLY3116" s="206"/>
      <c r="VLZ3116" s="206"/>
      <c r="VMA3116" s="206"/>
      <c r="VMB3116" s="206"/>
      <c r="VMC3116" s="206"/>
      <c r="VMD3116" s="206"/>
      <c r="VME3116" s="206"/>
      <c r="VMF3116" s="206"/>
      <c r="VMG3116" s="206"/>
      <c r="VMH3116" s="206"/>
      <c r="VMI3116" s="206"/>
      <c r="VMJ3116" s="206"/>
      <c r="VMK3116" s="206"/>
      <c r="VML3116" s="206"/>
      <c r="VMM3116" s="206"/>
      <c r="VMN3116" s="206"/>
      <c r="VMO3116" s="206"/>
      <c r="VMP3116" s="206"/>
      <c r="VMQ3116" s="206"/>
      <c r="VMR3116" s="206"/>
      <c r="VMS3116" s="206"/>
      <c r="VMT3116" s="206"/>
      <c r="VMU3116" s="206"/>
      <c r="VMV3116" s="206"/>
      <c r="VMW3116" s="206"/>
      <c r="VMX3116" s="206"/>
      <c r="VMY3116" s="206"/>
      <c r="VMZ3116" s="206"/>
      <c r="VNA3116" s="206"/>
      <c r="VNB3116" s="206"/>
      <c r="VNC3116" s="206"/>
      <c r="VND3116" s="206"/>
      <c r="VNE3116" s="206"/>
      <c r="VNF3116" s="206"/>
      <c r="VNG3116" s="206"/>
      <c r="VNH3116" s="206"/>
      <c r="VNI3116" s="206"/>
      <c r="VNJ3116" s="206"/>
      <c r="VNK3116" s="206"/>
      <c r="VNL3116" s="206"/>
      <c r="VNM3116" s="206"/>
      <c r="VNN3116" s="206"/>
      <c r="VNO3116" s="206"/>
      <c r="VNP3116" s="206"/>
      <c r="VNQ3116" s="206"/>
      <c r="VNR3116" s="206"/>
      <c r="VNS3116" s="206"/>
      <c r="VNT3116" s="206"/>
      <c r="VNU3116" s="206"/>
      <c r="VNV3116" s="206"/>
      <c r="VNW3116" s="206"/>
      <c r="VNX3116" s="206"/>
      <c r="VNY3116" s="206"/>
      <c r="VNZ3116" s="206"/>
      <c r="VOA3116" s="206"/>
      <c r="VOB3116" s="206"/>
      <c r="VOC3116" s="206"/>
      <c r="VOD3116" s="206"/>
      <c r="VOE3116" s="206"/>
      <c r="VOF3116" s="206"/>
      <c r="VOG3116" s="206"/>
      <c r="VOH3116" s="206"/>
      <c r="VOI3116" s="206"/>
      <c r="VOJ3116" s="206"/>
      <c r="VOK3116" s="206"/>
      <c r="VOL3116" s="206"/>
      <c r="VOM3116" s="206"/>
      <c r="VON3116" s="206"/>
      <c r="VOO3116" s="206"/>
      <c r="VOP3116" s="206"/>
      <c r="VOQ3116" s="206"/>
      <c r="VOR3116" s="206"/>
      <c r="VOS3116" s="206"/>
      <c r="VOT3116" s="206"/>
      <c r="VOU3116" s="206"/>
      <c r="VOV3116" s="206"/>
      <c r="VOW3116" s="206"/>
      <c r="VOX3116" s="206"/>
      <c r="VOY3116" s="206"/>
      <c r="VOZ3116" s="206"/>
      <c r="VPA3116" s="206"/>
      <c r="VPB3116" s="206"/>
      <c r="VPC3116" s="206"/>
      <c r="VPD3116" s="206"/>
      <c r="VPE3116" s="206"/>
      <c r="VPF3116" s="206"/>
      <c r="VPG3116" s="206"/>
      <c r="VPH3116" s="206"/>
      <c r="VPI3116" s="206"/>
      <c r="VPJ3116" s="206"/>
      <c r="VPK3116" s="206"/>
      <c r="VPL3116" s="206"/>
      <c r="VPM3116" s="206"/>
      <c r="VPN3116" s="206"/>
      <c r="VPO3116" s="206"/>
      <c r="VPP3116" s="206"/>
      <c r="VPQ3116" s="206"/>
      <c r="VPR3116" s="206"/>
      <c r="VPS3116" s="206"/>
      <c r="VPT3116" s="206"/>
      <c r="VPU3116" s="206"/>
      <c r="VPV3116" s="206"/>
      <c r="VPW3116" s="206"/>
      <c r="VPX3116" s="206"/>
      <c r="VPY3116" s="206"/>
      <c r="VPZ3116" s="206"/>
      <c r="VQA3116" s="206"/>
      <c r="VQB3116" s="206"/>
      <c r="VQC3116" s="206"/>
      <c r="VQD3116" s="206"/>
      <c r="VQE3116" s="206"/>
      <c r="VQF3116" s="206"/>
      <c r="VQG3116" s="206"/>
      <c r="VQH3116" s="206"/>
      <c r="VQI3116" s="206"/>
      <c r="VQJ3116" s="206"/>
      <c r="VQK3116" s="206"/>
      <c r="VQL3116" s="206"/>
      <c r="VQM3116" s="206"/>
      <c r="VQN3116" s="206"/>
      <c r="VQO3116" s="206"/>
      <c r="VQP3116" s="206"/>
      <c r="VQQ3116" s="206"/>
      <c r="VQR3116" s="206"/>
      <c r="VQS3116" s="206"/>
      <c r="VQT3116" s="206"/>
      <c r="VQU3116" s="206"/>
      <c r="VQV3116" s="206"/>
      <c r="VQW3116" s="206"/>
      <c r="VQX3116" s="206"/>
      <c r="VQY3116" s="206"/>
      <c r="VQZ3116" s="206"/>
      <c r="VRA3116" s="206"/>
      <c r="VRB3116" s="206"/>
      <c r="VRC3116" s="206"/>
      <c r="VRD3116" s="206"/>
      <c r="VRE3116" s="206"/>
      <c r="VRF3116" s="206"/>
      <c r="VRG3116" s="206"/>
      <c r="VRH3116" s="206"/>
      <c r="VRI3116" s="206"/>
      <c r="VRJ3116" s="206"/>
      <c r="VRK3116" s="206"/>
      <c r="VRL3116" s="206"/>
      <c r="VRM3116" s="206"/>
      <c r="VRN3116" s="206"/>
      <c r="VRO3116" s="206"/>
      <c r="VRP3116" s="206"/>
      <c r="VRQ3116" s="206"/>
      <c r="VRR3116" s="206"/>
      <c r="VRS3116" s="206"/>
      <c r="VRT3116" s="206"/>
      <c r="VRU3116" s="206"/>
      <c r="VRV3116" s="206"/>
      <c r="VRW3116" s="206"/>
      <c r="VRX3116" s="206"/>
      <c r="VRY3116" s="206"/>
      <c r="VRZ3116" s="206"/>
      <c r="VSA3116" s="206"/>
      <c r="VSB3116" s="206"/>
      <c r="VSC3116" s="206"/>
      <c r="VSD3116" s="206"/>
      <c r="VSE3116" s="206"/>
      <c r="VSF3116" s="206"/>
      <c r="VSG3116" s="206"/>
      <c r="VSH3116" s="206"/>
      <c r="VSI3116" s="206"/>
      <c r="VSJ3116" s="206"/>
      <c r="VSK3116" s="206"/>
      <c r="VSL3116" s="206"/>
      <c r="VSM3116" s="206"/>
      <c r="VSN3116" s="206"/>
      <c r="VSO3116" s="206"/>
      <c r="VSP3116" s="206"/>
      <c r="VSQ3116" s="206"/>
      <c r="VSR3116" s="206"/>
      <c r="VSS3116" s="206"/>
      <c r="VST3116" s="206"/>
      <c r="VSU3116" s="206"/>
      <c r="VSV3116" s="206"/>
      <c r="VSW3116" s="206"/>
      <c r="VSX3116" s="206"/>
      <c r="VSY3116" s="206"/>
      <c r="VSZ3116" s="206"/>
      <c r="VTA3116" s="206"/>
      <c r="VTB3116" s="206"/>
      <c r="VTC3116" s="206"/>
      <c r="VTD3116" s="206"/>
      <c r="VTE3116" s="206"/>
      <c r="VTF3116" s="206"/>
      <c r="VTG3116" s="206"/>
      <c r="VTH3116" s="206"/>
      <c r="VTI3116" s="206"/>
      <c r="VTJ3116" s="206"/>
      <c r="VTK3116" s="206"/>
      <c r="VTL3116" s="206"/>
      <c r="VTM3116" s="206"/>
      <c r="VTN3116" s="206"/>
      <c r="VTO3116" s="206"/>
      <c r="VTP3116" s="206"/>
      <c r="VTQ3116" s="206"/>
      <c r="VTR3116" s="206"/>
      <c r="VTS3116" s="206"/>
      <c r="VTT3116" s="206"/>
      <c r="VTU3116" s="206"/>
      <c r="VTV3116" s="206"/>
      <c r="VTW3116" s="206"/>
      <c r="VTX3116" s="206"/>
      <c r="VTY3116" s="206"/>
      <c r="VTZ3116" s="206"/>
      <c r="VUA3116" s="206"/>
      <c r="VUB3116" s="206"/>
      <c r="VUC3116" s="206"/>
      <c r="VUD3116" s="206"/>
      <c r="VUE3116" s="206"/>
      <c r="VUF3116" s="206"/>
      <c r="VUG3116" s="206"/>
      <c r="VUH3116" s="206"/>
      <c r="VUI3116" s="206"/>
      <c r="VUJ3116" s="206"/>
      <c r="VUK3116" s="206"/>
      <c r="VUL3116" s="206"/>
      <c r="VUM3116" s="206"/>
      <c r="VUN3116" s="206"/>
      <c r="VUO3116" s="206"/>
      <c r="VUP3116" s="206"/>
      <c r="VUQ3116" s="206"/>
      <c r="VUR3116" s="206"/>
      <c r="VUS3116" s="206"/>
      <c r="VUT3116" s="206"/>
      <c r="VUU3116" s="206"/>
      <c r="VUV3116" s="206"/>
      <c r="VUW3116" s="206"/>
      <c r="VUX3116" s="206"/>
      <c r="VUY3116" s="206"/>
      <c r="VUZ3116" s="206"/>
      <c r="VVA3116" s="206"/>
      <c r="VVB3116" s="206"/>
      <c r="VVC3116" s="206"/>
      <c r="VVD3116" s="206"/>
      <c r="VVE3116" s="206"/>
      <c r="VVF3116" s="206"/>
      <c r="VVG3116" s="206"/>
      <c r="VVH3116" s="206"/>
      <c r="VVI3116" s="206"/>
      <c r="VVJ3116" s="206"/>
      <c r="VVK3116" s="206"/>
      <c r="VVL3116" s="206"/>
      <c r="VVM3116" s="206"/>
      <c r="VVN3116" s="206"/>
      <c r="VVO3116" s="206"/>
      <c r="VVP3116" s="206"/>
      <c r="VVQ3116" s="206"/>
      <c r="VVR3116" s="206"/>
      <c r="VVS3116" s="206"/>
      <c r="VVT3116" s="206"/>
      <c r="VVU3116" s="206"/>
      <c r="VVV3116" s="206"/>
      <c r="VVW3116" s="206"/>
      <c r="VVX3116" s="206"/>
      <c r="VVY3116" s="206"/>
      <c r="VVZ3116" s="206"/>
      <c r="VWA3116" s="206"/>
      <c r="VWB3116" s="206"/>
      <c r="VWC3116" s="206"/>
      <c r="VWD3116" s="206"/>
      <c r="VWE3116" s="206"/>
      <c r="VWF3116" s="206"/>
      <c r="VWG3116" s="206"/>
      <c r="VWH3116" s="206"/>
      <c r="VWI3116" s="206"/>
      <c r="VWJ3116" s="206"/>
      <c r="VWK3116" s="206"/>
      <c r="VWL3116" s="206"/>
      <c r="VWM3116" s="206"/>
      <c r="VWN3116" s="206"/>
      <c r="VWO3116" s="206"/>
      <c r="VWP3116" s="206"/>
      <c r="VWQ3116" s="206"/>
      <c r="VWR3116" s="206"/>
      <c r="VWS3116" s="206"/>
      <c r="VWT3116" s="206"/>
      <c r="VWU3116" s="206"/>
      <c r="VWV3116" s="206"/>
      <c r="VWW3116" s="206"/>
      <c r="VWX3116" s="206"/>
      <c r="VWY3116" s="206"/>
      <c r="VWZ3116" s="206"/>
      <c r="VXA3116" s="206"/>
      <c r="VXB3116" s="206"/>
      <c r="VXC3116" s="206"/>
      <c r="VXD3116" s="206"/>
      <c r="VXE3116" s="206"/>
      <c r="VXF3116" s="206"/>
      <c r="VXG3116" s="206"/>
      <c r="VXH3116" s="206"/>
      <c r="VXI3116" s="206"/>
      <c r="VXJ3116" s="206"/>
      <c r="VXK3116" s="206"/>
      <c r="VXL3116" s="206"/>
      <c r="VXM3116" s="206"/>
      <c r="VXN3116" s="206"/>
      <c r="VXO3116" s="206"/>
      <c r="VXP3116" s="206"/>
      <c r="VXQ3116" s="206"/>
      <c r="VXR3116" s="206"/>
      <c r="VXS3116" s="206"/>
      <c r="VXT3116" s="206"/>
      <c r="VXU3116" s="206"/>
      <c r="VXV3116" s="206"/>
      <c r="VXW3116" s="206"/>
      <c r="VXX3116" s="206"/>
      <c r="VXY3116" s="206"/>
      <c r="VXZ3116" s="206"/>
      <c r="VYA3116" s="206"/>
      <c r="VYB3116" s="206"/>
      <c r="VYC3116" s="206"/>
      <c r="VYD3116" s="206"/>
      <c r="VYE3116" s="206"/>
      <c r="VYF3116" s="206"/>
      <c r="VYG3116" s="206"/>
      <c r="VYH3116" s="206"/>
      <c r="VYI3116" s="206"/>
      <c r="VYJ3116" s="206"/>
      <c r="VYK3116" s="206"/>
      <c r="VYL3116" s="206"/>
      <c r="VYM3116" s="206"/>
      <c r="VYN3116" s="206"/>
      <c r="VYO3116" s="206"/>
      <c r="VYP3116" s="206"/>
      <c r="VYQ3116" s="206"/>
      <c r="VYR3116" s="206"/>
      <c r="VYS3116" s="206"/>
      <c r="VYT3116" s="206"/>
      <c r="VYU3116" s="206"/>
      <c r="VYV3116" s="206"/>
      <c r="VYW3116" s="206"/>
      <c r="VYX3116" s="206"/>
      <c r="VYY3116" s="206"/>
      <c r="VYZ3116" s="206"/>
      <c r="VZA3116" s="206"/>
      <c r="VZB3116" s="206"/>
      <c r="VZC3116" s="206"/>
      <c r="VZD3116" s="206"/>
      <c r="VZE3116" s="206"/>
      <c r="VZF3116" s="206"/>
      <c r="VZG3116" s="206"/>
      <c r="VZH3116" s="206"/>
      <c r="VZI3116" s="206"/>
      <c r="VZJ3116" s="206"/>
      <c r="VZK3116" s="206"/>
      <c r="VZL3116" s="206"/>
      <c r="VZM3116" s="206"/>
      <c r="VZN3116" s="206"/>
      <c r="VZO3116" s="206"/>
      <c r="VZP3116" s="206"/>
      <c r="VZQ3116" s="206"/>
      <c r="VZR3116" s="206"/>
      <c r="VZS3116" s="206"/>
      <c r="VZT3116" s="206"/>
      <c r="VZU3116" s="206"/>
      <c r="VZV3116" s="206"/>
      <c r="VZW3116" s="206"/>
      <c r="VZX3116" s="206"/>
      <c r="VZY3116" s="206"/>
      <c r="VZZ3116" s="206"/>
      <c r="WAA3116" s="206"/>
      <c r="WAB3116" s="206"/>
      <c r="WAC3116" s="206"/>
      <c r="WAD3116" s="206"/>
      <c r="WAE3116" s="206"/>
      <c r="WAF3116" s="206"/>
      <c r="WAG3116" s="206"/>
      <c r="WAH3116" s="206"/>
      <c r="WAI3116" s="206"/>
      <c r="WAJ3116" s="206"/>
      <c r="WAK3116" s="206"/>
      <c r="WAL3116" s="206"/>
      <c r="WAM3116" s="206"/>
      <c r="WAN3116" s="206"/>
      <c r="WAO3116" s="206"/>
      <c r="WAP3116" s="206"/>
      <c r="WAQ3116" s="206"/>
      <c r="WAR3116" s="206"/>
      <c r="WAS3116" s="206"/>
      <c r="WAT3116" s="206"/>
      <c r="WAU3116" s="206"/>
      <c r="WAV3116" s="206"/>
      <c r="WAW3116" s="206"/>
      <c r="WAX3116" s="206"/>
      <c r="WAY3116" s="206"/>
      <c r="WAZ3116" s="206"/>
      <c r="WBA3116" s="206"/>
      <c r="WBB3116" s="206"/>
      <c r="WBC3116" s="206"/>
      <c r="WBD3116" s="206"/>
      <c r="WBE3116" s="206"/>
      <c r="WBF3116" s="206"/>
      <c r="WBG3116" s="206"/>
      <c r="WBH3116" s="206"/>
      <c r="WBI3116" s="206"/>
      <c r="WBJ3116" s="206"/>
      <c r="WBK3116" s="206"/>
      <c r="WBL3116" s="206"/>
      <c r="WBM3116" s="206"/>
      <c r="WBN3116" s="206"/>
      <c r="WBO3116" s="206"/>
      <c r="WBP3116" s="206"/>
      <c r="WBQ3116" s="206"/>
      <c r="WBR3116" s="206"/>
      <c r="WBS3116" s="206"/>
      <c r="WBT3116" s="206"/>
      <c r="WBU3116" s="206"/>
      <c r="WBV3116" s="206"/>
      <c r="WBW3116" s="206"/>
      <c r="WBX3116" s="206"/>
      <c r="WBY3116" s="206"/>
      <c r="WBZ3116" s="206"/>
      <c r="WCA3116" s="206"/>
      <c r="WCB3116" s="206"/>
      <c r="WCC3116" s="206"/>
      <c r="WCD3116" s="206"/>
      <c r="WCE3116" s="206"/>
      <c r="WCF3116" s="206"/>
      <c r="WCG3116" s="206"/>
      <c r="WCH3116" s="206"/>
      <c r="WCI3116" s="206"/>
      <c r="WCJ3116" s="206"/>
      <c r="WCK3116" s="206"/>
      <c r="WCL3116" s="206"/>
      <c r="WCM3116" s="206"/>
      <c r="WCN3116" s="206"/>
      <c r="WCO3116" s="206"/>
      <c r="WCP3116" s="206"/>
      <c r="WCQ3116" s="206"/>
      <c r="WCR3116" s="206"/>
      <c r="WCS3116" s="206"/>
      <c r="WCT3116" s="206"/>
      <c r="WCU3116" s="206"/>
      <c r="WCV3116" s="206"/>
      <c r="WCW3116" s="206"/>
      <c r="WCX3116" s="206"/>
      <c r="WCY3116" s="206"/>
      <c r="WCZ3116" s="206"/>
      <c r="WDA3116" s="206"/>
      <c r="WDB3116" s="206"/>
      <c r="WDC3116" s="206"/>
      <c r="WDD3116" s="206"/>
      <c r="WDE3116" s="206"/>
      <c r="WDF3116" s="206"/>
      <c r="WDG3116" s="206"/>
      <c r="WDH3116" s="206"/>
      <c r="WDI3116" s="206"/>
      <c r="WDJ3116" s="206"/>
      <c r="WDK3116" s="206"/>
      <c r="WDL3116" s="206"/>
      <c r="WDM3116" s="206"/>
      <c r="WDN3116" s="206"/>
      <c r="WDO3116" s="206"/>
      <c r="WDP3116" s="206"/>
      <c r="WDQ3116" s="206"/>
      <c r="WDR3116" s="206"/>
      <c r="WDS3116" s="206"/>
      <c r="WDT3116" s="206"/>
      <c r="WDU3116" s="206"/>
      <c r="WDV3116" s="206"/>
      <c r="WDW3116" s="206"/>
      <c r="WDX3116" s="206"/>
      <c r="WDY3116" s="206"/>
      <c r="WDZ3116" s="206"/>
      <c r="WEA3116" s="206"/>
      <c r="WEB3116" s="206"/>
      <c r="WEC3116" s="206"/>
      <c r="WED3116" s="206"/>
      <c r="WEE3116" s="206"/>
      <c r="WEF3116" s="206"/>
      <c r="WEG3116" s="206"/>
      <c r="WEH3116" s="206"/>
      <c r="WEI3116" s="206"/>
      <c r="WEJ3116" s="206"/>
      <c r="WEK3116" s="206"/>
      <c r="WEL3116" s="206"/>
      <c r="WEM3116" s="206"/>
      <c r="WEN3116" s="206"/>
      <c r="WEO3116" s="206"/>
      <c r="WEP3116" s="206"/>
      <c r="WEQ3116" s="206"/>
      <c r="WER3116" s="206"/>
      <c r="WES3116" s="206"/>
      <c r="WET3116" s="206"/>
      <c r="WEU3116" s="206"/>
      <c r="WEV3116" s="206"/>
      <c r="WEW3116" s="206"/>
      <c r="WEX3116" s="206"/>
      <c r="WEY3116" s="206"/>
      <c r="WEZ3116" s="206"/>
      <c r="WFA3116" s="206"/>
      <c r="WFB3116" s="206"/>
      <c r="WFC3116" s="206"/>
      <c r="WFD3116" s="206"/>
      <c r="WFE3116" s="206"/>
      <c r="WFF3116" s="206"/>
      <c r="WFG3116" s="206"/>
      <c r="WFH3116" s="206"/>
      <c r="WFI3116" s="206"/>
      <c r="WFJ3116" s="206"/>
      <c r="WFK3116" s="206"/>
      <c r="WFL3116" s="206"/>
      <c r="WFM3116" s="206"/>
      <c r="WFN3116" s="206"/>
      <c r="WFO3116" s="206"/>
      <c r="WFP3116" s="206"/>
      <c r="WFQ3116" s="206"/>
      <c r="WFR3116" s="206"/>
      <c r="WFS3116" s="206"/>
      <c r="WFT3116" s="206"/>
      <c r="WFU3116" s="206"/>
      <c r="WFV3116" s="206"/>
      <c r="WFW3116" s="206"/>
      <c r="WFX3116" s="206"/>
      <c r="WFY3116" s="206"/>
      <c r="WFZ3116" s="206"/>
      <c r="WGA3116" s="206"/>
      <c r="WGB3116" s="206"/>
      <c r="WGC3116" s="206"/>
      <c r="WGD3116" s="206"/>
      <c r="WGE3116" s="206"/>
      <c r="WGF3116" s="206"/>
      <c r="WGG3116" s="206"/>
      <c r="WGH3116" s="206"/>
      <c r="WGI3116" s="206"/>
      <c r="WGJ3116" s="206"/>
      <c r="WGK3116" s="206"/>
      <c r="WGL3116" s="206"/>
      <c r="WGM3116" s="206"/>
      <c r="WGN3116" s="206"/>
      <c r="WGO3116" s="206"/>
      <c r="WGP3116" s="206"/>
      <c r="WGQ3116" s="206"/>
      <c r="WGR3116" s="206"/>
      <c r="WGS3116" s="206"/>
      <c r="WGT3116" s="206"/>
      <c r="WGU3116" s="206"/>
      <c r="WGV3116" s="206"/>
      <c r="WGW3116" s="206"/>
      <c r="WGX3116" s="206"/>
      <c r="WGY3116" s="206"/>
      <c r="WGZ3116" s="206"/>
      <c r="WHA3116" s="206"/>
      <c r="WHB3116" s="206"/>
      <c r="WHC3116" s="206"/>
      <c r="WHD3116" s="206"/>
      <c r="WHE3116" s="206"/>
      <c r="WHF3116" s="206"/>
      <c r="WHG3116" s="206"/>
      <c r="WHH3116" s="206"/>
      <c r="WHI3116" s="206"/>
      <c r="WHJ3116" s="206"/>
      <c r="WHK3116" s="206"/>
      <c r="WHL3116" s="206"/>
      <c r="WHM3116" s="206"/>
      <c r="WHN3116" s="206"/>
      <c r="WHO3116" s="206"/>
      <c r="WHP3116" s="206"/>
      <c r="WHQ3116" s="206"/>
      <c r="WHR3116" s="206"/>
      <c r="WHS3116" s="206"/>
      <c r="WHT3116" s="206"/>
      <c r="WHU3116" s="206"/>
      <c r="WHV3116" s="206"/>
      <c r="WHW3116" s="206"/>
      <c r="WHX3116" s="206"/>
      <c r="WHY3116" s="206"/>
      <c r="WHZ3116" s="206"/>
      <c r="WIA3116" s="206"/>
      <c r="WIB3116" s="206"/>
      <c r="WIC3116" s="206"/>
      <c r="WID3116" s="206"/>
      <c r="WIE3116" s="206"/>
      <c r="WIF3116" s="206"/>
      <c r="WIG3116" s="206"/>
      <c r="WIH3116" s="206"/>
      <c r="WII3116" s="206"/>
      <c r="WIJ3116" s="206"/>
      <c r="WIK3116" s="206"/>
      <c r="WIL3116" s="206"/>
      <c r="WIM3116" s="206"/>
      <c r="WIN3116" s="206"/>
      <c r="WIO3116" s="206"/>
      <c r="WIP3116" s="206"/>
      <c r="WIQ3116" s="206"/>
      <c r="WIR3116" s="206"/>
      <c r="WIS3116" s="206"/>
      <c r="WIT3116" s="206"/>
      <c r="WIU3116" s="206"/>
      <c r="WIV3116" s="206"/>
      <c r="WIW3116" s="206"/>
      <c r="WIX3116" s="206"/>
      <c r="WIY3116" s="206"/>
      <c r="WIZ3116" s="206"/>
      <c r="WJA3116" s="206"/>
      <c r="WJB3116" s="206"/>
      <c r="WJC3116" s="206"/>
      <c r="WJD3116" s="206"/>
      <c r="WJE3116" s="206"/>
      <c r="WJF3116" s="206"/>
      <c r="WJG3116" s="206"/>
      <c r="WJH3116" s="206"/>
      <c r="WJI3116" s="206"/>
      <c r="WJJ3116" s="206"/>
      <c r="WJK3116" s="206"/>
      <c r="WJL3116" s="206"/>
      <c r="WJM3116" s="206"/>
      <c r="WJN3116" s="206"/>
      <c r="WJO3116" s="206"/>
      <c r="WJP3116" s="206"/>
      <c r="WJQ3116" s="206"/>
      <c r="WJR3116" s="206"/>
      <c r="WJS3116" s="206"/>
      <c r="WJT3116" s="206"/>
      <c r="WJU3116" s="206"/>
      <c r="WJV3116" s="206"/>
      <c r="WJW3116" s="206"/>
      <c r="WJX3116" s="206"/>
      <c r="WJY3116" s="206"/>
      <c r="WJZ3116" s="206"/>
      <c r="WKA3116" s="206"/>
      <c r="WKB3116" s="206"/>
      <c r="WKC3116" s="206"/>
      <c r="WKD3116" s="206"/>
      <c r="WKE3116" s="206"/>
      <c r="WKF3116" s="206"/>
      <c r="WKG3116" s="206"/>
      <c r="WKH3116" s="206"/>
      <c r="WKI3116" s="206"/>
      <c r="WKJ3116" s="206"/>
      <c r="WKK3116" s="206"/>
      <c r="WKL3116" s="206"/>
      <c r="WKM3116" s="206"/>
      <c r="WKN3116" s="206"/>
      <c r="WKO3116" s="206"/>
      <c r="WKP3116" s="206"/>
      <c r="WKQ3116" s="206"/>
      <c r="WKR3116" s="206"/>
      <c r="WKS3116" s="206"/>
      <c r="WKT3116" s="206"/>
      <c r="WKU3116" s="206"/>
      <c r="WKV3116" s="206"/>
      <c r="WKW3116" s="206"/>
      <c r="WKX3116" s="206"/>
      <c r="WKY3116" s="206"/>
      <c r="WKZ3116" s="206"/>
      <c r="WLA3116" s="206"/>
      <c r="WLB3116" s="206"/>
      <c r="WLC3116" s="206"/>
      <c r="WLD3116" s="206"/>
      <c r="WLE3116" s="206"/>
      <c r="WLF3116" s="206"/>
      <c r="WLG3116" s="206"/>
      <c r="WLH3116" s="206"/>
      <c r="WLI3116" s="206"/>
      <c r="WLJ3116" s="206"/>
      <c r="WLK3116" s="206"/>
      <c r="WLL3116" s="206"/>
      <c r="WLM3116" s="206"/>
      <c r="WLN3116" s="206"/>
      <c r="WLO3116" s="206"/>
      <c r="WLP3116" s="206"/>
      <c r="WLQ3116" s="206"/>
      <c r="WLR3116" s="206"/>
      <c r="WLS3116" s="206"/>
      <c r="WLT3116" s="206"/>
      <c r="WLU3116" s="206"/>
      <c r="WLV3116" s="206"/>
      <c r="WLW3116" s="206"/>
      <c r="WLX3116" s="206"/>
      <c r="WLY3116" s="206"/>
      <c r="WLZ3116" s="206"/>
      <c r="WMA3116" s="206"/>
      <c r="WMB3116" s="206"/>
      <c r="WMC3116" s="206"/>
      <c r="WMD3116" s="206"/>
      <c r="WME3116" s="206"/>
      <c r="WMF3116" s="206"/>
      <c r="WMG3116" s="206"/>
      <c r="WMH3116" s="206"/>
      <c r="WMI3116" s="206"/>
      <c r="WMJ3116" s="206"/>
      <c r="WMK3116" s="206"/>
      <c r="WML3116" s="206"/>
      <c r="WMM3116" s="206"/>
      <c r="WMN3116" s="206"/>
      <c r="WMO3116" s="206"/>
      <c r="WMP3116" s="206"/>
      <c r="WMQ3116" s="206"/>
      <c r="WMR3116" s="206"/>
      <c r="WMS3116" s="206"/>
      <c r="WMT3116" s="206"/>
      <c r="WMU3116" s="206"/>
      <c r="WMV3116" s="206"/>
      <c r="WMW3116" s="206"/>
      <c r="WMX3116" s="206"/>
      <c r="WMY3116" s="206"/>
      <c r="WMZ3116" s="206"/>
      <c r="WNA3116" s="206"/>
      <c r="WNB3116" s="206"/>
      <c r="WNC3116" s="206"/>
      <c r="WND3116" s="206"/>
      <c r="WNE3116" s="206"/>
      <c r="WNF3116" s="206"/>
      <c r="WNG3116" s="206"/>
      <c r="WNH3116" s="206"/>
      <c r="WNI3116" s="206"/>
      <c r="WNJ3116" s="206"/>
      <c r="WNK3116" s="206"/>
      <c r="WNL3116" s="206"/>
      <c r="WNM3116" s="206"/>
      <c r="WNN3116" s="206"/>
      <c r="WNO3116" s="206"/>
      <c r="WNP3116" s="206"/>
      <c r="WNQ3116" s="206"/>
      <c r="WNR3116" s="206"/>
      <c r="WNS3116" s="206"/>
      <c r="WNT3116" s="206"/>
      <c r="WNU3116" s="206"/>
      <c r="WNV3116" s="206"/>
      <c r="WNW3116" s="206"/>
      <c r="WNX3116" s="206"/>
      <c r="WNY3116" s="206"/>
      <c r="WNZ3116" s="206"/>
      <c r="WOA3116" s="206"/>
      <c r="WOB3116" s="206"/>
      <c r="WOC3116" s="206"/>
      <c r="WOD3116" s="206"/>
      <c r="WOE3116" s="206"/>
      <c r="WOF3116" s="206"/>
      <c r="WOG3116" s="206"/>
      <c r="WOH3116" s="206"/>
      <c r="WOI3116" s="206"/>
      <c r="WOJ3116" s="206"/>
      <c r="WOK3116" s="206"/>
      <c r="WOL3116" s="206"/>
      <c r="WOM3116" s="206"/>
      <c r="WON3116" s="206"/>
      <c r="WOO3116" s="206"/>
      <c r="WOP3116" s="206"/>
      <c r="WOQ3116" s="206"/>
      <c r="WOR3116" s="206"/>
      <c r="WOS3116" s="206"/>
      <c r="WOT3116" s="206"/>
      <c r="WOU3116" s="206"/>
      <c r="WOV3116" s="206"/>
      <c r="WOW3116" s="206"/>
      <c r="WOX3116" s="206"/>
      <c r="WOY3116" s="206"/>
      <c r="WOZ3116" s="206"/>
      <c r="WPA3116" s="206"/>
      <c r="WPB3116" s="206"/>
      <c r="WPC3116" s="206"/>
      <c r="WPD3116" s="206"/>
      <c r="WPE3116" s="206"/>
      <c r="WPF3116" s="206"/>
      <c r="WPG3116" s="206"/>
      <c r="WPH3116" s="206"/>
      <c r="WPI3116" s="206"/>
      <c r="WPJ3116" s="206"/>
      <c r="WPK3116" s="206"/>
      <c r="WPL3116" s="206"/>
      <c r="WPM3116" s="206"/>
      <c r="WPN3116" s="206"/>
      <c r="WPO3116" s="206"/>
      <c r="WPP3116" s="206"/>
      <c r="WPQ3116" s="206"/>
      <c r="WPR3116" s="206"/>
      <c r="WPS3116" s="206"/>
      <c r="WPT3116" s="206"/>
      <c r="WPU3116" s="206"/>
      <c r="WPV3116" s="206"/>
      <c r="WPW3116" s="206"/>
      <c r="WPX3116" s="206"/>
      <c r="WPY3116" s="206"/>
      <c r="WPZ3116" s="206"/>
      <c r="WQA3116" s="206"/>
      <c r="WQB3116" s="206"/>
      <c r="WQC3116" s="206"/>
      <c r="WQD3116" s="206"/>
      <c r="WQE3116" s="206"/>
      <c r="WQF3116" s="206"/>
      <c r="WQG3116" s="206"/>
      <c r="WQH3116" s="206"/>
      <c r="WQI3116" s="206"/>
      <c r="WQJ3116" s="206"/>
      <c r="WQK3116" s="206"/>
      <c r="WQL3116" s="206"/>
      <c r="WQM3116" s="206"/>
      <c r="WQN3116" s="206"/>
      <c r="WQO3116" s="206"/>
      <c r="WQP3116" s="206"/>
      <c r="WQQ3116" s="206"/>
      <c r="WQR3116" s="206"/>
      <c r="WQS3116" s="206"/>
      <c r="WQT3116" s="206"/>
      <c r="WQU3116" s="206"/>
      <c r="WQV3116" s="206"/>
      <c r="WQW3116" s="206"/>
      <c r="WQX3116" s="206"/>
      <c r="WQY3116" s="206"/>
      <c r="WQZ3116" s="206"/>
      <c r="WRA3116" s="206"/>
      <c r="WRB3116" s="206"/>
      <c r="WRC3116" s="206"/>
      <c r="WRD3116" s="206"/>
      <c r="WRE3116" s="206"/>
      <c r="WRF3116" s="206"/>
      <c r="WRG3116" s="206"/>
      <c r="WRH3116" s="206"/>
      <c r="WRI3116" s="206"/>
      <c r="WRJ3116" s="206"/>
      <c r="WRK3116" s="206"/>
      <c r="WRL3116" s="206"/>
      <c r="WRM3116" s="206"/>
      <c r="WRN3116" s="206"/>
      <c r="WRO3116" s="206"/>
      <c r="WRP3116" s="206"/>
      <c r="WRQ3116" s="206"/>
      <c r="WRR3116" s="206"/>
      <c r="WRS3116" s="206"/>
      <c r="WRT3116" s="206"/>
      <c r="WRU3116" s="206"/>
      <c r="WRV3116" s="206"/>
      <c r="WRW3116" s="206"/>
      <c r="WRX3116" s="206"/>
      <c r="WRY3116" s="206"/>
      <c r="WRZ3116" s="206"/>
      <c r="WSA3116" s="206"/>
      <c r="WSB3116" s="206"/>
      <c r="WSC3116" s="206"/>
      <c r="WSD3116" s="206"/>
      <c r="WSE3116" s="206"/>
      <c r="WSF3116" s="206"/>
      <c r="WSG3116" s="206"/>
      <c r="WSH3116" s="206"/>
      <c r="WSI3116" s="206"/>
      <c r="WSJ3116" s="206"/>
      <c r="WSK3116" s="206"/>
      <c r="WSL3116" s="206"/>
      <c r="WSM3116" s="206"/>
      <c r="WSN3116" s="206"/>
      <c r="WSO3116" s="206"/>
      <c r="WSP3116" s="206"/>
      <c r="WSQ3116" s="206"/>
      <c r="WSR3116" s="206"/>
      <c r="WSS3116" s="206"/>
      <c r="WST3116" s="206"/>
      <c r="WSU3116" s="206"/>
      <c r="WSV3116" s="206"/>
      <c r="WSW3116" s="206"/>
      <c r="WSX3116" s="206"/>
      <c r="WSY3116" s="206"/>
      <c r="WSZ3116" s="206"/>
      <c r="WTA3116" s="206"/>
      <c r="WTB3116" s="206"/>
      <c r="WTC3116" s="206"/>
      <c r="WTD3116" s="206"/>
      <c r="WTE3116" s="206"/>
      <c r="WTF3116" s="206"/>
      <c r="WTG3116" s="206"/>
      <c r="WTH3116" s="206"/>
      <c r="WTI3116" s="206"/>
      <c r="WTJ3116" s="206"/>
      <c r="WTK3116" s="206"/>
      <c r="WTL3116" s="206"/>
      <c r="WTM3116" s="206"/>
      <c r="WTN3116" s="206"/>
      <c r="WTO3116" s="206"/>
      <c r="WTP3116" s="206"/>
      <c r="WTQ3116" s="206"/>
      <c r="WTR3116" s="206"/>
      <c r="WTS3116" s="206"/>
      <c r="WTT3116" s="206"/>
      <c r="WTU3116" s="206"/>
      <c r="WTV3116" s="206"/>
      <c r="WTW3116" s="206"/>
      <c r="WTX3116" s="206"/>
      <c r="WTY3116" s="206"/>
      <c r="WTZ3116" s="206"/>
      <c r="WUA3116" s="206"/>
      <c r="WUB3116" s="206"/>
      <c r="WUC3116" s="206"/>
      <c r="WUD3116" s="206"/>
      <c r="WUE3116" s="206"/>
      <c r="WUF3116" s="206"/>
      <c r="WUG3116" s="206"/>
      <c r="WUH3116" s="206"/>
      <c r="WUI3116" s="206"/>
      <c r="WUJ3116" s="206"/>
      <c r="WUK3116" s="206"/>
      <c r="WUL3116" s="206"/>
      <c r="WUM3116" s="206"/>
      <c r="WUN3116" s="206"/>
      <c r="WUO3116" s="206"/>
      <c r="WUP3116" s="206"/>
      <c r="WUQ3116" s="206"/>
      <c r="WUR3116" s="206"/>
      <c r="WUS3116" s="206"/>
      <c r="WUT3116" s="206"/>
      <c r="WUU3116" s="206"/>
      <c r="WUV3116" s="206"/>
      <c r="WUW3116" s="206"/>
      <c r="WUX3116" s="206"/>
      <c r="WUY3116" s="206"/>
      <c r="WUZ3116" s="206"/>
      <c r="WVA3116" s="206"/>
      <c r="WVB3116" s="206"/>
      <c r="WVC3116" s="206"/>
      <c r="WVD3116" s="206"/>
      <c r="WVE3116" s="206"/>
      <c r="WVF3116" s="206"/>
      <c r="WVG3116" s="206"/>
      <c r="WVH3116" s="206"/>
      <c r="WVI3116" s="206"/>
      <c r="WVJ3116" s="206"/>
      <c r="WVK3116" s="206"/>
      <c r="WVL3116" s="206"/>
      <c r="WVM3116" s="206"/>
      <c r="WVN3116" s="206"/>
      <c r="WVO3116" s="206"/>
      <c r="WVP3116" s="206"/>
      <c r="WVQ3116" s="206"/>
      <c r="WVR3116" s="206"/>
      <c r="WVS3116" s="206"/>
      <c r="WVT3116" s="206"/>
      <c r="WVU3116" s="206"/>
      <c r="WVV3116" s="206"/>
      <c r="WVW3116" s="206"/>
      <c r="WVX3116" s="206"/>
      <c r="WVY3116" s="206"/>
      <c r="WVZ3116" s="206"/>
      <c r="WWA3116" s="206"/>
      <c r="WWB3116" s="206"/>
      <c r="WWC3116" s="206"/>
      <c r="WWD3116" s="206"/>
      <c r="WWE3116" s="206"/>
      <c r="WWF3116" s="206"/>
      <c r="WWG3116" s="206"/>
      <c r="WWH3116" s="206"/>
      <c r="WWI3116" s="206"/>
      <c r="WWJ3116" s="206"/>
      <c r="WWK3116" s="206"/>
      <c r="WWL3116" s="206"/>
      <c r="WWM3116" s="206"/>
      <c r="WWN3116" s="206"/>
      <c r="WWO3116" s="206"/>
      <c r="WWP3116" s="206"/>
      <c r="WWQ3116" s="206"/>
      <c r="WWR3116" s="206"/>
      <c r="WWS3116" s="206"/>
      <c r="WWT3116" s="206"/>
      <c r="WWU3116" s="206"/>
      <c r="WWV3116" s="206"/>
      <c r="WWW3116" s="206"/>
      <c r="WWX3116" s="206"/>
      <c r="WWY3116" s="206"/>
      <c r="WWZ3116" s="206"/>
      <c r="WXA3116" s="206"/>
      <c r="WXB3116" s="206"/>
      <c r="WXC3116" s="206"/>
      <c r="WXD3116" s="206"/>
      <c r="WXE3116" s="206"/>
      <c r="WXF3116" s="206"/>
      <c r="WXG3116" s="206"/>
      <c r="WXH3116" s="206"/>
      <c r="WXI3116" s="206"/>
      <c r="WXJ3116" s="206"/>
      <c r="WXK3116" s="206"/>
      <c r="WXL3116" s="206"/>
      <c r="WXM3116" s="206"/>
      <c r="WXN3116" s="206"/>
      <c r="WXO3116" s="206"/>
      <c r="WXP3116" s="206"/>
      <c r="WXQ3116" s="206"/>
      <c r="WXR3116" s="206"/>
      <c r="WXS3116" s="206"/>
      <c r="WXT3116" s="206"/>
      <c r="WXU3116" s="206"/>
      <c r="WXV3116" s="206"/>
      <c r="WXW3116" s="206"/>
      <c r="WXX3116" s="206"/>
      <c r="WXY3116" s="206"/>
      <c r="WXZ3116" s="206"/>
      <c r="WYA3116" s="206"/>
      <c r="WYB3116" s="206"/>
      <c r="WYC3116" s="206"/>
      <c r="WYD3116" s="206"/>
      <c r="WYE3116" s="206"/>
      <c r="WYF3116" s="206"/>
      <c r="WYG3116" s="206"/>
      <c r="WYH3116" s="206"/>
      <c r="WYI3116" s="206"/>
      <c r="WYJ3116" s="206"/>
      <c r="WYK3116" s="206"/>
      <c r="WYL3116" s="206"/>
      <c r="WYM3116" s="206"/>
      <c r="WYN3116" s="206"/>
      <c r="WYO3116" s="206"/>
      <c r="WYP3116" s="206"/>
      <c r="WYQ3116" s="206"/>
      <c r="WYR3116" s="206"/>
      <c r="WYS3116" s="206"/>
      <c r="WYT3116" s="206"/>
      <c r="WYU3116" s="206"/>
      <c r="WYV3116" s="206"/>
      <c r="WYW3116" s="206"/>
      <c r="WYX3116" s="206"/>
      <c r="WYY3116" s="206"/>
      <c r="WYZ3116" s="206"/>
      <c r="WZA3116" s="206"/>
      <c r="WZB3116" s="206"/>
      <c r="WZC3116" s="206"/>
      <c r="WZD3116" s="206"/>
      <c r="WZE3116" s="206"/>
      <c r="WZF3116" s="206"/>
      <c r="WZG3116" s="206"/>
      <c r="WZH3116" s="206"/>
      <c r="WZI3116" s="206"/>
      <c r="WZJ3116" s="206"/>
      <c r="WZK3116" s="206"/>
      <c r="WZL3116" s="206"/>
      <c r="WZM3116" s="206"/>
      <c r="WZN3116" s="206"/>
      <c r="WZO3116" s="206"/>
      <c r="WZP3116" s="206"/>
      <c r="WZQ3116" s="206"/>
      <c r="WZR3116" s="206"/>
      <c r="WZS3116" s="206"/>
      <c r="WZT3116" s="206"/>
      <c r="WZU3116" s="206"/>
      <c r="WZV3116" s="206"/>
      <c r="WZW3116" s="206"/>
      <c r="WZX3116" s="206"/>
      <c r="WZY3116" s="206"/>
      <c r="WZZ3116" s="206"/>
      <c r="XAA3116" s="206"/>
      <c r="XAB3116" s="206"/>
      <c r="XAC3116" s="206"/>
      <c r="XAD3116" s="206"/>
      <c r="XAE3116" s="206"/>
      <c r="XAF3116" s="206"/>
      <c r="XAG3116" s="206"/>
      <c r="XAH3116" s="206"/>
      <c r="XAI3116" s="206"/>
      <c r="XAJ3116" s="206"/>
      <c r="XAK3116" s="206"/>
      <c r="XAL3116" s="206"/>
      <c r="XAM3116" s="206"/>
      <c r="XAN3116" s="206"/>
      <c r="XAO3116" s="206"/>
      <c r="XAP3116" s="206"/>
      <c r="XAQ3116" s="206"/>
      <c r="XAR3116" s="206"/>
      <c r="XAS3116" s="206"/>
      <c r="XAT3116" s="206"/>
      <c r="XAU3116" s="206"/>
      <c r="XAV3116" s="206"/>
      <c r="XAW3116" s="206"/>
      <c r="XAX3116" s="206"/>
      <c r="XAY3116" s="206"/>
      <c r="XAZ3116" s="206"/>
      <c r="XBA3116" s="206"/>
      <c r="XBB3116" s="206"/>
      <c r="XBC3116" s="206"/>
      <c r="XBD3116" s="206"/>
      <c r="XBE3116" s="206"/>
      <c r="XBF3116" s="206"/>
      <c r="XBG3116" s="206"/>
      <c r="XBH3116" s="206"/>
      <c r="XBI3116" s="206"/>
      <c r="XBJ3116" s="206"/>
      <c r="XBK3116" s="206"/>
      <c r="XBL3116" s="206"/>
      <c r="XBM3116" s="206"/>
      <c r="XBN3116" s="206"/>
      <c r="XBO3116" s="206"/>
      <c r="XBP3116" s="206"/>
      <c r="XBQ3116" s="206"/>
      <c r="XBR3116" s="206"/>
      <c r="XBS3116" s="206"/>
      <c r="XBT3116" s="206"/>
      <c r="XBU3116" s="206"/>
      <c r="XBV3116" s="206"/>
      <c r="XBW3116" s="206"/>
      <c r="XBX3116" s="206"/>
      <c r="XBY3116" s="206"/>
      <c r="XBZ3116" s="206"/>
      <c r="XCA3116" s="206"/>
      <c r="XCB3116" s="206"/>
      <c r="XCC3116" s="206"/>
      <c r="XCD3116" s="206"/>
      <c r="XCE3116" s="206"/>
      <c r="XCF3116" s="206"/>
      <c r="XCG3116" s="206"/>
      <c r="XCH3116" s="206"/>
      <c r="XCI3116" s="206"/>
      <c r="XCJ3116" s="206"/>
      <c r="XCK3116" s="206"/>
      <c r="XCL3116" s="206"/>
      <c r="XCM3116" s="206"/>
      <c r="XCN3116" s="206"/>
      <c r="XCO3116" s="206"/>
      <c r="XCP3116" s="206"/>
      <c r="XCQ3116" s="206"/>
      <c r="XCR3116" s="206"/>
      <c r="XCS3116" s="206"/>
      <c r="XCT3116" s="206"/>
      <c r="XCU3116" s="206"/>
      <c r="XCV3116" s="206"/>
      <c r="XCW3116" s="206"/>
      <c r="XCX3116" s="206"/>
      <c r="XCY3116" s="206"/>
      <c r="XCZ3116" s="206"/>
      <c r="XDA3116" s="206"/>
      <c r="XDB3116" s="206"/>
      <c r="XDC3116" s="206"/>
      <c r="XDD3116" s="206"/>
      <c r="XDE3116" s="206"/>
      <c r="XDF3116" s="206"/>
      <c r="XDG3116" s="206"/>
      <c r="XDH3116" s="206"/>
      <c r="XDI3116" s="206"/>
      <c r="XDJ3116" s="206"/>
      <c r="XDK3116" s="206"/>
      <c r="XDL3116" s="206"/>
      <c r="XDM3116" s="206"/>
      <c r="XDN3116" s="206"/>
      <c r="XDO3116" s="206"/>
      <c r="XDP3116" s="206"/>
      <c r="XDQ3116" s="206"/>
      <c r="XDR3116" s="206"/>
      <c r="XDS3116" s="206"/>
      <c r="XDT3116" s="206"/>
      <c r="XDU3116" s="206"/>
      <c r="XDV3116" s="206"/>
      <c r="XDW3116" s="206"/>
      <c r="XDX3116" s="206"/>
      <c r="XDY3116" s="206"/>
      <c r="XDZ3116" s="206"/>
      <c r="XEA3116" s="206"/>
      <c r="XEB3116" s="206"/>
      <c r="XEC3116" s="206"/>
      <c r="XED3116" s="206"/>
      <c r="XEE3116" s="206"/>
      <c r="XEF3116" s="206"/>
      <c r="XEG3116" s="206"/>
      <c r="XEH3116" s="206"/>
      <c r="XEI3116" s="206"/>
      <c r="XEJ3116" s="206"/>
      <c r="XEK3116" s="206"/>
      <c r="XEL3116" s="206"/>
      <c r="XEM3116" s="206"/>
      <c r="XEN3116" s="206"/>
      <c r="XEO3116" s="206"/>
      <c r="XEP3116" s="206"/>
      <c r="XEQ3116" s="206"/>
      <c r="XER3116" s="206"/>
      <c r="XES3116" s="206"/>
    </row>
  </sheetData>
  <autoFilter ref="A3:V3116">
    <sortState ref="A4:V3116">
      <sortCondition ref="A3:A3116"/>
    </sortState>
  </autoFilter>
  <mergeCells count="6">
    <mergeCell ref="A2:C2"/>
    <mergeCell ref="F2:I2"/>
    <mergeCell ref="J2:O2"/>
    <mergeCell ref="P2:U2"/>
    <mergeCell ref="D2:E2"/>
    <mergeCell ref="W2:AD2"/>
  </mergeCells>
  <dataValidations xWindow="1785" yWindow="908" count="14">
    <dataValidation allowBlank="1" showInputMessage="1" showErrorMessage="1" prompt="Insérez la localité (pas de menu déroulant disponible)" sqref="S175 S53:S61 O384 S1447:S1449 S734 S714 S707 S691 S610:S677 S685:S687 S703 S728 S744 S750:S753 S764 S107:S125 S831 S4:S8 S64:S104 S1539:S1541 S1762:S1768 S1772 S1677:S1683 S1619:S1669 S1760 S1873:S1875 S2047:S2049 S1567:S1574 S1481:S1529 S775:S825 S430:S434 S207:S383 S2140:S2146 S2212 O2357 S2398 S2400 S2410:S2497 S2593 S2614:S2640 S2696:S2698 S2729:S2738 S2784:S2786 S1799:S1848 S2244:S2356 S2813:S2883 S10:S51 S2892:S2895 S2897:S2972 S2974:S2981 S2984:S3054 S3110:S3112"/>
    <dataValidation type="list" allowBlank="1" showInputMessage="1" showErrorMessage="1" prompt="Sélectionnez la commune au préalable" sqref="R175:R198 R205 R629:R640 R685:R688 R647 R644:R645 R649:R651 R690:R691 R642 R750:R759 R694:R697 R699 R701:R708 R710:R712 R671 R674:R682 R762:R764 R714:R717 R737:R746 R719:R735 R653:R669 R1595:R1777 R1779 R1781:R1793 R1931:R2062 R2242 R2212:R2235 R2065:R2210 R2688:R2811 R1797:R1907 R767:R1577 R2244:R2679 R4:R173 R207:R625 R2813:R3106 R3110:R3116">
      <formula1>OFFSET(COMMUNE0,MATCH(Q4,COMMUNE0,0)-1,1,COUNTIF(COMMUNE0,Q4),1)</formula1>
    </dataValidation>
    <dataValidation allowBlank="1" showInputMessage="1" showErrorMessage="1" prompt="JJ-MM-AA_x000a_" sqref="E175:E176 E178 E181 E184:E198 E416 E400:E409 E422:E423 E1447:E1449 E1539:E1541 E701:E705 E707:E709 E149:E173 E1595:E1690 E712:E767 E1008:E1009 E1698:E1699 E1706:E1727 E1746 E1762:E1776 E1739:E1740 E1781 E1786:E1793 E1757:E1760 E2779 E1906:E1909 E1912 E2047:E2049 E1562:E1571 E1481:E1534 E775:E831 E207:E391 E129:E143 E2409:E2578 E2212:E2213 E2215 E2218 E2221:E2235 E2371 E2377:E2378 E2186:E2210 E2398:E2407 E2393:E2395 E2597:E2598 E2614:E2640 E2138:E2180 E2642:E2645 E2649:E2659 E2661:E2679 E2696:E2698 E2714:E2738 E2784:E2786 E1796:E1875 E2244:E2364 E4:E125 E430:E699 E2807:E3054 E3091:E3106 E3110:E3116"/>
    <dataValidation type="list" allowBlank="1" showInputMessage="1" showErrorMessage="1" sqref="T175 T186:T190 T448 T457:T461 T1539:T1541 T831 T1447:T1449 T1595 T1619:T1683 T1698:T1776 T610:T703 T2784:T2786 T2047:T2049 T1481:T1529 T768:T825 T207:T434 T2140:T2146 T2508 T2514 T2525:T2529 T2212 T2223:T2227 T2588:T2596 T2599:T2643 T2646:T2648 T2696:T2698 T2714:T2738 T2891:T2986 T1799:T1848 T2822:T2856 T4:T128 T2244:T2497 T2887 T3032:T3058 T3110:T3112">
      <formula1>MILIEU</formula1>
    </dataValidation>
    <dataValidation type="list" allowBlank="1" showInputMessage="1" showErrorMessage="1" sqref="D175:D176 D179 D182:D183 D186:D188 D191:D198 D1779 D1781:D1793 D1931:D2062 D2228:D2235 D2212:D2213 D2216 D2219:D2220 D2223:D2225 D2065:D2210 D2696:D2698 D2704 D2714:D2762 D1797:D1907 D2244:D2679 D4:D173 D207:D1777 E3084:E3085 D2779:D3082 D3084:D3106 D3110:D3116">
      <formula1>STATUT</formula1>
    </dataValidation>
    <dataValidation type="list" allowBlank="1" showInputMessage="1" showErrorMessage="1" sqref="G973:G1696 G4:G966 G1698:G3116">
      <formula1>OFFSET(ASSISTANCE0,MATCH(F4,ASSISTANCE0,0)-1,1,COUNTIF(ASSISTANCE0,F4),1)</formula1>
    </dataValidation>
    <dataValidation type="list" allowBlank="1" showInputMessage="1" showErrorMessage="1" prompt="Utilisez le menu déroulant" sqref="F1486 F2244:F2249 F1488 F1491:F1492 F967:F972 F1495:F1499 F1484 F961:F963 F1147:F1159">
      <formula1>ASSISTANCE</formula1>
    </dataValidation>
    <dataValidation type="list" allowBlank="1" showInputMessage="1" showErrorMessage="1" prompt="Utilisez le menu déroulant" sqref="D177:D178 D180:D181 D184:D185 D189:D190 D2214:D2215 D2217:D2218 D2221:D2222 D2226:D2227">
      <formula1>STATUT</formula1>
    </dataValidation>
    <dataValidation type="list" allowBlank="1" showInputMessage="1" showErrorMessage="1" sqref="F1493:F1494 F1500:F1793 F1489:F1490 F964:F966 F1487 F973:F1146 F1485 F1796:F2243 F1160:F1483 F4:F960 F2250:F3083 F3086:F3116">
      <formula1>ASSISTANCE</formula1>
    </dataValidation>
    <dataValidation type="list" allowBlank="1" showInputMessage="1" showErrorMessage="1" sqref="U175 U177:U183 U186:U190 U448 U457:U461 U1539:U1541 U831 U1447:U1449 U1595 U1619:U1776 T1777 T1779 T1781:T1793 T1797:T1798 U610:U703 U2784:U2786 U2047:U2049 U1481:U1529 U768:U825 U207:U434 U2140:U2146 U2508 U2514 U2525:U2529 U2212 U2214:U2220 U2223:U2227 U2588:U2596 U2599:U2643 U2646:U2648 U2696:U2698 U2714:U2738 U2891:U2986 U1799:U1848 U2822:U2856 U4:U128 U2244:U2497 U2887 U3032:U3074 U3110:U3112">
      <formula1>NIVEAU_INTERVENTION</formula1>
    </dataValidation>
    <dataValidation type="list" allowBlank="1" showInputMessage="1" showErrorMessage="1" prompt="Sélectionnez le département au préalable" sqref="Q175:Q198 Q205 Q701:Q706 Q719 Q721:Q731 Q733:Q734 Q736:Q760 Q764:Q765 Q708:Q717 Q1779 Q1781:Q1793 Q2242 Q2212:Q2235 Q1931:Q2210 Q2688:Q2762 Q1797:Q1907 Q767:Q1777 Q2244:Q2679 Q4:Q173 Q207:Q699 Q2778:Q3106 Q3110:Q3116">
      <formula1>OFFSET(DEPARTEMENT0,MATCH(P4,DEPARTEMENT0,0)-1,1,COUNTIF(DEPARTEMENT0,P4),1)</formula1>
    </dataValidation>
    <dataValidation type="list" allowBlank="1" showInputMessage="1" showErrorMessage="1" prompt="Utilisez le menu déroulant" sqref="P767 P175:P198 P709 P765 P205 P702 P719 P721:P731 P713:P717 P733:P734 P705 P1779 P1781:P1793 P1873:P1907 P1931:P2062 P2242 P2212:P2235 P2593 P2597:P2598 P2604:P2640 P2642:P2679 P2065:P2210 P2688:P2762 P1797:P1871 P775:P1777 P2244:P2587 P4:P173 P207:P699 P2778:P3106 P3110:P3116">
      <formula1>DEPARTEMENTS</formula1>
    </dataValidation>
    <dataValidation type="list" allowBlank="1" showInputMessage="1" showErrorMessage="1" sqref="O175 O164 O709 O400:O401 O713 O705 O826:O831 O1447:O1449 O1596:O1777 O1779 O1781:O1793 O429:O447 O1873:O1875 O2361:O2366 O1906:O1907 O2002 O1054:O1113 O427 O201:O202 O2037:O2146 O2391:O2400 O2385:O2386 O2212 O2403:O2609 O2614:O2623 O2371:O2383 O2632:O2707 O2719:O2752 O2151:O2173 O1481:O1554 O1556:O1559 O1561:O1581 O1932:O1933 O1938:O1942 O1944:O1947 O1967:O1968 O1982 O1985:O1986 O1993 O1995 O1999:O2000 O146:O147 O149 O153 O155 O157:O162 O177:O192 O194:O195 O206:O383 O388:O390 O395:O396 O405 O411 O414:O416 O421 O425 O462:O703 O2014:O2032 O1797:O1871 O1249:O1347 O449:O456 O2214:O2356 O2775:O2886 O4:O136 O2888:O2890 O2892:O3074 O3080:O3106 O3110:O3116">
      <formula1>PRIORISATION</formula1>
    </dataValidation>
    <dataValidation allowBlank="1" showInputMessage="1" showErrorMessage="1" prompt="Sélectionnez la commune au préalable" sqref="R641 R643 R672:R673 R689 R747:R749 R646 R648 R652 R709 R670 R626:R628 R692:R693 R713 R698 R760 R765 R736 R683:R684"/>
  </dataValidations>
  <pageMargins left="0.7" right="0.7" top="0.75" bottom="0.75" header="0.3" footer="0.3"/>
  <pageSetup orientation="portrait" horizontalDpi="4294967295" verticalDpi="4294967295"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98"/>
  <sheetViews>
    <sheetView zoomScale="90" zoomScaleNormal="90" zoomScalePageLayoutView="90" workbookViewId="0">
      <pane xSplit="1" ySplit="4" topLeftCell="B5" activePane="bottomRight" state="frozen"/>
      <selection pane="topRight" activeCell="B1" sqref="B1"/>
      <selection pane="bottomLeft" activeCell="A5" sqref="A5"/>
      <selection pane="bottomRight" activeCell="A14" sqref="A14"/>
    </sheetView>
  </sheetViews>
  <sheetFormatPr defaultColWidth="8.85546875" defaultRowHeight="15" x14ac:dyDescent="0.25"/>
  <cols>
    <col min="1" max="1" width="55.5703125" customWidth="1"/>
    <col min="2" max="2" width="10" style="23" customWidth="1"/>
    <col min="3" max="3" width="10.5703125" style="23" customWidth="1"/>
    <col min="4" max="14" width="8.85546875" style="23"/>
    <col min="15" max="15" width="11.7109375" style="23" customWidth="1"/>
    <col min="16" max="23" width="8.85546875" style="23"/>
  </cols>
  <sheetData>
    <row r="1" spans="1:23" ht="19.5" customHeight="1" x14ac:dyDescent="0.25">
      <c r="A1" s="235" t="s">
        <v>2298</v>
      </c>
      <c r="B1" s="239" t="s">
        <v>2288</v>
      </c>
      <c r="C1" s="239"/>
      <c r="D1" s="239"/>
      <c r="E1" s="239"/>
      <c r="F1" s="239"/>
      <c r="G1" s="239"/>
      <c r="H1" s="239" t="s">
        <v>2288</v>
      </c>
      <c r="I1" s="239"/>
      <c r="J1" s="239"/>
      <c r="K1" s="239"/>
      <c r="L1" s="239" t="s">
        <v>2289</v>
      </c>
      <c r="M1" s="239"/>
      <c r="N1" s="239"/>
      <c r="O1" s="239"/>
      <c r="P1" s="239"/>
      <c r="Q1" s="239"/>
      <c r="R1" s="239"/>
      <c r="S1" s="239"/>
      <c r="T1" s="239"/>
      <c r="U1" s="239"/>
      <c r="V1" s="240" t="s">
        <v>2290</v>
      </c>
      <c r="W1" s="240"/>
    </row>
    <row r="2" spans="1:23" ht="24" customHeight="1" x14ac:dyDescent="0.25">
      <c r="A2" s="236"/>
      <c r="B2" s="241" t="s">
        <v>2291</v>
      </c>
      <c r="C2" s="241"/>
      <c r="D2" s="241"/>
      <c r="E2" s="241"/>
      <c r="F2" s="241"/>
      <c r="G2" s="241"/>
      <c r="H2" s="241" t="s">
        <v>2292</v>
      </c>
      <c r="I2" s="241"/>
      <c r="J2" s="241" t="s">
        <v>2293</v>
      </c>
      <c r="K2" s="241"/>
      <c r="L2" s="241" t="s">
        <v>2291</v>
      </c>
      <c r="M2" s="241"/>
      <c r="N2" s="241"/>
      <c r="O2" s="241"/>
      <c r="P2" s="241"/>
      <c r="Q2" s="241"/>
      <c r="R2" s="241"/>
      <c r="S2" s="241"/>
      <c r="T2" s="241" t="s">
        <v>2292</v>
      </c>
      <c r="U2" s="241"/>
      <c r="V2" s="237" t="s">
        <v>2291</v>
      </c>
      <c r="W2" s="237"/>
    </row>
    <row r="3" spans="1:23" s="56" customFormat="1" ht="55.5" customHeight="1" x14ac:dyDescent="0.25">
      <c r="A3" s="236"/>
      <c r="B3" s="228" t="s">
        <v>2409</v>
      </c>
      <c r="C3" s="228" t="s">
        <v>2409</v>
      </c>
      <c r="D3" s="226" t="s">
        <v>2410</v>
      </c>
      <c r="E3" s="226" t="s">
        <v>2410</v>
      </c>
      <c r="F3" s="227" t="s">
        <v>2294</v>
      </c>
      <c r="G3" s="227" t="s">
        <v>2294</v>
      </c>
      <c r="H3" s="226" t="s">
        <v>1047</v>
      </c>
      <c r="I3" s="226" t="s">
        <v>1047</v>
      </c>
      <c r="J3" s="226" t="s">
        <v>1056</v>
      </c>
      <c r="K3" s="226" t="s">
        <v>1056</v>
      </c>
      <c r="L3" s="230" t="s">
        <v>1027</v>
      </c>
      <c r="M3" s="230" t="s">
        <v>1027</v>
      </c>
      <c r="N3" s="230" t="s">
        <v>1200</v>
      </c>
      <c r="O3" s="230" t="s">
        <v>1200</v>
      </c>
      <c r="P3" s="230" t="s">
        <v>1199</v>
      </c>
      <c r="Q3" s="230" t="s">
        <v>1199</v>
      </c>
      <c r="R3" s="238" t="s">
        <v>2295</v>
      </c>
      <c r="S3" s="238"/>
      <c r="T3" s="226" t="s">
        <v>1151</v>
      </c>
      <c r="U3" s="226" t="s">
        <v>1151</v>
      </c>
      <c r="V3" s="229" t="s">
        <v>2401</v>
      </c>
      <c r="W3" s="229" t="s">
        <v>2401</v>
      </c>
    </row>
    <row r="4" spans="1:23" s="42" customFormat="1" ht="15.75" customHeight="1" x14ac:dyDescent="0.25">
      <c r="A4" s="32" t="s">
        <v>2297</v>
      </c>
      <c r="B4" s="61" t="s">
        <v>13</v>
      </c>
      <c r="C4" s="61" t="s">
        <v>2296</v>
      </c>
      <c r="D4" s="61" t="s">
        <v>13</v>
      </c>
      <c r="E4" s="61" t="s">
        <v>2296</v>
      </c>
      <c r="F4" s="61" t="s">
        <v>13</v>
      </c>
      <c r="G4" s="61" t="s">
        <v>2296</v>
      </c>
      <c r="H4" s="61" t="s">
        <v>13</v>
      </c>
      <c r="I4" s="61" t="s">
        <v>2296</v>
      </c>
      <c r="J4" s="61" t="s">
        <v>13</v>
      </c>
      <c r="K4" s="61" t="s">
        <v>2296</v>
      </c>
      <c r="L4" s="61" t="s">
        <v>13</v>
      </c>
      <c r="M4" s="61" t="s">
        <v>2296</v>
      </c>
      <c r="N4" s="61" t="s">
        <v>13</v>
      </c>
      <c r="O4" s="61" t="s">
        <v>2296</v>
      </c>
      <c r="P4" s="61" t="s">
        <v>13</v>
      </c>
      <c r="Q4" s="61" t="s">
        <v>2296</v>
      </c>
      <c r="R4" s="61" t="s">
        <v>13</v>
      </c>
      <c r="S4" s="61" t="s">
        <v>2296</v>
      </c>
      <c r="T4" s="61" t="s">
        <v>13</v>
      </c>
      <c r="U4" s="61" t="s">
        <v>2296</v>
      </c>
      <c r="V4" s="62" t="s">
        <v>13</v>
      </c>
      <c r="W4" s="62" t="s">
        <v>2296</v>
      </c>
    </row>
    <row r="5" spans="1:23" x14ac:dyDescent="0.25">
      <c r="A5" s="33" t="s">
        <v>1135</v>
      </c>
      <c r="B5" s="63">
        <f>IF(SUMIFS('4W'!$I:$I,'4W'!$A:$A,'Apercu activites'!$A5,'4W'!$G:$G,'Apercu activites'!B$3:B$3)=0,"",SUMIFS('4W'!$I:$I,'4W'!$A:$A,'Apercu activites'!$A5,'4W'!$G:$G,'Apercu activites'!B$3:B$3))</f>
        <v>1000</v>
      </c>
      <c r="C5" s="63">
        <f>IF(SUMIFS('4W'!$N:$N,'4W'!$A:$A,'Apercu activites'!$A5,'4W'!$G:$G,'Apercu activites'!C$3:C$3)=0,"",SUMIFS('4W'!$N:$N,'4W'!$A:$A,'Apercu activites'!$A5,'4W'!$G:$G,'Apercu activites'!C$3:C$3))</f>
        <v>1000</v>
      </c>
      <c r="D5" s="63" t="str">
        <f>IF(SUMIFS('4W'!$I:$I,'4W'!$A:$A,'Apercu activites'!$A5,'4W'!$G:$G,'Apercu activites'!D$3:D$3)=0,"",SUMIFS('4W'!$I:$I,'4W'!$A:$A,'Apercu activites'!$A5,'4W'!$G:$G,'Apercu activites'!D$3:D$3))</f>
        <v/>
      </c>
      <c r="E5" s="63" t="str">
        <f>IF(SUMIFS('4W'!$N:$N,'4W'!$A:$A,'Apercu activites'!$A5,'4W'!$G:$G,'Apercu activites'!E$3:E$3)=0,"",SUMIFS('4W'!$N:$N,'4W'!$A:$A,'Apercu activites'!$A5,'4W'!$G:$G,'Apercu activites'!E$3:E$3))</f>
        <v/>
      </c>
      <c r="F5" s="63" t="str">
        <f>IF(SUMIFS('4W'!$I:$I,'4W'!$A:$A,'Apercu activites'!$A5,'4W'!$G:$G,'Apercu activites'!F$3:F$3)=0,"",SUMIFS('4W'!$I:$I,'4W'!$A:$A,'Apercu activites'!$A5,'4W'!$G:$G,'Apercu activites'!F$3:F$3))</f>
        <v/>
      </c>
      <c r="G5" s="63" t="str">
        <f>IF(SUMIFS('4W'!$N:$N,'4W'!$A:$A,'Apercu activites'!$A5,'4W'!$G:$G,'Apercu activites'!G$3:G$3)=0,"",SUMIFS('4W'!$N:$N,'4W'!$A:$A,'Apercu activites'!$A5,'4W'!$G:$G,'Apercu activites'!G$3:G$3))</f>
        <v/>
      </c>
      <c r="H5" s="63" t="str">
        <f>IF(SUMIFS('4W'!$I:$I,'4W'!$A:$A,'Apercu activites'!$A5,'4W'!$G:$G,'Apercu activites'!H$3:H$3)=0,"",SUMIFS('4W'!$I:$I,'4W'!$A:$A,'Apercu activites'!$A5,'4W'!$G:$G,'Apercu activites'!H$3:H$3))</f>
        <v/>
      </c>
      <c r="I5" s="63" t="str">
        <f>IF(SUMIFS('4W'!$N:$N,'4W'!$A:$A,'Apercu activites'!$A5,'4W'!$G:$G,'Apercu activites'!I$3:I$3)=0,"",SUMIFS('4W'!$N:$N,'4W'!$A:$A,'Apercu activites'!$A5,'4W'!$G:$G,'Apercu activites'!I$3:I$3))</f>
        <v/>
      </c>
      <c r="J5" s="63" t="str">
        <f>IF(SUMIFS('4W'!$I:$I,'4W'!$A:$A,'Apercu activites'!$A5,'4W'!$G:$G,'Apercu activites'!J$3:J$3)=0,"",SUMIFS('4W'!$I:$I,'4W'!$A:$A,'Apercu activites'!$A5,'4W'!$G:$G,'Apercu activites'!J$3:J$3))</f>
        <v/>
      </c>
      <c r="K5" s="63" t="str">
        <f>IF(SUMIFS('4W'!$N:$N,'4W'!$A:$A,'Apercu activites'!$A5,'4W'!$G:$G,'Apercu activites'!K$3:K$3)=0,"",SUMIFS('4W'!$N:$N,'4W'!$A:$A,'Apercu activites'!$A5,'4W'!$G:$G,'Apercu activites'!K$3:K$3))</f>
        <v/>
      </c>
      <c r="L5" s="63" t="str">
        <f>IF(SUMIFS('4W'!$I:$I,'4W'!$A:$A,'Apercu activites'!$A5,'4W'!$G:$G,'Apercu activites'!L$3:L$3)=0,"",SUMIFS('4W'!$I:$I,'4W'!$A:$A,'Apercu activites'!$A5,'4W'!$G:$G,'Apercu activites'!L$3:L$3))</f>
        <v/>
      </c>
      <c r="M5" s="63" t="str">
        <f>IF(SUMIFS('4W'!$N:$N,'4W'!$A:$A,'Apercu activites'!$A5,'4W'!$G:$G,'Apercu activites'!M$3:M$3)=0,"",SUMIFS('4W'!$N:$N,'4W'!$A:$A,'Apercu activites'!$A5,'4W'!$G:$G,'Apercu activites'!M$3:M$3))</f>
        <v/>
      </c>
      <c r="N5" s="63" t="str">
        <f>IF(SUMIFS('4W'!$I:$I,'4W'!$A:$A,'Apercu activites'!$A5,'4W'!$G:$G,'Apercu activites'!N$3:N$3)=0,"",SUMIFS('4W'!$I:$I,'4W'!$A:$A,'Apercu activites'!$A5,'4W'!$G:$G,'Apercu activites'!N$3:N$3))</f>
        <v/>
      </c>
      <c r="O5" s="63" t="str">
        <f>IF(SUMIFS('4W'!$N:$N,'4W'!$A:$A,'Apercu activites'!$A5,'4W'!$G:$G,'Apercu activites'!O$3:O$3)=0,"",SUMIFS('4W'!$N:$N,'4W'!$A:$A,'Apercu activites'!$A5,'4W'!$G:$G,'Apercu activites'!O$3:O$3))</f>
        <v/>
      </c>
      <c r="P5" s="63" t="str">
        <f>IF(SUMIFS('4W'!$I:$I,'4W'!$A:$A,'Apercu activites'!$A5,'4W'!$G:$G,'Apercu activites'!P$3:P$3)=0,"",SUMIFS('4W'!$I:$I,'4W'!$A:$A,'Apercu activites'!$A5,'4W'!$G:$G,'Apercu activites'!P$3:P$3))</f>
        <v/>
      </c>
      <c r="Q5" s="63" t="str">
        <f>IF(SUMIFS('4W'!$N:$N,'4W'!$A:$A,'Apercu activites'!$A5,'4W'!$G:$G,'Apercu activites'!Q$3:Q$3)=0,"",SUMIFS('4W'!$N:$N,'4W'!$A:$A,'Apercu activites'!$A5,'4W'!$G:$G,'Apercu activites'!Q$3:Q$3))</f>
        <v/>
      </c>
      <c r="R5" s="63" t="str">
        <f>IF(SUMIFS('4W'!$I:$I,'4W'!$A:$A,'Apercu activites'!$A5,'4W'!$G:$G,'Apercu activites'!R$3:R$3)=0,"",SUMIFS('4W'!$I:$I,'4W'!$A:$A,'Apercu activites'!$A5,'4W'!$G:$G,'Apercu activites'!R$3:R$3))</f>
        <v/>
      </c>
      <c r="S5" s="63" t="str">
        <f>IF(SUMIFS('4W'!$N:$N,'4W'!$A:$A,'Apercu activites'!$A5,'4W'!$G:$G,'Apercu activites'!S$3:S$3)=0,"",SUMIFS('4W'!$N:$N,'4W'!$A:$A,'Apercu activites'!$A5,'4W'!$G:$G,'Apercu activites'!S$3:S$3))</f>
        <v/>
      </c>
      <c r="T5" s="63" t="str">
        <f>IF(SUMIFS('4W'!$I:$I,'4W'!$A:$A,'Apercu activites'!$A5,'4W'!$G:$G,'Apercu activites'!T$3:T$3)=0,"",SUMIFS('4W'!$I:$I,'4W'!$A:$A,'Apercu activites'!$A5,'4W'!$G:$G,'Apercu activites'!T$3:T$3))</f>
        <v/>
      </c>
      <c r="U5" s="63" t="str">
        <f>IF(SUMIFS('4W'!$N:$N,'4W'!$A:$A,'Apercu activites'!$A5,'4W'!$G:$G,'Apercu activites'!U$3:U$3)=0,"",SUMIFS('4W'!$N:$N,'4W'!$A:$A,'Apercu activites'!$A5,'4W'!$G:$G,'Apercu activites'!U$3:U$3))</f>
        <v/>
      </c>
      <c r="V5" s="63" t="str">
        <f>IF(SUMIFS('4W'!$I:$I,'4W'!$A:$A,'Apercu activites'!$A5,'4W'!$G:$G,'Apercu activites'!V$3:V$3)=0,"",SUMIFS('4W'!$I:$I,'4W'!$A:$A,'Apercu activites'!$A5,'4W'!$G:$G,'Apercu activites'!V$3:V$3))</f>
        <v/>
      </c>
      <c r="W5" s="63" t="str">
        <f>IF(SUMIFS('4W'!$N:$N,'4W'!$A:$A,'Apercu activites'!$A5,'4W'!$G:$G,'Apercu activites'!W$3:W$3)=0,"",SUMIFS('4W'!$N:$N,'4W'!$A:$A,'Apercu activites'!$A5,'4W'!$G:$G,'Apercu activites'!W$3:W$3))</f>
        <v/>
      </c>
    </row>
    <row r="6" spans="1:23" ht="15.75" customHeight="1" x14ac:dyDescent="0.25">
      <c r="A6" s="33" t="s">
        <v>27</v>
      </c>
      <c r="B6" s="63">
        <f>IF(SUMIFS('4W'!$I:$I,'4W'!$A:$A,'Apercu activites'!$A6,'4W'!$G:$G,'Apercu activites'!B$3:B$3)=0,"",SUMIFS('4W'!$I:$I,'4W'!$A:$A,'Apercu activites'!$A6,'4W'!$G:$G,'Apercu activites'!B$3:B$3))</f>
        <v>11414</v>
      </c>
      <c r="C6" s="63">
        <f>IF(SUMIFS('4W'!$N:$N,'4W'!$A:$A,'Apercu activites'!$A6,'4W'!$G:$G,'Apercu activites'!C$3:C$3)=0,"",SUMIFS('4W'!$N:$N,'4W'!$A:$A,'Apercu activites'!$A6,'4W'!$G:$G,'Apercu activites'!C$3:C$3))</f>
        <v>9035</v>
      </c>
      <c r="D6" s="63">
        <f>IF(SUMIFS('4W'!$I:$I,'4W'!$A:$A,'Apercu activites'!$A6,'4W'!$G:$G,'Apercu activites'!D$3:D$3)=0,"",SUMIFS('4W'!$I:$I,'4W'!$A:$A,'Apercu activites'!$A6,'4W'!$G:$G,'Apercu activites'!D$3:D$3))</f>
        <v>9701</v>
      </c>
      <c r="E6" s="63">
        <f>IF(SUMIFS('4W'!$N:$N,'4W'!$A:$A,'Apercu activites'!$A6,'4W'!$G:$G,'Apercu activites'!E$3:E$3)=0,"",SUMIFS('4W'!$N:$N,'4W'!$A:$A,'Apercu activites'!$A6,'4W'!$G:$G,'Apercu activites'!E$3:E$3))</f>
        <v>9201</v>
      </c>
      <c r="F6" s="63" t="str">
        <f>IF(SUMIFS('4W'!$I:$I,'4W'!$A:$A,'Apercu activites'!$A6,'4W'!$G:$G,'Apercu activites'!F$3:F$3)=0,"",SUMIFS('4W'!$I:$I,'4W'!$A:$A,'Apercu activites'!$A6,'4W'!$G:$G,'Apercu activites'!F$3:F$3))</f>
        <v/>
      </c>
      <c r="G6" s="63" t="str">
        <f>IF(SUMIFS('4W'!$N:$N,'4W'!$A:$A,'Apercu activites'!$A6,'4W'!$G:$G,'Apercu activites'!G$3:G$3)=0,"",SUMIFS('4W'!$N:$N,'4W'!$A:$A,'Apercu activites'!$A6,'4W'!$G:$G,'Apercu activites'!G$3:G$3))</f>
        <v/>
      </c>
      <c r="H6" s="63">
        <f>IF(SUMIFS('4W'!$I:$I,'4W'!$A:$A,'Apercu activites'!$A6,'4W'!$G:$G,'Apercu activites'!H$3:H$3)=0,"",SUMIFS('4W'!$I:$I,'4W'!$A:$A,'Apercu activites'!$A6,'4W'!$G:$G,'Apercu activites'!H$3:H$3))</f>
        <v>2486</v>
      </c>
      <c r="I6" s="63">
        <f>IF(SUMIFS('4W'!$N:$N,'4W'!$A:$A,'Apercu activites'!$A6,'4W'!$G:$G,'Apercu activites'!I$3:I$3)=0,"",SUMIFS('4W'!$N:$N,'4W'!$A:$A,'Apercu activites'!$A6,'4W'!$G:$G,'Apercu activites'!I$3:I$3))</f>
        <v>993</v>
      </c>
      <c r="J6" s="63">
        <f>IF(SUMIFS('4W'!$I:$I,'4W'!$A:$A,'Apercu activites'!$A6,'4W'!$G:$G,'Apercu activites'!J$3:J$3)=0,"",SUMIFS('4W'!$I:$I,'4W'!$A:$A,'Apercu activites'!$A6,'4W'!$G:$G,'Apercu activites'!J$3:J$3))</f>
        <v>1042</v>
      </c>
      <c r="K6" s="63">
        <f>IF(SUMIFS('4W'!$N:$N,'4W'!$A:$A,'Apercu activites'!$A6,'4W'!$G:$G,'Apercu activites'!K$3:K$3)=0,"",SUMIFS('4W'!$N:$N,'4W'!$A:$A,'Apercu activites'!$A6,'4W'!$G:$G,'Apercu activites'!K$3:K$3))</f>
        <v>98</v>
      </c>
      <c r="L6" s="63" t="str">
        <f>IF(SUMIFS('4W'!$I:$I,'4W'!$A:$A,'Apercu activites'!$A6,'4W'!$G:$G,'Apercu activites'!L$3:L$3)=0,"",SUMIFS('4W'!$I:$I,'4W'!$A:$A,'Apercu activites'!$A6,'4W'!$G:$G,'Apercu activites'!L$3:L$3))</f>
        <v/>
      </c>
      <c r="M6" s="63" t="str">
        <f>IF(SUMIFS('4W'!$N:$N,'4W'!$A:$A,'Apercu activites'!$A6,'4W'!$G:$G,'Apercu activites'!M$3:M$3)=0,"",SUMIFS('4W'!$N:$N,'4W'!$A:$A,'Apercu activites'!$A6,'4W'!$G:$G,'Apercu activites'!M$3:M$3))</f>
        <v/>
      </c>
      <c r="N6" s="63" t="str">
        <f>IF(SUMIFS('4W'!$I:$I,'4W'!$A:$A,'Apercu activites'!$A6,'4W'!$G:$G,'Apercu activites'!N$3:N$3)=0,"",SUMIFS('4W'!$I:$I,'4W'!$A:$A,'Apercu activites'!$A6,'4W'!$G:$G,'Apercu activites'!N$3:N$3))</f>
        <v/>
      </c>
      <c r="O6" s="63" t="str">
        <f>IF(SUMIFS('4W'!$N:$N,'4W'!$A:$A,'Apercu activites'!$A6,'4W'!$G:$G,'Apercu activites'!O$3:O$3)=0,"",SUMIFS('4W'!$N:$N,'4W'!$A:$A,'Apercu activites'!$A6,'4W'!$G:$G,'Apercu activites'!O$3:O$3))</f>
        <v/>
      </c>
      <c r="P6" s="63" t="str">
        <f>IF(SUMIFS('4W'!$I:$I,'4W'!$A:$A,'Apercu activites'!$A6,'4W'!$G:$G,'Apercu activites'!P$3:P$3)=0,"",SUMIFS('4W'!$I:$I,'4W'!$A:$A,'Apercu activites'!$A6,'4W'!$G:$G,'Apercu activites'!P$3:P$3))</f>
        <v/>
      </c>
      <c r="Q6" s="63" t="str">
        <f>IF(SUMIFS('4W'!$N:$N,'4W'!$A:$A,'Apercu activites'!$A6,'4W'!$G:$G,'Apercu activites'!Q$3:Q$3)=0,"",SUMIFS('4W'!$N:$N,'4W'!$A:$A,'Apercu activites'!$A6,'4W'!$G:$G,'Apercu activites'!Q$3:Q$3))</f>
        <v/>
      </c>
      <c r="R6" s="63" t="str">
        <f>IF(SUMIFS('4W'!$I:$I,'4W'!$A:$A,'Apercu activites'!$A6,'4W'!$G:$G,'Apercu activites'!R$3:R$3)=0,"",SUMIFS('4W'!$I:$I,'4W'!$A:$A,'Apercu activites'!$A6,'4W'!$G:$G,'Apercu activites'!R$3:R$3))</f>
        <v/>
      </c>
      <c r="S6" s="63" t="str">
        <f>IF(SUMIFS('4W'!$N:$N,'4W'!$A:$A,'Apercu activites'!$A6,'4W'!$G:$G,'Apercu activites'!S$3:S$3)=0,"",SUMIFS('4W'!$N:$N,'4W'!$A:$A,'Apercu activites'!$A6,'4W'!$G:$G,'Apercu activites'!S$3:S$3))</f>
        <v/>
      </c>
      <c r="T6" s="63">
        <f>IF(SUMIFS('4W'!$I:$I,'4W'!$A:$A,'Apercu activites'!$A6,'4W'!$G:$G,'Apercu activites'!T$3:T$3)=0,"",SUMIFS('4W'!$I:$I,'4W'!$A:$A,'Apercu activites'!$A6,'4W'!$G:$G,'Apercu activites'!T$3:T$3))</f>
        <v>440</v>
      </c>
      <c r="U6" s="63">
        <f>IF(SUMIFS('4W'!$N:$N,'4W'!$A:$A,'Apercu activites'!$A6,'4W'!$G:$G,'Apercu activites'!U$3:U$3)=0,"",SUMIFS('4W'!$N:$N,'4W'!$A:$A,'Apercu activites'!$A6,'4W'!$G:$G,'Apercu activites'!U$3:U$3))</f>
        <v>1345</v>
      </c>
      <c r="V6" s="63">
        <f>IF(SUMIFS('4W'!$I:$I,'4W'!$A:$A,'Apercu activites'!$A6,'4W'!$G:$G,'Apercu activites'!V$3:V$3)=0,"",SUMIFS('4W'!$I:$I,'4W'!$A:$A,'Apercu activites'!$A6,'4W'!$G:$G,'Apercu activites'!V$3:V$3))</f>
        <v>1600</v>
      </c>
      <c r="W6" s="63">
        <f>IF(SUMIFS('4W'!$N:$N,'4W'!$A:$A,'Apercu activites'!$A6,'4W'!$G:$G,'Apercu activites'!W$3:W$3)=0,"",SUMIFS('4W'!$N:$N,'4W'!$A:$A,'Apercu activites'!$A6,'4W'!$G:$G,'Apercu activites'!W$3:W$3))</f>
        <v>1345</v>
      </c>
    </row>
    <row r="7" spans="1:23" x14ac:dyDescent="0.25">
      <c r="A7" s="33" t="s">
        <v>2230</v>
      </c>
      <c r="B7" s="63">
        <f>IF(SUMIFS('4W'!$I:$I,'4W'!$A:$A,'Apercu activites'!$A7,'4W'!$G:$G,'Apercu activites'!B$3:B$3)=0,"",SUMIFS('4W'!$I:$I,'4W'!$A:$A,'Apercu activites'!$A7,'4W'!$G:$G,'Apercu activites'!B$3:B$3))</f>
        <v>500</v>
      </c>
      <c r="C7" s="63" t="str">
        <f>IF(SUMIFS('4W'!$N:$N,'4W'!$A:$A,'Apercu activites'!$A7,'4W'!$G:$G,'Apercu activites'!C$3:C$3)=0,"",SUMIFS('4W'!$N:$N,'4W'!$A:$A,'Apercu activites'!$A7,'4W'!$G:$G,'Apercu activites'!C$3:C$3))</f>
        <v/>
      </c>
      <c r="D7" s="63" t="str">
        <f>IF(SUMIFS('4W'!$I:$I,'4W'!$A:$A,'Apercu activites'!$A7,'4W'!$G:$G,'Apercu activites'!D$3:D$3)=0,"",SUMIFS('4W'!$I:$I,'4W'!$A:$A,'Apercu activites'!$A7,'4W'!$G:$G,'Apercu activites'!D$3:D$3))</f>
        <v/>
      </c>
      <c r="E7" s="63" t="str">
        <f>IF(SUMIFS('4W'!$N:$N,'4W'!$A:$A,'Apercu activites'!$A7,'4W'!$G:$G,'Apercu activites'!E$3:E$3)=0,"",SUMIFS('4W'!$N:$N,'4W'!$A:$A,'Apercu activites'!$A7,'4W'!$G:$G,'Apercu activites'!E$3:E$3))</f>
        <v/>
      </c>
      <c r="F7" s="63" t="str">
        <f>IF(SUMIFS('4W'!$I:$I,'4W'!$A:$A,'Apercu activites'!$A7,'4W'!$G:$G,'Apercu activites'!F$3:F$3)=0,"",SUMIFS('4W'!$I:$I,'4W'!$A:$A,'Apercu activites'!$A7,'4W'!$G:$G,'Apercu activites'!F$3:F$3))</f>
        <v/>
      </c>
      <c r="G7" s="63" t="str">
        <f>IF(SUMIFS('4W'!$N:$N,'4W'!$A:$A,'Apercu activites'!$A7,'4W'!$G:$G,'Apercu activites'!G$3:G$3)=0,"",SUMIFS('4W'!$N:$N,'4W'!$A:$A,'Apercu activites'!$A7,'4W'!$G:$G,'Apercu activites'!G$3:G$3))</f>
        <v/>
      </c>
      <c r="H7" s="63" t="str">
        <f>IF(SUMIFS('4W'!$I:$I,'4W'!$A:$A,'Apercu activites'!$A7,'4W'!$G:$G,'Apercu activites'!H$3:H$3)=0,"",SUMIFS('4W'!$I:$I,'4W'!$A:$A,'Apercu activites'!$A7,'4W'!$G:$G,'Apercu activites'!H$3:H$3))</f>
        <v/>
      </c>
      <c r="I7" s="63" t="str">
        <f>IF(SUMIFS('4W'!$N:$N,'4W'!$A:$A,'Apercu activites'!$A7,'4W'!$G:$G,'Apercu activites'!I$3:I$3)=0,"",SUMIFS('4W'!$N:$N,'4W'!$A:$A,'Apercu activites'!$A7,'4W'!$G:$G,'Apercu activites'!I$3:I$3))</f>
        <v/>
      </c>
      <c r="J7" s="63" t="str">
        <f>IF(SUMIFS('4W'!$I:$I,'4W'!$A:$A,'Apercu activites'!$A7,'4W'!$G:$G,'Apercu activites'!J$3:J$3)=0,"",SUMIFS('4W'!$I:$I,'4W'!$A:$A,'Apercu activites'!$A7,'4W'!$G:$G,'Apercu activites'!J$3:J$3))</f>
        <v/>
      </c>
      <c r="K7" s="63" t="str">
        <f>IF(SUMIFS('4W'!$N:$N,'4W'!$A:$A,'Apercu activites'!$A7,'4W'!$G:$G,'Apercu activites'!K$3:K$3)=0,"",SUMIFS('4W'!$N:$N,'4W'!$A:$A,'Apercu activites'!$A7,'4W'!$G:$G,'Apercu activites'!K$3:K$3))</f>
        <v/>
      </c>
      <c r="L7" s="63" t="str">
        <f>IF(SUMIFS('4W'!$I:$I,'4W'!$A:$A,'Apercu activites'!$A7,'4W'!$G:$G,'Apercu activites'!L$3:L$3)=0,"",SUMIFS('4W'!$I:$I,'4W'!$A:$A,'Apercu activites'!$A7,'4W'!$G:$G,'Apercu activites'!L$3:L$3))</f>
        <v/>
      </c>
      <c r="M7" s="63" t="str">
        <f>IF(SUMIFS('4W'!$N:$N,'4W'!$A:$A,'Apercu activites'!$A7,'4W'!$G:$G,'Apercu activites'!M$3:M$3)=0,"",SUMIFS('4W'!$N:$N,'4W'!$A:$A,'Apercu activites'!$A7,'4W'!$G:$G,'Apercu activites'!M$3:M$3))</f>
        <v/>
      </c>
      <c r="N7" s="63" t="str">
        <f>IF(SUMIFS('4W'!$I:$I,'4W'!$A:$A,'Apercu activites'!$A7,'4W'!$G:$G,'Apercu activites'!N$3:N$3)=0,"",SUMIFS('4W'!$I:$I,'4W'!$A:$A,'Apercu activites'!$A7,'4W'!$G:$G,'Apercu activites'!N$3:N$3))</f>
        <v/>
      </c>
      <c r="O7" s="63" t="str">
        <f>IF(SUMIFS('4W'!$N:$N,'4W'!$A:$A,'Apercu activites'!$A7,'4W'!$G:$G,'Apercu activites'!O$3:O$3)=0,"",SUMIFS('4W'!$N:$N,'4W'!$A:$A,'Apercu activites'!$A7,'4W'!$G:$G,'Apercu activites'!O$3:O$3))</f>
        <v/>
      </c>
      <c r="P7" s="63" t="str">
        <f>IF(SUMIFS('4W'!$I:$I,'4W'!$A:$A,'Apercu activites'!$A7,'4W'!$G:$G,'Apercu activites'!P$3:P$3)=0,"",SUMIFS('4W'!$I:$I,'4W'!$A:$A,'Apercu activites'!$A7,'4W'!$G:$G,'Apercu activites'!P$3:P$3))</f>
        <v/>
      </c>
      <c r="Q7" s="63" t="str">
        <f>IF(SUMIFS('4W'!$N:$N,'4W'!$A:$A,'Apercu activites'!$A7,'4W'!$G:$G,'Apercu activites'!Q$3:Q$3)=0,"",SUMIFS('4W'!$N:$N,'4W'!$A:$A,'Apercu activites'!$A7,'4W'!$G:$G,'Apercu activites'!Q$3:Q$3))</f>
        <v/>
      </c>
      <c r="R7" s="63" t="str">
        <f>IF(SUMIFS('4W'!$I:$I,'4W'!$A:$A,'Apercu activites'!$A7,'4W'!$G:$G,'Apercu activites'!R$3:R$3)=0,"",SUMIFS('4W'!$I:$I,'4W'!$A:$A,'Apercu activites'!$A7,'4W'!$G:$G,'Apercu activites'!R$3:R$3))</f>
        <v/>
      </c>
      <c r="S7" s="63" t="str">
        <f>IF(SUMIFS('4W'!$N:$N,'4W'!$A:$A,'Apercu activites'!$A7,'4W'!$G:$G,'Apercu activites'!S$3:S$3)=0,"",SUMIFS('4W'!$N:$N,'4W'!$A:$A,'Apercu activites'!$A7,'4W'!$G:$G,'Apercu activites'!S$3:S$3))</f>
        <v/>
      </c>
      <c r="T7" s="63" t="str">
        <f>IF(SUMIFS('4W'!$I:$I,'4W'!$A:$A,'Apercu activites'!$A7,'4W'!$G:$G,'Apercu activites'!T$3:T$3)=0,"",SUMIFS('4W'!$I:$I,'4W'!$A:$A,'Apercu activites'!$A7,'4W'!$G:$G,'Apercu activites'!T$3:T$3))</f>
        <v/>
      </c>
      <c r="U7" s="63" t="str">
        <f>IF(SUMIFS('4W'!$N:$N,'4W'!$A:$A,'Apercu activites'!$A7,'4W'!$G:$G,'Apercu activites'!U$3:U$3)=0,"",SUMIFS('4W'!$N:$N,'4W'!$A:$A,'Apercu activites'!$A7,'4W'!$G:$G,'Apercu activites'!U$3:U$3))</f>
        <v/>
      </c>
      <c r="V7" s="63" t="str">
        <f>IF(SUMIFS('4W'!$I:$I,'4W'!$A:$A,'Apercu activites'!$A7,'4W'!$G:$G,'Apercu activites'!V$3:V$3)=0,"",SUMIFS('4W'!$I:$I,'4W'!$A:$A,'Apercu activites'!$A7,'4W'!$G:$G,'Apercu activites'!V$3:V$3))</f>
        <v/>
      </c>
      <c r="W7" s="63" t="str">
        <f>IF(SUMIFS('4W'!$N:$N,'4W'!$A:$A,'Apercu activites'!$A7,'4W'!$G:$G,'Apercu activites'!W$3:W$3)=0,"",SUMIFS('4W'!$N:$N,'4W'!$A:$A,'Apercu activites'!$A7,'4W'!$G:$G,'Apercu activites'!W$3:W$3))</f>
        <v/>
      </c>
    </row>
    <row r="8" spans="1:23" x14ac:dyDescent="0.25">
      <c r="A8" s="33" t="s">
        <v>32</v>
      </c>
      <c r="B8" s="63">
        <f>IF(SUMIFS('4W'!$I:$I,'4W'!$A:$A,'Apercu activites'!$A8,'4W'!$G:$G,'Apercu activites'!B$3:B$3)=0,"",SUMIFS('4W'!$I:$I,'4W'!$A:$A,'Apercu activites'!$A8,'4W'!$G:$G,'Apercu activites'!B$3:B$3))</f>
        <v>1100</v>
      </c>
      <c r="C8" s="63">
        <f>IF(SUMIFS('4W'!$N:$N,'4W'!$A:$A,'Apercu activites'!$A8,'4W'!$G:$G,'Apercu activites'!C$3:C$3)=0,"",SUMIFS('4W'!$N:$N,'4W'!$A:$A,'Apercu activites'!$A8,'4W'!$G:$G,'Apercu activites'!C$3:C$3))</f>
        <v>700</v>
      </c>
      <c r="D8" s="63" t="str">
        <f>IF(SUMIFS('4W'!$I:$I,'4W'!$A:$A,'Apercu activites'!$A8,'4W'!$G:$G,'Apercu activites'!D$3:D$3)=0,"",SUMIFS('4W'!$I:$I,'4W'!$A:$A,'Apercu activites'!$A8,'4W'!$G:$G,'Apercu activites'!D$3:D$3))</f>
        <v/>
      </c>
      <c r="E8" s="63" t="str">
        <f>IF(SUMIFS('4W'!$N:$N,'4W'!$A:$A,'Apercu activites'!$A8,'4W'!$G:$G,'Apercu activites'!E$3:E$3)=0,"",SUMIFS('4W'!$N:$N,'4W'!$A:$A,'Apercu activites'!$A8,'4W'!$G:$G,'Apercu activites'!E$3:E$3))</f>
        <v/>
      </c>
      <c r="F8" s="63" t="str">
        <f>IF(SUMIFS('4W'!$I:$I,'4W'!$A:$A,'Apercu activites'!$A8,'4W'!$G:$G,'Apercu activites'!F$3:F$3)=0,"",SUMIFS('4W'!$I:$I,'4W'!$A:$A,'Apercu activites'!$A8,'4W'!$G:$G,'Apercu activites'!F$3:F$3))</f>
        <v/>
      </c>
      <c r="G8" s="63" t="str">
        <f>IF(SUMIFS('4W'!$N:$N,'4W'!$A:$A,'Apercu activites'!$A8,'4W'!$G:$G,'Apercu activites'!G$3:G$3)=0,"",SUMIFS('4W'!$N:$N,'4W'!$A:$A,'Apercu activites'!$A8,'4W'!$G:$G,'Apercu activites'!G$3:G$3))</f>
        <v/>
      </c>
      <c r="H8" s="63">
        <f>IF(SUMIFS('4W'!$I:$I,'4W'!$A:$A,'Apercu activites'!$A8,'4W'!$G:$G,'Apercu activites'!H$3:H$3)=0,"",SUMIFS('4W'!$I:$I,'4W'!$A:$A,'Apercu activites'!$A8,'4W'!$G:$G,'Apercu activites'!H$3:H$3))</f>
        <v>600</v>
      </c>
      <c r="I8" s="63">
        <f>IF(SUMIFS('4W'!$N:$N,'4W'!$A:$A,'Apercu activites'!$A8,'4W'!$G:$G,'Apercu activites'!I$3:I$3)=0,"",SUMIFS('4W'!$N:$N,'4W'!$A:$A,'Apercu activites'!$A8,'4W'!$G:$G,'Apercu activites'!I$3:I$3))</f>
        <v>450</v>
      </c>
      <c r="J8" s="63" t="str">
        <f>IF(SUMIFS('4W'!$I:$I,'4W'!$A:$A,'Apercu activites'!$A8,'4W'!$G:$G,'Apercu activites'!J$3:J$3)=0,"",SUMIFS('4W'!$I:$I,'4W'!$A:$A,'Apercu activites'!$A8,'4W'!$G:$G,'Apercu activites'!J$3:J$3))</f>
        <v/>
      </c>
      <c r="K8" s="63" t="str">
        <f>IF(SUMIFS('4W'!$N:$N,'4W'!$A:$A,'Apercu activites'!$A8,'4W'!$G:$G,'Apercu activites'!K$3:K$3)=0,"",SUMIFS('4W'!$N:$N,'4W'!$A:$A,'Apercu activites'!$A8,'4W'!$G:$G,'Apercu activites'!K$3:K$3))</f>
        <v/>
      </c>
      <c r="L8" s="63" t="str">
        <f>IF(SUMIFS('4W'!$I:$I,'4W'!$A:$A,'Apercu activites'!$A8,'4W'!$G:$G,'Apercu activites'!L$3:L$3)=0,"",SUMIFS('4W'!$I:$I,'4W'!$A:$A,'Apercu activites'!$A8,'4W'!$G:$G,'Apercu activites'!L$3:L$3))</f>
        <v/>
      </c>
      <c r="M8" s="63" t="str">
        <f>IF(SUMIFS('4W'!$N:$N,'4W'!$A:$A,'Apercu activites'!$A8,'4W'!$G:$G,'Apercu activites'!M$3:M$3)=0,"",SUMIFS('4W'!$N:$N,'4W'!$A:$A,'Apercu activites'!$A8,'4W'!$G:$G,'Apercu activites'!M$3:M$3))</f>
        <v/>
      </c>
      <c r="N8" s="63" t="str">
        <f>IF(SUMIFS('4W'!$I:$I,'4W'!$A:$A,'Apercu activites'!$A8,'4W'!$G:$G,'Apercu activites'!N$3:N$3)=0,"",SUMIFS('4W'!$I:$I,'4W'!$A:$A,'Apercu activites'!$A8,'4W'!$G:$G,'Apercu activites'!N$3:N$3))</f>
        <v/>
      </c>
      <c r="O8" s="63" t="str">
        <f>IF(SUMIFS('4W'!$N:$N,'4W'!$A:$A,'Apercu activites'!$A8,'4W'!$G:$G,'Apercu activites'!O$3:O$3)=0,"",SUMIFS('4W'!$N:$N,'4W'!$A:$A,'Apercu activites'!$A8,'4W'!$G:$G,'Apercu activites'!O$3:O$3))</f>
        <v/>
      </c>
      <c r="P8" s="63" t="str">
        <f>IF(SUMIFS('4W'!$I:$I,'4W'!$A:$A,'Apercu activites'!$A8,'4W'!$G:$G,'Apercu activites'!P$3:P$3)=0,"",SUMIFS('4W'!$I:$I,'4W'!$A:$A,'Apercu activites'!$A8,'4W'!$G:$G,'Apercu activites'!P$3:P$3))</f>
        <v/>
      </c>
      <c r="Q8" s="63" t="str">
        <f>IF(SUMIFS('4W'!$N:$N,'4W'!$A:$A,'Apercu activites'!$A8,'4W'!$G:$G,'Apercu activites'!Q$3:Q$3)=0,"",SUMIFS('4W'!$N:$N,'4W'!$A:$A,'Apercu activites'!$A8,'4W'!$G:$G,'Apercu activites'!Q$3:Q$3))</f>
        <v/>
      </c>
      <c r="R8" s="63" t="str">
        <f>IF(SUMIFS('4W'!$I:$I,'4W'!$A:$A,'Apercu activites'!$A8,'4W'!$G:$G,'Apercu activites'!R$3:R$3)=0,"",SUMIFS('4W'!$I:$I,'4W'!$A:$A,'Apercu activites'!$A8,'4W'!$G:$G,'Apercu activites'!R$3:R$3))</f>
        <v/>
      </c>
      <c r="S8" s="63" t="str">
        <f>IF(SUMIFS('4W'!$N:$N,'4W'!$A:$A,'Apercu activites'!$A8,'4W'!$G:$G,'Apercu activites'!S$3:S$3)=0,"",SUMIFS('4W'!$N:$N,'4W'!$A:$A,'Apercu activites'!$A8,'4W'!$G:$G,'Apercu activites'!S$3:S$3))</f>
        <v/>
      </c>
      <c r="T8" s="63" t="str">
        <f>IF(SUMIFS('4W'!$I:$I,'4W'!$A:$A,'Apercu activites'!$A8,'4W'!$G:$G,'Apercu activites'!T$3:T$3)=0,"",SUMIFS('4W'!$I:$I,'4W'!$A:$A,'Apercu activites'!$A8,'4W'!$G:$G,'Apercu activites'!T$3:T$3))</f>
        <v/>
      </c>
      <c r="U8" s="63" t="str">
        <f>IF(SUMIFS('4W'!$N:$N,'4W'!$A:$A,'Apercu activites'!$A8,'4W'!$G:$G,'Apercu activites'!U$3:U$3)=0,"",SUMIFS('4W'!$N:$N,'4W'!$A:$A,'Apercu activites'!$A8,'4W'!$G:$G,'Apercu activites'!U$3:U$3))</f>
        <v/>
      </c>
      <c r="V8" s="63" t="str">
        <f>IF(SUMIFS('4W'!$I:$I,'4W'!$A:$A,'Apercu activites'!$A8,'4W'!$G:$G,'Apercu activites'!V$3:V$3)=0,"",SUMIFS('4W'!$I:$I,'4W'!$A:$A,'Apercu activites'!$A8,'4W'!$G:$G,'Apercu activites'!V$3:V$3))</f>
        <v/>
      </c>
      <c r="W8" s="63" t="str">
        <f>IF(SUMIFS('4W'!$N:$N,'4W'!$A:$A,'Apercu activites'!$A8,'4W'!$G:$G,'Apercu activites'!W$3:W$3)=0,"",SUMIFS('4W'!$N:$N,'4W'!$A:$A,'Apercu activites'!$A8,'4W'!$G:$G,'Apercu activites'!W$3:W$3))</f>
        <v/>
      </c>
    </row>
    <row r="9" spans="1:23" x14ac:dyDescent="0.25">
      <c r="A9" s="33" t="s">
        <v>1910</v>
      </c>
      <c r="B9" s="63">
        <f>IF(SUMIFS('4W'!$I:$I,'4W'!$A:$A,'Apercu activites'!$A9,'4W'!$G:$G,'Apercu activites'!B$3:B$3)=0,"",SUMIFS('4W'!$I:$I,'4W'!$A:$A,'Apercu activites'!$A9,'4W'!$G:$G,'Apercu activites'!B$3:B$3))</f>
        <v>900</v>
      </c>
      <c r="C9" s="63" t="str">
        <f>IF(SUMIFS('4W'!$N:$N,'4W'!$A:$A,'Apercu activites'!$A9,'4W'!$G:$G,'Apercu activites'!C$3:C$3)=0,"",SUMIFS('4W'!$N:$N,'4W'!$A:$A,'Apercu activites'!$A9,'4W'!$G:$G,'Apercu activites'!C$3:C$3))</f>
        <v/>
      </c>
      <c r="D9" s="63" t="str">
        <f>IF(SUMIFS('4W'!$I:$I,'4W'!$A:$A,'Apercu activites'!$A9,'4W'!$G:$G,'Apercu activites'!D$3:D$3)=0,"",SUMIFS('4W'!$I:$I,'4W'!$A:$A,'Apercu activites'!$A9,'4W'!$G:$G,'Apercu activites'!D$3:D$3))</f>
        <v/>
      </c>
      <c r="E9" s="63" t="str">
        <f>IF(SUMIFS('4W'!$N:$N,'4W'!$A:$A,'Apercu activites'!$A9,'4W'!$G:$G,'Apercu activites'!E$3:E$3)=0,"",SUMIFS('4W'!$N:$N,'4W'!$A:$A,'Apercu activites'!$A9,'4W'!$G:$G,'Apercu activites'!E$3:E$3))</f>
        <v/>
      </c>
      <c r="F9" s="63" t="str">
        <f>IF(SUMIFS('4W'!$I:$I,'4W'!$A:$A,'Apercu activites'!$A9,'4W'!$G:$G,'Apercu activites'!F$3:F$3)=0,"",SUMIFS('4W'!$I:$I,'4W'!$A:$A,'Apercu activites'!$A9,'4W'!$G:$G,'Apercu activites'!F$3:F$3))</f>
        <v/>
      </c>
      <c r="G9" s="63" t="str">
        <f>IF(SUMIFS('4W'!$N:$N,'4W'!$A:$A,'Apercu activites'!$A9,'4W'!$G:$G,'Apercu activites'!G$3:G$3)=0,"",SUMIFS('4W'!$N:$N,'4W'!$A:$A,'Apercu activites'!$A9,'4W'!$G:$G,'Apercu activites'!G$3:G$3))</f>
        <v/>
      </c>
      <c r="H9" s="63">
        <f>IF(SUMIFS('4W'!$I:$I,'4W'!$A:$A,'Apercu activites'!$A9,'4W'!$G:$G,'Apercu activites'!H$3:H$3)=0,"",SUMIFS('4W'!$I:$I,'4W'!$A:$A,'Apercu activites'!$A9,'4W'!$G:$G,'Apercu activites'!H$3:H$3))</f>
        <v>900</v>
      </c>
      <c r="I9" s="63" t="str">
        <f>IF(SUMIFS('4W'!$N:$N,'4W'!$A:$A,'Apercu activites'!$A9,'4W'!$G:$G,'Apercu activites'!I$3:I$3)=0,"",SUMIFS('4W'!$N:$N,'4W'!$A:$A,'Apercu activites'!$A9,'4W'!$G:$G,'Apercu activites'!I$3:I$3))</f>
        <v/>
      </c>
      <c r="J9" s="63" t="str">
        <f>IF(SUMIFS('4W'!$I:$I,'4W'!$A:$A,'Apercu activites'!$A9,'4W'!$G:$G,'Apercu activites'!J$3:J$3)=0,"",SUMIFS('4W'!$I:$I,'4W'!$A:$A,'Apercu activites'!$A9,'4W'!$G:$G,'Apercu activites'!J$3:J$3))</f>
        <v/>
      </c>
      <c r="K9" s="63" t="str">
        <f>IF(SUMIFS('4W'!$N:$N,'4W'!$A:$A,'Apercu activites'!$A9,'4W'!$G:$G,'Apercu activites'!K$3:K$3)=0,"",SUMIFS('4W'!$N:$N,'4W'!$A:$A,'Apercu activites'!$A9,'4W'!$G:$G,'Apercu activites'!K$3:K$3))</f>
        <v/>
      </c>
      <c r="L9" s="63" t="str">
        <f>IF(SUMIFS('4W'!$I:$I,'4W'!$A:$A,'Apercu activites'!$A9,'4W'!$G:$G,'Apercu activites'!L$3:L$3)=0,"",SUMIFS('4W'!$I:$I,'4W'!$A:$A,'Apercu activites'!$A9,'4W'!$G:$G,'Apercu activites'!L$3:L$3))</f>
        <v/>
      </c>
      <c r="M9" s="63" t="str">
        <f>IF(SUMIFS('4W'!$N:$N,'4W'!$A:$A,'Apercu activites'!$A9,'4W'!$G:$G,'Apercu activites'!M$3:M$3)=0,"",SUMIFS('4W'!$N:$N,'4W'!$A:$A,'Apercu activites'!$A9,'4W'!$G:$G,'Apercu activites'!M$3:M$3))</f>
        <v/>
      </c>
      <c r="N9" s="63" t="str">
        <f>IF(SUMIFS('4W'!$I:$I,'4W'!$A:$A,'Apercu activites'!$A9,'4W'!$G:$G,'Apercu activites'!N$3:N$3)=0,"",SUMIFS('4W'!$I:$I,'4W'!$A:$A,'Apercu activites'!$A9,'4W'!$G:$G,'Apercu activites'!N$3:N$3))</f>
        <v/>
      </c>
      <c r="O9" s="63" t="str">
        <f>IF(SUMIFS('4W'!$N:$N,'4W'!$A:$A,'Apercu activites'!$A9,'4W'!$G:$G,'Apercu activites'!O$3:O$3)=0,"",SUMIFS('4W'!$N:$N,'4W'!$A:$A,'Apercu activites'!$A9,'4W'!$G:$G,'Apercu activites'!O$3:O$3))</f>
        <v/>
      </c>
      <c r="P9" s="63" t="str">
        <f>IF(SUMIFS('4W'!$I:$I,'4W'!$A:$A,'Apercu activites'!$A9,'4W'!$G:$G,'Apercu activites'!P$3:P$3)=0,"",SUMIFS('4W'!$I:$I,'4W'!$A:$A,'Apercu activites'!$A9,'4W'!$G:$G,'Apercu activites'!P$3:P$3))</f>
        <v/>
      </c>
      <c r="Q9" s="63" t="str">
        <f>IF(SUMIFS('4W'!$N:$N,'4W'!$A:$A,'Apercu activites'!$A9,'4W'!$G:$G,'Apercu activites'!Q$3:Q$3)=0,"",SUMIFS('4W'!$N:$N,'4W'!$A:$A,'Apercu activites'!$A9,'4W'!$G:$G,'Apercu activites'!Q$3:Q$3))</f>
        <v/>
      </c>
      <c r="R9" s="63" t="str">
        <f>IF(SUMIFS('4W'!$I:$I,'4W'!$A:$A,'Apercu activites'!$A9,'4W'!$G:$G,'Apercu activites'!R$3:R$3)=0,"",SUMIFS('4W'!$I:$I,'4W'!$A:$A,'Apercu activites'!$A9,'4W'!$G:$G,'Apercu activites'!R$3:R$3))</f>
        <v/>
      </c>
      <c r="S9" s="63" t="str">
        <f>IF(SUMIFS('4W'!$N:$N,'4W'!$A:$A,'Apercu activites'!$A9,'4W'!$G:$G,'Apercu activites'!S$3:S$3)=0,"",SUMIFS('4W'!$N:$N,'4W'!$A:$A,'Apercu activites'!$A9,'4W'!$G:$G,'Apercu activites'!S$3:S$3))</f>
        <v/>
      </c>
      <c r="T9" s="63" t="str">
        <f>IF(SUMIFS('4W'!$I:$I,'4W'!$A:$A,'Apercu activites'!$A9,'4W'!$G:$G,'Apercu activites'!T$3:T$3)=0,"",SUMIFS('4W'!$I:$I,'4W'!$A:$A,'Apercu activites'!$A9,'4W'!$G:$G,'Apercu activites'!T$3:T$3))</f>
        <v/>
      </c>
      <c r="U9" s="63" t="str">
        <f>IF(SUMIFS('4W'!$N:$N,'4W'!$A:$A,'Apercu activites'!$A9,'4W'!$G:$G,'Apercu activites'!U$3:U$3)=0,"",SUMIFS('4W'!$N:$N,'4W'!$A:$A,'Apercu activites'!$A9,'4W'!$G:$G,'Apercu activites'!U$3:U$3))</f>
        <v/>
      </c>
      <c r="V9" s="63" t="str">
        <f>IF(SUMIFS('4W'!$I:$I,'4W'!$A:$A,'Apercu activites'!$A9,'4W'!$G:$G,'Apercu activites'!V$3:V$3)=0,"",SUMIFS('4W'!$I:$I,'4W'!$A:$A,'Apercu activites'!$A9,'4W'!$G:$G,'Apercu activites'!V$3:V$3))</f>
        <v/>
      </c>
      <c r="W9" s="63" t="str">
        <f>IF(SUMIFS('4W'!$N:$N,'4W'!$A:$A,'Apercu activites'!$A9,'4W'!$G:$G,'Apercu activites'!W$3:W$3)=0,"",SUMIFS('4W'!$N:$N,'4W'!$A:$A,'Apercu activites'!$A9,'4W'!$G:$G,'Apercu activites'!W$3:W$3))</f>
        <v/>
      </c>
    </row>
    <row r="10" spans="1:23" x14ac:dyDescent="0.25">
      <c r="A10" s="33" t="s">
        <v>1959</v>
      </c>
      <c r="B10" s="63" t="str">
        <f>IF(SUMIFS('4W'!$I:$I,'4W'!$A:$A,'Apercu activites'!$A10,'4W'!$G:$G,'Apercu activites'!B$3:B$3)=0,"",SUMIFS('4W'!$I:$I,'4W'!$A:$A,'Apercu activites'!$A10,'4W'!$G:$G,'Apercu activites'!B$3:B$3))</f>
        <v/>
      </c>
      <c r="C10" s="63" t="str">
        <f>IF(SUMIFS('4W'!$N:$N,'4W'!$A:$A,'Apercu activites'!$A10,'4W'!$G:$G,'Apercu activites'!C$3:C$3)=0,"",SUMIFS('4W'!$N:$N,'4W'!$A:$A,'Apercu activites'!$A10,'4W'!$G:$G,'Apercu activites'!C$3:C$3))</f>
        <v/>
      </c>
      <c r="D10" s="63" t="str">
        <f>IF(SUMIFS('4W'!$I:$I,'4W'!$A:$A,'Apercu activites'!$A10,'4W'!$G:$G,'Apercu activites'!D$3:D$3)=0,"",SUMIFS('4W'!$I:$I,'4W'!$A:$A,'Apercu activites'!$A10,'4W'!$G:$G,'Apercu activites'!D$3:D$3))</f>
        <v/>
      </c>
      <c r="E10" s="63" t="str">
        <f>IF(SUMIFS('4W'!$N:$N,'4W'!$A:$A,'Apercu activites'!$A10,'4W'!$G:$G,'Apercu activites'!E$3:E$3)=0,"",SUMIFS('4W'!$N:$N,'4W'!$A:$A,'Apercu activites'!$A10,'4W'!$G:$G,'Apercu activites'!E$3:E$3))</f>
        <v/>
      </c>
      <c r="F10" s="63" t="str">
        <f>IF(SUMIFS('4W'!$I:$I,'4W'!$A:$A,'Apercu activites'!$A10,'4W'!$G:$G,'Apercu activites'!F$3:F$3)=0,"",SUMIFS('4W'!$I:$I,'4W'!$A:$A,'Apercu activites'!$A10,'4W'!$G:$G,'Apercu activites'!F$3:F$3))</f>
        <v/>
      </c>
      <c r="G10" s="63" t="str">
        <f>IF(SUMIFS('4W'!$N:$N,'4W'!$A:$A,'Apercu activites'!$A10,'4W'!$G:$G,'Apercu activites'!G$3:G$3)=0,"",SUMIFS('4W'!$N:$N,'4W'!$A:$A,'Apercu activites'!$A10,'4W'!$G:$G,'Apercu activites'!G$3:G$3))</f>
        <v/>
      </c>
      <c r="H10" s="63" t="str">
        <f>IF(SUMIFS('4W'!$I:$I,'4W'!$A:$A,'Apercu activites'!$A10,'4W'!$G:$G,'Apercu activites'!H$3:H$3)=0,"",SUMIFS('4W'!$I:$I,'4W'!$A:$A,'Apercu activites'!$A10,'4W'!$G:$G,'Apercu activites'!H$3:H$3))</f>
        <v/>
      </c>
      <c r="I10" s="63" t="str">
        <f>IF(SUMIFS('4W'!$N:$N,'4W'!$A:$A,'Apercu activites'!$A10,'4W'!$G:$G,'Apercu activites'!I$3:I$3)=0,"",SUMIFS('4W'!$N:$N,'4W'!$A:$A,'Apercu activites'!$A10,'4W'!$G:$G,'Apercu activites'!I$3:I$3))</f>
        <v/>
      </c>
      <c r="J10" s="63" t="str">
        <f>IF(SUMIFS('4W'!$I:$I,'4W'!$A:$A,'Apercu activites'!$A10,'4W'!$G:$G,'Apercu activites'!J$3:J$3)=0,"",SUMIFS('4W'!$I:$I,'4W'!$A:$A,'Apercu activites'!$A10,'4W'!$G:$G,'Apercu activites'!J$3:J$3))</f>
        <v/>
      </c>
      <c r="K10" s="63" t="str">
        <f>IF(SUMIFS('4W'!$N:$N,'4W'!$A:$A,'Apercu activites'!$A10,'4W'!$G:$G,'Apercu activites'!K$3:K$3)=0,"",SUMIFS('4W'!$N:$N,'4W'!$A:$A,'Apercu activites'!$A10,'4W'!$G:$G,'Apercu activites'!K$3:K$3))</f>
        <v/>
      </c>
      <c r="L10" s="63" t="str">
        <f>IF(SUMIFS('4W'!$I:$I,'4W'!$A:$A,'Apercu activites'!$A10,'4W'!$G:$G,'Apercu activites'!L$3:L$3)=0,"",SUMIFS('4W'!$I:$I,'4W'!$A:$A,'Apercu activites'!$A10,'4W'!$G:$G,'Apercu activites'!L$3:L$3))</f>
        <v/>
      </c>
      <c r="M10" s="63" t="str">
        <f>IF(SUMIFS('4W'!$N:$N,'4W'!$A:$A,'Apercu activites'!$A10,'4W'!$G:$G,'Apercu activites'!M$3:M$3)=0,"",SUMIFS('4W'!$N:$N,'4W'!$A:$A,'Apercu activites'!$A10,'4W'!$G:$G,'Apercu activites'!M$3:M$3))</f>
        <v/>
      </c>
      <c r="N10" s="63" t="str">
        <f>IF(SUMIFS('4W'!$I:$I,'4W'!$A:$A,'Apercu activites'!$A10,'4W'!$G:$G,'Apercu activites'!N$3:N$3)=0,"",SUMIFS('4W'!$I:$I,'4W'!$A:$A,'Apercu activites'!$A10,'4W'!$G:$G,'Apercu activites'!N$3:N$3))</f>
        <v/>
      </c>
      <c r="O10" s="63" t="str">
        <f>IF(SUMIFS('4W'!$N:$N,'4W'!$A:$A,'Apercu activites'!$A10,'4W'!$G:$G,'Apercu activites'!O$3:O$3)=0,"",SUMIFS('4W'!$N:$N,'4W'!$A:$A,'Apercu activites'!$A10,'4W'!$G:$G,'Apercu activites'!O$3:O$3))</f>
        <v/>
      </c>
      <c r="P10" s="63" t="str">
        <f>IF(SUMIFS('4W'!$I:$I,'4W'!$A:$A,'Apercu activites'!$A10,'4W'!$G:$G,'Apercu activites'!P$3:P$3)=0,"",SUMIFS('4W'!$I:$I,'4W'!$A:$A,'Apercu activites'!$A10,'4W'!$G:$G,'Apercu activites'!P$3:P$3))</f>
        <v/>
      </c>
      <c r="Q10" s="63" t="str">
        <f>IF(SUMIFS('4W'!$N:$N,'4W'!$A:$A,'Apercu activites'!$A10,'4W'!$G:$G,'Apercu activites'!Q$3:Q$3)=0,"",SUMIFS('4W'!$N:$N,'4W'!$A:$A,'Apercu activites'!$A10,'4W'!$G:$G,'Apercu activites'!Q$3:Q$3))</f>
        <v/>
      </c>
      <c r="R10" s="63" t="str">
        <f>IF(SUMIFS('4W'!$I:$I,'4W'!$A:$A,'Apercu activites'!$A10,'4W'!$G:$G,'Apercu activites'!R$3:R$3)=0,"",SUMIFS('4W'!$I:$I,'4W'!$A:$A,'Apercu activites'!$A10,'4W'!$G:$G,'Apercu activites'!R$3:R$3))</f>
        <v/>
      </c>
      <c r="S10" s="63" t="str">
        <f>IF(SUMIFS('4W'!$N:$N,'4W'!$A:$A,'Apercu activites'!$A10,'4W'!$G:$G,'Apercu activites'!S$3:S$3)=0,"",SUMIFS('4W'!$N:$N,'4W'!$A:$A,'Apercu activites'!$A10,'4W'!$G:$G,'Apercu activites'!S$3:S$3))</f>
        <v/>
      </c>
      <c r="T10" s="63" t="str">
        <f>IF(SUMIFS('4W'!$I:$I,'4W'!$A:$A,'Apercu activites'!$A10,'4W'!$G:$G,'Apercu activites'!T$3:T$3)=0,"",SUMIFS('4W'!$I:$I,'4W'!$A:$A,'Apercu activites'!$A10,'4W'!$G:$G,'Apercu activites'!T$3:T$3))</f>
        <v/>
      </c>
      <c r="U10" s="63" t="str">
        <f>IF(SUMIFS('4W'!$N:$N,'4W'!$A:$A,'Apercu activites'!$A10,'4W'!$G:$G,'Apercu activites'!U$3:U$3)=0,"",SUMIFS('4W'!$N:$N,'4W'!$A:$A,'Apercu activites'!$A10,'4W'!$G:$G,'Apercu activites'!U$3:U$3))</f>
        <v/>
      </c>
      <c r="V10" s="63" t="str">
        <f>IF(SUMIFS('4W'!$I:$I,'4W'!$A:$A,'Apercu activites'!$A10,'4W'!$G:$G,'Apercu activites'!V$3:V$3)=0,"",SUMIFS('4W'!$I:$I,'4W'!$A:$A,'Apercu activites'!$A10,'4W'!$G:$G,'Apercu activites'!V$3:V$3))</f>
        <v/>
      </c>
      <c r="W10" s="63" t="str">
        <f>IF(SUMIFS('4W'!$N:$N,'4W'!$A:$A,'Apercu activites'!$A10,'4W'!$G:$G,'Apercu activites'!W$3:W$3)=0,"",SUMIFS('4W'!$N:$N,'4W'!$A:$A,'Apercu activites'!$A10,'4W'!$G:$G,'Apercu activites'!W$3:W$3))</f>
        <v/>
      </c>
    </row>
    <row r="11" spans="1:23" x14ac:dyDescent="0.25">
      <c r="A11" s="33" t="s">
        <v>1081</v>
      </c>
      <c r="B11" s="63">
        <f>IF(SUMIFS('4W'!$I:$I,'4W'!$A:$A,'Apercu activites'!$A11,'4W'!$G:$G,'Apercu activites'!B$3:B$3)=0,"",SUMIFS('4W'!$I:$I,'4W'!$A:$A,'Apercu activites'!$A11,'4W'!$G:$G,'Apercu activites'!B$3:B$3))</f>
        <v>754</v>
      </c>
      <c r="C11" s="63">
        <f>IF(SUMIFS('4W'!$N:$N,'4W'!$A:$A,'Apercu activites'!$A11,'4W'!$G:$G,'Apercu activites'!C$3:C$3)=0,"",SUMIFS('4W'!$N:$N,'4W'!$A:$A,'Apercu activites'!$A11,'4W'!$G:$G,'Apercu activites'!C$3:C$3))</f>
        <v>501</v>
      </c>
      <c r="D11" s="63">
        <f>IF(SUMIFS('4W'!$I:$I,'4W'!$A:$A,'Apercu activites'!$A11,'4W'!$G:$G,'Apercu activites'!D$3:D$3)=0,"",SUMIFS('4W'!$I:$I,'4W'!$A:$A,'Apercu activites'!$A11,'4W'!$G:$G,'Apercu activites'!D$3:D$3))</f>
        <v>600</v>
      </c>
      <c r="E11" s="63" t="str">
        <f>IF(SUMIFS('4W'!$N:$N,'4W'!$A:$A,'Apercu activites'!$A11,'4W'!$G:$G,'Apercu activites'!E$3:E$3)=0,"",SUMIFS('4W'!$N:$N,'4W'!$A:$A,'Apercu activites'!$A11,'4W'!$G:$G,'Apercu activites'!E$3:E$3))</f>
        <v/>
      </c>
      <c r="F11" s="63" t="str">
        <f>IF(SUMIFS('4W'!$I:$I,'4W'!$A:$A,'Apercu activites'!$A11,'4W'!$G:$G,'Apercu activites'!F$3:F$3)=0,"",SUMIFS('4W'!$I:$I,'4W'!$A:$A,'Apercu activites'!$A11,'4W'!$G:$G,'Apercu activites'!F$3:F$3))</f>
        <v/>
      </c>
      <c r="G11" s="63" t="str">
        <f>IF(SUMIFS('4W'!$N:$N,'4W'!$A:$A,'Apercu activites'!$A11,'4W'!$G:$G,'Apercu activites'!G$3:G$3)=0,"",SUMIFS('4W'!$N:$N,'4W'!$A:$A,'Apercu activites'!$A11,'4W'!$G:$G,'Apercu activites'!G$3:G$3))</f>
        <v/>
      </c>
      <c r="H11" s="63" t="str">
        <f>IF(SUMIFS('4W'!$I:$I,'4W'!$A:$A,'Apercu activites'!$A11,'4W'!$G:$G,'Apercu activites'!H$3:H$3)=0,"",SUMIFS('4W'!$I:$I,'4W'!$A:$A,'Apercu activites'!$A11,'4W'!$G:$G,'Apercu activites'!H$3:H$3))</f>
        <v/>
      </c>
      <c r="I11" s="63" t="str">
        <f>IF(SUMIFS('4W'!$N:$N,'4W'!$A:$A,'Apercu activites'!$A11,'4W'!$G:$G,'Apercu activites'!I$3:I$3)=0,"",SUMIFS('4W'!$N:$N,'4W'!$A:$A,'Apercu activites'!$A11,'4W'!$G:$G,'Apercu activites'!I$3:I$3))</f>
        <v/>
      </c>
      <c r="J11" s="63" t="str">
        <f>IF(SUMIFS('4W'!$I:$I,'4W'!$A:$A,'Apercu activites'!$A11,'4W'!$G:$G,'Apercu activites'!J$3:J$3)=0,"",SUMIFS('4W'!$I:$I,'4W'!$A:$A,'Apercu activites'!$A11,'4W'!$G:$G,'Apercu activites'!J$3:J$3))</f>
        <v/>
      </c>
      <c r="K11" s="63" t="str">
        <f>IF(SUMIFS('4W'!$N:$N,'4W'!$A:$A,'Apercu activites'!$A11,'4W'!$G:$G,'Apercu activites'!K$3:K$3)=0,"",SUMIFS('4W'!$N:$N,'4W'!$A:$A,'Apercu activites'!$A11,'4W'!$G:$G,'Apercu activites'!K$3:K$3))</f>
        <v/>
      </c>
      <c r="L11" s="63" t="str">
        <f>IF(SUMIFS('4W'!$I:$I,'4W'!$A:$A,'Apercu activites'!$A11,'4W'!$G:$G,'Apercu activites'!L$3:L$3)=0,"",SUMIFS('4W'!$I:$I,'4W'!$A:$A,'Apercu activites'!$A11,'4W'!$G:$G,'Apercu activites'!L$3:L$3))</f>
        <v/>
      </c>
      <c r="M11" s="63" t="str">
        <f>IF(SUMIFS('4W'!$N:$N,'4W'!$A:$A,'Apercu activites'!$A11,'4W'!$G:$G,'Apercu activites'!M$3:M$3)=0,"",SUMIFS('4W'!$N:$N,'4W'!$A:$A,'Apercu activites'!$A11,'4W'!$G:$G,'Apercu activites'!M$3:M$3))</f>
        <v/>
      </c>
      <c r="N11" s="63" t="str">
        <f>IF(SUMIFS('4W'!$I:$I,'4W'!$A:$A,'Apercu activites'!$A11,'4W'!$G:$G,'Apercu activites'!N$3:N$3)=0,"",SUMIFS('4W'!$I:$I,'4W'!$A:$A,'Apercu activites'!$A11,'4W'!$G:$G,'Apercu activites'!N$3:N$3))</f>
        <v/>
      </c>
      <c r="O11" s="63" t="str">
        <f>IF(SUMIFS('4W'!$N:$N,'4W'!$A:$A,'Apercu activites'!$A11,'4W'!$G:$G,'Apercu activites'!O$3:O$3)=0,"",SUMIFS('4W'!$N:$N,'4W'!$A:$A,'Apercu activites'!$A11,'4W'!$G:$G,'Apercu activites'!O$3:O$3))</f>
        <v/>
      </c>
      <c r="P11" s="63" t="str">
        <f>IF(SUMIFS('4W'!$I:$I,'4W'!$A:$A,'Apercu activites'!$A11,'4W'!$G:$G,'Apercu activites'!P$3:P$3)=0,"",SUMIFS('4W'!$I:$I,'4W'!$A:$A,'Apercu activites'!$A11,'4W'!$G:$G,'Apercu activites'!P$3:P$3))</f>
        <v/>
      </c>
      <c r="Q11" s="63" t="str">
        <f>IF(SUMIFS('4W'!$N:$N,'4W'!$A:$A,'Apercu activites'!$A11,'4W'!$G:$G,'Apercu activites'!Q$3:Q$3)=0,"",SUMIFS('4W'!$N:$N,'4W'!$A:$A,'Apercu activites'!$A11,'4W'!$G:$G,'Apercu activites'!Q$3:Q$3))</f>
        <v/>
      </c>
      <c r="R11" s="63" t="str">
        <f>IF(SUMIFS('4W'!$I:$I,'4W'!$A:$A,'Apercu activites'!$A11,'4W'!$G:$G,'Apercu activites'!R$3:R$3)=0,"",SUMIFS('4W'!$I:$I,'4W'!$A:$A,'Apercu activites'!$A11,'4W'!$G:$G,'Apercu activites'!R$3:R$3))</f>
        <v/>
      </c>
      <c r="S11" s="63" t="str">
        <f>IF(SUMIFS('4W'!$N:$N,'4W'!$A:$A,'Apercu activites'!$A11,'4W'!$G:$G,'Apercu activites'!S$3:S$3)=0,"",SUMIFS('4W'!$N:$N,'4W'!$A:$A,'Apercu activites'!$A11,'4W'!$G:$G,'Apercu activites'!S$3:S$3))</f>
        <v/>
      </c>
      <c r="T11" s="63">
        <f>IF(SUMIFS('4W'!$I:$I,'4W'!$A:$A,'Apercu activites'!$A11,'4W'!$G:$G,'Apercu activites'!T$3:T$3)=0,"",SUMIFS('4W'!$I:$I,'4W'!$A:$A,'Apercu activites'!$A11,'4W'!$G:$G,'Apercu activites'!T$3:T$3))</f>
        <v>491</v>
      </c>
      <c r="U11" s="63">
        <f>IF(SUMIFS('4W'!$N:$N,'4W'!$A:$A,'Apercu activites'!$A11,'4W'!$G:$G,'Apercu activites'!U$3:U$3)=0,"",SUMIFS('4W'!$N:$N,'4W'!$A:$A,'Apercu activites'!$A11,'4W'!$G:$G,'Apercu activites'!U$3:U$3))</f>
        <v>501</v>
      </c>
      <c r="V11" s="63" t="str">
        <f>IF(SUMIFS('4W'!$I:$I,'4W'!$A:$A,'Apercu activites'!$A11,'4W'!$G:$G,'Apercu activites'!V$3:V$3)=0,"",SUMIFS('4W'!$I:$I,'4W'!$A:$A,'Apercu activites'!$A11,'4W'!$G:$G,'Apercu activites'!V$3:V$3))</f>
        <v/>
      </c>
      <c r="W11" s="63" t="str">
        <f>IF(SUMIFS('4W'!$N:$N,'4W'!$A:$A,'Apercu activites'!$A11,'4W'!$G:$G,'Apercu activites'!W$3:W$3)=0,"",SUMIFS('4W'!$N:$N,'4W'!$A:$A,'Apercu activites'!$A11,'4W'!$G:$G,'Apercu activites'!W$3:W$3))</f>
        <v/>
      </c>
    </row>
    <row r="12" spans="1:23" x14ac:dyDescent="0.25">
      <c r="A12" s="33" t="s">
        <v>1911</v>
      </c>
      <c r="B12" s="63">
        <f>IF(SUMIFS('4W'!$I:$I,'4W'!$A:$A,'Apercu activites'!$A12,'4W'!$G:$G,'Apercu activites'!B$3:B$3)=0,"",SUMIFS('4W'!$I:$I,'4W'!$A:$A,'Apercu activites'!$A12,'4W'!$G:$G,'Apercu activites'!B$3:B$3))</f>
        <v>2981</v>
      </c>
      <c r="C12" s="63">
        <f>IF(SUMIFS('4W'!$N:$N,'4W'!$A:$A,'Apercu activites'!$A12,'4W'!$G:$G,'Apercu activites'!C$3:C$3)=0,"",SUMIFS('4W'!$N:$N,'4W'!$A:$A,'Apercu activites'!$A12,'4W'!$G:$G,'Apercu activites'!C$3:C$3))</f>
        <v>1917</v>
      </c>
      <c r="D12" s="63" t="str">
        <f>IF(SUMIFS('4W'!$I:$I,'4W'!$A:$A,'Apercu activites'!$A12,'4W'!$G:$G,'Apercu activites'!D$3:D$3)=0,"",SUMIFS('4W'!$I:$I,'4W'!$A:$A,'Apercu activites'!$A12,'4W'!$G:$G,'Apercu activites'!D$3:D$3))</f>
        <v/>
      </c>
      <c r="E12" s="63" t="str">
        <f>IF(SUMIFS('4W'!$N:$N,'4W'!$A:$A,'Apercu activites'!$A12,'4W'!$G:$G,'Apercu activites'!E$3:E$3)=0,"",SUMIFS('4W'!$N:$N,'4W'!$A:$A,'Apercu activites'!$A12,'4W'!$G:$G,'Apercu activites'!E$3:E$3))</f>
        <v/>
      </c>
      <c r="F12" s="63" t="str">
        <f>IF(SUMIFS('4W'!$I:$I,'4W'!$A:$A,'Apercu activites'!$A12,'4W'!$G:$G,'Apercu activites'!F$3:F$3)=0,"",SUMIFS('4W'!$I:$I,'4W'!$A:$A,'Apercu activites'!$A12,'4W'!$G:$G,'Apercu activites'!F$3:F$3))</f>
        <v/>
      </c>
      <c r="G12" s="63" t="str">
        <f>IF(SUMIFS('4W'!$N:$N,'4W'!$A:$A,'Apercu activites'!$A12,'4W'!$G:$G,'Apercu activites'!G$3:G$3)=0,"",SUMIFS('4W'!$N:$N,'4W'!$A:$A,'Apercu activites'!$A12,'4W'!$G:$G,'Apercu activites'!G$3:G$3))</f>
        <v/>
      </c>
      <c r="H12" s="63">
        <f>IF(SUMIFS('4W'!$I:$I,'4W'!$A:$A,'Apercu activites'!$A12,'4W'!$G:$G,'Apercu activites'!H$3:H$3)=0,"",SUMIFS('4W'!$I:$I,'4W'!$A:$A,'Apercu activites'!$A12,'4W'!$G:$G,'Apercu activites'!H$3:H$3))</f>
        <v>343</v>
      </c>
      <c r="I12" s="63">
        <f>IF(SUMIFS('4W'!$N:$N,'4W'!$A:$A,'Apercu activites'!$A12,'4W'!$G:$G,'Apercu activites'!I$3:I$3)=0,"",SUMIFS('4W'!$N:$N,'4W'!$A:$A,'Apercu activites'!$A12,'4W'!$G:$G,'Apercu activites'!I$3:I$3))</f>
        <v>267</v>
      </c>
      <c r="J12" s="63">
        <f>IF(SUMIFS('4W'!$I:$I,'4W'!$A:$A,'Apercu activites'!$A12,'4W'!$G:$G,'Apercu activites'!J$3:J$3)=0,"",SUMIFS('4W'!$I:$I,'4W'!$A:$A,'Apercu activites'!$A12,'4W'!$G:$G,'Apercu activites'!J$3:J$3))</f>
        <v>138</v>
      </c>
      <c r="K12" s="63">
        <f>IF(SUMIFS('4W'!$N:$N,'4W'!$A:$A,'Apercu activites'!$A12,'4W'!$G:$G,'Apercu activites'!K$3:K$3)=0,"",SUMIFS('4W'!$N:$N,'4W'!$A:$A,'Apercu activites'!$A12,'4W'!$G:$G,'Apercu activites'!K$3:K$3))</f>
        <v>138</v>
      </c>
      <c r="L12" s="63" t="str">
        <f>IF(SUMIFS('4W'!$I:$I,'4W'!$A:$A,'Apercu activites'!$A12,'4W'!$G:$G,'Apercu activites'!L$3:L$3)=0,"",SUMIFS('4W'!$I:$I,'4W'!$A:$A,'Apercu activites'!$A12,'4W'!$G:$G,'Apercu activites'!L$3:L$3))</f>
        <v/>
      </c>
      <c r="M12" s="63" t="str">
        <f>IF(SUMIFS('4W'!$N:$N,'4W'!$A:$A,'Apercu activites'!$A12,'4W'!$G:$G,'Apercu activites'!M$3:M$3)=0,"",SUMIFS('4W'!$N:$N,'4W'!$A:$A,'Apercu activites'!$A12,'4W'!$G:$G,'Apercu activites'!M$3:M$3))</f>
        <v/>
      </c>
      <c r="N12" s="63" t="str">
        <f>IF(SUMIFS('4W'!$I:$I,'4W'!$A:$A,'Apercu activites'!$A12,'4W'!$G:$G,'Apercu activites'!N$3:N$3)=0,"",SUMIFS('4W'!$I:$I,'4W'!$A:$A,'Apercu activites'!$A12,'4W'!$G:$G,'Apercu activites'!N$3:N$3))</f>
        <v/>
      </c>
      <c r="O12" s="63" t="str">
        <f>IF(SUMIFS('4W'!$N:$N,'4W'!$A:$A,'Apercu activites'!$A12,'4W'!$G:$G,'Apercu activites'!O$3:O$3)=0,"",SUMIFS('4W'!$N:$N,'4W'!$A:$A,'Apercu activites'!$A12,'4W'!$G:$G,'Apercu activites'!O$3:O$3))</f>
        <v/>
      </c>
      <c r="P12" s="63" t="str">
        <f>IF(SUMIFS('4W'!$I:$I,'4W'!$A:$A,'Apercu activites'!$A12,'4W'!$G:$G,'Apercu activites'!P$3:P$3)=0,"",SUMIFS('4W'!$I:$I,'4W'!$A:$A,'Apercu activites'!$A12,'4W'!$G:$G,'Apercu activites'!P$3:P$3))</f>
        <v/>
      </c>
      <c r="Q12" s="63" t="str">
        <f>IF(SUMIFS('4W'!$N:$N,'4W'!$A:$A,'Apercu activites'!$A12,'4W'!$G:$G,'Apercu activites'!Q$3:Q$3)=0,"",SUMIFS('4W'!$N:$N,'4W'!$A:$A,'Apercu activites'!$A12,'4W'!$G:$G,'Apercu activites'!Q$3:Q$3))</f>
        <v/>
      </c>
      <c r="R12" s="63" t="str">
        <f>IF(SUMIFS('4W'!$I:$I,'4W'!$A:$A,'Apercu activites'!$A12,'4W'!$G:$G,'Apercu activites'!R$3:R$3)=0,"",SUMIFS('4W'!$I:$I,'4W'!$A:$A,'Apercu activites'!$A12,'4W'!$G:$G,'Apercu activites'!R$3:R$3))</f>
        <v/>
      </c>
      <c r="S12" s="63" t="str">
        <f>IF(SUMIFS('4W'!$N:$N,'4W'!$A:$A,'Apercu activites'!$A12,'4W'!$G:$G,'Apercu activites'!S$3:S$3)=0,"",SUMIFS('4W'!$N:$N,'4W'!$A:$A,'Apercu activites'!$A12,'4W'!$G:$G,'Apercu activites'!S$3:S$3))</f>
        <v/>
      </c>
      <c r="T12" s="63" t="str">
        <f>IF(SUMIFS('4W'!$I:$I,'4W'!$A:$A,'Apercu activites'!$A12,'4W'!$G:$G,'Apercu activites'!T$3:T$3)=0,"",SUMIFS('4W'!$I:$I,'4W'!$A:$A,'Apercu activites'!$A12,'4W'!$G:$G,'Apercu activites'!T$3:T$3))</f>
        <v/>
      </c>
      <c r="U12" s="63" t="str">
        <f>IF(SUMIFS('4W'!$N:$N,'4W'!$A:$A,'Apercu activites'!$A12,'4W'!$G:$G,'Apercu activites'!U$3:U$3)=0,"",SUMIFS('4W'!$N:$N,'4W'!$A:$A,'Apercu activites'!$A12,'4W'!$G:$G,'Apercu activites'!U$3:U$3))</f>
        <v/>
      </c>
      <c r="V12" s="63" t="str">
        <f>IF(SUMIFS('4W'!$I:$I,'4W'!$A:$A,'Apercu activites'!$A12,'4W'!$G:$G,'Apercu activites'!V$3:V$3)=0,"",SUMIFS('4W'!$I:$I,'4W'!$A:$A,'Apercu activites'!$A12,'4W'!$G:$G,'Apercu activites'!V$3:V$3))</f>
        <v/>
      </c>
      <c r="W12" s="63" t="str">
        <f>IF(SUMIFS('4W'!$N:$N,'4W'!$A:$A,'Apercu activites'!$A12,'4W'!$G:$G,'Apercu activites'!W$3:W$3)=0,"",SUMIFS('4W'!$N:$N,'4W'!$A:$A,'Apercu activites'!$A12,'4W'!$G:$G,'Apercu activites'!W$3:W$3))</f>
        <v/>
      </c>
    </row>
    <row r="13" spans="1:23" x14ac:dyDescent="0.25">
      <c r="A13" s="33" t="s">
        <v>2248</v>
      </c>
      <c r="B13" s="63">
        <f>IF(SUMIFS('4W'!$I:$I,'4W'!$A:$A,'Apercu activites'!$A13,'4W'!$G:$G,'Apercu activites'!B$3:B$3)=0,"",SUMIFS('4W'!$I:$I,'4W'!$A:$A,'Apercu activites'!$A13,'4W'!$G:$G,'Apercu activites'!B$3:B$3))</f>
        <v>80</v>
      </c>
      <c r="C13" s="63">
        <f>IF(SUMIFS('4W'!$N:$N,'4W'!$A:$A,'Apercu activites'!$A13,'4W'!$G:$G,'Apercu activites'!C$3:C$3)=0,"",SUMIFS('4W'!$N:$N,'4W'!$A:$A,'Apercu activites'!$A13,'4W'!$G:$G,'Apercu activites'!C$3:C$3))</f>
        <v>80</v>
      </c>
      <c r="D13" s="63" t="str">
        <f>IF(SUMIFS('4W'!$I:$I,'4W'!$A:$A,'Apercu activites'!$A13,'4W'!$G:$G,'Apercu activites'!D$3:D$3)=0,"",SUMIFS('4W'!$I:$I,'4W'!$A:$A,'Apercu activites'!$A13,'4W'!$G:$G,'Apercu activites'!D$3:D$3))</f>
        <v/>
      </c>
      <c r="E13" s="63" t="str">
        <f>IF(SUMIFS('4W'!$N:$N,'4W'!$A:$A,'Apercu activites'!$A13,'4W'!$G:$G,'Apercu activites'!E$3:E$3)=0,"",SUMIFS('4W'!$N:$N,'4W'!$A:$A,'Apercu activites'!$A13,'4W'!$G:$G,'Apercu activites'!E$3:E$3))</f>
        <v/>
      </c>
      <c r="F13" s="63" t="str">
        <f>IF(SUMIFS('4W'!$I:$I,'4W'!$A:$A,'Apercu activites'!$A13,'4W'!$G:$G,'Apercu activites'!F$3:F$3)=0,"",SUMIFS('4W'!$I:$I,'4W'!$A:$A,'Apercu activites'!$A13,'4W'!$G:$G,'Apercu activites'!F$3:F$3))</f>
        <v/>
      </c>
      <c r="G13" s="63" t="str">
        <f>IF(SUMIFS('4W'!$N:$N,'4W'!$A:$A,'Apercu activites'!$A13,'4W'!$G:$G,'Apercu activites'!G$3:G$3)=0,"",SUMIFS('4W'!$N:$N,'4W'!$A:$A,'Apercu activites'!$A13,'4W'!$G:$G,'Apercu activites'!G$3:G$3))</f>
        <v/>
      </c>
      <c r="H13" s="63">
        <f>IF(SUMIFS('4W'!$I:$I,'4W'!$A:$A,'Apercu activites'!$A13,'4W'!$G:$G,'Apercu activites'!H$3:H$3)=0,"",SUMIFS('4W'!$I:$I,'4W'!$A:$A,'Apercu activites'!$A13,'4W'!$G:$G,'Apercu activites'!H$3:H$3))</f>
        <v>100</v>
      </c>
      <c r="I13" s="63">
        <f>IF(SUMIFS('4W'!$N:$N,'4W'!$A:$A,'Apercu activites'!$A13,'4W'!$G:$G,'Apercu activites'!I$3:I$3)=0,"",SUMIFS('4W'!$N:$N,'4W'!$A:$A,'Apercu activites'!$A13,'4W'!$G:$G,'Apercu activites'!I$3:I$3))</f>
        <v>80</v>
      </c>
      <c r="J13" s="63" t="str">
        <f>IF(SUMIFS('4W'!$I:$I,'4W'!$A:$A,'Apercu activites'!$A13,'4W'!$G:$G,'Apercu activites'!J$3:J$3)=0,"",SUMIFS('4W'!$I:$I,'4W'!$A:$A,'Apercu activites'!$A13,'4W'!$G:$G,'Apercu activites'!J$3:J$3))</f>
        <v/>
      </c>
      <c r="K13" s="63" t="str">
        <f>IF(SUMIFS('4W'!$N:$N,'4W'!$A:$A,'Apercu activites'!$A13,'4W'!$G:$G,'Apercu activites'!K$3:K$3)=0,"",SUMIFS('4W'!$N:$N,'4W'!$A:$A,'Apercu activites'!$A13,'4W'!$G:$G,'Apercu activites'!K$3:K$3))</f>
        <v/>
      </c>
      <c r="L13" s="63" t="str">
        <f>IF(SUMIFS('4W'!$I:$I,'4W'!$A:$A,'Apercu activites'!$A13,'4W'!$G:$G,'Apercu activites'!L$3:L$3)=0,"",SUMIFS('4W'!$I:$I,'4W'!$A:$A,'Apercu activites'!$A13,'4W'!$G:$G,'Apercu activites'!L$3:L$3))</f>
        <v/>
      </c>
      <c r="M13" s="63" t="str">
        <f>IF(SUMIFS('4W'!$N:$N,'4W'!$A:$A,'Apercu activites'!$A13,'4W'!$G:$G,'Apercu activites'!M$3:M$3)=0,"",SUMIFS('4W'!$N:$N,'4W'!$A:$A,'Apercu activites'!$A13,'4W'!$G:$G,'Apercu activites'!M$3:M$3))</f>
        <v/>
      </c>
      <c r="N13" s="63" t="str">
        <f>IF(SUMIFS('4W'!$I:$I,'4W'!$A:$A,'Apercu activites'!$A13,'4W'!$G:$G,'Apercu activites'!N$3:N$3)=0,"",SUMIFS('4W'!$I:$I,'4W'!$A:$A,'Apercu activites'!$A13,'4W'!$G:$G,'Apercu activites'!N$3:N$3))</f>
        <v/>
      </c>
      <c r="O13" s="63" t="str">
        <f>IF(SUMIFS('4W'!$N:$N,'4W'!$A:$A,'Apercu activites'!$A13,'4W'!$G:$G,'Apercu activites'!O$3:O$3)=0,"",SUMIFS('4W'!$N:$N,'4W'!$A:$A,'Apercu activites'!$A13,'4W'!$G:$G,'Apercu activites'!O$3:O$3))</f>
        <v/>
      </c>
      <c r="P13" s="63" t="str">
        <f>IF(SUMIFS('4W'!$I:$I,'4W'!$A:$A,'Apercu activites'!$A13,'4W'!$G:$G,'Apercu activites'!P$3:P$3)=0,"",SUMIFS('4W'!$I:$I,'4W'!$A:$A,'Apercu activites'!$A13,'4W'!$G:$G,'Apercu activites'!P$3:P$3))</f>
        <v/>
      </c>
      <c r="Q13" s="63" t="str">
        <f>IF(SUMIFS('4W'!$N:$N,'4W'!$A:$A,'Apercu activites'!$A13,'4W'!$G:$G,'Apercu activites'!Q$3:Q$3)=0,"",SUMIFS('4W'!$N:$N,'4W'!$A:$A,'Apercu activites'!$A13,'4W'!$G:$G,'Apercu activites'!Q$3:Q$3))</f>
        <v/>
      </c>
      <c r="R13" s="63" t="str">
        <f>IF(SUMIFS('4W'!$I:$I,'4W'!$A:$A,'Apercu activites'!$A13,'4W'!$G:$G,'Apercu activites'!R$3:R$3)=0,"",SUMIFS('4W'!$I:$I,'4W'!$A:$A,'Apercu activites'!$A13,'4W'!$G:$G,'Apercu activites'!R$3:R$3))</f>
        <v/>
      </c>
      <c r="S13" s="63" t="str">
        <f>IF(SUMIFS('4W'!$N:$N,'4W'!$A:$A,'Apercu activites'!$A13,'4W'!$G:$G,'Apercu activites'!S$3:S$3)=0,"",SUMIFS('4W'!$N:$N,'4W'!$A:$A,'Apercu activites'!$A13,'4W'!$G:$G,'Apercu activites'!S$3:S$3))</f>
        <v/>
      </c>
      <c r="T13" s="63" t="str">
        <f>IF(SUMIFS('4W'!$I:$I,'4W'!$A:$A,'Apercu activites'!$A13,'4W'!$G:$G,'Apercu activites'!T$3:T$3)=0,"",SUMIFS('4W'!$I:$I,'4W'!$A:$A,'Apercu activites'!$A13,'4W'!$G:$G,'Apercu activites'!T$3:T$3))</f>
        <v/>
      </c>
      <c r="U13" s="63" t="str">
        <f>IF(SUMIFS('4W'!$N:$N,'4W'!$A:$A,'Apercu activites'!$A13,'4W'!$G:$G,'Apercu activites'!U$3:U$3)=0,"",SUMIFS('4W'!$N:$N,'4W'!$A:$A,'Apercu activites'!$A13,'4W'!$G:$G,'Apercu activites'!U$3:U$3))</f>
        <v/>
      </c>
      <c r="V13" s="63" t="str">
        <f>IF(SUMIFS('4W'!$I:$I,'4W'!$A:$A,'Apercu activites'!$A13,'4W'!$G:$G,'Apercu activites'!V$3:V$3)=0,"",SUMIFS('4W'!$I:$I,'4W'!$A:$A,'Apercu activites'!$A13,'4W'!$G:$G,'Apercu activites'!V$3:V$3))</f>
        <v/>
      </c>
      <c r="W13" s="63" t="str">
        <f>IF(SUMIFS('4W'!$N:$N,'4W'!$A:$A,'Apercu activites'!$A13,'4W'!$G:$G,'Apercu activites'!W$3:W$3)=0,"",SUMIFS('4W'!$N:$N,'4W'!$A:$A,'Apercu activites'!$A13,'4W'!$G:$G,'Apercu activites'!W$3:W$3))</f>
        <v/>
      </c>
    </row>
    <row r="14" spans="1:23" x14ac:dyDescent="0.25">
      <c r="A14" s="33" t="s">
        <v>2078</v>
      </c>
      <c r="B14" s="63">
        <f>IF(SUMIFS('4W'!$I:$I,'4W'!$A:$A,'Apercu activites'!$A14,'4W'!$G:$G,'Apercu activites'!B$3:B$3)=0,"",SUMIFS('4W'!$I:$I,'4W'!$A:$A,'Apercu activites'!$A14,'4W'!$G:$G,'Apercu activites'!B$3:B$3))</f>
        <v>980</v>
      </c>
      <c r="C14" s="63">
        <f>IF(SUMIFS('4W'!$N:$N,'4W'!$A:$A,'Apercu activites'!$A14,'4W'!$G:$G,'Apercu activites'!C$3:C$3)=0,"",SUMIFS('4W'!$N:$N,'4W'!$A:$A,'Apercu activites'!$A14,'4W'!$G:$G,'Apercu activites'!C$3:C$3))</f>
        <v>980</v>
      </c>
      <c r="D14" s="63" t="str">
        <f>IF(SUMIFS('4W'!$I:$I,'4W'!$A:$A,'Apercu activites'!$A14,'4W'!$G:$G,'Apercu activites'!D$3:D$3)=0,"",SUMIFS('4W'!$I:$I,'4W'!$A:$A,'Apercu activites'!$A14,'4W'!$G:$G,'Apercu activites'!D$3:D$3))</f>
        <v/>
      </c>
      <c r="E14" s="63">
        <f>IF(SUMIFS('4W'!$N:$N,'4W'!$A:$A,'Apercu activites'!$A14,'4W'!$G:$G,'Apercu activites'!E$3:E$3)=0,"",SUMIFS('4W'!$N:$N,'4W'!$A:$A,'Apercu activites'!$A14,'4W'!$G:$G,'Apercu activites'!E$3:E$3))</f>
        <v>180</v>
      </c>
      <c r="F14" s="63" t="str">
        <f>IF(SUMIFS('4W'!$I:$I,'4W'!$A:$A,'Apercu activites'!$A14,'4W'!$G:$G,'Apercu activites'!F$3:F$3)=0,"",SUMIFS('4W'!$I:$I,'4W'!$A:$A,'Apercu activites'!$A14,'4W'!$G:$G,'Apercu activites'!F$3:F$3))</f>
        <v/>
      </c>
      <c r="G14" s="63" t="str">
        <f>IF(SUMIFS('4W'!$N:$N,'4W'!$A:$A,'Apercu activites'!$A14,'4W'!$G:$G,'Apercu activites'!G$3:G$3)=0,"",SUMIFS('4W'!$N:$N,'4W'!$A:$A,'Apercu activites'!$A14,'4W'!$G:$G,'Apercu activites'!G$3:G$3))</f>
        <v/>
      </c>
      <c r="H14" s="63" t="str">
        <f>IF(SUMIFS('4W'!$I:$I,'4W'!$A:$A,'Apercu activites'!$A14,'4W'!$G:$G,'Apercu activites'!H$3:H$3)=0,"",SUMIFS('4W'!$I:$I,'4W'!$A:$A,'Apercu activites'!$A14,'4W'!$G:$G,'Apercu activites'!H$3:H$3))</f>
        <v/>
      </c>
      <c r="I14" s="63" t="str">
        <f>IF(SUMIFS('4W'!$N:$N,'4W'!$A:$A,'Apercu activites'!$A14,'4W'!$G:$G,'Apercu activites'!I$3:I$3)=0,"",SUMIFS('4W'!$N:$N,'4W'!$A:$A,'Apercu activites'!$A14,'4W'!$G:$G,'Apercu activites'!I$3:I$3))</f>
        <v/>
      </c>
      <c r="J14" s="63" t="str">
        <f>IF(SUMIFS('4W'!$I:$I,'4W'!$A:$A,'Apercu activites'!$A14,'4W'!$G:$G,'Apercu activites'!J$3:J$3)=0,"",SUMIFS('4W'!$I:$I,'4W'!$A:$A,'Apercu activites'!$A14,'4W'!$G:$G,'Apercu activites'!J$3:J$3))</f>
        <v/>
      </c>
      <c r="K14" s="63" t="str">
        <f>IF(SUMIFS('4W'!$N:$N,'4W'!$A:$A,'Apercu activites'!$A14,'4W'!$G:$G,'Apercu activites'!K$3:K$3)=0,"",SUMIFS('4W'!$N:$N,'4W'!$A:$A,'Apercu activites'!$A14,'4W'!$G:$G,'Apercu activites'!K$3:K$3))</f>
        <v/>
      </c>
      <c r="L14" s="63" t="str">
        <f>IF(SUMIFS('4W'!$I:$I,'4W'!$A:$A,'Apercu activites'!$A14,'4W'!$G:$G,'Apercu activites'!L$3:L$3)=0,"",SUMIFS('4W'!$I:$I,'4W'!$A:$A,'Apercu activites'!$A14,'4W'!$G:$G,'Apercu activites'!L$3:L$3))</f>
        <v/>
      </c>
      <c r="M14" s="63" t="str">
        <f>IF(SUMIFS('4W'!$N:$N,'4W'!$A:$A,'Apercu activites'!$A14,'4W'!$G:$G,'Apercu activites'!M$3:M$3)=0,"",SUMIFS('4W'!$N:$N,'4W'!$A:$A,'Apercu activites'!$A14,'4W'!$G:$G,'Apercu activites'!M$3:M$3))</f>
        <v/>
      </c>
      <c r="N14" s="63" t="str">
        <f>IF(SUMIFS('4W'!$I:$I,'4W'!$A:$A,'Apercu activites'!$A14,'4W'!$G:$G,'Apercu activites'!N$3:N$3)=0,"",SUMIFS('4W'!$I:$I,'4W'!$A:$A,'Apercu activites'!$A14,'4W'!$G:$G,'Apercu activites'!N$3:N$3))</f>
        <v/>
      </c>
      <c r="O14" s="63" t="str">
        <f>IF(SUMIFS('4W'!$N:$N,'4W'!$A:$A,'Apercu activites'!$A14,'4W'!$G:$G,'Apercu activites'!O$3:O$3)=0,"",SUMIFS('4W'!$N:$N,'4W'!$A:$A,'Apercu activites'!$A14,'4W'!$G:$G,'Apercu activites'!O$3:O$3))</f>
        <v/>
      </c>
      <c r="P14" s="63" t="str">
        <f>IF(SUMIFS('4W'!$I:$I,'4W'!$A:$A,'Apercu activites'!$A14,'4W'!$G:$G,'Apercu activites'!P$3:P$3)=0,"",SUMIFS('4W'!$I:$I,'4W'!$A:$A,'Apercu activites'!$A14,'4W'!$G:$G,'Apercu activites'!P$3:P$3))</f>
        <v/>
      </c>
      <c r="Q14" s="63" t="str">
        <f>IF(SUMIFS('4W'!$N:$N,'4W'!$A:$A,'Apercu activites'!$A14,'4W'!$G:$G,'Apercu activites'!Q$3:Q$3)=0,"",SUMIFS('4W'!$N:$N,'4W'!$A:$A,'Apercu activites'!$A14,'4W'!$G:$G,'Apercu activites'!Q$3:Q$3))</f>
        <v/>
      </c>
      <c r="R14" s="63" t="str">
        <f>IF(SUMIFS('4W'!$I:$I,'4W'!$A:$A,'Apercu activites'!$A14,'4W'!$G:$G,'Apercu activites'!R$3:R$3)=0,"",SUMIFS('4W'!$I:$I,'4W'!$A:$A,'Apercu activites'!$A14,'4W'!$G:$G,'Apercu activites'!R$3:R$3))</f>
        <v/>
      </c>
      <c r="S14" s="63" t="str">
        <f>IF(SUMIFS('4W'!$N:$N,'4W'!$A:$A,'Apercu activites'!$A14,'4W'!$G:$G,'Apercu activites'!S$3:S$3)=0,"",SUMIFS('4W'!$N:$N,'4W'!$A:$A,'Apercu activites'!$A14,'4W'!$G:$G,'Apercu activites'!S$3:S$3))</f>
        <v/>
      </c>
      <c r="T14" s="63" t="str">
        <f>IF(SUMIFS('4W'!$I:$I,'4W'!$A:$A,'Apercu activites'!$A14,'4W'!$G:$G,'Apercu activites'!T$3:T$3)=0,"",SUMIFS('4W'!$I:$I,'4W'!$A:$A,'Apercu activites'!$A14,'4W'!$G:$G,'Apercu activites'!T$3:T$3))</f>
        <v/>
      </c>
      <c r="U14" s="63" t="str">
        <f>IF(SUMIFS('4W'!$N:$N,'4W'!$A:$A,'Apercu activites'!$A14,'4W'!$G:$G,'Apercu activites'!U$3:U$3)=0,"",SUMIFS('4W'!$N:$N,'4W'!$A:$A,'Apercu activites'!$A14,'4W'!$G:$G,'Apercu activites'!U$3:U$3))</f>
        <v/>
      </c>
      <c r="V14" s="63" t="str">
        <f>IF(SUMIFS('4W'!$I:$I,'4W'!$A:$A,'Apercu activites'!$A14,'4W'!$G:$G,'Apercu activites'!V$3:V$3)=0,"",SUMIFS('4W'!$I:$I,'4W'!$A:$A,'Apercu activites'!$A14,'4W'!$G:$G,'Apercu activites'!V$3:V$3))</f>
        <v/>
      </c>
      <c r="W14" s="63" t="str">
        <f>IF(SUMIFS('4W'!$N:$N,'4W'!$A:$A,'Apercu activites'!$A14,'4W'!$G:$G,'Apercu activites'!W$3:W$3)=0,"",SUMIFS('4W'!$N:$N,'4W'!$A:$A,'Apercu activites'!$A14,'4W'!$G:$G,'Apercu activites'!W$3:W$3))</f>
        <v/>
      </c>
    </row>
    <row r="15" spans="1:23" x14ac:dyDescent="0.25">
      <c r="A15" s="33" t="s">
        <v>2226</v>
      </c>
      <c r="B15" s="63">
        <f>IF(SUMIFS('4W'!$I:$I,'4W'!$A:$A,'Apercu activites'!$A15,'4W'!$G:$G,'Apercu activites'!B$3:B$3)=0,"",SUMIFS('4W'!$I:$I,'4W'!$A:$A,'Apercu activites'!$A15,'4W'!$G:$G,'Apercu activites'!B$3:B$3))</f>
        <v>397</v>
      </c>
      <c r="C15" s="63">
        <f>IF(SUMIFS('4W'!$N:$N,'4W'!$A:$A,'Apercu activites'!$A15,'4W'!$G:$G,'Apercu activites'!C$3:C$3)=0,"",SUMIFS('4W'!$N:$N,'4W'!$A:$A,'Apercu activites'!$A15,'4W'!$G:$G,'Apercu activites'!C$3:C$3))</f>
        <v>397</v>
      </c>
      <c r="D15" s="63" t="str">
        <f>IF(SUMIFS('4W'!$I:$I,'4W'!$A:$A,'Apercu activites'!$A15,'4W'!$G:$G,'Apercu activites'!D$3:D$3)=0,"",SUMIFS('4W'!$I:$I,'4W'!$A:$A,'Apercu activites'!$A15,'4W'!$G:$G,'Apercu activites'!D$3:D$3))</f>
        <v/>
      </c>
      <c r="E15" s="63" t="str">
        <f>IF(SUMIFS('4W'!$N:$N,'4W'!$A:$A,'Apercu activites'!$A15,'4W'!$G:$G,'Apercu activites'!E$3:E$3)=0,"",SUMIFS('4W'!$N:$N,'4W'!$A:$A,'Apercu activites'!$A15,'4W'!$G:$G,'Apercu activites'!E$3:E$3))</f>
        <v/>
      </c>
      <c r="F15" s="63" t="str">
        <f>IF(SUMIFS('4W'!$I:$I,'4W'!$A:$A,'Apercu activites'!$A15,'4W'!$G:$G,'Apercu activites'!F$3:F$3)=0,"",SUMIFS('4W'!$I:$I,'4W'!$A:$A,'Apercu activites'!$A15,'4W'!$G:$G,'Apercu activites'!F$3:F$3))</f>
        <v/>
      </c>
      <c r="G15" s="63" t="str">
        <f>IF(SUMIFS('4W'!$N:$N,'4W'!$A:$A,'Apercu activites'!$A15,'4W'!$G:$G,'Apercu activites'!G$3:G$3)=0,"",SUMIFS('4W'!$N:$N,'4W'!$A:$A,'Apercu activites'!$A15,'4W'!$G:$G,'Apercu activites'!G$3:G$3))</f>
        <v/>
      </c>
      <c r="H15" s="63">
        <f>IF(SUMIFS('4W'!$I:$I,'4W'!$A:$A,'Apercu activites'!$A15,'4W'!$G:$G,'Apercu activites'!H$3:H$3)=0,"",SUMIFS('4W'!$I:$I,'4W'!$A:$A,'Apercu activites'!$A15,'4W'!$G:$G,'Apercu activites'!H$3:H$3))</f>
        <v>397</v>
      </c>
      <c r="I15" s="63">
        <f>IF(SUMIFS('4W'!$N:$N,'4W'!$A:$A,'Apercu activites'!$A15,'4W'!$G:$G,'Apercu activites'!I$3:I$3)=0,"",SUMIFS('4W'!$N:$N,'4W'!$A:$A,'Apercu activites'!$A15,'4W'!$G:$G,'Apercu activites'!I$3:I$3))</f>
        <v>397</v>
      </c>
      <c r="J15" s="63">
        <f>IF(SUMIFS('4W'!$I:$I,'4W'!$A:$A,'Apercu activites'!$A15,'4W'!$G:$G,'Apercu activites'!J$3:J$3)=0,"",SUMIFS('4W'!$I:$I,'4W'!$A:$A,'Apercu activites'!$A15,'4W'!$G:$G,'Apercu activites'!J$3:J$3))</f>
        <v>397</v>
      </c>
      <c r="K15" s="63">
        <f>IF(SUMIFS('4W'!$N:$N,'4W'!$A:$A,'Apercu activites'!$A15,'4W'!$G:$G,'Apercu activites'!K$3:K$3)=0,"",SUMIFS('4W'!$N:$N,'4W'!$A:$A,'Apercu activites'!$A15,'4W'!$G:$G,'Apercu activites'!K$3:K$3))</f>
        <v>397</v>
      </c>
      <c r="L15" s="63" t="str">
        <f>IF(SUMIFS('4W'!$I:$I,'4W'!$A:$A,'Apercu activites'!$A15,'4W'!$G:$G,'Apercu activites'!L$3:L$3)=0,"",SUMIFS('4W'!$I:$I,'4W'!$A:$A,'Apercu activites'!$A15,'4W'!$G:$G,'Apercu activites'!L$3:L$3))</f>
        <v/>
      </c>
      <c r="M15" s="63" t="str">
        <f>IF(SUMIFS('4W'!$N:$N,'4W'!$A:$A,'Apercu activites'!$A15,'4W'!$G:$G,'Apercu activites'!M$3:M$3)=0,"",SUMIFS('4W'!$N:$N,'4W'!$A:$A,'Apercu activites'!$A15,'4W'!$G:$G,'Apercu activites'!M$3:M$3))</f>
        <v/>
      </c>
      <c r="N15" s="63" t="str">
        <f>IF(SUMIFS('4W'!$I:$I,'4W'!$A:$A,'Apercu activites'!$A15,'4W'!$G:$G,'Apercu activites'!N$3:N$3)=0,"",SUMIFS('4W'!$I:$I,'4W'!$A:$A,'Apercu activites'!$A15,'4W'!$G:$G,'Apercu activites'!N$3:N$3))</f>
        <v/>
      </c>
      <c r="O15" s="63" t="str">
        <f>IF(SUMIFS('4W'!$N:$N,'4W'!$A:$A,'Apercu activites'!$A15,'4W'!$G:$G,'Apercu activites'!O$3:O$3)=0,"",SUMIFS('4W'!$N:$N,'4W'!$A:$A,'Apercu activites'!$A15,'4W'!$G:$G,'Apercu activites'!O$3:O$3))</f>
        <v/>
      </c>
      <c r="P15" s="63" t="str">
        <f>IF(SUMIFS('4W'!$I:$I,'4W'!$A:$A,'Apercu activites'!$A15,'4W'!$G:$G,'Apercu activites'!P$3:P$3)=0,"",SUMIFS('4W'!$I:$I,'4W'!$A:$A,'Apercu activites'!$A15,'4W'!$G:$G,'Apercu activites'!P$3:P$3))</f>
        <v/>
      </c>
      <c r="Q15" s="63" t="str">
        <f>IF(SUMIFS('4W'!$N:$N,'4W'!$A:$A,'Apercu activites'!$A15,'4W'!$G:$G,'Apercu activites'!Q$3:Q$3)=0,"",SUMIFS('4W'!$N:$N,'4W'!$A:$A,'Apercu activites'!$A15,'4W'!$G:$G,'Apercu activites'!Q$3:Q$3))</f>
        <v/>
      </c>
      <c r="R15" s="63" t="str">
        <f>IF(SUMIFS('4W'!$I:$I,'4W'!$A:$A,'Apercu activites'!$A15,'4W'!$G:$G,'Apercu activites'!R$3:R$3)=0,"",SUMIFS('4W'!$I:$I,'4W'!$A:$A,'Apercu activites'!$A15,'4W'!$G:$G,'Apercu activites'!R$3:R$3))</f>
        <v/>
      </c>
      <c r="S15" s="63" t="str">
        <f>IF(SUMIFS('4W'!$N:$N,'4W'!$A:$A,'Apercu activites'!$A15,'4W'!$G:$G,'Apercu activites'!S$3:S$3)=0,"",SUMIFS('4W'!$N:$N,'4W'!$A:$A,'Apercu activites'!$A15,'4W'!$G:$G,'Apercu activites'!S$3:S$3))</f>
        <v/>
      </c>
      <c r="T15" s="63" t="str">
        <f>IF(SUMIFS('4W'!$I:$I,'4W'!$A:$A,'Apercu activites'!$A15,'4W'!$G:$G,'Apercu activites'!T$3:T$3)=0,"",SUMIFS('4W'!$I:$I,'4W'!$A:$A,'Apercu activites'!$A15,'4W'!$G:$G,'Apercu activites'!T$3:T$3))</f>
        <v/>
      </c>
      <c r="U15" s="63" t="str">
        <f>IF(SUMIFS('4W'!$N:$N,'4W'!$A:$A,'Apercu activites'!$A15,'4W'!$G:$G,'Apercu activites'!U$3:U$3)=0,"",SUMIFS('4W'!$N:$N,'4W'!$A:$A,'Apercu activites'!$A15,'4W'!$G:$G,'Apercu activites'!U$3:U$3))</f>
        <v/>
      </c>
      <c r="V15" s="63" t="str">
        <f>IF(SUMIFS('4W'!$I:$I,'4W'!$A:$A,'Apercu activites'!$A15,'4W'!$G:$G,'Apercu activites'!V$3:V$3)=0,"",SUMIFS('4W'!$I:$I,'4W'!$A:$A,'Apercu activites'!$A15,'4W'!$G:$G,'Apercu activites'!V$3:V$3))</f>
        <v/>
      </c>
      <c r="W15" s="63" t="str">
        <f>IF(SUMIFS('4W'!$N:$N,'4W'!$A:$A,'Apercu activites'!$A15,'4W'!$G:$G,'Apercu activites'!W$3:W$3)=0,"",SUMIFS('4W'!$N:$N,'4W'!$A:$A,'Apercu activites'!$A15,'4W'!$G:$G,'Apercu activites'!W$3:W$3))</f>
        <v/>
      </c>
    </row>
    <row r="16" spans="1:23" x14ac:dyDescent="0.25">
      <c r="A16" s="33" t="s">
        <v>2047</v>
      </c>
      <c r="B16" s="63">
        <f>IF(SUMIFS('4W'!$I:$I,'4W'!$A:$A,'Apercu activites'!$A16,'4W'!$G:$G,'Apercu activites'!B$3:B$3)=0,"",SUMIFS('4W'!$I:$I,'4W'!$A:$A,'Apercu activites'!$A16,'4W'!$G:$G,'Apercu activites'!B$3:B$3))</f>
        <v>107</v>
      </c>
      <c r="C16" s="63">
        <f>IF(SUMIFS('4W'!$N:$N,'4W'!$A:$A,'Apercu activites'!$A16,'4W'!$G:$G,'Apercu activites'!C$3:C$3)=0,"",SUMIFS('4W'!$N:$N,'4W'!$A:$A,'Apercu activites'!$A16,'4W'!$G:$G,'Apercu activites'!C$3:C$3))</f>
        <v>107</v>
      </c>
      <c r="D16" s="63" t="str">
        <f>IF(SUMIFS('4W'!$I:$I,'4W'!$A:$A,'Apercu activites'!$A16,'4W'!$G:$G,'Apercu activites'!D$3:D$3)=0,"",SUMIFS('4W'!$I:$I,'4W'!$A:$A,'Apercu activites'!$A16,'4W'!$G:$G,'Apercu activites'!D$3:D$3))</f>
        <v/>
      </c>
      <c r="E16" s="63" t="str">
        <f>IF(SUMIFS('4W'!$N:$N,'4W'!$A:$A,'Apercu activites'!$A16,'4W'!$G:$G,'Apercu activites'!E$3:E$3)=0,"",SUMIFS('4W'!$N:$N,'4W'!$A:$A,'Apercu activites'!$A16,'4W'!$G:$G,'Apercu activites'!E$3:E$3))</f>
        <v/>
      </c>
      <c r="F16" s="63" t="str">
        <f>IF(SUMIFS('4W'!$I:$I,'4W'!$A:$A,'Apercu activites'!$A16,'4W'!$G:$G,'Apercu activites'!F$3:F$3)=0,"",SUMIFS('4W'!$I:$I,'4W'!$A:$A,'Apercu activites'!$A16,'4W'!$G:$G,'Apercu activites'!F$3:F$3))</f>
        <v/>
      </c>
      <c r="G16" s="63" t="str">
        <f>IF(SUMIFS('4W'!$N:$N,'4W'!$A:$A,'Apercu activites'!$A16,'4W'!$G:$G,'Apercu activites'!G$3:G$3)=0,"",SUMIFS('4W'!$N:$N,'4W'!$A:$A,'Apercu activites'!$A16,'4W'!$G:$G,'Apercu activites'!G$3:G$3))</f>
        <v/>
      </c>
      <c r="H16" s="63">
        <f>IF(SUMIFS('4W'!$I:$I,'4W'!$A:$A,'Apercu activites'!$A16,'4W'!$G:$G,'Apercu activites'!H$3:H$3)=0,"",SUMIFS('4W'!$I:$I,'4W'!$A:$A,'Apercu activites'!$A16,'4W'!$G:$G,'Apercu activites'!H$3:H$3))</f>
        <v>107</v>
      </c>
      <c r="I16" s="63">
        <f>IF(SUMIFS('4W'!$N:$N,'4W'!$A:$A,'Apercu activites'!$A16,'4W'!$G:$G,'Apercu activites'!I$3:I$3)=0,"",SUMIFS('4W'!$N:$N,'4W'!$A:$A,'Apercu activites'!$A16,'4W'!$G:$G,'Apercu activites'!I$3:I$3))</f>
        <v>107</v>
      </c>
      <c r="J16" s="63">
        <f>IF(SUMIFS('4W'!$I:$I,'4W'!$A:$A,'Apercu activites'!$A16,'4W'!$G:$G,'Apercu activites'!J$3:J$3)=0,"",SUMIFS('4W'!$I:$I,'4W'!$A:$A,'Apercu activites'!$A16,'4W'!$G:$G,'Apercu activites'!J$3:J$3))</f>
        <v>107</v>
      </c>
      <c r="K16" s="63">
        <f>IF(SUMIFS('4W'!$N:$N,'4W'!$A:$A,'Apercu activites'!$A16,'4W'!$G:$G,'Apercu activites'!K$3:K$3)=0,"",SUMIFS('4W'!$N:$N,'4W'!$A:$A,'Apercu activites'!$A16,'4W'!$G:$G,'Apercu activites'!K$3:K$3))</f>
        <v>107</v>
      </c>
      <c r="L16" s="63" t="str">
        <f>IF(SUMIFS('4W'!$I:$I,'4W'!$A:$A,'Apercu activites'!$A16,'4W'!$G:$G,'Apercu activites'!L$3:L$3)=0,"",SUMIFS('4W'!$I:$I,'4W'!$A:$A,'Apercu activites'!$A16,'4W'!$G:$G,'Apercu activites'!L$3:L$3))</f>
        <v/>
      </c>
      <c r="M16" s="63" t="str">
        <f>IF(SUMIFS('4W'!$N:$N,'4W'!$A:$A,'Apercu activites'!$A16,'4W'!$G:$G,'Apercu activites'!M$3:M$3)=0,"",SUMIFS('4W'!$N:$N,'4W'!$A:$A,'Apercu activites'!$A16,'4W'!$G:$G,'Apercu activites'!M$3:M$3))</f>
        <v/>
      </c>
      <c r="N16" s="63" t="str">
        <f>IF(SUMIFS('4W'!$I:$I,'4W'!$A:$A,'Apercu activites'!$A16,'4W'!$G:$G,'Apercu activites'!N$3:N$3)=0,"",SUMIFS('4W'!$I:$I,'4W'!$A:$A,'Apercu activites'!$A16,'4W'!$G:$G,'Apercu activites'!N$3:N$3))</f>
        <v/>
      </c>
      <c r="O16" s="63" t="str">
        <f>IF(SUMIFS('4W'!$N:$N,'4W'!$A:$A,'Apercu activites'!$A16,'4W'!$G:$G,'Apercu activites'!O$3:O$3)=0,"",SUMIFS('4W'!$N:$N,'4W'!$A:$A,'Apercu activites'!$A16,'4W'!$G:$G,'Apercu activites'!O$3:O$3))</f>
        <v/>
      </c>
      <c r="P16" s="63" t="str">
        <f>IF(SUMIFS('4W'!$I:$I,'4W'!$A:$A,'Apercu activites'!$A16,'4W'!$G:$G,'Apercu activites'!P$3:P$3)=0,"",SUMIFS('4W'!$I:$I,'4W'!$A:$A,'Apercu activites'!$A16,'4W'!$G:$G,'Apercu activites'!P$3:P$3))</f>
        <v/>
      </c>
      <c r="Q16" s="63" t="str">
        <f>IF(SUMIFS('4W'!$N:$N,'4W'!$A:$A,'Apercu activites'!$A16,'4W'!$G:$G,'Apercu activites'!Q$3:Q$3)=0,"",SUMIFS('4W'!$N:$N,'4W'!$A:$A,'Apercu activites'!$A16,'4W'!$G:$G,'Apercu activites'!Q$3:Q$3))</f>
        <v/>
      </c>
      <c r="R16" s="63" t="str">
        <f>IF(SUMIFS('4W'!$I:$I,'4W'!$A:$A,'Apercu activites'!$A16,'4W'!$G:$G,'Apercu activites'!R$3:R$3)=0,"",SUMIFS('4W'!$I:$I,'4W'!$A:$A,'Apercu activites'!$A16,'4W'!$G:$G,'Apercu activites'!R$3:R$3))</f>
        <v/>
      </c>
      <c r="S16" s="63" t="str">
        <f>IF(SUMIFS('4W'!$N:$N,'4W'!$A:$A,'Apercu activites'!$A16,'4W'!$G:$G,'Apercu activites'!S$3:S$3)=0,"",SUMIFS('4W'!$N:$N,'4W'!$A:$A,'Apercu activites'!$A16,'4W'!$G:$G,'Apercu activites'!S$3:S$3))</f>
        <v/>
      </c>
      <c r="T16" s="63" t="str">
        <f>IF(SUMIFS('4W'!$I:$I,'4W'!$A:$A,'Apercu activites'!$A16,'4W'!$G:$G,'Apercu activites'!T$3:T$3)=0,"",SUMIFS('4W'!$I:$I,'4W'!$A:$A,'Apercu activites'!$A16,'4W'!$G:$G,'Apercu activites'!T$3:T$3))</f>
        <v/>
      </c>
      <c r="U16" s="63" t="str">
        <f>IF(SUMIFS('4W'!$N:$N,'4W'!$A:$A,'Apercu activites'!$A16,'4W'!$G:$G,'Apercu activites'!U$3:U$3)=0,"",SUMIFS('4W'!$N:$N,'4W'!$A:$A,'Apercu activites'!$A16,'4W'!$G:$G,'Apercu activites'!U$3:U$3))</f>
        <v/>
      </c>
      <c r="V16" s="63" t="str">
        <f>IF(SUMIFS('4W'!$I:$I,'4W'!$A:$A,'Apercu activites'!$A16,'4W'!$G:$G,'Apercu activites'!V$3:V$3)=0,"",SUMIFS('4W'!$I:$I,'4W'!$A:$A,'Apercu activites'!$A16,'4W'!$G:$G,'Apercu activites'!V$3:V$3))</f>
        <v/>
      </c>
      <c r="W16" s="63" t="str">
        <f>IF(SUMIFS('4W'!$N:$N,'4W'!$A:$A,'Apercu activites'!$A16,'4W'!$G:$G,'Apercu activites'!W$3:W$3)=0,"",SUMIFS('4W'!$N:$N,'4W'!$A:$A,'Apercu activites'!$A16,'4W'!$G:$G,'Apercu activites'!W$3:W$3))</f>
        <v/>
      </c>
    </row>
    <row r="17" spans="1:23" x14ac:dyDescent="0.25">
      <c r="A17" s="33" t="s">
        <v>2238</v>
      </c>
      <c r="B17" s="63">
        <f>IF(SUMIFS('4W'!$I:$I,'4W'!$A:$A,'Apercu activites'!$A17,'4W'!$G:$G,'Apercu activites'!B$3:B$3)=0,"",SUMIFS('4W'!$I:$I,'4W'!$A:$A,'Apercu activites'!$A17,'4W'!$G:$G,'Apercu activites'!B$3:B$3))</f>
        <v>7657</v>
      </c>
      <c r="C17" s="63">
        <f>IF(SUMIFS('4W'!$N:$N,'4W'!$A:$A,'Apercu activites'!$A17,'4W'!$G:$G,'Apercu activites'!C$3:C$3)=0,"",SUMIFS('4W'!$N:$N,'4W'!$A:$A,'Apercu activites'!$A17,'4W'!$G:$G,'Apercu activites'!C$3:C$3))</f>
        <v>7057</v>
      </c>
      <c r="D17" s="63">
        <f>IF(SUMIFS('4W'!$I:$I,'4W'!$A:$A,'Apercu activites'!$A17,'4W'!$G:$G,'Apercu activites'!D$3:D$3)=0,"",SUMIFS('4W'!$I:$I,'4W'!$A:$A,'Apercu activites'!$A17,'4W'!$G:$G,'Apercu activites'!D$3:D$3))</f>
        <v>742</v>
      </c>
      <c r="E17" s="63">
        <f>IF(SUMIFS('4W'!$N:$N,'4W'!$A:$A,'Apercu activites'!$A17,'4W'!$G:$G,'Apercu activites'!E$3:E$3)=0,"",SUMIFS('4W'!$N:$N,'4W'!$A:$A,'Apercu activites'!$A17,'4W'!$G:$G,'Apercu activites'!E$3:E$3))</f>
        <v>742</v>
      </c>
      <c r="F17" s="63" t="str">
        <f>IF(SUMIFS('4W'!$I:$I,'4W'!$A:$A,'Apercu activites'!$A17,'4W'!$G:$G,'Apercu activites'!F$3:F$3)=0,"",SUMIFS('4W'!$I:$I,'4W'!$A:$A,'Apercu activites'!$A17,'4W'!$G:$G,'Apercu activites'!F$3:F$3))</f>
        <v/>
      </c>
      <c r="G17" s="63" t="str">
        <f>IF(SUMIFS('4W'!$N:$N,'4W'!$A:$A,'Apercu activites'!$A17,'4W'!$G:$G,'Apercu activites'!G$3:G$3)=0,"",SUMIFS('4W'!$N:$N,'4W'!$A:$A,'Apercu activites'!$A17,'4W'!$G:$G,'Apercu activites'!G$3:G$3))</f>
        <v/>
      </c>
      <c r="H17" s="63">
        <f>IF(SUMIFS('4W'!$I:$I,'4W'!$A:$A,'Apercu activites'!$A17,'4W'!$G:$G,'Apercu activites'!H$3:H$3)=0,"",SUMIFS('4W'!$I:$I,'4W'!$A:$A,'Apercu activites'!$A17,'4W'!$G:$G,'Apercu activites'!H$3:H$3))</f>
        <v>1600</v>
      </c>
      <c r="I17" s="63">
        <f>IF(SUMIFS('4W'!$N:$N,'4W'!$A:$A,'Apercu activites'!$A17,'4W'!$G:$G,'Apercu activites'!I$3:I$3)=0,"",SUMIFS('4W'!$N:$N,'4W'!$A:$A,'Apercu activites'!$A17,'4W'!$G:$G,'Apercu activites'!I$3:I$3))</f>
        <v>1600</v>
      </c>
      <c r="J17" s="63" t="str">
        <f>IF(SUMIFS('4W'!$I:$I,'4W'!$A:$A,'Apercu activites'!$A17,'4W'!$G:$G,'Apercu activites'!J$3:J$3)=0,"",SUMIFS('4W'!$I:$I,'4W'!$A:$A,'Apercu activites'!$A17,'4W'!$G:$G,'Apercu activites'!J$3:J$3))</f>
        <v/>
      </c>
      <c r="K17" s="63" t="str">
        <f>IF(SUMIFS('4W'!$N:$N,'4W'!$A:$A,'Apercu activites'!$A17,'4W'!$G:$G,'Apercu activites'!K$3:K$3)=0,"",SUMIFS('4W'!$N:$N,'4W'!$A:$A,'Apercu activites'!$A17,'4W'!$G:$G,'Apercu activites'!K$3:K$3))</f>
        <v/>
      </c>
      <c r="L17" s="63" t="str">
        <f>IF(SUMIFS('4W'!$I:$I,'4W'!$A:$A,'Apercu activites'!$A17,'4W'!$G:$G,'Apercu activites'!L$3:L$3)=0,"",SUMIFS('4W'!$I:$I,'4W'!$A:$A,'Apercu activites'!$A17,'4W'!$G:$G,'Apercu activites'!L$3:L$3))</f>
        <v/>
      </c>
      <c r="M17" s="63" t="str">
        <f>IF(SUMIFS('4W'!$N:$N,'4W'!$A:$A,'Apercu activites'!$A17,'4W'!$G:$G,'Apercu activites'!M$3:M$3)=0,"",SUMIFS('4W'!$N:$N,'4W'!$A:$A,'Apercu activites'!$A17,'4W'!$G:$G,'Apercu activites'!M$3:M$3))</f>
        <v/>
      </c>
      <c r="N17" s="63" t="str">
        <f>IF(SUMIFS('4W'!$I:$I,'4W'!$A:$A,'Apercu activites'!$A17,'4W'!$G:$G,'Apercu activites'!N$3:N$3)=0,"",SUMIFS('4W'!$I:$I,'4W'!$A:$A,'Apercu activites'!$A17,'4W'!$G:$G,'Apercu activites'!N$3:N$3))</f>
        <v/>
      </c>
      <c r="O17" s="63" t="str">
        <f>IF(SUMIFS('4W'!$N:$N,'4W'!$A:$A,'Apercu activites'!$A17,'4W'!$G:$G,'Apercu activites'!O$3:O$3)=0,"",SUMIFS('4W'!$N:$N,'4W'!$A:$A,'Apercu activites'!$A17,'4W'!$G:$G,'Apercu activites'!O$3:O$3))</f>
        <v/>
      </c>
      <c r="P17" s="63" t="str">
        <f>IF(SUMIFS('4W'!$I:$I,'4W'!$A:$A,'Apercu activites'!$A17,'4W'!$G:$G,'Apercu activites'!P$3:P$3)=0,"",SUMIFS('4W'!$I:$I,'4W'!$A:$A,'Apercu activites'!$A17,'4W'!$G:$G,'Apercu activites'!P$3:P$3))</f>
        <v/>
      </c>
      <c r="Q17" s="63" t="str">
        <f>IF(SUMIFS('4W'!$N:$N,'4W'!$A:$A,'Apercu activites'!$A17,'4W'!$G:$G,'Apercu activites'!Q$3:Q$3)=0,"",SUMIFS('4W'!$N:$N,'4W'!$A:$A,'Apercu activites'!$A17,'4W'!$G:$G,'Apercu activites'!Q$3:Q$3))</f>
        <v/>
      </c>
      <c r="R17" s="63" t="str">
        <f>IF(SUMIFS('4W'!$I:$I,'4W'!$A:$A,'Apercu activites'!$A17,'4W'!$G:$G,'Apercu activites'!R$3:R$3)=0,"",SUMIFS('4W'!$I:$I,'4W'!$A:$A,'Apercu activites'!$A17,'4W'!$G:$G,'Apercu activites'!R$3:R$3))</f>
        <v/>
      </c>
      <c r="S17" s="63" t="str">
        <f>IF(SUMIFS('4W'!$N:$N,'4W'!$A:$A,'Apercu activites'!$A17,'4W'!$G:$G,'Apercu activites'!S$3:S$3)=0,"",SUMIFS('4W'!$N:$N,'4W'!$A:$A,'Apercu activites'!$A17,'4W'!$G:$G,'Apercu activites'!S$3:S$3))</f>
        <v/>
      </c>
      <c r="T17" s="63">
        <f>IF(SUMIFS('4W'!$I:$I,'4W'!$A:$A,'Apercu activites'!$A17,'4W'!$G:$G,'Apercu activites'!T$3:T$3)=0,"",SUMIFS('4W'!$I:$I,'4W'!$A:$A,'Apercu activites'!$A17,'4W'!$G:$G,'Apercu activites'!T$3:T$3))</f>
        <v>1217</v>
      </c>
      <c r="U17" s="63">
        <f>IF(SUMIFS('4W'!$N:$N,'4W'!$A:$A,'Apercu activites'!$A17,'4W'!$G:$G,'Apercu activites'!U$3:U$3)=0,"",SUMIFS('4W'!$N:$N,'4W'!$A:$A,'Apercu activites'!$A17,'4W'!$G:$G,'Apercu activites'!U$3:U$3))</f>
        <v>2356</v>
      </c>
      <c r="V17" s="63">
        <f>IF(SUMIFS('4W'!$I:$I,'4W'!$A:$A,'Apercu activites'!$A17,'4W'!$G:$G,'Apercu activites'!V$3:V$3)=0,"",SUMIFS('4W'!$I:$I,'4W'!$A:$A,'Apercu activites'!$A17,'4W'!$G:$G,'Apercu activites'!V$3:V$3))</f>
        <v>1688</v>
      </c>
      <c r="W17" s="63">
        <f>IF(SUMIFS('4W'!$N:$N,'4W'!$A:$A,'Apercu activites'!$A17,'4W'!$G:$G,'Apercu activites'!W$3:W$3)=0,"",SUMIFS('4W'!$N:$N,'4W'!$A:$A,'Apercu activites'!$A17,'4W'!$G:$G,'Apercu activites'!W$3:W$3))</f>
        <v>1688</v>
      </c>
    </row>
    <row r="18" spans="1:23" x14ac:dyDescent="0.25">
      <c r="A18" s="33" t="s">
        <v>1140</v>
      </c>
      <c r="B18" s="63" t="str">
        <f>IF(SUMIFS('4W'!$I:$I,'4W'!$A:$A,'Apercu activites'!$A18,'4W'!$G:$G,'Apercu activites'!B$3:B$3)=0,"",SUMIFS('4W'!$I:$I,'4W'!$A:$A,'Apercu activites'!$A18,'4W'!$G:$G,'Apercu activites'!B$3:B$3))</f>
        <v/>
      </c>
      <c r="C18" s="63" t="str">
        <f>IF(SUMIFS('4W'!$N:$N,'4W'!$A:$A,'Apercu activites'!$A18,'4W'!$G:$G,'Apercu activites'!C$3:C$3)=0,"",SUMIFS('4W'!$N:$N,'4W'!$A:$A,'Apercu activites'!$A18,'4W'!$G:$G,'Apercu activites'!C$3:C$3))</f>
        <v/>
      </c>
      <c r="D18" s="63" t="str">
        <f>IF(SUMIFS('4W'!$I:$I,'4W'!$A:$A,'Apercu activites'!$A18,'4W'!$G:$G,'Apercu activites'!D$3:D$3)=0,"",SUMIFS('4W'!$I:$I,'4W'!$A:$A,'Apercu activites'!$A18,'4W'!$G:$G,'Apercu activites'!D$3:D$3))</f>
        <v/>
      </c>
      <c r="E18" s="63" t="str">
        <f>IF(SUMIFS('4W'!$N:$N,'4W'!$A:$A,'Apercu activites'!$A18,'4W'!$G:$G,'Apercu activites'!E$3:E$3)=0,"",SUMIFS('4W'!$N:$N,'4W'!$A:$A,'Apercu activites'!$A18,'4W'!$G:$G,'Apercu activites'!E$3:E$3))</f>
        <v/>
      </c>
      <c r="F18" s="63" t="str">
        <f>IF(SUMIFS('4W'!$I:$I,'4W'!$A:$A,'Apercu activites'!$A18,'4W'!$G:$G,'Apercu activites'!F$3:F$3)=0,"",SUMIFS('4W'!$I:$I,'4W'!$A:$A,'Apercu activites'!$A18,'4W'!$G:$G,'Apercu activites'!F$3:F$3))</f>
        <v/>
      </c>
      <c r="G18" s="63" t="str">
        <f>IF(SUMIFS('4W'!$N:$N,'4W'!$A:$A,'Apercu activites'!$A18,'4W'!$G:$G,'Apercu activites'!G$3:G$3)=0,"",SUMIFS('4W'!$N:$N,'4W'!$A:$A,'Apercu activites'!$A18,'4W'!$G:$G,'Apercu activites'!G$3:G$3))</f>
        <v/>
      </c>
      <c r="H18" s="63" t="str">
        <f>IF(SUMIFS('4W'!$I:$I,'4W'!$A:$A,'Apercu activites'!$A18,'4W'!$G:$G,'Apercu activites'!H$3:H$3)=0,"",SUMIFS('4W'!$I:$I,'4W'!$A:$A,'Apercu activites'!$A18,'4W'!$G:$G,'Apercu activites'!H$3:H$3))</f>
        <v/>
      </c>
      <c r="I18" s="63" t="str">
        <f>IF(SUMIFS('4W'!$N:$N,'4W'!$A:$A,'Apercu activites'!$A18,'4W'!$G:$G,'Apercu activites'!I$3:I$3)=0,"",SUMIFS('4W'!$N:$N,'4W'!$A:$A,'Apercu activites'!$A18,'4W'!$G:$G,'Apercu activites'!I$3:I$3))</f>
        <v/>
      </c>
      <c r="J18" s="63" t="str">
        <f>IF(SUMIFS('4W'!$I:$I,'4W'!$A:$A,'Apercu activites'!$A18,'4W'!$G:$G,'Apercu activites'!J$3:J$3)=0,"",SUMIFS('4W'!$I:$I,'4W'!$A:$A,'Apercu activites'!$A18,'4W'!$G:$G,'Apercu activites'!J$3:J$3))</f>
        <v/>
      </c>
      <c r="K18" s="63" t="str">
        <f>IF(SUMIFS('4W'!$N:$N,'4W'!$A:$A,'Apercu activites'!$A18,'4W'!$G:$G,'Apercu activites'!K$3:K$3)=0,"",SUMIFS('4W'!$N:$N,'4W'!$A:$A,'Apercu activites'!$A18,'4W'!$G:$G,'Apercu activites'!K$3:K$3))</f>
        <v/>
      </c>
      <c r="L18" s="63" t="str">
        <f>IF(SUMIFS('4W'!$I:$I,'4W'!$A:$A,'Apercu activites'!$A18,'4W'!$G:$G,'Apercu activites'!L$3:L$3)=0,"",SUMIFS('4W'!$I:$I,'4W'!$A:$A,'Apercu activites'!$A18,'4W'!$G:$G,'Apercu activites'!L$3:L$3))</f>
        <v/>
      </c>
      <c r="M18" s="63" t="str">
        <f>IF(SUMIFS('4W'!$N:$N,'4W'!$A:$A,'Apercu activites'!$A18,'4W'!$G:$G,'Apercu activites'!M$3:M$3)=0,"",SUMIFS('4W'!$N:$N,'4W'!$A:$A,'Apercu activites'!$A18,'4W'!$G:$G,'Apercu activites'!M$3:M$3))</f>
        <v/>
      </c>
      <c r="N18" s="63" t="str">
        <f>IF(SUMIFS('4W'!$I:$I,'4W'!$A:$A,'Apercu activites'!$A18,'4W'!$G:$G,'Apercu activites'!N$3:N$3)=0,"",SUMIFS('4W'!$I:$I,'4W'!$A:$A,'Apercu activites'!$A18,'4W'!$G:$G,'Apercu activites'!N$3:N$3))</f>
        <v/>
      </c>
      <c r="O18" s="63" t="str">
        <f>IF(SUMIFS('4W'!$N:$N,'4W'!$A:$A,'Apercu activites'!$A18,'4W'!$G:$G,'Apercu activites'!O$3:O$3)=0,"",SUMIFS('4W'!$N:$N,'4W'!$A:$A,'Apercu activites'!$A18,'4W'!$G:$G,'Apercu activites'!O$3:O$3))</f>
        <v/>
      </c>
      <c r="P18" s="63" t="str">
        <f>IF(SUMIFS('4W'!$I:$I,'4W'!$A:$A,'Apercu activites'!$A18,'4W'!$G:$G,'Apercu activites'!P$3:P$3)=0,"",SUMIFS('4W'!$I:$I,'4W'!$A:$A,'Apercu activites'!$A18,'4W'!$G:$G,'Apercu activites'!P$3:P$3))</f>
        <v/>
      </c>
      <c r="Q18" s="63" t="str">
        <f>IF(SUMIFS('4W'!$N:$N,'4W'!$A:$A,'Apercu activites'!$A18,'4W'!$G:$G,'Apercu activites'!Q$3:Q$3)=0,"",SUMIFS('4W'!$N:$N,'4W'!$A:$A,'Apercu activites'!$A18,'4W'!$G:$G,'Apercu activites'!Q$3:Q$3))</f>
        <v/>
      </c>
      <c r="R18" s="63" t="str">
        <f>IF(SUMIFS('4W'!$I:$I,'4W'!$A:$A,'Apercu activites'!$A18,'4W'!$G:$G,'Apercu activites'!R$3:R$3)=0,"",SUMIFS('4W'!$I:$I,'4W'!$A:$A,'Apercu activites'!$A18,'4W'!$G:$G,'Apercu activites'!R$3:R$3))</f>
        <v/>
      </c>
      <c r="S18" s="63" t="str">
        <f>IF(SUMIFS('4W'!$N:$N,'4W'!$A:$A,'Apercu activites'!$A18,'4W'!$G:$G,'Apercu activites'!S$3:S$3)=0,"",SUMIFS('4W'!$N:$N,'4W'!$A:$A,'Apercu activites'!$A18,'4W'!$G:$G,'Apercu activites'!S$3:S$3))</f>
        <v/>
      </c>
      <c r="T18" s="63" t="str">
        <f>IF(SUMIFS('4W'!$I:$I,'4W'!$A:$A,'Apercu activites'!$A18,'4W'!$G:$G,'Apercu activites'!T$3:T$3)=0,"",SUMIFS('4W'!$I:$I,'4W'!$A:$A,'Apercu activites'!$A18,'4W'!$G:$G,'Apercu activites'!T$3:T$3))</f>
        <v/>
      </c>
      <c r="U18" s="63" t="str">
        <f>IF(SUMIFS('4W'!$N:$N,'4W'!$A:$A,'Apercu activites'!$A18,'4W'!$G:$G,'Apercu activites'!U$3:U$3)=0,"",SUMIFS('4W'!$N:$N,'4W'!$A:$A,'Apercu activites'!$A18,'4W'!$G:$G,'Apercu activites'!U$3:U$3))</f>
        <v/>
      </c>
      <c r="V18" s="63" t="str">
        <f>IF(SUMIFS('4W'!$I:$I,'4W'!$A:$A,'Apercu activites'!$A18,'4W'!$G:$G,'Apercu activites'!V$3:V$3)=0,"",SUMIFS('4W'!$I:$I,'4W'!$A:$A,'Apercu activites'!$A18,'4W'!$G:$G,'Apercu activites'!V$3:V$3))</f>
        <v/>
      </c>
      <c r="W18" s="63" t="str">
        <f>IF(SUMIFS('4W'!$N:$N,'4W'!$A:$A,'Apercu activites'!$A18,'4W'!$G:$G,'Apercu activites'!W$3:W$3)=0,"",SUMIFS('4W'!$N:$N,'4W'!$A:$A,'Apercu activites'!$A18,'4W'!$G:$G,'Apercu activites'!W$3:W$3))</f>
        <v/>
      </c>
    </row>
    <row r="19" spans="1:23" x14ac:dyDescent="0.25">
      <c r="A19" s="33" t="s">
        <v>52</v>
      </c>
      <c r="B19" s="63">
        <f>IF(SUMIFS('4W'!$I:$I,'4W'!$A:$A,'Apercu activites'!$A19,'4W'!$G:$G,'Apercu activites'!B$3:B$3)=0,"",SUMIFS('4W'!$I:$I,'4W'!$A:$A,'Apercu activites'!$A19,'4W'!$G:$G,'Apercu activites'!B$3:B$3))</f>
        <v>13931</v>
      </c>
      <c r="C19" s="63">
        <f>IF(SUMIFS('4W'!$N:$N,'4W'!$A:$A,'Apercu activites'!$A19,'4W'!$G:$G,'Apercu activites'!C$3:C$3)=0,"",SUMIFS('4W'!$N:$N,'4W'!$A:$A,'Apercu activites'!$A19,'4W'!$G:$G,'Apercu activites'!C$3:C$3))</f>
        <v>16501</v>
      </c>
      <c r="D19" s="63">
        <f>IF(SUMIFS('4W'!$I:$I,'4W'!$A:$A,'Apercu activites'!$A19,'4W'!$G:$G,'Apercu activites'!D$3:D$3)=0,"",SUMIFS('4W'!$I:$I,'4W'!$A:$A,'Apercu activites'!$A19,'4W'!$G:$G,'Apercu activites'!D$3:D$3))</f>
        <v>8930</v>
      </c>
      <c r="E19" s="63">
        <f>IF(SUMIFS('4W'!$N:$N,'4W'!$A:$A,'Apercu activites'!$A19,'4W'!$G:$G,'Apercu activites'!E$3:E$3)=0,"",SUMIFS('4W'!$N:$N,'4W'!$A:$A,'Apercu activites'!$A19,'4W'!$G:$G,'Apercu activites'!E$3:E$3))</f>
        <v>4850</v>
      </c>
      <c r="F19" s="63" t="str">
        <f>IF(SUMIFS('4W'!$I:$I,'4W'!$A:$A,'Apercu activites'!$A19,'4W'!$G:$G,'Apercu activites'!F$3:F$3)=0,"",SUMIFS('4W'!$I:$I,'4W'!$A:$A,'Apercu activites'!$A19,'4W'!$G:$G,'Apercu activites'!F$3:F$3))</f>
        <v/>
      </c>
      <c r="G19" s="63" t="str">
        <f>IF(SUMIFS('4W'!$N:$N,'4W'!$A:$A,'Apercu activites'!$A19,'4W'!$G:$G,'Apercu activites'!G$3:G$3)=0,"",SUMIFS('4W'!$N:$N,'4W'!$A:$A,'Apercu activites'!$A19,'4W'!$G:$G,'Apercu activites'!G$3:G$3))</f>
        <v/>
      </c>
      <c r="H19" s="63">
        <f>IF(SUMIFS('4W'!$I:$I,'4W'!$A:$A,'Apercu activites'!$A19,'4W'!$G:$G,'Apercu activites'!H$3:H$3)=0,"",SUMIFS('4W'!$I:$I,'4W'!$A:$A,'Apercu activites'!$A19,'4W'!$G:$G,'Apercu activites'!H$3:H$3))</f>
        <v>16175</v>
      </c>
      <c r="I19" s="63">
        <f>IF(SUMIFS('4W'!$N:$N,'4W'!$A:$A,'Apercu activites'!$A19,'4W'!$G:$G,'Apercu activites'!I$3:I$3)=0,"",SUMIFS('4W'!$N:$N,'4W'!$A:$A,'Apercu activites'!$A19,'4W'!$G:$G,'Apercu activites'!I$3:I$3))</f>
        <v>20612</v>
      </c>
      <c r="J19" s="63">
        <f>IF(SUMIFS('4W'!$I:$I,'4W'!$A:$A,'Apercu activites'!$A19,'4W'!$G:$G,'Apercu activites'!J$3:J$3)=0,"",SUMIFS('4W'!$I:$I,'4W'!$A:$A,'Apercu activites'!$A19,'4W'!$G:$G,'Apercu activites'!J$3:J$3))</f>
        <v>12000</v>
      </c>
      <c r="K19" s="63">
        <f>IF(SUMIFS('4W'!$N:$N,'4W'!$A:$A,'Apercu activites'!$A19,'4W'!$G:$G,'Apercu activites'!K$3:K$3)=0,"",SUMIFS('4W'!$N:$N,'4W'!$A:$A,'Apercu activites'!$A19,'4W'!$G:$G,'Apercu activites'!K$3:K$3))</f>
        <v>15370</v>
      </c>
      <c r="L19" s="63" t="str">
        <f>IF(SUMIFS('4W'!$I:$I,'4W'!$A:$A,'Apercu activites'!$A19,'4W'!$G:$G,'Apercu activites'!L$3:L$3)=0,"",SUMIFS('4W'!$I:$I,'4W'!$A:$A,'Apercu activites'!$A19,'4W'!$G:$G,'Apercu activites'!L$3:L$3))</f>
        <v/>
      </c>
      <c r="M19" s="63" t="str">
        <f>IF(SUMIFS('4W'!$N:$N,'4W'!$A:$A,'Apercu activites'!$A19,'4W'!$G:$G,'Apercu activites'!M$3:M$3)=0,"",SUMIFS('4W'!$N:$N,'4W'!$A:$A,'Apercu activites'!$A19,'4W'!$G:$G,'Apercu activites'!M$3:M$3))</f>
        <v/>
      </c>
      <c r="N19" s="63" t="str">
        <f>IF(SUMIFS('4W'!$I:$I,'4W'!$A:$A,'Apercu activites'!$A19,'4W'!$G:$G,'Apercu activites'!N$3:N$3)=0,"",SUMIFS('4W'!$I:$I,'4W'!$A:$A,'Apercu activites'!$A19,'4W'!$G:$G,'Apercu activites'!N$3:N$3))</f>
        <v/>
      </c>
      <c r="O19" s="63" t="str">
        <f>IF(SUMIFS('4W'!$N:$N,'4W'!$A:$A,'Apercu activites'!$A19,'4W'!$G:$G,'Apercu activites'!O$3:O$3)=0,"",SUMIFS('4W'!$N:$N,'4W'!$A:$A,'Apercu activites'!$A19,'4W'!$G:$G,'Apercu activites'!O$3:O$3))</f>
        <v/>
      </c>
      <c r="P19" s="63" t="str">
        <f>IF(SUMIFS('4W'!$I:$I,'4W'!$A:$A,'Apercu activites'!$A19,'4W'!$G:$G,'Apercu activites'!P$3:P$3)=0,"",SUMIFS('4W'!$I:$I,'4W'!$A:$A,'Apercu activites'!$A19,'4W'!$G:$G,'Apercu activites'!P$3:P$3))</f>
        <v/>
      </c>
      <c r="Q19" s="63" t="str">
        <f>IF(SUMIFS('4W'!$N:$N,'4W'!$A:$A,'Apercu activites'!$A19,'4W'!$G:$G,'Apercu activites'!Q$3:Q$3)=0,"",SUMIFS('4W'!$N:$N,'4W'!$A:$A,'Apercu activites'!$A19,'4W'!$G:$G,'Apercu activites'!Q$3:Q$3))</f>
        <v/>
      </c>
      <c r="R19" s="63" t="str">
        <f>IF(SUMIFS('4W'!$I:$I,'4W'!$A:$A,'Apercu activites'!$A19,'4W'!$G:$G,'Apercu activites'!R$3:R$3)=0,"",SUMIFS('4W'!$I:$I,'4W'!$A:$A,'Apercu activites'!$A19,'4W'!$G:$G,'Apercu activites'!R$3:R$3))</f>
        <v/>
      </c>
      <c r="S19" s="63" t="str">
        <f>IF(SUMIFS('4W'!$N:$N,'4W'!$A:$A,'Apercu activites'!$A19,'4W'!$G:$G,'Apercu activites'!S$3:S$3)=0,"",SUMIFS('4W'!$N:$N,'4W'!$A:$A,'Apercu activites'!$A19,'4W'!$G:$G,'Apercu activites'!S$3:S$3))</f>
        <v/>
      </c>
      <c r="T19" s="63" t="str">
        <f>IF(SUMIFS('4W'!$I:$I,'4W'!$A:$A,'Apercu activites'!$A19,'4W'!$G:$G,'Apercu activites'!T$3:T$3)=0,"",SUMIFS('4W'!$I:$I,'4W'!$A:$A,'Apercu activites'!$A19,'4W'!$G:$G,'Apercu activites'!T$3:T$3))</f>
        <v/>
      </c>
      <c r="U19" s="63" t="str">
        <f>IF(SUMIFS('4W'!$N:$N,'4W'!$A:$A,'Apercu activites'!$A19,'4W'!$G:$G,'Apercu activites'!U$3:U$3)=0,"",SUMIFS('4W'!$N:$N,'4W'!$A:$A,'Apercu activites'!$A19,'4W'!$G:$G,'Apercu activites'!U$3:U$3))</f>
        <v/>
      </c>
      <c r="V19" s="63" t="str">
        <f>IF(SUMIFS('4W'!$I:$I,'4W'!$A:$A,'Apercu activites'!$A19,'4W'!$G:$G,'Apercu activites'!V$3:V$3)=0,"",SUMIFS('4W'!$I:$I,'4W'!$A:$A,'Apercu activites'!$A19,'4W'!$G:$G,'Apercu activites'!V$3:V$3))</f>
        <v/>
      </c>
      <c r="W19" s="63" t="str">
        <f>IF(SUMIFS('4W'!$N:$N,'4W'!$A:$A,'Apercu activites'!$A19,'4W'!$G:$G,'Apercu activites'!W$3:W$3)=0,"",SUMIFS('4W'!$N:$N,'4W'!$A:$A,'Apercu activites'!$A19,'4W'!$G:$G,'Apercu activites'!W$3:W$3))</f>
        <v/>
      </c>
    </row>
    <row r="20" spans="1:23" x14ac:dyDescent="0.25">
      <c r="A20" s="33" t="s">
        <v>2239</v>
      </c>
      <c r="B20" s="63" t="str">
        <f>IF(SUMIFS('4W'!$I:$I,'4W'!$A:$A,'Apercu activites'!$A20,'4W'!$G:$G,'Apercu activites'!B$3:B$3)=0,"",SUMIFS('4W'!$I:$I,'4W'!$A:$A,'Apercu activites'!$A20,'4W'!$G:$G,'Apercu activites'!B$3:B$3))</f>
        <v/>
      </c>
      <c r="C20" s="63" t="str">
        <f>IF(SUMIFS('4W'!$N:$N,'4W'!$A:$A,'Apercu activites'!$A20,'4W'!$G:$G,'Apercu activites'!C$3:C$3)=0,"",SUMIFS('4W'!$N:$N,'4W'!$A:$A,'Apercu activites'!$A20,'4W'!$G:$G,'Apercu activites'!C$3:C$3))</f>
        <v/>
      </c>
      <c r="D20" s="63" t="str">
        <f>IF(SUMIFS('4W'!$I:$I,'4W'!$A:$A,'Apercu activites'!$A20,'4W'!$G:$G,'Apercu activites'!D$3:D$3)=0,"",SUMIFS('4W'!$I:$I,'4W'!$A:$A,'Apercu activites'!$A20,'4W'!$G:$G,'Apercu activites'!D$3:D$3))</f>
        <v/>
      </c>
      <c r="E20" s="63" t="str">
        <f>IF(SUMIFS('4W'!$N:$N,'4W'!$A:$A,'Apercu activites'!$A20,'4W'!$G:$G,'Apercu activites'!E$3:E$3)=0,"",SUMIFS('4W'!$N:$N,'4W'!$A:$A,'Apercu activites'!$A20,'4W'!$G:$G,'Apercu activites'!E$3:E$3))</f>
        <v/>
      </c>
      <c r="F20" s="63" t="str">
        <f>IF(SUMIFS('4W'!$I:$I,'4W'!$A:$A,'Apercu activites'!$A20,'4W'!$G:$G,'Apercu activites'!F$3:F$3)=0,"",SUMIFS('4W'!$I:$I,'4W'!$A:$A,'Apercu activites'!$A20,'4W'!$G:$G,'Apercu activites'!F$3:F$3))</f>
        <v/>
      </c>
      <c r="G20" s="63" t="str">
        <f>IF(SUMIFS('4W'!$N:$N,'4W'!$A:$A,'Apercu activites'!$A20,'4W'!$G:$G,'Apercu activites'!G$3:G$3)=0,"",SUMIFS('4W'!$N:$N,'4W'!$A:$A,'Apercu activites'!$A20,'4W'!$G:$G,'Apercu activites'!G$3:G$3))</f>
        <v/>
      </c>
      <c r="H20" s="63" t="str">
        <f>IF(SUMIFS('4W'!$I:$I,'4W'!$A:$A,'Apercu activites'!$A20,'4W'!$G:$G,'Apercu activites'!H$3:H$3)=0,"",SUMIFS('4W'!$I:$I,'4W'!$A:$A,'Apercu activites'!$A20,'4W'!$G:$G,'Apercu activites'!H$3:H$3))</f>
        <v/>
      </c>
      <c r="I20" s="63" t="str">
        <f>IF(SUMIFS('4W'!$N:$N,'4W'!$A:$A,'Apercu activites'!$A20,'4W'!$G:$G,'Apercu activites'!I$3:I$3)=0,"",SUMIFS('4W'!$N:$N,'4W'!$A:$A,'Apercu activites'!$A20,'4W'!$G:$G,'Apercu activites'!I$3:I$3))</f>
        <v/>
      </c>
      <c r="J20" s="63">
        <f>IF(SUMIFS('4W'!$I:$I,'4W'!$A:$A,'Apercu activites'!$A20,'4W'!$G:$G,'Apercu activites'!J$3:J$3)=0,"",SUMIFS('4W'!$I:$I,'4W'!$A:$A,'Apercu activites'!$A20,'4W'!$G:$G,'Apercu activites'!J$3:J$3))</f>
        <v>1100</v>
      </c>
      <c r="K20" s="63">
        <f>IF(SUMIFS('4W'!$N:$N,'4W'!$A:$A,'Apercu activites'!$A20,'4W'!$G:$G,'Apercu activites'!K$3:K$3)=0,"",SUMIFS('4W'!$N:$N,'4W'!$A:$A,'Apercu activites'!$A20,'4W'!$G:$G,'Apercu activites'!K$3:K$3))</f>
        <v>1418</v>
      </c>
      <c r="L20" s="63" t="str">
        <f>IF(SUMIFS('4W'!$I:$I,'4W'!$A:$A,'Apercu activites'!$A20,'4W'!$G:$G,'Apercu activites'!L$3:L$3)=0,"",SUMIFS('4W'!$I:$I,'4W'!$A:$A,'Apercu activites'!$A20,'4W'!$G:$G,'Apercu activites'!L$3:L$3))</f>
        <v/>
      </c>
      <c r="M20" s="63" t="str">
        <f>IF(SUMIFS('4W'!$N:$N,'4W'!$A:$A,'Apercu activites'!$A20,'4W'!$G:$G,'Apercu activites'!M$3:M$3)=0,"",SUMIFS('4W'!$N:$N,'4W'!$A:$A,'Apercu activites'!$A20,'4W'!$G:$G,'Apercu activites'!M$3:M$3))</f>
        <v/>
      </c>
      <c r="N20" s="63" t="str">
        <f>IF(SUMIFS('4W'!$I:$I,'4W'!$A:$A,'Apercu activites'!$A20,'4W'!$G:$G,'Apercu activites'!N$3:N$3)=0,"",SUMIFS('4W'!$I:$I,'4W'!$A:$A,'Apercu activites'!$A20,'4W'!$G:$G,'Apercu activites'!N$3:N$3))</f>
        <v/>
      </c>
      <c r="O20" s="63" t="str">
        <f>IF(SUMIFS('4W'!$N:$N,'4W'!$A:$A,'Apercu activites'!$A20,'4W'!$G:$G,'Apercu activites'!O$3:O$3)=0,"",SUMIFS('4W'!$N:$N,'4W'!$A:$A,'Apercu activites'!$A20,'4W'!$G:$G,'Apercu activites'!O$3:O$3))</f>
        <v/>
      </c>
      <c r="P20" s="63" t="str">
        <f>IF(SUMIFS('4W'!$I:$I,'4W'!$A:$A,'Apercu activites'!$A20,'4W'!$G:$G,'Apercu activites'!P$3:P$3)=0,"",SUMIFS('4W'!$I:$I,'4W'!$A:$A,'Apercu activites'!$A20,'4W'!$G:$G,'Apercu activites'!P$3:P$3))</f>
        <v/>
      </c>
      <c r="Q20" s="63" t="str">
        <f>IF(SUMIFS('4W'!$N:$N,'4W'!$A:$A,'Apercu activites'!$A20,'4W'!$G:$G,'Apercu activites'!Q$3:Q$3)=0,"",SUMIFS('4W'!$N:$N,'4W'!$A:$A,'Apercu activites'!$A20,'4W'!$G:$G,'Apercu activites'!Q$3:Q$3))</f>
        <v/>
      </c>
      <c r="R20" s="63" t="str">
        <f>IF(SUMIFS('4W'!$I:$I,'4W'!$A:$A,'Apercu activites'!$A20,'4W'!$G:$G,'Apercu activites'!R$3:R$3)=0,"",SUMIFS('4W'!$I:$I,'4W'!$A:$A,'Apercu activites'!$A20,'4W'!$G:$G,'Apercu activites'!R$3:R$3))</f>
        <v/>
      </c>
      <c r="S20" s="63" t="str">
        <f>IF(SUMIFS('4W'!$N:$N,'4W'!$A:$A,'Apercu activites'!$A20,'4W'!$G:$G,'Apercu activites'!S$3:S$3)=0,"",SUMIFS('4W'!$N:$N,'4W'!$A:$A,'Apercu activites'!$A20,'4W'!$G:$G,'Apercu activites'!S$3:S$3))</f>
        <v/>
      </c>
      <c r="T20" s="63" t="str">
        <f>IF(SUMIFS('4W'!$I:$I,'4W'!$A:$A,'Apercu activites'!$A20,'4W'!$G:$G,'Apercu activites'!T$3:T$3)=0,"",SUMIFS('4W'!$I:$I,'4W'!$A:$A,'Apercu activites'!$A20,'4W'!$G:$G,'Apercu activites'!T$3:T$3))</f>
        <v/>
      </c>
      <c r="U20" s="63" t="str">
        <f>IF(SUMIFS('4W'!$N:$N,'4W'!$A:$A,'Apercu activites'!$A20,'4W'!$G:$G,'Apercu activites'!U$3:U$3)=0,"",SUMIFS('4W'!$N:$N,'4W'!$A:$A,'Apercu activites'!$A20,'4W'!$G:$G,'Apercu activites'!U$3:U$3))</f>
        <v/>
      </c>
      <c r="V20" s="63" t="str">
        <f>IF(SUMIFS('4W'!$I:$I,'4W'!$A:$A,'Apercu activites'!$A20,'4W'!$G:$G,'Apercu activites'!V$3:V$3)=0,"",SUMIFS('4W'!$I:$I,'4W'!$A:$A,'Apercu activites'!$A20,'4W'!$G:$G,'Apercu activites'!V$3:V$3))</f>
        <v/>
      </c>
      <c r="W20" s="63" t="str">
        <f>IF(SUMIFS('4W'!$N:$N,'4W'!$A:$A,'Apercu activites'!$A20,'4W'!$G:$G,'Apercu activites'!W$3:W$3)=0,"",SUMIFS('4W'!$N:$N,'4W'!$A:$A,'Apercu activites'!$A20,'4W'!$G:$G,'Apercu activites'!W$3:W$3))</f>
        <v/>
      </c>
    </row>
    <row r="21" spans="1:23" x14ac:dyDescent="0.25">
      <c r="A21" s="33" t="s">
        <v>57</v>
      </c>
      <c r="B21" s="63">
        <f>IF(SUMIFS('4W'!$I:$I,'4W'!$A:$A,'Apercu activites'!$A21,'4W'!$G:$G,'Apercu activites'!B$3:B$3)=0,"",SUMIFS('4W'!$I:$I,'4W'!$A:$A,'Apercu activites'!$A21,'4W'!$G:$G,'Apercu activites'!B$3:B$3))</f>
        <v>366</v>
      </c>
      <c r="C21" s="63">
        <f>IF(SUMIFS('4W'!$N:$N,'4W'!$A:$A,'Apercu activites'!$A21,'4W'!$G:$G,'Apercu activites'!C$3:C$3)=0,"",SUMIFS('4W'!$N:$N,'4W'!$A:$A,'Apercu activites'!$A21,'4W'!$G:$G,'Apercu activites'!C$3:C$3))</f>
        <v>366</v>
      </c>
      <c r="D21" s="63" t="str">
        <f>IF(SUMIFS('4W'!$I:$I,'4W'!$A:$A,'Apercu activites'!$A21,'4W'!$G:$G,'Apercu activites'!D$3:D$3)=0,"",SUMIFS('4W'!$I:$I,'4W'!$A:$A,'Apercu activites'!$A21,'4W'!$G:$G,'Apercu activites'!D$3:D$3))</f>
        <v/>
      </c>
      <c r="E21" s="63" t="str">
        <f>IF(SUMIFS('4W'!$N:$N,'4W'!$A:$A,'Apercu activites'!$A21,'4W'!$G:$G,'Apercu activites'!E$3:E$3)=0,"",SUMIFS('4W'!$N:$N,'4W'!$A:$A,'Apercu activites'!$A21,'4W'!$G:$G,'Apercu activites'!E$3:E$3))</f>
        <v/>
      </c>
      <c r="F21" s="63" t="str">
        <f>IF(SUMIFS('4W'!$I:$I,'4W'!$A:$A,'Apercu activites'!$A21,'4W'!$G:$G,'Apercu activites'!F$3:F$3)=0,"",SUMIFS('4W'!$I:$I,'4W'!$A:$A,'Apercu activites'!$A21,'4W'!$G:$G,'Apercu activites'!F$3:F$3))</f>
        <v/>
      </c>
      <c r="G21" s="63" t="str">
        <f>IF(SUMIFS('4W'!$N:$N,'4W'!$A:$A,'Apercu activites'!$A21,'4W'!$G:$G,'Apercu activites'!G$3:G$3)=0,"",SUMIFS('4W'!$N:$N,'4W'!$A:$A,'Apercu activites'!$A21,'4W'!$G:$G,'Apercu activites'!G$3:G$3))</f>
        <v/>
      </c>
      <c r="H21" s="63" t="str">
        <f>IF(SUMIFS('4W'!$I:$I,'4W'!$A:$A,'Apercu activites'!$A21,'4W'!$G:$G,'Apercu activites'!H$3:H$3)=0,"",SUMIFS('4W'!$I:$I,'4W'!$A:$A,'Apercu activites'!$A21,'4W'!$G:$G,'Apercu activites'!H$3:H$3))</f>
        <v/>
      </c>
      <c r="I21" s="63" t="str">
        <f>IF(SUMIFS('4W'!$N:$N,'4W'!$A:$A,'Apercu activites'!$A21,'4W'!$G:$G,'Apercu activites'!I$3:I$3)=0,"",SUMIFS('4W'!$N:$N,'4W'!$A:$A,'Apercu activites'!$A21,'4W'!$G:$G,'Apercu activites'!I$3:I$3))</f>
        <v/>
      </c>
      <c r="J21" s="63" t="str">
        <f>IF(SUMIFS('4W'!$I:$I,'4W'!$A:$A,'Apercu activites'!$A21,'4W'!$G:$G,'Apercu activites'!J$3:J$3)=0,"",SUMIFS('4W'!$I:$I,'4W'!$A:$A,'Apercu activites'!$A21,'4W'!$G:$G,'Apercu activites'!J$3:J$3))</f>
        <v/>
      </c>
      <c r="K21" s="63" t="str">
        <f>IF(SUMIFS('4W'!$N:$N,'4W'!$A:$A,'Apercu activites'!$A21,'4W'!$G:$G,'Apercu activites'!K$3:K$3)=0,"",SUMIFS('4W'!$N:$N,'4W'!$A:$A,'Apercu activites'!$A21,'4W'!$G:$G,'Apercu activites'!K$3:K$3))</f>
        <v/>
      </c>
      <c r="L21" s="63" t="str">
        <f>IF(SUMIFS('4W'!$I:$I,'4W'!$A:$A,'Apercu activites'!$A21,'4W'!$G:$G,'Apercu activites'!L$3:L$3)=0,"",SUMIFS('4W'!$I:$I,'4W'!$A:$A,'Apercu activites'!$A21,'4W'!$G:$G,'Apercu activites'!L$3:L$3))</f>
        <v/>
      </c>
      <c r="M21" s="63" t="str">
        <f>IF(SUMIFS('4W'!$N:$N,'4W'!$A:$A,'Apercu activites'!$A21,'4W'!$G:$G,'Apercu activites'!M$3:M$3)=0,"",SUMIFS('4W'!$N:$N,'4W'!$A:$A,'Apercu activites'!$A21,'4W'!$G:$G,'Apercu activites'!M$3:M$3))</f>
        <v/>
      </c>
      <c r="N21" s="63" t="str">
        <f>IF(SUMIFS('4W'!$I:$I,'4W'!$A:$A,'Apercu activites'!$A21,'4W'!$G:$G,'Apercu activites'!N$3:N$3)=0,"",SUMIFS('4W'!$I:$I,'4W'!$A:$A,'Apercu activites'!$A21,'4W'!$G:$G,'Apercu activites'!N$3:N$3))</f>
        <v/>
      </c>
      <c r="O21" s="63" t="str">
        <f>IF(SUMIFS('4W'!$N:$N,'4W'!$A:$A,'Apercu activites'!$A21,'4W'!$G:$G,'Apercu activites'!O$3:O$3)=0,"",SUMIFS('4W'!$N:$N,'4W'!$A:$A,'Apercu activites'!$A21,'4W'!$G:$G,'Apercu activites'!O$3:O$3))</f>
        <v/>
      </c>
      <c r="P21" s="63" t="str">
        <f>IF(SUMIFS('4W'!$I:$I,'4W'!$A:$A,'Apercu activites'!$A21,'4W'!$G:$G,'Apercu activites'!P$3:P$3)=0,"",SUMIFS('4W'!$I:$I,'4W'!$A:$A,'Apercu activites'!$A21,'4W'!$G:$G,'Apercu activites'!P$3:P$3))</f>
        <v/>
      </c>
      <c r="Q21" s="63" t="str">
        <f>IF(SUMIFS('4W'!$N:$N,'4W'!$A:$A,'Apercu activites'!$A21,'4W'!$G:$G,'Apercu activites'!Q$3:Q$3)=0,"",SUMIFS('4W'!$N:$N,'4W'!$A:$A,'Apercu activites'!$A21,'4W'!$G:$G,'Apercu activites'!Q$3:Q$3))</f>
        <v/>
      </c>
      <c r="R21" s="63" t="str">
        <f>IF(SUMIFS('4W'!$I:$I,'4W'!$A:$A,'Apercu activites'!$A21,'4W'!$G:$G,'Apercu activites'!R$3:R$3)=0,"",SUMIFS('4W'!$I:$I,'4W'!$A:$A,'Apercu activites'!$A21,'4W'!$G:$G,'Apercu activites'!R$3:R$3))</f>
        <v/>
      </c>
      <c r="S21" s="63" t="str">
        <f>IF(SUMIFS('4W'!$N:$N,'4W'!$A:$A,'Apercu activites'!$A21,'4W'!$G:$G,'Apercu activites'!S$3:S$3)=0,"",SUMIFS('4W'!$N:$N,'4W'!$A:$A,'Apercu activites'!$A21,'4W'!$G:$G,'Apercu activites'!S$3:S$3))</f>
        <v/>
      </c>
      <c r="T21" s="63" t="str">
        <f>IF(SUMIFS('4W'!$I:$I,'4W'!$A:$A,'Apercu activites'!$A21,'4W'!$G:$G,'Apercu activites'!T$3:T$3)=0,"",SUMIFS('4W'!$I:$I,'4W'!$A:$A,'Apercu activites'!$A21,'4W'!$G:$G,'Apercu activites'!T$3:T$3))</f>
        <v/>
      </c>
      <c r="U21" s="63" t="str">
        <f>IF(SUMIFS('4W'!$N:$N,'4W'!$A:$A,'Apercu activites'!$A21,'4W'!$G:$G,'Apercu activites'!U$3:U$3)=0,"",SUMIFS('4W'!$N:$N,'4W'!$A:$A,'Apercu activites'!$A21,'4W'!$G:$G,'Apercu activites'!U$3:U$3))</f>
        <v/>
      </c>
      <c r="V21" s="63" t="str">
        <f>IF(SUMIFS('4W'!$I:$I,'4W'!$A:$A,'Apercu activites'!$A21,'4W'!$G:$G,'Apercu activites'!V$3:V$3)=0,"",SUMIFS('4W'!$I:$I,'4W'!$A:$A,'Apercu activites'!$A21,'4W'!$G:$G,'Apercu activites'!V$3:V$3))</f>
        <v/>
      </c>
      <c r="W21" s="63" t="str">
        <f>IF(SUMIFS('4W'!$N:$N,'4W'!$A:$A,'Apercu activites'!$A21,'4W'!$G:$G,'Apercu activites'!W$3:W$3)=0,"",SUMIFS('4W'!$N:$N,'4W'!$A:$A,'Apercu activites'!$A21,'4W'!$G:$G,'Apercu activites'!W$3:W$3))</f>
        <v/>
      </c>
    </row>
    <row r="22" spans="1:23" x14ac:dyDescent="0.25">
      <c r="A22" s="33" t="s">
        <v>2198</v>
      </c>
      <c r="B22" s="63" t="str">
        <f>IF(SUMIFS('4W'!$I:$I,'4W'!$A:$A,'Apercu activites'!$A22,'4W'!$G:$G,'Apercu activites'!B$3:B$3)=0,"",SUMIFS('4W'!$I:$I,'4W'!$A:$A,'Apercu activites'!$A22,'4W'!$G:$G,'Apercu activites'!B$3:B$3))</f>
        <v/>
      </c>
      <c r="C22" s="63" t="str">
        <f>IF(SUMIFS('4W'!$N:$N,'4W'!$A:$A,'Apercu activites'!$A22,'4W'!$G:$G,'Apercu activites'!C$3:C$3)=0,"",SUMIFS('4W'!$N:$N,'4W'!$A:$A,'Apercu activites'!$A22,'4W'!$G:$G,'Apercu activites'!C$3:C$3))</f>
        <v/>
      </c>
      <c r="D22" s="63" t="str">
        <f>IF(SUMIFS('4W'!$I:$I,'4W'!$A:$A,'Apercu activites'!$A22,'4W'!$G:$G,'Apercu activites'!D$3:D$3)=0,"",SUMIFS('4W'!$I:$I,'4W'!$A:$A,'Apercu activites'!$A22,'4W'!$G:$G,'Apercu activites'!D$3:D$3))</f>
        <v/>
      </c>
      <c r="E22" s="63" t="str">
        <f>IF(SUMIFS('4W'!$N:$N,'4W'!$A:$A,'Apercu activites'!$A22,'4W'!$G:$G,'Apercu activites'!E$3:E$3)=0,"",SUMIFS('4W'!$N:$N,'4W'!$A:$A,'Apercu activites'!$A22,'4W'!$G:$G,'Apercu activites'!E$3:E$3))</f>
        <v/>
      </c>
      <c r="F22" s="63" t="str">
        <f>IF(SUMIFS('4W'!$I:$I,'4W'!$A:$A,'Apercu activites'!$A22,'4W'!$G:$G,'Apercu activites'!F$3:F$3)=0,"",SUMIFS('4W'!$I:$I,'4W'!$A:$A,'Apercu activites'!$A22,'4W'!$G:$G,'Apercu activites'!F$3:F$3))</f>
        <v/>
      </c>
      <c r="G22" s="63" t="str">
        <f>IF(SUMIFS('4W'!$N:$N,'4W'!$A:$A,'Apercu activites'!$A22,'4W'!$G:$G,'Apercu activites'!G$3:G$3)=0,"",SUMIFS('4W'!$N:$N,'4W'!$A:$A,'Apercu activites'!$A22,'4W'!$G:$G,'Apercu activites'!G$3:G$3))</f>
        <v/>
      </c>
      <c r="H22" s="63" t="str">
        <f>IF(SUMIFS('4W'!$I:$I,'4W'!$A:$A,'Apercu activites'!$A22,'4W'!$G:$G,'Apercu activites'!H$3:H$3)=0,"",SUMIFS('4W'!$I:$I,'4W'!$A:$A,'Apercu activites'!$A22,'4W'!$G:$G,'Apercu activites'!H$3:H$3))</f>
        <v/>
      </c>
      <c r="I22" s="63" t="str">
        <f>IF(SUMIFS('4W'!$N:$N,'4W'!$A:$A,'Apercu activites'!$A22,'4W'!$G:$G,'Apercu activites'!I$3:I$3)=0,"",SUMIFS('4W'!$N:$N,'4W'!$A:$A,'Apercu activites'!$A22,'4W'!$G:$G,'Apercu activites'!I$3:I$3))</f>
        <v/>
      </c>
      <c r="J22" s="63" t="str">
        <f>IF(SUMIFS('4W'!$I:$I,'4W'!$A:$A,'Apercu activites'!$A22,'4W'!$G:$G,'Apercu activites'!J$3:J$3)=0,"",SUMIFS('4W'!$I:$I,'4W'!$A:$A,'Apercu activites'!$A22,'4W'!$G:$G,'Apercu activites'!J$3:J$3))</f>
        <v/>
      </c>
      <c r="K22" s="63" t="str">
        <f>IF(SUMIFS('4W'!$N:$N,'4W'!$A:$A,'Apercu activites'!$A22,'4W'!$G:$G,'Apercu activites'!K$3:K$3)=0,"",SUMIFS('4W'!$N:$N,'4W'!$A:$A,'Apercu activites'!$A22,'4W'!$G:$G,'Apercu activites'!K$3:K$3))</f>
        <v/>
      </c>
      <c r="L22" s="63" t="str">
        <f>IF(SUMIFS('4W'!$I:$I,'4W'!$A:$A,'Apercu activites'!$A22,'4W'!$G:$G,'Apercu activites'!L$3:L$3)=0,"",SUMIFS('4W'!$I:$I,'4W'!$A:$A,'Apercu activites'!$A22,'4W'!$G:$G,'Apercu activites'!L$3:L$3))</f>
        <v/>
      </c>
      <c r="M22" s="63" t="str">
        <f>IF(SUMIFS('4W'!$N:$N,'4W'!$A:$A,'Apercu activites'!$A22,'4W'!$G:$G,'Apercu activites'!M$3:M$3)=0,"",SUMIFS('4W'!$N:$N,'4W'!$A:$A,'Apercu activites'!$A22,'4W'!$G:$G,'Apercu activites'!M$3:M$3))</f>
        <v/>
      </c>
      <c r="N22" s="63" t="str">
        <f>IF(SUMIFS('4W'!$I:$I,'4W'!$A:$A,'Apercu activites'!$A22,'4W'!$G:$G,'Apercu activites'!N$3:N$3)=0,"",SUMIFS('4W'!$I:$I,'4W'!$A:$A,'Apercu activites'!$A22,'4W'!$G:$G,'Apercu activites'!N$3:N$3))</f>
        <v/>
      </c>
      <c r="O22" s="63" t="str">
        <f>IF(SUMIFS('4W'!$N:$N,'4W'!$A:$A,'Apercu activites'!$A22,'4W'!$G:$G,'Apercu activites'!O$3:O$3)=0,"",SUMIFS('4W'!$N:$N,'4W'!$A:$A,'Apercu activites'!$A22,'4W'!$G:$G,'Apercu activites'!O$3:O$3))</f>
        <v/>
      </c>
      <c r="P22" s="63" t="str">
        <f>IF(SUMIFS('4W'!$I:$I,'4W'!$A:$A,'Apercu activites'!$A22,'4W'!$G:$G,'Apercu activites'!P$3:P$3)=0,"",SUMIFS('4W'!$I:$I,'4W'!$A:$A,'Apercu activites'!$A22,'4W'!$G:$G,'Apercu activites'!P$3:P$3))</f>
        <v/>
      </c>
      <c r="Q22" s="63" t="str">
        <f>IF(SUMIFS('4W'!$N:$N,'4W'!$A:$A,'Apercu activites'!$A22,'4W'!$G:$G,'Apercu activites'!Q$3:Q$3)=0,"",SUMIFS('4W'!$N:$N,'4W'!$A:$A,'Apercu activites'!$A22,'4W'!$G:$G,'Apercu activites'!Q$3:Q$3))</f>
        <v/>
      </c>
      <c r="R22" s="63" t="str">
        <f>IF(SUMIFS('4W'!$I:$I,'4W'!$A:$A,'Apercu activites'!$A22,'4W'!$G:$G,'Apercu activites'!R$3:R$3)=0,"",SUMIFS('4W'!$I:$I,'4W'!$A:$A,'Apercu activites'!$A22,'4W'!$G:$G,'Apercu activites'!R$3:R$3))</f>
        <v/>
      </c>
      <c r="S22" s="63" t="str">
        <f>IF(SUMIFS('4W'!$N:$N,'4W'!$A:$A,'Apercu activites'!$A22,'4W'!$G:$G,'Apercu activites'!S$3:S$3)=0,"",SUMIFS('4W'!$N:$N,'4W'!$A:$A,'Apercu activites'!$A22,'4W'!$G:$G,'Apercu activites'!S$3:S$3))</f>
        <v/>
      </c>
      <c r="T22" s="63" t="str">
        <f>IF(SUMIFS('4W'!$I:$I,'4W'!$A:$A,'Apercu activites'!$A22,'4W'!$G:$G,'Apercu activites'!T$3:T$3)=0,"",SUMIFS('4W'!$I:$I,'4W'!$A:$A,'Apercu activites'!$A22,'4W'!$G:$G,'Apercu activites'!T$3:T$3))</f>
        <v/>
      </c>
      <c r="U22" s="63" t="str">
        <f>IF(SUMIFS('4W'!$N:$N,'4W'!$A:$A,'Apercu activites'!$A22,'4W'!$G:$G,'Apercu activites'!U$3:U$3)=0,"",SUMIFS('4W'!$N:$N,'4W'!$A:$A,'Apercu activites'!$A22,'4W'!$G:$G,'Apercu activites'!U$3:U$3))</f>
        <v/>
      </c>
      <c r="V22" s="63" t="str">
        <f>IF(SUMIFS('4W'!$I:$I,'4W'!$A:$A,'Apercu activites'!$A22,'4W'!$G:$G,'Apercu activites'!V$3:V$3)=0,"",SUMIFS('4W'!$I:$I,'4W'!$A:$A,'Apercu activites'!$A22,'4W'!$G:$G,'Apercu activites'!V$3:V$3))</f>
        <v/>
      </c>
      <c r="W22" s="63" t="str">
        <f>IF(SUMIFS('4W'!$N:$N,'4W'!$A:$A,'Apercu activites'!$A22,'4W'!$G:$G,'Apercu activites'!W$3:W$3)=0,"",SUMIFS('4W'!$N:$N,'4W'!$A:$A,'Apercu activites'!$A22,'4W'!$G:$G,'Apercu activites'!W$3:W$3))</f>
        <v/>
      </c>
    </row>
    <row r="23" spans="1:23" x14ac:dyDescent="0.25">
      <c r="A23" s="33" t="s">
        <v>58</v>
      </c>
      <c r="B23" s="63" t="str">
        <f>IF(SUMIFS('4W'!$I:$I,'4W'!$A:$A,'Apercu activites'!$A23,'4W'!$G:$G,'Apercu activites'!B$3:B$3)=0,"",SUMIFS('4W'!$I:$I,'4W'!$A:$A,'Apercu activites'!$A23,'4W'!$G:$G,'Apercu activites'!B$3:B$3))</f>
        <v/>
      </c>
      <c r="C23" s="63" t="str">
        <f>IF(SUMIFS('4W'!$N:$N,'4W'!$A:$A,'Apercu activites'!$A23,'4W'!$G:$G,'Apercu activites'!C$3:C$3)=0,"",SUMIFS('4W'!$N:$N,'4W'!$A:$A,'Apercu activites'!$A23,'4W'!$G:$G,'Apercu activites'!C$3:C$3))</f>
        <v/>
      </c>
      <c r="D23" s="63" t="str">
        <f>IF(SUMIFS('4W'!$I:$I,'4W'!$A:$A,'Apercu activites'!$A23,'4W'!$G:$G,'Apercu activites'!D$3:D$3)=0,"",SUMIFS('4W'!$I:$I,'4W'!$A:$A,'Apercu activites'!$A23,'4W'!$G:$G,'Apercu activites'!D$3:D$3))</f>
        <v/>
      </c>
      <c r="E23" s="63" t="str">
        <f>IF(SUMIFS('4W'!$N:$N,'4W'!$A:$A,'Apercu activites'!$A23,'4W'!$G:$G,'Apercu activites'!E$3:E$3)=0,"",SUMIFS('4W'!$N:$N,'4W'!$A:$A,'Apercu activites'!$A23,'4W'!$G:$G,'Apercu activites'!E$3:E$3))</f>
        <v/>
      </c>
      <c r="F23" s="63" t="str">
        <f>IF(SUMIFS('4W'!$I:$I,'4W'!$A:$A,'Apercu activites'!$A23,'4W'!$G:$G,'Apercu activites'!F$3:F$3)=0,"",SUMIFS('4W'!$I:$I,'4W'!$A:$A,'Apercu activites'!$A23,'4W'!$G:$G,'Apercu activites'!F$3:F$3))</f>
        <v/>
      </c>
      <c r="G23" s="63" t="str">
        <f>IF(SUMIFS('4W'!$N:$N,'4W'!$A:$A,'Apercu activites'!$A23,'4W'!$G:$G,'Apercu activites'!G$3:G$3)=0,"",SUMIFS('4W'!$N:$N,'4W'!$A:$A,'Apercu activites'!$A23,'4W'!$G:$G,'Apercu activites'!G$3:G$3))</f>
        <v/>
      </c>
      <c r="H23" s="63" t="str">
        <f>IF(SUMIFS('4W'!$I:$I,'4W'!$A:$A,'Apercu activites'!$A23,'4W'!$G:$G,'Apercu activites'!H$3:H$3)=0,"",SUMIFS('4W'!$I:$I,'4W'!$A:$A,'Apercu activites'!$A23,'4W'!$G:$G,'Apercu activites'!H$3:H$3))</f>
        <v/>
      </c>
      <c r="I23" s="63" t="str">
        <f>IF(SUMIFS('4W'!$N:$N,'4W'!$A:$A,'Apercu activites'!$A23,'4W'!$G:$G,'Apercu activites'!I$3:I$3)=0,"",SUMIFS('4W'!$N:$N,'4W'!$A:$A,'Apercu activites'!$A23,'4W'!$G:$G,'Apercu activites'!I$3:I$3))</f>
        <v/>
      </c>
      <c r="J23" s="63" t="str">
        <f>IF(SUMIFS('4W'!$I:$I,'4W'!$A:$A,'Apercu activites'!$A23,'4W'!$G:$G,'Apercu activites'!J$3:J$3)=0,"",SUMIFS('4W'!$I:$I,'4W'!$A:$A,'Apercu activites'!$A23,'4W'!$G:$G,'Apercu activites'!J$3:J$3))</f>
        <v/>
      </c>
      <c r="K23" s="63" t="str">
        <f>IF(SUMIFS('4W'!$N:$N,'4W'!$A:$A,'Apercu activites'!$A23,'4W'!$G:$G,'Apercu activites'!K$3:K$3)=0,"",SUMIFS('4W'!$N:$N,'4W'!$A:$A,'Apercu activites'!$A23,'4W'!$G:$G,'Apercu activites'!K$3:K$3))</f>
        <v/>
      </c>
      <c r="L23" s="63" t="str">
        <f>IF(SUMIFS('4W'!$I:$I,'4W'!$A:$A,'Apercu activites'!$A23,'4W'!$G:$G,'Apercu activites'!L$3:L$3)=0,"",SUMIFS('4W'!$I:$I,'4W'!$A:$A,'Apercu activites'!$A23,'4W'!$G:$G,'Apercu activites'!L$3:L$3))</f>
        <v/>
      </c>
      <c r="M23" s="63" t="str">
        <f>IF(SUMIFS('4W'!$N:$N,'4W'!$A:$A,'Apercu activites'!$A23,'4W'!$G:$G,'Apercu activites'!M$3:M$3)=0,"",SUMIFS('4W'!$N:$N,'4W'!$A:$A,'Apercu activites'!$A23,'4W'!$G:$G,'Apercu activites'!M$3:M$3))</f>
        <v/>
      </c>
      <c r="N23" s="63" t="str">
        <f>IF(SUMIFS('4W'!$I:$I,'4W'!$A:$A,'Apercu activites'!$A23,'4W'!$G:$G,'Apercu activites'!N$3:N$3)=0,"",SUMIFS('4W'!$I:$I,'4W'!$A:$A,'Apercu activites'!$A23,'4W'!$G:$G,'Apercu activites'!N$3:N$3))</f>
        <v/>
      </c>
      <c r="O23" s="63" t="str">
        <f>IF(SUMIFS('4W'!$N:$N,'4W'!$A:$A,'Apercu activites'!$A23,'4W'!$G:$G,'Apercu activites'!O$3:O$3)=0,"",SUMIFS('4W'!$N:$N,'4W'!$A:$A,'Apercu activites'!$A23,'4W'!$G:$G,'Apercu activites'!O$3:O$3))</f>
        <v/>
      </c>
      <c r="P23" s="63" t="str">
        <f>IF(SUMIFS('4W'!$I:$I,'4W'!$A:$A,'Apercu activites'!$A23,'4W'!$G:$G,'Apercu activites'!P$3:P$3)=0,"",SUMIFS('4W'!$I:$I,'4W'!$A:$A,'Apercu activites'!$A23,'4W'!$G:$G,'Apercu activites'!P$3:P$3))</f>
        <v/>
      </c>
      <c r="Q23" s="63" t="str">
        <f>IF(SUMIFS('4W'!$N:$N,'4W'!$A:$A,'Apercu activites'!$A23,'4W'!$G:$G,'Apercu activites'!Q$3:Q$3)=0,"",SUMIFS('4W'!$N:$N,'4W'!$A:$A,'Apercu activites'!$A23,'4W'!$G:$G,'Apercu activites'!Q$3:Q$3))</f>
        <v/>
      </c>
      <c r="R23" s="63" t="str">
        <f>IF(SUMIFS('4W'!$I:$I,'4W'!$A:$A,'Apercu activites'!$A23,'4W'!$G:$G,'Apercu activites'!R$3:R$3)=0,"",SUMIFS('4W'!$I:$I,'4W'!$A:$A,'Apercu activites'!$A23,'4W'!$G:$G,'Apercu activites'!R$3:R$3))</f>
        <v/>
      </c>
      <c r="S23" s="63" t="str">
        <f>IF(SUMIFS('4W'!$N:$N,'4W'!$A:$A,'Apercu activites'!$A23,'4W'!$G:$G,'Apercu activites'!S$3:S$3)=0,"",SUMIFS('4W'!$N:$N,'4W'!$A:$A,'Apercu activites'!$A23,'4W'!$G:$G,'Apercu activites'!S$3:S$3))</f>
        <v/>
      </c>
      <c r="T23" s="63" t="str">
        <f>IF(SUMIFS('4W'!$I:$I,'4W'!$A:$A,'Apercu activites'!$A23,'4W'!$G:$G,'Apercu activites'!T$3:T$3)=0,"",SUMIFS('4W'!$I:$I,'4W'!$A:$A,'Apercu activites'!$A23,'4W'!$G:$G,'Apercu activites'!T$3:T$3))</f>
        <v/>
      </c>
      <c r="U23" s="63" t="str">
        <f>IF(SUMIFS('4W'!$N:$N,'4W'!$A:$A,'Apercu activites'!$A23,'4W'!$G:$G,'Apercu activites'!U$3:U$3)=0,"",SUMIFS('4W'!$N:$N,'4W'!$A:$A,'Apercu activites'!$A23,'4W'!$G:$G,'Apercu activites'!U$3:U$3))</f>
        <v/>
      </c>
      <c r="V23" s="63" t="str">
        <f>IF(SUMIFS('4W'!$I:$I,'4W'!$A:$A,'Apercu activites'!$A23,'4W'!$G:$G,'Apercu activites'!V$3:V$3)=0,"",SUMIFS('4W'!$I:$I,'4W'!$A:$A,'Apercu activites'!$A23,'4W'!$G:$G,'Apercu activites'!V$3:V$3))</f>
        <v/>
      </c>
      <c r="W23" s="63" t="str">
        <f>IF(SUMIFS('4W'!$N:$N,'4W'!$A:$A,'Apercu activites'!$A23,'4W'!$G:$G,'Apercu activites'!W$3:W$3)=0,"",SUMIFS('4W'!$N:$N,'4W'!$A:$A,'Apercu activites'!$A23,'4W'!$G:$G,'Apercu activites'!W$3:W$3))</f>
        <v/>
      </c>
    </row>
    <row r="24" spans="1:23" x14ac:dyDescent="0.25">
      <c r="A24" s="33" t="s">
        <v>2050</v>
      </c>
      <c r="B24" s="63">
        <f>IF(SUMIFS('4W'!$I:$I,'4W'!$A:$A,'Apercu activites'!$A24,'4W'!$G:$G,'Apercu activites'!B$3:B$3)=0,"",SUMIFS('4W'!$I:$I,'4W'!$A:$A,'Apercu activites'!$A24,'4W'!$G:$G,'Apercu activites'!B$3:B$3))</f>
        <v>900</v>
      </c>
      <c r="C24" s="63">
        <f>IF(SUMIFS('4W'!$N:$N,'4W'!$A:$A,'Apercu activites'!$A24,'4W'!$G:$G,'Apercu activites'!C$3:C$3)=0,"",SUMIFS('4W'!$N:$N,'4W'!$A:$A,'Apercu activites'!$A24,'4W'!$G:$G,'Apercu activites'!C$3:C$3))</f>
        <v>900</v>
      </c>
      <c r="D24" s="63" t="str">
        <f>IF(SUMIFS('4W'!$I:$I,'4W'!$A:$A,'Apercu activites'!$A24,'4W'!$G:$G,'Apercu activites'!D$3:D$3)=0,"",SUMIFS('4W'!$I:$I,'4W'!$A:$A,'Apercu activites'!$A24,'4W'!$G:$G,'Apercu activites'!D$3:D$3))</f>
        <v/>
      </c>
      <c r="E24" s="63" t="str">
        <f>IF(SUMIFS('4W'!$N:$N,'4W'!$A:$A,'Apercu activites'!$A24,'4W'!$G:$G,'Apercu activites'!E$3:E$3)=0,"",SUMIFS('4W'!$N:$N,'4W'!$A:$A,'Apercu activites'!$A24,'4W'!$G:$G,'Apercu activites'!E$3:E$3))</f>
        <v/>
      </c>
      <c r="F24" s="63" t="str">
        <f>IF(SUMIFS('4W'!$I:$I,'4W'!$A:$A,'Apercu activites'!$A24,'4W'!$G:$G,'Apercu activites'!F$3:F$3)=0,"",SUMIFS('4W'!$I:$I,'4W'!$A:$A,'Apercu activites'!$A24,'4W'!$G:$G,'Apercu activites'!F$3:F$3))</f>
        <v/>
      </c>
      <c r="G24" s="63" t="str">
        <f>IF(SUMIFS('4W'!$N:$N,'4W'!$A:$A,'Apercu activites'!$A24,'4W'!$G:$G,'Apercu activites'!G$3:G$3)=0,"",SUMIFS('4W'!$N:$N,'4W'!$A:$A,'Apercu activites'!$A24,'4W'!$G:$G,'Apercu activites'!G$3:G$3))</f>
        <v/>
      </c>
      <c r="H24" s="63" t="str">
        <f>IF(SUMIFS('4W'!$I:$I,'4W'!$A:$A,'Apercu activites'!$A24,'4W'!$G:$G,'Apercu activites'!H$3:H$3)=0,"",SUMIFS('4W'!$I:$I,'4W'!$A:$A,'Apercu activites'!$A24,'4W'!$G:$G,'Apercu activites'!H$3:H$3))</f>
        <v/>
      </c>
      <c r="I24" s="63" t="str">
        <f>IF(SUMIFS('4W'!$N:$N,'4W'!$A:$A,'Apercu activites'!$A24,'4W'!$G:$G,'Apercu activites'!I$3:I$3)=0,"",SUMIFS('4W'!$N:$N,'4W'!$A:$A,'Apercu activites'!$A24,'4W'!$G:$G,'Apercu activites'!I$3:I$3))</f>
        <v/>
      </c>
      <c r="J24" s="63" t="str">
        <f>IF(SUMIFS('4W'!$I:$I,'4W'!$A:$A,'Apercu activites'!$A24,'4W'!$G:$G,'Apercu activites'!J$3:J$3)=0,"",SUMIFS('4W'!$I:$I,'4W'!$A:$A,'Apercu activites'!$A24,'4W'!$G:$G,'Apercu activites'!J$3:J$3))</f>
        <v/>
      </c>
      <c r="K24" s="63" t="str">
        <f>IF(SUMIFS('4W'!$N:$N,'4W'!$A:$A,'Apercu activites'!$A24,'4W'!$G:$G,'Apercu activites'!K$3:K$3)=0,"",SUMIFS('4W'!$N:$N,'4W'!$A:$A,'Apercu activites'!$A24,'4W'!$G:$G,'Apercu activites'!K$3:K$3))</f>
        <v/>
      </c>
      <c r="L24" s="63" t="str">
        <f>IF(SUMIFS('4W'!$I:$I,'4W'!$A:$A,'Apercu activites'!$A24,'4W'!$G:$G,'Apercu activites'!L$3:L$3)=0,"",SUMIFS('4W'!$I:$I,'4W'!$A:$A,'Apercu activites'!$A24,'4W'!$G:$G,'Apercu activites'!L$3:L$3))</f>
        <v/>
      </c>
      <c r="M24" s="63" t="str">
        <f>IF(SUMIFS('4W'!$N:$N,'4W'!$A:$A,'Apercu activites'!$A24,'4W'!$G:$G,'Apercu activites'!M$3:M$3)=0,"",SUMIFS('4W'!$N:$N,'4W'!$A:$A,'Apercu activites'!$A24,'4W'!$G:$G,'Apercu activites'!M$3:M$3))</f>
        <v/>
      </c>
      <c r="N24" s="63" t="str">
        <f>IF(SUMIFS('4W'!$I:$I,'4W'!$A:$A,'Apercu activites'!$A24,'4W'!$G:$G,'Apercu activites'!N$3:N$3)=0,"",SUMIFS('4W'!$I:$I,'4W'!$A:$A,'Apercu activites'!$A24,'4W'!$G:$G,'Apercu activites'!N$3:N$3))</f>
        <v/>
      </c>
      <c r="O24" s="63" t="str">
        <f>IF(SUMIFS('4W'!$N:$N,'4W'!$A:$A,'Apercu activites'!$A24,'4W'!$G:$G,'Apercu activites'!O$3:O$3)=0,"",SUMIFS('4W'!$N:$N,'4W'!$A:$A,'Apercu activites'!$A24,'4W'!$G:$G,'Apercu activites'!O$3:O$3))</f>
        <v/>
      </c>
      <c r="P24" s="63" t="str">
        <f>IF(SUMIFS('4W'!$I:$I,'4W'!$A:$A,'Apercu activites'!$A24,'4W'!$G:$G,'Apercu activites'!P$3:P$3)=0,"",SUMIFS('4W'!$I:$I,'4W'!$A:$A,'Apercu activites'!$A24,'4W'!$G:$G,'Apercu activites'!P$3:P$3))</f>
        <v/>
      </c>
      <c r="Q24" s="63" t="str">
        <f>IF(SUMIFS('4W'!$N:$N,'4W'!$A:$A,'Apercu activites'!$A24,'4W'!$G:$G,'Apercu activites'!Q$3:Q$3)=0,"",SUMIFS('4W'!$N:$N,'4W'!$A:$A,'Apercu activites'!$A24,'4W'!$G:$G,'Apercu activites'!Q$3:Q$3))</f>
        <v/>
      </c>
      <c r="R24" s="63" t="str">
        <f>IF(SUMIFS('4W'!$I:$I,'4W'!$A:$A,'Apercu activites'!$A24,'4W'!$G:$G,'Apercu activites'!R$3:R$3)=0,"",SUMIFS('4W'!$I:$I,'4W'!$A:$A,'Apercu activites'!$A24,'4W'!$G:$G,'Apercu activites'!R$3:R$3))</f>
        <v/>
      </c>
      <c r="S24" s="63" t="str">
        <f>IF(SUMIFS('4W'!$N:$N,'4W'!$A:$A,'Apercu activites'!$A24,'4W'!$G:$G,'Apercu activites'!S$3:S$3)=0,"",SUMIFS('4W'!$N:$N,'4W'!$A:$A,'Apercu activites'!$A24,'4W'!$G:$G,'Apercu activites'!S$3:S$3))</f>
        <v/>
      </c>
      <c r="T24" s="63" t="str">
        <f>IF(SUMIFS('4W'!$I:$I,'4W'!$A:$A,'Apercu activites'!$A24,'4W'!$G:$G,'Apercu activites'!T$3:T$3)=0,"",SUMIFS('4W'!$I:$I,'4W'!$A:$A,'Apercu activites'!$A24,'4W'!$G:$G,'Apercu activites'!T$3:T$3))</f>
        <v/>
      </c>
      <c r="U24" s="63" t="str">
        <f>IF(SUMIFS('4W'!$N:$N,'4W'!$A:$A,'Apercu activites'!$A24,'4W'!$G:$G,'Apercu activites'!U$3:U$3)=0,"",SUMIFS('4W'!$N:$N,'4W'!$A:$A,'Apercu activites'!$A24,'4W'!$G:$G,'Apercu activites'!U$3:U$3))</f>
        <v/>
      </c>
      <c r="V24" s="63" t="str">
        <f>IF(SUMIFS('4W'!$I:$I,'4W'!$A:$A,'Apercu activites'!$A24,'4W'!$G:$G,'Apercu activites'!V$3:V$3)=0,"",SUMIFS('4W'!$I:$I,'4W'!$A:$A,'Apercu activites'!$A24,'4W'!$G:$G,'Apercu activites'!V$3:V$3))</f>
        <v/>
      </c>
      <c r="W24" s="63" t="str">
        <f>IF(SUMIFS('4W'!$N:$N,'4W'!$A:$A,'Apercu activites'!$A24,'4W'!$G:$G,'Apercu activites'!W$3:W$3)=0,"",SUMIFS('4W'!$N:$N,'4W'!$A:$A,'Apercu activites'!$A24,'4W'!$G:$G,'Apercu activites'!W$3:W$3))</f>
        <v/>
      </c>
    </row>
    <row r="25" spans="1:23" x14ac:dyDescent="0.25">
      <c r="A25" s="33" t="s">
        <v>2255</v>
      </c>
      <c r="B25" s="63">
        <f>IF(SUMIFS('4W'!$I:$I,'4W'!$A:$A,'Apercu activites'!$A25,'4W'!$G:$G,'Apercu activites'!B$3:B$3)=0,"",SUMIFS('4W'!$I:$I,'4W'!$A:$A,'Apercu activites'!$A25,'4W'!$G:$G,'Apercu activites'!B$3:B$3))</f>
        <v>1000</v>
      </c>
      <c r="C25" s="63">
        <f>IF(SUMIFS('4W'!$N:$N,'4W'!$A:$A,'Apercu activites'!$A25,'4W'!$G:$G,'Apercu activites'!C$3:C$3)=0,"",SUMIFS('4W'!$N:$N,'4W'!$A:$A,'Apercu activites'!$A25,'4W'!$G:$G,'Apercu activites'!C$3:C$3))</f>
        <v>1000</v>
      </c>
      <c r="D25" s="63" t="str">
        <f>IF(SUMIFS('4W'!$I:$I,'4W'!$A:$A,'Apercu activites'!$A25,'4W'!$G:$G,'Apercu activites'!D$3:D$3)=0,"",SUMIFS('4W'!$I:$I,'4W'!$A:$A,'Apercu activites'!$A25,'4W'!$G:$G,'Apercu activites'!D$3:D$3))</f>
        <v/>
      </c>
      <c r="E25" s="63" t="str">
        <f>IF(SUMIFS('4W'!$N:$N,'4W'!$A:$A,'Apercu activites'!$A25,'4W'!$G:$G,'Apercu activites'!E$3:E$3)=0,"",SUMIFS('4W'!$N:$N,'4W'!$A:$A,'Apercu activites'!$A25,'4W'!$G:$G,'Apercu activites'!E$3:E$3))</f>
        <v/>
      </c>
      <c r="F25" s="63" t="str">
        <f>IF(SUMIFS('4W'!$I:$I,'4W'!$A:$A,'Apercu activites'!$A25,'4W'!$G:$G,'Apercu activites'!F$3:F$3)=0,"",SUMIFS('4W'!$I:$I,'4W'!$A:$A,'Apercu activites'!$A25,'4W'!$G:$G,'Apercu activites'!F$3:F$3))</f>
        <v/>
      </c>
      <c r="G25" s="63" t="str">
        <f>IF(SUMIFS('4W'!$N:$N,'4W'!$A:$A,'Apercu activites'!$A25,'4W'!$G:$G,'Apercu activites'!G$3:G$3)=0,"",SUMIFS('4W'!$N:$N,'4W'!$A:$A,'Apercu activites'!$A25,'4W'!$G:$G,'Apercu activites'!G$3:G$3))</f>
        <v/>
      </c>
      <c r="H25" s="63">
        <f>IF(SUMIFS('4W'!$I:$I,'4W'!$A:$A,'Apercu activites'!$A25,'4W'!$G:$G,'Apercu activites'!H$3:H$3)=0,"",SUMIFS('4W'!$I:$I,'4W'!$A:$A,'Apercu activites'!$A25,'4W'!$G:$G,'Apercu activites'!H$3:H$3))</f>
        <v>1000</v>
      </c>
      <c r="I25" s="63">
        <f>IF(SUMIFS('4W'!$N:$N,'4W'!$A:$A,'Apercu activites'!$A25,'4W'!$G:$G,'Apercu activites'!I$3:I$3)=0,"",SUMIFS('4W'!$N:$N,'4W'!$A:$A,'Apercu activites'!$A25,'4W'!$G:$G,'Apercu activites'!I$3:I$3))</f>
        <v>1000</v>
      </c>
      <c r="J25" s="63" t="str">
        <f>IF(SUMIFS('4W'!$I:$I,'4W'!$A:$A,'Apercu activites'!$A25,'4W'!$G:$G,'Apercu activites'!J$3:J$3)=0,"",SUMIFS('4W'!$I:$I,'4W'!$A:$A,'Apercu activites'!$A25,'4W'!$G:$G,'Apercu activites'!J$3:J$3))</f>
        <v/>
      </c>
      <c r="K25" s="63" t="str">
        <f>IF(SUMIFS('4W'!$N:$N,'4W'!$A:$A,'Apercu activites'!$A25,'4W'!$G:$G,'Apercu activites'!K$3:K$3)=0,"",SUMIFS('4W'!$N:$N,'4W'!$A:$A,'Apercu activites'!$A25,'4W'!$G:$G,'Apercu activites'!K$3:K$3))</f>
        <v/>
      </c>
      <c r="L25" s="63" t="str">
        <f>IF(SUMIFS('4W'!$I:$I,'4W'!$A:$A,'Apercu activites'!$A25,'4W'!$G:$G,'Apercu activites'!L$3:L$3)=0,"",SUMIFS('4W'!$I:$I,'4W'!$A:$A,'Apercu activites'!$A25,'4W'!$G:$G,'Apercu activites'!L$3:L$3))</f>
        <v/>
      </c>
      <c r="M25" s="63" t="str">
        <f>IF(SUMIFS('4W'!$N:$N,'4W'!$A:$A,'Apercu activites'!$A25,'4W'!$G:$G,'Apercu activites'!M$3:M$3)=0,"",SUMIFS('4W'!$N:$N,'4W'!$A:$A,'Apercu activites'!$A25,'4W'!$G:$G,'Apercu activites'!M$3:M$3))</f>
        <v/>
      </c>
      <c r="N25" s="63" t="str">
        <f>IF(SUMIFS('4W'!$I:$I,'4W'!$A:$A,'Apercu activites'!$A25,'4W'!$G:$G,'Apercu activites'!N$3:N$3)=0,"",SUMIFS('4W'!$I:$I,'4W'!$A:$A,'Apercu activites'!$A25,'4W'!$G:$G,'Apercu activites'!N$3:N$3))</f>
        <v/>
      </c>
      <c r="O25" s="63" t="str">
        <f>IF(SUMIFS('4W'!$N:$N,'4W'!$A:$A,'Apercu activites'!$A25,'4W'!$G:$G,'Apercu activites'!O$3:O$3)=0,"",SUMIFS('4W'!$N:$N,'4W'!$A:$A,'Apercu activites'!$A25,'4W'!$G:$G,'Apercu activites'!O$3:O$3))</f>
        <v/>
      </c>
      <c r="P25" s="63" t="str">
        <f>IF(SUMIFS('4W'!$I:$I,'4W'!$A:$A,'Apercu activites'!$A25,'4W'!$G:$G,'Apercu activites'!P$3:P$3)=0,"",SUMIFS('4W'!$I:$I,'4W'!$A:$A,'Apercu activites'!$A25,'4W'!$G:$G,'Apercu activites'!P$3:P$3))</f>
        <v/>
      </c>
      <c r="Q25" s="63" t="str">
        <f>IF(SUMIFS('4W'!$N:$N,'4W'!$A:$A,'Apercu activites'!$A25,'4W'!$G:$G,'Apercu activites'!Q$3:Q$3)=0,"",SUMIFS('4W'!$N:$N,'4W'!$A:$A,'Apercu activites'!$A25,'4W'!$G:$G,'Apercu activites'!Q$3:Q$3))</f>
        <v/>
      </c>
      <c r="R25" s="63" t="str">
        <f>IF(SUMIFS('4W'!$I:$I,'4W'!$A:$A,'Apercu activites'!$A25,'4W'!$G:$G,'Apercu activites'!R$3:R$3)=0,"",SUMIFS('4W'!$I:$I,'4W'!$A:$A,'Apercu activites'!$A25,'4W'!$G:$G,'Apercu activites'!R$3:R$3))</f>
        <v/>
      </c>
      <c r="S25" s="63" t="str">
        <f>IF(SUMIFS('4W'!$N:$N,'4W'!$A:$A,'Apercu activites'!$A25,'4W'!$G:$G,'Apercu activites'!S$3:S$3)=0,"",SUMIFS('4W'!$N:$N,'4W'!$A:$A,'Apercu activites'!$A25,'4W'!$G:$G,'Apercu activites'!S$3:S$3))</f>
        <v/>
      </c>
      <c r="T25" s="63" t="str">
        <f>IF(SUMIFS('4W'!$I:$I,'4W'!$A:$A,'Apercu activites'!$A25,'4W'!$G:$G,'Apercu activites'!T$3:T$3)=0,"",SUMIFS('4W'!$I:$I,'4W'!$A:$A,'Apercu activites'!$A25,'4W'!$G:$G,'Apercu activites'!T$3:T$3))</f>
        <v/>
      </c>
      <c r="U25" s="63" t="str">
        <f>IF(SUMIFS('4W'!$N:$N,'4W'!$A:$A,'Apercu activites'!$A25,'4W'!$G:$G,'Apercu activites'!U$3:U$3)=0,"",SUMIFS('4W'!$N:$N,'4W'!$A:$A,'Apercu activites'!$A25,'4W'!$G:$G,'Apercu activites'!U$3:U$3))</f>
        <v/>
      </c>
      <c r="V25" s="63" t="str">
        <f>IF(SUMIFS('4W'!$I:$I,'4W'!$A:$A,'Apercu activites'!$A25,'4W'!$G:$G,'Apercu activites'!V$3:V$3)=0,"",SUMIFS('4W'!$I:$I,'4W'!$A:$A,'Apercu activites'!$A25,'4W'!$G:$G,'Apercu activites'!V$3:V$3))</f>
        <v/>
      </c>
      <c r="W25" s="63" t="str">
        <f>IF(SUMIFS('4W'!$N:$N,'4W'!$A:$A,'Apercu activites'!$A25,'4W'!$G:$G,'Apercu activites'!W$3:W$3)=0,"",SUMIFS('4W'!$N:$N,'4W'!$A:$A,'Apercu activites'!$A25,'4W'!$G:$G,'Apercu activites'!W$3:W$3))</f>
        <v/>
      </c>
    </row>
    <row r="26" spans="1:23" x14ac:dyDescent="0.25">
      <c r="A26" s="33" t="s">
        <v>1969</v>
      </c>
      <c r="B26" s="63">
        <f>IF(SUMIFS('4W'!$I:$I,'4W'!$A:$A,'Apercu activites'!$A26,'4W'!$G:$G,'Apercu activites'!B$3:B$3)=0,"",SUMIFS('4W'!$I:$I,'4W'!$A:$A,'Apercu activites'!$A26,'4W'!$G:$G,'Apercu activites'!B$3:B$3))</f>
        <v>40</v>
      </c>
      <c r="C26" s="63">
        <f>IF(SUMIFS('4W'!$N:$N,'4W'!$A:$A,'Apercu activites'!$A26,'4W'!$G:$G,'Apercu activites'!C$3:C$3)=0,"",SUMIFS('4W'!$N:$N,'4W'!$A:$A,'Apercu activites'!$A26,'4W'!$G:$G,'Apercu activites'!C$3:C$3))</f>
        <v>40</v>
      </c>
      <c r="D26" s="63" t="str">
        <f>IF(SUMIFS('4W'!$I:$I,'4W'!$A:$A,'Apercu activites'!$A26,'4W'!$G:$G,'Apercu activites'!D$3:D$3)=0,"",SUMIFS('4W'!$I:$I,'4W'!$A:$A,'Apercu activites'!$A26,'4W'!$G:$G,'Apercu activites'!D$3:D$3))</f>
        <v/>
      </c>
      <c r="E26" s="63" t="str">
        <f>IF(SUMIFS('4W'!$N:$N,'4W'!$A:$A,'Apercu activites'!$A26,'4W'!$G:$G,'Apercu activites'!E$3:E$3)=0,"",SUMIFS('4W'!$N:$N,'4W'!$A:$A,'Apercu activites'!$A26,'4W'!$G:$G,'Apercu activites'!E$3:E$3))</f>
        <v/>
      </c>
      <c r="F26" s="63" t="str">
        <f>IF(SUMIFS('4W'!$I:$I,'4W'!$A:$A,'Apercu activites'!$A26,'4W'!$G:$G,'Apercu activites'!F$3:F$3)=0,"",SUMIFS('4W'!$I:$I,'4W'!$A:$A,'Apercu activites'!$A26,'4W'!$G:$G,'Apercu activites'!F$3:F$3))</f>
        <v/>
      </c>
      <c r="G26" s="63" t="str">
        <f>IF(SUMIFS('4W'!$N:$N,'4W'!$A:$A,'Apercu activites'!$A26,'4W'!$G:$G,'Apercu activites'!G$3:G$3)=0,"",SUMIFS('4W'!$N:$N,'4W'!$A:$A,'Apercu activites'!$A26,'4W'!$G:$G,'Apercu activites'!G$3:G$3))</f>
        <v/>
      </c>
      <c r="H26" s="63" t="str">
        <f>IF(SUMIFS('4W'!$I:$I,'4W'!$A:$A,'Apercu activites'!$A26,'4W'!$G:$G,'Apercu activites'!H$3:H$3)=0,"",SUMIFS('4W'!$I:$I,'4W'!$A:$A,'Apercu activites'!$A26,'4W'!$G:$G,'Apercu activites'!H$3:H$3))</f>
        <v/>
      </c>
      <c r="I26" s="63" t="str">
        <f>IF(SUMIFS('4W'!$N:$N,'4W'!$A:$A,'Apercu activites'!$A26,'4W'!$G:$G,'Apercu activites'!I$3:I$3)=0,"",SUMIFS('4W'!$N:$N,'4W'!$A:$A,'Apercu activites'!$A26,'4W'!$G:$G,'Apercu activites'!I$3:I$3))</f>
        <v/>
      </c>
      <c r="J26" s="63" t="str">
        <f>IF(SUMIFS('4W'!$I:$I,'4W'!$A:$A,'Apercu activites'!$A26,'4W'!$G:$G,'Apercu activites'!J$3:J$3)=0,"",SUMIFS('4W'!$I:$I,'4W'!$A:$A,'Apercu activites'!$A26,'4W'!$G:$G,'Apercu activites'!J$3:J$3))</f>
        <v/>
      </c>
      <c r="K26" s="63" t="str">
        <f>IF(SUMIFS('4W'!$N:$N,'4W'!$A:$A,'Apercu activites'!$A26,'4W'!$G:$G,'Apercu activites'!K$3:K$3)=0,"",SUMIFS('4W'!$N:$N,'4W'!$A:$A,'Apercu activites'!$A26,'4W'!$G:$G,'Apercu activites'!K$3:K$3))</f>
        <v/>
      </c>
      <c r="L26" s="63" t="str">
        <f>IF(SUMIFS('4W'!$I:$I,'4W'!$A:$A,'Apercu activites'!$A26,'4W'!$G:$G,'Apercu activites'!L$3:L$3)=0,"",SUMIFS('4W'!$I:$I,'4W'!$A:$A,'Apercu activites'!$A26,'4W'!$G:$G,'Apercu activites'!L$3:L$3))</f>
        <v/>
      </c>
      <c r="M26" s="63" t="str">
        <f>IF(SUMIFS('4W'!$N:$N,'4W'!$A:$A,'Apercu activites'!$A26,'4W'!$G:$G,'Apercu activites'!M$3:M$3)=0,"",SUMIFS('4W'!$N:$N,'4W'!$A:$A,'Apercu activites'!$A26,'4W'!$G:$G,'Apercu activites'!M$3:M$3))</f>
        <v/>
      </c>
      <c r="N26" s="63" t="str">
        <f>IF(SUMIFS('4W'!$I:$I,'4W'!$A:$A,'Apercu activites'!$A26,'4W'!$G:$G,'Apercu activites'!N$3:N$3)=0,"",SUMIFS('4W'!$I:$I,'4W'!$A:$A,'Apercu activites'!$A26,'4W'!$G:$G,'Apercu activites'!N$3:N$3))</f>
        <v/>
      </c>
      <c r="O26" s="63" t="str">
        <f>IF(SUMIFS('4W'!$N:$N,'4W'!$A:$A,'Apercu activites'!$A26,'4W'!$G:$G,'Apercu activites'!O$3:O$3)=0,"",SUMIFS('4W'!$N:$N,'4W'!$A:$A,'Apercu activites'!$A26,'4W'!$G:$G,'Apercu activites'!O$3:O$3))</f>
        <v/>
      </c>
      <c r="P26" s="63" t="str">
        <f>IF(SUMIFS('4W'!$I:$I,'4W'!$A:$A,'Apercu activites'!$A26,'4W'!$G:$G,'Apercu activites'!P$3:P$3)=0,"",SUMIFS('4W'!$I:$I,'4W'!$A:$A,'Apercu activites'!$A26,'4W'!$G:$G,'Apercu activites'!P$3:P$3))</f>
        <v/>
      </c>
      <c r="Q26" s="63" t="str">
        <f>IF(SUMIFS('4W'!$N:$N,'4W'!$A:$A,'Apercu activites'!$A26,'4W'!$G:$G,'Apercu activites'!Q$3:Q$3)=0,"",SUMIFS('4W'!$N:$N,'4W'!$A:$A,'Apercu activites'!$A26,'4W'!$G:$G,'Apercu activites'!Q$3:Q$3))</f>
        <v/>
      </c>
      <c r="R26" s="63" t="str">
        <f>IF(SUMIFS('4W'!$I:$I,'4W'!$A:$A,'Apercu activites'!$A26,'4W'!$G:$G,'Apercu activites'!R$3:R$3)=0,"",SUMIFS('4W'!$I:$I,'4W'!$A:$A,'Apercu activites'!$A26,'4W'!$G:$G,'Apercu activites'!R$3:R$3))</f>
        <v/>
      </c>
      <c r="S26" s="63" t="str">
        <f>IF(SUMIFS('4W'!$N:$N,'4W'!$A:$A,'Apercu activites'!$A26,'4W'!$G:$G,'Apercu activites'!S$3:S$3)=0,"",SUMIFS('4W'!$N:$N,'4W'!$A:$A,'Apercu activites'!$A26,'4W'!$G:$G,'Apercu activites'!S$3:S$3))</f>
        <v/>
      </c>
      <c r="T26" s="63" t="str">
        <f>IF(SUMIFS('4W'!$I:$I,'4W'!$A:$A,'Apercu activites'!$A26,'4W'!$G:$G,'Apercu activites'!T$3:T$3)=0,"",SUMIFS('4W'!$I:$I,'4W'!$A:$A,'Apercu activites'!$A26,'4W'!$G:$G,'Apercu activites'!T$3:T$3))</f>
        <v/>
      </c>
      <c r="U26" s="63" t="str">
        <f>IF(SUMIFS('4W'!$N:$N,'4W'!$A:$A,'Apercu activites'!$A26,'4W'!$G:$G,'Apercu activites'!U$3:U$3)=0,"",SUMIFS('4W'!$N:$N,'4W'!$A:$A,'Apercu activites'!$A26,'4W'!$G:$G,'Apercu activites'!U$3:U$3))</f>
        <v/>
      </c>
      <c r="V26" s="63" t="str">
        <f>IF(SUMIFS('4W'!$I:$I,'4W'!$A:$A,'Apercu activites'!$A26,'4W'!$G:$G,'Apercu activites'!V$3:V$3)=0,"",SUMIFS('4W'!$I:$I,'4W'!$A:$A,'Apercu activites'!$A26,'4W'!$G:$G,'Apercu activites'!V$3:V$3))</f>
        <v/>
      </c>
      <c r="W26" s="63" t="str">
        <f>IF(SUMIFS('4W'!$N:$N,'4W'!$A:$A,'Apercu activites'!$A26,'4W'!$G:$G,'Apercu activites'!W$3:W$3)=0,"",SUMIFS('4W'!$N:$N,'4W'!$A:$A,'Apercu activites'!$A26,'4W'!$G:$G,'Apercu activites'!W$3:W$3))</f>
        <v/>
      </c>
    </row>
    <row r="27" spans="1:23" x14ac:dyDescent="0.25">
      <c r="A27" s="33" t="s">
        <v>2241</v>
      </c>
      <c r="B27" s="63">
        <f>IF(SUMIFS('4W'!$I:$I,'4W'!$A:$A,'Apercu activites'!$A27,'4W'!$G:$G,'Apercu activites'!B$3:B$3)=0,"",SUMIFS('4W'!$I:$I,'4W'!$A:$A,'Apercu activites'!$A27,'4W'!$G:$G,'Apercu activites'!B$3:B$3))</f>
        <v>375</v>
      </c>
      <c r="C27" s="63">
        <f>IF(SUMIFS('4W'!$N:$N,'4W'!$A:$A,'Apercu activites'!$A27,'4W'!$G:$G,'Apercu activites'!C$3:C$3)=0,"",SUMIFS('4W'!$N:$N,'4W'!$A:$A,'Apercu activites'!$A27,'4W'!$G:$G,'Apercu activites'!C$3:C$3))</f>
        <v>375</v>
      </c>
      <c r="D27" s="63" t="str">
        <f>IF(SUMIFS('4W'!$I:$I,'4W'!$A:$A,'Apercu activites'!$A27,'4W'!$G:$G,'Apercu activites'!D$3:D$3)=0,"",SUMIFS('4W'!$I:$I,'4W'!$A:$A,'Apercu activites'!$A27,'4W'!$G:$G,'Apercu activites'!D$3:D$3))</f>
        <v/>
      </c>
      <c r="E27" s="63" t="str">
        <f>IF(SUMIFS('4W'!$N:$N,'4W'!$A:$A,'Apercu activites'!$A27,'4W'!$G:$G,'Apercu activites'!E$3:E$3)=0,"",SUMIFS('4W'!$N:$N,'4W'!$A:$A,'Apercu activites'!$A27,'4W'!$G:$G,'Apercu activites'!E$3:E$3))</f>
        <v/>
      </c>
      <c r="F27" s="63" t="str">
        <f>IF(SUMIFS('4W'!$I:$I,'4W'!$A:$A,'Apercu activites'!$A27,'4W'!$G:$G,'Apercu activites'!F$3:F$3)=0,"",SUMIFS('4W'!$I:$I,'4W'!$A:$A,'Apercu activites'!$A27,'4W'!$G:$G,'Apercu activites'!F$3:F$3))</f>
        <v/>
      </c>
      <c r="G27" s="63" t="str">
        <f>IF(SUMIFS('4W'!$N:$N,'4W'!$A:$A,'Apercu activites'!$A27,'4W'!$G:$G,'Apercu activites'!G$3:G$3)=0,"",SUMIFS('4W'!$N:$N,'4W'!$A:$A,'Apercu activites'!$A27,'4W'!$G:$G,'Apercu activites'!G$3:G$3))</f>
        <v/>
      </c>
      <c r="H27" s="63" t="str">
        <f>IF(SUMIFS('4W'!$I:$I,'4W'!$A:$A,'Apercu activites'!$A27,'4W'!$G:$G,'Apercu activites'!H$3:H$3)=0,"",SUMIFS('4W'!$I:$I,'4W'!$A:$A,'Apercu activites'!$A27,'4W'!$G:$G,'Apercu activites'!H$3:H$3))</f>
        <v/>
      </c>
      <c r="I27" s="63" t="str">
        <f>IF(SUMIFS('4W'!$N:$N,'4W'!$A:$A,'Apercu activites'!$A27,'4W'!$G:$G,'Apercu activites'!I$3:I$3)=0,"",SUMIFS('4W'!$N:$N,'4W'!$A:$A,'Apercu activites'!$A27,'4W'!$G:$G,'Apercu activites'!I$3:I$3))</f>
        <v/>
      </c>
      <c r="J27" s="63" t="str">
        <f>IF(SUMIFS('4W'!$I:$I,'4W'!$A:$A,'Apercu activites'!$A27,'4W'!$G:$G,'Apercu activites'!J$3:J$3)=0,"",SUMIFS('4W'!$I:$I,'4W'!$A:$A,'Apercu activites'!$A27,'4W'!$G:$G,'Apercu activites'!J$3:J$3))</f>
        <v/>
      </c>
      <c r="K27" s="63" t="str">
        <f>IF(SUMIFS('4W'!$N:$N,'4W'!$A:$A,'Apercu activites'!$A27,'4W'!$G:$G,'Apercu activites'!K$3:K$3)=0,"",SUMIFS('4W'!$N:$N,'4W'!$A:$A,'Apercu activites'!$A27,'4W'!$G:$G,'Apercu activites'!K$3:K$3))</f>
        <v/>
      </c>
      <c r="L27" s="63" t="str">
        <f>IF(SUMIFS('4W'!$I:$I,'4W'!$A:$A,'Apercu activites'!$A27,'4W'!$G:$G,'Apercu activites'!L$3:L$3)=0,"",SUMIFS('4W'!$I:$I,'4W'!$A:$A,'Apercu activites'!$A27,'4W'!$G:$G,'Apercu activites'!L$3:L$3))</f>
        <v/>
      </c>
      <c r="M27" s="63" t="str">
        <f>IF(SUMIFS('4W'!$N:$N,'4W'!$A:$A,'Apercu activites'!$A27,'4W'!$G:$G,'Apercu activites'!M$3:M$3)=0,"",SUMIFS('4W'!$N:$N,'4W'!$A:$A,'Apercu activites'!$A27,'4W'!$G:$G,'Apercu activites'!M$3:M$3))</f>
        <v/>
      </c>
      <c r="N27" s="63" t="str">
        <f>IF(SUMIFS('4W'!$I:$I,'4W'!$A:$A,'Apercu activites'!$A27,'4W'!$G:$G,'Apercu activites'!N$3:N$3)=0,"",SUMIFS('4W'!$I:$I,'4W'!$A:$A,'Apercu activites'!$A27,'4W'!$G:$G,'Apercu activites'!N$3:N$3))</f>
        <v/>
      </c>
      <c r="O27" s="63" t="str">
        <f>IF(SUMIFS('4W'!$N:$N,'4W'!$A:$A,'Apercu activites'!$A27,'4W'!$G:$G,'Apercu activites'!O$3:O$3)=0,"",SUMIFS('4W'!$N:$N,'4W'!$A:$A,'Apercu activites'!$A27,'4W'!$G:$G,'Apercu activites'!O$3:O$3))</f>
        <v/>
      </c>
      <c r="P27" s="63" t="str">
        <f>IF(SUMIFS('4W'!$I:$I,'4W'!$A:$A,'Apercu activites'!$A27,'4W'!$G:$G,'Apercu activites'!P$3:P$3)=0,"",SUMIFS('4W'!$I:$I,'4W'!$A:$A,'Apercu activites'!$A27,'4W'!$G:$G,'Apercu activites'!P$3:P$3))</f>
        <v/>
      </c>
      <c r="Q27" s="63" t="str">
        <f>IF(SUMIFS('4W'!$N:$N,'4W'!$A:$A,'Apercu activites'!$A27,'4W'!$G:$G,'Apercu activites'!Q$3:Q$3)=0,"",SUMIFS('4W'!$N:$N,'4W'!$A:$A,'Apercu activites'!$A27,'4W'!$G:$G,'Apercu activites'!Q$3:Q$3))</f>
        <v/>
      </c>
      <c r="R27" s="63" t="str">
        <f>IF(SUMIFS('4W'!$I:$I,'4W'!$A:$A,'Apercu activites'!$A27,'4W'!$G:$G,'Apercu activites'!R$3:R$3)=0,"",SUMIFS('4W'!$I:$I,'4W'!$A:$A,'Apercu activites'!$A27,'4W'!$G:$G,'Apercu activites'!R$3:R$3))</f>
        <v/>
      </c>
      <c r="S27" s="63" t="str">
        <f>IF(SUMIFS('4W'!$N:$N,'4W'!$A:$A,'Apercu activites'!$A27,'4W'!$G:$G,'Apercu activites'!S$3:S$3)=0,"",SUMIFS('4W'!$N:$N,'4W'!$A:$A,'Apercu activites'!$A27,'4W'!$G:$G,'Apercu activites'!S$3:S$3))</f>
        <v/>
      </c>
      <c r="T27" s="63" t="str">
        <f>IF(SUMIFS('4W'!$I:$I,'4W'!$A:$A,'Apercu activites'!$A27,'4W'!$G:$G,'Apercu activites'!T$3:T$3)=0,"",SUMIFS('4W'!$I:$I,'4W'!$A:$A,'Apercu activites'!$A27,'4W'!$G:$G,'Apercu activites'!T$3:T$3))</f>
        <v/>
      </c>
      <c r="U27" s="63" t="str">
        <f>IF(SUMIFS('4W'!$N:$N,'4W'!$A:$A,'Apercu activites'!$A27,'4W'!$G:$G,'Apercu activites'!U$3:U$3)=0,"",SUMIFS('4W'!$N:$N,'4W'!$A:$A,'Apercu activites'!$A27,'4W'!$G:$G,'Apercu activites'!U$3:U$3))</f>
        <v/>
      </c>
      <c r="V27" s="63" t="str">
        <f>IF(SUMIFS('4W'!$I:$I,'4W'!$A:$A,'Apercu activites'!$A27,'4W'!$G:$G,'Apercu activites'!V$3:V$3)=0,"",SUMIFS('4W'!$I:$I,'4W'!$A:$A,'Apercu activites'!$A27,'4W'!$G:$G,'Apercu activites'!V$3:V$3))</f>
        <v/>
      </c>
      <c r="W27" s="63" t="str">
        <f>IF(SUMIFS('4W'!$N:$N,'4W'!$A:$A,'Apercu activites'!$A27,'4W'!$G:$G,'Apercu activites'!W$3:W$3)=0,"",SUMIFS('4W'!$N:$N,'4W'!$A:$A,'Apercu activites'!$A27,'4W'!$G:$G,'Apercu activites'!W$3:W$3))</f>
        <v/>
      </c>
    </row>
    <row r="28" spans="1:23" x14ac:dyDescent="0.25">
      <c r="A28" s="33" t="s">
        <v>1970</v>
      </c>
      <c r="B28" s="63">
        <f>IF(SUMIFS('4W'!$I:$I,'4W'!$A:$A,'Apercu activites'!$A28,'4W'!$G:$G,'Apercu activites'!B$3:B$3)=0,"",SUMIFS('4W'!$I:$I,'4W'!$A:$A,'Apercu activites'!$A28,'4W'!$G:$G,'Apercu activites'!B$3:B$3))</f>
        <v>1500</v>
      </c>
      <c r="C28" s="63">
        <f>IF(SUMIFS('4W'!$N:$N,'4W'!$A:$A,'Apercu activites'!$A28,'4W'!$G:$G,'Apercu activites'!C$3:C$3)=0,"",SUMIFS('4W'!$N:$N,'4W'!$A:$A,'Apercu activites'!$A28,'4W'!$G:$G,'Apercu activites'!C$3:C$3))</f>
        <v>1500</v>
      </c>
      <c r="D28" s="63" t="str">
        <f>IF(SUMIFS('4W'!$I:$I,'4W'!$A:$A,'Apercu activites'!$A28,'4W'!$G:$G,'Apercu activites'!D$3:D$3)=0,"",SUMIFS('4W'!$I:$I,'4W'!$A:$A,'Apercu activites'!$A28,'4W'!$G:$G,'Apercu activites'!D$3:D$3))</f>
        <v/>
      </c>
      <c r="E28" s="63" t="str">
        <f>IF(SUMIFS('4W'!$N:$N,'4W'!$A:$A,'Apercu activites'!$A28,'4W'!$G:$G,'Apercu activites'!E$3:E$3)=0,"",SUMIFS('4W'!$N:$N,'4W'!$A:$A,'Apercu activites'!$A28,'4W'!$G:$G,'Apercu activites'!E$3:E$3))</f>
        <v/>
      </c>
      <c r="F28" s="63" t="str">
        <f>IF(SUMIFS('4W'!$I:$I,'4W'!$A:$A,'Apercu activites'!$A28,'4W'!$G:$G,'Apercu activites'!F$3:F$3)=0,"",SUMIFS('4W'!$I:$I,'4W'!$A:$A,'Apercu activites'!$A28,'4W'!$G:$G,'Apercu activites'!F$3:F$3))</f>
        <v/>
      </c>
      <c r="G28" s="63" t="str">
        <f>IF(SUMIFS('4W'!$N:$N,'4W'!$A:$A,'Apercu activites'!$A28,'4W'!$G:$G,'Apercu activites'!G$3:G$3)=0,"",SUMIFS('4W'!$N:$N,'4W'!$A:$A,'Apercu activites'!$A28,'4W'!$G:$G,'Apercu activites'!G$3:G$3))</f>
        <v/>
      </c>
      <c r="H28" s="63">
        <f>IF(SUMIFS('4W'!$I:$I,'4W'!$A:$A,'Apercu activites'!$A28,'4W'!$G:$G,'Apercu activites'!H$3:H$3)=0,"",SUMIFS('4W'!$I:$I,'4W'!$A:$A,'Apercu activites'!$A28,'4W'!$G:$G,'Apercu activites'!H$3:H$3))</f>
        <v>1600</v>
      </c>
      <c r="I28" s="63">
        <f>IF(SUMIFS('4W'!$N:$N,'4W'!$A:$A,'Apercu activites'!$A28,'4W'!$G:$G,'Apercu activites'!I$3:I$3)=0,"",SUMIFS('4W'!$N:$N,'4W'!$A:$A,'Apercu activites'!$A28,'4W'!$G:$G,'Apercu activites'!I$3:I$3))</f>
        <v>1500</v>
      </c>
      <c r="J28" s="63" t="str">
        <f>IF(SUMIFS('4W'!$I:$I,'4W'!$A:$A,'Apercu activites'!$A28,'4W'!$G:$G,'Apercu activites'!J$3:J$3)=0,"",SUMIFS('4W'!$I:$I,'4W'!$A:$A,'Apercu activites'!$A28,'4W'!$G:$G,'Apercu activites'!J$3:J$3))</f>
        <v/>
      </c>
      <c r="K28" s="63" t="str">
        <f>IF(SUMIFS('4W'!$N:$N,'4W'!$A:$A,'Apercu activites'!$A28,'4W'!$G:$G,'Apercu activites'!K$3:K$3)=0,"",SUMIFS('4W'!$N:$N,'4W'!$A:$A,'Apercu activites'!$A28,'4W'!$G:$G,'Apercu activites'!K$3:K$3))</f>
        <v/>
      </c>
      <c r="L28" s="63" t="str">
        <f>IF(SUMIFS('4W'!$I:$I,'4W'!$A:$A,'Apercu activites'!$A28,'4W'!$G:$G,'Apercu activites'!L$3:L$3)=0,"",SUMIFS('4W'!$I:$I,'4W'!$A:$A,'Apercu activites'!$A28,'4W'!$G:$G,'Apercu activites'!L$3:L$3))</f>
        <v/>
      </c>
      <c r="M28" s="63" t="str">
        <f>IF(SUMIFS('4W'!$N:$N,'4W'!$A:$A,'Apercu activites'!$A28,'4W'!$G:$G,'Apercu activites'!M$3:M$3)=0,"",SUMIFS('4W'!$N:$N,'4W'!$A:$A,'Apercu activites'!$A28,'4W'!$G:$G,'Apercu activites'!M$3:M$3))</f>
        <v/>
      </c>
      <c r="N28" s="63" t="str">
        <f>IF(SUMIFS('4W'!$I:$I,'4W'!$A:$A,'Apercu activites'!$A28,'4W'!$G:$G,'Apercu activites'!N$3:N$3)=0,"",SUMIFS('4W'!$I:$I,'4W'!$A:$A,'Apercu activites'!$A28,'4W'!$G:$G,'Apercu activites'!N$3:N$3))</f>
        <v/>
      </c>
      <c r="O28" s="63" t="str">
        <f>IF(SUMIFS('4W'!$N:$N,'4W'!$A:$A,'Apercu activites'!$A28,'4W'!$G:$G,'Apercu activites'!O$3:O$3)=0,"",SUMIFS('4W'!$N:$N,'4W'!$A:$A,'Apercu activites'!$A28,'4W'!$G:$G,'Apercu activites'!O$3:O$3))</f>
        <v/>
      </c>
      <c r="P28" s="63" t="str">
        <f>IF(SUMIFS('4W'!$I:$I,'4W'!$A:$A,'Apercu activites'!$A28,'4W'!$G:$G,'Apercu activites'!P$3:P$3)=0,"",SUMIFS('4W'!$I:$I,'4W'!$A:$A,'Apercu activites'!$A28,'4W'!$G:$G,'Apercu activites'!P$3:P$3))</f>
        <v/>
      </c>
      <c r="Q28" s="63" t="str">
        <f>IF(SUMIFS('4W'!$N:$N,'4W'!$A:$A,'Apercu activites'!$A28,'4W'!$G:$G,'Apercu activites'!Q$3:Q$3)=0,"",SUMIFS('4W'!$N:$N,'4W'!$A:$A,'Apercu activites'!$A28,'4W'!$G:$G,'Apercu activites'!Q$3:Q$3))</f>
        <v/>
      </c>
      <c r="R28" s="63" t="str">
        <f>IF(SUMIFS('4W'!$I:$I,'4W'!$A:$A,'Apercu activites'!$A28,'4W'!$G:$G,'Apercu activites'!R$3:R$3)=0,"",SUMIFS('4W'!$I:$I,'4W'!$A:$A,'Apercu activites'!$A28,'4W'!$G:$G,'Apercu activites'!R$3:R$3))</f>
        <v/>
      </c>
      <c r="S28" s="63" t="str">
        <f>IF(SUMIFS('4W'!$N:$N,'4W'!$A:$A,'Apercu activites'!$A28,'4W'!$G:$G,'Apercu activites'!S$3:S$3)=0,"",SUMIFS('4W'!$N:$N,'4W'!$A:$A,'Apercu activites'!$A28,'4W'!$G:$G,'Apercu activites'!S$3:S$3))</f>
        <v/>
      </c>
      <c r="T28" s="63" t="str">
        <f>IF(SUMIFS('4W'!$I:$I,'4W'!$A:$A,'Apercu activites'!$A28,'4W'!$G:$G,'Apercu activites'!T$3:T$3)=0,"",SUMIFS('4W'!$I:$I,'4W'!$A:$A,'Apercu activites'!$A28,'4W'!$G:$G,'Apercu activites'!T$3:T$3))</f>
        <v/>
      </c>
      <c r="U28" s="63" t="str">
        <f>IF(SUMIFS('4W'!$N:$N,'4W'!$A:$A,'Apercu activites'!$A28,'4W'!$G:$G,'Apercu activites'!U$3:U$3)=0,"",SUMIFS('4W'!$N:$N,'4W'!$A:$A,'Apercu activites'!$A28,'4W'!$G:$G,'Apercu activites'!U$3:U$3))</f>
        <v/>
      </c>
      <c r="V28" s="63" t="str">
        <f>IF(SUMIFS('4W'!$I:$I,'4W'!$A:$A,'Apercu activites'!$A28,'4W'!$G:$G,'Apercu activites'!V$3:V$3)=0,"",SUMIFS('4W'!$I:$I,'4W'!$A:$A,'Apercu activites'!$A28,'4W'!$G:$G,'Apercu activites'!V$3:V$3))</f>
        <v/>
      </c>
      <c r="W28" s="63" t="str">
        <f>IF(SUMIFS('4W'!$N:$N,'4W'!$A:$A,'Apercu activites'!$A28,'4W'!$G:$G,'Apercu activites'!W$3:W$3)=0,"",SUMIFS('4W'!$N:$N,'4W'!$A:$A,'Apercu activites'!$A28,'4W'!$G:$G,'Apercu activites'!W$3:W$3))</f>
        <v/>
      </c>
    </row>
    <row r="29" spans="1:23" x14ac:dyDescent="0.25">
      <c r="A29" s="33" t="s">
        <v>61</v>
      </c>
      <c r="B29" s="63">
        <f>IF(SUMIFS('4W'!$I:$I,'4W'!$A:$A,'Apercu activites'!$A29,'4W'!$G:$G,'Apercu activites'!B$3:B$3)=0,"",SUMIFS('4W'!$I:$I,'4W'!$A:$A,'Apercu activites'!$A29,'4W'!$G:$G,'Apercu activites'!B$3:B$3))</f>
        <v>2947</v>
      </c>
      <c r="C29" s="63">
        <f>IF(SUMIFS('4W'!$N:$N,'4W'!$A:$A,'Apercu activites'!$A29,'4W'!$G:$G,'Apercu activites'!C$3:C$3)=0,"",SUMIFS('4W'!$N:$N,'4W'!$A:$A,'Apercu activites'!$A29,'4W'!$G:$G,'Apercu activites'!C$3:C$3))</f>
        <v>2947</v>
      </c>
      <c r="D29" s="63">
        <f>IF(SUMIFS('4W'!$I:$I,'4W'!$A:$A,'Apercu activites'!$A29,'4W'!$G:$G,'Apercu activites'!D$3:D$3)=0,"",SUMIFS('4W'!$I:$I,'4W'!$A:$A,'Apercu activites'!$A29,'4W'!$G:$G,'Apercu activites'!D$3:D$3))</f>
        <v>2000</v>
      </c>
      <c r="E29" s="63">
        <f>IF(SUMIFS('4W'!$N:$N,'4W'!$A:$A,'Apercu activites'!$A29,'4W'!$G:$G,'Apercu activites'!E$3:E$3)=0,"",SUMIFS('4W'!$N:$N,'4W'!$A:$A,'Apercu activites'!$A29,'4W'!$G:$G,'Apercu activites'!E$3:E$3))</f>
        <v>2000</v>
      </c>
      <c r="F29" s="63" t="str">
        <f>IF(SUMIFS('4W'!$I:$I,'4W'!$A:$A,'Apercu activites'!$A29,'4W'!$G:$G,'Apercu activites'!F$3:F$3)=0,"",SUMIFS('4W'!$I:$I,'4W'!$A:$A,'Apercu activites'!$A29,'4W'!$G:$G,'Apercu activites'!F$3:F$3))</f>
        <v/>
      </c>
      <c r="G29" s="63" t="str">
        <f>IF(SUMIFS('4W'!$N:$N,'4W'!$A:$A,'Apercu activites'!$A29,'4W'!$G:$G,'Apercu activites'!G$3:G$3)=0,"",SUMIFS('4W'!$N:$N,'4W'!$A:$A,'Apercu activites'!$A29,'4W'!$G:$G,'Apercu activites'!G$3:G$3))</f>
        <v/>
      </c>
      <c r="H29" s="63">
        <f>IF(SUMIFS('4W'!$I:$I,'4W'!$A:$A,'Apercu activites'!$A29,'4W'!$G:$G,'Apercu activites'!H$3:H$3)=0,"",SUMIFS('4W'!$I:$I,'4W'!$A:$A,'Apercu activites'!$A29,'4W'!$G:$G,'Apercu activites'!H$3:H$3))</f>
        <v>5347</v>
      </c>
      <c r="I29" s="63">
        <f>IF(SUMIFS('4W'!$N:$N,'4W'!$A:$A,'Apercu activites'!$A29,'4W'!$G:$G,'Apercu activites'!I$3:I$3)=0,"",SUMIFS('4W'!$N:$N,'4W'!$A:$A,'Apercu activites'!$A29,'4W'!$G:$G,'Apercu activites'!I$3:I$3))</f>
        <v>3347</v>
      </c>
      <c r="J29" s="63" t="str">
        <f>IF(SUMIFS('4W'!$I:$I,'4W'!$A:$A,'Apercu activites'!$A29,'4W'!$G:$G,'Apercu activites'!J$3:J$3)=0,"",SUMIFS('4W'!$I:$I,'4W'!$A:$A,'Apercu activites'!$A29,'4W'!$G:$G,'Apercu activites'!J$3:J$3))</f>
        <v/>
      </c>
      <c r="K29" s="63" t="str">
        <f>IF(SUMIFS('4W'!$N:$N,'4W'!$A:$A,'Apercu activites'!$A29,'4W'!$G:$G,'Apercu activites'!K$3:K$3)=0,"",SUMIFS('4W'!$N:$N,'4W'!$A:$A,'Apercu activites'!$A29,'4W'!$G:$G,'Apercu activites'!K$3:K$3))</f>
        <v/>
      </c>
      <c r="L29" s="63" t="str">
        <f>IF(SUMIFS('4W'!$I:$I,'4W'!$A:$A,'Apercu activites'!$A29,'4W'!$G:$G,'Apercu activites'!L$3:L$3)=0,"",SUMIFS('4W'!$I:$I,'4W'!$A:$A,'Apercu activites'!$A29,'4W'!$G:$G,'Apercu activites'!L$3:L$3))</f>
        <v/>
      </c>
      <c r="M29" s="63" t="str">
        <f>IF(SUMIFS('4W'!$N:$N,'4W'!$A:$A,'Apercu activites'!$A29,'4W'!$G:$G,'Apercu activites'!M$3:M$3)=0,"",SUMIFS('4W'!$N:$N,'4W'!$A:$A,'Apercu activites'!$A29,'4W'!$G:$G,'Apercu activites'!M$3:M$3))</f>
        <v/>
      </c>
      <c r="N29" s="63" t="str">
        <f>IF(SUMIFS('4W'!$I:$I,'4W'!$A:$A,'Apercu activites'!$A29,'4W'!$G:$G,'Apercu activites'!N$3:N$3)=0,"",SUMIFS('4W'!$I:$I,'4W'!$A:$A,'Apercu activites'!$A29,'4W'!$G:$G,'Apercu activites'!N$3:N$3))</f>
        <v/>
      </c>
      <c r="O29" s="63" t="str">
        <f>IF(SUMIFS('4W'!$N:$N,'4W'!$A:$A,'Apercu activites'!$A29,'4W'!$G:$G,'Apercu activites'!O$3:O$3)=0,"",SUMIFS('4W'!$N:$N,'4W'!$A:$A,'Apercu activites'!$A29,'4W'!$G:$G,'Apercu activites'!O$3:O$3))</f>
        <v/>
      </c>
      <c r="P29" s="63" t="str">
        <f>IF(SUMIFS('4W'!$I:$I,'4W'!$A:$A,'Apercu activites'!$A29,'4W'!$G:$G,'Apercu activites'!P$3:P$3)=0,"",SUMIFS('4W'!$I:$I,'4W'!$A:$A,'Apercu activites'!$A29,'4W'!$G:$G,'Apercu activites'!P$3:P$3))</f>
        <v/>
      </c>
      <c r="Q29" s="63" t="str">
        <f>IF(SUMIFS('4W'!$N:$N,'4W'!$A:$A,'Apercu activites'!$A29,'4W'!$G:$G,'Apercu activites'!Q$3:Q$3)=0,"",SUMIFS('4W'!$N:$N,'4W'!$A:$A,'Apercu activites'!$A29,'4W'!$G:$G,'Apercu activites'!Q$3:Q$3))</f>
        <v/>
      </c>
      <c r="R29" s="63" t="str">
        <f>IF(SUMIFS('4W'!$I:$I,'4W'!$A:$A,'Apercu activites'!$A29,'4W'!$G:$G,'Apercu activites'!R$3:R$3)=0,"",SUMIFS('4W'!$I:$I,'4W'!$A:$A,'Apercu activites'!$A29,'4W'!$G:$G,'Apercu activites'!R$3:R$3))</f>
        <v/>
      </c>
      <c r="S29" s="63" t="str">
        <f>IF(SUMIFS('4W'!$N:$N,'4W'!$A:$A,'Apercu activites'!$A29,'4W'!$G:$G,'Apercu activites'!S$3:S$3)=0,"",SUMIFS('4W'!$N:$N,'4W'!$A:$A,'Apercu activites'!$A29,'4W'!$G:$G,'Apercu activites'!S$3:S$3))</f>
        <v/>
      </c>
      <c r="T29" s="63" t="str">
        <f>IF(SUMIFS('4W'!$I:$I,'4W'!$A:$A,'Apercu activites'!$A29,'4W'!$G:$G,'Apercu activites'!T$3:T$3)=0,"",SUMIFS('4W'!$I:$I,'4W'!$A:$A,'Apercu activites'!$A29,'4W'!$G:$G,'Apercu activites'!T$3:T$3))</f>
        <v/>
      </c>
      <c r="U29" s="63" t="str">
        <f>IF(SUMIFS('4W'!$N:$N,'4W'!$A:$A,'Apercu activites'!$A29,'4W'!$G:$G,'Apercu activites'!U$3:U$3)=0,"",SUMIFS('4W'!$N:$N,'4W'!$A:$A,'Apercu activites'!$A29,'4W'!$G:$G,'Apercu activites'!U$3:U$3))</f>
        <v/>
      </c>
      <c r="V29" s="63" t="str">
        <f>IF(SUMIFS('4W'!$I:$I,'4W'!$A:$A,'Apercu activites'!$A29,'4W'!$G:$G,'Apercu activites'!V$3:V$3)=0,"",SUMIFS('4W'!$I:$I,'4W'!$A:$A,'Apercu activites'!$A29,'4W'!$G:$G,'Apercu activites'!V$3:V$3))</f>
        <v/>
      </c>
      <c r="W29" s="63" t="str">
        <f>IF(SUMIFS('4W'!$N:$N,'4W'!$A:$A,'Apercu activites'!$A29,'4W'!$G:$G,'Apercu activites'!W$3:W$3)=0,"",SUMIFS('4W'!$N:$N,'4W'!$A:$A,'Apercu activites'!$A29,'4W'!$G:$G,'Apercu activites'!W$3:W$3))</f>
        <v/>
      </c>
    </row>
    <row r="30" spans="1:23" x14ac:dyDescent="0.25">
      <c r="A30" s="33" t="s">
        <v>2240</v>
      </c>
      <c r="B30" s="63">
        <f>IF(SUMIFS('4W'!$I:$I,'4W'!$A:$A,'Apercu activites'!$A30,'4W'!$G:$G,'Apercu activites'!B$3:B$3)=0,"",SUMIFS('4W'!$I:$I,'4W'!$A:$A,'Apercu activites'!$A30,'4W'!$G:$G,'Apercu activites'!B$3:B$3))</f>
        <v>90</v>
      </c>
      <c r="C30" s="63">
        <f>IF(SUMIFS('4W'!$N:$N,'4W'!$A:$A,'Apercu activites'!$A30,'4W'!$G:$G,'Apercu activites'!C$3:C$3)=0,"",SUMIFS('4W'!$N:$N,'4W'!$A:$A,'Apercu activites'!$A30,'4W'!$G:$G,'Apercu activites'!C$3:C$3))</f>
        <v>90</v>
      </c>
      <c r="D30" s="63" t="str">
        <f>IF(SUMIFS('4W'!$I:$I,'4W'!$A:$A,'Apercu activites'!$A30,'4W'!$G:$G,'Apercu activites'!D$3:D$3)=0,"",SUMIFS('4W'!$I:$I,'4W'!$A:$A,'Apercu activites'!$A30,'4W'!$G:$G,'Apercu activites'!D$3:D$3))</f>
        <v/>
      </c>
      <c r="E30" s="63" t="str">
        <f>IF(SUMIFS('4W'!$N:$N,'4W'!$A:$A,'Apercu activites'!$A30,'4W'!$G:$G,'Apercu activites'!E$3:E$3)=0,"",SUMIFS('4W'!$N:$N,'4W'!$A:$A,'Apercu activites'!$A30,'4W'!$G:$G,'Apercu activites'!E$3:E$3))</f>
        <v/>
      </c>
      <c r="F30" s="63" t="str">
        <f>IF(SUMIFS('4W'!$I:$I,'4W'!$A:$A,'Apercu activites'!$A30,'4W'!$G:$G,'Apercu activites'!F$3:F$3)=0,"",SUMIFS('4W'!$I:$I,'4W'!$A:$A,'Apercu activites'!$A30,'4W'!$G:$G,'Apercu activites'!F$3:F$3))</f>
        <v/>
      </c>
      <c r="G30" s="63" t="str">
        <f>IF(SUMIFS('4W'!$N:$N,'4W'!$A:$A,'Apercu activites'!$A30,'4W'!$G:$G,'Apercu activites'!G$3:G$3)=0,"",SUMIFS('4W'!$N:$N,'4W'!$A:$A,'Apercu activites'!$A30,'4W'!$G:$G,'Apercu activites'!G$3:G$3))</f>
        <v/>
      </c>
      <c r="H30" s="63" t="str">
        <f>IF(SUMIFS('4W'!$I:$I,'4W'!$A:$A,'Apercu activites'!$A30,'4W'!$G:$G,'Apercu activites'!H$3:H$3)=0,"",SUMIFS('4W'!$I:$I,'4W'!$A:$A,'Apercu activites'!$A30,'4W'!$G:$G,'Apercu activites'!H$3:H$3))</f>
        <v/>
      </c>
      <c r="I30" s="63" t="str">
        <f>IF(SUMIFS('4W'!$N:$N,'4W'!$A:$A,'Apercu activites'!$A30,'4W'!$G:$G,'Apercu activites'!I$3:I$3)=0,"",SUMIFS('4W'!$N:$N,'4W'!$A:$A,'Apercu activites'!$A30,'4W'!$G:$G,'Apercu activites'!I$3:I$3))</f>
        <v/>
      </c>
      <c r="J30" s="63" t="str">
        <f>IF(SUMIFS('4W'!$I:$I,'4W'!$A:$A,'Apercu activites'!$A30,'4W'!$G:$G,'Apercu activites'!J$3:J$3)=0,"",SUMIFS('4W'!$I:$I,'4W'!$A:$A,'Apercu activites'!$A30,'4W'!$G:$G,'Apercu activites'!J$3:J$3))</f>
        <v/>
      </c>
      <c r="K30" s="63" t="str">
        <f>IF(SUMIFS('4W'!$N:$N,'4W'!$A:$A,'Apercu activites'!$A30,'4W'!$G:$G,'Apercu activites'!K$3:K$3)=0,"",SUMIFS('4W'!$N:$N,'4W'!$A:$A,'Apercu activites'!$A30,'4W'!$G:$G,'Apercu activites'!K$3:K$3))</f>
        <v/>
      </c>
      <c r="L30" s="63" t="str">
        <f>IF(SUMIFS('4W'!$I:$I,'4W'!$A:$A,'Apercu activites'!$A30,'4W'!$G:$G,'Apercu activites'!L$3:L$3)=0,"",SUMIFS('4W'!$I:$I,'4W'!$A:$A,'Apercu activites'!$A30,'4W'!$G:$G,'Apercu activites'!L$3:L$3))</f>
        <v/>
      </c>
      <c r="M30" s="63" t="str">
        <f>IF(SUMIFS('4W'!$N:$N,'4W'!$A:$A,'Apercu activites'!$A30,'4W'!$G:$G,'Apercu activites'!M$3:M$3)=0,"",SUMIFS('4W'!$N:$N,'4W'!$A:$A,'Apercu activites'!$A30,'4W'!$G:$G,'Apercu activites'!M$3:M$3))</f>
        <v/>
      </c>
      <c r="N30" s="63" t="str">
        <f>IF(SUMIFS('4W'!$I:$I,'4W'!$A:$A,'Apercu activites'!$A30,'4W'!$G:$G,'Apercu activites'!N$3:N$3)=0,"",SUMIFS('4W'!$I:$I,'4W'!$A:$A,'Apercu activites'!$A30,'4W'!$G:$G,'Apercu activites'!N$3:N$3))</f>
        <v/>
      </c>
      <c r="O30" s="63" t="str">
        <f>IF(SUMIFS('4W'!$N:$N,'4W'!$A:$A,'Apercu activites'!$A30,'4W'!$G:$G,'Apercu activites'!O$3:O$3)=0,"",SUMIFS('4W'!$N:$N,'4W'!$A:$A,'Apercu activites'!$A30,'4W'!$G:$G,'Apercu activites'!O$3:O$3))</f>
        <v/>
      </c>
      <c r="P30" s="63" t="str">
        <f>IF(SUMIFS('4W'!$I:$I,'4W'!$A:$A,'Apercu activites'!$A30,'4W'!$G:$G,'Apercu activites'!P$3:P$3)=0,"",SUMIFS('4W'!$I:$I,'4W'!$A:$A,'Apercu activites'!$A30,'4W'!$G:$G,'Apercu activites'!P$3:P$3))</f>
        <v/>
      </c>
      <c r="Q30" s="63" t="str">
        <f>IF(SUMIFS('4W'!$N:$N,'4W'!$A:$A,'Apercu activites'!$A30,'4W'!$G:$G,'Apercu activites'!Q$3:Q$3)=0,"",SUMIFS('4W'!$N:$N,'4W'!$A:$A,'Apercu activites'!$A30,'4W'!$G:$G,'Apercu activites'!Q$3:Q$3))</f>
        <v/>
      </c>
      <c r="R30" s="63" t="str">
        <f>IF(SUMIFS('4W'!$I:$I,'4W'!$A:$A,'Apercu activites'!$A30,'4W'!$G:$G,'Apercu activites'!R$3:R$3)=0,"",SUMIFS('4W'!$I:$I,'4W'!$A:$A,'Apercu activites'!$A30,'4W'!$G:$G,'Apercu activites'!R$3:R$3))</f>
        <v/>
      </c>
      <c r="S30" s="63" t="str">
        <f>IF(SUMIFS('4W'!$N:$N,'4W'!$A:$A,'Apercu activites'!$A30,'4W'!$G:$G,'Apercu activites'!S$3:S$3)=0,"",SUMIFS('4W'!$N:$N,'4W'!$A:$A,'Apercu activites'!$A30,'4W'!$G:$G,'Apercu activites'!S$3:S$3))</f>
        <v/>
      </c>
      <c r="T30" s="63" t="str">
        <f>IF(SUMIFS('4W'!$I:$I,'4W'!$A:$A,'Apercu activites'!$A30,'4W'!$G:$G,'Apercu activites'!T$3:T$3)=0,"",SUMIFS('4W'!$I:$I,'4W'!$A:$A,'Apercu activites'!$A30,'4W'!$G:$G,'Apercu activites'!T$3:T$3))</f>
        <v/>
      </c>
      <c r="U30" s="63" t="str">
        <f>IF(SUMIFS('4W'!$N:$N,'4W'!$A:$A,'Apercu activites'!$A30,'4W'!$G:$G,'Apercu activites'!U$3:U$3)=0,"",SUMIFS('4W'!$N:$N,'4W'!$A:$A,'Apercu activites'!$A30,'4W'!$G:$G,'Apercu activites'!U$3:U$3))</f>
        <v/>
      </c>
      <c r="V30" s="63" t="str">
        <f>IF(SUMIFS('4W'!$I:$I,'4W'!$A:$A,'Apercu activites'!$A30,'4W'!$G:$G,'Apercu activites'!V$3:V$3)=0,"",SUMIFS('4W'!$I:$I,'4W'!$A:$A,'Apercu activites'!$A30,'4W'!$G:$G,'Apercu activites'!V$3:V$3))</f>
        <v/>
      </c>
      <c r="W30" s="63" t="str">
        <f>IF(SUMIFS('4W'!$N:$N,'4W'!$A:$A,'Apercu activites'!$A30,'4W'!$G:$G,'Apercu activites'!W$3:W$3)=0,"",SUMIFS('4W'!$N:$N,'4W'!$A:$A,'Apercu activites'!$A30,'4W'!$G:$G,'Apercu activites'!W$3:W$3))</f>
        <v/>
      </c>
    </row>
    <row r="31" spans="1:23" x14ac:dyDescent="0.25">
      <c r="A31" s="33" t="s">
        <v>2049</v>
      </c>
      <c r="B31" s="63" t="str">
        <f>IF(SUMIFS('4W'!$I:$I,'4W'!$A:$A,'Apercu activites'!$A31,'4W'!$G:$G,'Apercu activites'!B$3:B$3)=0,"",SUMIFS('4W'!$I:$I,'4W'!$A:$A,'Apercu activites'!$A31,'4W'!$G:$G,'Apercu activites'!B$3:B$3))</f>
        <v/>
      </c>
      <c r="C31" s="63" t="str">
        <f>IF(SUMIFS('4W'!$N:$N,'4W'!$A:$A,'Apercu activites'!$A31,'4W'!$G:$G,'Apercu activites'!C$3:C$3)=0,"",SUMIFS('4W'!$N:$N,'4W'!$A:$A,'Apercu activites'!$A31,'4W'!$G:$G,'Apercu activites'!C$3:C$3))</f>
        <v/>
      </c>
      <c r="D31" s="63" t="str">
        <f>IF(SUMIFS('4W'!$I:$I,'4W'!$A:$A,'Apercu activites'!$A31,'4W'!$G:$G,'Apercu activites'!D$3:D$3)=0,"",SUMIFS('4W'!$I:$I,'4W'!$A:$A,'Apercu activites'!$A31,'4W'!$G:$G,'Apercu activites'!D$3:D$3))</f>
        <v/>
      </c>
      <c r="E31" s="63" t="str">
        <f>IF(SUMIFS('4W'!$N:$N,'4W'!$A:$A,'Apercu activites'!$A31,'4W'!$G:$G,'Apercu activites'!E$3:E$3)=0,"",SUMIFS('4W'!$N:$N,'4W'!$A:$A,'Apercu activites'!$A31,'4W'!$G:$G,'Apercu activites'!E$3:E$3))</f>
        <v/>
      </c>
      <c r="F31" s="63" t="str">
        <f>IF(SUMIFS('4W'!$I:$I,'4W'!$A:$A,'Apercu activites'!$A31,'4W'!$G:$G,'Apercu activites'!F$3:F$3)=0,"",SUMIFS('4W'!$I:$I,'4W'!$A:$A,'Apercu activites'!$A31,'4W'!$G:$G,'Apercu activites'!F$3:F$3))</f>
        <v/>
      </c>
      <c r="G31" s="63" t="str">
        <f>IF(SUMIFS('4W'!$N:$N,'4W'!$A:$A,'Apercu activites'!$A31,'4W'!$G:$G,'Apercu activites'!G$3:G$3)=0,"",SUMIFS('4W'!$N:$N,'4W'!$A:$A,'Apercu activites'!$A31,'4W'!$G:$G,'Apercu activites'!G$3:G$3))</f>
        <v/>
      </c>
      <c r="H31" s="63">
        <f>IF(SUMIFS('4W'!$I:$I,'4W'!$A:$A,'Apercu activites'!$A31,'4W'!$G:$G,'Apercu activites'!H$3:H$3)=0,"",SUMIFS('4W'!$I:$I,'4W'!$A:$A,'Apercu activites'!$A31,'4W'!$G:$G,'Apercu activites'!H$3:H$3))</f>
        <v>250</v>
      </c>
      <c r="I31" s="63" t="str">
        <f>IF(SUMIFS('4W'!$N:$N,'4W'!$A:$A,'Apercu activites'!$A31,'4W'!$G:$G,'Apercu activites'!I$3:I$3)=0,"",SUMIFS('4W'!$N:$N,'4W'!$A:$A,'Apercu activites'!$A31,'4W'!$G:$G,'Apercu activites'!I$3:I$3))</f>
        <v/>
      </c>
      <c r="J31" s="63">
        <f>IF(SUMIFS('4W'!$I:$I,'4W'!$A:$A,'Apercu activites'!$A31,'4W'!$G:$G,'Apercu activites'!J$3:J$3)=0,"",SUMIFS('4W'!$I:$I,'4W'!$A:$A,'Apercu activites'!$A31,'4W'!$G:$G,'Apercu activites'!J$3:J$3))</f>
        <v>250</v>
      </c>
      <c r="K31" s="63" t="str">
        <f>IF(SUMIFS('4W'!$N:$N,'4W'!$A:$A,'Apercu activites'!$A31,'4W'!$G:$G,'Apercu activites'!K$3:K$3)=0,"",SUMIFS('4W'!$N:$N,'4W'!$A:$A,'Apercu activites'!$A31,'4W'!$G:$G,'Apercu activites'!K$3:K$3))</f>
        <v/>
      </c>
      <c r="L31" s="63" t="str">
        <f>IF(SUMIFS('4W'!$I:$I,'4W'!$A:$A,'Apercu activites'!$A31,'4W'!$G:$G,'Apercu activites'!L$3:L$3)=0,"",SUMIFS('4W'!$I:$I,'4W'!$A:$A,'Apercu activites'!$A31,'4W'!$G:$G,'Apercu activites'!L$3:L$3))</f>
        <v/>
      </c>
      <c r="M31" s="63" t="str">
        <f>IF(SUMIFS('4W'!$N:$N,'4W'!$A:$A,'Apercu activites'!$A31,'4W'!$G:$G,'Apercu activites'!M$3:M$3)=0,"",SUMIFS('4W'!$N:$N,'4W'!$A:$A,'Apercu activites'!$A31,'4W'!$G:$G,'Apercu activites'!M$3:M$3))</f>
        <v/>
      </c>
      <c r="N31" s="63" t="str">
        <f>IF(SUMIFS('4W'!$I:$I,'4W'!$A:$A,'Apercu activites'!$A31,'4W'!$G:$G,'Apercu activites'!N$3:N$3)=0,"",SUMIFS('4W'!$I:$I,'4W'!$A:$A,'Apercu activites'!$A31,'4W'!$G:$G,'Apercu activites'!N$3:N$3))</f>
        <v/>
      </c>
      <c r="O31" s="63" t="str">
        <f>IF(SUMIFS('4W'!$N:$N,'4W'!$A:$A,'Apercu activites'!$A31,'4W'!$G:$G,'Apercu activites'!O$3:O$3)=0,"",SUMIFS('4W'!$N:$N,'4W'!$A:$A,'Apercu activites'!$A31,'4W'!$G:$G,'Apercu activites'!O$3:O$3))</f>
        <v/>
      </c>
      <c r="P31" s="63" t="str">
        <f>IF(SUMIFS('4W'!$I:$I,'4W'!$A:$A,'Apercu activites'!$A31,'4W'!$G:$G,'Apercu activites'!P$3:P$3)=0,"",SUMIFS('4W'!$I:$I,'4W'!$A:$A,'Apercu activites'!$A31,'4W'!$G:$G,'Apercu activites'!P$3:P$3))</f>
        <v/>
      </c>
      <c r="Q31" s="63" t="str">
        <f>IF(SUMIFS('4W'!$N:$N,'4W'!$A:$A,'Apercu activites'!$A31,'4W'!$G:$G,'Apercu activites'!Q$3:Q$3)=0,"",SUMIFS('4W'!$N:$N,'4W'!$A:$A,'Apercu activites'!$A31,'4W'!$G:$G,'Apercu activites'!Q$3:Q$3))</f>
        <v/>
      </c>
      <c r="R31" s="63" t="str">
        <f>IF(SUMIFS('4W'!$I:$I,'4W'!$A:$A,'Apercu activites'!$A31,'4W'!$G:$G,'Apercu activites'!R$3:R$3)=0,"",SUMIFS('4W'!$I:$I,'4W'!$A:$A,'Apercu activites'!$A31,'4W'!$G:$G,'Apercu activites'!R$3:R$3))</f>
        <v/>
      </c>
      <c r="S31" s="63" t="str">
        <f>IF(SUMIFS('4W'!$N:$N,'4W'!$A:$A,'Apercu activites'!$A31,'4W'!$G:$G,'Apercu activites'!S$3:S$3)=0,"",SUMIFS('4W'!$N:$N,'4W'!$A:$A,'Apercu activites'!$A31,'4W'!$G:$G,'Apercu activites'!S$3:S$3))</f>
        <v/>
      </c>
      <c r="T31" s="63" t="str">
        <f>IF(SUMIFS('4W'!$I:$I,'4W'!$A:$A,'Apercu activites'!$A31,'4W'!$G:$G,'Apercu activites'!T$3:T$3)=0,"",SUMIFS('4W'!$I:$I,'4W'!$A:$A,'Apercu activites'!$A31,'4W'!$G:$G,'Apercu activites'!T$3:T$3))</f>
        <v/>
      </c>
      <c r="U31" s="63" t="str">
        <f>IF(SUMIFS('4W'!$N:$N,'4W'!$A:$A,'Apercu activites'!$A31,'4W'!$G:$G,'Apercu activites'!U$3:U$3)=0,"",SUMIFS('4W'!$N:$N,'4W'!$A:$A,'Apercu activites'!$A31,'4W'!$G:$G,'Apercu activites'!U$3:U$3))</f>
        <v/>
      </c>
      <c r="V31" s="63" t="str">
        <f>IF(SUMIFS('4W'!$I:$I,'4W'!$A:$A,'Apercu activites'!$A31,'4W'!$G:$G,'Apercu activites'!V$3:V$3)=0,"",SUMIFS('4W'!$I:$I,'4W'!$A:$A,'Apercu activites'!$A31,'4W'!$G:$G,'Apercu activites'!V$3:V$3))</f>
        <v/>
      </c>
      <c r="W31" s="63" t="str">
        <f>IF(SUMIFS('4W'!$N:$N,'4W'!$A:$A,'Apercu activites'!$A31,'4W'!$G:$G,'Apercu activites'!W$3:W$3)=0,"",SUMIFS('4W'!$N:$N,'4W'!$A:$A,'Apercu activites'!$A31,'4W'!$G:$G,'Apercu activites'!W$3:W$3))</f>
        <v/>
      </c>
    </row>
    <row r="32" spans="1:23" x14ac:dyDescent="0.25">
      <c r="A32" s="33" t="s">
        <v>2054</v>
      </c>
      <c r="B32" s="63" t="str">
        <f>IF(SUMIFS('4W'!$I:$I,'4W'!$A:$A,'Apercu activites'!$A32,'4W'!$G:$G,'Apercu activites'!B$3:B$3)=0,"",SUMIFS('4W'!$I:$I,'4W'!$A:$A,'Apercu activites'!$A32,'4W'!$G:$G,'Apercu activites'!B$3:B$3))</f>
        <v/>
      </c>
      <c r="C32" s="63" t="str">
        <f>IF(SUMIFS('4W'!$N:$N,'4W'!$A:$A,'Apercu activites'!$A32,'4W'!$G:$G,'Apercu activites'!C$3:C$3)=0,"",SUMIFS('4W'!$N:$N,'4W'!$A:$A,'Apercu activites'!$A32,'4W'!$G:$G,'Apercu activites'!C$3:C$3))</f>
        <v/>
      </c>
      <c r="D32" s="63" t="str">
        <f>IF(SUMIFS('4W'!$I:$I,'4W'!$A:$A,'Apercu activites'!$A32,'4W'!$G:$G,'Apercu activites'!D$3:D$3)=0,"",SUMIFS('4W'!$I:$I,'4W'!$A:$A,'Apercu activites'!$A32,'4W'!$G:$G,'Apercu activites'!D$3:D$3))</f>
        <v/>
      </c>
      <c r="E32" s="63" t="str">
        <f>IF(SUMIFS('4W'!$N:$N,'4W'!$A:$A,'Apercu activites'!$A32,'4W'!$G:$G,'Apercu activites'!E$3:E$3)=0,"",SUMIFS('4W'!$N:$N,'4W'!$A:$A,'Apercu activites'!$A32,'4W'!$G:$G,'Apercu activites'!E$3:E$3))</f>
        <v/>
      </c>
      <c r="F32" s="63" t="str">
        <f>IF(SUMIFS('4W'!$I:$I,'4W'!$A:$A,'Apercu activites'!$A32,'4W'!$G:$G,'Apercu activites'!F$3:F$3)=0,"",SUMIFS('4W'!$I:$I,'4W'!$A:$A,'Apercu activites'!$A32,'4W'!$G:$G,'Apercu activites'!F$3:F$3))</f>
        <v/>
      </c>
      <c r="G32" s="63" t="str">
        <f>IF(SUMIFS('4W'!$N:$N,'4W'!$A:$A,'Apercu activites'!$A32,'4W'!$G:$G,'Apercu activites'!G$3:G$3)=0,"",SUMIFS('4W'!$N:$N,'4W'!$A:$A,'Apercu activites'!$A32,'4W'!$G:$G,'Apercu activites'!G$3:G$3))</f>
        <v/>
      </c>
      <c r="H32" s="63" t="str">
        <f>IF(SUMIFS('4W'!$I:$I,'4W'!$A:$A,'Apercu activites'!$A32,'4W'!$G:$G,'Apercu activites'!H$3:H$3)=0,"",SUMIFS('4W'!$I:$I,'4W'!$A:$A,'Apercu activites'!$A32,'4W'!$G:$G,'Apercu activites'!H$3:H$3))</f>
        <v/>
      </c>
      <c r="I32" s="63" t="str">
        <f>IF(SUMIFS('4W'!$N:$N,'4W'!$A:$A,'Apercu activites'!$A32,'4W'!$G:$G,'Apercu activites'!I$3:I$3)=0,"",SUMIFS('4W'!$N:$N,'4W'!$A:$A,'Apercu activites'!$A32,'4W'!$G:$G,'Apercu activites'!I$3:I$3))</f>
        <v/>
      </c>
      <c r="J32" s="63" t="str">
        <f>IF(SUMIFS('4W'!$I:$I,'4W'!$A:$A,'Apercu activites'!$A32,'4W'!$G:$G,'Apercu activites'!J$3:J$3)=0,"",SUMIFS('4W'!$I:$I,'4W'!$A:$A,'Apercu activites'!$A32,'4W'!$G:$G,'Apercu activites'!J$3:J$3))</f>
        <v/>
      </c>
      <c r="K32" s="63" t="str">
        <f>IF(SUMIFS('4W'!$N:$N,'4W'!$A:$A,'Apercu activites'!$A32,'4W'!$G:$G,'Apercu activites'!K$3:K$3)=0,"",SUMIFS('4W'!$N:$N,'4W'!$A:$A,'Apercu activites'!$A32,'4W'!$G:$G,'Apercu activites'!K$3:K$3))</f>
        <v/>
      </c>
      <c r="L32" s="63" t="str">
        <f>IF(SUMIFS('4W'!$I:$I,'4W'!$A:$A,'Apercu activites'!$A32,'4W'!$G:$G,'Apercu activites'!L$3:L$3)=0,"",SUMIFS('4W'!$I:$I,'4W'!$A:$A,'Apercu activites'!$A32,'4W'!$G:$G,'Apercu activites'!L$3:L$3))</f>
        <v/>
      </c>
      <c r="M32" s="63" t="str">
        <f>IF(SUMIFS('4W'!$N:$N,'4W'!$A:$A,'Apercu activites'!$A32,'4W'!$G:$G,'Apercu activites'!M$3:M$3)=0,"",SUMIFS('4W'!$N:$N,'4W'!$A:$A,'Apercu activites'!$A32,'4W'!$G:$G,'Apercu activites'!M$3:M$3))</f>
        <v/>
      </c>
      <c r="N32" s="63" t="str">
        <f>IF(SUMIFS('4W'!$I:$I,'4W'!$A:$A,'Apercu activites'!$A32,'4W'!$G:$G,'Apercu activites'!N$3:N$3)=0,"",SUMIFS('4W'!$I:$I,'4W'!$A:$A,'Apercu activites'!$A32,'4W'!$G:$G,'Apercu activites'!N$3:N$3))</f>
        <v/>
      </c>
      <c r="O32" s="63" t="str">
        <f>IF(SUMIFS('4W'!$N:$N,'4W'!$A:$A,'Apercu activites'!$A32,'4W'!$G:$G,'Apercu activites'!O$3:O$3)=0,"",SUMIFS('4W'!$N:$N,'4W'!$A:$A,'Apercu activites'!$A32,'4W'!$G:$G,'Apercu activites'!O$3:O$3))</f>
        <v/>
      </c>
      <c r="P32" s="63" t="str">
        <f>IF(SUMIFS('4W'!$I:$I,'4W'!$A:$A,'Apercu activites'!$A32,'4W'!$G:$G,'Apercu activites'!P$3:P$3)=0,"",SUMIFS('4W'!$I:$I,'4W'!$A:$A,'Apercu activites'!$A32,'4W'!$G:$G,'Apercu activites'!P$3:P$3))</f>
        <v/>
      </c>
      <c r="Q32" s="63" t="str">
        <f>IF(SUMIFS('4W'!$N:$N,'4W'!$A:$A,'Apercu activites'!$A32,'4W'!$G:$G,'Apercu activites'!Q$3:Q$3)=0,"",SUMIFS('4W'!$N:$N,'4W'!$A:$A,'Apercu activites'!$A32,'4W'!$G:$G,'Apercu activites'!Q$3:Q$3))</f>
        <v/>
      </c>
      <c r="R32" s="63" t="str">
        <f>IF(SUMIFS('4W'!$I:$I,'4W'!$A:$A,'Apercu activites'!$A32,'4W'!$G:$G,'Apercu activites'!R$3:R$3)=0,"",SUMIFS('4W'!$I:$I,'4W'!$A:$A,'Apercu activites'!$A32,'4W'!$G:$G,'Apercu activites'!R$3:R$3))</f>
        <v/>
      </c>
      <c r="S32" s="63" t="str">
        <f>IF(SUMIFS('4W'!$N:$N,'4W'!$A:$A,'Apercu activites'!$A32,'4W'!$G:$G,'Apercu activites'!S$3:S$3)=0,"",SUMIFS('4W'!$N:$N,'4W'!$A:$A,'Apercu activites'!$A32,'4W'!$G:$G,'Apercu activites'!S$3:S$3))</f>
        <v/>
      </c>
      <c r="T32" s="63" t="str">
        <f>IF(SUMIFS('4W'!$I:$I,'4W'!$A:$A,'Apercu activites'!$A32,'4W'!$G:$G,'Apercu activites'!T$3:T$3)=0,"",SUMIFS('4W'!$I:$I,'4W'!$A:$A,'Apercu activites'!$A32,'4W'!$G:$G,'Apercu activites'!T$3:T$3))</f>
        <v/>
      </c>
      <c r="U32" s="63" t="str">
        <f>IF(SUMIFS('4W'!$N:$N,'4W'!$A:$A,'Apercu activites'!$A32,'4W'!$G:$G,'Apercu activites'!U$3:U$3)=0,"",SUMIFS('4W'!$N:$N,'4W'!$A:$A,'Apercu activites'!$A32,'4W'!$G:$G,'Apercu activites'!U$3:U$3))</f>
        <v/>
      </c>
      <c r="V32" s="63" t="str">
        <f>IF(SUMIFS('4W'!$I:$I,'4W'!$A:$A,'Apercu activites'!$A32,'4W'!$G:$G,'Apercu activites'!V$3:V$3)=0,"",SUMIFS('4W'!$I:$I,'4W'!$A:$A,'Apercu activites'!$A32,'4W'!$G:$G,'Apercu activites'!V$3:V$3))</f>
        <v/>
      </c>
      <c r="W32" s="63" t="str">
        <f>IF(SUMIFS('4W'!$N:$N,'4W'!$A:$A,'Apercu activites'!$A32,'4W'!$G:$G,'Apercu activites'!W$3:W$3)=0,"",SUMIFS('4W'!$N:$N,'4W'!$A:$A,'Apercu activites'!$A32,'4W'!$G:$G,'Apercu activites'!W$3:W$3))</f>
        <v/>
      </c>
    </row>
    <row r="33" spans="1:23" x14ac:dyDescent="0.25">
      <c r="A33" s="33" t="s">
        <v>2191</v>
      </c>
      <c r="B33" s="63">
        <f>IF(SUMIFS('4W'!$I:$I,'4W'!$A:$A,'Apercu activites'!$A33,'4W'!$G:$G,'Apercu activites'!B$3:B$3)=0,"",SUMIFS('4W'!$I:$I,'4W'!$A:$A,'Apercu activites'!$A33,'4W'!$G:$G,'Apercu activites'!B$3:B$3))</f>
        <v>7444</v>
      </c>
      <c r="C33" s="63">
        <f>IF(SUMIFS('4W'!$N:$N,'4W'!$A:$A,'Apercu activites'!$A33,'4W'!$G:$G,'Apercu activites'!C$3:C$3)=0,"",SUMIFS('4W'!$N:$N,'4W'!$A:$A,'Apercu activites'!$A33,'4W'!$G:$G,'Apercu activites'!C$3:C$3))</f>
        <v>8263</v>
      </c>
      <c r="D33" s="63">
        <f>IF(SUMIFS('4W'!$I:$I,'4W'!$A:$A,'Apercu activites'!$A33,'4W'!$G:$G,'Apercu activites'!D$3:D$3)=0,"",SUMIFS('4W'!$I:$I,'4W'!$A:$A,'Apercu activites'!$A33,'4W'!$G:$G,'Apercu activites'!D$3:D$3))</f>
        <v>6446</v>
      </c>
      <c r="E33" s="63">
        <f>IF(SUMIFS('4W'!$N:$N,'4W'!$A:$A,'Apercu activites'!$A33,'4W'!$G:$G,'Apercu activites'!E$3:E$3)=0,"",SUMIFS('4W'!$N:$N,'4W'!$A:$A,'Apercu activites'!$A33,'4W'!$G:$G,'Apercu activites'!E$3:E$3))</f>
        <v>9328</v>
      </c>
      <c r="F33" s="63" t="str">
        <f>IF(SUMIFS('4W'!$I:$I,'4W'!$A:$A,'Apercu activites'!$A33,'4W'!$G:$G,'Apercu activites'!F$3:F$3)=0,"",SUMIFS('4W'!$I:$I,'4W'!$A:$A,'Apercu activites'!$A33,'4W'!$G:$G,'Apercu activites'!F$3:F$3))</f>
        <v/>
      </c>
      <c r="G33" s="63" t="str">
        <f>IF(SUMIFS('4W'!$N:$N,'4W'!$A:$A,'Apercu activites'!$A33,'4W'!$G:$G,'Apercu activites'!G$3:G$3)=0,"",SUMIFS('4W'!$N:$N,'4W'!$A:$A,'Apercu activites'!$A33,'4W'!$G:$G,'Apercu activites'!G$3:G$3))</f>
        <v/>
      </c>
      <c r="H33" s="63">
        <f>IF(SUMIFS('4W'!$I:$I,'4W'!$A:$A,'Apercu activites'!$A33,'4W'!$G:$G,'Apercu activites'!H$3:H$3)=0,"",SUMIFS('4W'!$I:$I,'4W'!$A:$A,'Apercu activites'!$A33,'4W'!$G:$G,'Apercu activites'!H$3:H$3))</f>
        <v>5356</v>
      </c>
      <c r="I33" s="63">
        <f>IF(SUMIFS('4W'!$N:$N,'4W'!$A:$A,'Apercu activites'!$A33,'4W'!$G:$G,'Apercu activites'!I$3:I$3)=0,"",SUMIFS('4W'!$N:$N,'4W'!$A:$A,'Apercu activites'!$A33,'4W'!$G:$G,'Apercu activites'!I$3:I$3))</f>
        <v>3689</v>
      </c>
      <c r="J33" s="63">
        <f>IF(SUMIFS('4W'!$I:$I,'4W'!$A:$A,'Apercu activites'!$A33,'4W'!$G:$G,'Apercu activites'!J$3:J$3)=0,"",SUMIFS('4W'!$I:$I,'4W'!$A:$A,'Apercu activites'!$A33,'4W'!$G:$G,'Apercu activites'!J$3:J$3))</f>
        <v>7929</v>
      </c>
      <c r="K33" s="63">
        <f>IF(SUMIFS('4W'!$N:$N,'4W'!$A:$A,'Apercu activites'!$A33,'4W'!$G:$G,'Apercu activites'!K$3:K$3)=0,"",SUMIFS('4W'!$N:$N,'4W'!$A:$A,'Apercu activites'!$A33,'4W'!$G:$G,'Apercu activites'!K$3:K$3))</f>
        <v>8516</v>
      </c>
      <c r="L33" s="63" t="str">
        <f>IF(SUMIFS('4W'!$I:$I,'4W'!$A:$A,'Apercu activites'!$A33,'4W'!$G:$G,'Apercu activites'!L$3:L$3)=0,"",SUMIFS('4W'!$I:$I,'4W'!$A:$A,'Apercu activites'!$A33,'4W'!$G:$G,'Apercu activites'!L$3:L$3))</f>
        <v/>
      </c>
      <c r="M33" s="63" t="str">
        <f>IF(SUMIFS('4W'!$N:$N,'4W'!$A:$A,'Apercu activites'!$A33,'4W'!$G:$G,'Apercu activites'!M$3:M$3)=0,"",SUMIFS('4W'!$N:$N,'4W'!$A:$A,'Apercu activites'!$A33,'4W'!$G:$G,'Apercu activites'!M$3:M$3))</f>
        <v/>
      </c>
      <c r="N33" s="63" t="str">
        <f>IF(SUMIFS('4W'!$I:$I,'4W'!$A:$A,'Apercu activites'!$A33,'4W'!$G:$G,'Apercu activites'!N$3:N$3)=0,"",SUMIFS('4W'!$I:$I,'4W'!$A:$A,'Apercu activites'!$A33,'4W'!$G:$G,'Apercu activites'!N$3:N$3))</f>
        <v/>
      </c>
      <c r="O33" s="63" t="str">
        <f>IF(SUMIFS('4W'!$N:$N,'4W'!$A:$A,'Apercu activites'!$A33,'4W'!$G:$G,'Apercu activites'!O$3:O$3)=0,"",SUMIFS('4W'!$N:$N,'4W'!$A:$A,'Apercu activites'!$A33,'4W'!$G:$G,'Apercu activites'!O$3:O$3))</f>
        <v/>
      </c>
      <c r="P33" s="63" t="str">
        <f>IF(SUMIFS('4W'!$I:$I,'4W'!$A:$A,'Apercu activites'!$A33,'4W'!$G:$G,'Apercu activites'!P$3:P$3)=0,"",SUMIFS('4W'!$I:$I,'4W'!$A:$A,'Apercu activites'!$A33,'4W'!$G:$G,'Apercu activites'!P$3:P$3))</f>
        <v/>
      </c>
      <c r="Q33" s="63" t="str">
        <f>IF(SUMIFS('4W'!$N:$N,'4W'!$A:$A,'Apercu activites'!$A33,'4W'!$G:$G,'Apercu activites'!Q$3:Q$3)=0,"",SUMIFS('4W'!$N:$N,'4W'!$A:$A,'Apercu activites'!$A33,'4W'!$G:$G,'Apercu activites'!Q$3:Q$3))</f>
        <v/>
      </c>
      <c r="R33" s="63" t="str">
        <f>IF(SUMIFS('4W'!$I:$I,'4W'!$A:$A,'Apercu activites'!$A33,'4W'!$G:$G,'Apercu activites'!R$3:R$3)=0,"",SUMIFS('4W'!$I:$I,'4W'!$A:$A,'Apercu activites'!$A33,'4W'!$G:$G,'Apercu activites'!R$3:R$3))</f>
        <v/>
      </c>
      <c r="S33" s="63" t="str">
        <f>IF(SUMIFS('4W'!$N:$N,'4W'!$A:$A,'Apercu activites'!$A33,'4W'!$G:$G,'Apercu activites'!S$3:S$3)=0,"",SUMIFS('4W'!$N:$N,'4W'!$A:$A,'Apercu activites'!$A33,'4W'!$G:$G,'Apercu activites'!S$3:S$3))</f>
        <v/>
      </c>
      <c r="T33" s="63">
        <f>IF(SUMIFS('4W'!$I:$I,'4W'!$A:$A,'Apercu activites'!$A33,'4W'!$G:$G,'Apercu activites'!T$3:T$3)=0,"",SUMIFS('4W'!$I:$I,'4W'!$A:$A,'Apercu activites'!$A33,'4W'!$G:$G,'Apercu activites'!T$3:T$3))</f>
        <v>2964</v>
      </c>
      <c r="U33" s="63">
        <f>IF(SUMIFS('4W'!$N:$N,'4W'!$A:$A,'Apercu activites'!$A33,'4W'!$G:$G,'Apercu activites'!U$3:U$3)=0,"",SUMIFS('4W'!$N:$N,'4W'!$A:$A,'Apercu activites'!$A33,'4W'!$G:$G,'Apercu activites'!U$3:U$3))</f>
        <v>3114</v>
      </c>
      <c r="V33" s="63" t="str">
        <f>IF(SUMIFS('4W'!$I:$I,'4W'!$A:$A,'Apercu activites'!$A33,'4W'!$G:$G,'Apercu activites'!V$3:V$3)=0,"",SUMIFS('4W'!$I:$I,'4W'!$A:$A,'Apercu activites'!$A33,'4W'!$G:$G,'Apercu activites'!V$3:V$3))</f>
        <v/>
      </c>
      <c r="W33" s="63" t="str">
        <f>IF(SUMIFS('4W'!$N:$N,'4W'!$A:$A,'Apercu activites'!$A33,'4W'!$G:$G,'Apercu activites'!W$3:W$3)=0,"",SUMIFS('4W'!$N:$N,'4W'!$A:$A,'Apercu activites'!$A33,'4W'!$G:$G,'Apercu activites'!W$3:W$3))</f>
        <v/>
      </c>
    </row>
    <row r="34" spans="1:23" x14ac:dyDescent="0.25">
      <c r="A34" s="33" t="s">
        <v>2053</v>
      </c>
      <c r="B34" s="63">
        <f>IF(SUMIFS('4W'!$I:$I,'4W'!$A:$A,'Apercu activites'!$A34,'4W'!$G:$G,'Apercu activites'!B$3:B$3)=0,"",SUMIFS('4W'!$I:$I,'4W'!$A:$A,'Apercu activites'!$A34,'4W'!$G:$G,'Apercu activites'!B$3:B$3))</f>
        <v>479</v>
      </c>
      <c r="C34" s="63">
        <f>IF(SUMIFS('4W'!$N:$N,'4W'!$A:$A,'Apercu activites'!$A34,'4W'!$G:$G,'Apercu activites'!C$3:C$3)=0,"",SUMIFS('4W'!$N:$N,'4W'!$A:$A,'Apercu activites'!$A34,'4W'!$G:$G,'Apercu activites'!C$3:C$3))</f>
        <v>1243</v>
      </c>
      <c r="D34" s="63">
        <f>IF(SUMIFS('4W'!$I:$I,'4W'!$A:$A,'Apercu activites'!$A34,'4W'!$G:$G,'Apercu activites'!D$3:D$3)=0,"",SUMIFS('4W'!$I:$I,'4W'!$A:$A,'Apercu activites'!$A34,'4W'!$G:$G,'Apercu activites'!D$3:D$3))</f>
        <v>449</v>
      </c>
      <c r="E34" s="63">
        <f>IF(SUMIFS('4W'!$N:$N,'4W'!$A:$A,'Apercu activites'!$A34,'4W'!$G:$G,'Apercu activites'!E$3:E$3)=0,"",SUMIFS('4W'!$N:$N,'4W'!$A:$A,'Apercu activites'!$A34,'4W'!$G:$G,'Apercu activites'!E$3:E$3))</f>
        <v>896</v>
      </c>
      <c r="F34" s="63" t="str">
        <f>IF(SUMIFS('4W'!$I:$I,'4W'!$A:$A,'Apercu activites'!$A34,'4W'!$G:$G,'Apercu activites'!F$3:F$3)=0,"",SUMIFS('4W'!$I:$I,'4W'!$A:$A,'Apercu activites'!$A34,'4W'!$G:$G,'Apercu activites'!F$3:F$3))</f>
        <v/>
      </c>
      <c r="G34" s="63" t="str">
        <f>IF(SUMIFS('4W'!$N:$N,'4W'!$A:$A,'Apercu activites'!$A34,'4W'!$G:$G,'Apercu activites'!G$3:G$3)=0,"",SUMIFS('4W'!$N:$N,'4W'!$A:$A,'Apercu activites'!$A34,'4W'!$G:$G,'Apercu activites'!G$3:G$3))</f>
        <v/>
      </c>
      <c r="H34" s="63" t="str">
        <f>IF(SUMIFS('4W'!$I:$I,'4W'!$A:$A,'Apercu activites'!$A34,'4W'!$G:$G,'Apercu activites'!H$3:H$3)=0,"",SUMIFS('4W'!$I:$I,'4W'!$A:$A,'Apercu activites'!$A34,'4W'!$G:$G,'Apercu activites'!H$3:H$3))</f>
        <v/>
      </c>
      <c r="I34" s="63" t="str">
        <f>IF(SUMIFS('4W'!$N:$N,'4W'!$A:$A,'Apercu activites'!$A34,'4W'!$G:$G,'Apercu activites'!I$3:I$3)=0,"",SUMIFS('4W'!$N:$N,'4W'!$A:$A,'Apercu activites'!$A34,'4W'!$G:$G,'Apercu activites'!I$3:I$3))</f>
        <v/>
      </c>
      <c r="J34" s="63">
        <f>IF(SUMIFS('4W'!$I:$I,'4W'!$A:$A,'Apercu activites'!$A34,'4W'!$G:$G,'Apercu activites'!J$3:J$3)=0,"",SUMIFS('4W'!$I:$I,'4W'!$A:$A,'Apercu activites'!$A34,'4W'!$G:$G,'Apercu activites'!J$3:J$3))</f>
        <v>1020</v>
      </c>
      <c r="K34" s="63">
        <f>IF(SUMIFS('4W'!$N:$N,'4W'!$A:$A,'Apercu activites'!$A34,'4W'!$G:$G,'Apercu activites'!K$3:K$3)=0,"",SUMIFS('4W'!$N:$N,'4W'!$A:$A,'Apercu activites'!$A34,'4W'!$G:$G,'Apercu activites'!K$3:K$3))</f>
        <v>1122</v>
      </c>
      <c r="L34" s="63" t="str">
        <f>IF(SUMIFS('4W'!$I:$I,'4W'!$A:$A,'Apercu activites'!$A34,'4W'!$G:$G,'Apercu activites'!L$3:L$3)=0,"",SUMIFS('4W'!$I:$I,'4W'!$A:$A,'Apercu activites'!$A34,'4W'!$G:$G,'Apercu activites'!L$3:L$3))</f>
        <v/>
      </c>
      <c r="M34" s="63" t="str">
        <f>IF(SUMIFS('4W'!$N:$N,'4W'!$A:$A,'Apercu activites'!$A34,'4W'!$G:$G,'Apercu activites'!M$3:M$3)=0,"",SUMIFS('4W'!$N:$N,'4W'!$A:$A,'Apercu activites'!$A34,'4W'!$G:$G,'Apercu activites'!M$3:M$3))</f>
        <v/>
      </c>
      <c r="N34" s="63" t="str">
        <f>IF(SUMIFS('4W'!$I:$I,'4W'!$A:$A,'Apercu activites'!$A34,'4W'!$G:$G,'Apercu activites'!N$3:N$3)=0,"",SUMIFS('4W'!$I:$I,'4W'!$A:$A,'Apercu activites'!$A34,'4W'!$G:$G,'Apercu activites'!N$3:N$3))</f>
        <v/>
      </c>
      <c r="O34" s="63" t="str">
        <f>IF(SUMIFS('4W'!$N:$N,'4W'!$A:$A,'Apercu activites'!$A34,'4W'!$G:$G,'Apercu activites'!O$3:O$3)=0,"",SUMIFS('4W'!$N:$N,'4W'!$A:$A,'Apercu activites'!$A34,'4W'!$G:$G,'Apercu activites'!O$3:O$3))</f>
        <v/>
      </c>
      <c r="P34" s="63" t="str">
        <f>IF(SUMIFS('4W'!$I:$I,'4W'!$A:$A,'Apercu activites'!$A34,'4W'!$G:$G,'Apercu activites'!P$3:P$3)=0,"",SUMIFS('4W'!$I:$I,'4W'!$A:$A,'Apercu activites'!$A34,'4W'!$G:$G,'Apercu activites'!P$3:P$3))</f>
        <v/>
      </c>
      <c r="Q34" s="63" t="str">
        <f>IF(SUMIFS('4W'!$N:$N,'4W'!$A:$A,'Apercu activites'!$A34,'4W'!$G:$G,'Apercu activites'!Q$3:Q$3)=0,"",SUMIFS('4W'!$N:$N,'4W'!$A:$A,'Apercu activites'!$A34,'4W'!$G:$G,'Apercu activites'!Q$3:Q$3))</f>
        <v/>
      </c>
      <c r="R34" s="63" t="str">
        <f>IF(SUMIFS('4W'!$I:$I,'4W'!$A:$A,'Apercu activites'!$A34,'4W'!$G:$G,'Apercu activites'!R$3:R$3)=0,"",SUMIFS('4W'!$I:$I,'4W'!$A:$A,'Apercu activites'!$A34,'4W'!$G:$G,'Apercu activites'!R$3:R$3))</f>
        <v/>
      </c>
      <c r="S34" s="63" t="str">
        <f>IF(SUMIFS('4W'!$N:$N,'4W'!$A:$A,'Apercu activites'!$A34,'4W'!$G:$G,'Apercu activites'!S$3:S$3)=0,"",SUMIFS('4W'!$N:$N,'4W'!$A:$A,'Apercu activites'!$A34,'4W'!$G:$G,'Apercu activites'!S$3:S$3))</f>
        <v/>
      </c>
      <c r="T34" s="63" t="str">
        <f>IF(SUMIFS('4W'!$I:$I,'4W'!$A:$A,'Apercu activites'!$A34,'4W'!$G:$G,'Apercu activites'!T$3:T$3)=0,"",SUMIFS('4W'!$I:$I,'4W'!$A:$A,'Apercu activites'!$A34,'4W'!$G:$G,'Apercu activites'!T$3:T$3))</f>
        <v/>
      </c>
      <c r="U34" s="63" t="str">
        <f>IF(SUMIFS('4W'!$N:$N,'4W'!$A:$A,'Apercu activites'!$A34,'4W'!$G:$G,'Apercu activites'!U$3:U$3)=0,"",SUMIFS('4W'!$N:$N,'4W'!$A:$A,'Apercu activites'!$A34,'4W'!$G:$G,'Apercu activites'!U$3:U$3))</f>
        <v/>
      </c>
      <c r="V34" s="63" t="str">
        <f>IF(SUMIFS('4W'!$I:$I,'4W'!$A:$A,'Apercu activites'!$A34,'4W'!$G:$G,'Apercu activites'!V$3:V$3)=0,"",SUMIFS('4W'!$I:$I,'4W'!$A:$A,'Apercu activites'!$A34,'4W'!$G:$G,'Apercu activites'!V$3:V$3))</f>
        <v/>
      </c>
      <c r="W34" s="63" t="str">
        <f>IF(SUMIFS('4W'!$N:$N,'4W'!$A:$A,'Apercu activites'!$A34,'4W'!$G:$G,'Apercu activites'!W$3:W$3)=0,"",SUMIFS('4W'!$N:$N,'4W'!$A:$A,'Apercu activites'!$A34,'4W'!$G:$G,'Apercu activites'!W$3:W$3))</f>
        <v/>
      </c>
    </row>
    <row r="35" spans="1:23" x14ac:dyDescent="0.25">
      <c r="A35" s="33" t="s">
        <v>2058</v>
      </c>
      <c r="B35" s="63" t="str">
        <f>IF(SUMIFS('4W'!$I:$I,'4W'!$A:$A,'Apercu activites'!$A35,'4W'!$G:$G,'Apercu activites'!B$3:B$3)=0,"",SUMIFS('4W'!$I:$I,'4W'!$A:$A,'Apercu activites'!$A35,'4W'!$G:$G,'Apercu activites'!B$3:B$3))</f>
        <v/>
      </c>
      <c r="C35" s="63" t="str">
        <f>IF(SUMIFS('4W'!$N:$N,'4W'!$A:$A,'Apercu activites'!$A35,'4W'!$G:$G,'Apercu activites'!C$3:C$3)=0,"",SUMIFS('4W'!$N:$N,'4W'!$A:$A,'Apercu activites'!$A35,'4W'!$G:$G,'Apercu activites'!C$3:C$3))</f>
        <v/>
      </c>
      <c r="D35" s="63">
        <f>IF(SUMIFS('4W'!$I:$I,'4W'!$A:$A,'Apercu activites'!$A35,'4W'!$G:$G,'Apercu activites'!D$3:D$3)=0,"",SUMIFS('4W'!$I:$I,'4W'!$A:$A,'Apercu activites'!$A35,'4W'!$G:$G,'Apercu activites'!D$3:D$3))</f>
        <v>416</v>
      </c>
      <c r="E35" s="63">
        <f>IF(SUMIFS('4W'!$N:$N,'4W'!$A:$A,'Apercu activites'!$A35,'4W'!$G:$G,'Apercu activites'!E$3:E$3)=0,"",SUMIFS('4W'!$N:$N,'4W'!$A:$A,'Apercu activites'!$A35,'4W'!$G:$G,'Apercu activites'!E$3:E$3))</f>
        <v>466</v>
      </c>
      <c r="F35" s="63" t="str">
        <f>IF(SUMIFS('4W'!$I:$I,'4W'!$A:$A,'Apercu activites'!$A35,'4W'!$G:$G,'Apercu activites'!F$3:F$3)=0,"",SUMIFS('4W'!$I:$I,'4W'!$A:$A,'Apercu activites'!$A35,'4W'!$G:$G,'Apercu activites'!F$3:F$3))</f>
        <v/>
      </c>
      <c r="G35" s="63" t="str">
        <f>IF(SUMIFS('4W'!$N:$N,'4W'!$A:$A,'Apercu activites'!$A35,'4W'!$G:$G,'Apercu activites'!G$3:G$3)=0,"",SUMIFS('4W'!$N:$N,'4W'!$A:$A,'Apercu activites'!$A35,'4W'!$G:$G,'Apercu activites'!G$3:G$3))</f>
        <v/>
      </c>
      <c r="H35" s="63">
        <f>IF(SUMIFS('4W'!$I:$I,'4W'!$A:$A,'Apercu activites'!$A35,'4W'!$G:$G,'Apercu activites'!H$3:H$3)=0,"",SUMIFS('4W'!$I:$I,'4W'!$A:$A,'Apercu activites'!$A35,'4W'!$G:$G,'Apercu activites'!H$3:H$3))</f>
        <v>575</v>
      </c>
      <c r="I35" s="63">
        <f>IF(SUMIFS('4W'!$N:$N,'4W'!$A:$A,'Apercu activites'!$A35,'4W'!$G:$G,'Apercu activites'!I$3:I$3)=0,"",SUMIFS('4W'!$N:$N,'4W'!$A:$A,'Apercu activites'!$A35,'4W'!$G:$G,'Apercu activites'!I$3:I$3))</f>
        <v>300</v>
      </c>
      <c r="J35" s="63">
        <f>IF(SUMIFS('4W'!$I:$I,'4W'!$A:$A,'Apercu activites'!$A35,'4W'!$G:$G,'Apercu activites'!J$3:J$3)=0,"",SUMIFS('4W'!$I:$I,'4W'!$A:$A,'Apercu activites'!$A35,'4W'!$G:$G,'Apercu activites'!J$3:J$3))</f>
        <v>466</v>
      </c>
      <c r="K35" s="63">
        <f>IF(SUMIFS('4W'!$N:$N,'4W'!$A:$A,'Apercu activites'!$A35,'4W'!$G:$G,'Apercu activites'!K$3:K$3)=0,"",SUMIFS('4W'!$N:$N,'4W'!$A:$A,'Apercu activites'!$A35,'4W'!$G:$G,'Apercu activites'!K$3:K$3))</f>
        <v>466</v>
      </c>
      <c r="L35" s="63" t="str">
        <f>IF(SUMIFS('4W'!$I:$I,'4W'!$A:$A,'Apercu activites'!$A35,'4W'!$G:$G,'Apercu activites'!L$3:L$3)=0,"",SUMIFS('4W'!$I:$I,'4W'!$A:$A,'Apercu activites'!$A35,'4W'!$G:$G,'Apercu activites'!L$3:L$3))</f>
        <v/>
      </c>
      <c r="M35" s="63" t="str">
        <f>IF(SUMIFS('4W'!$N:$N,'4W'!$A:$A,'Apercu activites'!$A35,'4W'!$G:$G,'Apercu activites'!M$3:M$3)=0,"",SUMIFS('4W'!$N:$N,'4W'!$A:$A,'Apercu activites'!$A35,'4W'!$G:$G,'Apercu activites'!M$3:M$3))</f>
        <v/>
      </c>
      <c r="N35" s="63" t="str">
        <f>IF(SUMIFS('4W'!$I:$I,'4W'!$A:$A,'Apercu activites'!$A35,'4W'!$G:$G,'Apercu activites'!N$3:N$3)=0,"",SUMIFS('4W'!$I:$I,'4W'!$A:$A,'Apercu activites'!$A35,'4W'!$G:$G,'Apercu activites'!N$3:N$3))</f>
        <v/>
      </c>
      <c r="O35" s="63" t="str">
        <f>IF(SUMIFS('4W'!$N:$N,'4W'!$A:$A,'Apercu activites'!$A35,'4W'!$G:$G,'Apercu activites'!O$3:O$3)=0,"",SUMIFS('4W'!$N:$N,'4W'!$A:$A,'Apercu activites'!$A35,'4W'!$G:$G,'Apercu activites'!O$3:O$3))</f>
        <v/>
      </c>
      <c r="P35" s="63" t="str">
        <f>IF(SUMIFS('4W'!$I:$I,'4W'!$A:$A,'Apercu activites'!$A35,'4W'!$G:$G,'Apercu activites'!P$3:P$3)=0,"",SUMIFS('4W'!$I:$I,'4W'!$A:$A,'Apercu activites'!$A35,'4W'!$G:$G,'Apercu activites'!P$3:P$3))</f>
        <v/>
      </c>
      <c r="Q35" s="63" t="str">
        <f>IF(SUMIFS('4W'!$N:$N,'4W'!$A:$A,'Apercu activites'!$A35,'4W'!$G:$G,'Apercu activites'!Q$3:Q$3)=0,"",SUMIFS('4W'!$N:$N,'4W'!$A:$A,'Apercu activites'!$A35,'4W'!$G:$G,'Apercu activites'!Q$3:Q$3))</f>
        <v/>
      </c>
      <c r="R35" s="63" t="str">
        <f>IF(SUMIFS('4W'!$I:$I,'4W'!$A:$A,'Apercu activites'!$A35,'4W'!$G:$G,'Apercu activites'!R$3:R$3)=0,"",SUMIFS('4W'!$I:$I,'4W'!$A:$A,'Apercu activites'!$A35,'4W'!$G:$G,'Apercu activites'!R$3:R$3))</f>
        <v/>
      </c>
      <c r="S35" s="63" t="str">
        <f>IF(SUMIFS('4W'!$N:$N,'4W'!$A:$A,'Apercu activites'!$A35,'4W'!$G:$G,'Apercu activites'!S$3:S$3)=0,"",SUMIFS('4W'!$N:$N,'4W'!$A:$A,'Apercu activites'!$A35,'4W'!$G:$G,'Apercu activites'!S$3:S$3))</f>
        <v/>
      </c>
      <c r="T35" s="63" t="str">
        <f>IF(SUMIFS('4W'!$I:$I,'4W'!$A:$A,'Apercu activites'!$A35,'4W'!$G:$G,'Apercu activites'!T$3:T$3)=0,"",SUMIFS('4W'!$I:$I,'4W'!$A:$A,'Apercu activites'!$A35,'4W'!$G:$G,'Apercu activites'!T$3:T$3))</f>
        <v/>
      </c>
      <c r="U35" s="63" t="str">
        <f>IF(SUMIFS('4W'!$N:$N,'4W'!$A:$A,'Apercu activites'!$A35,'4W'!$G:$G,'Apercu activites'!U$3:U$3)=0,"",SUMIFS('4W'!$N:$N,'4W'!$A:$A,'Apercu activites'!$A35,'4W'!$G:$G,'Apercu activites'!U$3:U$3))</f>
        <v/>
      </c>
      <c r="V35" s="63" t="str">
        <f>IF(SUMIFS('4W'!$I:$I,'4W'!$A:$A,'Apercu activites'!$A35,'4W'!$G:$G,'Apercu activites'!V$3:V$3)=0,"",SUMIFS('4W'!$I:$I,'4W'!$A:$A,'Apercu activites'!$A35,'4W'!$G:$G,'Apercu activites'!V$3:V$3))</f>
        <v/>
      </c>
      <c r="W35" s="63" t="str">
        <f>IF(SUMIFS('4W'!$N:$N,'4W'!$A:$A,'Apercu activites'!$A35,'4W'!$G:$G,'Apercu activites'!W$3:W$3)=0,"",SUMIFS('4W'!$N:$N,'4W'!$A:$A,'Apercu activites'!$A35,'4W'!$G:$G,'Apercu activites'!W$3:W$3))</f>
        <v/>
      </c>
    </row>
    <row r="36" spans="1:23" x14ac:dyDescent="0.25">
      <c r="A36" s="33" t="s">
        <v>2061</v>
      </c>
      <c r="B36" s="63" t="str">
        <f>IF(SUMIFS('4W'!$I:$I,'4W'!$A:$A,'Apercu activites'!$A36,'4W'!$G:$G,'Apercu activites'!B$3:B$3)=0,"",SUMIFS('4W'!$I:$I,'4W'!$A:$A,'Apercu activites'!$A36,'4W'!$G:$G,'Apercu activites'!B$3:B$3))</f>
        <v/>
      </c>
      <c r="C36" s="63" t="str">
        <f>IF(SUMIFS('4W'!$N:$N,'4W'!$A:$A,'Apercu activites'!$A36,'4W'!$G:$G,'Apercu activites'!C$3:C$3)=0,"",SUMIFS('4W'!$N:$N,'4W'!$A:$A,'Apercu activites'!$A36,'4W'!$G:$G,'Apercu activites'!C$3:C$3))</f>
        <v/>
      </c>
      <c r="D36" s="63" t="str">
        <f>IF(SUMIFS('4W'!$I:$I,'4W'!$A:$A,'Apercu activites'!$A36,'4W'!$G:$G,'Apercu activites'!D$3:D$3)=0,"",SUMIFS('4W'!$I:$I,'4W'!$A:$A,'Apercu activites'!$A36,'4W'!$G:$G,'Apercu activites'!D$3:D$3))</f>
        <v/>
      </c>
      <c r="E36" s="63" t="str">
        <f>IF(SUMIFS('4W'!$N:$N,'4W'!$A:$A,'Apercu activites'!$A36,'4W'!$G:$G,'Apercu activites'!E$3:E$3)=0,"",SUMIFS('4W'!$N:$N,'4W'!$A:$A,'Apercu activites'!$A36,'4W'!$G:$G,'Apercu activites'!E$3:E$3))</f>
        <v/>
      </c>
      <c r="F36" s="63" t="str">
        <f>IF(SUMIFS('4W'!$I:$I,'4W'!$A:$A,'Apercu activites'!$A36,'4W'!$G:$G,'Apercu activites'!F$3:F$3)=0,"",SUMIFS('4W'!$I:$I,'4W'!$A:$A,'Apercu activites'!$A36,'4W'!$G:$G,'Apercu activites'!F$3:F$3))</f>
        <v/>
      </c>
      <c r="G36" s="63" t="str">
        <f>IF(SUMIFS('4W'!$N:$N,'4W'!$A:$A,'Apercu activites'!$A36,'4W'!$G:$G,'Apercu activites'!G$3:G$3)=0,"",SUMIFS('4W'!$N:$N,'4W'!$A:$A,'Apercu activites'!$A36,'4W'!$G:$G,'Apercu activites'!G$3:G$3))</f>
        <v/>
      </c>
      <c r="H36" s="63" t="str">
        <f>IF(SUMIFS('4W'!$I:$I,'4W'!$A:$A,'Apercu activites'!$A36,'4W'!$G:$G,'Apercu activites'!H$3:H$3)=0,"",SUMIFS('4W'!$I:$I,'4W'!$A:$A,'Apercu activites'!$A36,'4W'!$G:$G,'Apercu activites'!H$3:H$3))</f>
        <v/>
      </c>
      <c r="I36" s="63" t="str">
        <f>IF(SUMIFS('4W'!$N:$N,'4W'!$A:$A,'Apercu activites'!$A36,'4W'!$G:$G,'Apercu activites'!I$3:I$3)=0,"",SUMIFS('4W'!$N:$N,'4W'!$A:$A,'Apercu activites'!$A36,'4W'!$G:$G,'Apercu activites'!I$3:I$3))</f>
        <v/>
      </c>
      <c r="J36" s="63" t="str">
        <f>IF(SUMIFS('4W'!$I:$I,'4W'!$A:$A,'Apercu activites'!$A36,'4W'!$G:$G,'Apercu activites'!J$3:J$3)=0,"",SUMIFS('4W'!$I:$I,'4W'!$A:$A,'Apercu activites'!$A36,'4W'!$G:$G,'Apercu activites'!J$3:J$3))</f>
        <v/>
      </c>
      <c r="K36" s="63" t="str">
        <f>IF(SUMIFS('4W'!$N:$N,'4W'!$A:$A,'Apercu activites'!$A36,'4W'!$G:$G,'Apercu activites'!K$3:K$3)=0,"",SUMIFS('4W'!$N:$N,'4W'!$A:$A,'Apercu activites'!$A36,'4W'!$G:$G,'Apercu activites'!K$3:K$3))</f>
        <v/>
      </c>
      <c r="L36" s="63" t="str">
        <f>IF(SUMIFS('4W'!$I:$I,'4W'!$A:$A,'Apercu activites'!$A36,'4W'!$G:$G,'Apercu activites'!L$3:L$3)=0,"",SUMIFS('4W'!$I:$I,'4W'!$A:$A,'Apercu activites'!$A36,'4W'!$G:$G,'Apercu activites'!L$3:L$3))</f>
        <v/>
      </c>
      <c r="M36" s="63" t="str">
        <f>IF(SUMIFS('4W'!$N:$N,'4W'!$A:$A,'Apercu activites'!$A36,'4W'!$G:$G,'Apercu activites'!M$3:M$3)=0,"",SUMIFS('4W'!$N:$N,'4W'!$A:$A,'Apercu activites'!$A36,'4W'!$G:$G,'Apercu activites'!M$3:M$3))</f>
        <v/>
      </c>
      <c r="N36" s="63" t="str">
        <f>IF(SUMIFS('4W'!$I:$I,'4W'!$A:$A,'Apercu activites'!$A36,'4W'!$G:$G,'Apercu activites'!N$3:N$3)=0,"",SUMIFS('4W'!$I:$I,'4W'!$A:$A,'Apercu activites'!$A36,'4W'!$G:$G,'Apercu activites'!N$3:N$3))</f>
        <v/>
      </c>
      <c r="O36" s="63" t="str">
        <f>IF(SUMIFS('4W'!$N:$N,'4W'!$A:$A,'Apercu activites'!$A36,'4W'!$G:$G,'Apercu activites'!O$3:O$3)=0,"",SUMIFS('4W'!$N:$N,'4W'!$A:$A,'Apercu activites'!$A36,'4W'!$G:$G,'Apercu activites'!O$3:O$3))</f>
        <v/>
      </c>
      <c r="P36" s="63" t="str">
        <f>IF(SUMIFS('4W'!$I:$I,'4W'!$A:$A,'Apercu activites'!$A36,'4W'!$G:$G,'Apercu activites'!P$3:P$3)=0,"",SUMIFS('4W'!$I:$I,'4W'!$A:$A,'Apercu activites'!$A36,'4W'!$G:$G,'Apercu activites'!P$3:P$3))</f>
        <v/>
      </c>
      <c r="Q36" s="63" t="str">
        <f>IF(SUMIFS('4W'!$N:$N,'4W'!$A:$A,'Apercu activites'!$A36,'4W'!$G:$G,'Apercu activites'!Q$3:Q$3)=0,"",SUMIFS('4W'!$N:$N,'4W'!$A:$A,'Apercu activites'!$A36,'4W'!$G:$G,'Apercu activites'!Q$3:Q$3))</f>
        <v/>
      </c>
      <c r="R36" s="63" t="str">
        <f>IF(SUMIFS('4W'!$I:$I,'4W'!$A:$A,'Apercu activites'!$A36,'4W'!$G:$G,'Apercu activites'!R$3:R$3)=0,"",SUMIFS('4W'!$I:$I,'4W'!$A:$A,'Apercu activites'!$A36,'4W'!$G:$G,'Apercu activites'!R$3:R$3))</f>
        <v/>
      </c>
      <c r="S36" s="63" t="str">
        <f>IF(SUMIFS('4W'!$N:$N,'4W'!$A:$A,'Apercu activites'!$A36,'4W'!$G:$G,'Apercu activites'!S$3:S$3)=0,"",SUMIFS('4W'!$N:$N,'4W'!$A:$A,'Apercu activites'!$A36,'4W'!$G:$G,'Apercu activites'!S$3:S$3))</f>
        <v/>
      </c>
      <c r="T36" s="63" t="str">
        <f>IF(SUMIFS('4W'!$I:$I,'4W'!$A:$A,'Apercu activites'!$A36,'4W'!$G:$G,'Apercu activites'!T$3:T$3)=0,"",SUMIFS('4W'!$I:$I,'4W'!$A:$A,'Apercu activites'!$A36,'4W'!$G:$G,'Apercu activites'!T$3:T$3))</f>
        <v/>
      </c>
      <c r="U36" s="63" t="str">
        <f>IF(SUMIFS('4W'!$N:$N,'4W'!$A:$A,'Apercu activites'!$A36,'4W'!$G:$G,'Apercu activites'!U$3:U$3)=0,"",SUMIFS('4W'!$N:$N,'4W'!$A:$A,'Apercu activites'!$A36,'4W'!$G:$G,'Apercu activites'!U$3:U$3))</f>
        <v/>
      </c>
      <c r="V36" s="63" t="str">
        <f>IF(SUMIFS('4W'!$I:$I,'4W'!$A:$A,'Apercu activites'!$A36,'4W'!$G:$G,'Apercu activites'!V$3:V$3)=0,"",SUMIFS('4W'!$I:$I,'4W'!$A:$A,'Apercu activites'!$A36,'4W'!$G:$G,'Apercu activites'!V$3:V$3))</f>
        <v/>
      </c>
      <c r="W36" s="63" t="str">
        <f>IF(SUMIFS('4W'!$N:$N,'4W'!$A:$A,'Apercu activites'!$A36,'4W'!$G:$G,'Apercu activites'!W$3:W$3)=0,"",SUMIFS('4W'!$N:$N,'4W'!$A:$A,'Apercu activites'!$A36,'4W'!$G:$G,'Apercu activites'!W$3:W$3))</f>
        <v/>
      </c>
    </row>
    <row r="37" spans="1:23" x14ac:dyDescent="0.25">
      <c r="A37" s="33" t="s">
        <v>2334</v>
      </c>
      <c r="B37" s="63">
        <f>IF(SUMIFS('4W'!$I:$I,'4W'!$A:$A,'Apercu activites'!$A37,'4W'!$G:$G,'Apercu activites'!B$3:B$3)=0,"",SUMIFS('4W'!$I:$I,'4W'!$A:$A,'Apercu activites'!$A37,'4W'!$G:$G,'Apercu activites'!B$3:B$3))</f>
        <v>1032</v>
      </c>
      <c r="C37" s="63">
        <f>IF(SUMIFS('4W'!$N:$N,'4W'!$A:$A,'Apercu activites'!$A37,'4W'!$G:$G,'Apercu activites'!C$3:C$3)=0,"",SUMIFS('4W'!$N:$N,'4W'!$A:$A,'Apercu activites'!$A37,'4W'!$G:$G,'Apercu activites'!C$3:C$3))</f>
        <v>1032</v>
      </c>
      <c r="D37" s="63" t="str">
        <f>IF(SUMIFS('4W'!$I:$I,'4W'!$A:$A,'Apercu activites'!$A37,'4W'!$G:$G,'Apercu activites'!D$3:D$3)=0,"",SUMIFS('4W'!$I:$I,'4W'!$A:$A,'Apercu activites'!$A37,'4W'!$G:$G,'Apercu activites'!D$3:D$3))</f>
        <v/>
      </c>
      <c r="E37" s="63" t="str">
        <f>IF(SUMIFS('4W'!$N:$N,'4W'!$A:$A,'Apercu activites'!$A37,'4W'!$G:$G,'Apercu activites'!E$3:E$3)=0,"",SUMIFS('4W'!$N:$N,'4W'!$A:$A,'Apercu activites'!$A37,'4W'!$G:$G,'Apercu activites'!E$3:E$3))</f>
        <v/>
      </c>
      <c r="F37" s="63" t="str">
        <f>IF(SUMIFS('4W'!$I:$I,'4W'!$A:$A,'Apercu activites'!$A37,'4W'!$G:$G,'Apercu activites'!F$3:F$3)=0,"",SUMIFS('4W'!$I:$I,'4W'!$A:$A,'Apercu activites'!$A37,'4W'!$G:$G,'Apercu activites'!F$3:F$3))</f>
        <v/>
      </c>
      <c r="G37" s="63" t="str">
        <f>IF(SUMIFS('4W'!$N:$N,'4W'!$A:$A,'Apercu activites'!$A37,'4W'!$G:$G,'Apercu activites'!G$3:G$3)=0,"",SUMIFS('4W'!$N:$N,'4W'!$A:$A,'Apercu activites'!$A37,'4W'!$G:$G,'Apercu activites'!G$3:G$3))</f>
        <v/>
      </c>
      <c r="H37" s="63" t="str">
        <f>IF(SUMIFS('4W'!$I:$I,'4W'!$A:$A,'Apercu activites'!$A37,'4W'!$G:$G,'Apercu activites'!H$3:H$3)=0,"",SUMIFS('4W'!$I:$I,'4W'!$A:$A,'Apercu activites'!$A37,'4W'!$G:$G,'Apercu activites'!H$3:H$3))</f>
        <v/>
      </c>
      <c r="I37" s="63" t="str">
        <f>IF(SUMIFS('4W'!$N:$N,'4W'!$A:$A,'Apercu activites'!$A37,'4W'!$G:$G,'Apercu activites'!I$3:I$3)=0,"",SUMIFS('4W'!$N:$N,'4W'!$A:$A,'Apercu activites'!$A37,'4W'!$G:$G,'Apercu activites'!I$3:I$3))</f>
        <v/>
      </c>
      <c r="J37" s="63" t="str">
        <f>IF(SUMIFS('4W'!$I:$I,'4W'!$A:$A,'Apercu activites'!$A37,'4W'!$G:$G,'Apercu activites'!J$3:J$3)=0,"",SUMIFS('4W'!$I:$I,'4W'!$A:$A,'Apercu activites'!$A37,'4W'!$G:$G,'Apercu activites'!J$3:J$3))</f>
        <v/>
      </c>
      <c r="K37" s="63" t="str">
        <f>IF(SUMIFS('4W'!$N:$N,'4W'!$A:$A,'Apercu activites'!$A37,'4W'!$G:$G,'Apercu activites'!K$3:K$3)=0,"",SUMIFS('4W'!$N:$N,'4W'!$A:$A,'Apercu activites'!$A37,'4W'!$G:$G,'Apercu activites'!K$3:K$3))</f>
        <v/>
      </c>
      <c r="L37" s="63" t="str">
        <f>IF(SUMIFS('4W'!$I:$I,'4W'!$A:$A,'Apercu activites'!$A37,'4W'!$G:$G,'Apercu activites'!L$3:L$3)=0,"",SUMIFS('4W'!$I:$I,'4W'!$A:$A,'Apercu activites'!$A37,'4W'!$G:$G,'Apercu activites'!L$3:L$3))</f>
        <v/>
      </c>
      <c r="M37" s="63" t="str">
        <f>IF(SUMIFS('4W'!$N:$N,'4W'!$A:$A,'Apercu activites'!$A37,'4W'!$G:$G,'Apercu activites'!M$3:M$3)=0,"",SUMIFS('4W'!$N:$N,'4W'!$A:$A,'Apercu activites'!$A37,'4W'!$G:$G,'Apercu activites'!M$3:M$3))</f>
        <v/>
      </c>
      <c r="N37" s="63" t="str">
        <f>IF(SUMIFS('4W'!$I:$I,'4W'!$A:$A,'Apercu activites'!$A37,'4W'!$G:$G,'Apercu activites'!N$3:N$3)=0,"",SUMIFS('4W'!$I:$I,'4W'!$A:$A,'Apercu activites'!$A37,'4W'!$G:$G,'Apercu activites'!N$3:N$3))</f>
        <v/>
      </c>
      <c r="O37" s="63" t="str">
        <f>IF(SUMIFS('4W'!$N:$N,'4W'!$A:$A,'Apercu activites'!$A37,'4W'!$G:$G,'Apercu activites'!O$3:O$3)=0,"",SUMIFS('4W'!$N:$N,'4W'!$A:$A,'Apercu activites'!$A37,'4W'!$G:$G,'Apercu activites'!O$3:O$3))</f>
        <v/>
      </c>
      <c r="P37" s="63" t="str">
        <f>IF(SUMIFS('4W'!$I:$I,'4W'!$A:$A,'Apercu activites'!$A37,'4W'!$G:$G,'Apercu activites'!P$3:P$3)=0,"",SUMIFS('4W'!$I:$I,'4W'!$A:$A,'Apercu activites'!$A37,'4W'!$G:$G,'Apercu activites'!P$3:P$3))</f>
        <v/>
      </c>
      <c r="Q37" s="63" t="str">
        <f>IF(SUMIFS('4W'!$N:$N,'4W'!$A:$A,'Apercu activites'!$A37,'4W'!$G:$G,'Apercu activites'!Q$3:Q$3)=0,"",SUMIFS('4W'!$N:$N,'4W'!$A:$A,'Apercu activites'!$A37,'4W'!$G:$G,'Apercu activites'!Q$3:Q$3))</f>
        <v/>
      </c>
      <c r="R37" s="63" t="str">
        <f>IF(SUMIFS('4W'!$I:$I,'4W'!$A:$A,'Apercu activites'!$A37,'4W'!$G:$G,'Apercu activites'!R$3:R$3)=0,"",SUMIFS('4W'!$I:$I,'4W'!$A:$A,'Apercu activites'!$A37,'4W'!$G:$G,'Apercu activites'!R$3:R$3))</f>
        <v/>
      </c>
      <c r="S37" s="63" t="str">
        <f>IF(SUMIFS('4W'!$N:$N,'4W'!$A:$A,'Apercu activites'!$A37,'4W'!$G:$G,'Apercu activites'!S$3:S$3)=0,"",SUMIFS('4W'!$N:$N,'4W'!$A:$A,'Apercu activites'!$A37,'4W'!$G:$G,'Apercu activites'!S$3:S$3))</f>
        <v/>
      </c>
      <c r="T37" s="63" t="str">
        <f>IF(SUMIFS('4W'!$I:$I,'4W'!$A:$A,'Apercu activites'!$A37,'4W'!$G:$G,'Apercu activites'!T$3:T$3)=0,"",SUMIFS('4W'!$I:$I,'4W'!$A:$A,'Apercu activites'!$A37,'4W'!$G:$G,'Apercu activites'!T$3:T$3))</f>
        <v/>
      </c>
      <c r="U37" s="63" t="str">
        <f>IF(SUMIFS('4W'!$N:$N,'4W'!$A:$A,'Apercu activites'!$A37,'4W'!$G:$G,'Apercu activites'!U$3:U$3)=0,"",SUMIFS('4W'!$N:$N,'4W'!$A:$A,'Apercu activites'!$A37,'4W'!$G:$G,'Apercu activites'!U$3:U$3))</f>
        <v/>
      </c>
      <c r="V37" s="63" t="str">
        <f>IF(SUMIFS('4W'!$I:$I,'4W'!$A:$A,'Apercu activites'!$A37,'4W'!$G:$G,'Apercu activites'!V$3:V$3)=0,"",SUMIFS('4W'!$I:$I,'4W'!$A:$A,'Apercu activites'!$A37,'4W'!$G:$G,'Apercu activites'!V$3:V$3))</f>
        <v/>
      </c>
      <c r="W37" s="63" t="str">
        <f>IF(SUMIFS('4W'!$N:$N,'4W'!$A:$A,'Apercu activites'!$A37,'4W'!$G:$G,'Apercu activites'!W$3:W$3)=0,"",SUMIFS('4W'!$N:$N,'4W'!$A:$A,'Apercu activites'!$A37,'4W'!$G:$G,'Apercu activites'!W$3:W$3))</f>
        <v/>
      </c>
    </row>
    <row r="38" spans="1:23" x14ac:dyDescent="0.25">
      <c r="A38" s="33" t="s">
        <v>64</v>
      </c>
      <c r="B38" s="63" t="str">
        <f>IF(SUMIFS('4W'!$I:$I,'4W'!$A:$A,'Apercu activites'!$A38,'4W'!$G:$G,'Apercu activites'!B$3:B$3)=0,"",SUMIFS('4W'!$I:$I,'4W'!$A:$A,'Apercu activites'!$A38,'4W'!$G:$G,'Apercu activites'!B$3:B$3))</f>
        <v/>
      </c>
      <c r="C38" s="63" t="str">
        <f>IF(SUMIFS('4W'!$N:$N,'4W'!$A:$A,'Apercu activites'!$A38,'4W'!$G:$G,'Apercu activites'!C$3:C$3)=0,"",SUMIFS('4W'!$N:$N,'4W'!$A:$A,'Apercu activites'!$A38,'4W'!$G:$G,'Apercu activites'!C$3:C$3))</f>
        <v/>
      </c>
      <c r="D38" s="63">
        <f>IF(SUMIFS('4W'!$I:$I,'4W'!$A:$A,'Apercu activites'!$A38,'4W'!$G:$G,'Apercu activites'!D$3:D$3)=0,"",SUMIFS('4W'!$I:$I,'4W'!$A:$A,'Apercu activites'!$A38,'4W'!$G:$G,'Apercu activites'!D$3:D$3))</f>
        <v>3000</v>
      </c>
      <c r="E38" s="63">
        <f>IF(SUMIFS('4W'!$N:$N,'4W'!$A:$A,'Apercu activites'!$A38,'4W'!$G:$G,'Apercu activites'!E$3:E$3)=0,"",SUMIFS('4W'!$N:$N,'4W'!$A:$A,'Apercu activites'!$A38,'4W'!$G:$G,'Apercu activites'!E$3:E$3))</f>
        <v>3000</v>
      </c>
      <c r="F38" s="63" t="str">
        <f>IF(SUMIFS('4W'!$I:$I,'4W'!$A:$A,'Apercu activites'!$A38,'4W'!$G:$G,'Apercu activites'!F$3:F$3)=0,"",SUMIFS('4W'!$I:$I,'4W'!$A:$A,'Apercu activites'!$A38,'4W'!$G:$G,'Apercu activites'!F$3:F$3))</f>
        <v/>
      </c>
      <c r="G38" s="63" t="str">
        <f>IF(SUMIFS('4W'!$N:$N,'4W'!$A:$A,'Apercu activites'!$A38,'4W'!$G:$G,'Apercu activites'!G$3:G$3)=0,"",SUMIFS('4W'!$N:$N,'4W'!$A:$A,'Apercu activites'!$A38,'4W'!$G:$G,'Apercu activites'!G$3:G$3))</f>
        <v/>
      </c>
      <c r="H38" s="63" t="str">
        <f>IF(SUMIFS('4W'!$I:$I,'4W'!$A:$A,'Apercu activites'!$A38,'4W'!$G:$G,'Apercu activites'!H$3:H$3)=0,"",SUMIFS('4W'!$I:$I,'4W'!$A:$A,'Apercu activites'!$A38,'4W'!$G:$G,'Apercu activites'!H$3:H$3))</f>
        <v/>
      </c>
      <c r="I38" s="63" t="str">
        <f>IF(SUMIFS('4W'!$N:$N,'4W'!$A:$A,'Apercu activites'!$A38,'4W'!$G:$G,'Apercu activites'!I$3:I$3)=0,"",SUMIFS('4W'!$N:$N,'4W'!$A:$A,'Apercu activites'!$A38,'4W'!$G:$G,'Apercu activites'!I$3:I$3))</f>
        <v/>
      </c>
      <c r="J38" s="63" t="str">
        <f>IF(SUMIFS('4W'!$I:$I,'4W'!$A:$A,'Apercu activites'!$A38,'4W'!$G:$G,'Apercu activites'!J$3:J$3)=0,"",SUMIFS('4W'!$I:$I,'4W'!$A:$A,'Apercu activites'!$A38,'4W'!$G:$G,'Apercu activites'!J$3:J$3))</f>
        <v/>
      </c>
      <c r="K38" s="63" t="str">
        <f>IF(SUMIFS('4W'!$N:$N,'4W'!$A:$A,'Apercu activites'!$A38,'4W'!$G:$G,'Apercu activites'!K$3:K$3)=0,"",SUMIFS('4W'!$N:$N,'4W'!$A:$A,'Apercu activites'!$A38,'4W'!$G:$G,'Apercu activites'!K$3:K$3))</f>
        <v/>
      </c>
      <c r="L38" s="63" t="str">
        <f>IF(SUMIFS('4W'!$I:$I,'4W'!$A:$A,'Apercu activites'!$A38,'4W'!$G:$G,'Apercu activites'!L$3:L$3)=0,"",SUMIFS('4W'!$I:$I,'4W'!$A:$A,'Apercu activites'!$A38,'4W'!$G:$G,'Apercu activites'!L$3:L$3))</f>
        <v/>
      </c>
      <c r="M38" s="63" t="str">
        <f>IF(SUMIFS('4W'!$N:$N,'4W'!$A:$A,'Apercu activites'!$A38,'4W'!$G:$G,'Apercu activites'!M$3:M$3)=0,"",SUMIFS('4W'!$N:$N,'4W'!$A:$A,'Apercu activites'!$A38,'4W'!$G:$G,'Apercu activites'!M$3:M$3))</f>
        <v/>
      </c>
      <c r="N38" s="63" t="str">
        <f>IF(SUMIFS('4W'!$I:$I,'4W'!$A:$A,'Apercu activites'!$A38,'4W'!$G:$G,'Apercu activites'!N$3:N$3)=0,"",SUMIFS('4W'!$I:$I,'4W'!$A:$A,'Apercu activites'!$A38,'4W'!$G:$G,'Apercu activites'!N$3:N$3))</f>
        <v/>
      </c>
      <c r="O38" s="63" t="str">
        <f>IF(SUMIFS('4W'!$N:$N,'4W'!$A:$A,'Apercu activites'!$A38,'4W'!$G:$G,'Apercu activites'!O$3:O$3)=0,"",SUMIFS('4W'!$N:$N,'4W'!$A:$A,'Apercu activites'!$A38,'4W'!$G:$G,'Apercu activites'!O$3:O$3))</f>
        <v/>
      </c>
      <c r="P38" s="63" t="str">
        <f>IF(SUMIFS('4W'!$I:$I,'4W'!$A:$A,'Apercu activites'!$A38,'4W'!$G:$G,'Apercu activites'!P$3:P$3)=0,"",SUMIFS('4W'!$I:$I,'4W'!$A:$A,'Apercu activites'!$A38,'4W'!$G:$G,'Apercu activites'!P$3:P$3))</f>
        <v/>
      </c>
      <c r="Q38" s="63" t="str">
        <f>IF(SUMIFS('4W'!$N:$N,'4W'!$A:$A,'Apercu activites'!$A38,'4W'!$G:$G,'Apercu activites'!Q$3:Q$3)=0,"",SUMIFS('4W'!$N:$N,'4W'!$A:$A,'Apercu activites'!$A38,'4W'!$G:$G,'Apercu activites'!Q$3:Q$3))</f>
        <v/>
      </c>
      <c r="R38" s="63" t="str">
        <f>IF(SUMIFS('4W'!$I:$I,'4W'!$A:$A,'Apercu activites'!$A38,'4W'!$G:$G,'Apercu activites'!R$3:R$3)=0,"",SUMIFS('4W'!$I:$I,'4W'!$A:$A,'Apercu activites'!$A38,'4W'!$G:$G,'Apercu activites'!R$3:R$3))</f>
        <v/>
      </c>
      <c r="S38" s="63" t="str">
        <f>IF(SUMIFS('4W'!$N:$N,'4W'!$A:$A,'Apercu activites'!$A38,'4W'!$G:$G,'Apercu activites'!S$3:S$3)=0,"",SUMIFS('4W'!$N:$N,'4W'!$A:$A,'Apercu activites'!$A38,'4W'!$G:$G,'Apercu activites'!S$3:S$3))</f>
        <v/>
      </c>
      <c r="T38" s="63" t="str">
        <f>IF(SUMIFS('4W'!$I:$I,'4W'!$A:$A,'Apercu activites'!$A38,'4W'!$G:$G,'Apercu activites'!T$3:T$3)=0,"",SUMIFS('4W'!$I:$I,'4W'!$A:$A,'Apercu activites'!$A38,'4W'!$G:$G,'Apercu activites'!T$3:T$3))</f>
        <v/>
      </c>
      <c r="U38" s="63" t="str">
        <f>IF(SUMIFS('4W'!$N:$N,'4W'!$A:$A,'Apercu activites'!$A38,'4W'!$G:$G,'Apercu activites'!U$3:U$3)=0,"",SUMIFS('4W'!$N:$N,'4W'!$A:$A,'Apercu activites'!$A38,'4W'!$G:$G,'Apercu activites'!U$3:U$3))</f>
        <v/>
      </c>
      <c r="V38" s="63" t="str">
        <f>IF(SUMIFS('4W'!$I:$I,'4W'!$A:$A,'Apercu activites'!$A38,'4W'!$G:$G,'Apercu activites'!V$3:V$3)=0,"",SUMIFS('4W'!$I:$I,'4W'!$A:$A,'Apercu activites'!$A38,'4W'!$G:$G,'Apercu activites'!V$3:V$3))</f>
        <v/>
      </c>
      <c r="W38" s="63" t="str">
        <f>IF(SUMIFS('4W'!$N:$N,'4W'!$A:$A,'Apercu activites'!$A38,'4W'!$G:$G,'Apercu activites'!W$3:W$3)=0,"",SUMIFS('4W'!$N:$N,'4W'!$A:$A,'Apercu activites'!$A38,'4W'!$G:$G,'Apercu activites'!W$3:W$3))</f>
        <v/>
      </c>
    </row>
    <row r="39" spans="1:23" x14ac:dyDescent="0.25">
      <c r="A39" s="33" t="s">
        <v>1973</v>
      </c>
      <c r="B39" s="63">
        <f>IF(SUMIFS('4W'!$I:$I,'4W'!$A:$A,'Apercu activites'!$A39,'4W'!$G:$G,'Apercu activites'!B$3:B$3)=0,"",SUMIFS('4W'!$I:$I,'4W'!$A:$A,'Apercu activites'!$A39,'4W'!$G:$G,'Apercu activites'!B$3:B$3))</f>
        <v>500</v>
      </c>
      <c r="C39" s="63">
        <f>IF(SUMIFS('4W'!$N:$N,'4W'!$A:$A,'Apercu activites'!$A39,'4W'!$G:$G,'Apercu activites'!C$3:C$3)=0,"",SUMIFS('4W'!$N:$N,'4W'!$A:$A,'Apercu activites'!$A39,'4W'!$G:$G,'Apercu activites'!C$3:C$3))</f>
        <v>500</v>
      </c>
      <c r="D39" s="63" t="str">
        <f>IF(SUMIFS('4W'!$I:$I,'4W'!$A:$A,'Apercu activites'!$A39,'4W'!$G:$G,'Apercu activites'!D$3:D$3)=0,"",SUMIFS('4W'!$I:$I,'4W'!$A:$A,'Apercu activites'!$A39,'4W'!$G:$G,'Apercu activites'!D$3:D$3))</f>
        <v/>
      </c>
      <c r="E39" s="63" t="str">
        <f>IF(SUMIFS('4W'!$N:$N,'4W'!$A:$A,'Apercu activites'!$A39,'4W'!$G:$G,'Apercu activites'!E$3:E$3)=0,"",SUMIFS('4W'!$N:$N,'4W'!$A:$A,'Apercu activites'!$A39,'4W'!$G:$G,'Apercu activites'!E$3:E$3))</f>
        <v/>
      </c>
      <c r="F39" s="63" t="str">
        <f>IF(SUMIFS('4W'!$I:$I,'4W'!$A:$A,'Apercu activites'!$A39,'4W'!$G:$G,'Apercu activites'!F$3:F$3)=0,"",SUMIFS('4W'!$I:$I,'4W'!$A:$A,'Apercu activites'!$A39,'4W'!$G:$G,'Apercu activites'!F$3:F$3))</f>
        <v/>
      </c>
      <c r="G39" s="63" t="str">
        <f>IF(SUMIFS('4W'!$N:$N,'4W'!$A:$A,'Apercu activites'!$A39,'4W'!$G:$G,'Apercu activites'!G$3:G$3)=0,"",SUMIFS('4W'!$N:$N,'4W'!$A:$A,'Apercu activites'!$A39,'4W'!$G:$G,'Apercu activites'!G$3:G$3))</f>
        <v/>
      </c>
      <c r="H39" s="63">
        <f>IF(SUMIFS('4W'!$I:$I,'4W'!$A:$A,'Apercu activites'!$A39,'4W'!$G:$G,'Apercu activites'!H$3:H$3)=0,"",SUMIFS('4W'!$I:$I,'4W'!$A:$A,'Apercu activites'!$A39,'4W'!$G:$G,'Apercu activites'!H$3:H$3))</f>
        <v>500</v>
      </c>
      <c r="I39" s="63">
        <f>IF(SUMIFS('4W'!$N:$N,'4W'!$A:$A,'Apercu activites'!$A39,'4W'!$G:$G,'Apercu activites'!I$3:I$3)=0,"",SUMIFS('4W'!$N:$N,'4W'!$A:$A,'Apercu activites'!$A39,'4W'!$G:$G,'Apercu activites'!I$3:I$3))</f>
        <v>500</v>
      </c>
      <c r="J39" s="63" t="str">
        <f>IF(SUMIFS('4W'!$I:$I,'4W'!$A:$A,'Apercu activites'!$A39,'4W'!$G:$G,'Apercu activites'!J$3:J$3)=0,"",SUMIFS('4W'!$I:$I,'4W'!$A:$A,'Apercu activites'!$A39,'4W'!$G:$G,'Apercu activites'!J$3:J$3))</f>
        <v/>
      </c>
      <c r="K39" s="63" t="str">
        <f>IF(SUMIFS('4W'!$N:$N,'4W'!$A:$A,'Apercu activites'!$A39,'4W'!$G:$G,'Apercu activites'!K$3:K$3)=0,"",SUMIFS('4W'!$N:$N,'4W'!$A:$A,'Apercu activites'!$A39,'4W'!$G:$G,'Apercu activites'!K$3:K$3))</f>
        <v/>
      </c>
      <c r="L39" s="63" t="str">
        <f>IF(SUMIFS('4W'!$I:$I,'4W'!$A:$A,'Apercu activites'!$A39,'4W'!$G:$G,'Apercu activites'!L$3:L$3)=0,"",SUMIFS('4W'!$I:$I,'4W'!$A:$A,'Apercu activites'!$A39,'4W'!$G:$G,'Apercu activites'!L$3:L$3))</f>
        <v/>
      </c>
      <c r="M39" s="63" t="str">
        <f>IF(SUMIFS('4W'!$N:$N,'4W'!$A:$A,'Apercu activites'!$A39,'4W'!$G:$G,'Apercu activites'!M$3:M$3)=0,"",SUMIFS('4W'!$N:$N,'4W'!$A:$A,'Apercu activites'!$A39,'4W'!$G:$G,'Apercu activites'!M$3:M$3))</f>
        <v/>
      </c>
      <c r="N39" s="63" t="str">
        <f>IF(SUMIFS('4W'!$I:$I,'4W'!$A:$A,'Apercu activites'!$A39,'4W'!$G:$G,'Apercu activites'!N$3:N$3)=0,"",SUMIFS('4W'!$I:$I,'4W'!$A:$A,'Apercu activites'!$A39,'4W'!$G:$G,'Apercu activites'!N$3:N$3))</f>
        <v/>
      </c>
      <c r="O39" s="63" t="str">
        <f>IF(SUMIFS('4W'!$N:$N,'4W'!$A:$A,'Apercu activites'!$A39,'4W'!$G:$G,'Apercu activites'!O$3:O$3)=0,"",SUMIFS('4W'!$N:$N,'4W'!$A:$A,'Apercu activites'!$A39,'4W'!$G:$G,'Apercu activites'!O$3:O$3))</f>
        <v/>
      </c>
      <c r="P39" s="63" t="str">
        <f>IF(SUMIFS('4W'!$I:$I,'4W'!$A:$A,'Apercu activites'!$A39,'4W'!$G:$G,'Apercu activites'!P$3:P$3)=0,"",SUMIFS('4W'!$I:$I,'4W'!$A:$A,'Apercu activites'!$A39,'4W'!$G:$G,'Apercu activites'!P$3:P$3))</f>
        <v/>
      </c>
      <c r="Q39" s="63" t="str">
        <f>IF(SUMIFS('4W'!$N:$N,'4W'!$A:$A,'Apercu activites'!$A39,'4W'!$G:$G,'Apercu activites'!Q$3:Q$3)=0,"",SUMIFS('4W'!$N:$N,'4W'!$A:$A,'Apercu activites'!$A39,'4W'!$G:$G,'Apercu activites'!Q$3:Q$3))</f>
        <v/>
      </c>
      <c r="R39" s="63" t="str">
        <f>IF(SUMIFS('4W'!$I:$I,'4W'!$A:$A,'Apercu activites'!$A39,'4W'!$G:$G,'Apercu activites'!R$3:R$3)=0,"",SUMIFS('4W'!$I:$I,'4W'!$A:$A,'Apercu activites'!$A39,'4W'!$G:$G,'Apercu activites'!R$3:R$3))</f>
        <v/>
      </c>
      <c r="S39" s="63" t="str">
        <f>IF(SUMIFS('4W'!$N:$N,'4W'!$A:$A,'Apercu activites'!$A39,'4W'!$G:$G,'Apercu activites'!S$3:S$3)=0,"",SUMIFS('4W'!$N:$N,'4W'!$A:$A,'Apercu activites'!$A39,'4W'!$G:$G,'Apercu activites'!S$3:S$3))</f>
        <v/>
      </c>
      <c r="T39" s="63" t="str">
        <f>IF(SUMIFS('4W'!$I:$I,'4W'!$A:$A,'Apercu activites'!$A39,'4W'!$G:$G,'Apercu activites'!T$3:T$3)=0,"",SUMIFS('4W'!$I:$I,'4W'!$A:$A,'Apercu activites'!$A39,'4W'!$G:$G,'Apercu activites'!T$3:T$3))</f>
        <v/>
      </c>
      <c r="U39" s="63" t="str">
        <f>IF(SUMIFS('4W'!$N:$N,'4W'!$A:$A,'Apercu activites'!$A39,'4W'!$G:$G,'Apercu activites'!U$3:U$3)=0,"",SUMIFS('4W'!$N:$N,'4W'!$A:$A,'Apercu activites'!$A39,'4W'!$G:$G,'Apercu activites'!U$3:U$3))</f>
        <v/>
      </c>
      <c r="V39" s="63" t="str">
        <f>IF(SUMIFS('4W'!$I:$I,'4W'!$A:$A,'Apercu activites'!$A39,'4W'!$G:$G,'Apercu activites'!V$3:V$3)=0,"",SUMIFS('4W'!$I:$I,'4W'!$A:$A,'Apercu activites'!$A39,'4W'!$G:$G,'Apercu activites'!V$3:V$3))</f>
        <v/>
      </c>
      <c r="W39" s="63" t="str">
        <f>IF(SUMIFS('4W'!$N:$N,'4W'!$A:$A,'Apercu activites'!$A39,'4W'!$G:$G,'Apercu activites'!W$3:W$3)=0,"",SUMIFS('4W'!$N:$N,'4W'!$A:$A,'Apercu activites'!$A39,'4W'!$G:$G,'Apercu activites'!W$3:W$3))</f>
        <v/>
      </c>
    </row>
    <row r="40" spans="1:23" x14ac:dyDescent="0.25">
      <c r="A40" s="33" t="s">
        <v>1090</v>
      </c>
      <c r="B40" s="63" t="str">
        <f>IF(SUMIFS('4W'!$I:$I,'4W'!$A:$A,'Apercu activites'!$A40,'4W'!$G:$G,'Apercu activites'!B$3:B$3)=0,"",SUMIFS('4W'!$I:$I,'4W'!$A:$A,'Apercu activites'!$A40,'4W'!$G:$G,'Apercu activites'!B$3:B$3))</f>
        <v/>
      </c>
      <c r="C40" s="63" t="str">
        <f>IF(SUMIFS('4W'!$N:$N,'4W'!$A:$A,'Apercu activites'!$A40,'4W'!$G:$G,'Apercu activites'!C$3:C$3)=0,"",SUMIFS('4W'!$N:$N,'4W'!$A:$A,'Apercu activites'!$A40,'4W'!$G:$G,'Apercu activites'!C$3:C$3))</f>
        <v/>
      </c>
      <c r="D40" s="63" t="str">
        <f>IF(SUMIFS('4W'!$I:$I,'4W'!$A:$A,'Apercu activites'!$A40,'4W'!$G:$G,'Apercu activites'!D$3:D$3)=0,"",SUMIFS('4W'!$I:$I,'4W'!$A:$A,'Apercu activites'!$A40,'4W'!$G:$G,'Apercu activites'!D$3:D$3))</f>
        <v/>
      </c>
      <c r="E40" s="63" t="str">
        <f>IF(SUMIFS('4W'!$N:$N,'4W'!$A:$A,'Apercu activites'!$A40,'4W'!$G:$G,'Apercu activites'!E$3:E$3)=0,"",SUMIFS('4W'!$N:$N,'4W'!$A:$A,'Apercu activites'!$A40,'4W'!$G:$G,'Apercu activites'!E$3:E$3))</f>
        <v/>
      </c>
      <c r="F40" s="63" t="str">
        <f>IF(SUMIFS('4W'!$I:$I,'4W'!$A:$A,'Apercu activites'!$A40,'4W'!$G:$G,'Apercu activites'!F$3:F$3)=0,"",SUMIFS('4W'!$I:$I,'4W'!$A:$A,'Apercu activites'!$A40,'4W'!$G:$G,'Apercu activites'!F$3:F$3))</f>
        <v/>
      </c>
      <c r="G40" s="63" t="str">
        <f>IF(SUMIFS('4W'!$N:$N,'4W'!$A:$A,'Apercu activites'!$A40,'4W'!$G:$G,'Apercu activites'!G$3:G$3)=0,"",SUMIFS('4W'!$N:$N,'4W'!$A:$A,'Apercu activites'!$A40,'4W'!$G:$G,'Apercu activites'!G$3:G$3))</f>
        <v/>
      </c>
      <c r="H40" s="63">
        <f>IF(SUMIFS('4W'!$I:$I,'4W'!$A:$A,'Apercu activites'!$A40,'4W'!$G:$G,'Apercu activites'!H$3:H$3)=0,"",SUMIFS('4W'!$I:$I,'4W'!$A:$A,'Apercu activites'!$A40,'4W'!$G:$G,'Apercu activites'!H$3:H$3))</f>
        <v>355</v>
      </c>
      <c r="I40" s="63">
        <f>IF(SUMIFS('4W'!$N:$N,'4W'!$A:$A,'Apercu activites'!$A40,'4W'!$G:$G,'Apercu activites'!I$3:I$3)=0,"",SUMIFS('4W'!$N:$N,'4W'!$A:$A,'Apercu activites'!$A40,'4W'!$G:$G,'Apercu activites'!I$3:I$3))</f>
        <v>355</v>
      </c>
      <c r="J40" s="63">
        <f>IF(SUMIFS('4W'!$I:$I,'4W'!$A:$A,'Apercu activites'!$A40,'4W'!$G:$G,'Apercu activites'!J$3:J$3)=0,"",SUMIFS('4W'!$I:$I,'4W'!$A:$A,'Apercu activites'!$A40,'4W'!$G:$G,'Apercu activites'!J$3:J$3))</f>
        <v>1110</v>
      </c>
      <c r="K40" s="63">
        <f>IF(SUMIFS('4W'!$N:$N,'4W'!$A:$A,'Apercu activites'!$A40,'4W'!$G:$G,'Apercu activites'!K$3:K$3)=0,"",SUMIFS('4W'!$N:$N,'4W'!$A:$A,'Apercu activites'!$A40,'4W'!$G:$G,'Apercu activites'!K$3:K$3))</f>
        <v>1110</v>
      </c>
      <c r="L40" s="63" t="str">
        <f>IF(SUMIFS('4W'!$I:$I,'4W'!$A:$A,'Apercu activites'!$A40,'4W'!$G:$G,'Apercu activites'!L$3:L$3)=0,"",SUMIFS('4W'!$I:$I,'4W'!$A:$A,'Apercu activites'!$A40,'4W'!$G:$G,'Apercu activites'!L$3:L$3))</f>
        <v/>
      </c>
      <c r="M40" s="63" t="str">
        <f>IF(SUMIFS('4W'!$N:$N,'4W'!$A:$A,'Apercu activites'!$A40,'4W'!$G:$G,'Apercu activites'!M$3:M$3)=0,"",SUMIFS('4W'!$N:$N,'4W'!$A:$A,'Apercu activites'!$A40,'4W'!$G:$G,'Apercu activites'!M$3:M$3))</f>
        <v/>
      </c>
      <c r="N40" s="63" t="str">
        <f>IF(SUMIFS('4W'!$I:$I,'4W'!$A:$A,'Apercu activites'!$A40,'4W'!$G:$G,'Apercu activites'!N$3:N$3)=0,"",SUMIFS('4W'!$I:$I,'4W'!$A:$A,'Apercu activites'!$A40,'4W'!$G:$G,'Apercu activites'!N$3:N$3))</f>
        <v/>
      </c>
      <c r="O40" s="63" t="str">
        <f>IF(SUMIFS('4W'!$N:$N,'4W'!$A:$A,'Apercu activites'!$A40,'4W'!$G:$G,'Apercu activites'!O$3:O$3)=0,"",SUMIFS('4W'!$N:$N,'4W'!$A:$A,'Apercu activites'!$A40,'4W'!$G:$G,'Apercu activites'!O$3:O$3))</f>
        <v/>
      </c>
      <c r="P40" s="63" t="str">
        <f>IF(SUMIFS('4W'!$I:$I,'4W'!$A:$A,'Apercu activites'!$A40,'4W'!$G:$G,'Apercu activites'!P$3:P$3)=0,"",SUMIFS('4W'!$I:$I,'4W'!$A:$A,'Apercu activites'!$A40,'4W'!$G:$G,'Apercu activites'!P$3:P$3))</f>
        <v/>
      </c>
      <c r="Q40" s="63" t="str">
        <f>IF(SUMIFS('4W'!$N:$N,'4W'!$A:$A,'Apercu activites'!$A40,'4W'!$G:$G,'Apercu activites'!Q$3:Q$3)=0,"",SUMIFS('4W'!$N:$N,'4W'!$A:$A,'Apercu activites'!$A40,'4W'!$G:$G,'Apercu activites'!Q$3:Q$3))</f>
        <v/>
      </c>
      <c r="R40" s="63" t="str">
        <f>IF(SUMIFS('4W'!$I:$I,'4W'!$A:$A,'Apercu activites'!$A40,'4W'!$G:$G,'Apercu activites'!R$3:R$3)=0,"",SUMIFS('4W'!$I:$I,'4W'!$A:$A,'Apercu activites'!$A40,'4W'!$G:$G,'Apercu activites'!R$3:R$3))</f>
        <v/>
      </c>
      <c r="S40" s="63" t="str">
        <f>IF(SUMIFS('4W'!$N:$N,'4W'!$A:$A,'Apercu activites'!$A40,'4W'!$G:$G,'Apercu activites'!S$3:S$3)=0,"",SUMIFS('4W'!$N:$N,'4W'!$A:$A,'Apercu activites'!$A40,'4W'!$G:$G,'Apercu activites'!S$3:S$3))</f>
        <v/>
      </c>
      <c r="T40" s="63" t="str">
        <f>IF(SUMIFS('4W'!$I:$I,'4W'!$A:$A,'Apercu activites'!$A40,'4W'!$G:$G,'Apercu activites'!T$3:T$3)=0,"",SUMIFS('4W'!$I:$I,'4W'!$A:$A,'Apercu activites'!$A40,'4W'!$G:$G,'Apercu activites'!T$3:T$3))</f>
        <v/>
      </c>
      <c r="U40" s="63" t="str">
        <f>IF(SUMIFS('4W'!$N:$N,'4W'!$A:$A,'Apercu activites'!$A40,'4W'!$G:$G,'Apercu activites'!U$3:U$3)=0,"",SUMIFS('4W'!$N:$N,'4W'!$A:$A,'Apercu activites'!$A40,'4W'!$G:$G,'Apercu activites'!U$3:U$3))</f>
        <v/>
      </c>
      <c r="V40" s="63" t="str">
        <f>IF(SUMIFS('4W'!$I:$I,'4W'!$A:$A,'Apercu activites'!$A40,'4W'!$G:$G,'Apercu activites'!V$3:V$3)=0,"",SUMIFS('4W'!$I:$I,'4W'!$A:$A,'Apercu activites'!$A40,'4W'!$G:$G,'Apercu activites'!V$3:V$3))</f>
        <v/>
      </c>
      <c r="W40" s="63" t="str">
        <f>IF(SUMIFS('4W'!$N:$N,'4W'!$A:$A,'Apercu activites'!$A40,'4W'!$G:$G,'Apercu activites'!W$3:W$3)=0,"",SUMIFS('4W'!$N:$N,'4W'!$A:$A,'Apercu activites'!$A40,'4W'!$G:$G,'Apercu activites'!W$3:W$3))</f>
        <v/>
      </c>
    </row>
    <row r="41" spans="1:23" x14ac:dyDescent="0.25">
      <c r="A41" s="33" t="s">
        <v>1976</v>
      </c>
      <c r="B41" s="63">
        <f>IF(SUMIFS('4W'!$I:$I,'4W'!$A:$A,'Apercu activites'!$A41,'4W'!$G:$G,'Apercu activites'!B$3:B$3)=0,"",SUMIFS('4W'!$I:$I,'4W'!$A:$A,'Apercu activites'!$A41,'4W'!$G:$G,'Apercu activites'!B$3:B$3))</f>
        <v>1000</v>
      </c>
      <c r="C41" s="63">
        <f>IF(SUMIFS('4W'!$N:$N,'4W'!$A:$A,'Apercu activites'!$A41,'4W'!$G:$G,'Apercu activites'!C$3:C$3)=0,"",SUMIFS('4W'!$N:$N,'4W'!$A:$A,'Apercu activites'!$A41,'4W'!$G:$G,'Apercu activites'!C$3:C$3))</f>
        <v>1000</v>
      </c>
      <c r="D41" s="63" t="str">
        <f>IF(SUMIFS('4W'!$I:$I,'4W'!$A:$A,'Apercu activites'!$A41,'4W'!$G:$G,'Apercu activites'!D$3:D$3)=0,"",SUMIFS('4W'!$I:$I,'4W'!$A:$A,'Apercu activites'!$A41,'4W'!$G:$G,'Apercu activites'!D$3:D$3))</f>
        <v/>
      </c>
      <c r="E41" s="63" t="str">
        <f>IF(SUMIFS('4W'!$N:$N,'4W'!$A:$A,'Apercu activites'!$A41,'4W'!$G:$G,'Apercu activites'!E$3:E$3)=0,"",SUMIFS('4W'!$N:$N,'4W'!$A:$A,'Apercu activites'!$A41,'4W'!$G:$G,'Apercu activites'!E$3:E$3))</f>
        <v/>
      </c>
      <c r="F41" s="63" t="str">
        <f>IF(SUMIFS('4W'!$I:$I,'4W'!$A:$A,'Apercu activites'!$A41,'4W'!$G:$G,'Apercu activites'!F$3:F$3)=0,"",SUMIFS('4W'!$I:$I,'4W'!$A:$A,'Apercu activites'!$A41,'4W'!$G:$G,'Apercu activites'!F$3:F$3))</f>
        <v/>
      </c>
      <c r="G41" s="63" t="str">
        <f>IF(SUMIFS('4W'!$N:$N,'4W'!$A:$A,'Apercu activites'!$A41,'4W'!$G:$G,'Apercu activites'!G$3:G$3)=0,"",SUMIFS('4W'!$N:$N,'4W'!$A:$A,'Apercu activites'!$A41,'4W'!$G:$G,'Apercu activites'!G$3:G$3))</f>
        <v/>
      </c>
      <c r="H41" s="63">
        <f>IF(SUMIFS('4W'!$I:$I,'4W'!$A:$A,'Apercu activites'!$A41,'4W'!$G:$G,'Apercu activites'!H$3:H$3)=0,"",SUMIFS('4W'!$I:$I,'4W'!$A:$A,'Apercu activites'!$A41,'4W'!$G:$G,'Apercu activites'!H$3:H$3))</f>
        <v>400</v>
      </c>
      <c r="I41" s="63">
        <f>IF(SUMIFS('4W'!$N:$N,'4W'!$A:$A,'Apercu activites'!$A41,'4W'!$G:$G,'Apercu activites'!I$3:I$3)=0,"",SUMIFS('4W'!$N:$N,'4W'!$A:$A,'Apercu activites'!$A41,'4W'!$G:$G,'Apercu activites'!I$3:I$3))</f>
        <v>1000</v>
      </c>
      <c r="J41" s="63">
        <f>IF(SUMIFS('4W'!$I:$I,'4W'!$A:$A,'Apercu activites'!$A41,'4W'!$G:$G,'Apercu activites'!J$3:J$3)=0,"",SUMIFS('4W'!$I:$I,'4W'!$A:$A,'Apercu activites'!$A41,'4W'!$G:$G,'Apercu activites'!J$3:J$3))</f>
        <v>1000</v>
      </c>
      <c r="K41" s="63">
        <f>IF(SUMIFS('4W'!$N:$N,'4W'!$A:$A,'Apercu activites'!$A41,'4W'!$G:$G,'Apercu activites'!K$3:K$3)=0,"",SUMIFS('4W'!$N:$N,'4W'!$A:$A,'Apercu activites'!$A41,'4W'!$G:$G,'Apercu activites'!K$3:K$3))</f>
        <v>1000</v>
      </c>
      <c r="L41" s="63" t="str">
        <f>IF(SUMIFS('4W'!$I:$I,'4W'!$A:$A,'Apercu activites'!$A41,'4W'!$G:$G,'Apercu activites'!L$3:L$3)=0,"",SUMIFS('4W'!$I:$I,'4W'!$A:$A,'Apercu activites'!$A41,'4W'!$G:$G,'Apercu activites'!L$3:L$3))</f>
        <v/>
      </c>
      <c r="M41" s="63" t="str">
        <f>IF(SUMIFS('4W'!$N:$N,'4W'!$A:$A,'Apercu activites'!$A41,'4W'!$G:$G,'Apercu activites'!M$3:M$3)=0,"",SUMIFS('4W'!$N:$N,'4W'!$A:$A,'Apercu activites'!$A41,'4W'!$G:$G,'Apercu activites'!M$3:M$3))</f>
        <v/>
      </c>
      <c r="N41" s="63" t="str">
        <f>IF(SUMIFS('4W'!$I:$I,'4W'!$A:$A,'Apercu activites'!$A41,'4W'!$G:$G,'Apercu activites'!N$3:N$3)=0,"",SUMIFS('4W'!$I:$I,'4W'!$A:$A,'Apercu activites'!$A41,'4W'!$G:$G,'Apercu activites'!N$3:N$3))</f>
        <v/>
      </c>
      <c r="O41" s="63" t="str">
        <f>IF(SUMIFS('4W'!$N:$N,'4W'!$A:$A,'Apercu activites'!$A41,'4W'!$G:$G,'Apercu activites'!O$3:O$3)=0,"",SUMIFS('4W'!$N:$N,'4W'!$A:$A,'Apercu activites'!$A41,'4W'!$G:$G,'Apercu activites'!O$3:O$3))</f>
        <v/>
      </c>
      <c r="P41" s="63" t="str">
        <f>IF(SUMIFS('4W'!$I:$I,'4W'!$A:$A,'Apercu activites'!$A41,'4W'!$G:$G,'Apercu activites'!P$3:P$3)=0,"",SUMIFS('4W'!$I:$I,'4W'!$A:$A,'Apercu activites'!$A41,'4W'!$G:$G,'Apercu activites'!P$3:P$3))</f>
        <v/>
      </c>
      <c r="Q41" s="63" t="str">
        <f>IF(SUMIFS('4W'!$N:$N,'4W'!$A:$A,'Apercu activites'!$A41,'4W'!$G:$G,'Apercu activites'!Q$3:Q$3)=0,"",SUMIFS('4W'!$N:$N,'4W'!$A:$A,'Apercu activites'!$A41,'4W'!$G:$G,'Apercu activites'!Q$3:Q$3))</f>
        <v/>
      </c>
      <c r="R41" s="63" t="str">
        <f>IF(SUMIFS('4W'!$I:$I,'4W'!$A:$A,'Apercu activites'!$A41,'4W'!$G:$G,'Apercu activites'!R$3:R$3)=0,"",SUMIFS('4W'!$I:$I,'4W'!$A:$A,'Apercu activites'!$A41,'4W'!$G:$G,'Apercu activites'!R$3:R$3))</f>
        <v/>
      </c>
      <c r="S41" s="63" t="str">
        <f>IF(SUMIFS('4W'!$N:$N,'4W'!$A:$A,'Apercu activites'!$A41,'4W'!$G:$G,'Apercu activites'!S$3:S$3)=0,"",SUMIFS('4W'!$N:$N,'4W'!$A:$A,'Apercu activites'!$A41,'4W'!$G:$G,'Apercu activites'!S$3:S$3))</f>
        <v/>
      </c>
      <c r="T41" s="63" t="str">
        <f>IF(SUMIFS('4W'!$I:$I,'4W'!$A:$A,'Apercu activites'!$A41,'4W'!$G:$G,'Apercu activites'!T$3:T$3)=0,"",SUMIFS('4W'!$I:$I,'4W'!$A:$A,'Apercu activites'!$A41,'4W'!$G:$G,'Apercu activites'!T$3:T$3))</f>
        <v/>
      </c>
      <c r="U41" s="63" t="str">
        <f>IF(SUMIFS('4W'!$N:$N,'4W'!$A:$A,'Apercu activites'!$A41,'4W'!$G:$G,'Apercu activites'!U$3:U$3)=0,"",SUMIFS('4W'!$N:$N,'4W'!$A:$A,'Apercu activites'!$A41,'4W'!$G:$G,'Apercu activites'!U$3:U$3))</f>
        <v/>
      </c>
      <c r="V41" s="63" t="str">
        <f>IF(SUMIFS('4W'!$I:$I,'4W'!$A:$A,'Apercu activites'!$A41,'4W'!$G:$G,'Apercu activites'!V$3:V$3)=0,"",SUMIFS('4W'!$I:$I,'4W'!$A:$A,'Apercu activites'!$A41,'4W'!$G:$G,'Apercu activites'!V$3:V$3))</f>
        <v/>
      </c>
      <c r="W41" s="63" t="str">
        <f>IF(SUMIFS('4W'!$N:$N,'4W'!$A:$A,'Apercu activites'!$A41,'4W'!$G:$G,'Apercu activites'!W$3:W$3)=0,"",SUMIFS('4W'!$N:$N,'4W'!$A:$A,'Apercu activites'!$A41,'4W'!$G:$G,'Apercu activites'!W$3:W$3))</f>
        <v/>
      </c>
    </row>
    <row r="42" spans="1:23" x14ac:dyDescent="0.25">
      <c r="A42" s="33" t="s">
        <v>2052</v>
      </c>
      <c r="B42" s="63">
        <f>IF(SUMIFS('4W'!$I:$I,'4W'!$A:$A,'Apercu activites'!$A42,'4W'!$G:$G,'Apercu activites'!B$3:B$3)=0,"",SUMIFS('4W'!$I:$I,'4W'!$A:$A,'Apercu activites'!$A42,'4W'!$G:$G,'Apercu activites'!B$3:B$3))</f>
        <v>49</v>
      </c>
      <c r="C42" s="63">
        <f>IF(SUMIFS('4W'!$N:$N,'4W'!$A:$A,'Apercu activites'!$A42,'4W'!$G:$G,'Apercu activites'!C$3:C$3)=0,"",SUMIFS('4W'!$N:$N,'4W'!$A:$A,'Apercu activites'!$A42,'4W'!$G:$G,'Apercu activites'!C$3:C$3))</f>
        <v>49</v>
      </c>
      <c r="D42" s="63" t="str">
        <f>IF(SUMIFS('4W'!$I:$I,'4W'!$A:$A,'Apercu activites'!$A42,'4W'!$G:$G,'Apercu activites'!D$3:D$3)=0,"",SUMIFS('4W'!$I:$I,'4W'!$A:$A,'Apercu activites'!$A42,'4W'!$G:$G,'Apercu activites'!D$3:D$3))</f>
        <v/>
      </c>
      <c r="E42" s="63" t="str">
        <f>IF(SUMIFS('4W'!$N:$N,'4W'!$A:$A,'Apercu activites'!$A42,'4W'!$G:$G,'Apercu activites'!E$3:E$3)=0,"",SUMIFS('4W'!$N:$N,'4W'!$A:$A,'Apercu activites'!$A42,'4W'!$G:$G,'Apercu activites'!E$3:E$3))</f>
        <v/>
      </c>
      <c r="F42" s="63" t="str">
        <f>IF(SUMIFS('4W'!$I:$I,'4W'!$A:$A,'Apercu activites'!$A42,'4W'!$G:$G,'Apercu activites'!F$3:F$3)=0,"",SUMIFS('4W'!$I:$I,'4W'!$A:$A,'Apercu activites'!$A42,'4W'!$G:$G,'Apercu activites'!F$3:F$3))</f>
        <v/>
      </c>
      <c r="G42" s="63" t="str">
        <f>IF(SUMIFS('4W'!$N:$N,'4W'!$A:$A,'Apercu activites'!$A42,'4W'!$G:$G,'Apercu activites'!G$3:G$3)=0,"",SUMIFS('4W'!$N:$N,'4W'!$A:$A,'Apercu activites'!$A42,'4W'!$G:$G,'Apercu activites'!G$3:G$3))</f>
        <v/>
      </c>
      <c r="H42" s="63" t="str">
        <f>IF(SUMIFS('4W'!$I:$I,'4W'!$A:$A,'Apercu activites'!$A42,'4W'!$G:$G,'Apercu activites'!H$3:H$3)=0,"",SUMIFS('4W'!$I:$I,'4W'!$A:$A,'Apercu activites'!$A42,'4W'!$G:$G,'Apercu activites'!H$3:H$3))</f>
        <v/>
      </c>
      <c r="I42" s="63" t="str">
        <f>IF(SUMIFS('4W'!$N:$N,'4W'!$A:$A,'Apercu activites'!$A42,'4W'!$G:$G,'Apercu activites'!I$3:I$3)=0,"",SUMIFS('4W'!$N:$N,'4W'!$A:$A,'Apercu activites'!$A42,'4W'!$G:$G,'Apercu activites'!I$3:I$3))</f>
        <v/>
      </c>
      <c r="J42" s="63" t="str">
        <f>IF(SUMIFS('4W'!$I:$I,'4W'!$A:$A,'Apercu activites'!$A42,'4W'!$G:$G,'Apercu activites'!J$3:J$3)=0,"",SUMIFS('4W'!$I:$I,'4W'!$A:$A,'Apercu activites'!$A42,'4W'!$G:$G,'Apercu activites'!J$3:J$3))</f>
        <v/>
      </c>
      <c r="K42" s="63" t="str">
        <f>IF(SUMIFS('4W'!$N:$N,'4W'!$A:$A,'Apercu activites'!$A42,'4W'!$G:$G,'Apercu activites'!K$3:K$3)=0,"",SUMIFS('4W'!$N:$N,'4W'!$A:$A,'Apercu activites'!$A42,'4W'!$G:$G,'Apercu activites'!K$3:K$3))</f>
        <v/>
      </c>
      <c r="L42" s="63" t="str">
        <f>IF(SUMIFS('4W'!$I:$I,'4W'!$A:$A,'Apercu activites'!$A42,'4W'!$G:$G,'Apercu activites'!L$3:L$3)=0,"",SUMIFS('4W'!$I:$I,'4W'!$A:$A,'Apercu activites'!$A42,'4W'!$G:$G,'Apercu activites'!L$3:L$3))</f>
        <v/>
      </c>
      <c r="M42" s="63" t="str">
        <f>IF(SUMIFS('4W'!$N:$N,'4W'!$A:$A,'Apercu activites'!$A42,'4W'!$G:$G,'Apercu activites'!M$3:M$3)=0,"",SUMIFS('4W'!$N:$N,'4W'!$A:$A,'Apercu activites'!$A42,'4W'!$G:$G,'Apercu activites'!M$3:M$3))</f>
        <v/>
      </c>
      <c r="N42" s="63" t="str">
        <f>IF(SUMIFS('4W'!$I:$I,'4W'!$A:$A,'Apercu activites'!$A42,'4W'!$G:$G,'Apercu activites'!N$3:N$3)=0,"",SUMIFS('4W'!$I:$I,'4W'!$A:$A,'Apercu activites'!$A42,'4W'!$G:$G,'Apercu activites'!N$3:N$3))</f>
        <v/>
      </c>
      <c r="O42" s="63" t="str">
        <f>IF(SUMIFS('4W'!$N:$N,'4W'!$A:$A,'Apercu activites'!$A42,'4W'!$G:$G,'Apercu activites'!O$3:O$3)=0,"",SUMIFS('4W'!$N:$N,'4W'!$A:$A,'Apercu activites'!$A42,'4W'!$G:$G,'Apercu activites'!O$3:O$3))</f>
        <v/>
      </c>
      <c r="P42" s="63" t="str">
        <f>IF(SUMIFS('4W'!$I:$I,'4W'!$A:$A,'Apercu activites'!$A42,'4W'!$G:$G,'Apercu activites'!P$3:P$3)=0,"",SUMIFS('4W'!$I:$I,'4W'!$A:$A,'Apercu activites'!$A42,'4W'!$G:$G,'Apercu activites'!P$3:P$3))</f>
        <v/>
      </c>
      <c r="Q42" s="63" t="str">
        <f>IF(SUMIFS('4W'!$N:$N,'4W'!$A:$A,'Apercu activites'!$A42,'4W'!$G:$G,'Apercu activites'!Q$3:Q$3)=0,"",SUMIFS('4W'!$N:$N,'4W'!$A:$A,'Apercu activites'!$A42,'4W'!$G:$G,'Apercu activites'!Q$3:Q$3))</f>
        <v/>
      </c>
      <c r="R42" s="63" t="str">
        <f>IF(SUMIFS('4W'!$I:$I,'4W'!$A:$A,'Apercu activites'!$A42,'4W'!$G:$G,'Apercu activites'!R$3:R$3)=0,"",SUMIFS('4W'!$I:$I,'4W'!$A:$A,'Apercu activites'!$A42,'4W'!$G:$G,'Apercu activites'!R$3:R$3))</f>
        <v/>
      </c>
      <c r="S42" s="63" t="str">
        <f>IF(SUMIFS('4W'!$N:$N,'4W'!$A:$A,'Apercu activites'!$A42,'4W'!$G:$G,'Apercu activites'!S$3:S$3)=0,"",SUMIFS('4W'!$N:$N,'4W'!$A:$A,'Apercu activites'!$A42,'4W'!$G:$G,'Apercu activites'!S$3:S$3))</f>
        <v/>
      </c>
      <c r="T42" s="63" t="str">
        <f>IF(SUMIFS('4W'!$I:$I,'4W'!$A:$A,'Apercu activites'!$A42,'4W'!$G:$G,'Apercu activites'!T$3:T$3)=0,"",SUMIFS('4W'!$I:$I,'4W'!$A:$A,'Apercu activites'!$A42,'4W'!$G:$G,'Apercu activites'!T$3:T$3))</f>
        <v/>
      </c>
      <c r="U42" s="63" t="str">
        <f>IF(SUMIFS('4W'!$N:$N,'4W'!$A:$A,'Apercu activites'!$A42,'4W'!$G:$G,'Apercu activites'!U$3:U$3)=0,"",SUMIFS('4W'!$N:$N,'4W'!$A:$A,'Apercu activites'!$A42,'4W'!$G:$G,'Apercu activites'!U$3:U$3))</f>
        <v/>
      </c>
      <c r="V42" s="63" t="str">
        <f>IF(SUMIFS('4W'!$I:$I,'4W'!$A:$A,'Apercu activites'!$A42,'4W'!$G:$G,'Apercu activites'!V$3:V$3)=0,"",SUMIFS('4W'!$I:$I,'4W'!$A:$A,'Apercu activites'!$A42,'4W'!$G:$G,'Apercu activites'!V$3:V$3))</f>
        <v/>
      </c>
      <c r="W42" s="63" t="str">
        <f>IF(SUMIFS('4W'!$N:$N,'4W'!$A:$A,'Apercu activites'!$A42,'4W'!$G:$G,'Apercu activites'!W$3:W$3)=0,"",SUMIFS('4W'!$N:$N,'4W'!$A:$A,'Apercu activites'!$A42,'4W'!$G:$G,'Apercu activites'!W$3:W$3))</f>
        <v/>
      </c>
    </row>
    <row r="43" spans="1:23" x14ac:dyDescent="0.25">
      <c r="A43" s="33" t="s">
        <v>1917</v>
      </c>
      <c r="B43" s="63">
        <f>IF(SUMIFS('4W'!$I:$I,'4W'!$A:$A,'Apercu activites'!$A43,'4W'!$G:$G,'Apercu activites'!B$3:B$3)=0,"",SUMIFS('4W'!$I:$I,'4W'!$A:$A,'Apercu activites'!$A43,'4W'!$G:$G,'Apercu activites'!B$3:B$3))</f>
        <v>2526</v>
      </c>
      <c r="C43" s="63">
        <f>IF(SUMIFS('4W'!$N:$N,'4W'!$A:$A,'Apercu activites'!$A43,'4W'!$G:$G,'Apercu activites'!C$3:C$3)=0,"",SUMIFS('4W'!$N:$N,'4W'!$A:$A,'Apercu activites'!$A43,'4W'!$G:$G,'Apercu activites'!C$3:C$3))</f>
        <v>2526</v>
      </c>
      <c r="D43" s="63" t="str">
        <f>IF(SUMIFS('4W'!$I:$I,'4W'!$A:$A,'Apercu activites'!$A43,'4W'!$G:$G,'Apercu activites'!D$3:D$3)=0,"",SUMIFS('4W'!$I:$I,'4W'!$A:$A,'Apercu activites'!$A43,'4W'!$G:$G,'Apercu activites'!D$3:D$3))</f>
        <v/>
      </c>
      <c r="E43" s="63" t="str">
        <f>IF(SUMIFS('4W'!$N:$N,'4W'!$A:$A,'Apercu activites'!$A43,'4W'!$G:$G,'Apercu activites'!E$3:E$3)=0,"",SUMIFS('4W'!$N:$N,'4W'!$A:$A,'Apercu activites'!$A43,'4W'!$G:$G,'Apercu activites'!E$3:E$3))</f>
        <v/>
      </c>
      <c r="F43" s="63" t="str">
        <f>IF(SUMIFS('4W'!$I:$I,'4W'!$A:$A,'Apercu activites'!$A43,'4W'!$G:$G,'Apercu activites'!F$3:F$3)=0,"",SUMIFS('4W'!$I:$I,'4W'!$A:$A,'Apercu activites'!$A43,'4W'!$G:$G,'Apercu activites'!F$3:F$3))</f>
        <v/>
      </c>
      <c r="G43" s="63" t="str">
        <f>IF(SUMIFS('4W'!$N:$N,'4W'!$A:$A,'Apercu activites'!$A43,'4W'!$G:$G,'Apercu activites'!G$3:G$3)=0,"",SUMIFS('4W'!$N:$N,'4W'!$A:$A,'Apercu activites'!$A43,'4W'!$G:$G,'Apercu activites'!G$3:G$3))</f>
        <v/>
      </c>
      <c r="H43" s="63">
        <f>IF(SUMIFS('4W'!$I:$I,'4W'!$A:$A,'Apercu activites'!$A43,'4W'!$G:$G,'Apercu activites'!H$3:H$3)=0,"",SUMIFS('4W'!$I:$I,'4W'!$A:$A,'Apercu activites'!$A43,'4W'!$G:$G,'Apercu activites'!H$3:H$3))</f>
        <v>600</v>
      </c>
      <c r="I43" s="63">
        <f>IF(SUMIFS('4W'!$N:$N,'4W'!$A:$A,'Apercu activites'!$A43,'4W'!$G:$G,'Apercu activites'!I$3:I$3)=0,"",SUMIFS('4W'!$N:$N,'4W'!$A:$A,'Apercu activites'!$A43,'4W'!$G:$G,'Apercu activites'!I$3:I$3))</f>
        <v>600</v>
      </c>
      <c r="J43" s="63" t="str">
        <f>IF(SUMIFS('4W'!$I:$I,'4W'!$A:$A,'Apercu activites'!$A43,'4W'!$G:$G,'Apercu activites'!J$3:J$3)=0,"",SUMIFS('4W'!$I:$I,'4W'!$A:$A,'Apercu activites'!$A43,'4W'!$G:$G,'Apercu activites'!J$3:J$3))</f>
        <v/>
      </c>
      <c r="K43" s="63" t="str">
        <f>IF(SUMIFS('4W'!$N:$N,'4W'!$A:$A,'Apercu activites'!$A43,'4W'!$G:$G,'Apercu activites'!K$3:K$3)=0,"",SUMIFS('4W'!$N:$N,'4W'!$A:$A,'Apercu activites'!$A43,'4W'!$G:$G,'Apercu activites'!K$3:K$3))</f>
        <v/>
      </c>
      <c r="L43" s="63" t="str">
        <f>IF(SUMIFS('4W'!$I:$I,'4W'!$A:$A,'Apercu activites'!$A43,'4W'!$G:$G,'Apercu activites'!L$3:L$3)=0,"",SUMIFS('4W'!$I:$I,'4W'!$A:$A,'Apercu activites'!$A43,'4W'!$G:$G,'Apercu activites'!L$3:L$3))</f>
        <v/>
      </c>
      <c r="M43" s="63" t="str">
        <f>IF(SUMIFS('4W'!$N:$N,'4W'!$A:$A,'Apercu activites'!$A43,'4W'!$G:$G,'Apercu activites'!M$3:M$3)=0,"",SUMIFS('4W'!$N:$N,'4W'!$A:$A,'Apercu activites'!$A43,'4W'!$G:$G,'Apercu activites'!M$3:M$3))</f>
        <v/>
      </c>
      <c r="N43" s="63" t="str">
        <f>IF(SUMIFS('4W'!$I:$I,'4W'!$A:$A,'Apercu activites'!$A43,'4W'!$G:$G,'Apercu activites'!N$3:N$3)=0,"",SUMIFS('4W'!$I:$I,'4W'!$A:$A,'Apercu activites'!$A43,'4W'!$G:$G,'Apercu activites'!N$3:N$3))</f>
        <v/>
      </c>
      <c r="O43" s="63" t="str">
        <f>IF(SUMIFS('4W'!$N:$N,'4W'!$A:$A,'Apercu activites'!$A43,'4W'!$G:$G,'Apercu activites'!O$3:O$3)=0,"",SUMIFS('4W'!$N:$N,'4W'!$A:$A,'Apercu activites'!$A43,'4W'!$G:$G,'Apercu activites'!O$3:O$3))</f>
        <v/>
      </c>
      <c r="P43" s="63" t="str">
        <f>IF(SUMIFS('4W'!$I:$I,'4W'!$A:$A,'Apercu activites'!$A43,'4W'!$G:$G,'Apercu activites'!P$3:P$3)=0,"",SUMIFS('4W'!$I:$I,'4W'!$A:$A,'Apercu activites'!$A43,'4W'!$G:$G,'Apercu activites'!P$3:P$3))</f>
        <v/>
      </c>
      <c r="Q43" s="63" t="str">
        <f>IF(SUMIFS('4W'!$N:$N,'4W'!$A:$A,'Apercu activites'!$A43,'4W'!$G:$G,'Apercu activites'!Q$3:Q$3)=0,"",SUMIFS('4W'!$N:$N,'4W'!$A:$A,'Apercu activites'!$A43,'4W'!$G:$G,'Apercu activites'!Q$3:Q$3))</f>
        <v/>
      </c>
      <c r="R43" s="63" t="str">
        <f>IF(SUMIFS('4W'!$I:$I,'4W'!$A:$A,'Apercu activites'!$A43,'4W'!$G:$G,'Apercu activites'!R$3:R$3)=0,"",SUMIFS('4W'!$I:$I,'4W'!$A:$A,'Apercu activites'!$A43,'4W'!$G:$G,'Apercu activites'!R$3:R$3))</f>
        <v/>
      </c>
      <c r="S43" s="63" t="str">
        <f>IF(SUMIFS('4W'!$N:$N,'4W'!$A:$A,'Apercu activites'!$A43,'4W'!$G:$G,'Apercu activites'!S$3:S$3)=0,"",SUMIFS('4W'!$N:$N,'4W'!$A:$A,'Apercu activites'!$A43,'4W'!$G:$G,'Apercu activites'!S$3:S$3))</f>
        <v/>
      </c>
      <c r="T43" s="63" t="str">
        <f>IF(SUMIFS('4W'!$I:$I,'4W'!$A:$A,'Apercu activites'!$A43,'4W'!$G:$G,'Apercu activites'!T$3:T$3)=0,"",SUMIFS('4W'!$I:$I,'4W'!$A:$A,'Apercu activites'!$A43,'4W'!$G:$G,'Apercu activites'!T$3:T$3))</f>
        <v/>
      </c>
      <c r="U43" s="63" t="str">
        <f>IF(SUMIFS('4W'!$N:$N,'4W'!$A:$A,'Apercu activites'!$A43,'4W'!$G:$G,'Apercu activites'!U$3:U$3)=0,"",SUMIFS('4W'!$N:$N,'4W'!$A:$A,'Apercu activites'!$A43,'4W'!$G:$G,'Apercu activites'!U$3:U$3))</f>
        <v/>
      </c>
      <c r="V43" s="63" t="str">
        <f>IF(SUMIFS('4W'!$I:$I,'4W'!$A:$A,'Apercu activites'!$A43,'4W'!$G:$G,'Apercu activites'!V$3:V$3)=0,"",SUMIFS('4W'!$I:$I,'4W'!$A:$A,'Apercu activites'!$A43,'4W'!$G:$G,'Apercu activites'!V$3:V$3))</f>
        <v/>
      </c>
      <c r="W43" s="63" t="str">
        <f>IF(SUMIFS('4W'!$N:$N,'4W'!$A:$A,'Apercu activites'!$A43,'4W'!$G:$G,'Apercu activites'!W$3:W$3)=0,"",SUMIFS('4W'!$N:$N,'4W'!$A:$A,'Apercu activites'!$A43,'4W'!$G:$G,'Apercu activites'!W$3:W$3))</f>
        <v/>
      </c>
    </row>
    <row r="44" spans="1:23" x14ac:dyDescent="0.25">
      <c r="A44" s="33" t="s">
        <v>2275</v>
      </c>
      <c r="B44" s="63" t="str">
        <f>IF(SUMIFS('4W'!$I:$I,'4W'!$A:$A,'Apercu activites'!$A44,'4W'!$G:$G,'Apercu activites'!B$3:B$3)=0,"",SUMIFS('4W'!$I:$I,'4W'!$A:$A,'Apercu activites'!$A44,'4W'!$G:$G,'Apercu activites'!B$3:B$3))</f>
        <v/>
      </c>
      <c r="C44" s="63" t="str">
        <f>IF(SUMIFS('4W'!$N:$N,'4W'!$A:$A,'Apercu activites'!$A44,'4W'!$G:$G,'Apercu activites'!C$3:C$3)=0,"",SUMIFS('4W'!$N:$N,'4W'!$A:$A,'Apercu activites'!$A44,'4W'!$G:$G,'Apercu activites'!C$3:C$3))</f>
        <v/>
      </c>
      <c r="D44" s="63" t="str">
        <f>IF(SUMIFS('4W'!$I:$I,'4W'!$A:$A,'Apercu activites'!$A44,'4W'!$G:$G,'Apercu activites'!D$3:D$3)=0,"",SUMIFS('4W'!$I:$I,'4W'!$A:$A,'Apercu activites'!$A44,'4W'!$G:$G,'Apercu activites'!D$3:D$3))</f>
        <v/>
      </c>
      <c r="E44" s="63" t="str">
        <f>IF(SUMIFS('4W'!$N:$N,'4W'!$A:$A,'Apercu activites'!$A44,'4W'!$G:$G,'Apercu activites'!E$3:E$3)=0,"",SUMIFS('4W'!$N:$N,'4W'!$A:$A,'Apercu activites'!$A44,'4W'!$G:$G,'Apercu activites'!E$3:E$3))</f>
        <v/>
      </c>
      <c r="F44" s="63" t="str">
        <f>IF(SUMIFS('4W'!$I:$I,'4W'!$A:$A,'Apercu activites'!$A44,'4W'!$G:$G,'Apercu activites'!F$3:F$3)=0,"",SUMIFS('4W'!$I:$I,'4W'!$A:$A,'Apercu activites'!$A44,'4W'!$G:$G,'Apercu activites'!F$3:F$3))</f>
        <v/>
      </c>
      <c r="G44" s="63" t="str">
        <f>IF(SUMIFS('4W'!$N:$N,'4W'!$A:$A,'Apercu activites'!$A44,'4W'!$G:$G,'Apercu activites'!G$3:G$3)=0,"",SUMIFS('4W'!$N:$N,'4W'!$A:$A,'Apercu activites'!$A44,'4W'!$G:$G,'Apercu activites'!G$3:G$3))</f>
        <v/>
      </c>
      <c r="H44" s="63" t="str">
        <f>IF(SUMIFS('4W'!$I:$I,'4W'!$A:$A,'Apercu activites'!$A44,'4W'!$G:$G,'Apercu activites'!H$3:H$3)=0,"",SUMIFS('4W'!$I:$I,'4W'!$A:$A,'Apercu activites'!$A44,'4W'!$G:$G,'Apercu activites'!H$3:H$3))</f>
        <v/>
      </c>
      <c r="I44" s="63" t="str">
        <f>IF(SUMIFS('4W'!$N:$N,'4W'!$A:$A,'Apercu activites'!$A44,'4W'!$G:$G,'Apercu activites'!I$3:I$3)=0,"",SUMIFS('4W'!$N:$N,'4W'!$A:$A,'Apercu activites'!$A44,'4W'!$G:$G,'Apercu activites'!I$3:I$3))</f>
        <v/>
      </c>
      <c r="J44" s="63" t="str">
        <f>IF(SUMIFS('4W'!$I:$I,'4W'!$A:$A,'Apercu activites'!$A44,'4W'!$G:$G,'Apercu activites'!J$3:J$3)=0,"",SUMIFS('4W'!$I:$I,'4W'!$A:$A,'Apercu activites'!$A44,'4W'!$G:$G,'Apercu activites'!J$3:J$3))</f>
        <v/>
      </c>
      <c r="K44" s="63" t="str">
        <f>IF(SUMIFS('4W'!$N:$N,'4W'!$A:$A,'Apercu activites'!$A44,'4W'!$G:$G,'Apercu activites'!K$3:K$3)=0,"",SUMIFS('4W'!$N:$N,'4W'!$A:$A,'Apercu activites'!$A44,'4W'!$G:$G,'Apercu activites'!K$3:K$3))</f>
        <v/>
      </c>
      <c r="L44" s="63" t="str">
        <f>IF(SUMIFS('4W'!$I:$I,'4W'!$A:$A,'Apercu activites'!$A44,'4W'!$G:$G,'Apercu activites'!L$3:L$3)=0,"",SUMIFS('4W'!$I:$I,'4W'!$A:$A,'Apercu activites'!$A44,'4W'!$G:$G,'Apercu activites'!L$3:L$3))</f>
        <v/>
      </c>
      <c r="M44" s="63" t="str">
        <f>IF(SUMIFS('4W'!$N:$N,'4W'!$A:$A,'Apercu activites'!$A44,'4W'!$G:$G,'Apercu activites'!M$3:M$3)=0,"",SUMIFS('4W'!$N:$N,'4W'!$A:$A,'Apercu activites'!$A44,'4W'!$G:$G,'Apercu activites'!M$3:M$3))</f>
        <v/>
      </c>
      <c r="N44" s="63" t="str">
        <f>IF(SUMIFS('4W'!$I:$I,'4W'!$A:$A,'Apercu activites'!$A44,'4W'!$G:$G,'Apercu activites'!N$3:N$3)=0,"",SUMIFS('4W'!$I:$I,'4W'!$A:$A,'Apercu activites'!$A44,'4W'!$G:$G,'Apercu activites'!N$3:N$3))</f>
        <v/>
      </c>
      <c r="O44" s="63" t="str">
        <f>IF(SUMIFS('4W'!$N:$N,'4W'!$A:$A,'Apercu activites'!$A44,'4W'!$G:$G,'Apercu activites'!O$3:O$3)=0,"",SUMIFS('4W'!$N:$N,'4W'!$A:$A,'Apercu activites'!$A44,'4W'!$G:$G,'Apercu activites'!O$3:O$3))</f>
        <v/>
      </c>
      <c r="P44" s="63" t="str">
        <f>IF(SUMIFS('4W'!$I:$I,'4W'!$A:$A,'Apercu activites'!$A44,'4W'!$G:$G,'Apercu activites'!P$3:P$3)=0,"",SUMIFS('4W'!$I:$I,'4W'!$A:$A,'Apercu activites'!$A44,'4W'!$G:$G,'Apercu activites'!P$3:P$3))</f>
        <v/>
      </c>
      <c r="Q44" s="63" t="str">
        <f>IF(SUMIFS('4W'!$N:$N,'4W'!$A:$A,'Apercu activites'!$A44,'4W'!$G:$G,'Apercu activites'!Q$3:Q$3)=0,"",SUMIFS('4W'!$N:$N,'4W'!$A:$A,'Apercu activites'!$A44,'4W'!$G:$G,'Apercu activites'!Q$3:Q$3))</f>
        <v/>
      </c>
      <c r="R44" s="63" t="str">
        <f>IF(SUMIFS('4W'!$I:$I,'4W'!$A:$A,'Apercu activites'!$A44,'4W'!$G:$G,'Apercu activites'!R$3:R$3)=0,"",SUMIFS('4W'!$I:$I,'4W'!$A:$A,'Apercu activites'!$A44,'4W'!$G:$G,'Apercu activites'!R$3:R$3))</f>
        <v/>
      </c>
      <c r="S44" s="63" t="str">
        <f>IF(SUMIFS('4W'!$N:$N,'4W'!$A:$A,'Apercu activites'!$A44,'4W'!$G:$G,'Apercu activites'!S$3:S$3)=0,"",SUMIFS('4W'!$N:$N,'4W'!$A:$A,'Apercu activites'!$A44,'4W'!$G:$G,'Apercu activites'!S$3:S$3))</f>
        <v/>
      </c>
      <c r="T44" s="63" t="str">
        <f>IF(SUMIFS('4W'!$I:$I,'4W'!$A:$A,'Apercu activites'!$A44,'4W'!$G:$G,'Apercu activites'!T$3:T$3)=0,"",SUMIFS('4W'!$I:$I,'4W'!$A:$A,'Apercu activites'!$A44,'4W'!$G:$G,'Apercu activites'!T$3:T$3))</f>
        <v/>
      </c>
      <c r="U44" s="63" t="str">
        <f>IF(SUMIFS('4W'!$N:$N,'4W'!$A:$A,'Apercu activites'!$A44,'4W'!$G:$G,'Apercu activites'!U$3:U$3)=0,"",SUMIFS('4W'!$N:$N,'4W'!$A:$A,'Apercu activites'!$A44,'4W'!$G:$G,'Apercu activites'!U$3:U$3))</f>
        <v/>
      </c>
      <c r="V44" s="63" t="str">
        <f>IF(SUMIFS('4W'!$I:$I,'4W'!$A:$A,'Apercu activites'!$A44,'4W'!$G:$G,'Apercu activites'!V$3:V$3)=0,"",SUMIFS('4W'!$I:$I,'4W'!$A:$A,'Apercu activites'!$A44,'4W'!$G:$G,'Apercu activites'!V$3:V$3))</f>
        <v/>
      </c>
      <c r="W44" s="63" t="str">
        <f>IF(SUMIFS('4W'!$N:$N,'4W'!$A:$A,'Apercu activites'!$A44,'4W'!$G:$G,'Apercu activites'!W$3:W$3)=0,"",SUMIFS('4W'!$N:$N,'4W'!$A:$A,'Apercu activites'!$A44,'4W'!$G:$G,'Apercu activites'!W$3:W$3))</f>
        <v/>
      </c>
    </row>
    <row r="45" spans="1:23" x14ac:dyDescent="0.25">
      <c r="A45" s="33" t="s">
        <v>2103</v>
      </c>
      <c r="B45" s="63" t="str">
        <f>IF(SUMIFS('4W'!$I:$I,'4W'!$A:$A,'Apercu activites'!$A45,'4W'!$G:$G,'Apercu activites'!B$3:B$3)=0,"",SUMIFS('4W'!$I:$I,'4W'!$A:$A,'Apercu activites'!$A45,'4W'!$G:$G,'Apercu activites'!B$3:B$3))</f>
        <v/>
      </c>
      <c r="C45" s="63" t="str">
        <f>IF(SUMIFS('4W'!$N:$N,'4W'!$A:$A,'Apercu activites'!$A45,'4W'!$G:$G,'Apercu activites'!C$3:C$3)=0,"",SUMIFS('4W'!$N:$N,'4W'!$A:$A,'Apercu activites'!$A45,'4W'!$G:$G,'Apercu activites'!C$3:C$3))</f>
        <v/>
      </c>
      <c r="D45" s="63" t="str">
        <f>IF(SUMIFS('4W'!$I:$I,'4W'!$A:$A,'Apercu activites'!$A45,'4W'!$G:$G,'Apercu activites'!D$3:D$3)=0,"",SUMIFS('4W'!$I:$I,'4W'!$A:$A,'Apercu activites'!$A45,'4W'!$G:$G,'Apercu activites'!D$3:D$3))</f>
        <v/>
      </c>
      <c r="E45" s="63" t="str">
        <f>IF(SUMIFS('4W'!$N:$N,'4W'!$A:$A,'Apercu activites'!$A45,'4W'!$G:$G,'Apercu activites'!E$3:E$3)=0,"",SUMIFS('4W'!$N:$N,'4W'!$A:$A,'Apercu activites'!$A45,'4W'!$G:$G,'Apercu activites'!E$3:E$3))</f>
        <v/>
      </c>
      <c r="F45" s="63" t="str">
        <f>IF(SUMIFS('4W'!$I:$I,'4W'!$A:$A,'Apercu activites'!$A45,'4W'!$G:$G,'Apercu activites'!F$3:F$3)=0,"",SUMIFS('4W'!$I:$I,'4W'!$A:$A,'Apercu activites'!$A45,'4W'!$G:$G,'Apercu activites'!F$3:F$3))</f>
        <v/>
      </c>
      <c r="G45" s="63" t="str">
        <f>IF(SUMIFS('4W'!$N:$N,'4W'!$A:$A,'Apercu activites'!$A45,'4W'!$G:$G,'Apercu activites'!G$3:G$3)=0,"",SUMIFS('4W'!$N:$N,'4W'!$A:$A,'Apercu activites'!$A45,'4W'!$G:$G,'Apercu activites'!G$3:G$3))</f>
        <v/>
      </c>
      <c r="H45" s="63">
        <f>IF(SUMIFS('4W'!$I:$I,'4W'!$A:$A,'Apercu activites'!$A45,'4W'!$G:$G,'Apercu activites'!H$3:H$3)=0,"",SUMIFS('4W'!$I:$I,'4W'!$A:$A,'Apercu activites'!$A45,'4W'!$G:$G,'Apercu activites'!H$3:H$3))</f>
        <v>1900</v>
      </c>
      <c r="I45" s="63">
        <f>IF(SUMIFS('4W'!$N:$N,'4W'!$A:$A,'Apercu activites'!$A45,'4W'!$G:$G,'Apercu activites'!I$3:I$3)=0,"",SUMIFS('4W'!$N:$N,'4W'!$A:$A,'Apercu activites'!$A45,'4W'!$G:$G,'Apercu activites'!I$3:I$3))</f>
        <v>1900</v>
      </c>
      <c r="J45" s="63">
        <f>IF(SUMIFS('4W'!$I:$I,'4W'!$A:$A,'Apercu activites'!$A45,'4W'!$G:$G,'Apercu activites'!J$3:J$3)=0,"",SUMIFS('4W'!$I:$I,'4W'!$A:$A,'Apercu activites'!$A45,'4W'!$G:$G,'Apercu activites'!J$3:J$3))</f>
        <v>900</v>
      </c>
      <c r="K45" s="63">
        <f>IF(SUMIFS('4W'!$N:$N,'4W'!$A:$A,'Apercu activites'!$A45,'4W'!$G:$G,'Apercu activites'!K$3:K$3)=0,"",SUMIFS('4W'!$N:$N,'4W'!$A:$A,'Apercu activites'!$A45,'4W'!$G:$G,'Apercu activites'!K$3:K$3))</f>
        <v>900</v>
      </c>
      <c r="L45" s="63" t="str">
        <f>IF(SUMIFS('4W'!$I:$I,'4W'!$A:$A,'Apercu activites'!$A45,'4W'!$G:$G,'Apercu activites'!L$3:L$3)=0,"",SUMIFS('4W'!$I:$I,'4W'!$A:$A,'Apercu activites'!$A45,'4W'!$G:$G,'Apercu activites'!L$3:L$3))</f>
        <v/>
      </c>
      <c r="M45" s="63" t="str">
        <f>IF(SUMIFS('4W'!$N:$N,'4W'!$A:$A,'Apercu activites'!$A45,'4W'!$G:$G,'Apercu activites'!M$3:M$3)=0,"",SUMIFS('4W'!$N:$N,'4W'!$A:$A,'Apercu activites'!$A45,'4W'!$G:$G,'Apercu activites'!M$3:M$3))</f>
        <v/>
      </c>
      <c r="N45" s="63" t="str">
        <f>IF(SUMIFS('4W'!$I:$I,'4W'!$A:$A,'Apercu activites'!$A45,'4W'!$G:$G,'Apercu activites'!N$3:N$3)=0,"",SUMIFS('4W'!$I:$I,'4W'!$A:$A,'Apercu activites'!$A45,'4W'!$G:$G,'Apercu activites'!N$3:N$3))</f>
        <v/>
      </c>
      <c r="O45" s="63" t="str">
        <f>IF(SUMIFS('4W'!$N:$N,'4W'!$A:$A,'Apercu activites'!$A45,'4W'!$G:$G,'Apercu activites'!O$3:O$3)=0,"",SUMIFS('4W'!$N:$N,'4W'!$A:$A,'Apercu activites'!$A45,'4W'!$G:$G,'Apercu activites'!O$3:O$3))</f>
        <v/>
      </c>
      <c r="P45" s="63" t="str">
        <f>IF(SUMIFS('4W'!$I:$I,'4W'!$A:$A,'Apercu activites'!$A45,'4W'!$G:$G,'Apercu activites'!P$3:P$3)=0,"",SUMIFS('4W'!$I:$I,'4W'!$A:$A,'Apercu activites'!$A45,'4W'!$G:$G,'Apercu activites'!P$3:P$3))</f>
        <v/>
      </c>
      <c r="Q45" s="63" t="str">
        <f>IF(SUMIFS('4W'!$N:$N,'4W'!$A:$A,'Apercu activites'!$A45,'4W'!$G:$G,'Apercu activites'!Q$3:Q$3)=0,"",SUMIFS('4W'!$N:$N,'4W'!$A:$A,'Apercu activites'!$A45,'4W'!$G:$G,'Apercu activites'!Q$3:Q$3))</f>
        <v/>
      </c>
      <c r="R45" s="63" t="str">
        <f>IF(SUMIFS('4W'!$I:$I,'4W'!$A:$A,'Apercu activites'!$A45,'4W'!$G:$G,'Apercu activites'!R$3:R$3)=0,"",SUMIFS('4W'!$I:$I,'4W'!$A:$A,'Apercu activites'!$A45,'4W'!$G:$G,'Apercu activites'!R$3:R$3))</f>
        <v/>
      </c>
      <c r="S45" s="63" t="str">
        <f>IF(SUMIFS('4W'!$N:$N,'4W'!$A:$A,'Apercu activites'!$A45,'4W'!$G:$G,'Apercu activites'!S$3:S$3)=0,"",SUMIFS('4W'!$N:$N,'4W'!$A:$A,'Apercu activites'!$A45,'4W'!$G:$G,'Apercu activites'!S$3:S$3))</f>
        <v/>
      </c>
      <c r="T45" s="63" t="str">
        <f>IF(SUMIFS('4W'!$I:$I,'4W'!$A:$A,'Apercu activites'!$A45,'4W'!$G:$G,'Apercu activites'!T$3:T$3)=0,"",SUMIFS('4W'!$I:$I,'4W'!$A:$A,'Apercu activites'!$A45,'4W'!$G:$G,'Apercu activites'!T$3:T$3))</f>
        <v/>
      </c>
      <c r="U45" s="63" t="str">
        <f>IF(SUMIFS('4W'!$N:$N,'4W'!$A:$A,'Apercu activites'!$A45,'4W'!$G:$G,'Apercu activites'!U$3:U$3)=0,"",SUMIFS('4W'!$N:$N,'4W'!$A:$A,'Apercu activites'!$A45,'4W'!$G:$G,'Apercu activites'!U$3:U$3))</f>
        <v/>
      </c>
      <c r="V45" s="63" t="str">
        <f>IF(SUMIFS('4W'!$I:$I,'4W'!$A:$A,'Apercu activites'!$A45,'4W'!$G:$G,'Apercu activites'!V$3:V$3)=0,"",SUMIFS('4W'!$I:$I,'4W'!$A:$A,'Apercu activites'!$A45,'4W'!$G:$G,'Apercu activites'!V$3:V$3))</f>
        <v/>
      </c>
      <c r="W45" s="63" t="str">
        <f>IF(SUMIFS('4W'!$N:$N,'4W'!$A:$A,'Apercu activites'!$A45,'4W'!$G:$G,'Apercu activites'!W$3:W$3)=0,"",SUMIFS('4W'!$N:$N,'4W'!$A:$A,'Apercu activites'!$A45,'4W'!$G:$G,'Apercu activites'!W$3:W$3))</f>
        <v/>
      </c>
    </row>
    <row r="46" spans="1:23" x14ac:dyDescent="0.25">
      <c r="A46" s="33" t="s">
        <v>2090</v>
      </c>
      <c r="B46" s="63" t="str">
        <f>IF(SUMIFS('4W'!$I:$I,'4W'!$A:$A,'Apercu activites'!$A46,'4W'!$G:$G,'Apercu activites'!B$3:B$3)=0,"",SUMIFS('4W'!$I:$I,'4W'!$A:$A,'Apercu activites'!$A46,'4W'!$G:$G,'Apercu activites'!B$3:B$3))</f>
        <v/>
      </c>
      <c r="C46" s="63" t="str">
        <f>IF(SUMIFS('4W'!$N:$N,'4W'!$A:$A,'Apercu activites'!$A46,'4W'!$G:$G,'Apercu activites'!C$3:C$3)=0,"",SUMIFS('4W'!$N:$N,'4W'!$A:$A,'Apercu activites'!$A46,'4W'!$G:$G,'Apercu activites'!C$3:C$3))</f>
        <v/>
      </c>
      <c r="D46" s="63" t="str">
        <f>IF(SUMIFS('4W'!$I:$I,'4W'!$A:$A,'Apercu activites'!$A46,'4W'!$G:$G,'Apercu activites'!D$3:D$3)=0,"",SUMIFS('4W'!$I:$I,'4W'!$A:$A,'Apercu activites'!$A46,'4W'!$G:$G,'Apercu activites'!D$3:D$3))</f>
        <v/>
      </c>
      <c r="E46" s="63" t="str">
        <f>IF(SUMIFS('4W'!$N:$N,'4W'!$A:$A,'Apercu activites'!$A46,'4W'!$G:$G,'Apercu activites'!E$3:E$3)=0,"",SUMIFS('4W'!$N:$N,'4W'!$A:$A,'Apercu activites'!$A46,'4W'!$G:$G,'Apercu activites'!E$3:E$3))</f>
        <v/>
      </c>
      <c r="F46" s="63" t="str">
        <f>IF(SUMIFS('4W'!$I:$I,'4W'!$A:$A,'Apercu activites'!$A46,'4W'!$G:$G,'Apercu activites'!F$3:F$3)=0,"",SUMIFS('4W'!$I:$I,'4W'!$A:$A,'Apercu activites'!$A46,'4W'!$G:$G,'Apercu activites'!F$3:F$3))</f>
        <v/>
      </c>
      <c r="G46" s="63" t="str">
        <f>IF(SUMIFS('4W'!$N:$N,'4W'!$A:$A,'Apercu activites'!$A46,'4W'!$G:$G,'Apercu activites'!G$3:G$3)=0,"",SUMIFS('4W'!$N:$N,'4W'!$A:$A,'Apercu activites'!$A46,'4W'!$G:$G,'Apercu activites'!G$3:G$3))</f>
        <v/>
      </c>
      <c r="H46" s="63">
        <f>IF(SUMIFS('4W'!$I:$I,'4W'!$A:$A,'Apercu activites'!$A46,'4W'!$G:$G,'Apercu activites'!H$3:H$3)=0,"",SUMIFS('4W'!$I:$I,'4W'!$A:$A,'Apercu activites'!$A46,'4W'!$G:$G,'Apercu activites'!H$3:H$3))</f>
        <v>621</v>
      </c>
      <c r="I46" s="63">
        <f>IF(SUMIFS('4W'!$N:$N,'4W'!$A:$A,'Apercu activites'!$A46,'4W'!$G:$G,'Apercu activites'!I$3:I$3)=0,"",SUMIFS('4W'!$N:$N,'4W'!$A:$A,'Apercu activites'!$A46,'4W'!$G:$G,'Apercu activites'!I$3:I$3))</f>
        <v>621</v>
      </c>
      <c r="J46" s="63">
        <f>IF(SUMIFS('4W'!$I:$I,'4W'!$A:$A,'Apercu activites'!$A46,'4W'!$G:$G,'Apercu activites'!J$3:J$3)=0,"",SUMIFS('4W'!$I:$I,'4W'!$A:$A,'Apercu activites'!$A46,'4W'!$G:$G,'Apercu activites'!J$3:J$3))</f>
        <v>621</v>
      </c>
      <c r="K46" s="63">
        <f>IF(SUMIFS('4W'!$N:$N,'4W'!$A:$A,'Apercu activites'!$A46,'4W'!$G:$G,'Apercu activites'!K$3:K$3)=0,"",SUMIFS('4W'!$N:$N,'4W'!$A:$A,'Apercu activites'!$A46,'4W'!$G:$G,'Apercu activites'!K$3:K$3))</f>
        <v>621</v>
      </c>
      <c r="L46" s="63" t="str">
        <f>IF(SUMIFS('4W'!$I:$I,'4W'!$A:$A,'Apercu activites'!$A46,'4W'!$G:$G,'Apercu activites'!L$3:L$3)=0,"",SUMIFS('4W'!$I:$I,'4W'!$A:$A,'Apercu activites'!$A46,'4W'!$G:$G,'Apercu activites'!L$3:L$3))</f>
        <v/>
      </c>
      <c r="M46" s="63" t="str">
        <f>IF(SUMIFS('4W'!$N:$N,'4W'!$A:$A,'Apercu activites'!$A46,'4W'!$G:$G,'Apercu activites'!M$3:M$3)=0,"",SUMIFS('4W'!$N:$N,'4W'!$A:$A,'Apercu activites'!$A46,'4W'!$G:$G,'Apercu activites'!M$3:M$3))</f>
        <v/>
      </c>
      <c r="N46" s="63" t="str">
        <f>IF(SUMIFS('4W'!$I:$I,'4W'!$A:$A,'Apercu activites'!$A46,'4W'!$G:$G,'Apercu activites'!N$3:N$3)=0,"",SUMIFS('4W'!$I:$I,'4W'!$A:$A,'Apercu activites'!$A46,'4W'!$G:$G,'Apercu activites'!N$3:N$3))</f>
        <v/>
      </c>
      <c r="O46" s="63" t="str">
        <f>IF(SUMIFS('4W'!$N:$N,'4W'!$A:$A,'Apercu activites'!$A46,'4W'!$G:$G,'Apercu activites'!O$3:O$3)=0,"",SUMIFS('4W'!$N:$N,'4W'!$A:$A,'Apercu activites'!$A46,'4W'!$G:$G,'Apercu activites'!O$3:O$3))</f>
        <v/>
      </c>
      <c r="P46" s="63" t="str">
        <f>IF(SUMIFS('4W'!$I:$I,'4W'!$A:$A,'Apercu activites'!$A46,'4W'!$G:$G,'Apercu activites'!P$3:P$3)=0,"",SUMIFS('4W'!$I:$I,'4W'!$A:$A,'Apercu activites'!$A46,'4W'!$G:$G,'Apercu activites'!P$3:P$3))</f>
        <v/>
      </c>
      <c r="Q46" s="63" t="str">
        <f>IF(SUMIFS('4W'!$N:$N,'4W'!$A:$A,'Apercu activites'!$A46,'4W'!$G:$G,'Apercu activites'!Q$3:Q$3)=0,"",SUMIFS('4W'!$N:$N,'4W'!$A:$A,'Apercu activites'!$A46,'4W'!$G:$G,'Apercu activites'!Q$3:Q$3))</f>
        <v/>
      </c>
      <c r="R46" s="63" t="str">
        <f>IF(SUMIFS('4W'!$I:$I,'4W'!$A:$A,'Apercu activites'!$A46,'4W'!$G:$G,'Apercu activites'!R$3:R$3)=0,"",SUMIFS('4W'!$I:$I,'4W'!$A:$A,'Apercu activites'!$A46,'4W'!$G:$G,'Apercu activites'!R$3:R$3))</f>
        <v/>
      </c>
      <c r="S46" s="63" t="str">
        <f>IF(SUMIFS('4W'!$N:$N,'4W'!$A:$A,'Apercu activites'!$A46,'4W'!$G:$G,'Apercu activites'!S$3:S$3)=0,"",SUMIFS('4W'!$N:$N,'4W'!$A:$A,'Apercu activites'!$A46,'4W'!$G:$G,'Apercu activites'!S$3:S$3))</f>
        <v/>
      </c>
      <c r="T46" s="63" t="str">
        <f>IF(SUMIFS('4W'!$I:$I,'4W'!$A:$A,'Apercu activites'!$A46,'4W'!$G:$G,'Apercu activites'!T$3:T$3)=0,"",SUMIFS('4W'!$I:$I,'4W'!$A:$A,'Apercu activites'!$A46,'4W'!$G:$G,'Apercu activites'!T$3:T$3))</f>
        <v/>
      </c>
      <c r="U46" s="63" t="str">
        <f>IF(SUMIFS('4W'!$N:$N,'4W'!$A:$A,'Apercu activites'!$A46,'4W'!$G:$G,'Apercu activites'!U$3:U$3)=0,"",SUMIFS('4W'!$N:$N,'4W'!$A:$A,'Apercu activites'!$A46,'4W'!$G:$G,'Apercu activites'!U$3:U$3))</f>
        <v/>
      </c>
      <c r="V46" s="63" t="str">
        <f>IF(SUMIFS('4W'!$I:$I,'4W'!$A:$A,'Apercu activites'!$A46,'4W'!$G:$G,'Apercu activites'!V$3:V$3)=0,"",SUMIFS('4W'!$I:$I,'4W'!$A:$A,'Apercu activites'!$A46,'4W'!$G:$G,'Apercu activites'!V$3:V$3))</f>
        <v/>
      </c>
      <c r="W46" s="63" t="str">
        <f>IF(SUMIFS('4W'!$N:$N,'4W'!$A:$A,'Apercu activites'!$A46,'4W'!$G:$G,'Apercu activites'!W$3:W$3)=0,"",SUMIFS('4W'!$N:$N,'4W'!$A:$A,'Apercu activites'!$A46,'4W'!$G:$G,'Apercu activites'!W$3:W$3))</f>
        <v/>
      </c>
    </row>
    <row r="47" spans="1:23" x14ac:dyDescent="0.25">
      <c r="A47" s="33" t="s">
        <v>2055</v>
      </c>
      <c r="B47" s="63" t="str">
        <f>IF(SUMIFS('4W'!$I:$I,'4W'!$A:$A,'Apercu activites'!$A47,'4W'!$G:$G,'Apercu activites'!B$3:B$3)=0,"",SUMIFS('4W'!$I:$I,'4W'!$A:$A,'Apercu activites'!$A47,'4W'!$G:$G,'Apercu activites'!B$3:B$3))</f>
        <v/>
      </c>
      <c r="C47" s="63" t="str">
        <f>IF(SUMIFS('4W'!$N:$N,'4W'!$A:$A,'Apercu activites'!$A47,'4W'!$G:$G,'Apercu activites'!C$3:C$3)=0,"",SUMIFS('4W'!$N:$N,'4W'!$A:$A,'Apercu activites'!$A47,'4W'!$G:$G,'Apercu activites'!C$3:C$3))</f>
        <v/>
      </c>
      <c r="D47" s="63" t="str">
        <f>IF(SUMIFS('4W'!$I:$I,'4W'!$A:$A,'Apercu activites'!$A47,'4W'!$G:$G,'Apercu activites'!D$3:D$3)=0,"",SUMIFS('4W'!$I:$I,'4W'!$A:$A,'Apercu activites'!$A47,'4W'!$G:$G,'Apercu activites'!D$3:D$3))</f>
        <v/>
      </c>
      <c r="E47" s="63" t="str">
        <f>IF(SUMIFS('4W'!$N:$N,'4W'!$A:$A,'Apercu activites'!$A47,'4W'!$G:$G,'Apercu activites'!E$3:E$3)=0,"",SUMIFS('4W'!$N:$N,'4W'!$A:$A,'Apercu activites'!$A47,'4W'!$G:$G,'Apercu activites'!E$3:E$3))</f>
        <v/>
      </c>
      <c r="F47" s="63" t="str">
        <f>IF(SUMIFS('4W'!$I:$I,'4W'!$A:$A,'Apercu activites'!$A47,'4W'!$G:$G,'Apercu activites'!F$3:F$3)=0,"",SUMIFS('4W'!$I:$I,'4W'!$A:$A,'Apercu activites'!$A47,'4W'!$G:$G,'Apercu activites'!F$3:F$3))</f>
        <v/>
      </c>
      <c r="G47" s="63" t="str">
        <f>IF(SUMIFS('4W'!$N:$N,'4W'!$A:$A,'Apercu activites'!$A47,'4W'!$G:$G,'Apercu activites'!G$3:G$3)=0,"",SUMIFS('4W'!$N:$N,'4W'!$A:$A,'Apercu activites'!$A47,'4W'!$G:$G,'Apercu activites'!G$3:G$3))</f>
        <v/>
      </c>
      <c r="H47" s="63" t="str">
        <f>IF(SUMIFS('4W'!$I:$I,'4W'!$A:$A,'Apercu activites'!$A47,'4W'!$G:$G,'Apercu activites'!H$3:H$3)=0,"",SUMIFS('4W'!$I:$I,'4W'!$A:$A,'Apercu activites'!$A47,'4W'!$G:$G,'Apercu activites'!H$3:H$3))</f>
        <v/>
      </c>
      <c r="I47" s="63" t="str">
        <f>IF(SUMIFS('4W'!$N:$N,'4W'!$A:$A,'Apercu activites'!$A47,'4W'!$G:$G,'Apercu activites'!I$3:I$3)=0,"",SUMIFS('4W'!$N:$N,'4W'!$A:$A,'Apercu activites'!$A47,'4W'!$G:$G,'Apercu activites'!I$3:I$3))</f>
        <v/>
      </c>
      <c r="J47" s="63">
        <f>IF(SUMIFS('4W'!$I:$I,'4W'!$A:$A,'Apercu activites'!$A47,'4W'!$G:$G,'Apercu activites'!J$3:J$3)=0,"",SUMIFS('4W'!$I:$I,'4W'!$A:$A,'Apercu activites'!$A47,'4W'!$G:$G,'Apercu activites'!J$3:J$3))</f>
        <v>393</v>
      </c>
      <c r="K47" s="63">
        <f>IF(SUMIFS('4W'!$N:$N,'4W'!$A:$A,'Apercu activites'!$A47,'4W'!$G:$G,'Apercu activites'!K$3:K$3)=0,"",SUMIFS('4W'!$N:$N,'4W'!$A:$A,'Apercu activites'!$A47,'4W'!$G:$G,'Apercu activites'!K$3:K$3))</f>
        <v>393</v>
      </c>
      <c r="L47" s="63" t="str">
        <f>IF(SUMIFS('4W'!$I:$I,'4W'!$A:$A,'Apercu activites'!$A47,'4W'!$G:$G,'Apercu activites'!L$3:L$3)=0,"",SUMIFS('4W'!$I:$I,'4W'!$A:$A,'Apercu activites'!$A47,'4W'!$G:$G,'Apercu activites'!L$3:L$3))</f>
        <v/>
      </c>
      <c r="M47" s="63" t="str">
        <f>IF(SUMIFS('4W'!$N:$N,'4W'!$A:$A,'Apercu activites'!$A47,'4W'!$G:$G,'Apercu activites'!M$3:M$3)=0,"",SUMIFS('4W'!$N:$N,'4W'!$A:$A,'Apercu activites'!$A47,'4W'!$G:$G,'Apercu activites'!M$3:M$3))</f>
        <v/>
      </c>
      <c r="N47" s="63" t="str">
        <f>IF(SUMIFS('4W'!$I:$I,'4W'!$A:$A,'Apercu activites'!$A47,'4W'!$G:$G,'Apercu activites'!N$3:N$3)=0,"",SUMIFS('4W'!$I:$I,'4W'!$A:$A,'Apercu activites'!$A47,'4W'!$G:$G,'Apercu activites'!N$3:N$3))</f>
        <v/>
      </c>
      <c r="O47" s="63" t="str">
        <f>IF(SUMIFS('4W'!$N:$N,'4W'!$A:$A,'Apercu activites'!$A47,'4W'!$G:$G,'Apercu activites'!O$3:O$3)=0,"",SUMIFS('4W'!$N:$N,'4W'!$A:$A,'Apercu activites'!$A47,'4W'!$G:$G,'Apercu activites'!O$3:O$3))</f>
        <v/>
      </c>
      <c r="P47" s="63" t="str">
        <f>IF(SUMIFS('4W'!$I:$I,'4W'!$A:$A,'Apercu activites'!$A47,'4W'!$G:$G,'Apercu activites'!P$3:P$3)=0,"",SUMIFS('4W'!$I:$I,'4W'!$A:$A,'Apercu activites'!$A47,'4W'!$G:$G,'Apercu activites'!P$3:P$3))</f>
        <v/>
      </c>
      <c r="Q47" s="63" t="str">
        <f>IF(SUMIFS('4W'!$N:$N,'4W'!$A:$A,'Apercu activites'!$A47,'4W'!$G:$G,'Apercu activites'!Q$3:Q$3)=0,"",SUMIFS('4W'!$N:$N,'4W'!$A:$A,'Apercu activites'!$A47,'4W'!$G:$G,'Apercu activites'!Q$3:Q$3))</f>
        <v/>
      </c>
      <c r="R47" s="63" t="str">
        <f>IF(SUMIFS('4W'!$I:$I,'4W'!$A:$A,'Apercu activites'!$A47,'4W'!$G:$G,'Apercu activites'!R$3:R$3)=0,"",SUMIFS('4W'!$I:$I,'4W'!$A:$A,'Apercu activites'!$A47,'4W'!$G:$G,'Apercu activites'!R$3:R$3))</f>
        <v/>
      </c>
      <c r="S47" s="63" t="str">
        <f>IF(SUMIFS('4W'!$N:$N,'4W'!$A:$A,'Apercu activites'!$A47,'4W'!$G:$G,'Apercu activites'!S$3:S$3)=0,"",SUMIFS('4W'!$N:$N,'4W'!$A:$A,'Apercu activites'!$A47,'4W'!$G:$G,'Apercu activites'!S$3:S$3))</f>
        <v/>
      </c>
      <c r="T47" s="63" t="str">
        <f>IF(SUMIFS('4W'!$I:$I,'4W'!$A:$A,'Apercu activites'!$A47,'4W'!$G:$G,'Apercu activites'!T$3:T$3)=0,"",SUMIFS('4W'!$I:$I,'4W'!$A:$A,'Apercu activites'!$A47,'4W'!$G:$G,'Apercu activites'!T$3:T$3))</f>
        <v/>
      </c>
      <c r="U47" s="63" t="str">
        <f>IF(SUMIFS('4W'!$N:$N,'4W'!$A:$A,'Apercu activites'!$A47,'4W'!$G:$G,'Apercu activites'!U$3:U$3)=0,"",SUMIFS('4W'!$N:$N,'4W'!$A:$A,'Apercu activites'!$A47,'4W'!$G:$G,'Apercu activites'!U$3:U$3))</f>
        <v/>
      </c>
      <c r="V47" s="63" t="str">
        <f>IF(SUMIFS('4W'!$I:$I,'4W'!$A:$A,'Apercu activites'!$A47,'4W'!$G:$G,'Apercu activites'!V$3:V$3)=0,"",SUMIFS('4W'!$I:$I,'4W'!$A:$A,'Apercu activites'!$A47,'4W'!$G:$G,'Apercu activites'!V$3:V$3))</f>
        <v/>
      </c>
      <c r="W47" s="63" t="str">
        <f>IF(SUMIFS('4W'!$N:$N,'4W'!$A:$A,'Apercu activites'!$A47,'4W'!$G:$G,'Apercu activites'!W$3:W$3)=0,"",SUMIFS('4W'!$N:$N,'4W'!$A:$A,'Apercu activites'!$A47,'4W'!$G:$G,'Apercu activites'!W$3:W$3))</f>
        <v/>
      </c>
    </row>
    <row r="48" spans="1:23" x14ac:dyDescent="0.25">
      <c r="A48" s="33" t="s">
        <v>2244</v>
      </c>
      <c r="B48" s="63">
        <f>IF(SUMIFS('4W'!$I:$I,'4W'!$A:$A,'Apercu activites'!$A48,'4W'!$G:$G,'Apercu activites'!B$3:B$3)=0,"",SUMIFS('4W'!$I:$I,'4W'!$A:$A,'Apercu activites'!$A48,'4W'!$G:$G,'Apercu activites'!B$3:B$3))</f>
        <v>40</v>
      </c>
      <c r="C48" s="63" t="str">
        <f>IF(SUMIFS('4W'!$N:$N,'4W'!$A:$A,'Apercu activites'!$A48,'4W'!$G:$G,'Apercu activites'!C$3:C$3)=0,"",SUMIFS('4W'!$N:$N,'4W'!$A:$A,'Apercu activites'!$A48,'4W'!$G:$G,'Apercu activites'!C$3:C$3))</f>
        <v/>
      </c>
      <c r="D48" s="63" t="str">
        <f>IF(SUMIFS('4W'!$I:$I,'4W'!$A:$A,'Apercu activites'!$A48,'4W'!$G:$G,'Apercu activites'!D$3:D$3)=0,"",SUMIFS('4W'!$I:$I,'4W'!$A:$A,'Apercu activites'!$A48,'4W'!$G:$G,'Apercu activites'!D$3:D$3))</f>
        <v/>
      </c>
      <c r="E48" s="63" t="str">
        <f>IF(SUMIFS('4W'!$N:$N,'4W'!$A:$A,'Apercu activites'!$A48,'4W'!$G:$G,'Apercu activites'!E$3:E$3)=0,"",SUMIFS('4W'!$N:$N,'4W'!$A:$A,'Apercu activites'!$A48,'4W'!$G:$G,'Apercu activites'!E$3:E$3))</f>
        <v/>
      </c>
      <c r="F48" s="63" t="str">
        <f>IF(SUMIFS('4W'!$I:$I,'4W'!$A:$A,'Apercu activites'!$A48,'4W'!$G:$G,'Apercu activites'!F$3:F$3)=0,"",SUMIFS('4W'!$I:$I,'4W'!$A:$A,'Apercu activites'!$A48,'4W'!$G:$G,'Apercu activites'!F$3:F$3))</f>
        <v/>
      </c>
      <c r="G48" s="63" t="str">
        <f>IF(SUMIFS('4W'!$N:$N,'4W'!$A:$A,'Apercu activites'!$A48,'4W'!$G:$G,'Apercu activites'!G$3:G$3)=0,"",SUMIFS('4W'!$N:$N,'4W'!$A:$A,'Apercu activites'!$A48,'4W'!$G:$G,'Apercu activites'!G$3:G$3))</f>
        <v/>
      </c>
      <c r="H48" s="63">
        <f>IF(SUMIFS('4W'!$I:$I,'4W'!$A:$A,'Apercu activites'!$A48,'4W'!$G:$G,'Apercu activites'!H$3:H$3)=0,"",SUMIFS('4W'!$I:$I,'4W'!$A:$A,'Apercu activites'!$A48,'4W'!$G:$G,'Apercu activites'!H$3:H$3))</f>
        <v>40</v>
      </c>
      <c r="I48" s="63" t="str">
        <f>IF(SUMIFS('4W'!$N:$N,'4W'!$A:$A,'Apercu activites'!$A48,'4W'!$G:$G,'Apercu activites'!I$3:I$3)=0,"",SUMIFS('4W'!$N:$N,'4W'!$A:$A,'Apercu activites'!$A48,'4W'!$G:$G,'Apercu activites'!I$3:I$3))</f>
        <v/>
      </c>
      <c r="J48" s="63">
        <f>IF(SUMIFS('4W'!$I:$I,'4W'!$A:$A,'Apercu activites'!$A48,'4W'!$G:$G,'Apercu activites'!J$3:J$3)=0,"",SUMIFS('4W'!$I:$I,'4W'!$A:$A,'Apercu activites'!$A48,'4W'!$G:$G,'Apercu activites'!J$3:J$3))</f>
        <v>40</v>
      </c>
      <c r="K48" s="63" t="str">
        <f>IF(SUMIFS('4W'!$N:$N,'4W'!$A:$A,'Apercu activites'!$A48,'4W'!$G:$G,'Apercu activites'!K$3:K$3)=0,"",SUMIFS('4W'!$N:$N,'4W'!$A:$A,'Apercu activites'!$A48,'4W'!$G:$G,'Apercu activites'!K$3:K$3))</f>
        <v/>
      </c>
      <c r="L48" s="63" t="str">
        <f>IF(SUMIFS('4W'!$I:$I,'4W'!$A:$A,'Apercu activites'!$A48,'4W'!$G:$G,'Apercu activites'!L$3:L$3)=0,"",SUMIFS('4W'!$I:$I,'4W'!$A:$A,'Apercu activites'!$A48,'4W'!$G:$G,'Apercu activites'!L$3:L$3))</f>
        <v/>
      </c>
      <c r="M48" s="63" t="str">
        <f>IF(SUMIFS('4W'!$N:$N,'4W'!$A:$A,'Apercu activites'!$A48,'4W'!$G:$G,'Apercu activites'!M$3:M$3)=0,"",SUMIFS('4W'!$N:$N,'4W'!$A:$A,'Apercu activites'!$A48,'4W'!$G:$G,'Apercu activites'!M$3:M$3))</f>
        <v/>
      </c>
      <c r="N48" s="63" t="str">
        <f>IF(SUMIFS('4W'!$I:$I,'4W'!$A:$A,'Apercu activites'!$A48,'4W'!$G:$G,'Apercu activites'!N$3:N$3)=0,"",SUMIFS('4W'!$I:$I,'4W'!$A:$A,'Apercu activites'!$A48,'4W'!$G:$G,'Apercu activites'!N$3:N$3))</f>
        <v/>
      </c>
      <c r="O48" s="63" t="str">
        <f>IF(SUMIFS('4W'!$N:$N,'4W'!$A:$A,'Apercu activites'!$A48,'4W'!$G:$G,'Apercu activites'!O$3:O$3)=0,"",SUMIFS('4W'!$N:$N,'4W'!$A:$A,'Apercu activites'!$A48,'4W'!$G:$G,'Apercu activites'!O$3:O$3))</f>
        <v/>
      </c>
      <c r="P48" s="63" t="str">
        <f>IF(SUMIFS('4W'!$I:$I,'4W'!$A:$A,'Apercu activites'!$A48,'4W'!$G:$G,'Apercu activites'!P$3:P$3)=0,"",SUMIFS('4W'!$I:$I,'4W'!$A:$A,'Apercu activites'!$A48,'4W'!$G:$G,'Apercu activites'!P$3:P$3))</f>
        <v/>
      </c>
      <c r="Q48" s="63" t="str">
        <f>IF(SUMIFS('4W'!$N:$N,'4W'!$A:$A,'Apercu activites'!$A48,'4W'!$G:$G,'Apercu activites'!Q$3:Q$3)=0,"",SUMIFS('4W'!$N:$N,'4W'!$A:$A,'Apercu activites'!$A48,'4W'!$G:$G,'Apercu activites'!Q$3:Q$3))</f>
        <v/>
      </c>
      <c r="R48" s="63" t="str">
        <f>IF(SUMIFS('4W'!$I:$I,'4W'!$A:$A,'Apercu activites'!$A48,'4W'!$G:$G,'Apercu activites'!R$3:R$3)=0,"",SUMIFS('4W'!$I:$I,'4W'!$A:$A,'Apercu activites'!$A48,'4W'!$G:$G,'Apercu activites'!R$3:R$3))</f>
        <v/>
      </c>
      <c r="S48" s="63" t="str">
        <f>IF(SUMIFS('4W'!$N:$N,'4W'!$A:$A,'Apercu activites'!$A48,'4W'!$G:$G,'Apercu activites'!S$3:S$3)=0,"",SUMIFS('4W'!$N:$N,'4W'!$A:$A,'Apercu activites'!$A48,'4W'!$G:$G,'Apercu activites'!S$3:S$3))</f>
        <v/>
      </c>
      <c r="T48" s="63" t="str">
        <f>IF(SUMIFS('4W'!$I:$I,'4W'!$A:$A,'Apercu activites'!$A48,'4W'!$G:$G,'Apercu activites'!T$3:T$3)=0,"",SUMIFS('4W'!$I:$I,'4W'!$A:$A,'Apercu activites'!$A48,'4W'!$G:$G,'Apercu activites'!T$3:T$3))</f>
        <v/>
      </c>
      <c r="U48" s="63" t="str">
        <f>IF(SUMIFS('4W'!$N:$N,'4W'!$A:$A,'Apercu activites'!$A48,'4W'!$G:$G,'Apercu activites'!U$3:U$3)=0,"",SUMIFS('4W'!$N:$N,'4W'!$A:$A,'Apercu activites'!$A48,'4W'!$G:$G,'Apercu activites'!U$3:U$3))</f>
        <v/>
      </c>
      <c r="V48" s="63" t="str">
        <f>IF(SUMIFS('4W'!$I:$I,'4W'!$A:$A,'Apercu activites'!$A48,'4W'!$G:$G,'Apercu activites'!V$3:V$3)=0,"",SUMIFS('4W'!$I:$I,'4W'!$A:$A,'Apercu activites'!$A48,'4W'!$G:$G,'Apercu activites'!V$3:V$3))</f>
        <v/>
      </c>
      <c r="W48" s="63" t="str">
        <f>IF(SUMIFS('4W'!$N:$N,'4W'!$A:$A,'Apercu activites'!$A48,'4W'!$G:$G,'Apercu activites'!W$3:W$3)=0,"",SUMIFS('4W'!$N:$N,'4W'!$A:$A,'Apercu activites'!$A48,'4W'!$G:$G,'Apercu activites'!W$3:W$3))</f>
        <v/>
      </c>
    </row>
    <row r="49" spans="1:23" x14ac:dyDescent="0.25">
      <c r="A49" s="33" t="s">
        <v>2056</v>
      </c>
      <c r="B49" s="63">
        <f>IF(SUMIFS('4W'!$I:$I,'4W'!$A:$A,'Apercu activites'!$A49,'4W'!$G:$G,'Apercu activites'!B$3:B$3)=0,"",SUMIFS('4W'!$I:$I,'4W'!$A:$A,'Apercu activites'!$A49,'4W'!$G:$G,'Apercu activites'!B$3:B$3))</f>
        <v>1965</v>
      </c>
      <c r="C49" s="63">
        <f>IF(SUMIFS('4W'!$N:$N,'4W'!$A:$A,'Apercu activites'!$A49,'4W'!$G:$G,'Apercu activites'!C$3:C$3)=0,"",SUMIFS('4W'!$N:$N,'4W'!$A:$A,'Apercu activites'!$A49,'4W'!$G:$G,'Apercu activites'!C$3:C$3))</f>
        <v>1996</v>
      </c>
      <c r="D49" s="63">
        <f>IF(SUMIFS('4W'!$I:$I,'4W'!$A:$A,'Apercu activites'!$A49,'4W'!$G:$G,'Apercu activites'!D$3:D$3)=0,"",SUMIFS('4W'!$I:$I,'4W'!$A:$A,'Apercu activites'!$A49,'4W'!$G:$G,'Apercu activites'!D$3:D$3))</f>
        <v>1665</v>
      </c>
      <c r="E49" s="63">
        <f>IF(SUMIFS('4W'!$N:$N,'4W'!$A:$A,'Apercu activites'!$A49,'4W'!$G:$G,'Apercu activites'!E$3:E$3)=0,"",SUMIFS('4W'!$N:$N,'4W'!$A:$A,'Apercu activites'!$A49,'4W'!$G:$G,'Apercu activites'!E$3:E$3))</f>
        <v>1665</v>
      </c>
      <c r="F49" s="63" t="str">
        <f>IF(SUMIFS('4W'!$I:$I,'4W'!$A:$A,'Apercu activites'!$A49,'4W'!$G:$G,'Apercu activites'!F$3:F$3)=0,"",SUMIFS('4W'!$I:$I,'4W'!$A:$A,'Apercu activites'!$A49,'4W'!$G:$G,'Apercu activites'!F$3:F$3))</f>
        <v/>
      </c>
      <c r="G49" s="63" t="str">
        <f>IF(SUMIFS('4W'!$N:$N,'4W'!$A:$A,'Apercu activites'!$A49,'4W'!$G:$G,'Apercu activites'!G$3:G$3)=0,"",SUMIFS('4W'!$N:$N,'4W'!$A:$A,'Apercu activites'!$A49,'4W'!$G:$G,'Apercu activites'!G$3:G$3))</f>
        <v/>
      </c>
      <c r="H49" s="63">
        <f>IF(SUMIFS('4W'!$I:$I,'4W'!$A:$A,'Apercu activites'!$A49,'4W'!$G:$G,'Apercu activites'!H$3:H$3)=0,"",SUMIFS('4W'!$I:$I,'4W'!$A:$A,'Apercu activites'!$A49,'4W'!$G:$G,'Apercu activites'!H$3:H$3))</f>
        <v>1865</v>
      </c>
      <c r="I49" s="63">
        <f>IF(SUMIFS('4W'!$N:$N,'4W'!$A:$A,'Apercu activites'!$A49,'4W'!$G:$G,'Apercu activites'!I$3:I$3)=0,"",SUMIFS('4W'!$N:$N,'4W'!$A:$A,'Apercu activites'!$A49,'4W'!$G:$G,'Apercu activites'!I$3:I$3))</f>
        <v>1865</v>
      </c>
      <c r="J49" s="63">
        <f>IF(SUMIFS('4W'!$I:$I,'4W'!$A:$A,'Apercu activites'!$A49,'4W'!$G:$G,'Apercu activites'!J$3:J$3)=0,"",SUMIFS('4W'!$I:$I,'4W'!$A:$A,'Apercu activites'!$A49,'4W'!$G:$G,'Apercu activites'!J$3:J$3))</f>
        <v>228</v>
      </c>
      <c r="K49" s="63">
        <f>IF(SUMIFS('4W'!$N:$N,'4W'!$A:$A,'Apercu activites'!$A49,'4W'!$G:$G,'Apercu activites'!K$3:K$3)=0,"",SUMIFS('4W'!$N:$N,'4W'!$A:$A,'Apercu activites'!$A49,'4W'!$G:$G,'Apercu activites'!K$3:K$3))</f>
        <v>264</v>
      </c>
      <c r="L49" s="63" t="str">
        <f>IF(SUMIFS('4W'!$I:$I,'4W'!$A:$A,'Apercu activites'!$A49,'4W'!$G:$G,'Apercu activites'!L$3:L$3)=0,"",SUMIFS('4W'!$I:$I,'4W'!$A:$A,'Apercu activites'!$A49,'4W'!$G:$G,'Apercu activites'!L$3:L$3))</f>
        <v/>
      </c>
      <c r="M49" s="63" t="str">
        <f>IF(SUMIFS('4W'!$N:$N,'4W'!$A:$A,'Apercu activites'!$A49,'4W'!$G:$G,'Apercu activites'!M$3:M$3)=0,"",SUMIFS('4W'!$N:$N,'4W'!$A:$A,'Apercu activites'!$A49,'4W'!$G:$G,'Apercu activites'!M$3:M$3))</f>
        <v/>
      </c>
      <c r="N49" s="63" t="str">
        <f>IF(SUMIFS('4W'!$I:$I,'4W'!$A:$A,'Apercu activites'!$A49,'4W'!$G:$G,'Apercu activites'!N$3:N$3)=0,"",SUMIFS('4W'!$I:$I,'4W'!$A:$A,'Apercu activites'!$A49,'4W'!$G:$G,'Apercu activites'!N$3:N$3))</f>
        <v/>
      </c>
      <c r="O49" s="63" t="str">
        <f>IF(SUMIFS('4W'!$N:$N,'4W'!$A:$A,'Apercu activites'!$A49,'4W'!$G:$G,'Apercu activites'!O$3:O$3)=0,"",SUMIFS('4W'!$N:$N,'4W'!$A:$A,'Apercu activites'!$A49,'4W'!$G:$G,'Apercu activites'!O$3:O$3))</f>
        <v/>
      </c>
      <c r="P49" s="63" t="str">
        <f>IF(SUMIFS('4W'!$I:$I,'4W'!$A:$A,'Apercu activites'!$A49,'4W'!$G:$G,'Apercu activites'!P$3:P$3)=0,"",SUMIFS('4W'!$I:$I,'4W'!$A:$A,'Apercu activites'!$A49,'4W'!$G:$G,'Apercu activites'!P$3:P$3))</f>
        <v/>
      </c>
      <c r="Q49" s="63" t="str">
        <f>IF(SUMIFS('4W'!$N:$N,'4W'!$A:$A,'Apercu activites'!$A49,'4W'!$G:$G,'Apercu activites'!Q$3:Q$3)=0,"",SUMIFS('4W'!$N:$N,'4W'!$A:$A,'Apercu activites'!$A49,'4W'!$G:$G,'Apercu activites'!Q$3:Q$3))</f>
        <v/>
      </c>
      <c r="R49" s="63" t="str">
        <f>IF(SUMIFS('4W'!$I:$I,'4W'!$A:$A,'Apercu activites'!$A49,'4W'!$G:$G,'Apercu activites'!R$3:R$3)=0,"",SUMIFS('4W'!$I:$I,'4W'!$A:$A,'Apercu activites'!$A49,'4W'!$G:$G,'Apercu activites'!R$3:R$3))</f>
        <v/>
      </c>
      <c r="S49" s="63" t="str">
        <f>IF(SUMIFS('4W'!$N:$N,'4W'!$A:$A,'Apercu activites'!$A49,'4W'!$G:$G,'Apercu activites'!S$3:S$3)=0,"",SUMIFS('4W'!$N:$N,'4W'!$A:$A,'Apercu activites'!$A49,'4W'!$G:$G,'Apercu activites'!S$3:S$3))</f>
        <v/>
      </c>
      <c r="T49" s="63" t="str">
        <f>IF(SUMIFS('4W'!$I:$I,'4W'!$A:$A,'Apercu activites'!$A49,'4W'!$G:$G,'Apercu activites'!T$3:T$3)=0,"",SUMIFS('4W'!$I:$I,'4W'!$A:$A,'Apercu activites'!$A49,'4W'!$G:$G,'Apercu activites'!T$3:T$3))</f>
        <v/>
      </c>
      <c r="U49" s="63" t="str">
        <f>IF(SUMIFS('4W'!$N:$N,'4W'!$A:$A,'Apercu activites'!$A49,'4W'!$G:$G,'Apercu activites'!U$3:U$3)=0,"",SUMIFS('4W'!$N:$N,'4W'!$A:$A,'Apercu activites'!$A49,'4W'!$G:$G,'Apercu activites'!U$3:U$3))</f>
        <v/>
      </c>
      <c r="V49" s="63" t="str">
        <f>IF(SUMIFS('4W'!$I:$I,'4W'!$A:$A,'Apercu activites'!$A49,'4W'!$G:$G,'Apercu activites'!V$3:V$3)=0,"",SUMIFS('4W'!$I:$I,'4W'!$A:$A,'Apercu activites'!$A49,'4W'!$G:$G,'Apercu activites'!V$3:V$3))</f>
        <v/>
      </c>
      <c r="W49" s="63" t="str">
        <f>IF(SUMIFS('4W'!$N:$N,'4W'!$A:$A,'Apercu activites'!$A49,'4W'!$G:$G,'Apercu activites'!W$3:W$3)=0,"",SUMIFS('4W'!$N:$N,'4W'!$A:$A,'Apercu activites'!$A49,'4W'!$G:$G,'Apercu activites'!W$3:W$3))</f>
        <v/>
      </c>
    </row>
    <row r="50" spans="1:23" x14ac:dyDescent="0.25">
      <c r="A50" s="33" t="s">
        <v>2283</v>
      </c>
      <c r="B50" s="63" t="str">
        <f>IF(SUMIFS('4W'!$I:$I,'4W'!$A:$A,'Apercu activites'!$A50,'4W'!$G:$G,'Apercu activites'!B$3:B$3)=0,"",SUMIFS('4W'!$I:$I,'4W'!$A:$A,'Apercu activites'!$A50,'4W'!$G:$G,'Apercu activites'!B$3:B$3))</f>
        <v/>
      </c>
      <c r="C50" s="63" t="str">
        <f>IF(SUMIFS('4W'!$N:$N,'4W'!$A:$A,'Apercu activites'!$A50,'4W'!$G:$G,'Apercu activites'!C$3:C$3)=0,"",SUMIFS('4W'!$N:$N,'4W'!$A:$A,'Apercu activites'!$A50,'4W'!$G:$G,'Apercu activites'!C$3:C$3))</f>
        <v/>
      </c>
      <c r="D50" s="63">
        <f>IF(SUMIFS('4W'!$I:$I,'4W'!$A:$A,'Apercu activites'!$A50,'4W'!$G:$G,'Apercu activites'!D$3:D$3)=0,"",SUMIFS('4W'!$I:$I,'4W'!$A:$A,'Apercu activites'!$A50,'4W'!$G:$G,'Apercu activites'!D$3:D$3))</f>
        <v>740</v>
      </c>
      <c r="E50" s="63">
        <f>IF(SUMIFS('4W'!$N:$N,'4W'!$A:$A,'Apercu activites'!$A50,'4W'!$G:$G,'Apercu activites'!E$3:E$3)=0,"",SUMIFS('4W'!$N:$N,'4W'!$A:$A,'Apercu activites'!$A50,'4W'!$G:$G,'Apercu activites'!E$3:E$3))</f>
        <v>740</v>
      </c>
      <c r="F50" s="63" t="str">
        <f>IF(SUMIFS('4W'!$I:$I,'4W'!$A:$A,'Apercu activites'!$A50,'4W'!$G:$G,'Apercu activites'!F$3:F$3)=0,"",SUMIFS('4W'!$I:$I,'4W'!$A:$A,'Apercu activites'!$A50,'4W'!$G:$G,'Apercu activites'!F$3:F$3))</f>
        <v/>
      </c>
      <c r="G50" s="63" t="str">
        <f>IF(SUMIFS('4W'!$N:$N,'4W'!$A:$A,'Apercu activites'!$A50,'4W'!$G:$G,'Apercu activites'!G$3:G$3)=0,"",SUMIFS('4W'!$N:$N,'4W'!$A:$A,'Apercu activites'!$A50,'4W'!$G:$G,'Apercu activites'!G$3:G$3))</f>
        <v/>
      </c>
      <c r="H50" s="63" t="str">
        <f>IF(SUMIFS('4W'!$I:$I,'4W'!$A:$A,'Apercu activites'!$A50,'4W'!$G:$G,'Apercu activites'!H$3:H$3)=0,"",SUMIFS('4W'!$I:$I,'4W'!$A:$A,'Apercu activites'!$A50,'4W'!$G:$G,'Apercu activites'!H$3:H$3))</f>
        <v/>
      </c>
      <c r="I50" s="63" t="str">
        <f>IF(SUMIFS('4W'!$N:$N,'4W'!$A:$A,'Apercu activites'!$A50,'4W'!$G:$G,'Apercu activites'!I$3:I$3)=0,"",SUMIFS('4W'!$N:$N,'4W'!$A:$A,'Apercu activites'!$A50,'4W'!$G:$G,'Apercu activites'!I$3:I$3))</f>
        <v/>
      </c>
      <c r="J50" s="63" t="str">
        <f>IF(SUMIFS('4W'!$I:$I,'4W'!$A:$A,'Apercu activites'!$A50,'4W'!$G:$G,'Apercu activites'!J$3:J$3)=0,"",SUMIFS('4W'!$I:$I,'4W'!$A:$A,'Apercu activites'!$A50,'4W'!$G:$G,'Apercu activites'!J$3:J$3))</f>
        <v/>
      </c>
      <c r="K50" s="63" t="str">
        <f>IF(SUMIFS('4W'!$N:$N,'4W'!$A:$A,'Apercu activites'!$A50,'4W'!$G:$G,'Apercu activites'!K$3:K$3)=0,"",SUMIFS('4W'!$N:$N,'4W'!$A:$A,'Apercu activites'!$A50,'4W'!$G:$G,'Apercu activites'!K$3:K$3))</f>
        <v/>
      </c>
      <c r="L50" s="63" t="str">
        <f>IF(SUMIFS('4W'!$I:$I,'4W'!$A:$A,'Apercu activites'!$A50,'4W'!$G:$G,'Apercu activites'!L$3:L$3)=0,"",SUMIFS('4W'!$I:$I,'4W'!$A:$A,'Apercu activites'!$A50,'4W'!$G:$G,'Apercu activites'!L$3:L$3))</f>
        <v/>
      </c>
      <c r="M50" s="63" t="str">
        <f>IF(SUMIFS('4W'!$N:$N,'4W'!$A:$A,'Apercu activites'!$A50,'4W'!$G:$G,'Apercu activites'!M$3:M$3)=0,"",SUMIFS('4W'!$N:$N,'4W'!$A:$A,'Apercu activites'!$A50,'4W'!$G:$G,'Apercu activites'!M$3:M$3))</f>
        <v/>
      </c>
      <c r="N50" s="63" t="str">
        <f>IF(SUMIFS('4W'!$I:$I,'4W'!$A:$A,'Apercu activites'!$A50,'4W'!$G:$G,'Apercu activites'!N$3:N$3)=0,"",SUMIFS('4W'!$I:$I,'4W'!$A:$A,'Apercu activites'!$A50,'4W'!$G:$G,'Apercu activites'!N$3:N$3))</f>
        <v/>
      </c>
      <c r="O50" s="63" t="str">
        <f>IF(SUMIFS('4W'!$N:$N,'4W'!$A:$A,'Apercu activites'!$A50,'4W'!$G:$G,'Apercu activites'!O$3:O$3)=0,"",SUMIFS('4W'!$N:$N,'4W'!$A:$A,'Apercu activites'!$A50,'4W'!$G:$G,'Apercu activites'!O$3:O$3))</f>
        <v/>
      </c>
      <c r="P50" s="63" t="str">
        <f>IF(SUMIFS('4W'!$I:$I,'4W'!$A:$A,'Apercu activites'!$A50,'4W'!$G:$G,'Apercu activites'!P$3:P$3)=0,"",SUMIFS('4W'!$I:$I,'4W'!$A:$A,'Apercu activites'!$A50,'4W'!$G:$G,'Apercu activites'!P$3:P$3))</f>
        <v/>
      </c>
      <c r="Q50" s="63" t="str">
        <f>IF(SUMIFS('4W'!$N:$N,'4W'!$A:$A,'Apercu activites'!$A50,'4W'!$G:$G,'Apercu activites'!Q$3:Q$3)=0,"",SUMIFS('4W'!$N:$N,'4W'!$A:$A,'Apercu activites'!$A50,'4W'!$G:$G,'Apercu activites'!Q$3:Q$3))</f>
        <v/>
      </c>
      <c r="R50" s="63" t="str">
        <f>IF(SUMIFS('4W'!$I:$I,'4W'!$A:$A,'Apercu activites'!$A50,'4W'!$G:$G,'Apercu activites'!R$3:R$3)=0,"",SUMIFS('4W'!$I:$I,'4W'!$A:$A,'Apercu activites'!$A50,'4W'!$G:$G,'Apercu activites'!R$3:R$3))</f>
        <v/>
      </c>
      <c r="S50" s="63" t="str">
        <f>IF(SUMIFS('4W'!$N:$N,'4W'!$A:$A,'Apercu activites'!$A50,'4W'!$G:$G,'Apercu activites'!S$3:S$3)=0,"",SUMIFS('4W'!$N:$N,'4W'!$A:$A,'Apercu activites'!$A50,'4W'!$G:$G,'Apercu activites'!S$3:S$3))</f>
        <v/>
      </c>
      <c r="T50" s="63" t="str">
        <f>IF(SUMIFS('4W'!$I:$I,'4W'!$A:$A,'Apercu activites'!$A50,'4W'!$G:$G,'Apercu activites'!T$3:T$3)=0,"",SUMIFS('4W'!$I:$I,'4W'!$A:$A,'Apercu activites'!$A50,'4W'!$G:$G,'Apercu activites'!T$3:T$3))</f>
        <v/>
      </c>
      <c r="U50" s="63" t="str">
        <f>IF(SUMIFS('4W'!$N:$N,'4W'!$A:$A,'Apercu activites'!$A50,'4W'!$G:$G,'Apercu activites'!U$3:U$3)=0,"",SUMIFS('4W'!$N:$N,'4W'!$A:$A,'Apercu activites'!$A50,'4W'!$G:$G,'Apercu activites'!U$3:U$3))</f>
        <v/>
      </c>
      <c r="V50" s="63" t="str">
        <f>IF(SUMIFS('4W'!$I:$I,'4W'!$A:$A,'Apercu activites'!$A50,'4W'!$G:$G,'Apercu activites'!V$3:V$3)=0,"",SUMIFS('4W'!$I:$I,'4W'!$A:$A,'Apercu activites'!$A50,'4W'!$G:$G,'Apercu activites'!V$3:V$3))</f>
        <v/>
      </c>
      <c r="W50" s="63" t="str">
        <f>IF(SUMIFS('4W'!$N:$N,'4W'!$A:$A,'Apercu activites'!$A50,'4W'!$G:$G,'Apercu activites'!W$3:W$3)=0,"",SUMIFS('4W'!$N:$N,'4W'!$A:$A,'Apercu activites'!$A50,'4W'!$G:$G,'Apercu activites'!W$3:W$3))</f>
        <v/>
      </c>
    </row>
    <row r="51" spans="1:23" x14ac:dyDescent="0.25">
      <c r="A51" s="33" t="s">
        <v>2057</v>
      </c>
      <c r="B51" s="63">
        <f>IF(SUMIFS('4W'!$I:$I,'4W'!$A:$A,'Apercu activites'!$A51,'4W'!$G:$G,'Apercu activites'!B$3:B$3)=0,"",SUMIFS('4W'!$I:$I,'4W'!$A:$A,'Apercu activites'!$A51,'4W'!$G:$G,'Apercu activites'!B$3:B$3))</f>
        <v>200</v>
      </c>
      <c r="C51" s="63">
        <f>IF(SUMIFS('4W'!$N:$N,'4W'!$A:$A,'Apercu activites'!$A51,'4W'!$G:$G,'Apercu activites'!C$3:C$3)=0,"",SUMIFS('4W'!$N:$N,'4W'!$A:$A,'Apercu activites'!$A51,'4W'!$G:$G,'Apercu activites'!C$3:C$3))</f>
        <v>200</v>
      </c>
      <c r="D51" s="63" t="str">
        <f>IF(SUMIFS('4W'!$I:$I,'4W'!$A:$A,'Apercu activites'!$A51,'4W'!$G:$G,'Apercu activites'!D$3:D$3)=0,"",SUMIFS('4W'!$I:$I,'4W'!$A:$A,'Apercu activites'!$A51,'4W'!$G:$G,'Apercu activites'!D$3:D$3))</f>
        <v/>
      </c>
      <c r="E51" s="63" t="str">
        <f>IF(SUMIFS('4W'!$N:$N,'4W'!$A:$A,'Apercu activites'!$A51,'4W'!$G:$G,'Apercu activites'!E$3:E$3)=0,"",SUMIFS('4W'!$N:$N,'4W'!$A:$A,'Apercu activites'!$A51,'4W'!$G:$G,'Apercu activites'!E$3:E$3))</f>
        <v/>
      </c>
      <c r="F51" s="63" t="str">
        <f>IF(SUMIFS('4W'!$I:$I,'4W'!$A:$A,'Apercu activites'!$A51,'4W'!$G:$G,'Apercu activites'!F$3:F$3)=0,"",SUMIFS('4W'!$I:$I,'4W'!$A:$A,'Apercu activites'!$A51,'4W'!$G:$G,'Apercu activites'!F$3:F$3))</f>
        <v/>
      </c>
      <c r="G51" s="63" t="str">
        <f>IF(SUMIFS('4W'!$N:$N,'4W'!$A:$A,'Apercu activites'!$A51,'4W'!$G:$G,'Apercu activites'!G$3:G$3)=0,"",SUMIFS('4W'!$N:$N,'4W'!$A:$A,'Apercu activites'!$A51,'4W'!$G:$G,'Apercu activites'!G$3:G$3))</f>
        <v/>
      </c>
      <c r="H51" s="63">
        <f>IF(SUMIFS('4W'!$I:$I,'4W'!$A:$A,'Apercu activites'!$A51,'4W'!$G:$G,'Apercu activites'!H$3:H$3)=0,"",SUMIFS('4W'!$I:$I,'4W'!$A:$A,'Apercu activites'!$A51,'4W'!$G:$G,'Apercu activites'!H$3:H$3))</f>
        <v>200</v>
      </c>
      <c r="I51" s="63">
        <f>IF(SUMIFS('4W'!$N:$N,'4W'!$A:$A,'Apercu activites'!$A51,'4W'!$G:$G,'Apercu activites'!I$3:I$3)=0,"",SUMIFS('4W'!$N:$N,'4W'!$A:$A,'Apercu activites'!$A51,'4W'!$G:$G,'Apercu activites'!I$3:I$3))</f>
        <v>200</v>
      </c>
      <c r="J51" s="63">
        <f>IF(SUMIFS('4W'!$I:$I,'4W'!$A:$A,'Apercu activites'!$A51,'4W'!$G:$G,'Apercu activites'!J$3:J$3)=0,"",SUMIFS('4W'!$I:$I,'4W'!$A:$A,'Apercu activites'!$A51,'4W'!$G:$G,'Apercu activites'!J$3:J$3))</f>
        <v>200</v>
      </c>
      <c r="K51" s="63">
        <f>IF(SUMIFS('4W'!$N:$N,'4W'!$A:$A,'Apercu activites'!$A51,'4W'!$G:$G,'Apercu activites'!K$3:K$3)=0,"",SUMIFS('4W'!$N:$N,'4W'!$A:$A,'Apercu activites'!$A51,'4W'!$G:$G,'Apercu activites'!K$3:K$3))</f>
        <v>200</v>
      </c>
      <c r="L51" s="63" t="str">
        <f>IF(SUMIFS('4W'!$I:$I,'4W'!$A:$A,'Apercu activites'!$A51,'4W'!$G:$G,'Apercu activites'!L$3:L$3)=0,"",SUMIFS('4W'!$I:$I,'4W'!$A:$A,'Apercu activites'!$A51,'4W'!$G:$G,'Apercu activites'!L$3:L$3))</f>
        <v/>
      </c>
      <c r="M51" s="63" t="str">
        <f>IF(SUMIFS('4W'!$N:$N,'4W'!$A:$A,'Apercu activites'!$A51,'4W'!$G:$G,'Apercu activites'!M$3:M$3)=0,"",SUMIFS('4W'!$N:$N,'4W'!$A:$A,'Apercu activites'!$A51,'4W'!$G:$G,'Apercu activites'!M$3:M$3))</f>
        <v/>
      </c>
      <c r="N51" s="63" t="str">
        <f>IF(SUMIFS('4W'!$I:$I,'4W'!$A:$A,'Apercu activites'!$A51,'4W'!$G:$G,'Apercu activites'!N$3:N$3)=0,"",SUMIFS('4W'!$I:$I,'4W'!$A:$A,'Apercu activites'!$A51,'4W'!$G:$G,'Apercu activites'!N$3:N$3))</f>
        <v/>
      </c>
      <c r="O51" s="63" t="str">
        <f>IF(SUMIFS('4W'!$N:$N,'4W'!$A:$A,'Apercu activites'!$A51,'4W'!$G:$G,'Apercu activites'!O$3:O$3)=0,"",SUMIFS('4W'!$N:$N,'4W'!$A:$A,'Apercu activites'!$A51,'4W'!$G:$G,'Apercu activites'!O$3:O$3))</f>
        <v/>
      </c>
      <c r="P51" s="63" t="str">
        <f>IF(SUMIFS('4W'!$I:$I,'4W'!$A:$A,'Apercu activites'!$A51,'4W'!$G:$G,'Apercu activites'!P$3:P$3)=0,"",SUMIFS('4W'!$I:$I,'4W'!$A:$A,'Apercu activites'!$A51,'4W'!$G:$G,'Apercu activites'!P$3:P$3))</f>
        <v/>
      </c>
      <c r="Q51" s="63" t="str">
        <f>IF(SUMIFS('4W'!$N:$N,'4W'!$A:$A,'Apercu activites'!$A51,'4W'!$G:$G,'Apercu activites'!Q$3:Q$3)=0,"",SUMIFS('4W'!$N:$N,'4W'!$A:$A,'Apercu activites'!$A51,'4W'!$G:$G,'Apercu activites'!Q$3:Q$3))</f>
        <v/>
      </c>
      <c r="R51" s="63" t="str">
        <f>IF(SUMIFS('4W'!$I:$I,'4W'!$A:$A,'Apercu activites'!$A51,'4W'!$G:$G,'Apercu activites'!R$3:R$3)=0,"",SUMIFS('4W'!$I:$I,'4W'!$A:$A,'Apercu activites'!$A51,'4W'!$G:$G,'Apercu activites'!R$3:R$3))</f>
        <v/>
      </c>
      <c r="S51" s="63" t="str">
        <f>IF(SUMIFS('4W'!$N:$N,'4W'!$A:$A,'Apercu activites'!$A51,'4W'!$G:$G,'Apercu activites'!S$3:S$3)=0,"",SUMIFS('4W'!$N:$N,'4W'!$A:$A,'Apercu activites'!$A51,'4W'!$G:$G,'Apercu activites'!S$3:S$3))</f>
        <v/>
      </c>
      <c r="T51" s="63" t="str">
        <f>IF(SUMIFS('4W'!$I:$I,'4W'!$A:$A,'Apercu activites'!$A51,'4W'!$G:$G,'Apercu activites'!T$3:T$3)=0,"",SUMIFS('4W'!$I:$I,'4W'!$A:$A,'Apercu activites'!$A51,'4W'!$G:$G,'Apercu activites'!T$3:T$3))</f>
        <v/>
      </c>
      <c r="U51" s="63" t="str">
        <f>IF(SUMIFS('4W'!$N:$N,'4W'!$A:$A,'Apercu activites'!$A51,'4W'!$G:$G,'Apercu activites'!U$3:U$3)=0,"",SUMIFS('4W'!$N:$N,'4W'!$A:$A,'Apercu activites'!$A51,'4W'!$G:$G,'Apercu activites'!U$3:U$3))</f>
        <v/>
      </c>
      <c r="V51" s="63" t="str">
        <f>IF(SUMIFS('4W'!$I:$I,'4W'!$A:$A,'Apercu activites'!$A51,'4W'!$G:$G,'Apercu activites'!V$3:V$3)=0,"",SUMIFS('4W'!$I:$I,'4W'!$A:$A,'Apercu activites'!$A51,'4W'!$G:$G,'Apercu activites'!V$3:V$3))</f>
        <v/>
      </c>
      <c r="W51" s="63" t="str">
        <f>IF(SUMIFS('4W'!$N:$N,'4W'!$A:$A,'Apercu activites'!$A51,'4W'!$G:$G,'Apercu activites'!W$3:W$3)=0,"",SUMIFS('4W'!$N:$N,'4W'!$A:$A,'Apercu activites'!$A51,'4W'!$G:$G,'Apercu activites'!W$3:W$3))</f>
        <v/>
      </c>
    </row>
    <row r="52" spans="1:23" x14ac:dyDescent="0.25">
      <c r="A52" s="33" t="s">
        <v>2105</v>
      </c>
      <c r="B52" s="63">
        <f>IF(SUMIFS('4W'!$I:$I,'4W'!$A:$A,'Apercu activites'!$A52,'4W'!$G:$G,'Apercu activites'!B$3:B$3)=0,"",SUMIFS('4W'!$I:$I,'4W'!$A:$A,'Apercu activites'!$A52,'4W'!$G:$G,'Apercu activites'!B$3:B$3))</f>
        <v>500</v>
      </c>
      <c r="C52" s="63">
        <f>IF(SUMIFS('4W'!$N:$N,'4W'!$A:$A,'Apercu activites'!$A52,'4W'!$G:$G,'Apercu activites'!C$3:C$3)=0,"",SUMIFS('4W'!$N:$N,'4W'!$A:$A,'Apercu activites'!$A52,'4W'!$G:$G,'Apercu activites'!C$3:C$3))</f>
        <v>500</v>
      </c>
      <c r="D52" s="63" t="str">
        <f>IF(SUMIFS('4W'!$I:$I,'4W'!$A:$A,'Apercu activites'!$A52,'4W'!$G:$G,'Apercu activites'!D$3:D$3)=0,"",SUMIFS('4W'!$I:$I,'4W'!$A:$A,'Apercu activites'!$A52,'4W'!$G:$G,'Apercu activites'!D$3:D$3))</f>
        <v/>
      </c>
      <c r="E52" s="63" t="str">
        <f>IF(SUMIFS('4W'!$N:$N,'4W'!$A:$A,'Apercu activites'!$A52,'4W'!$G:$G,'Apercu activites'!E$3:E$3)=0,"",SUMIFS('4W'!$N:$N,'4W'!$A:$A,'Apercu activites'!$A52,'4W'!$G:$G,'Apercu activites'!E$3:E$3))</f>
        <v/>
      </c>
      <c r="F52" s="63" t="str">
        <f>IF(SUMIFS('4W'!$I:$I,'4W'!$A:$A,'Apercu activites'!$A52,'4W'!$G:$G,'Apercu activites'!F$3:F$3)=0,"",SUMIFS('4W'!$I:$I,'4W'!$A:$A,'Apercu activites'!$A52,'4W'!$G:$G,'Apercu activites'!F$3:F$3))</f>
        <v/>
      </c>
      <c r="G52" s="63" t="str">
        <f>IF(SUMIFS('4W'!$N:$N,'4W'!$A:$A,'Apercu activites'!$A52,'4W'!$G:$G,'Apercu activites'!G$3:G$3)=0,"",SUMIFS('4W'!$N:$N,'4W'!$A:$A,'Apercu activites'!$A52,'4W'!$G:$G,'Apercu activites'!G$3:G$3))</f>
        <v/>
      </c>
      <c r="H52" s="63">
        <f>IF(SUMIFS('4W'!$I:$I,'4W'!$A:$A,'Apercu activites'!$A52,'4W'!$G:$G,'Apercu activites'!H$3:H$3)=0,"",SUMIFS('4W'!$I:$I,'4W'!$A:$A,'Apercu activites'!$A52,'4W'!$G:$G,'Apercu activites'!H$3:H$3))</f>
        <v>500</v>
      </c>
      <c r="I52" s="63">
        <f>IF(SUMIFS('4W'!$N:$N,'4W'!$A:$A,'Apercu activites'!$A52,'4W'!$G:$G,'Apercu activites'!I$3:I$3)=0,"",SUMIFS('4W'!$N:$N,'4W'!$A:$A,'Apercu activites'!$A52,'4W'!$G:$G,'Apercu activites'!I$3:I$3))</f>
        <v>500</v>
      </c>
      <c r="J52" s="63" t="str">
        <f>IF(SUMIFS('4W'!$I:$I,'4W'!$A:$A,'Apercu activites'!$A52,'4W'!$G:$G,'Apercu activites'!J$3:J$3)=0,"",SUMIFS('4W'!$I:$I,'4W'!$A:$A,'Apercu activites'!$A52,'4W'!$G:$G,'Apercu activites'!J$3:J$3))</f>
        <v/>
      </c>
      <c r="K52" s="63" t="str">
        <f>IF(SUMIFS('4W'!$N:$N,'4W'!$A:$A,'Apercu activites'!$A52,'4W'!$G:$G,'Apercu activites'!K$3:K$3)=0,"",SUMIFS('4W'!$N:$N,'4W'!$A:$A,'Apercu activites'!$A52,'4W'!$G:$G,'Apercu activites'!K$3:K$3))</f>
        <v/>
      </c>
      <c r="L52" s="63" t="str">
        <f>IF(SUMIFS('4W'!$I:$I,'4W'!$A:$A,'Apercu activites'!$A52,'4W'!$G:$G,'Apercu activites'!L$3:L$3)=0,"",SUMIFS('4W'!$I:$I,'4W'!$A:$A,'Apercu activites'!$A52,'4W'!$G:$G,'Apercu activites'!L$3:L$3))</f>
        <v/>
      </c>
      <c r="M52" s="63" t="str">
        <f>IF(SUMIFS('4W'!$N:$N,'4W'!$A:$A,'Apercu activites'!$A52,'4W'!$G:$G,'Apercu activites'!M$3:M$3)=0,"",SUMIFS('4W'!$N:$N,'4W'!$A:$A,'Apercu activites'!$A52,'4W'!$G:$G,'Apercu activites'!M$3:M$3))</f>
        <v/>
      </c>
      <c r="N52" s="63" t="str">
        <f>IF(SUMIFS('4W'!$I:$I,'4W'!$A:$A,'Apercu activites'!$A52,'4W'!$G:$G,'Apercu activites'!N$3:N$3)=0,"",SUMIFS('4W'!$I:$I,'4W'!$A:$A,'Apercu activites'!$A52,'4W'!$G:$G,'Apercu activites'!N$3:N$3))</f>
        <v/>
      </c>
      <c r="O52" s="63" t="str">
        <f>IF(SUMIFS('4W'!$N:$N,'4W'!$A:$A,'Apercu activites'!$A52,'4W'!$G:$G,'Apercu activites'!O$3:O$3)=0,"",SUMIFS('4W'!$N:$N,'4W'!$A:$A,'Apercu activites'!$A52,'4W'!$G:$G,'Apercu activites'!O$3:O$3))</f>
        <v/>
      </c>
      <c r="P52" s="63" t="str">
        <f>IF(SUMIFS('4W'!$I:$I,'4W'!$A:$A,'Apercu activites'!$A52,'4W'!$G:$G,'Apercu activites'!P$3:P$3)=0,"",SUMIFS('4W'!$I:$I,'4W'!$A:$A,'Apercu activites'!$A52,'4W'!$G:$G,'Apercu activites'!P$3:P$3))</f>
        <v/>
      </c>
      <c r="Q52" s="63" t="str">
        <f>IF(SUMIFS('4W'!$N:$N,'4W'!$A:$A,'Apercu activites'!$A52,'4W'!$G:$G,'Apercu activites'!Q$3:Q$3)=0,"",SUMIFS('4W'!$N:$N,'4W'!$A:$A,'Apercu activites'!$A52,'4W'!$G:$G,'Apercu activites'!Q$3:Q$3))</f>
        <v/>
      </c>
      <c r="R52" s="63" t="str">
        <f>IF(SUMIFS('4W'!$I:$I,'4W'!$A:$A,'Apercu activites'!$A52,'4W'!$G:$G,'Apercu activites'!R$3:R$3)=0,"",SUMIFS('4W'!$I:$I,'4W'!$A:$A,'Apercu activites'!$A52,'4W'!$G:$G,'Apercu activites'!R$3:R$3))</f>
        <v/>
      </c>
      <c r="S52" s="63" t="str">
        <f>IF(SUMIFS('4W'!$N:$N,'4W'!$A:$A,'Apercu activites'!$A52,'4W'!$G:$G,'Apercu activites'!S$3:S$3)=0,"",SUMIFS('4W'!$N:$N,'4W'!$A:$A,'Apercu activites'!$A52,'4W'!$G:$G,'Apercu activites'!S$3:S$3))</f>
        <v/>
      </c>
      <c r="T52" s="63" t="str">
        <f>IF(SUMIFS('4W'!$I:$I,'4W'!$A:$A,'Apercu activites'!$A52,'4W'!$G:$G,'Apercu activites'!T$3:T$3)=0,"",SUMIFS('4W'!$I:$I,'4W'!$A:$A,'Apercu activites'!$A52,'4W'!$G:$G,'Apercu activites'!T$3:T$3))</f>
        <v/>
      </c>
      <c r="U52" s="63" t="str">
        <f>IF(SUMIFS('4W'!$N:$N,'4W'!$A:$A,'Apercu activites'!$A52,'4W'!$G:$G,'Apercu activites'!U$3:U$3)=0,"",SUMIFS('4W'!$N:$N,'4W'!$A:$A,'Apercu activites'!$A52,'4W'!$G:$G,'Apercu activites'!U$3:U$3))</f>
        <v/>
      </c>
      <c r="V52" s="63" t="str">
        <f>IF(SUMIFS('4W'!$I:$I,'4W'!$A:$A,'Apercu activites'!$A52,'4W'!$G:$G,'Apercu activites'!V$3:V$3)=0,"",SUMIFS('4W'!$I:$I,'4W'!$A:$A,'Apercu activites'!$A52,'4W'!$G:$G,'Apercu activites'!V$3:V$3))</f>
        <v/>
      </c>
      <c r="W52" s="63" t="str">
        <f>IF(SUMIFS('4W'!$N:$N,'4W'!$A:$A,'Apercu activites'!$A52,'4W'!$G:$G,'Apercu activites'!W$3:W$3)=0,"",SUMIFS('4W'!$N:$N,'4W'!$A:$A,'Apercu activites'!$A52,'4W'!$G:$G,'Apercu activites'!W$3:W$3))</f>
        <v/>
      </c>
    </row>
    <row r="53" spans="1:23" x14ac:dyDescent="0.25">
      <c r="A53" s="33" t="s">
        <v>77</v>
      </c>
      <c r="B53" s="63" t="str">
        <f>IF(SUMIFS('4W'!$I:$I,'4W'!$A:$A,'Apercu activites'!$A53,'4W'!$G:$G,'Apercu activites'!B$3:B$3)=0,"",SUMIFS('4W'!$I:$I,'4W'!$A:$A,'Apercu activites'!$A53,'4W'!$G:$G,'Apercu activites'!B$3:B$3))</f>
        <v/>
      </c>
      <c r="C53" s="63" t="str">
        <f>IF(SUMIFS('4W'!$N:$N,'4W'!$A:$A,'Apercu activites'!$A53,'4W'!$G:$G,'Apercu activites'!C$3:C$3)=0,"",SUMIFS('4W'!$N:$N,'4W'!$A:$A,'Apercu activites'!$A53,'4W'!$G:$G,'Apercu activites'!C$3:C$3))</f>
        <v/>
      </c>
      <c r="D53" s="63">
        <f>IF(SUMIFS('4W'!$I:$I,'4W'!$A:$A,'Apercu activites'!$A53,'4W'!$G:$G,'Apercu activites'!D$3:D$3)=0,"",SUMIFS('4W'!$I:$I,'4W'!$A:$A,'Apercu activites'!$A53,'4W'!$G:$G,'Apercu activites'!D$3:D$3))</f>
        <v>997</v>
      </c>
      <c r="E53" s="63">
        <f>IF(SUMIFS('4W'!$N:$N,'4W'!$A:$A,'Apercu activites'!$A53,'4W'!$G:$G,'Apercu activites'!E$3:E$3)=0,"",SUMIFS('4W'!$N:$N,'4W'!$A:$A,'Apercu activites'!$A53,'4W'!$G:$G,'Apercu activites'!E$3:E$3))</f>
        <v>997</v>
      </c>
      <c r="F53" s="63" t="str">
        <f>IF(SUMIFS('4W'!$I:$I,'4W'!$A:$A,'Apercu activites'!$A53,'4W'!$G:$G,'Apercu activites'!F$3:F$3)=0,"",SUMIFS('4W'!$I:$I,'4W'!$A:$A,'Apercu activites'!$A53,'4W'!$G:$G,'Apercu activites'!F$3:F$3))</f>
        <v/>
      </c>
      <c r="G53" s="63" t="str">
        <f>IF(SUMIFS('4W'!$N:$N,'4W'!$A:$A,'Apercu activites'!$A53,'4W'!$G:$G,'Apercu activites'!G$3:G$3)=0,"",SUMIFS('4W'!$N:$N,'4W'!$A:$A,'Apercu activites'!$A53,'4W'!$G:$G,'Apercu activites'!G$3:G$3))</f>
        <v/>
      </c>
      <c r="H53" s="63" t="str">
        <f>IF(SUMIFS('4W'!$I:$I,'4W'!$A:$A,'Apercu activites'!$A53,'4W'!$G:$G,'Apercu activites'!H$3:H$3)=0,"",SUMIFS('4W'!$I:$I,'4W'!$A:$A,'Apercu activites'!$A53,'4W'!$G:$G,'Apercu activites'!H$3:H$3))</f>
        <v/>
      </c>
      <c r="I53" s="63" t="str">
        <f>IF(SUMIFS('4W'!$N:$N,'4W'!$A:$A,'Apercu activites'!$A53,'4W'!$G:$G,'Apercu activites'!I$3:I$3)=0,"",SUMIFS('4W'!$N:$N,'4W'!$A:$A,'Apercu activites'!$A53,'4W'!$G:$G,'Apercu activites'!I$3:I$3))</f>
        <v/>
      </c>
      <c r="J53" s="63" t="str">
        <f>IF(SUMIFS('4W'!$I:$I,'4W'!$A:$A,'Apercu activites'!$A53,'4W'!$G:$G,'Apercu activites'!J$3:J$3)=0,"",SUMIFS('4W'!$I:$I,'4W'!$A:$A,'Apercu activites'!$A53,'4W'!$G:$G,'Apercu activites'!J$3:J$3))</f>
        <v/>
      </c>
      <c r="K53" s="63" t="str">
        <f>IF(SUMIFS('4W'!$N:$N,'4W'!$A:$A,'Apercu activites'!$A53,'4W'!$G:$G,'Apercu activites'!K$3:K$3)=0,"",SUMIFS('4W'!$N:$N,'4W'!$A:$A,'Apercu activites'!$A53,'4W'!$G:$G,'Apercu activites'!K$3:K$3))</f>
        <v/>
      </c>
      <c r="L53" s="63" t="str">
        <f>IF(SUMIFS('4W'!$I:$I,'4W'!$A:$A,'Apercu activites'!$A53,'4W'!$G:$G,'Apercu activites'!L$3:L$3)=0,"",SUMIFS('4W'!$I:$I,'4W'!$A:$A,'Apercu activites'!$A53,'4W'!$G:$G,'Apercu activites'!L$3:L$3))</f>
        <v/>
      </c>
      <c r="M53" s="63" t="str">
        <f>IF(SUMIFS('4W'!$N:$N,'4W'!$A:$A,'Apercu activites'!$A53,'4W'!$G:$G,'Apercu activites'!M$3:M$3)=0,"",SUMIFS('4W'!$N:$N,'4W'!$A:$A,'Apercu activites'!$A53,'4W'!$G:$G,'Apercu activites'!M$3:M$3))</f>
        <v/>
      </c>
      <c r="N53" s="63" t="str">
        <f>IF(SUMIFS('4W'!$I:$I,'4W'!$A:$A,'Apercu activites'!$A53,'4W'!$G:$G,'Apercu activites'!N$3:N$3)=0,"",SUMIFS('4W'!$I:$I,'4W'!$A:$A,'Apercu activites'!$A53,'4W'!$G:$G,'Apercu activites'!N$3:N$3))</f>
        <v/>
      </c>
      <c r="O53" s="63" t="str">
        <f>IF(SUMIFS('4W'!$N:$N,'4W'!$A:$A,'Apercu activites'!$A53,'4W'!$G:$G,'Apercu activites'!O$3:O$3)=0,"",SUMIFS('4W'!$N:$N,'4W'!$A:$A,'Apercu activites'!$A53,'4W'!$G:$G,'Apercu activites'!O$3:O$3))</f>
        <v/>
      </c>
      <c r="P53" s="63" t="str">
        <f>IF(SUMIFS('4W'!$I:$I,'4W'!$A:$A,'Apercu activites'!$A53,'4W'!$G:$G,'Apercu activites'!P$3:P$3)=0,"",SUMIFS('4W'!$I:$I,'4W'!$A:$A,'Apercu activites'!$A53,'4W'!$G:$G,'Apercu activites'!P$3:P$3))</f>
        <v/>
      </c>
      <c r="Q53" s="63" t="str">
        <f>IF(SUMIFS('4W'!$N:$N,'4W'!$A:$A,'Apercu activites'!$A53,'4W'!$G:$G,'Apercu activites'!Q$3:Q$3)=0,"",SUMIFS('4W'!$N:$N,'4W'!$A:$A,'Apercu activites'!$A53,'4W'!$G:$G,'Apercu activites'!Q$3:Q$3))</f>
        <v/>
      </c>
      <c r="R53" s="63" t="str">
        <f>IF(SUMIFS('4W'!$I:$I,'4W'!$A:$A,'Apercu activites'!$A53,'4W'!$G:$G,'Apercu activites'!R$3:R$3)=0,"",SUMIFS('4W'!$I:$I,'4W'!$A:$A,'Apercu activites'!$A53,'4W'!$G:$G,'Apercu activites'!R$3:R$3))</f>
        <v/>
      </c>
      <c r="S53" s="63" t="str">
        <f>IF(SUMIFS('4W'!$N:$N,'4W'!$A:$A,'Apercu activites'!$A53,'4W'!$G:$G,'Apercu activites'!S$3:S$3)=0,"",SUMIFS('4W'!$N:$N,'4W'!$A:$A,'Apercu activites'!$A53,'4W'!$G:$G,'Apercu activites'!S$3:S$3))</f>
        <v/>
      </c>
      <c r="T53" s="63">
        <f>IF(SUMIFS('4W'!$I:$I,'4W'!$A:$A,'Apercu activites'!$A53,'4W'!$G:$G,'Apercu activites'!T$3:T$3)=0,"",SUMIFS('4W'!$I:$I,'4W'!$A:$A,'Apercu activites'!$A53,'4W'!$G:$G,'Apercu activites'!T$3:T$3))</f>
        <v>997</v>
      </c>
      <c r="U53" s="63">
        <f>IF(SUMIFS('4W'!$N:$N,'4W'!$A:$A,'Apercu activites'!$A53,'4W'!$G:$G,'Apercu activites'!U$3:U$3)=0,"",SUMIFS('4W'!$N:$N,'4W'!$A:$A,'Apercu activites'!$A53,'4W'!$G:$G,'Apercu activites'!U$3:U$3))</f>
        <v>997</v>
      </c>
      <c r="V53" s="63" t="str">
        <f>IF(SUMIFS('4W'!$I:$I,'4W'!$A:$A,'Apercu activites'!$A53,'4W'!$G:$G,'Apercu activites'!V$3:V$3)=0,"",SUMIFS('4W'!$I:$I,'4W'!$A:$A,'Apercu activites'!$A53,'4W'!$G:$G,'Apercu activites'!V$3:V$3))</f>
        <v/>
      </c>
      <c r="W53" s="63" t="str">
        <f>IF(SUMIFS('4W'!$N:$N,'4W'!$A:$A,'Apercu activites'!$A53,'4W'!$G:$G,'Apercu activites'!W$3:W$3)=0,"",SUMIFS('4W'!$N:$N,'4W'!$A:$A,'Apercu activites'!$A53,'4W'!$G:$G,'Apercu activites'!W$3:W$3))</f>
        <v/>
      </c>
    </row>
    <row r="54" spans="1:23" x14ac:dyDescent="0.25">
      <c r="A54" s="33" t="s">
        <v>1978</v>
      </c>
      <c r="B54" s="63">
        <f>IF(SUMIFS('4W'!$I:$I,'4W'!$A:$A,'Apercu activites'!$A54,'4W'!$G:$G,'Apercu activites'!B$3:B$3)=0,"",SUMIFS('4W'!$I:$I,'4W'!$A:$A,'Apercu activites'!$A54,'4W'!$G:$G,'Apercu activites'!B$3:B$3))</f>
        <v>90</v>
      </c>
      <c r="C54" s="63">
        <f>IF(SUMIFS('4W'!$N:$N,'4W'!$A:$A,'Apercu activites'!$A54,'4W'!$G:$G,'Apercu activites'!C$3:C$3)=0,"",SUMIFS('4W'!$N:$N,'4W'!$A:$A,'Apercu activites'!$A54,'4W'!$G:$G,'Apercu activites'!C$3:C$3))</f>
        <v>90</v>
      </c>
      <c r="D54" s="63" t="str">
        <f>IF(SUMIFS('4W'!$I:$I,'4W'!$A:$A,'Apercu activites'!$A54,'4W'!$G:$G,'Apercu activites'!D$3:D$3)=0,"",SUMIFS('4W'!$I:$I,'4W'!$A:$A,'Apercu activites'!$A54,'4W'!$G:$G,'Apercu activites'!D$3:D$3))</f>
        <v/>
      </c>
      <c r="E54" s="63" t="str">
        <f>IF(SUMIFS('4W'!$N:$N,'4W'!$A:$A,'Apercu activites'!$A54,'4W'!$G:$G,'Apercu activites'!E$3:E$3)=0,"",SUMIFS('4W'!$N:$N,'4W'!$A:$A,'Apercu activites'!$A54,'4W'!$G:$G,'Apercu activites'!E$3:E$3))</f>
        <v/>
      </c>
      <c r="F54" s="63" t="str">
        <f>IF(SUMIFS('4W'!$I:$I,'4W'!$A:$A,'Apercu activites'!$A54,'4W'!$G:$G,'Apercu activites'!F$3:F$3)=0,"",SUMIFS('4W'!$I:$I,'4W'!$A:$A,'Apercu activites'!$A54,'4W'!$G:$G,'Apercu activites'!F$3:F$3))</f>
        <v/>
      </c>
      <c r="G54" s="63" t="str">
        <f>IF(SUMIFS('4W'!$N:$N,'4W'!$A:$A,'Apercu activites'!$A54,'4W'!$G:$G,'Apercu activites'!G$3:G$3)=0,"",SUMIFS('4W'!$N:$N,'4W'!$A:$A,'Apercu activites'!$A54,'4W'!$G:$G,'Apercu activites'!G$3:G$3))</f>
        <v/>
      </c>
      <c r="H54" s="63">
        <f>IF(SUMIFS('4W'!$I:$I,'4W'!$A:$A,'Apercu activites'!$A54,'4W'!$G:$G,'Apercu activites'!H$3:H$3)=0,"",SUMIFS('4W'!$I:$I,'4W'!$A:$A,'Apercu activites'!$A54,'4W'!$G:$G,'Apercu activites'!H$3:H$3))</f>
        <v>90</v>
      </c>
      <c r="I54" s="63">
        <f>IF(SUMIFS('4W'!$N:$N,'4W'!$A:$A,'Apercu activites'!$A54,'4W'!$G:$G,'Apercu activites'!I$3:I$3)=0,"",SUMIFS('4W'!$N:$N,'4W'!$A:$A,'Apercu activites'!$A54,'4W'!$G:$G,'Apercu activites'!I$3:I$3))</f>
        <v>90</v>
      </c>
      <c r="J54" s="63" t="str">
        <f>IF(SUMIFS('4W'!$I:$I,'4W'!$A:$A,'Apercu activites'!$A54,'4W'!$G:$G,'Apercu activites'!J$3:J$3)=0,"",SUMIFS('4W'!$I:$I,'4W'!$A:$A,'Apercu activites'!$A54,'4W'!$G:$G,'Apercu activites'!J$3:J$3))</f>
        <v/>
      </c>
      <c r="K54" s="63" t="str">
        <f>IF(SUMIFS('4W'!$N:$N,'4W'!$A:$A,'Apercu activites'!$A54,'4W'!$G:$G,'Apercu activites'!K$3:K$3)=0,"",SUMIFS('4W'!$N:$N,'4W'!$A:$A,'Apercu activites'!$A54,'4W'!$G:$G,'Apercu activites'!K$3:K$3))</f>
        <v/>
      </c>
      <c r="L54" s="63" t="str">
        <f>IF(SUMIFS('4W'!$I:$I,'4W'!$A:$A,'Apercu activites'!$A54,'4W'!$G:$G,'Apercu activites'!L$3:L$3)=0,"",SUMIFS('4W'!$I:$I,'4W'!$A:$A,'Apercu activites'!$A54,'4W'!$G:$G,'Apercu activites'!L$3:L$3))</f>
        <v/>
      </c>
      <c r="M54" s="63" t="str">
        <f>IF(SUMIFS('4W'!$N:$N,'4W'!$A:$A,'Apercu activites'!$A54,'4W'!$G:$G,'Apercu activites'!M$3:M$3)=0,"",SUMIFS('4W'!$N:$N,'4W'!$A:$A,'Apercu activites'!$A54,'4W'!$G:$G,'Apercu activites'!M$3:M$3))</f>
        <v/>
      </c>
      <c r="N54" s="63" t="str">
        <f>IF(SUMIFS('4W'!$I:$I,'4W'!$A:$A,'Apercu activites'!$A54,'4W'!$G:$G,'Apercu activites'!N$3:N$3)=0,"",SUMIFS('4W'!$I:$I,'4W'!$A:$A,'Apercu activites'!$A54,'4W'!$G:$G,'Apercu activites'!N$3:N$3))</f>
        <v/>
      </c>
      <c r="O54" s="63" t="str">
        <f>IF(SUMIFS('4W'!$N:$N,'4W'!$A:$A,'Apercu activites'!$A54,'4W'!$G:$G,'Apercu activites'!O$3:O$3)=0,"",SUMIFS('4W'!$N:$N,'4W'!$A:$A,'Apercu activites'!$A54,'4W'!$G:$G,'Apercu activites'!O$3:O$3))</f>
        <v/>
      </c>
      <c r="P54" s="63" t="str">
        <f>IF(SUMIFS('4W'!$I:$I,'4W'!$A:$A,'Apercu activites'!$A54,'4W'!$G:$G,'Apercu activites'!P$3:P$3)=0,"",SUMIFS('4W'!$I:$I,'4W'!$A:$A,'Apercu activites'!$A54,'4W'!$G:$G,'Apercu activites'!P$3:P$3))</f>
        <v/>
      </c>
      <c r="Q54" s="63" t="str">
        <f>IF(SUMIFS('4W'!$N:$N,'4W'!$A:$A,'Apercu activites'!$A54,'4W'!$G:$G,'Apercu activites'!Q$3:Q$3)=0,"",SUMIFS('4W'!$N:$N,'4W'!$A:$A,'Apercu activites'!$A54,'4W'!$G:$G,'Apercu activites'!Q$3:Q$3))</f>
        <v/>
      </c>
      <c r="R54" s="63" t="str">
        <f>IF(SUMIFS('4W'!$I:$I,'4W'!$A:$A,'Apercu activites'!$A54,'4W'!$G:$G,'Apercu activites'!R$3:R$3)=0,"",SUMIFS('4W'!$I:$I,'4W'!$A:$A,'Apercu activites'!$A54,'4W'!$G:$G,'Apercu activites'!R$3:R$3))</f>
        <v/>
      </c>
      <c r="S54" s="63" t="str">
        <f>IF(SUMIFS('4W'!$N:$N,'4W'!$A:$A,'Apercu activites'!$A54,'4W'!$G:$G,'Apercu activites'!S$3:S$3)=0,"",SUMIFS('4W'!$N:$N,'4W'!$A:$A,'Apercu activites'!$A54,'4W'!$G:$G,'Apercu activites'!S$3:S$3))</f>
        <v/>
      </c>
      <c r="T54" s="63" t="str">
        <f>IF(SUMIFS('4W'!$I:$I,'4W'!$A:$A,'Apercu activites'!$A54,'4W'!$G:$G,'Apercu activites'!T$3:T$3)=0,"",SUMIFS('4W'!$I:$I,'4W'!$A:$A,'Apercu activites'!$A54,'4W'!$G:$G,'Apercu activites'!T$3:T$3))</f>
        <v/>
      </c>
      <c r="U54" s="63" t="str">
        <f>IF(SUMIFS('4W'!$N:$N,'4W'!$A:$A,'Apercu activites'!$A54,'4W'!$G:$G,'Apercu activites'!U$3:U$3)=0,"",SUMIFS('4W'!$N:$N,'4W'!$A:$A,'Apercu activites'!$A54,'4W'!$G:$G,'Apercu activites'!U$3:U$3))</f>
        <v/>
      </c>
      <c r="V54" s="63" t="str">
        <f>IF(SUMIFS('4W'!$I:$I,'4W'!$A:$A,'Apercu activites'!$A54,'4W'!$G:$G,'Apercu activites'!V$3:V$3)=0,"",SUMIFS('4W'!$I:$I,'4W'!$A:$A,'Apercu activites'!$A54,'4W'!$G:$G,'Apercu activites'!V$3:V$3))</f>
        <v/>
      </c>
      <c r="W54" s="63" t="str">
        <f>IF(SUMIFS('4W'!$N:$N,'4W'!$A:$A,'Apercu activites'!$A54,'4W'!$G:$G,'Apercu activites'!W$3:W$3)=0,"",SUMIFS('4W'!$N:$N,'4W'!$A:$A,'Apercu activites'!$A54,'4W'!$G:$G,'Apercu activites'!W$3:W$3))</f>
        <v/>
      </c>
    </row>
    <row r="55" spans="1:23" x14ac:dyDescent="0.25">
      <c r="A55" s="33" t="s">
        <v>43</v>
      </c>
      <c r="B55" s="63">
        <f>IF(SUMIFS('4W'!$I:$I,'4W'!$A:$A,'Apercu activites'!$A55,'4W'!$G:$G,'Apercu activites'!B$3:B$3)=0,"",SUMIFS('4W'!$I:$I,'4W'!$A:$A,'Apercu activites'!$A55,'4W'!$G:$G,'Apercu activites'!B$3:B$3))</f>
        <v>14420</v>
      </c>
      <c r="C55" s="63">
        <f>IF(SUMIFS('4W'!$N:$N,'4W'!$A:$A,'Apercu activites'!$A55,'4W'!$G:$G,'Apercu activites'!C$3:C$3)=0,"",SUMIFS('4W'!$N:$N,'4W'!$A:$A,'Apercu activites'!$A55,'4W'!$G:$G,'Apercu activites'!C$3:C$3))</f>
        <v>10272</v>
      </c>
      <c r="D55" s="63">
        <f>IF(SUMIFS('4W'!$I:$I,'4W'!$A:$A,'Apercu activites'!$A55,'4W'!$G:$G,'Apercu activites'!D$3:D$3)=0,"",SUMIFS('4W'!$I:$I,'4W'!$A:$A,'Apercu activites'!$A55,'4W'!$G:$G,'Apercu activites'!D$3:D$3))</f>
        <v>4404</v>
      </c>
      <c r="E55" s="63">
        <f>IF(SUMIFS('4W'!$N:$N,'4W'!$A:$A,'Apercu activites'!$A55,'4W'!$G:$G,'Apercu activites'!E$3:E$3)=0,"",SUMIFS('4W'!$N:$N,'4W'!$A:$A,'Apercu activites'!$A55,'4W'!$G:$G,'Apercu activites'!E$3:E$3))</f>
        <v>4404</v>
      </c>
      <c r="F55" s="63" t="str">
        <f>IF(SUMIFS('4W'!$I:$I,'4W'!$A:$A,'Apercu activites'!$A55,'4W'!$G:$G,'Apercu activites'!F$3:F$3)=0,"",SUMIFS('4W'!$I:$I,'4W'!$A:$A,'Apercu activites'!$A55,'4W'!$G:$G,'Apercu activites'!F$3:F$3))</f>
        <v/>
      </c>
      <c r="G55" s="63" t="str">
        <f>IF(SUMIFS('4W'!$N:$N,'4W'!$A:$A,'Apercu activites'!$A55,'4W'!$G:$G,'Apercu activites'!G$3:G$3)=0,"",SUMIFS('4W'!$N:$N,'4W'!$A:$A,'Apercu activites'!$A55,'4W'!$G:$G,'Apercu activites'!G$3:G$3))</f>
        <v/>
      </c>
      <c r="H55" s="63">
        <f>IF(SUMIFS('4W'!$I:$I,'4W'!$A:$A,'Apercu activites'!$A55,'4W'!$G:$G,'Apercu activites'!H$3:H$3)=0,"",SUMIFS('4W'!$I:$I,'4W'!$A:$A,'Apercu activites'!$A55,'4W'!$G:$G,'Apercu activites'!H$3:H$3))</f>
        <v>1796</v>
      </c>
      <c r="I55" s="63">
        <f>IF(SUMIFS('4W'!$N:$N,'4W'!$A:$A,'Apercu activites'!$A55,'4W'!$G:$G,'Apercu activites'!I$3:I$3)=0,"",SUMIFS('4W'!$N:$N,'4W'!$A:$A,'Apercu activites'!$A55,'4W'!$G:$G,'Apercu activites'!I$3:I$3))</f>
        <v>898</v>
      </c>
      <c r="J55" s="63">
        <f>IF(SUMIFS('4W'!$I:$I,'4W'!$A:$A,'Apercu activites'!$A55,'4W'!$G:$G,'Apercu activites'!J$3:J$3)=0,"",SUMIFS('4W'!$I:$I,'4W'!$A:$A,'Apercu activites'!$A55,'4W'!$G:$G,'Apercu activites'!J$3:J$3))</f>
        <v>4876</v>
      </c>
      <c r="K55" s="63">
        <f>IF(SUMIFS('4W'!$N:$N,'4W'!$A:$A,'Apercu activites'!$A55,'4W'!$G:$G,'Apercu activites'!K$3:K$3)=0,"",SUMIFS('4W'!$N:$N,'4W'!$A:$A,'Apercu activites'!$A55,'4W'!$G:$G,'Apercu activites'!K$3:K$3))</f>
        <v>4876</v>
      </c>
      <c r="L55" s="63" t="str">
        <f>IF(SUMIFS('4W'!$I:$I,'4W'!$A:$A,'Apercu activites'!$A55,'4W'!$G:$G,'Apercu activites'!L$3:L$3)=0,"",SUMIFS('4W'!$I:$I,'4W'!$A:$A,'Apercu activites'!$A55,'4W'!$G:$G,'Apercu activites'!L$3:L$3))</f>
        <v/>
      </c>
      <c r="M55" s="63" t="str">
        <f>IF(SUMIFS('4W'!$N:$N,'4W'!$A:$A,'Apercu activites'!$A55,'4W'!$G:$G,'Apercu activites'!M$3:M$3)=0,"",SUMIFS('4W'!$N:$N,'4W'!$A:$A,'Apercu activites'!$A55,'4W'!$G:$G,'Apercu activites'!M$3:M$3))</f>
        <v/>
      </c>
      <c r="N55" s="63" t="str">
        <f>IF(SUMIFS('4W'!$I:$I,'4W'!$A:$A,'Apercu activites'!$A55,'4W'!$G:$G,'Apercu activites'!N$3:N$3)=0,"",SUMIFS('4W'!$I:$I,'4W'!$A:$A,'Apercu activites'!$A55,'4W'!$G:$G,'Apercu activites'!N$3:N$3))</f>
        <v/>
      </c>
      <c r="O55" s="63" t="str">
        <f>IF(SUMIFS('4W'!$N:$N,'4W'!$A:$A,'Apercu activites'!$A55,'4W'!$G:$G,'Apercu activites'!O$3:O$3)=0,"",SUMIFS('4W'!$N:$N,'4W'!$A:$A,'Apercu activites'!$A55,'4W'!$G:$G,'Apercu activites'!O$3:O$3))</f>
        <v/>
      </c>
      <c r="P55" s="63" t="str">
        <f>IF(SUMIFS('4W'!$I:$I,'4W'!$A:$A,'Apercu activites'!$A55,'4W'!$G:$G,'Apercu activites'!P$3:P$3)=0,"",SUMIFS('4W'!$I:$I,'4W'!$A:$A,'Apercu activites'!$A55,'4W'!$G:$G,'Apercu activites'!P$3:P$3))</f>
        <v/>
      </c>
      <c r="Q55" s="63" t="str">
        <f>IF(SUMIFS('4W'!$N:$N,'4W'!$A:$A,'Apercu activites'!$A55,'4W'!$G:$G,'Apercu activites'!Q$3:Q$3)=0,"",SUMIFS('4W'!$N:$N,'4W'!$A:$A,'Apercu activites'!$A55,'4W'!$G:$G,'Apercu activites'!Q$3:Q$3))</f>
        <v/>
      </c>
      <c r="R55" s="63" t="str">
        <f>IF(SUMIFS('4W'!$I:$I,'4W'!$A:$A,'Apercu activites'!$A55,'4W'!$G:$G,'Apercu activites'!R$3:R$3)=0,"",SUMIFS('4W'!$I:$I,'4W'!$A:$A,'Apercu activites'!$A55,'4W'!$G:$G,'Apercu activites'!R$3:R$3))</f>
        <v/>
      </c>
      <c r="S55" s="63" t="str">
        <f>IF(SUMIFS('4W'!$N:$N,'4W'!$A:$A,'Apercu activites'!$A55,'4W'!$G:$G,'Apercu activites'!S$3:S$3)=0,"",SUMIFS('4W'!$N:$N,'4W'!$A:$A,'Apercu activites'!$A55,'4W'!$G:$G,'Apercu activites'!S$3:S$3))</f>
        <v/>
      </c>
      <c r="T55" s="63">
        <f>IF(SUMIFS('4W'!$I:$I,'4W'!$A:$A,'Apercu activites'!$A55,'4W'!$G:$G,'Apercu activites'!T$3:T$3)=0,"",SUMIFS('4W'!$I:$I,'4W'!$A:$A,'Apercu activites'!$A55,'4W'!$G:$G,'Apercu activites'!T$3:T$3))</f>
        <v>96</v>
      </c>
      <c r="U55" s="63">
        <f>IF(SUMIFS('4W'!$N:$N,'4W'!$A:$A,'Apercu activites'!$A55,'4W'!$G:$G,'Apercu activites'!U$3:U$3)=0,"",SUMIFS('4W'!$N:$N,'4W'!$A:$A,'Apercu activites'!$A55,'4W'!$G:$G,'Apercu activites'!U$3:U$3))</f>
        <v>96</v>
      </c>
      <c r="V55" s="63" t="str">
        <f>IF(SUMIFS('4W'!$I:$I,'4W'!$A:$A,'Apercu activites'!$A55,'4W'!$G:$G,'Apercu activites'!V$3:V$3)=0,"",SUMIFS('4W'!$I:$I,'4W'!$A:$A,'Apercu activites'!$A55,'4W'!$G:$G,'Apercu activites'!V$3:V$3))</f>
        <v/>
      </c>
      <c r="W55" s="63" t="str">
        <f>IF(SUMIFS('4W'!$N:$N,'4W'!$A:$A,'Apercu activites'!$A55,'4W'!$G:$G,'Apercu activites'!W$3:W$3)=0,"",SUMIFS('4W'!$N:$N,'4W'!$A:$A,'Apercu activites'!$A55,'4W'!$G:$G,'Apercu activites'!W$3:W$3))</f>
        <v/>
      </c>
    </row>
    <row r="56" spans="1:23" x14ac:dyDescent="0.25">
      <c r="A56" s="33" t="s">
        <v>1157</v>
      </c>
      <c r="B56" s="63">
        <f>IF(SUMIFS('4W'!$I:$I,'4W'!$A:$A,'Apercu activites'!$A56,'4W'!$G:$G,'Apercu activites'!B$3:B$3)=0,"",SUMIFS('4W'!$I:$I,'4W'!$A:$A,'Apercu activites'!$A56,'4W'!$G:$G,'Apercu activites'!B$3:B$3))</f>
        <v>3458</v>
      </c>
      <c r="C56" s="63">
        <f>IF(SUMIFS('4W'!$N:$N,'4W'!$A:$A,'Apercu activites'!$A56,'4W'!$G:$G,'Apercu activites'!C$3:C$3)=0,"",SUMIFS('4W'!$N:$N,'4W'!$A:$A,'Apercu activites'!$A56,'4W'!$G:$G,'Apercu activites'!C$3:C$3))</f>
        <v>3458</v>
      </c>
      <c r="D56" s="63" t="str">
        <f>IF(SUMIFS('4W'!$I:$I,'4W'!$A:$A,'Apercu activites'!$A56,'4W'!$G:$G,'Apercu activites'!D$3:D$3)=0,"",SUMIFS('4W'!$I:$I,'4W'!$A:$A,'Apercu activites'!$A56,'4W'!$G:$G,'Apercu activites'!D$3:D$3))</f>
        <v/>
      </c>
      <c r="E56" s="63" t="str">
        <f>IF(SUMIFS('4W'!$N:$N,'4W'!$A:$A,'Apercu activites'!$A56,'4W'!$G:$G,'Apercu activites'!E$3:E$3)=0,"",SUMIFS('4W'!$N:$N,'4W'!$A:$A,'Apercu activites'!$A56,'4W'!$G:$G,'Apercu activites'!E$3:E$3))</f>
        <v/>
      </c>
      <c r="F56" s="63" t="str">
        <f>IF(SUMIFS('4W'!$I:$I,'4W'!$A:$A,'Apercu activites'!$A56,'4W'!$G:$G,'Apercu activites'!F$3:F$3)=0,"",SUMIFS('4W'!$I:$I,'4W'!$A:$A,'Apercu activites'!$A56,'4W'!$G:$G,'Apercu activites'!F$3:F$3))</f>
        <v/>
      </c>
      <c r="G56" s="63" t="str">
        <f>IF(SUMIFS('4W'!$N:$N,'4W'!$A:$A,'Apercu activites'!$A56,'4W'!$G:$G,'Apercu activites'!G$3:G$3)=0,"",SUMIFS('4W'!$N:$N,'4W'!$A:$A,'Apercu activites'!$A56,'4W'!$G:$G,'Apercu activites'!G$3:G$3))</f>
        <v/>
      </c>
      <c r="H56" s="63" t="str">
        <f>IF(SUMIFS('4W'!$I:$I,'4W'!$A:$A,'Apercu activites'!$A56,'4W'!$G:$G,'Apercu activites'!H$3:H$3)=0,"",SUMIFS('4W'!$I:$I,'4W'!$A:$A,'Apercu activites'!$A56,'4W'!$G:$G,'Apercu activites'!H$3:H$3))</f>
        <v/>
      </c>
      <c r="I56" s="63" t="str">
        <f>IF(SUMIFS('4W'!$N:$N,'4W'!$A:$A,'Apercu activites'!$A56,'4W'!$G:$G,'Apercu activites'!I$3:I$3)=0,"",SUMIFS('4W'!$N:$N,'4W'!$A:$A,'Apercu activites'!$A56,'4W'!$G:$G,'Apercu activites'!I$3:I$3))</f>
        <v/>
      </c>
      <c r="J56" s="63">
        <f>IF(SUMIFS('4W'!$I:$I,'4W'!$A:$A,'Apercu activites'!$A56,'4W'!$G:$G,'Apercu activites'!J$3:J$3)=0,"",SUMIFS('4W'!$I:$I,'4W'!$A:$A,'Apercu activites'!$A56,'4W'!$G:$G,'Apercu activites'!J$3:J$3))</f>
        <v>3458</v>
      </c>
      <c r="K56" s="63">
        <f>IF(SUMIFS('4W'!$N:$N,'4W'!$A:$A,'Apercu activites'!$A56,'4W'!$G:$G,'Apercu activites'!K$3:K$3)=0,"",SUMIFS('4W'!$N:$N,'4W'!$A:$A,'Apercu activites'!$A56,'4W'!$G:$G,'Apercu activites'!K$3:K$3))</f>
        <v>3458</v>
      </c>
      <c r="L56" s="63" t="str">
        <f>IF(SUMIFS('4W'!$I:$I,'4W'!$A:$A,'Apercu activites'!$A56,'4W'!$G:$G,'Apercu activites'!L$3:L$3)=0,"",SUMIFS('4W'!$I:$I,'4W'!$A:$A,'Apercu activites'!$A56,'4W'!$G:$G,'Apercu activites'!L$3:L$3))</f>
        <v/>
      </c>
      <c r="M56" s="63" t="str">
        <f>IF(SUMIFS('4W'!$N:$N,'4W'!$A:$A,'Apercu activites'!$A56,'4W'!$G:$G,'Apercu activites'!M$3:M$3)=0,"",SUMIFS('4W'!$N:$N,'4W'!$A:$A,'Apercu activites'!$A56,'4W'!$G:$G,'Apercu activites'!M$3:M$3))</f>
        <v/>
      </c>
      <c r="N56" s="63" t="str">
        <f>IF(SUMIFS('4W'!$I:$I,'4W'!$A:$A,'Apercu activites'!$A56,'4W'!$G:$G,'Apercu activites'!N$3:N$3)=0,"",SUMIFS('4W'!$I:$I,'4W'!$A:$A,'Apercu activites'!$A56,'4W'!$G:$G,'Apercu activites'!N$3:N$3))</f>
        <v/>
      </c>
      <c r="O56" s="63" t="str">
        <f>IF(SUMIFS('4W'!$N:$N,'4W'!$A:$A,'Apercu activites'!$A56,'4W'!$G:$G,'Apercu activites'!O$3:O$3)=0,"",SUMIFS('4W'!$N:$N,'4W'!$A:$A,'Apercu activites'!$A56,'4W'!$G:$G,'Apercu activites'!O$3:O$3))</f>
        <v/>
      </c>
      <c r="P56" s="63" t="str">
        <f>IF(SUMIFS('4W'!$I:$I,'4W'!$A:$A,'Apercu activites'!$A56,'4W'!$G:$G,'Apercu activites'!P$3:P$3)=0,"",SUMIFS('4W'!$I:$I,'4W'!$A:$A,'Apercu activites'!$A56,'4W'!$G:$G,'Apercu activites'!P$3:P$3))</f>
        <v/>
      </c>
      <c r="Q56" s="63" t="str">
        <f>IF(SUMIFS('4W'!$N:$N,'4W'!$A:$A,'Apercu activites'!$A56,'4W'!$G:$G,'Apercu activites'!Q$3:Q$3)=0,"",SUMIFS('4W'!$N:$N,'4W'!$A:$A,'Apercu activites'!$A56,'4W'!$G:$G,'Apercu activites'!Q$3:Q$3))</f>
        <v/>
      </c>
      <c r="R56" s="63" t="str">
        <f>IF(SUMIFS('4W'!$I:$I,'4W'!$A:$A,'Apercu activites'!$A56,'4W'!$G:$G,'Apercu activites'!R$3:R$3)=0,"",SUMIFS('4W'!$I:$I,'4W'!$A:$A,'Apercu activites'!$A56,'4W'!$G:$G,'Apercu activites'!R$3:R$3))</f>
        <v/>
      </c>
      <c r="S56" s="63" t="str">
        <f>IF(SUMIFS('4W'!$N:$N,'4W'!$A:$A,'Apercu activites'!$A56,'4W'!$G:$G,'Apercu activites'!S$3:S$3)=0,"",SUMIFS('4W'!$N:$N,'4W'!$A:$A,'Apercu activites'!$A56,'4W'!$G:$G,'Apercu activites'!S$3:S$3))</f>
        <v/>
      </c>
      <c r="T56" s="63" t="str">
        <f>IF(SUMIFS('4W'!$I:$I,'4W'!$A:$A,'Apercu activites'!$A56,'4W'!$G:$G,'Apercu activites'!T$3:T$3)=0,"",SUMIFS('4W'!$I:$I,'4W'!$A:$A,'Apercu activites'!$A56,'4W'!$G:$G,'Apercu activites'!T$3:T$3))</f>
        <v/>
      </c>
      <c r="U56" s="63" t="str">
        <f>IF(SUMIFS('4W'!$N:$N,'4W'!$A:$A,'Apercu activites'!$A56,'4W'!$G:$G,'Apercu activites'!U$3:U$3)=0,"",SUMIFS('4W'!$N:$N,'4W'!$A:$A,'Apercu activites'!$A56,'4W'!$G:$G,'Apercu activites'!U$3:U$3))</f>
        <v/>
      </c>
      <c r="V56" s="63" t="str">
        <f>IF(SUMIFS('4W'!$I:$I,'4W'!$A:$A,'Apercu activites'!$A56,'4W'!$G:$G,'Apercu activites'!V$3:V$3)=0,"",SUMIFS('4W'!$I:$I,'4W'!$A:$A,'Apercu activites'!$A56,'4W'!$G:$G,'Apercu activites'!V$3:V$3))</f>
        <v/>
      </c>
      <c r="W56" s="63" t="str">
        <f>IF(SUMIFS('4W'!$N:$N,'4W'!$A:$A,'Apercu activites'!$A56,'4W'!$G:$G,'Apercu activites'!W$3:W$3)=0,"",SUMIFS('4W'!$N:$N,'4W'!$A:$A,'Apercu activites'!$A56,'4W'!$G:$G,'Apercu activites'!W$3:W$3))</f>
        <v/>
      </c>
    </row>
    <row r="57" spans="1:23" x14ac:dyDescent="0.25">
      <c r="A57" s="33" t="s">
        <v>2247</v>
      </c>
      <c r="B57" s="63" t="str">
        <f>IF(SUMIFS('4W'!$I:$I,'4W'!$A:$A,'Apercu activites'!$A57,'4W'!$G:$G,'Apercu activites'!B$3:B$3)=0,"",SUMIFS('4W'!$I:$I,'4W'!$A:$A,'Apercu activites'!$A57,'4W'!$G:$G,'Apercu activites'!B$3:B$3))</f>
        <v/>
      </c>
      <c r="C57" s="63" t="str">
        <f>IF(SUMIFS('4W'!$N:$N,'4W'!$A:$A,'Apercu activites'!$A57,'4W'!$G:$G,'Apercu activites'!C$3:C$3)=0,"",SUMIFS('4W'!$N:$N,'4W'!$A:$A,'Apercu activites'!$A57,'4W'!$G:$G,'Apercu activites'!C$3:C$3))</f>
        <v/>
      </c>
      <c r="D57" s="63" t="str">
        <f>IF(SUMIFS('4W'!$I:$I,'4W'!$A:$A,'Apercu activites'!$A57,'4W'!$G:$G,'Apercu activites'!D$3:D$3)=0,"",SUMIFS('4W'!$I:$I,'4W'!$A:$A,'Apercu activites'!$A57,'4W'!$G:$G,'Apercu activites'!D$3:D$3))</f>
        <v/>
      </c>
      <c r="E57" s="63" t="str">
        <f>IF(SUMIFS('4W'!$N:$N,'4W'!$A:$A,'Apercu activites'!$A57,'4W'!$G:$G,'Apercu activites'!E$3:E$3)=0,"",SUMIFS('4W'!$N:$N,'4W'!$A:$A,'Apercu activites'!$A57,'4W'!$G:$G,'Apercu activites'!E$3:E$3))</f>
        <v/>
      </c>
      <c r="F57" s="63" t="str">
        <f>IF(SUMIFS('4W'!$I:$I,'4W'!$A:$A,'Apercu activites'!$A57,'4W'!$G:$G,'Apercu activites'!F$3:F$3)=0,"",SUMIFS('4W'!$I:$I,'4W'!$A:$A,'Apercu activites'!$A57,'4W'!$G:$G,'Apercu activites'!F$3:F$3))</f>
        <v/>
      </c>
      <c r="G57" s="63" t="str">
        <f>IF(SUMIFS('4W'!$N:$N,'4W'!$A:$A,'Apercu activites'!$A57,'4W'!$G:$G,'Apercu activites'!G$3:G$3)=0,"",SUMIFS('4W'!$N:$N,'4W'!$A:$A,'Apercu activites'!$A57,'4W'!$G:$G,'Apercu activites'!G$3:G$3))</f>
        <v/>
      </c>
      <c r="H57" s="63">
        <f>IF(SUMIFS('4W'!$I:$I,'4W'!$A:$A,'Apercu activites'!$A57,'4W'!$G:$G,'Apercu activites'!H$3:H$3)=0,"",SUMIFS('4W'!$I:$I,'4W'!$A:$A,'Apercu activites'!$A57,'4W'!$G:$G,'Apercu activites'!H$3:H$3))</f>
        <v>130</v>
      </c>
      <c r="I57" s="63">
        <f>IF(SUMIFS('4W'!$N:$N,'4W'!$A:$A,'Apercu activites'!$A57,'4W'!$G:$G,'Apercu activites'!I$3:I$3)=0,"",SUMIFS('4W'!$N:$N,'4W'!$A:$A,'Apercu activites'!$A57,'4W'!$G:$G,'Apercu activites'!I$3:I$3))</f>
        <v>130</v>
      </c>
      <c r="J57" s="63" t="str">
        <f>IF(SUMIFS('4W'!$I:$I,'4W'!$A:$A,'Apercu activites'!$A57,'4W'!$G:$G,'Apercu activites'!J$3:J$3)=0,"",SUMIFS('4W'!$I:$I,'4W'!$A:$A,'Apercu activites'!$A57,'4W'!$G:$G,'Apercu activites'!J$3:J$3))</f>
        <v/>
      </c>
      <c r="K57" s="63" t="str">
        <f>IF(SUMIFS('4W'!$N:$N,'4W'!$A:$A,'Apercu activites'!$A57,'4W'!$G:$G,'Apercu activites'!K$3:K$3)=0,"",SUMIFS('4W'!$N:$N,'4W'!$A:$A,'Apercu activites'!$A57,'4W'!$G:$G,'Apercu activites'!K$3:K$3))</f>
        <v/>
      </c>
      <c r="L57" s="63" t="str">
        <f>IF(SUMIFS('4W'!$I:$I,'4W'!$A:$A,'Apercu activites'!$A57,'4W'!$G:$G,'Apercu activites'!L$3:L$3)=0,"",SUMIFS('4W'!$I:$I,'4W'!$A:$A,'Apercu activites'!$A57,'4W'!$G:$G,'Apercu activites'!L$3:L$3))</f>
        <v/>
      </c>
      <c r="M57" s="63" t="str">
        <f>IF(SUMIFS('4W'!$N:$N,'4W'!$A:$A,'Apercu activites'!$A57,'4W'!$G:$G,'Apercu activites'!M$3:M$3)=0,"",SUMIFS('4W'!$N:$N,'4W'!$A:$A,'Apercu activites'!$A57,'4W'!$G:$G,'Apercu activites'!M$3:M$3))</f>
        <v/>
      </c>
      <c r="N57" s="63" t="str">
        <f>IF(SUMIFS('4W'!$I:$I,'4W'!$A:$A,'Apercu activites'!$A57,'4W'!$G:$G,'Apercu activites'!N$3:N$3)=0,"",SUMIFS('4W'!$I:$I,'4W'!$A:$A,'Apercu activites'!$A57,'4W'!$G:$G,'Apercu activites'!N$3:N$3))</f>
        <v/>
      </c>
      <c r="O57" s="63" t="str">
        <f>IF(SUMIFS('4W'!$N:$N,'4W'!$A:$A,'Apercu activites'!$A57,'4W'!$G:$G,'Apercu activites'!O$3:O$3)=0,"",SUMIFS('4W'!$N:$N,'4W'!$A:$A,'Apercu activites'!$A57,'4W'!$G:$G,'Apercu activites'!O$3:O$3))</f>
        <v/>
      </c>
      <c r="P57" s="63" t="str">
        <f>IF(SUMIFS('4W'!$I:$I,'4W'!$A:$A,'Apercu activites'!$A57,'4W'!$G:$G,'Apercu activites'!P$3:P$3)=0,"",SUMIFS('4W'!$I:$I,'4W'!$A:$A,'Apercu activites'!$A57,'4W'!$G:$G,'Apercu activites'!P$3:P$3))</f>
        <v/>
      </c>
      <c r="Q57" s="63" t="str">
        <f>IF(SUMIFS('4W'!$N:$N,'4W'!$A:$A,'Apercu activites'!$A57,'4W'!$G:$G,'Apercu activites'!Q$3:Q$3)=0,"",SUMIFS('4W'!$N:$N,'4W'!$A:$A,'Apercu activites'!$A57,'4W'!$G:$G,'Apercu activites'!Q$3:Q$3))</f>
        <v/>
      </c>
      <c r="R57" s="63" t="str">
        <f>IF(SUMIFS('4W'!$I:$I,'4W'!$A:$A,'Apercu activites'!$A57,'4W'!$G:$G,'Apercu activites'!R$3:R$3)=0,"",SUMIFS('4W'!$I:$I,'4W'!$A:$A,'Apercu activites'!$A57,'4W'!$G:$G,'Apercu activites'!R$3:R$3))</f>
        <v/>
      </c>
      <c r="S57" s="63" t="str">
        <f>IF(SUMIFS('4W'!$N:$N,'4W'!$A:$A,'Apercu activites'!$A57,'4W'!$G:$G,'Apercu activites'!S$3:S$3)=0,"",SUMIFS('4W'!$N:$N,'4W'!$A:$A,'Apercu activites'!$A57,'4W'!$G:$G,'Apercu activites'!S$3:S$3))</f>
        <v/>
      </c>
      <c r="T57" s="63" t="str">
        <f>IF(SUMIFS('4W'!$I:$I,'4W'!$A:$A,'Apercu activites'!$A57,'4W'!$G:$G,'Apercu activites'!T$3:T$3)=0,"",SUMIFS('4W'!$I:$I,'4W'!$A:$A,'Apercu activites'!$A57,'4W'!$G:$G,'Apercu activites'!T$3:T$3))</f>
        <v/>
      </c>
      <c r="U57" s="63" t="str">
        <f>IF(SUMIFS('4W'!$N:$N,'4W'!$A:$A,'Apercu activites'!$A57,'4W'!$G:$G,'Apercu activites'!U$3:U$3)=0,"",SUMIFS('4W'!$N:$N,'4W'!$A:$A,'Apercu activites'!$A57,'4W'!$G:$G,'Apercu activites'!U$3:U$3))</f>
        <v/>
      </c>
      <c r="V57" s="63" t="str">
        <f>IF(SUMIFS('4W'!$I:$I,'4W'!$A:$A,'Apercu activites'!$A57,'4W'!$G:$G,'Apercu activites'!V$3:V$3)=0,"",SUMIFS('4W'!$I:$I,'4W'!$A:$A,'Apercu activites'!$A57,'4W'!$G:$G,'Apercu activites'!V$3:V$3))</f>
        <v/>
      </c>
      <c r="W57" s="63" t="str">
        <f>IF(SUMIFS('4W'!$N:$N,'4W'!$A:$A,'Apercu activites'!$A57,'4W'!$G:$G,'Apercu activites'!W$3:W$3)=0,"",SUMIFS('4W'!$N:$N,'4W'!$A:$A,'Apercu activites'!$A57,'4W'!$G:$G,'Apercu activites'!W$3:W$3))</f>
        <v/>
      </c>
    </row>
    <row r="58" spans="1:23" x14ac:dyDescent="0.25">
      <c r="A58" s="33" t="s">
        <v>41</v>
      </c>
      <c r="B58" s="63">
        <f>IF(SUMIFS('4W'!$I:$I,'4W'!$A:$A,'Apercu activites'!$A58,'4W'!$G:$G,'Apercu activites'!B$3:B$3)=0,"",SUMIFS('4W'!$I:$I,'4W'!$A:$A,'Apercu activites'!$A58,'4W'!$G:$G,'Apercu activites'!B$3:B$3))</f>
        <v>1897</v>
      </c>
      <c r="C58" s="63">
        <f>IF(SUMIFS('4W'!$N:$N,'4W'!$A:$A,'Apercu activites'!$A58,'4W'!$G:$G,'Apercu activites'!C$3:C$3)=0,"",SUMIFS('4W'!$N:$N,'4W'!$A:$A,'Apercu activites'!$A58,'4W'!$G:$G,'Apercu activites'!C$3:C$3))</f>
        <v>1897</v>
      </c>
      <c r="D58" s="63" t="str">
        <f>IF(SUMIFS('4W'!$I:$I,'4W'!$A:$A,'Apercu activites'!$A58,'4W'!$G:$G,'Apercu activites'!D$3:D$3)=0,"",SUMIFS('4W'!$I:$I,'4W'!$A:$A,'Apercu activites'!$A58,'4W'!$G:$G,'Apercu activites'!D$3:D$3))</f>
        <v/>
      </c>
      <c r="E58" s="63" t="str">
        <f>IF(SUMIFS('4W'!$N:$N,'4W'!$A:$A,'Apercu activites'!$A58,'4W'!$G:$G,'Apercu activites'!E$3:E$3)=0,"",SUMIFS('4W'!$N:$N,'4W'!$A:$A,'Apercu activites'!$A58,'4W'!$G:$G,'Apercu activites'!E$3:E$3))</f>
        <v/>
      </c>
      <c r="F58" s="63" t="str">
        <f>IF(SUMIFS('4W'!$I:$I,'4W'!$A:$A,'Apercu activites'!$A58,'4W'!$G:$G,'Apercu activites'!F$3:F$3)=0,"",SUMIFS('4W'!$I:$I,'4W'!$A:$A,'Apercu activites'!$A58,'4W'!$G:$G,'Apercu activites'!F$3:F$3))</f>
        <v/>
      </c>
      <c r="G58" s="63" t="str">
        <f>IF(SUMIFS('4W'!$N:$N,'4W'!$A:$A,'Apercu activites'!$A58,'4W'!$G:$G,'Apercu activites'!G$3:G$3)=0,"",SUMIFS('4W'!$N:$N,'4W'!$A:$A,'Apercu activites'!$A58,'4W'!$G:$G,'Apercu activites'!G$3:G$3))</f>
        <v/>
      </c>
      <c r="H58" s="63">
        <f>IF(SUMIFS('4W'!$I:$I,'4W'!$A:$A,'Apercu activites'!$A58,'4W'!$G:$G,'Apercu activites'!H$3:H$3)=0,"",SUMIFS('4W'!$I:$I,'4W'!$A:$A,'Apercu activites'!$A58,'4W'!$G:$G,'Apercu activites'!H$3:H$3))</f>
        <v>76</v>
      </c>
      <c r="I58" s="63">
        <f>IF(SUMIFS('4W'!$N:$N,'4W'!$A:$A,'Apercu activites'!$A58,'4W'!$G:$G,'Apercu activites'!I$3:I$3)=0,"",SUMIFS('4W'!$N:$N,'4W'!$A:$A,'Apercu activites'!$A58,'4W'!$G:$G,'Apercu activites'!I$3:I$3))</f>
        <v>76</v>
      </c>
      <c r="J58" s="63" t="str">
        <f>IF(SUMIFS('4W'!$I:$I,'4W'!$A:$A,'Apercu activites'!$A58,'4W'!$G:$G,'Apercu activites'!J$3:J$3)=0,"",SUMIFS('4W'!$I:$I,'4W'!$A:$A,'Apercu activites'!$A58,'4W'!$G:$G,'Apercu activites'!J$3:J$3))</f>
        <v/>
      </c>
      <c r="K58" s="63" t="str">
        <f>IF(SUMIFS('4W'!$N:$N,'4W'!$A:$A,'Apercu activites'!$A58,'4W'!$G:$G,'Apercu activites'!K$3:K$3)=0,"",SUMIFS('4W'!$N:$N,'4W'!$A:$A,'Apercu activites'!$A58,'4W'!$G:$G,'Apercu activites'!K$3:K$3))</f>
        <v/>
      </c>
      <c r="L58" s="63" t="str">
        <f>IF(SUMIFS('4W'!$I:$I,'4W'!$A:$A,'Apercu activites'!$A58,'4W'!$G:$G,'Apercu activites'!L$3:L$3)=0,"",SUMIFS('4W'!$I:$I,'4W'!$A:$A,'Apercu activites'!$A58,'4W'!$G:$G,'Apercu activites'!L$3:L$3))</f>
        <v/>
      </c>
      <c r="M58" s="63" t="str">
        <f>IF(SUMIFS('4W'!$N:$N,'4W'!$A:$A,'Apercu activites'!$A58,'4W'!$G:$G,'Apercu activites'!M$3:M$3)=0,"",SUMIFS('4W'!$N:$N,'4W'!$A:$A,'Apercu activites'!$A58,'4W'!$G:$G,'Apercu activites'!M$3:M$3))</f>
        <v/>
      </c>
      <c r="N58" s="63" t="str">
        <f>IF(SUMIFS('4W'!$I:$I,'4W'!$A:$A,'Apercu activites'!$A58,'4W'!$G:$G,'Apercu activites'!N$3:N$3)=0,"",SUMIFS('4W'!$I:$I,'4W'!$A:$A,'Apercu activites'!$A58,'4W'!$G:$G,'Apercu activites'!N$3:N$3))</f>
        <v/>
      </c>
      <c r="O58" s="63" t="str">
        <f>IF(SUMIFS('4W'!$N:$N,'4W'!$A:$A,'Apercu activites'!$A58,'4W'!$G:$G,'Apercu activites'!O$3:O$3)=0,"",SUMIFS('4W'!$N:$N,'4W'!$A:$A,'Apercu activites'!$A58,'4W'!$G:$G,'Apercu activites'!O$3:O$3))</f>
        <v/>
      </c>
      <c r="P58" s="63" t="str">
        <f>IF(SUMIFS('4W'!$I:$I,'4W'!$A:$A,'Apercu activites'!$A58,'4W'!$G:$G,'Apercu activites'!P$3:P$3)=0,"",SUMIFS('4W'!$I:$I,'4W'!$A:$A,'Apercu activites'!$A58,'4W'!$G:$G,'Apercu activites'!P$3:P$3))</f>
        <v/>
      </c>
      <c r="Q58" s="63" t="str">
        <f>IF(SUMIFS('4W'!$N:$N,'4W'!$A:$A,'Apercu activites'!$A58,'4W'!$G:$G,'Apercu activites'!Q$3:Q$3)=0,"",SUMIFS('4W'!$N:$N,'4W'!$A:$A,'Apercu activites'!$A58,'4W'!$G:$G,'Apercu activites'!Q$3:Q$3))</f>
        <v/>
      </c>
      <c r="R58" s="63" t="str">
        <f>IF(SUMIFS('4W'!$I:$I,'4W'!$A:$A,'Apercu activites'!$A58,'4W'!$G:$G,'Apercu activites'!R$3:R$3)=0,"",SUMIFS('4W'!$I:$I,'4W'!$A:$A,'Apercu activites'!$A58,'4W'!$G:$G,'Apercu activites'!R$3:R$3))</f>
        <v/>
      </c>
      <c r="S58" s="63" t="str">
        <f>IF(SUMIFS('4W'!$N:$N,'4W'!$A:$A,'Apercu activites'!$A58,'4W'!$G:$G,'Apercu activites'!S$3:S$3)=0,"",SUMIFS('4W'!$N:$N,'4W'!$A:$A,'Apercu activites'!$A58,'4W'!$G:$G,'Apercu activites'!S$3:S$3))</f>
        <v/>
      </c>
      <c r="T58" s="63">
        <f>IF(SUMIFS('4W'!$I:$I,'4W'!$A:$A,'Apercu activites'!$A58,'4W'!$G:$G,'Apercu activites'!T$3:T$3)=0,"",SUMIFS('4W'!$I:$I,'4W'!$A:$A,'Apercu activites'!$A58,'4W'!$G:$G,'Apercu activites'!T$3:T$3))</f>
        <v>248</v>
      </c>
      <c r="U58" s="63">
        <f>IF(SUMIFS('4W'!$N:$N,'4W'!$A:$A,'Apercu activites'!$A58,'4W'!$G:$G,'Apercu activites'!U$3:U$3)=0,"",SUMIFS('4W'!$N:$N,'4W'!$A:$A,'Apercu activites'!$A58,'4W'!$G:$G,'Apercu activites'!U$3:U$3))</f>
        <v>480</v>
      </c>
      <c r="V58" s="63">
        <f>IF(SUMIFS('4W'!$I:$I,'4W'!$A:$A,'Apercu activites'!$A58,'4W'!$G:$G,'Apercu activites'!V$3:V$3)=0,"",SUMIFS('4W'!$I:$I,'4W'!$A:$A,'Apercu activites'!$A58,'4W'!$G:$G,'Apercu activites'!V$3:V$3))</f>
        <v>1340</v>
      </c>
      <c r="W58" s="63">
        <f>IF(SUMIFS('4W'!$N:$N,'4W'!$A:$A,'Apercu activites'!$A58,'4W'!$G:$G,'Apercu activites'!W$3:W$3)=0,"",SUMIFS('4W'!$N:$N,'4W'!$A:$A,'Apercu activites'!$A58,'4W'!$G:$G,'Apercu activites'!W$3:W$3))</f>
        <v>580</v>
      </c>
    </row>
    <row r="59" spans="1:23" x14ac:dyDescent="0.25">
      <c r="A59" s="33" t="s">
        <v>2062</v>
      </c>
      <c r="B59" s="63">
        <f>IF(SUMIFS('4W'!$I:$I,'4W'!$A:$A,'Apercu activites'!$A59,'4W'!$G:$G,'Apercu activites'!B$3:B$3)=0,"",SUMIFS('4W'!$I:$I,'4W'!$A:$A,'Apercu activites'!$A59,'4W'!$G:$G,'Apercu activites'!B$3:B$3))</f>
        <v>2569</v>
      </c>
      <c r="C59" s="63">
        <f>IF(SUMIFS('4W'!$N:$N,'4W'!$A:$A,'Apercu activites'!$A59,'4W'!$G:$G,'Apercu activites'!C$3:C$3)=0,"",SUMIFS('4W'!$N:$N,'4W'!$A:$A,'Apercu activites'!$A59,'4W'!$G:$G,'Apercu activites'!C$3:C$3))</f>
        <v>837</v>
      </c>
      <c r="D59" s="63">
        <f>IF(SUMIFS('4W'!$I:$I,'4W'!$A:$A,'Apercu activites'!$A59,'4W'!$G:$G,'Apercu activites'!D$3:D$3)=0,"",SUMIFS('4W'!$I:$I,'4W'!$A:$A,'Apercu activites'!$A59,'4W'!$G:$G,'Apercu activites'!D$3:D$3))</f>
        <v>138</v>
      </c>
      <c r="E59" s="63">
        <f>IF(SUMIFS('4W'!$N:$N,'4W'!$A:$A,'Apercu activites'!$A59,'4W'!$G:$G,'Apercu activites'!E$3:E$3)=0,"",SUMIFS('4W'!$N:$N,'4W'!$A:$A,'Apercu activites'!$A59,'4W'!$G:$G,'Apercu activites'!E$3:E$3))</f>
        <v>138</v>
      </c>
      <c r="F59" s="63" t="str">
        <f>IF(SUMIFS('4W'!$I:$I,'4W'!$A:$A,'Apercu activites'!$A59,'4W'!$G:$G,'Apercu activites'!F$3:F$3)=0,"",SUMIFS('4W'!$I:$I,'4W'!$A:$A,'Apercu activites'!$A59,'4W'!$G:$G,'Apercu activites'!F$3:F$3))</f>
        <v/>
      </c>
      <c r="G59" s="63" t="str">
        <f>IF(SUMIFS('4W'!$N:$N,'4W'!$A:$A,'Apercu activites'!$A59,'4W'!$G:$G,'Apercu activites'!G$3:G$3)=0,"",SUMIFS('4W'!$N:$N,'4W'!$A:$A,'Apercu activites'!$A59,'4W'!$G:$G,'Apercu activites'!G$3:G$3))</f>
        <v/>
      </c>
      <c r="H59" s="63" t="str">
        <f>IF(SUMIFS('4W'!$I:$I,'4W'!$A:$A,'Apercu activites'!$A59,'4W'!$G:$G,'Apercu activites'!H$3:H$3)=0,"",SUMIFS('4W'!$I:$I,'4W'!$A:$A,'Apercu activites'!$A59,'4W'!$G:$G,'Apercu activites'!H$3:H$3))</f>
        <v/>
      </c>
      <c r="I59" s="63" t="str">
        <f>IF(SUMIFS('4W'!$N:$N,'4W'!$A:$A,'Apercu activites'!$A59,'4W'!$G:$G,'Apercu activites'!I$3:I$3)=0,"",SUMIFS('4W'!$N:$N,'4W'!$A:$A,'Apercu activites'!$A59,'4W'!$G:$G,'Apercu activites'!I$3:I$3))</f>
        <v/>
      </c>
      <c r="J59" s="63" t="str">
        <f>IF(SUMIFS('4W'!$I:$I,'4W'!$A:$A,'Apercu activites'!$A59,'4W'!$G:$G,'Apercu activites'!J$3:J$3)=0,"",SUMIFS('4W'!$I:$I,'4W'!$A:$A,'Apercu activites'!$A59,'4W'!$G:$G,'Apercu activites'!J$3:J$3))</f>
        <v/>
      </c>
      <c r="K59" s="63" t="str">
        <f>IF(SUMIFS('4W'!$N:$N,'4W'!$A:$A,'Apercu activites'!$A59,'4W'!$G:$G,'Apercu activites'!K$3:K$3)=0,"",SUMIFS('4W'!$N:$N,'4W'!$A:$A,'Apercu activites'!$A59,'4W'!$G:$G,'Apercu activites'!K$3:K$3))</f>
        <v/>
      </c>
      <c r="L59" s="63">
        <f>IF(SUMIFS('4W'!$I:$I,'4W'!$A:$A,'Apercu activites'!$A59,'4W'!$G:$G,'Apercu activites'!L$3:L$3)=0,"",SUMIFS('4W'!$I:$I,'4W'!$A:$A,'Apercu activites'!$A59,'4W'!$G:$G,'Apercu activites'!L$3:L$3))</f>
        <v>33</v>
      </c>
      <c r="M59" s="63" t="str">
        <f>IF(SUMIFS('4W'!$N:$N,'4W'!$A:$A,'Apercu activites'!$A59,'4W'!$G:$G,'Apercu activites'!M$3:M$3)=0,"",SUMIFS('4W'!$N:$N,'4W'!$A:$A,'Apercu activites'!$A59,'4W'!$G:$G,'Apercu activites'!M$3:M$3))</f>
        <v/>
      </c>
      <c r="N59" s="63" t="str">
        <f>IF(SUMIFS('4W'!$I:$I,'4W'!$A:$A,'Apercu activites'!$A59,'4W'!$G:$G,'Apercu activites'!N$3:N$3)=0,"",SUMIFS('4W'!$I:$I,'4W'!$A:$A,'Apercu activites'!$A59,'4W'!$G:$G,'Apercu activites'!N$3:N$3))</f>
        <v/>
      </c>
      <c r="O59" s="63" t="str">
        <f>IF(SUMIFS('4W'!$N:$N,'4W'!$A:$A,'Apercu activites'!$A59,'4W'!$G:$G,'Apercu activites'!O$3:O$3)=0,"",SUMIFS('4W'!$N:$N,'4W'!$A:$A,'Apercu activites'!$A59,'4W'!$G:$G,'Apercu activites'!O$3:O$3))</f>
        <v/>
      </c>
      <c r="P59" s="63" t="str">
        <f>IF(SUMIFS('4W'!$I:$I,'4W'!$A:$A,'Apercu activites'!$A59,'4W'!$G:$G,'Apercu activites'!P$3:P$3)=0,"",SUMIFS('4W'!$I:$I,'4W'!$A:$A,'Apercu activites'!$A59,'4W'!$G:$G,'Apercu activites'!P$3:P$3))</f>
        <v/>
      </c>
      <c r="Q59" s="63" t="str">
        <f>IF(SUMIFS('4W'!$N:$N,'4W'!$A:$A,'Apercu activites'!$A59,'4W'!$G:$G,'Apercu activites'!Q$3:Q$3)=0,"",SUMIFS('4W'!$N:$N,'4W'!$A:$A,'Apercu activites'!$A59,'4W'!$G:$G,'Apercu activites'!Q$3:Q$3))</f>
        <v/>
      </c>
      <c r="R59" s="63" t="str">
        <f>IF(SUMIFS('4W'!$I:$I,'4W'!$A:$A,'Apercu activites'!$A59,'4W'!$G:$G,'Apercu activites'!R$3:R$3)=0,"",SUMIFS('4W'!$I:$I,'4W'!$A:$A,'Apercu activites'!$A59,'4W'!$G:$G,'Apercu activites'!R$3:R$3))</f>
        <v/>
      </c>
      <c r="S59" s="63" t="str">
        <f>IF(SUMIFS('4W'!$N:$N,'4W'!$A:$A,'Apercu activites'!$A59,'4W'!$G:$G,'Apercu activites'!S$3:S$3)=0,"",SUMIFS('4W'!$N:$N,'4W'!$A:$A,'Apercu activites'!$A59,'4W'!$G:$G,'Apercu activites'!S$3:S$3))</f>
        <v/>
      </c>
      <c r="T59" s="63" t="str">
        <f>IF(SUMIFS('4W'!$I:$I,'4W'!$A:$A,'Apercu activites'!$A59,'4W'!$G:$G,'Apercu activites'!T$3:T$3)=0,"",SUMIFS('4W'!$I:$I,'4W'!$A:$A,'Apercu activites'!$A59,'4W'!$G:$G,'Apercu activites'!T$3:T$3))</f>
        <v/>
      </c>
      <c r="U59" s="63" t="str">
        <f>IF(SUMIFS('4W'!$N:$N,'4W'!$A:$A,'Apercu activites'!$A59,'4W'!$G:$G,'Apercu activites'!U$3:U$3)=0,"",SUMIFS('4W'!$N:$N,'4W'!$A:$A,'Apercu activites'!$A59,'4W'!$G:$G,'Apercu activites'!U$3:U$3))</f>
        <v/>
      </c>
      <c r="V59" s="63" t="str">
        <f>IF(SUMIFS('4W'!$I:$I,'4W'!$A:$A,'Apercu activites'!$A59,'4W'!$G:$G,'Apercu activites'!V$3:V$3)=0,"",SUMIFS('4W'!$I:$I,'4W'!$A:$A,'Apercu activites'!$A59,'4W'!$G:$G,'Apercu activites'!V$3:V$3))</f>
        <v/>
      </c>
      <c r="W59" s="63" t="str">
        <f>IF(SUMIFS('4W'!$N:$N,'4W'!$A:$A,'Apercu activites'!$A59,'4W'!$G:$G,'Apercu activites'!W$3:W$3)=0,"",SUMIFS('4W'!$N:$N,'4W'!$A:$A,'Apercu activites'!$A59,'4W'!$G:$G,'Apercu activites'!W$3:W$3))</f>
        <v/>
      </c>
    </row>
    <row r="60" spans="1:23" x14ac:dyDescent="0.25">
      <c r="A60" s="33" t="s">
        <v>2091</v>
      </c>
      <c r="B60" s="63">
        <f>IF(SUMIFS('4W'!$I:$I,'4W'!$A:$A,'Apercu activites'!$A60,'4W'!$G:$G,'Apercu activites'!B$3:B$3)=0,"",SUMIFS('4W'!$I:$I,'4W'!$A:$A,'Apercu activites'!$A60,'4W'!$G:$G,'Apercu activites'!B$3:B$3))</f>
        <v>55</v>
      </c>
      <c r="C60" s="63">
        <f>IF(SUMIFS('4W'!$N:$N,'4W'!$A:$A,'Apercu activites'!$A60,'4W'!$G:$G,'Apercu activites'!C$3:C$3)=0,"",SUMIFS('4W'!$N:$N,'4W'!$A:$A,'Apercu activites'!$A60,'4W'!$G:$G,'Apercu activites'!C$3:C$3))</f>
        <v>55</v>
      </c>
      <c r="D60" s="63" t="str">
        <f>IF(SUMIFS('4W'!$I:$I,'4W'!$A:$A,'Apercu activites'!$A60,'4W'!$G:$G,'Apercu activites'!D$3:D$3)=0,"",SUMIFS('4W'!$I:$I,'4W'!$A:$A,'Apercu activites'!$A60,'4W'!$G:$G,'Apercu activites'!D$3:D$3))</f>
        <v/>
      </c>
      <c r="E60" s="63" t="str">
        <f>IF(SUMIFS('4W'!$N:$N,'4W'!$A:$A,'Apercu activites'!$A60,'4W'!$G:$G,'Apercu activites'!E$3:E$3)=0,"",SUMIFS('4W'!$N:$N,'4W'!$A:$A,'Apercu activites'!$A60,'4W'!$G:$G,'Apercu activites'!E$3:E$3))</f>
        <v/>
      </c>
      <c r="F60" s="63" t="str">
        <f>IF(SUMIFS('4W'!$I:$I,'4W'!$A:$A,'Apercu activites'!$A60,'4W'!$G:$G,'Apercu activites'!F$3:F$3)=0,"",SUMIFS('4W'!$I:$I,'4W'!$A:$A,'Apercu activites'!$A60,'4W'!$G:$G,'Apercu activites'!F$3:F$3))</f>
        <v/>
      </c>
      <c r="G60" s="63" t="str">
        <f>IF(SUMIFS('4W'!$N:$N,'4W'!$A:$A,'Apercu activites'!$A60,'4W'!$G:$G,'Apercu activites'!G$3:G$3)=0,"",SUMIFS('4W'!$N:$N,'4W'!$A:$A,'Apercu activites'!$A60,'4W'!$G:$G,'Apercu activites'!G$3:G$3))</f>
        <v/>
      </c>
      <c r="H60" s="63">
        <f>IF(SUMIFS('4W'!$I:$I,'4W'!$A:$A,'Apercu activites'!$A60,'4W'!$G:$G,'Apercu activites'!H$3:H$3)=0,"",SUMIFS('4W'!$I:$I,'4W'!$A:$A,'Apercu activites'!$A60,'4W'!$G:$G,'Apercu activites'!H$3:H$3))</f>
        <v>1050</v>
      </c>
      <c r="I60" s="63">
        <f>IF(SUMIFS('4W'!$N:$N,'4W'!$A:$A,'Apercu activites'!$A60,'4W'!$G:$G,'Apercu activites'!I$3:I$3)=0,"",SUMIFS('4W'!$N:$N,'4W'!$A:$A,'Apercu activites'!$A60,'4W'!$G:$G,'Apercu activites'!I$3:I$3))</f>
        <v>1050</v>
      </c>
      <c r="J60" s="63" t="str">
        <f>IF(SUMIFS('4W'!$I:$I,'4W'!$A:$A,'Apercu activites'!$A60,'4W'!$G:$G,'Apercu activites'!J$3:J$3)=0,"",SUMIFS('4W'!$I:$I,'4W'!$A:$A,'Apercu activites'!$A60,'4W'!$G:$G,'Apercu activites'!J$3:J$3))</f>
        <v/>
      </c>
      <c r="K60" s="63" t="str">
        <f>IF(SUMIFS('4W'!$N:$N,'4W'!$A:$A,'Apercu activites'!$A60,'4W'!$G:$G,'Apercu activites'!K$3:K$3)=0,"",SUMIFS('4W'!$N:$N,'4W'!$A:$A,'Apercu activites'!$A60,'4W'!$G:$G,'Apercu activites'!K$3:K$3))</f>
        <v/>
      </c>
      <c r="L60" s="63" t="str">
        <f>IF(SUMIFS('4W'!$I:$I,'4W'!$A:$A,'Apercu activites'!$A60,'4W'!$G:$G,'Apercu activites'!L$3:L$3)=0,"",SUMIFS('4W'!$I:$I,'4W'!$A:$A,'Apercu activites'!$A60,'4W'!$G:$G,'Apercu activites'!L$3:L$3))</f>
        <v/>
      </c>
      <c r="M60" s="63" t="str">
        <f>IF(SUMIFS('4W'!$N:$N,'4W'!$A:$A,'Apercu activites'!$A60,'4W'!$G:$G,'Apercu activites'!M$3:M$3)=0,"",SUMIFS('4W'!$N:$N,'4W'!$A:$A,'Apercu activites'!$A60,'4W'!$G:$G,'Apercu activites'!M$3:M$3))</f>
        <v/>
      </c>
      <c r="N60" s="63" t="str">
        <f>IF(SUMIFS('4W'!$I:$I,'4W'!$A:$A,'Apercu activites'!$A60,'4W'!$G:$G,'Apercu activites'!N$3:N$3)=0,"",SUMIFS('4W'!$I:$I,'4W'!$A:$A,'Apercu activites'!$A60,'4W'!$G:$G,'Apercu activites'!N$3:N$3))</f>
        <v/>
      </c>
      <c r="O60" s="63" t="str">
        <f>IF(SUMIFS('4W'!$N:$N,'4W'!$A:$A,'Apercu activites'!$A60,'4W'!$G:$G,'Apercu activites'!O$3:O$3)=0,"",SUMIFS('4W'!$N:$N,'4W'!$A:$A,'Apercu activites'!$A60,'4W'!$G:$G,'Apercu activites'!O$3:O$3))</f>
        <v/>
      </c>
      <c r="P60" s="63" t="str">
        <f>IF(SUMIFS('4W'!$I:$I,'4W'!$A:$A,'Apercu activites'!$A60,'4W'!$G:$G,'Apercu activites'!P$3:P$3)=0,"",SUMIFS('4W'!$I:$I,'4W'!$A:$A,'Apercu activites'!$A60,'4W'!$G:$G,'Apercu activites'!P$3:P$3))</f>
        <v/>
      </c>
      <c r="Q60" s="63" t="str">
        <f>IF(SUMIFS('4W'!$N:$N,'4W'!$A:$A,'Apercu activites'!$A60,'4W'!$G:$G,'Apercu activites'!Q$3:Q$3)=0,"",SUMIFS('4W'!$N:$N,'4W'!$A:$A,'Apercu activites'!$A60,'4W'!$G:$G,'Apercu activites'!Q$3:Q$3))</f>
        <v/>
      </c>
      <c r="R60" s="63" t="str">
        <f>IF(SUMIFS('4W'!$I:$I,'4W'!$A:$A,'Apercu activites'!$A60,'4W'!$G:$G,'Apercu activites'!R$3:R$3)=0,"",SUMIFS('4W'!$I:$I,'4W'!$A:$A,'Apercu activites'!$A60,'4W'!$G:$G,'Apercu activites'!R$3:R$3))</f>
        <v/>
      </c>
      <c r="S60" s="63" t="str">
        <f>IF(SUMIFS('4W'!$N:$N,'4W'!$A:$A,'Apercu activites'!$A60,'4W'!$G:$G,'Apercu activites'!S$3:S$3)=0,"",SUMIFS('4W'!$N:$N,'4W'!$A:$A,'Apercu activites'!$A60,'4W'!$G:$G,'Apercu activites'!S$3:S$3))</f>
        <v/>
      </c>
      <c r="T60" s="63" t="str">
        <f>IF(SUMIFS('4W'!$I:$I,'4W'!$A:$A,'Apercu activites'!$A60,'4W'!$G:$G,'Apercu activites'!T$3:T$3)=0,"",SUMIFS('4W'!$I:$I,'4W'!$A:$A,'Apercu activites'!$A60,'4W'!$G:$G,'Apercu activites'!T$3:T$3))</f>
        <v/>
      </c>
      <c r="U60" s="63" t="str">
        <f>IF(SUMIFS('4W'!$N:$N,'4W'!$A:$A,'Apercu activites'!$A60,'4W'!$G:$G,'Apercu activites'!U$3:U$3)=0,"",SUMIFS('4W'!$N:$N,'4W'!$A:$A,'Apercu activites'!$A60,'4W'!$G:$G,'Apercu activites'!U$3:U$3))</f>
        <v/>
      </c>
      <c r="V60" s="63" t="str">
        <f>IF(SUMIFS('4W'!$I:$I,'4W'!$A:$A,'Apercu activites'!$A60,'4W'!$G:$G,'Apercu activites'!V$3:V$3)=0,"",SUMIFS('4W'!$I:$I,'4W'!$A:$A,'Apercu activites'!$A60,'4W'!$G:$G,'Apercu activites'!V$3:V$3))</f>
        <v/>
      </c>
      <c r="W60" s="63" t="str">
        <f>IF(SUMIFS('4W'!$N:$N,'4W'!$A:$A,'Apercu activites'!$A60,'4W'!$G:$G,'Apercu activites'!W$3:W$3)=0,"",SUMIFS('4W'!$N:$N,'4W'!$A:$A,'Apercu activites'!$A60,'4W'!$G:$G,'Apercu activites'!W$3:W$3))</f>
        <v/>
      </c>
    </row>
    <row r="61" spans="1:23" x14ac:dyDescent="0.25">
      <c r="A61" s="33" t="s">
        <v>88</v>
      </c>
      <c r="B61" s="63" t="str">
        <f>IF(SUMIFS('4W'!$I:$I,'4W'!$A:$A,'Apercu activites'!$A61,'4W'!$G:$G,'Apercu activites'!B$3:B$3)=0,"",SUMIFS('4W'!$I:$I,'4W'!$A:$A,'Apercu activites'!$A61,'4W'!$G:$G,'Apercu activites'!B$3:B$3))</f>
        <v/>
      </c>
      <c r="C61" s="63" t="str">
        <f>IF(SUMIFS('4W'!$N:$N,'4W'!$A:$A,'Apercu activites'!$A61,'4W'!$G:$G,'Apercu activites'!C$3:C$3)=0,"",SUMIFS('4W'!$N:$N,'4W'!$A:$A,'Apercu activites'!$A61,'4W'!$G:$G,'Apercu activites'!C$3:C$3))</f>
        <v/>
      </c>
      <c r="D61" s="63">
        <f>IF(SUMIFS('4W'!$I:$I,'4W'!$A:$A,'Apercu activites'!$A61,'4W'!$G:$G,'Apercu activites'!D$3:D$3)=0,"",SUMIFS('4W'!$I:$I,'4W'!$A:$A,'Apercu activites'!$A61,'4W'!$G:$G,'Apercu activites'!D$3:D$3))</f>
        <v>500</v>
      </c>
      <c r="E61" s="63">
        <f>IF(SUMIFS('4W'!$N:$N,'4W'!$A:$A,'Apercu activites'!$A61,'4W'!$G:$G,'Apercu activites'!E$3:E$3)=0,"",SUMIFS('4W'!$N:$N,'4W'!$A:$A,'Apercu activites'!$A61,'4W'!$G:$G,'Apercu activites'!E$3:E$3))</f>
        <v>500</v>
      </c>
      <c r="F61" s="63" t="str">
        <f>IF(SUMIFS('4W'!$I:$I,'4W'!$A:$A,'Apercu activites'!$A61,'4W'!$G:$G,'Apercu activites'!F$3:F$3)=0,"",SUMIFS('4W'!$I:$I,'4W'!$A:$A,'Apercu activites'!$A61,'4W'!$G:$G,'Apercu activites'!F$3:F$3))</f>
        <v/>
      </c>
      <c r="G61" s="63" t="str">
        <f>IF(SUMIFS('4W'!$N:$N,'4W'!$A:$A,'Apercu activites'!$A61,'4W'!$G:$G,'Apercu activites'!G$3:G$3)=0,"",SUMIFS('4W'!$N:$N,'4W'!$A:$A,'Apercu activites'!$A61,'4W'!$G:$G,'Apercu activites'!G$3:G$3))</f>
        <v/>
      </c>
      <c r="H61" s="63" t="str">
        <f>IF(SUMIFS('4W'!$I:$I,'4W'!$A:$A,'Apercu activites'!$A61,'4W'!$G:$G,'Apercu activites'!H$3:H$3)=0,"",SUMIFS('4W'!$I:$I,'4W'!$A:$A,'Apercu activites'!$A61,'4W'!$G:$G,'Apercu activites'!H$3:H$3))</f>
        <v/>
      </c>
      <c r="I61" s="63" t="str">
        <f>IF(SUMIFS('4W'!$N:$N,'4W'!$A:$A,'Apercu activites'!$A61,'4W'!$G:$G,'Apercu activites'!I$3:I$3)=0,"",SUMIFS('4W'!$N:$N,'4W'!$A:$A,'Apercu activites'!$A61,'4W'!$G:$G,'Apercu activites'!I$3:I$3))</f>
        <v/>
      </c>
      <c r="J61" s="63" t="str">
        <f>IF(SUMIFS('4W'!$I:$I,'4W'!$A:$A,'Apercu activites'!$A61,'4W'!$G:$G,'Apercu activites'!J$3:J$3)=0,"",SUMIFS('4W'!$I:$I,'4W'!$A:$A,'Apercu activites'!$A61,'4W'!$G:$G,'Apercu activites'!J$3:J$3))</f>
        <v/>
      </c>
      <c r="K61" s="63" t="str">
        <f>IF(SUMIFS('4W'!$N:$N,'4W'!$A:$A,'Apercu activites'!$A61,'4W'!$G:$G,'Apercu activites'!K$3:K$3)=0,"",SUMIFS('4W'!$N:$N,'4W'!$A:$A,'Apercu activites'!$A61,'4W'!$G:$G,'Apercu activites'!K$3:K$3))</f>
        <v/>
      </c>
      <c r="L61" s="63" t="str">
        <f>IF(SUMIFS('4W'!$I:$I,'4W'!$A:$A,'Apercu activites'!$A61,'4W'!$G:$G,'Apercu activites'!L$3:L$3)=0,"",SUMIFS('4W'!$I:$I,'4W'!$A:$A,'Apercu activites'!$A61,'4W'!$G:$G,'Apercu activites'!L$3:L$3))</f>
        <v/>
      </c>
      <c r="M61" s="63" t="str">
        <f>IF(SUMIFS('4W'!$N:$N,'4W'!$A:$A,'Apercu activites'!$A61,'4W'!$G:$G,'Apercu activites'!M$3:M$3)=0,"",SUMIFS('4W'!$N:$N,'4W'!$A:$A,'Apercu activites'!$A61,'4W'!$G:$G,'Apercu activites'!M$3:M$3))</f>
        <v/>
      </c>
      <c r="N61" s="63" t="str">
        <f>IF(SUMIFS('4W'!$I:$I,'4W'!$A:$A,'Apercu activites'!$A61,'4W'!$G:$G,'Apercu activites'!N$3:N$3)=0,"",SUMIFS('4W'!$I:$I,'4W'!$A:$A,'Apercu activites'!$A61,'4W'!$G:$G,'Apercu activites'!N$3:N$3))</f>
        <v/>
      </c>
      <c r="O61" s="63" t="str">
        <f>IF(SUMIFS('4W'!$N:$N,'4W'!$A:$A,'Apercu activites'!$A61,'4W'!$G:$G,'Apercu activites'!O$3:O$3)=0,"",SUMIFS('4W'!$N:$N,'4W'!$A:$A,'Apercu activites'!$A61,'4W'!$G:$G,'Apercu activites'!O$3:O$3))</f>
        <v/>
      </c>
      <c r="P61" s="63" t="str">
        <f>IF(SUMIFS('4W'!$I:$I,'4W'!$A:$A,'Apercu activites'!$A61,'4W'!$G:$G,'Apercu activites'!P$3:P$3)=0,"",SUMIFS('4W'!$I:$I,'4W'!$A:$A,'Apercu activites'!$A61,'4W'!$G:$G,'Apercu activites'!P$3:P$3))</f>
        <v/>
      </c>
      <c r="Q61" s="63" t="str">
        <f>IF(SUMIFS('4W'!$N:$N,'4W'!$A:$A,'Apercu activites'!$A61,'4W'!$G:$G,'Apercu activites'!Q$3:Q$3)=0,"",SUMIFS('4W'!$N:$N,'4W'!$A:$A,'Apercu activites'!$A61,'4W'!$G:$G,'Apercu activites'!Q$3:Q$3))</f>
        <v/>
      </c>
      <c r="R61" s="63" t="str">
        <f>IF(SUMIFS('4W'!$I:$I,'4W'!$A:$A,'Apercu activites'!$A61,'4W'!$G:$G,'Apercu activites'!R$3:R$3)=0,"",SUMIFS('4W'!$I:$I,'4W'!$A:$A,'Apercu activites'!$A61,'4W'!$G:$G,'Apercu activites'!R$3:R$3))</f>
        <v/>
      </c>
      <c r="S61" s="63" t="str">
        <f>IF(SUMIFS('4W'!$N:$N,'4W'!$A:$A,'Apercu activites'!$A61,'4W'!$G:$G,'Apercu activites'!S$3:S$3)=0,"",SUMIFS('4W'!$N:$N,'4W'!$A:$A,'Apercu activites'!$A61,'4W'!$G:$G,'Apercu activites'!S$3:S$3))</f>
        <v/>
      </c>
      <c r="T61" s="63" t="str">
        <f>IF(SUMIFS('4W'!$I:$I,'4W'!$A:$A,'Apercu activites'!$A61,'4W'!$G:$G,'Apercu activites'!T$3:T$3)=0,"",SUMIFS('4W'!$I:$I,'4W'!$A:$A,'Apercu activites'!$A61,'4W'!$G:$G,'Apercu activites'!T$3:T$3))</f>
        <v/>
      </c>
      <c r="U61" s="63" t="str">
        <f>IF(SUMIFS('4W'!$N:$N,'4W'!$A:$A,'Apercu activites'!$A61,'4W'!$G:$G,'Apercu activites'!U$3:U$3)=0,"",SUMIFS('4W'!$N:$N,'4W'!$A:$A,'Apercu activites'!$A61,'4W'!$G:$G,'Apercu activites'!U$3:U$3))</f>
        <v/>
      </c>
      <c r="V61" s="63" t="str">
        <f>IF(SUMIFS('4W'!$I:$I,'4W'!$A:$A,'Apercu activites'!$A61,'4W'!$G:$G,'Apercu activites'!V$3:V$3)=0,"",SUMIFS('4W'!$I:$I,'4W'!$A:$A,'Apercu activites'!$A61,'4W'!$G:$G,'Apercu activites'!V$3:V$3))</f>
        <v/>
      </c>
      <c r="W61" s="63" t="str">
        <f>IF(SUMIFS('4W'!$N:$N,'4W'!$A:$A,'Apercu activites'!$A61,'4W'!$G:$G,'Apercu activites'!W$3:W$3)=0,"",SUMIFS('4W'!$N:$N,'4W'!$A:$A,'Apercu activites'!$A61,'4W'!$G:$G,'Apercu activites'!W$3:W$3))</f>
        <v/>
      </c>
    </row>
    <row r="62" spans="1:23" x14ac:dyDescent="0.25">
      <c r="A62" s="33" t="s">
        <v>96</v>
      </c>
      <c r="B62" s="63">
        <f>IF(SUMIFS('4W'!$I:$I,'4W'!$A:$A,'Apercu activites'!$A62,'4W'!$G:$G,'Apercu activites'!B$3:B$3)=0,"",SUMIFS('4W'!$I:$I,'4W'!$A:$A,'Apercu activites'!$A62,'4W'!$G:$G,'Apercu activites'!B$3:B$3))</f>
        <v>1789</v>
      </c>
      <c r="C62" s="63">
        <f>IF(SUMIFS('4W'!$N:$N,'4W'!$A:$A,'Apercu activites'!$A62,'4W'!$G:$G,'Apercu activites'!C$3:C$3)=0,"",SUMIFS('4W'!$N:$N,'4W'!$A:$A,'Apercu activites'!$A62,'4W'!$G:$G,'Apercu activites'!C$3:C$3))</f>
        <v>1770</v>
      </c>
      <c r="D62" s="63">
        <f>IF(SUMIFS('4W'!$I:$I,'4W'!$A:$A,'Apercu activites'!$A62,'4W'!$G:$G,'Apercu activites'!D$3:D$3)=0,"",SUMIFS('4W'!$I:$I,'4W'!$A:$A,'Apercu activites'!$A62,'4W'!$G:$G,'Apercu activites'!D$3:D$3))</f>
        <v>4885</v>
      </c>
      <c r="E62" s="63">
        <f>IF(SUMIFS('4W'!$N:$N,'4W'!$A:$A,'Apercu activites'!$A62,'4W'!$G:$G,'Apercu activites'!E$3:E$3)=0,"",SUMIFS('4W'!$N:$N,'4W'!$A:$A,'Apercu activites'!$A62,'4W'!$G:$G,'Apercu activites'!E$3:E$3))</f>
        <v>4950</v>
      </c>
      <c r="F62" s="63" t="str">
        <f>IF(SUMIFS('4W'!$I:$I,'4W'!$A:$A,'Apercu activites'!$A62,'4W'!$G:$G,'Apercu activites'!F$3:F$3)=0,"",SUMIFS('4W'!$I:$I,'4W'!$A:$A,'Apercu activites'!$A62,'4W'!$G:$G,'Apercu activites'!F$3:F$3))</f>
        <v/>
      </c>
      <c r="G62" s="63" t="str">
        <f>IF(SUMIFS('4W'!$N:$N,'4W'!$A:$A,'Apercu activites'!$A62,'4W'!$G:$G,'Apercu activites'!G$3:G$3)=0,"",SUMIFS('4W'!$N:$N,'4W'!$A:$A,'Apercu activites'!$A62,'4W'!$G:$G,'Apercu activites'!G$3:G$3))</f>
        <v/>
      </c>
      <c r="H62" s="63" t="str">
        <f>IF(SUMIFS('4W'!$I:$I,'4W'!$A:$A,'Apercu activites'!$A62,'4W'!$G:$G,'Apercu activites'!H$3:H$3)=0,"",SUMIFS('4W'!$I:$I,'4W'!$A:$A,'Apercu activites'!$A62,'4W'!$G:$G,'Apercu activites'!H$3:H$3))</f>
        <v/>
      </c>
      <c r="I62" s="63" t="str">
        <f>IF(SUMIFS('4W'!$N:$N,'4W'!$A:$A,'Apercu activites'!$A62,'4W'!$G:$G,'Apercu activites'!I$3:I$3)=0,"",SUMIFS('4W'!$N:$N,'4W'!$A:$A,'Apercu activites'!$A62,'4W'!$G:$G,'Apercu activites'!I$3:I$3))</f>
        <v/>
      </c>
      <c r="J62" s="63" t="str">
        <f>IF(SUMIFS('4W'!$I:$I,'4W'!$A:$A,'Apercu activites'!$A62,'4W'!$G:$G,'Apercu activites'!J$3:J$3)=0,"",SUMIFS('4W'!$I:$I,'4W'!$A:$A,'Apercu activites'!$A62,'4W'!$G:$G,'Apercu activites'!J$3:J$3))</f>
        <v/>
      </c>
      <c r="K62" s="63" t="str">
        <f>IF(SUMIFS('4W'!$N:$N,'4W'!$A:$A,'Apercu activites'!$A62,'4W'!$G:$G,'Apercu activites'!K$3:K$3)=0,"",SUMIFS('4W'!$N:$N,'4W'!$A:$A,'Apercu activites'!$A62,'4W'!$G:$G,'Apercu activites'!K$3:K$3))</f>
        <v/>
      </c>
      <c r="L62" s="63">
        <f>IF(SUMIFS('4W'!$I:$I,'4W'!$A:$A,'Apercu activites'!$A62,'4W'!$G:$G,'Apercu activites'!L$3:L$3)=0,"",SUMIFS('4W'!$I:$I,'4W'!$A:$A,'Apercu activites'!$A62,'4W'!$G:$G,'Apercu activites'!L$3:L$3))</f>
        <v>2945</v>
      </c>
      <c r="M62" s="63">
        <f>IF(SUMIFS('4W'!$N:$N,'4W'!$A:$A,'Apercu activites'!$A62,'4W'!$G:$G,'Apercu activites'!M$3:M$3)=0,"",SUMIFS('4W'!$N:$N,'4W'!$A:$A,'Apercu activites'!$A62,'4W'!$G:$G,'Apercu activites'!M$3:M$3))</f>
        <v>2945</v>
      </c>
      <c r="N62" s="63" t="str">
        <f>IF(SUMIFS('4W'!$I:$I,'4W'!$A:$A,'Apercu activites'!$A62,'4W'!$G:$G,'Apercu activites'!N$3:N$3)=0,"",SUMIFS('4W'!$I:$I,'4W'!$A:$A,'Apercu activites'!$A62,'4W'!$G:$G,'Apercu activites'!N$3:N$3))</f>
        <v/>
      </c>
      <c r="O62" s="63" t="str">
        <f>IF(SUMIFS('4W'!$N:$N,'4W'!$A:$A,'Apercu activites'!$A62,'4W'!$G:$G,'Apercu activites'!O$3:O$3)=0,"",SUMIFS('4W'!$N:$N,'4W'!$A:$A,'Apercu activites'!$A62,'4W'!$G:$G,'Apercu activites'!O$3:O$3))</f>
        <v/>
      </c>
      <c r="P62" s="63" t="str">
        <f>IF(SUMIFS('4W'!$I:$I,'4W'!$A:$A,'Apercu activites'!$A62,'4W'!$G:$G,'Apercu activites'!P$3:P$3)=0,"",SUMIFS('4W'!$I:$I,'4W'!$A:$A,'Apercu activites'!$A62,'4W'!$G:$G,'Apercu activites'!P$3:P$3))</f>
        <v/>
      </c>
      <c r="Q62" s="63" t="str">
        <f>IF(SUMIFS('4W'!$N:$N,'4W'!$A:$A,'Apercu activites'!$A62,'4W'!$G:$G,'Apercu activites'!Q$3:Q$3)=0,"",SUMIFS('4W'!$N:$N,'4W'!$A:$A,'Apercu activites'!$A62,'4W'!$G:$G,'Apercu activites'!Q$3:Q$3))</f>
        <v/>
      </c>
      <c r="R62" s="63" t="str">
        <f>IF(SUMIFS('4W'!$I:$I,'4W'!$A:$A,'Apercu activites'!$A62,'4W'!$G:$G,'Apercu activites'!R$3:R$3)=0,"",SUMIFS('4W'!$I:$I,'4W'!$A:$A,'Apercu activites'!$A62,'4W'!$G:$G,'Apercu activites'!R$3:R$3))</f>
        <v/>
      </c>
      <c r="S62" s="63" t="str">
        <f>IF(SUMIFS('4W'!$N:$N,'4W'!$A:$A,'Apercu activites'!$A62,'4W'!$G:$G,'Apercu activites'!S$3:S$3)=0,"",SUMIFS('4W'!$N:$N,'4W'!$A:$A,'Apercu activites'!$A62,'4W'!$G:$G,'Apercu activites'!S$3:S$3))</f>
        <v/>
      </c>
      <c r="T62" s="63">
        <f>IF(SUMIFS('4W'!$I:$I,'4W'!$A:$A,'Apercu activites'!$A62,'4W'!$G:$G,'Apercu activites'!T$3:T$3)=0,"",SUMIFS('4W'!$I:$I,'4W'!$A:$A,'Apercu activites'!$A62,'4W'!$G:$G,'Apercu activites'!T$3:T$3))</f>
        <v>1020</v>
      </c>
      <c r="U62" s="63">
        <f>IF(SUMIFS('4W'!$N:$N,'4W'!$A:$A,'Apercu activites'!$A62,'4W'!$G:$G,'Apercu activites'!U$3:U$3)=0,"",SUMIFS('4W'!$N:$N,'4W'!$A:$A,'Apercu activites'!$A62,'4W'!$G:$G,'Apercu activites'!U$3:U$3))</f>
        <v>1020</v>
      </c>
      <c r="V62" s="63" t="str">
        <f>IF(SUMIFS('4W'!$I:$I,'4W'!$A:$A,'Apercu activites'!$A62,'4W'!$G:$G,'Apercu activites'!V$3:V$3)=0,"",SUMIFS('4W'!$I:$I,'4W'!$A:$A,'Apercu activites'!$A62,'4W'!$G:$G,'Apercu activites'!V$3:V$3))</f>
        <v/>
      </c>
      <c r="W62" s="63" t="str">
        <f>IF(SUMIFS('4W'!$N:$N,'4W'!$A:$A,'Apercu activites'!$A62,'4W'!$G:$G,'Apercu activites'!W$3:W$3)=0,"",SUMIFS('4W'!$N:$N,'4W'!$A:$A,'Apercu activites'!$A62,'4W'!$G:$G,'Apercu activites'!W$3:W$3))</f>
        <v/>
      </c>
    </row>
    <row r="63" spans="1:23" x14ac:dyDescent="0.25">
      <c r="A63" s="33" t="s">
        <v>2065</v>
      </c>
      <c r="B63" s="63" t="str">
        <f>IF(SUMIFS('4W'!$I:$I,'4W'!$A:$A,'Apercu activites'!$A63,'4W'!$G:$G,'Apercu activites'!B$3:B$3)=0,"",SUMIFS('4W'!$I:$I,'4W'!$A:$A,'Apercu activites'!$A63,'4W'!$G:$G,'Apercu activites'!B$3:B$3))</f>
        <v/>
      </c>
      <c r="C63" s="63" t="str">
        <f>IF(SUMIFS('4W'!$N:$N,'4W'!$A:$A,'Apercu activites'!$A63,'4W'!$G:$G,'Apercu activites'!C$3:C$3)=0,"",SUMIFS('4W'!$N:$N,'4W'!$A:$A,'Apercu activites'!$A63,'4W'!$G:$G,'Apercu activites'!C$3:C$3))</f>
        <v/>
      </c>
      <c r="D63" s="63" t="str">
        <f>IF(SUMIFS('4W'!$I:$I,'4W'!$A:$A,'Apercu activites'!$A63,'4W'!$G:$G,'Apercu activites'!D$3:D$3)=0,"",SUMIFS('4W'!$I:$I,'4W'!$A:$A,'Apercu activites'!$A63,'4W'!$G:$G,'Apercu activites'!D$3:D$3))</f>
        <v/>
      </c>
      <c r="E63" s="63">
        <f>IF(SUMIFS('4W'!$N:$N,'4W'!$A:$A,'Apercu activites'!$A63,'4W'!$G:$G,'Apercu activites'!E$3:E$3)=0,"",SUMIFS('4W'!$N:$N,'4W'!$A:$A,'Apercu activites'!$A63,'4W'!$G:$G,'Apercu activites'!E$3:E$3))</f>
        <v>9530</v>
      </c>
      <c r="F63" s="63" t="str">
        <f>IF(SUMIFS('4W'!$I:$I,'4W'!$A:$A,'Apercu activites'!$A63,'4W'!$G:$G,'Apercu activites'!F$3:F$3)=0,"",SUMIFS('4W'!$I:$I,'4W'!$A:$A,'Apercu activites'!$A63,'4W'!$G:$G,'Apercu activites'!F$3:F$3))</f>
        <v/>
      </c>
      <c r="G63" s="63" t="str">
        <f>IF(SUMIFS('4W'!$N:$N,'4W'!$A:$A,'Apercu activites'!$A63,'4W'!$G:$G,'Apercu activites'!G$3:G$3)=0,"",SUMIFS('4W'!$N:$N,'4W'!$A:$A,'Apercu activites'!$A63,'4W'!$G:$G,'Apercu activites'!G$3:G$3))</f>
        <v/>
      </c>
      <c r="H63" s="63">
        <f>IF(SUMIFS('4W'!$I:$I,'4W'!$A:$A,'Apercu activites'!$A63,'4W'!$G:$G,'Apercu activites'!H$3:H$3)=0,"",SUMIFS('4W'!$I:$I,'4W'!$A:$A,'Apercu activites'!$A63,'4W'!$G:$G,'Apercu activites'!H$3:H$3))</f>
        <v>19060</v>
      </c>
      <c r="I63" s="63">
        <f>IF(SUMIFS('4W'!$N:$N,'4W'!$A:$A,'Apercu activites'!$A63,'4W'!$G:$G,'Apercu activites'!I$3:I$3)=0,"",SUMIFS('4W'!$N:$N,'4W'!$A:$A,'Apercu activites'!$A63,'4W'!$G:$G,'Apercu activites'!I$3:I$3))</f>
        <v>9530</v>
      </c>
      <c r="J63" s="63" t="str">
        <f>IF(SUMIFS('4W'!$I:$I,'4W'!$A:$A,'Apercu activites'!$A63,'4W'!$G:$G,'Apercu activites'!J$3:J$3)=0,"",SUMIFS('4W'!$I:$I,'4W'!$A:$A,'Apercu activites'!$A63,'4W'!$G:$G,'Apercu activites'!J$3:J$3))</f>
        <v/>
      </c>
      <c r="K63" s="63" t="str">
        <f>IF(SUMIFS('4W'!$N:$N,'4W'!$A:$A,'Apercu activites'!$A63,'4W'!$G:$G,'Apercu activites'!K$3:K$3)=0,"",SUMIFS('4W'!$N:$N,'4W'!$A:$A,'Apercu activites'!$A63,'4W'!$G:$G,'Apercu activites'!K$3:K$3))</f>
        <v/>
      </c>
      <c r="L63" s="63" t="str">
        <f>IF(SUMIFS('4W'!$I:$I,'4W'!$A:$A,'Apercu activites'!$A63,'4W'!$G:$G,'Apercu activites'!L$3:L$3)=0,"",SUMIFS('4W'!$I:$I,'4W'!$A:$A,'Apercu activites'!$A63,'4W'!$G:$G,'Apercu activites'!L$3:L$3))</f>
        <v/>
      </c>
      <c r="M63" s="63" t="str">
        <f>IF(SUMIFS('4W'!$N:$N,'4W'!$A:$A,'Apercu activites'!$A63,'4W'!$G:$G,'Apercu activites'!M$3:M$3)=0,"",SUMIFS('4W'!$N:$N,'4W'!$A:$A,'Apercu activites'!$A63,'4W'!$G:$G,'Apercu activites'!M$3:M$3))</f>
        <v/>
      </c>
      <c r="N63" s="63" t="str">
        <f>IF(SUMIFS('4W'!$I:$I,'4W'!$A:$A,'Apercu activites'!$A63,'4W'!$G:$G,'Apercu activites'!N$3:N$3)=0,"",SUMIFS('4W'!$I:$I,'4W'!$A:$A,'Apercu activites'!$A63,'4W'!$G:$G,'Apercu activites'!N$3:N$3))</f>
        <v/>
      </c>
      <c r="O63" s="63" t="str">
        <f>IF(SUMIFS('4W'!$N:$N,'4W'!$A:$A,'Apercu activites'!$A63,'4W'!$G:$G,'Apercu activites'!O$3:O$3)=0,"",SUMIFS('4W'!$N:$N,'4W'!$A:$A,'Apercu activites'!$A63,'4W'!$G:$G,'Apercu activites'!O$3:O$3))</f>
        <v/>
      </c>
      <c r="P63" s="63" t="str">
        <f>IF(SUMIFS('4W'!$I:$I,'4W'!$A:$A,'Apercu activites'!$A63,'4W'!$G:$G,'Apercu activites'!P$3:P$3)=0,"",SUMIFS('4W'!$I:$I,'4W'!$A:$A,'Apercu activites'!$A63,'4W'!$G:$G,'Apercu activites'!P$3:P$3))</f>
        <v/>
      </c>
      <c r="Q63" s="63" t="str">
        <f>IF(SUMIFS('4W'!$N:$N,'4W'!$A:$A,'Apercu activites'!$A63,'4W'!$G:$G,'Apercu activites'!Q$3:Q$3)=0,"",SUMIFS('4W'!$N:$N,'4W'!$A:$A,'Apercu activites'!$A63,'4W'!$G:$G,'Apercu activites'!Q$3:Q$3))</f>
        <v/>
      </c>
      <c r="R63" s="63" t="str">
        <f>IF(SUMIFS('4W'!$I:$I,'4W'!$A:$A,'Apercu activites'!$A63,'4W'!$G:$G,'Apercu activites'!R$3:R$3)=0,"",SUMIFS('4W'!$I:$I,'4W'!$A:$A,'Apercu activites'!$A63,'4W'!$G:$G,'Apercu activites'!R$3:R$3))</f>
        <v/>
      </c>
      <c r="S63" s="63" t="str">
        <f>IF(SUMIFS('4W'!$N:$N,'4W'!$A:$A,'Apercu activites'!$A63,'4W'!$G:$G,'Apercu activites'!S$3:S$3)=0,"",SUMIFS('4W'!$N:$N,'4W'!$A:$A,'Apercu activites'!$A63,'4W'!$G:$G,'Apercu activites'!S$3:S$3))</f>
        <v/>
      </c>
      <c r="T63" s="63">
        <f>IF(SUMIFS('4W'!$I:$I,'4W'!$A:$A,'Apercu activites'!$A63,'4W'!$G:$G,'Apercu activites'!T$3:T$3)=0,"",SUMIFS('4W'!$I:$I,'4W'!$A:$A,'Apercu activites'!$A63,'4W'!$G:$G,'Apercu activites'!T$3:T$3))</f>
        <v>953</v>
      </c>
      <c r="U63" s="63">
        <f>IF(SUMIFS('4W'!$N:$N,'4W'!$A:$A,'Apercu activites'!$A63,'4W'!$G:$G,'Apercu activites'!U$3:U$3)=0,"",SUMIFS('4W'!$N:$N,'4W'!$A:$A,'Apercu activites'!$A63,'4W'!$G:$G,'Apercu activites'!U$3:U$3))</f>
        <v>9530</v>
      </c>
      <c r="V63" s="63" t="str">
        <f>IF(SUMIFS('4W'!$I:$I,'4W'!$A:$A,'Apercu activites'!$A63,'4W'!$G:$G,'Apercu activites'!V$3:V$3)=0,"",SUMIFS('4W'!$I:$I,'4W'!$A:$A,'Apercu activites'!$A63,'4W'!$G:$G,'Apercu activites'!V$3:V$3))</f>
        <v/>
      </c>
      <c r="W63" s="63" t="str">
        <f>IF(SUMIFS('4W'!$N:$N,'4W'!$A:$A,'Apercu activites'!$A63,'4W'!$G:$G,'Apercu activites'!W$3:W$3)=0,"",SUMIFS('4W'!$N:$N,'4W'!$A:$A,'Apercu activites'!$A63,'4W'!$G:$G,'Apercu activites'!W$3:W$3))</f>
        <v/>
      </c>
    </row>
    <row r="64" spans="1:23" x14ac:dyDescent="0.25">
      <c r="A64" s="33" t="s">
        <v>1078</v>
      </c>
      <c r="B64" s="63">
        <f>IF(SUMIFS('4W'!$I:$I,'4W'!$A:$A,'Apercu activites'!$A64,'4W'!$G:$G,'Apercu activites'!B$3:B$3)=0,"",SUMIFS('4W'!$I:$I,'4W'!$A:$A,'Apercu activites'!$A64,'4W'!$G:$G,'Apercu activites'!B$3:B$3))</f>
        <v>16</v>
      </c>
      <c r="C64" s="63">
        <f>IF(SUMIFS('4W'!$N:$N,'4W'!$A:$A,'Apercu activites'!$A64,'4W'!$G:$G,'Apercu activites'!C$3:C$3)=0,"",SUMIFS('4W'!$N:$N,'4W'!$A:$A,'Apercu activites'!$A64,'4W'!$G:$G,'Apercu activites'!C$3:C$3))</f>
        <v>2730</v>
      </c>
      <c r="D64" s="63">
        <f>IF(SUMIFS('4W'!$I:$I,'4W'!$A:$A,'Apercu activites'!$A64,'4W'!$G:$G,'Apercu activites'!D$3:D$3)=0,"",SUMIFS('4W'!$I:$I,'4W'!$A:$A,'Apercu activites'!$A64,'4W'!$G:$G,'Apercu activites'!D$3:D$3))</f>
        <v>20</v>
      </c>
      <c r="E64" s="63">
        <f>IF(SUMIFS('4W'!$N:$N,'4W'!$A:$A,'Apercu activites'!$A64,'4W'!$G:$G,'Apercu activites'!E$3:E$3)=0,"",SUMIFS('4W'!$N:$N,'4W'!$A:$A,'Apercu activites'!$A64,'4W'!$G:$G,'Apercu activites'!E$3:E$3))</f>
        <v>2644</v>
      </c>
      <c r="F64" s="63" t="str">
        <f>IF(SUMIFS('4W'!$I:$I,'4W'!$A:$A,'Apercu activites'!$A64,'4W'!$G:$G,'Apercu activites'!F$3:F$3)=0,"",SUMIFS('4W'!$I:$I,'4W'!$A:$A,'Apercu activites'!$A64,'4W'!$G:$G,'Apercu activites'!F$3:F$3))</f>
        <v/>
      </c>
      <c r="G64" s="63" t="str">
        <f>IF(SUMIFS('4W'!$N:$N,'4W'!$A:$A,'Apercu activites'!$A64,'4W'!$G:$G,'Apercu activites'!G$3:G$3)=0,"",SUMIFS('4W'!$N:$N,'4W'!$A:$A,'Apercu activites'!$A64,'4W'!$G:$G,'Apercu activites'!G$3:G$3))</f>
        <v/>
      </c>
      <c r="H64" s="63">
        <f>IF(SUMIFS('4W'!$I:$I,'4W'!$A:$A,'Apercu activites'!$A64,'4W'!$G:$G,'Apercu activites'!H$3:H$3)=0,"",SUMIFS('4W'!$I:$I,'4W'!$A:$A,'Apercu activites'!$A64,'4W'!$G:$G,'Apercu activites'!H$3:H$3))</f>
        <v>6</v>
      </c>
      <c r="I64" s="63">
        <f>IF(SUMIFS('4W'!$N:$N,'4W'!$A:$A,'Apercu activites'!$A64,'4W'!$G:$G,'Apercu activites'!I$3:I$3)=0,"",SUMIFS('4W'!$N:$N,'4W'!$A:$A,'Apercu activites'!$A64,'4W'!$G:$G,'Apercu activites'!I$3:I$3))</f>
        <v>1408</v>
      </c>
      <c r="J64" s="63" t="str">
        <f>IF(SUMIFS('4W'!$I:$I,'4W'!$A:$A,'Apercu activites'!$A64,'4W'!$G:$G,'Apercu activites'!J$3:J$3)=0,"",SUMIFS('4W'!$I:$I,'4W'!$A:$A,'Apercu activites'!$A64,'4W'!$G:$G,'Apercu activites'!J$3:J$3))</f>
        <v/>
      </c>
      <c r="K64" s="63" t="str">
        <f>IF(SUMIFS('4W'!$N:$N,'4W'!$A:$A,'Apercu activites'!$A64,'4W'!$G:$G,'Apercu activites'!K$3:K$3)=0,"",SUMIFS('4W'!$N:$N,'4W'!$A:$A,'Apercu activites'!$A64,'4W'!$G:$G,'Apercu activites'!K$3:K$3))</f>
        <v/>
      </c>
      <c r="L64" s="63" t="str">
        <f>IF(SUMIFS('4W'!$I:$I,'4W'!$A:$A,'Apercu activites'!$A64,'4W'!$G:$G,'Apercu activites'!L$3:L$3)=0,"",SUMIFS('4W'!$I:$I,'4W'!$A:$A,'Apercu activites'!$A64,'4W'!$G:$G,'Apercu activites'!L$3:L$3))</f>
        <v/>
      </c>
      <c r="M64" s="63" t="str">
        <f>IF(SUMIFS('4W'!$N:$N,'4W'!$A:$A,'Apercu activites'!$A64,'4W'!$G:$G,'Apercu activites'!M$3:M$3)=0,"",SUMIFS('4W'!$N:$N,'4W'!$A:$A,'Apercu activites'!$A64,'4W'!$G:$G,'Apercu activites'!M$3:M$3))</f>
        <v/>
      </c>
      <c r="N64" s="63" t="str">
        <f>IF(SUMIFS('4W'!$I:$I,'4W'!$A:$A,'Apercu activites'!$A64,'4W'!$G:$G,'Apercu activites'!N$3:N$3)=0,"",SUMIFS('4W'!$I:$I,'4W'!$A:$A,'Apercu activites'!$A64,'4W'!$G:$G,'Apercu activites'!N$3:N$3))</f>
        <v/>
      </c>
      <c r="O64" s="63" t="str">
        <f>IF(SUMIFS('4W'!$N:$N,'4W'!$A:$A,'Apercu activites'!$A64,'4W'!$G:$G,'Apercu activites'!O$3:O$3)=0,"",SUMIFS('4W'!$N:$N,'4W'!$A:$A,'Apercu activites'!$A64,'4W'!$G:$G,'Apercu activites'!O$3:O$3))</f>
        <v/>
      </c>
      <c r="P64" s="63" t="str">
        <f>IF(SUMIFS('4W'!$I:$I,'4W'!$A:$A,'Apercu activites'!$A64,'4W'!$G:$G,'Apercu activites'!P$3:P$3)=0,"",SUMIFS('4W'!$I:$I,'4W'!$A:$A,'Apercu activites'!$A64,'4W'!$G:$G,'Apercu activites'!P$3:P$3))</f>
        <v/>
      </c>
      <c r="Q64" s="63" t="str">
        <f>IF(SUMIFS('4W'!$N:$N,'4W'!$A:$A,'Apercu activites'!$A64,'4W'!$G:$G,'Apercu activites'!Q$3:Q$3)=0,"",SUMIFS('4W'!$N:$N,'4W'!$A:$A,'Apercu activites'!$A64,'4W'!$G:$G,'Apercu activites'!Q$3:Q$3))</f>
        <v/>
      </c>
      <c r="R64" s="63" t="str">
        <f>IF(SUMIFS('4W'!$I:$I,'4W'!$A:$A,'Apercu activites'!$A64,'4W'!$G:$G,'Apercu activites'!R$3:R$3)=0,"",SUMIFS('4W'!$I:$I,'4W'!$A:$A,'Apercu activites'!$A64,'4W'!$G:$G,'Apercu activites'!R$3:R$3))</f>
        <v/>
      </c>
      <c r="S64" s="63" t="str">
        <f>IF(SUMIFS('4W'!$N:$N,'4W'!$A:$A,'Apercu activites'!$A64,'4W'!$G:$G,'Apercu activites'!S$3:S$3)=0,"",SUMIFS('4W'!$N:$N,'4W'!$A:$A,'Apercu activites'!$A64,'4W'!$G:$G,'Apercu activites'!S$3:S$3))</f>
        <v/>
      </c>
      <c r="T64" s="63" t="str">
        <f>IF(SUMIFS('4W'!$I:$I,'4W'!$A:$A,'Apercu activites'!$A64,'4W'!$G:$G,'Apercu activites'!T$3:T$3)=0,"",SUMIFS('4W'!$I:$I,'4W'!$A:$A,'Apercu activites'!$A64,'4W'!$G:$G,'Apercu activites'!T$3:T$3))</f>
        <v/>
      </c>
      <c r="U64" s="63" t="str">
        <f>IF(SUMIFS('4W'!$N:$N,'4W'!$A:$A,'Apercu activites'!$A64,'4W'!$G:$G,'Apercu activites'!U$3:U$3)=0,"",SUMIFS('4W'!$N:$N,'4W'!$A:$A,'Apercu activites'!$A64,'4W'!$G:$G,'Apercu activites'!U$3:U$3))</f>
        <v/>
      </c>
      <c r="V64" s="63" t="str">
        <f>IF(SUMIFS('4W'!$I:$I,'4W'!$A:$A,'Apercu activites'!$A64,'4W'!$G:$G,'Apercu activites'!V$3:V$3)=0,"",SUMIFS('4W'!$I:$I,'4W'!$A:$A,'Apercu activites'!$A64,'4W'!$G:$G,'Apercu activites'!V$3:V$3))</f>
        <v/>
      </c>
      <c r="W64" s="63" t="str">
        <f>IF(SUMIFS('4W'!$N:$N,'4W'!$A:$A,'Apercu activites'!$A64,'4W'!$G:$G,'Apercu activites'!W$3:W$3)=0,"",SUMIFS('4W'!$N:$N,'4W'!$A:$A,'Apercu activites'!$A64,'4W'!$G:$G,'Apercu activites'!W$3:W$3))</f>
        <v/>
      </c>
    </row>
    <row r="65" spans="1:23" x14ac:dyDescent="0.25">
      <c r="A65" s="33" t="s">
        <v>1982</v>
      </c>
      <c r="B65" s="63">
        <f>IF(SUMIFS('4W'!$I:$I,'4W'!$A:$A,'Apercu activites'!$A65,'4W'!$G:$G,'Apercu activites'!B$3:B$3)=0,"",SUMIFS('4W'!$I:$I,'4W'!$A:$A,'Apercu activites'!$A65,'4W'!$G:$G,'Apercu activites'!B$3:B$3))</f>
        <v>5000</v>
      </c>
      <c r="C65" s="63">
        <f>IF(SUMIFS('4W'!$N:$N,'4W'!$A:$A,'Apercu activites'!$A65,'4W'!$G:$G,'Apercu activites'!C$3:C$3)=0,"",SUMIFS('4W'!$N:$N,'4W'!$A:$A,'Apercu activites'!$A65,'4W'!$G:$G,'Apercu activites'!C$3:C$3))</f>
        <v>5000</v>
      </c>
      <c r="D65" s="63" t="str">
        <f>IF(SUMIFS('4W'!$I:$I,'4W'!$A:$A,'Apercu activites'!$A65,'4W'!$G:$G,'Apercu activites'!D$3:D$3)=0,"",SUMIFS('4W'!$I:$I,'4W'!$A:$A,'Apercu activites'!$A65,'4W'!$G:$G,'Apercu activites'!D$3:D$3))</f>
        <v/>
      </c>
      <c r="E65" s="63" t="str">
        <f>IF(SUMIFS('4W'!$N:$N,'4W'!$A:$A,'Apercu activites'!$A65,'4W'!$G:$G,'Apercu activites'!E$3:E$3)=0,"",SUMIFS('4W'!$N:$N,'4W'!$A:$A,'Apercu activites'!$A65,'4W'!$G:$G,'Apercu activites'!E$3:E$3))</f>
        <v/>
      </c>
      <c r="F65" s="63" t="str">
        <f>IF(SUMIFS('4W'!$I:$I,'4W'!$A:$A,'Apercu activites'!$A65,'4W'!$G:$G,'Apercu activites'!F$3:F$3)=0,"",SUMIFS('4W'!$I:$I,'4W'!$A:$A,'Apercu activites'!$A65,'4W'!$G:$G,'Apercu activites'!F$3:F$3))</f>
        <v/>
      </c>
      <c r="G65" s="63" t="str">
        <f>IF(SUMIFS('4W'!$N:$N,'4W'!$A:$A,'Apercu activites'!$A65,'4W'!$G:$G,'Apercu activites'!G$3:G$3)=0,"",SUMIFS('4W'!$N:$N,'4W'!$A:$A,'Apercu activites'!$A65,'4W'!$G:$G,'Apercu activites'!G$3:G$3))</f>
        <v/>
      </c>
      <c r="H65" s="63" t="str">
        <f>IF(SUMIFS('4W'!$I:$I,'4W'!$A:$A,'Apercu activites'!$A65,'4W'!$G:$G,'Apercu activites'!H$3:H$3)=0,"",SUMIFS('4W'!$I:$I,'4W'!$A:$A,'Apercu activites'!$A65,'4W'!$G:$G,'Apercu activites'!H$3:H$3))</f>
        <v/>
      </c>
      <c r="I65" s="63" t="str">
        <f>IF(SUMIFS('4W'!$N:$N,'4W'!$A:$A,'Apercu activites'!$A65,'4W'!$G:$G,'Apercu activites'!I$3:I$3)=0,"",SUMIFS('4W'!$N:$N,'4W'!$A:$A,'Apercu activites'!$A65,'4W'!$G:$G,'Apercu activites'!I$3:I$3))</f>
        <v/>
      </c>
      <c r="J65" s="63" t="str">
        <f>IF(SUMIFS('4W'!$I:$I,'4W'!$A:$A,'Apercu activites'!$A65,'4W'!$G:$G,'Apercu activites'!J$3:J$3)=0,"",SUMIFS('4W'!$I:$I,'4W'!$A:$A,'Apercu activites'!$A65,'4W'!$G:$G,'Apercu activites'!J$3:J$3))</f>
        <v/>
      </c>
      <c r="K65" s="63" t="str">
        <f>IF(SUMIFS('4W'!$N:$N,'4W'!$A:$A,'Apercu activites'!$A65,'4W'!$G:$G,'Apercu activites'!K$3:K$3)=0,"",SUMIFS('4W'!$N:$N,'4W'!$A:$A,'Apercu activites'!$A65,'4W'!$G:$G,'Apercu activites'!K$3:K$3))</f>
        <v/>
      </c>
      <c r="L65" s="63" t="str">
        <f>IF(SUMIFS('4W'!$I:$I,'4W'!$A:$A,'Apercu activites'!$A65,'4W'!$G:$G,'Apercu activites'!L$3:L$3)=0,"",SUMIFS('4W'!$I:$I,'4W'!$A:$A,'Apercu activites'!$A65,'4W'!$G:$G,'Apercu activites'!L$3:L$3))</f>
        <v/>
      </c>
      <c r="M65" s="63" t="str">
        <f>IF(SUMIFS('4W'!$N:$N,'4W'!$A:$A,'Apercu activites'!$A65,'4W'!$G:$G,'Apercu activites'!M$3:M$3)=0,"",SUMIFS('4W'!$N:$N,'4W'!$A:$A,'Apercu activites'!$A65,'4W'!$G:$G,'Apercu activites'!M$3:M$3))</f>
        <v/>
      </c>
      <c r="N65" s="63" t="str">
        <f>IF(SUMIFS('4W'!$I:$I,'4W'!$A:$A,'Apercu activites'!$A65,'4W'!$G:$G,'Apercu activites'!N$3:N$3)=0,"",SUMIFS('4W'!$I:$I,'4W'!$A:$A,'Apercu activites'!$A65,'4W'!$G:$G,'Apercu activites'!N$3:N$3))</f>
        <v/>
      </c>
      <c r="O65" s="63" t="str">
        <f>IF(SUMIFS('4W'!$N:$N,'4W'!$A:$A,'Apercu activites'!$A65,'4W'!$G:$G,'Apercu activites'!O$3:O$3)=0,"",SUMIFS('4W'!$N:$N,'4W'!$A:$A,'Apercu activites'!$A65,'4W'!$G:$G,'Apercu activites'!O$3:O$3))</f>
        <v/>
      </c>
      <c r="P65" s="63" t="str">
        <f>IF(SUMIFS('4W'!$I:$I,'4W'!$A:$A,'Apercu activites'!$A65,'4W'!$G:$G,'Apercu activites'!P$3:P$3)=0,"",SUMIFS('4W'!$I:$I,'4W'!$A:$A,'Apercu activites'!$A65,'4W'!$G:$G,'Apercu activites'!P$3:P$3))</f>
        <v/>
      </c>
      <c r="Q65" s="63" t="str">
        <f>IF(SUMIFS('4W'!$N:$N,'4W'!$A:$A,'Apercu activites'!$A65,'4W'!$G:$G,'Apercu activites'!Q$3:Q$3)=0,"",SUMIFS('4W'!$N:$N,'4W'!$A:$A,'Apercu activites'!$A65,'4W'!$G:$G,'Apercu activites'!Q$3:Q$3))</f>
        <v/>
      </c>
      <c r="R65" s="63" t="str">
        <f>IF(SUMIFS('4W'!$I:$I,'4W'!$A:$A,'Apercu activites'!$A65,'4W'!$G:$G,'Apercu activites'!R$3:R$3)=0,"",SUMIFS('4W'!$I:$I,'4W'!$A:$A,'Apercu activites'!$A65,'4W'!$G:$G,'Apercu activites'!R$3:R$3))</f>
        <v/>
      </c>
      <c r="S65" s="63" t="str">
        <f>IF(SUMIFS('4W'!$N:$N,'4W'!$A:$A,'Apercu activites'!$A65,'4W'!$G:$G,'Apercu activites'!S$3:S$3)=0,"",SUMIFS('4W'!$N:$N,'4W'!$A:$A,'Apercu activites'!$A65,'4W'!$G:$G,'Apercu activites'!S$3:S$3))</f>
        <v/>
      </c>
      <c r="T65" s="63" t="str">
        <f>IF(SUMIFS('4W'!$I:$I,'4W'!$A:$A,'Apercu activites'!$A65,'4W'!$G:$G,'Apercu activites'!T$3:T$3)=0,"",SUMIFS('4W'!$I:$I,'4W'!$A:$A,'Apercu activites'!$A65,'4W'!$G:$G,'Apercu activites'!T$3:T$3))</f>
        <v/>
      </c>
      <c r="U65" s="63" t="str">
        <f>IF(SUMIFS('4W'!$N:$N,'4W'!$A:$A,'Apercu activites'!$A65,'4W'!$G:$G,'Apercu activites'!U$3:U$3)=0,"",SUMIFS('4W'!$N:$N,'4W'!$A:$A,'Apercu activites'!$A65,'4W'!$G:$G,'Apercu activites'!U$3:U$3))</f>
        <v/>
      </c>
      <c r="V65" s="63" t="str">
        <f>IF(SUMIFS('4W'!$I:$I,'4W'!$A:$A,'Apercu activites'!$A65,'4W'!$G:$G,'Apercu activites'!V$3:V$3)=0,"",SUMIFS('4W'!$I:$I,'4W'!$A:$A,'Apercu activites'!$A65,'4W'!$G:$G,'Apercu activites'!V$3:V$3))</f>
        <v/>
      </c>
      <c r="W65" s="63" t="str">
        <f>IF(SUMIFS('4W'!$N:$N,'4W'!$A:$A,'Apercu activites'!$A65,'4W'!$G:$G,'Apercu activites'!W$3:W$3)=0,"",SUMIFS('4W'!$N:$N,'4W'!$A:$A,'Apercu activites'!$A65,'4W'!$G:$G,'Apercu activites'!W$3:W$3))</f>
        <v/>
      </c>
    </row>
    <row r="66" spans="1:23" x14ac:dyDescent="0.25">
      <c r="A66" s="33" t="s">
        <v>2190</v>
      </c>
      <c r="B66" s="63">
        <f>IF(SUMIFS('4W'!$I:$I,'4W'!$A:$A,'Apercu activites'!$A66,'4W'!$G:$G,'Apercu activites'!B$3:B$3)=0,"",SUMIFS('4W'!$I:$I,'4W'!$A:$A,'Apercu activites'!$A66,'4W'!$G:$G,'Apercu activites'!B$3:B$3))</f>
        <v>30</v>
      </c>
      <c r="C66" s="63">
        <f>IF(SUMIFS('4W'!$N:$N,'4W'!$A:$A,'Apercu activites'!$A66,'4W'!$G:$G,'Apercu activites'!C$3:C$3)=0,"",SUMIFS('4W'!$N:$N,'4W'!$A:$A,'Apercu activites'!$A66,'4W'!$G:$G,'Apercu activites'!C$3:C$3))</f>
        <v>30</v>
      </c>
      <c r="D66" s="63" t="str">
        <f>IF(SUMIFS('4W'!$I:$I,'4W'!$A:$A,'Apercu activites'!$A66,'4W'!$G:$G,'Apercu activites'!D$3:D$3)=0,"",SUMIFS('4W'!$I:$I,'4W'!$A:$A,'Apercu activites'!$A66,'4W'!$G:$G,'Apercu activites'!D$3:D$3))</f>
        <v/>
      </c>
      <c r="E66" s="63" t="str">
        <f>IF(SUMIFS('4W'!$N:$N,'4W'!$A:$A,'Apercu activites'!$A66,'4W'!$G:$G,'Apercu activites'!E$3:E$3)=0,"",SUMIFS('4W'!$N:$N,'4W'!$A:$A,'Apercu activites'!$A66,'4W'!$G:$G,'Apercu activites'!E$3:E$3))</f>
        <v/>
      </c>
      <c r="F66" s="63" t="str">
        <f>IF(SUMIFS('4W'!$I:$I,'4W'!$A:$A,'Apercu activites'!$A66,'4W'!$G:$G,'Apercu activites'!F$3:F$3)=0,"",SUMIFS('4W'!$I:$I,'4W'!$A:$A,'Apercu activites'!$A66,'4W'!$G:$G,'Apercu activites'!F$3:F$3))</f>
        <v/>
      </c>
      <c r="G66" s="63" t="str">
        <f>IF(SUMIFS('4W'!$N:$N,'4W'!$A:$A,'Apercu activites'!$A66,'4W'!$G:$G,'Apercu activites'!G$3:G$3)=0,"",SUMIFS('4W'!$N:$N,'4W'!$A:$A,'Apercu activites'!$A66,'4W'!$G:$G,'Apercu activites'!G$3:G$3))</f>
        <v/>
      </c>
      <c r="H66" s="63">
        <f>IF(SUMIFS('4W'!$I:$I,'4W'!$A:$A,'Apercu activites'!$A66,'4W'!$G:$G,'Apercu activites'!H$3:H$3)=0,"",SUMIFS('4W'!$I:$I,'4W'!$A:$A,'Apercu activites'!$A66,'4W'!$G:$G,'Apercu activites'!H$3:H$3))</f>
        <v>1000</v>
      </c>
      <c r="I66" s="63">
        <f>IF(SUMIFS('4W'!$N:$N,'4W'!$A:$A,'Apercu activites'!$A66,'4W'!$G:$G,'Apercu activites'!I$3:I$3)=0,"",SUMIFS('4W'!$N:$N,'4W'!$A:$A,'Apercu activites'!$A66,'4W'!$G:$G,'Apercu activites'!I$3:I$3))</f>
        <v>1000</v>
      </c>
      <c r="J66" s="63">
        <f>IF(SUMIFS('4W'!$I:$I,'4W'!$A:$A,'Apercu activites'!$A66,'4W'!$G:$G,'Apercu activites'!J$3:J$3)=0,"",SUMIFS('4W'!$I:$I,'4W'!$A:$A,'Apercu activites'!$A66,'4W'!$G:$G,'Apercu activites'!J$3:J$3))</f>
        <v>1500</v>
      </c>
      <c r="K66" s="63">
        <f>IF(SUMIFS('4W'!$N:$N,'4W'!$A:$A,'Apercu activites'!$A66,'4W'!$G:$G,'Apercu activites'!K$3:K$3)=0,"",SUMIFS('4W'!$N:$N,'4W'!$A:$A,'Apercu activites'!$A66,'4W'!$G:$G,'Apercu activites'!K$3:K$3))</f>
        <v>1500</v>
      </c>
      <c r="L66" s="63" t="str">
        <f>IF(SUMIFS('4W'!$I:$I,'4W'!$A:$A,'Apercu activites'!$A66,'4W'!$G:$G,'Apercu activites'!L$3:L$3)=0,"",SUMIFS('4W'!$I:$I,'4W'!$A:$A,'Apercu activites'!$A66,'4W'!$G:$G,'Apercu activites'!L$3:L$3))</f>
        <v/>
      </c>
      <c r="M66" s="63" t="str">
        <f>IF(SUMIFS('4W'!$N:$N,'4W'!$A:$A,'Apercu activites'!$A66,'4W'!$G:$G,'Apercu activites'!M$3:M$3)=0,"",SUMIFS('4W'!$N:$N,'4W'!$A:$A,'Apercu activites'!$A66,'4W'!$G:$G,'Apercu activites'!M$3:M$3))</f>
        <v/>
      </c>
      <c r="N66" s="63" t="str">
        <f>IF(SUMIFS('4W'!$I:$I,'4W'!$A:$A,'Apercu activites'!$A66,'4W'!$G:$G,'Apercu activites'!N$3:N$3)=0,"",SUMIFS('4W'!$I:$I,'4W'!$A:$A,'Apercu activites'!$A66,'4W'!$G:$G,'Apercu activites'!N$3:N$3))</f>
        <v/>
      </c>
      <c r="O66" s="63" t="str">
        <f>IF(SUMIFS('4W'!$N:$N,'4W'!$A:$A,'Apercu activites'!$A66,'4W'!$G:$G,'Apercu activites'!O$3:O$3)=0,"",SUMIFS('4W'!$N:$N,'4W'!$A:$A,'Apercu activites'!$A66,'4W'!$G:$G,'Apercu activites'!O$3:O$3))</f>
        <v/>
      </c>
      <c r="P66" s="63" t="str">
        <f>IF(SUMIFS('4W'!$I:$I,'4W'!$A:$A,'Apercu activites'!$A66,'4W'!$G:$G,'Apercu activites'!P$3:P$3)=0,"",SUMIFS('4W'!$I:$I,'4W'!$A:$A,'Apercu activites'!$A66,'4W'!$G:$G,'Apercu activites'!P$3:P$3))</f>
        <v/>
      </c>
      <c r="Q66" s="63" t="str">
        <f>IF(SUMIFS('4W'!$N:$N,'4W'!$A:$A,'Apercu activites'!$A66,'4W'!$G:$G,'Apercu activites'!Q$3:Q$3)=0,"",SUMIFS('4W'!$N:$N,'4W'!$A:$A,'Apercu activites'!$A66,'4W'!$G:$G,'Apercu activites'!Q$3:Q$3))</f>
        <v/>
      </c>
      <c r="R66" s="63" t="str">
        <f>IF(SUMIFS('4W'!$I:$I,'4W'!$A:$A,'Apercu activites'!$A66,'4W'!$G:$G,'Apercu activites'!R$3:R$3)=0,"",SUMIFS('4W'!$I:$I,'4W'!$A:$A,'Apercu activites'!$A66,'4W'!$G:$G,'Apercu activites'!R$3:R$3))</f>
        <v/>
      </c>
      <c r="S66" s="63" t="str">
        <f>IF(SUMIFS('4W'!$N:$N,'4W'!$A:$A,'Apercu activites'!$A66,'4W'!$G:$G,'Apercu activites'!S$3:S$3)=0,"",SUMIFS('4W'!$N:$N,'4W'!$A:$A,'Apercu activites'!$A66,'4W'!$G:$G,'Apercu activites'!S$3:S$3))</f>
        <v/>
      </c>
      <c r="T66" s="63" t="str">
        <f>IF(SUMIFS('4W'!$I:$I,'4W'!$A:$A,'Apercu activites'!$A66,'4W'!$G:$G,'Apercu activites'!T$3:T$3)=0,"",SUMIFS('4W'!$I:$I,'4W'!$A:$A,'Apercu activites'!$A66,'4W'!$G:$G,'Apercu activites'!T$3:T$3))</f>
        <v/>
      </c>
      <c r="U66" s="63" t="str">
        <f>IF(SUMIFS('4W'!$N:$N,'4W'!$A:$A,'Apercu activites'!$A66,'4W'!$G:$G,'Apercu activites'!U$3:U$3)=0,"",SUMIFS('4W'!$N:$N,'4W'!$A:$A,'Apercu activites'!$A66,'4W'!$G:$G,'Apercu activites'!U$3:U$3))</f>
        <v/>
      </c>
      <c r="V66" s="63" t="str">
        <f>IF(SUMIFS('4W'!$I:$I,'4W'!$A:$A,'Apercu activites'!$A66,'4W'!$G:$G,'Apercu activites'!V$3:V$3)=0,"",SUMIFS('4W'!$I:$I,'4W'!$A:$A,'Apercu activites'!$A66,'4W'!$G:$G,'Apercu activites'!V$3:V$3))</f>
        <v/>
      </c>
      <c r="W66" s="63" t="str">
        <f>IF(SUMIFS('4W'!$N:$N,'4W'!$A:$A,'Apercu activites'!$A66,'4W'!$G:$G,'Apercu activites'!W$3:W$3)=0,"",SUMIFS('4W'!$N:$N,'4W'!$A:$A,'Apercu activites'!$A66,'4W'!$G:$G,'Apercu activites'!W$3:W$3))</f>
        <v/>
      </c>
    </row>
    <row r="67" spans="1:23" x14ac:dyDescent="0.25">
      <c r="A67" s="33" t="s">
        <v>99</v>
      </c>
      <c r="B67" s="63">
        <f>IF(SUMIFS('4W'!$I:$I,'4W'!$A:$A,'Apercu activites'!$A67,'4W'!$G:$G,'Apercu activites'!B$3:B$3)=0,"",SUMIFS('4W'!$I:$I,'4W'!$A:$A,'Apercu activites'!$A67,'4W'!$G:$G,'Apercu activites'!B$3:B$3))</f>
        <v>2639</v>
      </c>
      <c r="C67" s="63">
        <f>IF(SUMIFS('4W'!$N:$N,'4W'!$A:$A,'Apercu activites'!$A67,'4W'!$G:$G,'Apercu activites'!C$3:C$3)=0,"",SUMIFS('4W'!$N:$N,'4W'!$A:$A,'Apercu activites'!$A67,'4W'!$G:$G,'Apercu activites'!C$3:C$3))</f>
        <v>2639</v>
      </c>
      <c r="D67" s="63" t="str">
        <f>IF(SUMIFS('4W'!$I:$I,'4W'!$A:$A,'Apercu activites'!$A67,'4W'!$G:$G,'Apercu activites'!D$3:D$3)=0,"",SUMIFS('4W'!$I:$I,'4W'!$A:$A,'Apercu activites'!$A67,'4W'!$G:$G,'Apercu activites'!D$3:D$3))</f>
        <v/>
      </c>
      <c r="E67" s="63" t="str">
        <f>IF(SUMIFS('4W'!$N:$N,'4W'!$A:$A,'Apercu activites'!$A67,'4W'!$G:$G,'Apercu activites'!E$3:E$3)=0,"",SUMIFS('4W'!$N:$N,'4W'!$A:$A,'Apercu activites'!$A67,'4W'!$G:$G,'Apercu activites'!E$3:E$3))</f>
        <v/>
      </c>
      <c r="F67" s="63" t="str">
        <f>IF(SUMIFS('4W'!$I:$I,'4W'!$A:$A,'Apercu activites'!$A67,'4W'!$G:$G,'Apercu activites'!F$3:F$3)=0,"",SUMIFS('4W'!$I:$I,'4W'!$A:$A,'Apercu activites'!$A67,'4W'!$G:$G,'Apercu activites'!F$3:F$3))</f>
        <v/>
      </c>
      <c r="G67" s="63" t="str">
        <f>IF(SUMIFS('4W'!$N:$N,'4W'!$A:$A,'Apercu activites'!$A67,'4W'!$G:$G,'Apercu activites'!G$3:G$3)=0,"",SUMIFS('4W'!$N:$N,'4W'!$A:$A,'Apercu activites'!$A67,'4W'!$G:$G,'Apercu activites'!G$3:G$3))</f>
        <v/>
      </c>
      <c r="H67" s="63">
        <f>IF(SUMIFS('4W'!$I:$I,'4W'!$A:$A,'Apercu activites'!$A67,'4W'!$G:$G,'Apercu activites'!H$3:H$3)=0,"",SUMIFS('4W'!$I:$I,'4W'!$A:$A,'Apercu activites'!$A67,'4W'!$G:$G,'Apercu activites'!H$3:H$3))</f>
        <v>2000</v>
      </c>
      <c r="I67" s="63">
        <f>IF(SUMIFS('4W'!$N:$N,'4W'!$A:$A,'Apercu activites'!$A67,'4W'!$G:$G,'Apercu activites'!I$3:I$3)=0,"",SUMIFS('4W'!$N:$N,'4W'!$A:$A,'Apercu activites'!$A67,'4W'!$G:$G,'Apercu activites'!I$3:I$3))</f>
        <v>2000</v>
      </c>
      <c r="J67" s="63" t="str">
        <f>IF(SUMIFS('4W'!$I:$I,'4W'!$A:$A,'Apercu activites'!$A67,'4W'!$G:$G,'Apercu activites'!J$3:J$3)=0,"",SUMIFS('4W'!$I:$I,'4W'!$A:$A,'Apercu activites'!$A67,'4W'!$G:$G,'Apercu activites'!J$3:J$3))</f>
        <v/>
      </c>
      <c r="K67" s="63" t="str">
        <f>IF(SUMIFS('4W'!$N:$N,'4W'!$A:$A,'Apercu activites'!$A67,'4W'!$G:$G,'Apercu activites'!K$3:K$3)=0,"",SUMIFS('4W'!$N:$N,'4W'!$A:$A,'Apercu activites'!$A67,'4W'!$G:$G,'Apercu activites'!K$3:K$3))</f>
        <v/>
      </c>
      <c r="L67" s="63" t="str">
        <f>IF(SUMIFS('4W'!$I:$I,'4W'!$A:$A,'Apercu activites'!$A67,'4W'!$G:$G,'Apercu activites'!L$3:L$3)=0,"",SUMIFS('4W'!$I:$I,'4W'!$A:$A,'Apercu activites'!$A67,'4W'!$G:$G,'Apercu activites'!L$3:L$3))</f>
        <v/>
      </c>
      <c r="M67" s="63" t="str">
        <f>IF(SUMIFS('4W'!$N:$N,'4W'!$A:$A,'Apercu activites'!$A67,'4W'!$G:$G,'Apercu activites'!M$3:M$3)=0,"",SUMIFS('4W'!$N:$N,'4W'!$A:$A,'Apercu activites'!$A67,'4W'!$G:$G,'Apercu activites'!M$3:M$3))</f>
        <v/>
      </c>
      <c r="N67" s="63" t="str">
        <f>IF(SUMIFS('4W'!$I:$I,'4W'!$A:$A,'Apercu activites'!$A67,'4W'!$G:$G,'Apercu activites'!N$3:N$3)=0,"",SUMIFS('4W'!$I:$I,'4W'!$A:$A,'Apercu activites'!$A67,'4W'!$G:$G,'Apercu activites'!N$3:N$3))</f>
        <v/>
      </c>
      <c r="O67" s="63" t="str">
        <f>IF(SUMIFS('4W'!$N:$N,'4W'!$A:$A,'Apercu activites'!$A67,'4W'!$G:$G,'Apercu activites'!O$3:O$3)=0,"",SUMIFS('4W'!$N:$N,'4W'!$A:$A,'Apercu activites'!$A67,'4W'!$G:$G,'Apercu activites'!O$3:O$3))</f>
        <v/>
      </c>
      <c r="P67" s="63" t="str">
        <f>IF(SUMIFS('4W'!$I:$I,'4W'!$A:$A,'Apercu activites'!$A67,'4W'!$G:$G,'Apercu activites'!P$3:P$3)=0,"",SUMIFS('4W'!$I:$I,'4W'!$A:$A,'Apercu activites'!$A67,'4W'!$G:$G,'Apercu activites'!P$3:P$3))</f>
        <v/>
      </c>
      <c r="Q67" s="63" t="str">
        <f>IF(SUMIFS('4W'!$N:$N,'4W'!$A:$A,'Apercu activites'!$A67,'4W'!$G:$G,'Apercu activites'!Q$3:Q$3)=0,"",SUMIFS('4W'!$N:$N,'4W'!$A:$A,'Apercu activites'!$A67,'4W'!$G:$G,'Apercu activites'!Q$3:Q$3))</f>
        <v/>
      </c>
      <c r="R67" s="63" t="str">
        <f>IF(SUMIFS('4W'!$I:$I,'4W'!$A:$A,'Apercu activites'!$A67,'4W'!$G:$G,'Apercu activites'!R$3:R$3)=0,"",SUMIFS('4W'!$I:$I,'4W'!$A:$A,'Apercu activites'!$A67,'4W'!$G:$G,'Apercu activites'!R$3:R$3))</f>
        <v/>
      </c>
      <c r="S67" s="63" t="str">
        <f>IF(SUMIFS('4W'!$N:$N,'4W'!$A:$A,'Apercu activites'!$A67,'4W'!$G:$G,'Apercu activites'!S$3:S$3)=0,"",SUMIFS('4W'!$N:$N,'4W'!$A:$A,'Apercu activites'!$A67,'4W'!$G:$G,'Apercu activites'!S$3:S$3))</f>
        <v/>
      </c>
      <c r="T67" s="63" t="str">
        <f>IF(SUMIFS('4W'!$I:$I,'4W'!$A:$A,'Apercu activites'!$A67,'4W'!$G:$G,'Apercu activites'!T$3:T$3)=0,"",SUMIFS('4W'!$I:$I,'4W'!$A:$A,'Apercu activites'!$A67,'4W'!$G:$G,'Apercu activites'!T$3:T$3))</f>
        <v/>
      </c>
      <c r="U67" s="63" t="str">
        <f>IF(SUMIFS('4W'!$N:$N,'4W'!$A:$A,'Apercu activites'!$A67,'4W'!$G:$G,'Apercu activites'!U$3:U$3)=0,"",SUMIFS('4W'!$N:$N,'4W'!$A:$A,'Apercu activites'!$A67,'4W'!$G:$G,'Apercu activites'!U$3:U$3))</f>
        <v/>
      </c>
      <c r="V67" s="63" t="str">
        <f>IF(SUMIFS('4W'!$I:$I,'4W'!$A:$A,'Apercu activites'!$A67,'4W'!$G:$G,'Apercu activites'!V$3:V$3)=0,"",SUMIFS('4W'!$I:$I,'4W'!$A:$A,'Apercu activites'!$A67,'4W'!$G:$G,'Apercu activites'!V$3:V$3))</f>
        <v/>
      </c>
      <c r="W67" s="63" t="str">
        <f>IF(SUMIFS('4W'!$N:$N,'4W'!$A:$A,'Apercu activites'!$A67,'4W'!$G:$G,'Apercu activites'!W$3:W$3)=0,"",SUMIFS('4W'!$N:$N,'4W'!$A:$A,'Apercu activites'!$A67,'4W'!$G:$G,'Apercu activites'!W$3:W$3))</f>
        <v/>
      </c>
    </row>
    <row r="68" spans="1:23" x14ac:dyDescent="0.25">
      <c r="A68" s="33" t="s">
        <v>2095</v>
      </c>
      <c r="B68" s="63">
        <f>IF(SUMIFS('4W'!$I:$I,'4W'!$A:$A,'Apercu activites'!$A68,'4W'!$G:$G,'Apercu activites'!B$3:B$3)=0,"",SUMIFS('4W'!$I:$I,'4W'!$A:$A,'Apercu activites'!$A68,'4W'!$G:$G,'Apercu activites'!B$3:B$3))</f>
        <v>1000</v>
      </c>
      <c r="C68" s="63" t="str">
        <f>IF(SUMIFS('4W'!$N:$N,'4W'!$A:$A,'Apercu activites'!$A68,'4W'!$G:$G,'Apercu activites'!C$3:C$3)=0,"",SUMIFS('4W'!$N:$N,'4W'!$A:$A,'Apercu activites'!$A68,'4W'!$G:$G,'Apercu activites'!C$3:C$3))</f>
        <v/>
      </c>
      <c r="D68" s="63" t="str">
        <f>IF(SUMIFS('4W'!$I:$I,'4W'!$A:$A,'Apercu activites'!$A68,'4W'!$G:$G,'Apercu activites'!D$3:D$3)=0,"",SUMIFS('4W'!$I:$I,'4W'!$A:$A,'Apercu activites'!$A68,'4W'!$G:$G,'Apercu activites'!D$3:D$3))</f>
        <v/>
      </c>
      <c r="E68" s="63" t="str">
        <f>IF(SUMIFS('4W'!$N:$N,'4W'!$A:$A,'Apercu activites'!$A68,'4W'!$G:$G,'Apercu activites'!E$3:E$3)=0,"",SUMIFS('4W'!$N:$N,'4W'!$A:$A,'Apercu activites'!$A68,'4W'!$G:$G,'Apercu activites'!E$3:E$3))</f>
        <v/>
      </c>
      <c r="F68" s="63" t="str">
        <f>IF(SUMIFS('4W'!$I:$I,'4W'!$A:$A,'Apercu activites'!$A68,'4W'!$G:$G,'Apercu activites'!F$3:F$3)=0,"",SUMIFS('4W'!$I:$I,'4W'!$A:$A,'Apercu activites'!$A68,'4W'!$G:$G,'Apercu activites'!F$3:F$3))</f>
        <v/>
      </c>
      <c r="G68" s="63" t="str">
        <f>IF(SUMIFS('4W'!$N:$N,'4W'!$A:$A,'Apercu activites'!$A68,'4W'!$G:$G,'Apercu activites'!G$3:G$3)=0,"",SUMIFS('4W'!$N:$N,'4W'!$A:$A,'Apercu activites'!$A68,'4W'!$G:$G,'Apercu activites'!G$3:G$3))</f>
        <v/>
      </c>
      <c r="H68" s="63">
        <f>IF(SUMIFS('4W'!$I:$I,'4W'!$A:$A,'Apercu activites'!$A68,'4W'!$G:$G,'Apercu activites'!H$3:H$3)=0,"",SUMIFS('4W'!$I:$I,'4W'!$A:$A,'Apercu activites'!$A68,'4W'!$G:$G,'Apercu activites'!H$3:H$3))</f>
        <v>2000</v>
      </c>
      <c r="I68" s="63" t="str">
        <f>IF(SUMIFS('4W'!$N:$N,'4W'!$A:$A,'Apercu activites'!$A68,'4W'!$G:$G,'Apercu activites'!I$3:I$3)=0,"",SUMIFS('4W'!$N:$N,'4W'!$A:$A,'Apercu activites'!$A68,'4W'!$G:$G,'Apercu activites'!I$3:I$3))</f>
        <v/>
      </c>
      <c r="J68" s="63">
        <f>IF(SUMIFS('4W'!$I:$I,'4W'!$A:$A,'Apercu activites'!$A68,'4W'!$G:$G,'Apercu activites'!J$3:J$3)=0,"",SUMIFS('4W'!$I:$I,'4W'!$A:$A,'Apercu activites'!$A68,'4W'!$G:$G,'Apercu activites'!J$3:J$3))</f>
        <v>1500</v>
      </c>
      <c r="K68" s="63" t="str">
        <f>IF(SUMIFS('4W'!$N:$N,'4W'!$A:$A,'Apercu activites'!$A68,'4W'!$G:$G,'Apercu activites'!K$3:K$3)=0,"",SUMIFS('4W'!$N:$N,'4W'!$A:$A,'Apercu activites'!$A68,'4W'!$G:$G,'Apercu activites'!K$3:K$3))</f>
        <v/>
      </c>
      <c r="L68" s="63" t="str">
        <f>IF(SUMIFS('4W'!$I:$I,'4W'!$A:$A,'Apercu activites'!$A68,'4W'!$G:$G,'Apercu activites'!L$3:L$3)=0,"",SUMIFS('4W'!$I:$I,'4W'!$A:$A,'Apercu activites'!$A68,'4W'!$G:$G,'Apercu activites'!L$3:L$3))</f>
        <v/>
      </c>
      <c r="M68" s="63" t="str">
        <f>IF(SUMIFS('4W'!$N:$N,'4W'!$A:$A,'Apercu activites'!$A68,'4W'!$G:$G,'Apercu activites'!M$3:M$3)=0,"",SUMIFS('4W'!$N:$N,'4W'!$A:$A,'Apercu activites'!$A68,'4W'!$G:$G,'Apercu activites'!M$3:M$3))</f>
        <v/>
      </c>
      <c r="N68" s="63" t="str">
        <f>IF(SUMIFS('4W'!$I:$I,'4W'!$A:$A,'Apercu activites'!$A68,'4W'!$G:$G,'Apercu activites'!N$3:N$3)=0,"",SUMIFS('4W'!$I:$I,'4W'!$A:$A,'Apercu activites'!$A68,'4W'!$G:$G,'Apercu activites'!N$3:N$3))</f>
        <v/>
      </c>
      <c r="O68" s="63" t="str">
        <f>IF(SUMIFS('4W'!$N:$N,'4W'!$A:$A,'Apercu activites'!$A68,'4W'!$G:$G,'Apercu activites'!O$3:O$3)=0,"",SUMIFS('4W'!$N:$N,'4W'!$A:$A,'Apercu activites'!$A68,'4W'!$G:$G,'Apercu activites'!O$3:O$3))</f>
        <v/>
      </c>
      <c r="P68" s="63" t="str">
        <f>IF(SUMIFS('4W'!$I:$I,'4W'!$A:$A,'Apercu activites'!$A68,'4W'!$G:$G,'Apercu activites'!P$3:P$3)=0,"",SUMIFS('4W'!$I:$I,'4W'!$A:$A,'Apercu activites'!$A68,'4W'!$G:$G,'Apercu activites'!P$3:P$3))</f>
        <v/>
      </c>
      <c r="Q68" s="63" t="str">
        <f>IF(SUMIFS('4W'!$N:$N,'4W'!$A:$A,'Apercu activites'!$A68,'4W'!$G:$G,'Apercu activites'!Q$3:Q$3)=0,"",SUMIFS('4W'!$N:$N,'4W'!$A:$A,'Apercu activites'!$A68,'4W'!$G:$G,'Apercu activites'!Q$3:Q$3))</f>
        <v/>
      </c>
      <c r="R68" s="63" t="str">
        <f>IF(SUMIFS('4W'!$I:$I,'4W'!$A:$A,'Apercu activites'!$A68,'4W'!$G:$G,'Apercu activites'!R$3:R$3)=0,"",SUMIFS('4W'!$I:$I,'4W'!$A:$A,'Apercu activites'!$A68,'4W'!$G:$G,'Apercu activites'!R$3:R$3))</f>
        <v/>
      </c>
      <c r="S68" s="63" t="str">
        <f>IF(SUMIFS('4W'!$N:$N,'4W'!$A:$A,'Apercu activites'!$A68,'4W'!$G:$G,'Apercu activites'!S$3:S$3)=0,"",SUMIFS('4W'!$N:$N,'4W'!$A:$A,'Apercu activites'!$A68,'4W'!$G:$G,'Apercu activites'!S$3:S$3))</f>
        <v/>
      </c>
      <c r="T68" s="63" t="str">
        <f>IF(SUMIFS('4W'!$I:$I,'4W'!$A:$A,'Apercu activites'!$A68,'4W'!$G:$G,'Apercu activites'!T$3:T$3)=0,"",SUMIFS('4W'!$I:$I,'4W'!$A:$A,'Apercu activites'!$A68,'4W'!$G:$G,'Apercu activites'!T$3:T$3))</f>
        <v/>
      </c>
      <c r="U68" s="63" t="str">
        <f>IF(SUMIFS('4W'!$N:$N,'4W'!$A:$A,'Apercu activites'!$A68,'4W'!$G:$G,'Apercu activites'!U$3:U$3)=0,"",SUMIFS('4W'!$N:$N,'4W'!$A:$A,'Apercu activites'!$A68,'4W'!$G:$G,'Apercu activites'!U$3:U$3))</f>
        <v/>
      </c>
      <c r="V68" s="63" t="str">
        <f>IF(SUMIFS('4W'!$I:$I,'4W'!$A:$A,'Apercu activites'!$A68,'4W'!$G:$G,'Apercu activites'!V$3:V$3)=0,"",SUMIFS('4W'!$I:$I,'4W'!$A:$A,'Apercu activites'!$A68,'4W'!$G:$G,'Apercu activites'!V$3:V$3))</f>
        <v/>
      </c>
      <c r="W68" s="63" t="str">
        <f>IF(SUMIFS('4W'!$N:$N,'4W'!$A:$A,'Apercu activites'!$A68,'4W'!$G:$G,'Apercu activites'!W$3:W$3)=0,"",SUMIFS('4W'!$N:$N,'4W'!$A:$A,'Apercu activites'!$A68,'4W'!$G:$G,'Apercu activites'!W$3:W$3))</f>
        <v/>
      </c>
    </row>
    <row r="69" spans="1:23" x14ac:dyDescent="0.25">
      <c r="A69" s="33" t="s">
        <v>1919</v>
      </c>
      <c r="B69" s="63">
        <f>IF(SUMIFS('4W'!$I:$I,'4W'!$A:$A,'Apercu activites'!$A69,'4W'!$G:$G,'Apercu activites'!B$3:B$3)=0,"",SUMIFS('4W'!$I:$I,'4W'!$A:$A,'Apercu activites'!$A69,'4W'!$G:$G,'Apercu activites'!B$3:B$3))</f>
        <v>250</v>
      </c>
      <c r="C69" s="63">
        <f>IF(SUMIFS('4W'!$N:$N,'4W'!$A:$A,'Apercu activites'!$A69,'4W'!$G:$G,'Apercu activites'!C$3:C$3)=0,"",SUMIFS('4W'!$N:$N,'4W'!$A:$A,'Apercu activites'!$A69,'4W'!$G:$G,'Apercu activites'!C$3:C$3))</f>
        <v>250</v>
      </c>
      <c r="D69" s="63" t="str">
        <f>IF(SUMIFS('4W'!$I:$I,'4W'!$A:$A,'Apercu activites'!$A69,'4W'!$G:$G,'Apercu activites'!D$3:D$3)=0,"",SUMIFS('4W'!$I:$I,'4W'!$A:$A,'Apercu activites'!$A69,'4W'!$G:$G,'Apercu activites'!D$3:D$3))</f>
        <v/>
      </c>
      <c r="E69" s="63" t="str">
        <f>IF(SUMIFS('4W'!$N:$N,'4W'!$A:$A,'Apercu activites'!$A69,'4W'!$G:$G,'Apercu activites'!E$3:E$3)=0,"",SUMIFS('4W'!$N:$N,'4W'!$A:$A,'Apercu activites'!$A69,'4W'!$G:$G,'Apercu activites'!E$3:E$3))</f>
        <v/>
      </c>
      <c r="F69" s="63" t="str">
        <f>IF(SUMIFS('4W'!$I:$I,'4W'!$A:$A,'Apercu activites'!$A69,'4W'!$G:$G,'Apercu activites'!F$3:F$3)=0,"",SUMIFS('4W'!$I:$I,'4W'!$A:$A,'Apercu activites'!$A69,'4W'!$G:$G,'Apercu activites'!F$3:F$3))</f>
        <v/>
      </c>
      <c r="G69" s="63" t="str">
        <f>IF(SUMIFS('4W'!$N:$N,'4W'!$A:$A,'Apercu activites'!$A69,'4W'!$G:$G,'Apercu activites'!G$3:G$3)=0,"",SUMIFS('4W'!$N:$N,'4W'!$A:$A,'Apercu activites'!$A69,'4W'!$G:$G,'Apercu activites'!G$3:G$3))</f>
        <v/>
      </c>
      <c r="H69" s="63">
        <f>IF(SUMIFS('4W'!$I:$I,'4W'!$A:$A,'Apercu activites'!$A69,'4W'!$G:$G,'Apercu activites'!H$3:H$3)=0,"",SUMIFS('4W'!$I:$I,'4W'!$A:$A,'Apercu activites'!$A69,'4W'!$G:$G,'Apercu activites'!H$3:H$3))</f>
        <v>250</v>
      </c>
      <c r="I69" s="63">
        <f>IF(SUMIFS('4W'!$N:$N,'4W'!$A:$A,'Apercu activites'!$A69,'4W'!$G:$G,'Apercu activites'!I$3:I$3)=0,"",SUMIFS('4W'!$N:$N,'4W'!$A:$A,'Apercu activites'!$A69,'4W'!$G:$G,'Apercu activites'!I$3:I$3))</f>
        <v>250</v>
      </c>
      <c r="J69" s="63" t="str">
        <f>IF(SUMIFS('4W'!$I:$I,'4W'!$A:$A,'Apercu activites'!$A69,'4W'!$G:$G,'Apercu activites'!J$3:J$3)=0,"",SUMIFS('4W'!$I:$I,'4W'!$A:$A,'Apercu activites'!$A69,'4W'!$G:$G,'Apercu activites'!J$3:J$3))</f>
        <v/>
      </c>
      <c r="K69" s="63" t="str">
        <f>IF(SUMIFS('4W'!$N:$N,'4W'!$A:$A,'Apercu activites'!$A69,'4W'!$G:$G,'Apercu activites'!K$3:K$3)=0,"",SUMIFS('4W'!$N:$N,'4W'!$A:$A,'Apercu activites'!$A69,'4W'!$G:$G,'Apercu activites'!K$3:K$3))</f>
        <v/>
      </c>
      <c r="L69" s="63" t="str">
        <f>IF(SUMIFS('4W'!$I:$I,'4W'!$A:$A,'Apercu activites'!$A69,'4W'!$G:$G,'Apercu activites'!L$3:L$3)=0,"",SUMIFS('4W'!$I:$I,'4W'!$A:$A,'Apercu activites'!$A69,'4W'!$G:$G,'Apercu activites'!L$3:L$3))</f>
        <v/>
      </c>
      <c r="M69" s="63" t="str">
        <f>IF(SUMIFS('4W'!$N:$N,'4W'!$A:$A,'Apercu activites'!$A69,'4W'!$G:$G,'Apercu activites'!M$3:M$3)=0,"",SUMIFS('4W'!$N:$N,'4W'!$A:$A,'Apercu activites'!$A69,'4W'!$G:$G,'Apercu activites'!M$3:M$3))</f>
        <v/>
      </c>
      <c r="N69" s="63" t="str">
        <f>IF(SUMIFS('4W'!$I:$I,'4W'!$A:$A,'Apercu activites'!$A69,'4W'!$G:$G,'Apercu activites'!N$3:N$3)=0,"",SUMIFS('4W'!$I:$I,'4W'!$A:$A,'Apercu activites'!$A69,'4W'!$G:$G,'Apercu activites'!N$3:N$3))</f>
        <v/>
      </c>
      <c r="O69" s="63" t="str">
        <f>IF(SUMIFS('4W'!$N:$N,'4W'!$A:$A,'Apercu activites'!$A69,'4W'!$G:$G,'Apercu activites'!O$3:O$3)=0,"",SUMIFS('4W'!$N:$N,'4W'!$A:$A,'Apercu activites'!$A69,'4W'!$G:$G,'Apercu activites'!O$3:O$3))</f>
        <v/>
      </c>
      <c r="P69" s="63" t="str">
        <f>IF(SUMIFS('4W'!$I:$I,'4W'!$A:$A,'Apercu activites'!$A69,'4W'!$G:$G,'Apercu activites'!P$3:P$3)=0,"",SUMIFS('4W'!$I:$I,'4W'!$A:$A,'Apercu activites'!$A69,'4W'!$G:$G,'Apercu activites'!P$3:P$3))</f>
        <v/>
      </c>
      <c r="Q69" s="63" t="str">
        <f>IF(SUMIFS('4W'!$N:$N,'4W'!$A:$A,'Apercu activites'!$A69,'4W'!$G:$G,'Apercu activites'!Q$3:Q$3)=0,"",SUMIFS('4W'!$N:$N,'4W'!$A:$A,'Apercu activites'!$A69,'4W'!$G:$G,'Apercu activites'!Q$3:Q$3))</f>
        <v/>
      </c>
      <c r="R69" s="63" t="str">
        <f>IF(SUMIFS('4W'!$I:$I,'4W'!$A:$A,'Apercu activites'!$A69,'4W'!$G:$G,'Apercu activites'!R$3:R$3)=0,"",SUMIFS('4W'!$I:$I,'4W'!$A:$A,'Apercu activites'!$A69,'4W'!$G:$G,'Apercu activites'!R$3:R$3))</f>
        <v/>
      </c>
      <c r="S69" s="63" t="str">
        <f>IF(SUMIFS('4W'!$N:$N,'4W'!$A:$A,'Apercu activites'!$A69,'4W'!$G:$G,'Apercu activites'!S$3:S$3)=0,"",SUMIFS('4W'!$N:$N,'4W'!$A:$A,'Apercu activites'!$A69,'4W'!$G:$G,'Apercu activites'!S$3:S$3))</f>
        <v/>
      </c>
      <c r="T69" s="63" t="str">
        <f>IF(SUMIFS('4W'!$I:$I,'4W'!$A:$A,'Apercu activites'!$A69,'4W'!$G:$G,'Apercu activites'!T$3:T$3)=0,"",SUMIFS('4W'!$I:$I,'4W'!$A:$A,'Apercu activites'!$A69,'4W'!$G:$G,'Apercu activites'!T$3:T$3))</f>
        <v/>
      </c>
      <c r="U69" s="63" t="str">
        <f>IF(SUMIFS('4W'!$N:$N,'4W'!$A:$A,'Apercu activites'!$A69,'4W'!$G:$G,'Apercu activites'!U$3:U$3)=0,"",SUMIFS('4W'!$N:$N,'4W'!$A:$A,'Apercu activites'!$A69,'4W'!$G:$G,'Apercu activites'!U$3:U$3))</f>
        <v/>
      </c>
      <c r="V69" s="63" t="str">
        <f>IF(SUMIFS('4W'!$I:$I,'4W'!$A:$A,'Apercu activites'!$A69,'4W'!$G:$G,'Apercu activites'!V$3:V$3)=0,"",SUMIFS('4W'!$I:$I,'4W'!$A:$A,'Apercu activites'!$A69,'4W'!$G:$G,'Apercu activites'!V$3:V$3))</f>
        <v/>
      </c>
      <c r="W69" s="63" t="str">
        <f>IF(SUMIFS('4W'!$N:$N,'4W'!$A:$A,'Apercu activites'!$A69,'4W'!$G:$G,'Apercu activites'!W$3:W$3)=0,"",SUMIFS('4W'!$N:$N,'4W'!$A:$A,'Apercu activites'!$A69,'4W'!$G:$G,'Apercu activites'!W$3:W$3))</f>
        <v/>
      </c>
    </row>
    <row r="70" spans="1:23" x14ac:dyDescent="0.25">
      <c r="A70" s="33" t="s">
        <v>2067</v>
      </c>
      <c r="B70" s="63">
        <f>IF(SUMIFS('4W'!$I:$I,'4W'!$A:$A,'Apercu activites'!$A70,'4W'!$G:$G,'Apercu activites'!B$3:B$3)=0,"",SUMIFS('4W'!$I:$I,'4W'!$A:$A,'Apercu activites'!$A70,'4W'!$G:$G,'Apercu activites'!B$3:B$3))</f>
        <v>3850</v>
      </c>
      <c r="C70" s="63">
        <f>IF(SUMIFS('4W'!$N:$N,'4W'!$A:$A,'Apercu activites'!$A70,'4W'!$G:$G,'Apercu activites'!C$3:C$3)=0,"",SUMIFS('4W'!$N:$N,'4W'!$A:$A,'Apercu activites'!$A70,'4W'!$G:$G,'Apercu activites'!C$3:C$3))</f>
        <v>2200</v>
      </c>
      <c r="D70" s="63">
        <f>IF(SUMIFS('4W'!$I:$I,'4W'!$A:$A,'Apercu activites'!$A70,'4W'!$G:$G,'Apercu activites'!D$3:D$3)=0,"",SUMIFS('4W'!$I:$I,'4W'!$A:$A,'Apercu activites'!$A70,'4W'!$G:$G,'Apercu activites'!D$3:D$3))</f>
        <v>500</v>
      </c>
      <c r="E70" s="63">
        <f>IF(SUMIFS('4W'!$N:$N,'4W'!$A:$A,'Apercu activites'!$A70,'4W'!$G:$G,'Apercu activites'!E$3:E$3)=0,"",SUMIFS('4W'!$N:$N,'4W'!$A:$A,'Apercu activites'!$A70,'4W'!$G:$G,'Apercu activites'!E$3:E$3))</f>
        <v>200</v>
      </c>
      <c r="F70" s="63" t="str">
        <f>IF(SUMIFS('4W'!$I:$I,'4W'!$A:$A,'Apercu activites'!$A70,'4W'!$G:$G,'Apercu activites'!F$3:F$3)=0,"",SUMIFS('4W'!$I:$I,'4W'!$A:$A,'Apercu activites'!$A70,'4W'!$G:$G,'Apercu activites'!F$3:F$3))</f>
        <v/>
      </c>
      <c r="G70" s="63" t="str">
        <f>IF(SUMIFS('4W'!$N:$N,'4W'!$A:$A,'Apercu activites'!$A70,'4W'!$G:$G,'Apercu activites'!G$3:G$3)=0,"",SUMIFS('4W'!$N:$N,'4W'!$A:$A,'Apercu activites'!$A70,'4W'!$G:$G,'Apercu activites'!G$3:G$3))</f>
        <v/>
      </c>
      <c r="H70" s="63">
        <f>IF(SUMIFS('4W'!$I:$I,'4W'!$A:$A,'Apercu activites'!$A70,'4W'!$G:$G,'Apercu activites'!H$3:H$3)=0,"",SUMIFS('4W'!$I:$I,'4W'!$A:$A,'Apercu activites'!$A70,'4W'!$G:$G,'Apercu activites'!H$3:H$3))</f>
        <v>3080</v>
      </c>
      <c r="I70" s="63">
        <f>IF(SUMIFS('4W'!$N:$N,'4W'!$A:$A,'Apercu activites'!$A70,'4W'!$G:$G,'Apercu activites'!I$3:I$3)=0,"",SUMIFS('4W'!$N:$N,'4W'!$A:$A,'Apercu activites'!$A70,'4W'!$G:$G,'Apercu activites'!I$3:I$3))</f>
        <v>4330</v>
      </c>
      <c r="J70" s="63">
        <f>IF(SUMIFS('4W'!$I:$I,'4W'!$A:$A,'Apercu activites'!$A70,'4W'!$G:$G,'Apercu activites'!J$3:J$3)=0,"",SUMIFS('4W'!$I:$I,'4W'!$A:$A,'Apercu activites'!$A70,'4W'!$G:$G,'Apercu activites'!J$3:J$3))</f>
        <v>3006</v>
      </c>
      <c r="K70" s="63">
        <f>IF(SUMIFS('4W'!$N:$N,'4W'!$A:$A,'Apercu activites'!$A70,'4W'!$G:$G,'Apercu activites'!K$3:K$3)=0,"",SUMIFS('4W'!$N:$N,'4W'!$A:$A,'Apercu activites'!$A70,'4W'!$G:$G,'Apercu activites'!K$3:K$3))</f>
        <v>3006</v>
      </c>
      <c r="L70" s="63" t="str">
        <f>IF(SUMIFS('4W'!$I:$I,'4W'!$A:$A,'Apercu activites'!$A70,'4W'!$G:$G,'Apercu activites'!L$3:L$3)=0,"",SUMIFS('4W'!$I:$I,'4W'!$A:$A,'Apercu activites'!$A70,'4W'!$G:$G,'Apercu activites'!L$3:L$3))</f>
        <v/>
      </c>
      <c r="M70" s="63" t="str">
        <f>IF(SUMIFS('4W'!$N:$N,'4W'!$A:$A,'Apercu activites'!$A70,'4W'!$G:$G,'Apercu activites'!M$3:M$3)=0,"",SUMIFS('4W'!$N:$N,'4W'!$A:$A,'Apercu activites'!$A70,'4W'!$G:$G,'Apercu activites'!M$3:M$3))</f>
        <v/>
      </c>
      <c r="N70" s="63" t="str">
        <f>IF(SUMIFS('4W'!$I:$I,'4W'!$A:$A,'Apercu activites'!$A70,'4W'!$G:$G,'Apercu activites'!N$3:N$3)=0,"",SUMIFS('4W'!$I:$I,'4W'!$A:$A,'Apercu activites'!$A70,'4W'!$G:$G,'Apercu activites'!N$3:N$3))</f>
        <v/>
      </c>
      <c r="O70" s="63" t="str">
        <f>IF(SUMIFS('4W'!$N:$N,'4W'!$A:$A,'Apercu activites'!$A70,'4W'!$G:$G,'Apercu activites'!O$3:O$3)=0,"",SUMIFS('4W'!$N:$N,'4W'!$A:$A,'Apercu activites'!$A70,'4W'!$G:$G,'Apercu activites'!O$3:O$3))</f>
        <v/>
      </c>
      <c r="P70" s="63" t="str">
        <f>IF(SUMIFS('4W'!$I:$I,'4W'!$A:$A,'Apercu activites'!$A70,'4W'!$G:$G,'Apercu activites'!P$3:P$3)=0,"",SUMIFS('4W'!$I:$I,'4W'!$A:$A,'Apercu activites'!$A70,'4W'!$G:$G,'Apercu activites'!P$3:P$3))</f>
        <v/>
      </c>
      <c r="Q70" s="63" t="str">
        <f>IF(SUMIFS('4W'!$N:$N,'4W'!$A:$A,'Apercu activites'!$A70,'4W'!$G:$G,'Apercu activites'!Q$3:Q$3)=0,"",SUMIFS('4W'!$N:$N,'4W'!$A:$A,'Apercu activites'!$A70,'4W'!$G:$G,'Apercu activites'!Q$3:Q$3))</f>
        <v/>
      </c>
      <c r="R70" s="63" t="str">
        <f>IF(SUMIFS('4W'!$I:$I,'4W'!$A:$A,'Apercu activites'!$A70,'4W'!$G:$G,'Apercu activites'!R$3:R$3)=0,"",SUMIFS('4W'!$I:$I,'4W'!$A:$A,'Apercu activites'!$A70,'4W'!$G:$G,'Apercu activites'!R$3:R$3))</f>
        <v/>
      </c>
      <c r="S70" s="63" t="str">
        <f>IF(SUMIFS('4W'!$N:$N,'4W'!$A:$A,'Apercu activites'!$A70,'4W'!$G:$G,'Apercu activites'!S$3:S$3)=0,"",SUMIFS('4W'!$N:$N,'4W'!$A:$A,'Apercu activites'!$A70,'4W'!$G:$G,'Apercu activites'!S$3:S$3))</f>
        <v/>
      </c>
      <c r="T70" s="63" t="str">
        <f>IF(SUMIFS('4W'!$I:$I,'4W'!$A:$A,'Apercu activites'!$A70,'4W'!$G:$G,'Apercu activites'!T$3:T$3)=0,"",SUMIFS('4W'!$I:$I,'4W'!$A:$A,'Apercu activites'!$A70,'4W'!$G:$G,'Apercu activites'!T$3:T$3))</f>
        <v/>
      </c>
      <c r="U70" s="63" t="str">
        <f>IF(SUMIFS('4W'!$N:$N,'4W'!$A:$A,'Apercu activites'!$A70,'4W'!$G:$G,'Apercu activites'!U$3:U$3)=0,"",SUMIFS('4W'!$N:$N,'4W'!$A:$A,'Apercu activites'!$A70,'4W'!$G:$G,'Apercu activites'!U$3:U$3))</f>
        <v/>
      </c>
      <c r="V70" s="63" t="str">
        <f>IF(SUMIFS('4W'!$I:$I,'4W'!$A:$A,'Apercu activites'!$A70,'4W'!$G:$G,'Apercu activites'!V$3:V$3)=0,"",SUMIFS('4W'!$I:$I,'4W'!$A:$A,'Apercu activites'!$A70,'4W'!$G:$G,'Apercu activites'!V$3:V$3))</f>
        <v/>
      </c>
      <c r="W70" s="63" t="str">
        <f>IF(SUMIFS('4W'!$N:$N,'4W'!$A:$A,'Apercu activites'!$A70,'4W'!$G:$G,'Apercu activites'!W$3:W$3)=0,"",SUMIFS('4W'!$N:$N,'4W'!$A:$A,'Apercu activites'!$A70,'4W'!$G:$G,'Apercu activites'!W$3:W$3))</f>
        <v/>
      </c>
    </row>
    <row r="71" spans="1:23" x14ac:dyDescent="0.25">
      <c r="A71" s="33" t="s">
        <v>2085</v>
      </c>
      <c r="B71" s="63" t="str">
        <f>IF(SUMIFS('4W'!$I:$I,'4W'!$A:$A,'Apercu activites'!$A71,'4W'!$G:$G,'Apercu activites'!B$3:B$3)=0,"",SUMIFS('4W'!$I:$I,'4W'!$A:$A,'Apercu activites'!$A71,'4W'!$G:$G,'Apercu activites'!B$3:B$3))</f>
        <v/>
      </c>
      <c r="C71" s="63" t="str">
        <f>IF(SUMIFS('4W'!$N:$N,'4W'!$A:$A,'Apercu activites'!$A71,'4W'!$G:$G,'Apercu activites'!C$3:C$3)=0,"",SUMIFS('4W'!$N:$N,'4W'!$A:$A,'Apercu activites'!$A71,'4W'!$G:$G,'Apercu activites'!C$3:C$3))</f>
        <v/>
      </c>
      <c r="D71" s="63" t="str">
        <f>IF(SUMIFS('4W'!$I:$I,'4W'!$A:$A,'Apercu activites'!$A71,'4W'!$G:$G,'Apercu activites'!D$3:D$3)=0,"",SUMIFS('4W'!$I:$I,'4W'!$A:$A,'Apercu activites'!$A71,'4W'!$G:$G,'Apercu activites'!D$3:D$3))</f>
        <v/>
      </c>
      <c r="E71" s="63" t="str">
        <f>IF(SUMIFS('4W'!$N:$N,'4W'!$A:$A,'Apercu activites'!$A71,'4W'!$G:$G,'Apercu activites'!E$3:E$3)=0,"",SUMIFS('4W'!$N:$N,'4W'!$A:$A,'Apercu activites'!$A71,'4W'!$G:$G,'Apercu activites'!E$3:E$3))</f>
        <v/>
      </c>
      <c r="F71" s="63" t="str">
        <f>IF(SUMIFS('4W'!$I:$I,'4W'!$A:$A,'Apercu activites'!$A71,'4W'!$G:$G,'Apercu activites'!F$3:F$3)=0,"",SUMIFS('4W'!$I:$I,'4W'!$A:$A,'Apercu activites'!$A71,'4W'!$G:$G,'Apercu activites'!F$3:F$3))</f>
        <v/>
      </c>
      <c r="G71" s="63" t="str">
        <f>IF(SUMIFS('4W'!$N:$N,'4W'!$A:$A,'Apercu activites'!$A71,'4W'!$G:$G,'Apercu activites'!G$3:G$3)=0,"",SUMIFS('4W'!$N:$N,'4W'!$A:$A,'Apercu activites'!$A71,'4W'!$G:$G,'Apercu activites'!G$3:G$3))</f>
        <v/>
      </c>
      <c r="H71" s="63" t="str">
        <f>IF(SUMIFS('4W'!$I:$I,'4W'!$A:$A,'Apercu activites'!$A71,'4W'!$G:$G,'Apercu activites'!H$3:H$3)=0,"",SUMIFS('4W'!$I:$I,'4W'!$A:$A,'Apercu activites'!$A71,'4W'!$G:$G,'Apercu activites'!H$3:H$3))</f>
        <v/>
      </c>
      <c r="I71" s="63" t="str">
        <f>IF(SUMIFS('4W'!$N:$N,'4W'!$A:$A,'Apercu activites'!$A71,'4W'!$G:$G,'Apercu activites'!I$3:I$3)=0,"",SUMIFS('4W'!$N:$N,'4W'!$A:$A,'Apercu activites'!$A71,'4W'!$G:$G,'Apercu activites'!I$3:I$3))</f>
        <v/>
      </c>
      <c r="J71" s="63" t="str">
        <f>IF(SUMIFS('4W'!$I:$I,'4W'!$A:$A,'Apercu activites'!$A71,'4W'!$G:$G,'Apercu activites'!J$3:J$3)=0,"",SUMIFS('4W'!$I:$I,'4W'!$A:$A,'Apercu activites'!$A71,'4W'!$G:$G,'Apercu activites'!J$3:J$3))</f>
        <v/>
      </c>
      <c r="K71" s="63" t="str">
        <f>IF(SUMIFS('4W'!$N:$N,'4W'!$A:$A,'Apercu activites'!$A71,'4W'!$G:$G,'Apercu activites'!K$3:K$3)=0,"",SUMIFS('4W'!$N:$N,'4W'!$A:$A,'Apercu activites'!$A71,'4W'!$G:$G,'Apercu activites'!K$3:K$3))</f>
        <v/>
      </c>
      <c r="L71" s="63" t="str">
        <f>IF(SUMIFS('4W'!$I:$I,'4W'!$A:$A,'Apercu activites'!$A71,'4W'!$G:$G,'Apercu activites'!L$3:L$3)=0,"",SUMIFS('4W'!$I:$I,'4W'!$A:$A,'Apercu activites'!$A71,'4W'!$G:$G,'Apercu activites'!L$3:L$3))</f>
        <v/>
      </c>
      <c r="M71" s="63" t="str">
        <f>IF(SUMIFS('4W'!$N:$N,'4W'!$A:$A,'Apercu activites'!$A71,'4W'!$G:$G,'Apercu activites'!M$3:M$3)=0,"",SUMIFS('4W'!$N:$N,'4W'!$A:$A,'Apercu activites'!$A71,'4W'!$G:$G,'Apercu activites'!M$3:M$3))</f>
        <v/>
      </c>
      <c r="N71" s="63" t="str">
        <f>IF(SUMIFS('4W'!$I:$I,'4W'!$A:$A,'Apercu activites'!$A71,'4W'!$G:$G,'Apercu activites'!N$3:N$3)=0,"",SUMIFS('4W'!$I:$I,'4W'!$A:$A,'Apercu activites'!$A71,'4W'!$G:$G,'Apercu activites'!N$3:N$3))</f>
        <v/>
      </c>
      <c r="O71" s="63" t="str">
        <f>IF(SUMIFS('4W'!$N:$N,'4W'!$A:$A,'Apercu activites'!$A71,'4W'!$G:$G,'Apercu activites'!O$3:O$3)=0,"",SUMIFS('4W'!$N:$N,'4W'!$A:$A,'Apercu activites'!$A71,'4W'!$G:$G,'Apercu activites'!O$3:O$3))</f>
        <v/>
      </c>
      <c r="P71" s="63" t="str">
        <f>IF(SUMIFS('4W'!$I:$I,'4W'!$A:$A,'Apercu activites'!$A71,'4W'!$G:$G,'Apercu activites'!P$3:P$3)=0,"",SUMIFS('4W'!$I:$I,'4W'!$A:$A,'Apercu activites'!$A71,'4W'!$G:$G,'Apercu activites'!P$3:P$3))</f>
        <v/>
      </c>
      <c r="Q71" s="63" t="str">
        <f>IF(SUMIFS('4W'!$N:$N,'4W'!$A:$A,'Apercu activites'!$A71,'4W'!$G:$G,'Apercu activites'!Q$3:Q$3)=0,"",SUMIFS('4W'!$N:$N,'4W'!$A:$A,'Apercu activites'!$A71,'4W'!$G:$G,'Apercu activites'!Q$3:Q$3))</f>
        <v/>
      </c>
      <c r="R71" s="63" t="str">
        <f>IF(SUMIFS('4W'!$I:$I,'4W'!$A:$A,'Apercu activites'!$A71,'4W'!$G:$G,'Apercu activites'!R$3:R$3)=0,"",SUMIFS('4W'!$I:$I,'4W'!$A:$A,'Apercu activites'!$A71,'4W'!$G:$G,'Apercu activites'!R$3:R$3))</f>
        <v/>
      </c>
      <c r="S71" s="63" t="str">
        <f>IF(SUMIFS('4W'!$N:$N,'4W'!$A:$A,'Apercu activites'!$A71,'4W'!$G:$G,'Apercu activites'!S$3:S$3)=0,"",SUMIFS('4W'!$N:$N,'4W'!$A:$A,'Apercu activites'!$A71,'4W'!$G:$G,'Apercu activites'!S$3:S$3))</f>
        <v/>
      </c>
      <c r="T71" s="63" t="str">
        <f>IF(SUMIFS('4W'!$I:$I,'4W'!$A:$A,'Apercu activites'!$A71,'4W'!$G:$G,'Apercu activites'!T$3:T$3)=0,"",SUMIFS('4W'!$I:$I,'4W'!$A:$A,'Apercu activites'!$A71,'4W'!$G:$G,'Apercu activites'!T$3:T$3))</f>
        <v/>
      </c>
      <c r="U71" s="63" t="str">
        <f>IF(SUMIFS('4W'!$N:$N,'4W'!$A:$A,'Apercu activites'!$A71,'4W'!$G:$G,'Apercu activites'!U$3:U$3)=0,"",SUMIFS('4W'!$N:$N,'4W'!$A:$A,'Apercu activites'!$A71,'4W'!$G:$G,'Apercu activites'!U$3:U$3))</f>
        <v/>
      </c>
      <c r="V71" s="63" t="str">
        <f>IF(SUMIFS('4W'!$I:$I,'4W'!$A:$A,'Apercu activites'!$A71,'4W'!$G:$G,'Apercu activites'!V$3:V$3)=0,"",SUMIFS('4W'!$I:$I,'4W'!$A:$A,'Apercu activites'!$A71,'4W'!$G:$G,'Apercu activites'!V$3:V$3))</f>
        <v/>
      </c>
      <c r="W71" s="63" t="str">
        <f>IF(SUMIFS('4W'!$N:$N,'4W'!$A:$A,'Apercu activites'!$A71,'4W'!$G:$G,'Apercu activites'!W$3:W$3)=0,"",SUMIFS('4W'!$N:$N,'4W'!$A:$A,'Apercu activites'!$A71,'4W'!$G:$G,'Apercu activites'!W$3:W$3))</f>
        <v/>
      </c>
    </row>
    <row r="72" spans="1:23" x14ac:dyDescent="0.25">
      <c r="A72" s="33" t="s">
        <v>2084</v>
      </c>
      <c r="B72" s="63" t="str">
        <f>IF(SUMIFS('4W'!$I:$I,'4W'!$A:$A,'Apercu activites'!$A72,'4W'!$G:$G,'Apercu activites'!B$3:B$3)=0,"",SUMIFS('4W'!$I:$I,'4W'!$A:$A,'Apercu activites'!$A72,'4W'!$G:$G,'Apercu activites'!B$3:B$3))</f>
        <v/>
      </c>
      <c r="C72" s="63" t="str">
        <f>IF(SUMIFS('4W'!$N:$N,'4W'!$A:$A,'Apercu activites'!$A72,'4W'!$G:$G,'Apercu activites'!C$3:C$3)=0,"",SUMIFS('4W'!$N:$N,'4W'!$A:$A,'Apercu activites'!$A72,'4W'!$G:$G,'Apercu activites'!C$3:C$3))</f>
        <v/>
      </c>
      <c r="D72" s="63" t="str">
        <f>IF(SUMIFS('4W'!$I:$I,'4W'!$A:$A,'Apercu activites'!$A72,'4W'!$G:$G,'Apercu activites'!D$3:D$3)=0,"",SUMIFS('4W'!$I:$I,'4W'!$A:$A,'Apercu activites'!$A72,'4W'!$G:$G,'Apercu activites'!D$3:D$3))</f>
        <v/>
      </c>
      <c r="E72" s="63" t="str">
        <f>IF(SUMIFS('4W'!$N:$N,'4W'!$A:$A,'Apercu activites'!$A72,'4W'!$G:$G,'Apercu activites'!E$3:E$3)=0,"",SUMIFS('4W'!$N:$N,'4W'!$A:$A,'Apercu activites'!$A72,'4W'!$G:$G,'Apercu activites'!E$3:E$3))</f>
        <v/>
      </c>
      <c r="F72" s="63" t="str">
        <f>IF(SUMIFS('4W'!$I:$I,'4W'!$A:$A,'Apercu activites'!$A72,'4W'!$G:$G,'Apercu activites'!F$3:F$3)=0,"",SUMIFS('4W'!$I:$I,'4W'!$A:$A,'Apercu activites'!$A72,'4W'!$G:$G,'Apercu activites'!F$3:F$3))</f>
        <v/>
      </c>
      <c r="G72" s="63" t="str">
        <f>IF(SUMIFS('4W'!$N:$N,'4W'!$A:$A,'Apercu activites'!$A72,'4W'!$G:$G,'Apercu activites'!G$3:G$3)=0,"",SUMIFS('4W'!$N:$N,'4W'!$A:$A,'Apercu activites'!$A72,'4W'!$G:$G,'Apercu activites'!G$3:G$3))</f>
        <v/>
      </c>
      <c r="H72" s="63" t="str">
        <f>IF(SUMIFS('4W'!$I:$I,'4W'!$A:$A,'Apercu activites'!$A72,'4W'!$G:$G,'Apercu activites'!H$3:H$3)=0,"",SUMIFS('4W'!$I:$I,'4W'!$A:$A,'Apercu activites'!$A72,'4W'!$G:$G,'Apercu activites'!H$3:H$3))</f>
        <v/>
      </c>
      <c r="I72" s="63" t="str">
        <f>IF(SUMIFS('4W'!$N:$N,'4W'!$A:$A,'Apercu activites'!$A72,'4W'!$G:$G,'Apercu activites'!I$3:I$3)=0,"",SUMIFS('4W'!$N:$N,'4W'!$A:$A,'Apercu activites'!$A72,'4W'!$G:$G,'Apercu activites'!I$3:I$3))</f>
        <v/>
      </c>
      <c r="J72" s="63" t="str">
        <f>IF(SUMIFS('4W'!$I:$I,'4W'!$A:$A,'Apercu activites'!$A72,'4W'!$G:$G,'Apercu activites'!J$3:J$3)=0,"",SUMIFS('4W'!$I:$I,'4W'!$A:$A,'Apercu activites'!$A72,'4W'!$G:$G,'Apercu activites'!J$3:J$3))</f>
        <v/>
      </c>
      <c r="K72" s="63" t="str">
        <f>IF(SUMIFS('4W'!$N:$N,'4W'!$A:$A,'Apercu activites'!$A72,'4W'!$G:$G,'Apercu activites'!K$3:K$3)=0,"",SUMIFS('4W'!$N:$N,'4W'!$A:$A,'Apercu activites'!$A72,'4W'!$G:$G,'Apercu activites'!K$3:K$3))</f>
        <v/>
      </c>
      <c r="L72" s="63" t="str">
        <f>IF(SUMIFS('4W'!$I:$I,'4W'!$A:$A,'Apercu activites'!$A72,'4W'!$G:$G,'Apercu activites'!L$3:L$3)=0,"",SUMIFS('4W'!$I:$I,'4W'!$A:$A,'Apercu activites'!$A72,'4W'!$G:$G,'Apercu activites'!L$3:L$3))</f>
        <v/>
      </c>
      <c r="M72" s="63" t="str">
        <f>IF(SUMIFS('4W'!$N:$N,'4W'!$A:$A,'Apercu activites'!$A72,'4W'!$G:$G,'Apercu activites'!M$3:M$3)=0,"",SUMIFS('4W'!$N:$N,'4W'!$A:$A,'Apercu activites'!$A72,'4W'!$G:$G,'Apercu activites'!M$3:M$3))</f>
        <v/>
      </c>
      <c r="N72" s="63" t="str">
        <f>IF(SUMIFS('4W'!$I:$I,'4W'!$A:$A,'Apercu activites'!$A72,'4W'!$G:$G,'Apercu activites'!N$3:N$3)=0,"",SUMIFS('4W'!$I:$I,'4W'!$A:$A,'Apercu activites'!$A72,'4W'!$G:$G,'Apercu activites'!N$3:N$3))</f>
        <v/>
      </c>
      <c r="O72" s="63" t="str">
        <f>IF(SUMIFS('4W'!$N:$N,'4W'!$A:$A,'Apercu activites'!$A72,'4W'!$G:$G,'Apercu activites'!O$3:O$3)=0,"",SUMIFS('4W'!$N:$N,'4W'!$A:$A,'Apercu activites'!$A72,'4W'!$G:$G,'Apercu activites'!O$3:O$3))</f>
        <v/>
      </c>
      <c r="P72" s="63" t="str">
        <f>IF(SUMIFS('4W'!$I:$I,'4W'!$A:$A,'Apercu activites'!$A72,'4W'!$G:$G,'Apercu activites'!P$3:P$3)=0,"",SUMIFS('4W'!$I:$I,'4W'!$A:$A,'Apercu activites'!$A72,'4W'!$G:$G,'Apercu activites'!P$3:P$3))</f>
        <v/>
      </c>
      <c r="Q72" s="63" t="str">
        <f>IF(SUMIFS('4W'!$N:$N,'4W'!$A:$A,'Apercu activites'!$A72,'4W'!$G:$G,'Apercu activites'!Q$3:Q$3)=0,"",SUMIFS('4W'!$N:$N,'4W'!$A:$A,'Apercu activites'!$A72,'4W'!$G:$G,'Apercu activites'!Q$3:Q$3))</f>
        <v/>
      </c>
      <c r="R72" s="63" t="str">
        <f>IF(SUMIFS('4W'!$I:$I,'4W'!$A:$A,'Apercu activites'!$A72,'4W'!$G:$G,'Apercu activites'!R$3:R$3)=0,"",SUMIFS('4W'!$I:$I,'4W'!$A:$A,'Apercu activites'!$A72,'4W'!$G:$G,'Apercu activites'!R$3:R$3))</f>
        <v/>
      </c>
      <c r="S72" s="63" t="str">
        <f>IF(SUMIFS('4W'!$N:$N,'4W'!$A:$A,'Apercu activites'!$A72,'4W'!$G:$G,'Apercu activites'!S$3:S$3)=0,"",SUMIFS('4W'!$N:$N,'4W'!$A:$A,'Apercu activites'!$A72,'4W'!$G:$G,'Apercu activites'!S$3:S$3))</f>
        <v/>
      </c>
      <c r="T72" s="63" t="str">
        <f>IF(SUMIFS('4W'!$I:$I,'4W'!$A:$A,'Apercu activites'!$A72,'4W'!$G:$G,'Apercu activites'!T$3:T$3)=0,"",SUMIFS('4W'!$I:$I,'4W'!$A:$A,'Apercu activites'!$A72,'4W'!$G:$G,'Apercu activites'!T$3:T$3))</f>
        <v/>
      </c>
      <c r="U72" s="63" t="str">
        <f>IF(SUMIFS('4W'!$N:$N,'4W'!$A:$A,'Apercu activites'!$A72,'4W'!$G:$G,'Apercu activites'!U$3:U$3)=0,"",SUMIFS('4W'!$N:$N,'4W'!$A:$A,'Apercu activites'!$A72,'4W'!$G:$G,'Apercu activites'!U$3:U$3))</f>
        <v/>
      </c>
      <c r="V72" s="63" t="str">
        <f>IF(SUMIFS('4W'!$I:$I,'4W'!$A:$A,'Apercu activites'!$A72,'4W'!$G:$G,'Apercu activites'!V$3:V$3)=0,"",SUMIFS('4W'!$I:$I,'4W'!$A:$A,'Apercu activites'!$A72,'4W'!$G:$G,'Apercu activites'!V$3:V$3))</f>
        <v/>
      </c>
      <c r="W72" s="63" t="str">
        <f>IF(SUMIFS('4W'!$N:$N,'4W'!$A:$A,'Apercu activites'!$A72,'4W'!$G:$G,'Apercu activites'!W$3:W$3)=0,"",SUMIFS('4W'!$N:$N,'4W'!$A:$A,'Apercu activites'!$A72,'4W'!$G:$G,'Apercu activites'!W$3:W$3))</f>
        <v/>
      </c>
    </row>
    <row r="73" spans="1:23" x14ac:dyDescent="0.25">
      <c r="A73" s="33" t="s">
        <v>2068</v>
      </c>
      <c r="B73" s="63">
        <f>IF(SUMIFS('4W'!$I:$I,'4W'!$A:$A,'Apercu activites'!$A73,'4W'!$G:$G,'Apercu activites'!B$3:B$3)=0,"",SUMIFS('4W'!$I:$I,'4W'!$A:$A,'Apercu activites'!$A73,'4W'!$G:$G,'Apercu activites'!B$3:B$3))</f>
        <v>1500</v>
      </c>
      <c r="C73" s="63">
        <f>IF(SUMIFS('4W'!$N:$N,'4W'!$A:$A,'Apercu activites'!$A73,'4W'!$G:$G,'Apercu activites'!C$3:C$3)=0,"",SUMIFS('4W'!$N:$N,'4W'!$A:$A,'Apercu activites'!$A73,'4W'!$G:$G,'Apercu activites'!C$3:C$3))</f>
        <v>1500</v>
      </c>
      <c r="D73" s="63" t="str">
        <f>IF(SUMIFS('4W'!$I:$I,'4W'!$A:$A,'Apercu activites'!$A73,'4W'!$G:$G,'Apercu activites'!D$3:D$3)=0,"",SUMIFS('4W'!$I:$I,'4W'!$A:$A,'Apercu activites'!$A73,'4W'!$G:$G,'Apercu activites'!D$3:D$3))</f>
        <v/>
      </c>
      <c r="E73" s="63" t="str">
        <f>IF(SUMIFS('4W'!$N:$N,'4W'!$A:$A,'Apercu activites'!$A73,'4W'!$G:$G,'Apercu activites'!E$3:E$3)=0,"",SUMIFS('4W'!$N:$N,'4W'!$A:$A,'Apercu activites'!$A73,'4W'!$G:$G,'Apercu activites'!E$3:E$3))</f>
        <v/>
      </c>
      <c r="F73" s="63" t="str">
        <f>IF(SUMIFS('4W'!$I:$I,'4W'!$A:$A,'Apercu activites'!$A73,'4W'!$G:$G,'Apercu activites'!F$3:F$3)=0,"",SUMIFS('4W'!$I:$I,'4W'!$A:$A,'Apercu activites'!$A73,'4W'!$G:$G,'Apercu activites'!F$3:F$3))</f>
        <v/>
      </c>
      <c r="G73" s="63" t="str">
        <f>IF(SUMIFS('4W'!$N:$N,'4W'!$A:$A,'Apercu activites'!$A73,'4W'!$G:$G,'Apercu activites'!G$3:G$3)=0,"",SUMIFS('4W'!$N:$N,'4W'!$A:$A,'Apercu activites'!$A73,'4W'!$G:$G,'Apercu activites'!G$3:G$3))</f>
        <v/>
      </c>
      <c r="H73" s="63">
        <f>IF(SUMIFS('4W'!$I:$I,'4W'!$A:$A,'Apercu activites'!$A73,'4W'!$G:$G,'Apercu activites'!H$3:H$3)=0,"",SUMIFS('4W'!$I:$I,'4W'!$A:$A,'Apercu activites'!$A73,'4W'!$G:$G,'Apercu activites'!H$3:H$3))</f>
        <v>3970</v>
      </c>
      <c r="I73" s="63">
        <f>IF(SUMIFS('4W'!$N:$N,'4W'!$A:$A,'Apercu activites'!$A73,'4W'!$G:$G,'Apercu activites'!I$3:I$3)=0,"",SUMIFS('4W'!$N:$N,'4W'!$A:$A,'Apercu activites'!$A73,'4W'!$G:$G,'Apercu activites'!I$3:I$3))</f>
        <v>3970</v>
      </c>
      <c r="J73" s="63">
        <f>IF(SUMIFS('4W'!$I:$I,'4W'!$A:$A,'Apercu activites'!$A73,'4W'!$G:$G,'Apercu activites'!J$3:J$3)=0,"",SUMIFS('4W'!$I:$I,'4W'!$A:$A,'Apercu activites'!$A73,'4W'!$G:$G,'Apercu activites'!J$3:J$3))</f>
        <v>400</v>
      </c>
      <c r="K73" s="63">
        <f>IF(SUMIFS('4W'!$N:$N,'4W'!$A:$A,'Apercu activites'!$A73,'4W'!$G:$G,'Apercu activites'!K$3:K$3)=0,"",SUMIFS('4W'!$N:$N,'4W'!$A:$A,'Apercu activites'!$A73,'4W'!$G:$G,'Apercu activites'!K$3:K$3))</f>
        <v>400</v>
      </c>
      <c r="L73" s="63" t="str">
        <f>IF(SUMIFS('4W'!$I:$I,'4W'!$A:$A,'Apercu activites'!$A73,'4W'!$G:$G,'Apercu activites'!L$3:L$3)=0,"",SUMIFS('4W'!$I:$I,'4W'!$A:$A,'Apercu activites'!$A73,'4W'!$G:$G,'Apercu activites'!L$3:L$3))</f>
        <v/>
      </c>
      <c r="M73" s="63" t="str">
        <f>IF(SUMIFS('4W'!$N:$N,'4W'!$A:$A,'Apercu activites'!$A73,'4W'!$G:$G,'Apercu activites'!M$3:M$3)=0,"",SUMIFS('4W'!$N:$N,'4W'!$A:$A,'Apercu activites'!$A73,'4W'!$G:$G,'Apercu activites'!M$3:M$3))</f>
        <v/>
      </c>
      <c r="N73" s="63" t="str">
        <f>IF(SUMIFS('4W'!$I:$I,'4W'!$A:$A,'Apercu activites'!$A73,'4W'!$G:$G,'Apercu activites'!N$3:N$3)=0,"",SUMIFS('4W'!$I:$I,'4W'!$A:$A,'Apercu activites'!$A73,'4W'!$G:$G,'Apercu activites'!N$3:N$3))</f>
        <v/>
      </c>
      <c r="O73" s="63" t="str">
        <f>IF(SUMIFS('4W'!$N:$N,'4W'!$A:$A,'Apercu activites'!$A73,'4W'!$G:$G,'Apercu activites'!O$3:O$3)=0,"",SUMIFS('4W'!$N:$N,'4W'!$A:$A,'Apercu activites'!$A73,'4W'!$G:$G,'Apercu activites'!O$3:O$3))</f>
        <v/>
      </c>
      <c r="P73" s="63" t="str">
        <f>IF(SUMIFS('4W'!$I:$I,'4W'!$A:$A,'Apercu activites'!$A73,'4W'!$G:$G,'Apercu activites'!P$3:P$3)=0,"",SUMIFS('4W'!$I:$I,'4W'!$A:$A,'Apercu activites'!$A73,'4W'!$G:$G,'Apercu activites'!P$3:P$3))</f>
        <v/>
      </c>
      <c r="Q73" s="63" t="str">
        <f>IF(SUMIFS('4W'!$N:$N,'4W'!$A:$A,'Apercu activites'!$A73,'4W'!$G:$G,'Apercu activites'!Q$3:Q$3)=0,"",SUMIFS('4W'!$N:$N,'4W'!$A:$A,'Apercu activites'!$A73,'4W'!$G:$G,'Apercu activites'!Q$3:Q$3))</f>
        <v/>
      </c>
      <c r="R73" s="63" t="str">
        <f>IF(SUMIFS('4W'!$I:$I,'4W'!$A:$A,'Apercu activites'!$A73,'4W'!$G:$G,'Apercu activites'!R$3:R$3)=0,"",SUMIFS('4W'!$I:$I,'4W'!$A:$A,'Apercu activites'!$A73,'4W'!$G:$G,'Apercu activites'!R$3:R$3))</f>
        <v/>
      </c>
      <c r="S73" s="63" t="str">
        <f>IF(SUMIFS('4W'!$N:$N,'4W'!$A:$A,'Apercu activites'!$A73,'4W'!$G:$G,'Apercu activites'!S$3:S$3)=0,"",SUMIFS('4W'!$N:$N,'4W'!$A:$A,'Apercu activites'!$A73,'4W'!$G:$G,'Apercu activites'!S$3:S$3))</f>
        <v/>
      </c>
      <c r="T73" s="63" t="str">
        <f>IF(SUMIFS('4W'!$I:$I,'4W'!$A:$A,'Apercu activites'!$A73,'4W'!$G:$G,'Apercu activites'!T$3:T$3)=0,"",SUMIFS('4W'!$I:$I,'4W'!$A:$A,'Apercu activites'!$A73,'4W'!$G:$G,'Apercu activites'!T$3:T$3))</f>
        <v/>
      </c>
      <c r="U73" s="63" t="str">
        <f>IF(SUMIFS('4W'!$N:$N,'4W'!$A:$A,'Apercu activites'!$A73,'4W'!$G:$G,'Apercu activites'!U$3:U$3)=0,"",SUMIFS('4W'!$N:$N,'4W'!$A:$A,'Apercu activites'!$A73,'4W'!$G:$G,'Apercu activites'!U$3:U$3))</f>
        <v/>
      </c>
      <c r="V73" s="63" t="str">
        <f>IF(SUMIFS('4W'!$I:$I,'4W'!$A:$A,'Apercu activites'!$A73,'4W'!$G:$G,'Apercu activites'!V$3:V$3)=0,"",SUMIFS('4W'!$I:$I,'4W'!$A:$A,'Apercu activites'!$A73,'4W'!$G:$G,'Apercu activites'!V$3:V$3))</f>
        <v/>
      </c>
      <c r="W73" s="63" t="str">
        <f>IF(SUMIFS('4W'!$N:$N,'4W'!$A:$A,'Apercu activites'!$A73,'4W'!$G:$G,'Apercu activites'!W$3:W$3)=0,"",SUMIFS('4W'!$N:$N,'4W'!$A:$A,'Apercu activites'!$A73,'4W'!$G:$G,'Apercu activites'!W$3:W$3))</f>
        <v/>
      </c>
    </row>
    <row r="74" spans="1:23" x14ac:dyDescent="0.25">
      <c r="A74" s="33" t="s">
        <v>105</v>
      </c>
      <c r="B74" s="63">
        <f>IF(SUMIFS('4W'!$I:$I,'4W'!$A:$A,'Apercu activites'!$A74,'4W'!$G:$G,'Apercu activites'!B$3:B$3)=0,"",SUMIFS('4W'!$I:$I,'4W'!$A:$A,'Apercu activites'!$A74,'4W'!$G:$G,'Apercu activites'!B$3:B$3))</f>
        <v>217</v>
      </c>
      <c r="C74" s="63">
        <f>IF(SUMIFS('4W'!$N:$N,'4W'!$A:$A,'Apercu activites'!$A74,'4W'!$G:$G,'Apercu activites'!C$3:C$3)=0,"",SUMIFS('4W'!$N:$N,'4W'!$A:$A,'Apercu activites'!$A74,'4W'!$G:$G,'Apercu activites'!C$3:C$3))</f>
        <v>217</v>
      </c>
      <c r="D74" s="63" t="str">
        <f>IF(SUMIFS('4W'!$I:$I,'4W'!$A:$A,'Apercu activites'!$A74,'4W'!$G:$G,'Apercu activites'!D$3:D$3)=0,"",SUMIFS('4W'!$I:$I,'4W'!$A:$A,'Apercu activites'!$A74,'4W'!$G:$G,'Apercu activites'!D$3:D$3))</f>
        <v/>
      </c>
      <c r="E74" s="63" t="str">
        <f>IF(SUMIFS('4W'!$N:$N,'4W'!$A:$A,'Apercu activites'!$A74,'4W'!$G:$G,'Apercu activites'!E$3:E$3)=0,"",SUMIFS('4W'!$N:$N,'4W'!$A:$A,'Apercu activites'!$A74,'4W'!$G:$G,'Apercu activites'!E$3:E$3))</f>
        <v/>
      </c>
      <c r="F74" s="63" t="str">
        <f>IF(SUMIFS('4W'!$I:$I,'4W'!$A:$A,'Apercu activites'!$A74,'4W'!$G:$G,'Apercu activites'!F$3:F$3)=0,"",SUMIFS('4W'!$I:$I,'4W'!$A:$A,'Apercu activites'!$A74,'4W'!$G:$G,'Apercu activites'!F$3:F$3))</f>
        <v/>
      </c>
      <c r="G74" s="63" t="str">
        <f>IF(SUMIFS('4W'!$N:$N,'4W'!$A:$A,'Apercu activites'!$A74,'4W'!$G:$G,'Apercu activites'!G$3:G$3)=0,"",SUMIFS('4W'!$N:$N,'4W'!$A:$A,'Apercu activites'!$A74,'4W'!$G:$G,'Apercu activites'!G$3:G$3))</f>
        <v/>
      </c>
      <c r="H74" s="63">
        <f>IF(SUMIFS('4W'!$I:$I,'4W'!$A:$A,'Apercu activites'!$A74,'4W'!$G:$G,'Apercu activites'!H$3:H$3)=0,"",SUMIFS('4W'!$I:$I,'4W'!$A:$A,'Apercu activites'!$A74,'4W'!$G:$G,'Apercu activites'!H$3:H$3))</f>
        <v>217</v>
      </c>
      <c r="I74" s="63">
        <f>IF(SUMIFS('4W'!$N:$N,'4W'!$A:$A,'Apercu activites'!$A74,'4W'!$G:$G,'Apercu activites'!I$3:I$3)=0,"",SUMIFS('4W'!$N:$N,'4W'!$A:$A,'Apercu activites'!$A74,'4W'!$G:$G,'Apercu activites'!I$3:I$3))</f>
        <v>217</v>
      </c>
      <c r="J74" s="63">
        <f>IF(SUMIFS('4W'!$I:$I,'4W'!$A:$A,'Apercu activites'!$A74,'4W'!$G:$G,'Apercu activites'!J$3:J$3)=0,"",SUMIFS('4W'!$I:$I,'4W'!$A:$A,'Apercu activites'!$A74,'4W'!$G:$G,'Apercu activites'!J$3:J$3))</f>
        <v>217</v>
      </c>
      <c r="K74" s="63">
        <f>IF(SUMIFS('4W'!$N:$N,'4W'!$A:$A,'Apercu activites'!$A74,'4W'!$G:$G,'Apercu activites'!K$3:K$3)=0,"",SUMIFS('4W'!$N:$N,'4W'!$A:$A,'Apercu activites'!$A74,'4W'!$G:$G,'Apercu activites'!K$3:K$3))</f>
        <v>217</v>
      </c>
      <c r="L74" s="63" t="str">
        <f>IF(SUMIFS('4W'!$I:$I,'4W'!$A:$A,'Apercu activites'!$A74,'4W'!$G:$G,'Apercu activites'!L$3:L$3)=0,"",SUMIFS('4W'!$I:$I,'4W'!$A:$A,'Apercu activites'!$A74,'4W'!$G:$G,'Apercu activites'!L$3:L$3))</f>
        <v/>
      </c>
      <c r="M74" s="63" t="str">
        <f>IF(SUMIFS('4W'!$N:$N,'4W'!$A:$A,'Apercu activites'!$A74,'4W'!$G:$G,'Apercu activites'!M$3:M$3)=0,"",SUMIFS('4W'!$N:$N,'4W'!$A:$A,'Apercu activites'!$A74,'4W'!$G:$G,'Apercu activites'!M$3:M$3))</f>
        <v/>
      </c>
      <c r="N74" s="63" t="str">
        <f>IF(SUMIFS('4W'!$I:$I,'4W'!$A:$A,'Apercu activites'!$A74,'4W'!$G:$G,'Apercu activites'!N$3:N$3)=0,"",SUMIFS('4W'!$I:$I,'4W'!$A:$A,'Apercu activites'!$A74,'4W'!$G:$G,'Apercu activites'!N$3:N$3))</f>
        <v/>
      </c>
      <c r="O74" s="63" t="str">
        <f>IF(SUMIFS('4W'!$N:$N,'4W'!$A:$A,'Apercu activites'!$A74,'4W'!$G:$G,'Apercu activites'!O$3:O$3)=0,"",SUMIFS('4W'!$N:$N,'4W'!$A:$A,'Apercu activites'!$A74,'4W'!$G:$G,'Apercu activites'!O$3:O$3))</f>
        <v/>
      </c>
      <c r="P74" s="63" t="str">
        <f>IF(SUMIFS('4W'!$I:$I,'4W'!$A:$A,'Apercu activites'!$A74,'4W'!$G:$G,'Apercu activites'!P$3:P$3)=0,"",SUMIFS('4W'!$I:$I,'4W'!$A:$A,'Apercu activites'!$A74,'4W'!$G:$G,'Apercu activites'!P$3:P$3))</f>
        <v/>
      </c>
      <c r="Q74" s="63" t="str">
        <f>IF(SUMIFS('4W'!$N:$N,'4W'!$A:$A,'Apercu activites'!$A74,'4W'!$G:$G,'Apercu activites'!Q$3:Q$3)=0,"",SUMIFS('4W'!$N:$N,'4W'!$A:$A,'Apercu activites'!$A74,'4W'!$G:$G,'Apercu activites'!Q$3:Q$3))</f>
        <v/>
      </c>
      <c r="R74" s="63" t="str">
        <f>IF(SUMIFS('4W'!$I:$I,'4W'!$A:$A,'Apercu activites'!$A74,'4W'!$G:$G,'Apercu activites'!R$3:R$3)=0,"",SUMIFS('4W'!$I:$I,'4W'!$A:$A,'Apercu activites'!$A74,'4W'!$G:$G,'Apercu activites'!R$3:R$3))</f>
        <v/>
      </c>
      <c r="S74" s="63" t="str">
        <f>IF(SUMIFS('4W'!$N:$N,'4W'!$A:$A,'Apercu activites'!$A74,'4W'!$G:$G,'Apercu activites'!S$3:S$3)=0,"",SUMIFS('4W'!$N:$N,'4W'!$A:$A,'Apercu activites'!$A74,'4W'!$G:$G,'Apercu activites'!S$3:S$3))</f>
        <v/>
      </c>
      <c r="T74" s="63" t="str">
        <f>IF(SUMIFS('4W'!$I:$I,'4W'!$A:$A,'Apercu activites'!$A74,'4W'!$G:$G,'Apercu activites'!T$3:T$3)=0,"",SUMIFS('4W'!$I:$I,'4W'!$A:$A,'Apercu activites'!$A74,'4W'!$G:$G,'Apercu activites'!T$3:T$3))</f>
        <v/>
      </c>
      <c r="U74" s="63" t="str">
        <f>IF(SUMIFS('4W'!$N:$N,'4W'!$A:$A,'Apercu activites'!$A74,'4W'!$G:$G,'Apercu activites'!U$3:U$3)=0,"",SUMIFS('4W'!$N:$N,'4W'!$A:$A,'Apercu activites'!$A74,'4W'!$G:$G,'Apercu activites'!U$3:U$3))</f>
        <v/>
      </c>
      <c r="V74" s="63" t="str">
        <f>IF(SUMIFS('4W'!$I:$I,'4W'!$A:$A,'Apercu activites'!$A74,'4W'!$G:$G,'Apercu activites'!V$3:V$3)=0,"",SUMIFS('4W'!$I:$I,'4W'!$A:$A,'Apercu activites'!$A74,'4W'!$G:$G,'Apercu activites'!V$3:V$3))</f>
        <v/>
      </c>
      <c r="W74" s="63" t="str">
        <f>IF(SUMIFS('4W'!$N:$N,'4W'!$A:$A,'Apercu activites'!$A74,'4W'!$G:$G,'Apercu activites'!W$3:W$3)=0,"",SUMIFS('4W'!$N:$N,'4W'!$A:$A,'Apercu activites'!$A74,'4W'!$G:$G,'Apercu activites'!W$3:W$3))</f>
        <v/>
      </c>
    </row>
    <row r="75" spans="1:23" x14ac:dyDescent="0.25">
      <c r="A75" s="33" t="s">
        <v>2069</v>
      </c>
      <c r="B75" s="63" t="str">
        <f>IF(SUMIFS('4W'!$I:$I,'4W'!$A:$A,'Apercu activites'!$A75,'4W'!$G:$G,'Apercu activites'!B$3:B$3)=0,"",SUMIFS('4W'!$I:$I,'4W'!$A:$A,'Apercu activites'!$A75,'4W'!$G:$G,'Apercu activites'!B$3:B$3))</f>
        <v/>
      </c>
      <c r="C75" s="63" t="str">
        <f>IF(SUMIFS('4W'!$N:$N,'4W'!$A:$A,'Apercu activites'!$A75,'4W'!$G:$G,'Apercu activites'!C$3:C$3)=0,"",SUMIFS('4W'!$N:$N,'4W'!$A:$A,'Apercu activites'!$A75,'4W'!$G:$G,'Apercu activites'!C$3:C$3))</f>
        <v/>
      </c>
      <c r="D75" s="63" t="str">
        <f>IF(SUMIFS('4W'!$I:$I,'4W'!$A:$A,'Apercu activites'!$A75,'4W'!$G:$G,'Apercu activites'!D$3:D$3)=0,"",SUMIFS('4W'!$I:$I,'4W'!$A:$A,'Apercu activites'!$A75,'4W'!$G:$G,'Apercu activites'!D$3:D$3))</f>
        <v/>
      </c>
      <c r="E75" s="63" t="str">
        <f>IF(SUMIFS('4W'!$N:$N,'4W'!$A:$A,'Apercu activites'!$A75,'4W'!$G:$G,'Apercu activites'!E$3:E$3)=0,"",SUMIFS('4W'!$N:$N,'4W'!$A:$A,'Apercu activites'!$A75,'4W'!$G:$G,'Apercu activites'!E$3:E$3))</f>
        <v/>
      </c>
      <c r="F75" s="63" t="str">
        <f>IF(SUMIFS('4W'!$I:$I,'4W'!$A:$A,'Apercu activites'!$A75,'4W'!$G:$G,'Apercu activites'!F$3:F$3)=0,"",SUMIFS('4W'!$I:$I,'4W'!$A:$A,'Apercu activites'!$A75,'4W'!$G:$G,'Apercu activites'!F$3:F$3))</f>
        <v/>
      </c>
      <c r="G75" s="63" t="str">
        <f>IF(SUMIFS('4W'!$N:$N,'4W'!$A:$A,'Apercu activites'!$A75,'4W'!$G:$G,'Apercu activites'!G$3:G$3)=0,"",SUMIFS('4W'!$N:$N,'4W'!$A:$A,'Apercu activites'!$A75,'4W'!$G:$G,'Apercu activites'!G$3:G$3))</f>
        <v/>
      </c>
      <c r="H75" s="63" t="str">
        <f>IF(SUMIFS('4W'!$I:$I,'4W'!$A:$A,'Apercu activites'!$A75,'4W'!$G:$G,'Apercu activites'!H$3:H$3)=0,"",SUMIFS('4W'!$I:$I,'4W'!$A:$A,'Apercu activites'!$A75,'4W'!$G:$G,'Apercu activites'!H$3:H$3))</f>
        <v/>
      </c>
      <c r="I75" s="63" t="str">
        <f>IF(SUMIFS('4W'!$N:$N,'4W'!$A:$A,'Apercu activites'!$A75,'4W'!$G:$G,'Apercu activites'!I$3:I$3)=0,"",SUMIFS('4W'!$N:$N,'4W'!$A:$A,'Apercu activites'!$A75,'4W'!$G:$G,'Apercu activites'!I$3:I$3))</f>
        <v/>
      </c>
      <c r="J75" s="63" t="str">
        <f>IF(SUMIFS('4W'!$I:$I,'4W'!$A:$A,'Apercu activites'!$A75,'4W'!$G:$G,'Apercu activites'!J$3:J$3)=0,"",SUMIFS('4W'!$I:$I,'4W'!$A:$A,'Apercu activites'!$A75,'4W'!$G:$G,'Apercu activites'!J$3:J$3))</f>
        <v/>
      </c>
      <c r="K75" s="63" t="str">
        <f>IF(SUMIFS('4W'!$N:$N,'4W'!$A:$A,'Apercu activites'!$A75,'4W'!$G:$G,'Apercu activites'!K$3:K$3)=0,"",SUMIFS('4W'!$N:$N,'4W'!$A:$A,'Apercu activites'!$A75,'4W'!$G:$G,'Apercu activites'!K$3:K$3))</f>
        <v/>
      </c>
      <c r="L75" s="63" t="str">
        <f>IF(SUMIFS('4W'!$I:$I,'4W'!$A:$A,'Apercu activites'!$A75,'4W'!$G:$G,'Apercu activites'!L$3:L$3)=0,"",SUMIFS('4W'!$I:$I,'4W'!$A:$A,'Apercu activites'!$A75,'4W'!$G:$G,'Apercu activites'!L$3:L$3))</f>
        <v/>
      </c>
      <c r="M75" s="63" t="str">
        <f>IF(SUMIFS('4W'!$N:$N,'4W'!$A:$A,'Apercu activites'!$A75,'4W'!$G:$G,'Apercu activites'!M$3:M$3)=0,"",SUMIFS('4W'!$N:$N,'4W'!$A:$A,'Apercu activites'!$A75,'4W'!$G:$G,'Apercu activites'!M$3:M$3))</f>
        <v/>
      </c>
      <c r="N75" s="63" t="str">
        <f>IF(SUMIFS('4W'!$I:$I,'4W'!$A:$A,'Apercu activites'!$A75,'4W'!$G:$G,'Apercu activites'!N$3:N$3)=0,"",SUMIFS('4W'!$I:$I,'4W'!$A:$A,'Apercu activites'!$A75,'4W'!$G:$G,'Apercu activites'!N$3:N$3))</f>
        <v/>
      </c>
      <c r="O75" s="63" t="str">
        <f>IF(SUMIFS('4W'!$N:$N,'4W'!$A:$A,'Apercu activites'!$A75,'4W'!$G:$G,'Apercu activites'!O$3:O$3)=0,"",SUMIFS('4W'!$N:$N,'4W'!$A:$A,'Apercu activites'!$A75,'4W'!$G:$G,'Apercu activites'!O$3:O$3))</f>
        <v/>
      </c>
      <c r="P75" s="63" t="str">
        <f>IF(SUMIFS('4W'!$I:$I,'4W'!$A:$A,'Apercu activites'!$A75,'4W'!$G:$G,'Apercu activites'!P$3:P$3)=0,"",SUMIFS('4W'!$I:$I,'4W'!$A:$A,'Apercu activites'!$A75,'4W'!$G:$G,'Apercu activites'!P$3:P$3))</f>
        <v/>
      </c>
      <c r="Q75" s="63" t="str">
        <f>IF(SUMIFS('4W'!$N:$N,'4W'!$A:$A,'Apercu activites'!$A75,'4W'!$G:$G,'Apercu activites'!Q$3:Q$3)=0,"",SUMIFS('4W'!$N:$N,'4W'!$A:$A,'Apercu activites'!$A75,'4W'!$G:$G,'Apercu activites'!Q$3:Q$3))</f>
        <v/>
      </c>
      <c r="R75" s="63" t="str">
        <f>IF(SUMIFS('4W'!$I:$I,'4W'!$A:$A,'Apercu activites'!$A75,'4W'!$G:$G,'Apercu activites'!R$3:R$3)=0,"",SUMIFS('4W'!$I:$I,'4W'!$A:$A,'Apercu activites'!$A75,'4W'!$G:$G,'Apercu activites'!R$3:R$3))</f>
        <v/>
      </c>
      <c r="S75" s="63" t="str">
        <f>IF(SUMIFS('4W'!$N:$N,'4W'!$A:$A,'Apercu activites'!$A75,'4W'!$G:$G,'Apercu activites'!S$3:S$3)=0,"",SUMIFS('4W'!$N:$N,'4W'!$A:$A,'Apercu activites'!$A75,'4W'!$G:$G,'Apercu activites'!S$3:S$3))</f>
        <v/>
      </c>
      <c r="T75" s="63" t="str">
        <f>IF(SUMIFS('4W'!$I:$I,'4W'!$A:$A,'Apercu activites'!$A75,'4W'!$G:$G,'Apercu activites'!T$3:T$3)=0,"",SUMIFS('4W'!$I:$I,'4W'!$A:$A,'Apercu activites'!$A75,'4W'!$G:$G,'Apercu activites'!T$3:T$3))</f>
        <v/>
      </c>
      <c r="U75" s="63" t="str">
        <f>IF(SUMIFS('4W'!$N:$N,'4W'!$A:$A,'Apercu activites'!$A75,'4W'!$G:$G,'Apercu activites'!U$3:U$3)=0,"",SUMIFS('4W'!$N:$N,'4W'!$A:$A,'Apercu activites'!$A75,'4W'!$G:$G,'Apercu activites'!U$3:U$3))</f>
        <v/>
      </c>
      <c r="V75" s="63">
        <f>IF(SUMIFS('4W'!$I:$I,'4W'!$A:$A,'Apercu activites'!$A75,'4W'!$G:$G,'Apercu activites'!V$3:V$3)=0,"",SUMIFS('4W'!$I:$I,'4W'!$A:$A,'Apercu activites'!$A75,'4W'!$G:$G,'Apercu activites'!V$3:V$3))</f>
        <v>227</v>
      </c>
      <c r="W75" s="63">
        <f>IF(SUMIFS('4W'!$N:$N,'4W'!$A:$A,'Apercu activites'!$A75,'4W'!$G:$G,'Apercu activites'!W$3:W$3)=0,"",SUMIFS('4W'!$N:$N,'4W'!$A:$A,'Apercu activites'!$A75,'4W'!$G:$G,'Apercu activites'!W$3:W$3))</f>
        <v>227</v>
      </c>
    </row>
    <row r="76" spans="1:23" x14ac:dyDescent="0.25">
      <c r="A76" s="33" t="s">
        <v>108</v>
      </c>
      <c r="B76" s="63">
        <f>IF(SUMIFS('4W'!$I:$I,'4W'!$A:$A,'Apercu activites'!$A76,'4W'!$G:$G,'Apercu activites'!B$3:B$3)=0,"",SUMIFS('4W'!$I:$I,'4W'!$A:$A,'Apercu activites'!$A76,'4W'!$G:$G,'Apercu activites'!B$3:B$3))</f>
        <v>500</v>
      </c>
      <c r="C76" s="63">
        <f>IF(SUMIFS('4W'!$N:$N,'4W'!$A:$A,'Apercu activites'!$A76,'4W'!$G:$G,'Apercu activites'!C$3:C$3)=0,"",SUMIFS('4W'!$N:$N,'4W'!$A:$A,'Apercu activites'!$A76,'4W'!$G:$G,'Apercu activites'!C$3:C$3))</f>
        <v>500</v>
      </c>
      <c r="D76" s="63" t="str">
        <f>IF(SUMIFS('4W'!$I:$I,'4W'!$A:$A,'Apercu activites'!$A76,'4W'!$G:$G,'Apercu activites'!D$3:D$3)=0,"",SUMIFS('4W'!$I:$I,'4W'!$A:$A,'Apercu activites'!$A76,'4W'!$G:$G,'Apercu activites'!D$3:D$3))</f>
        <v/>
      </c>
      <c r="E76" s="63" t="str">
        <f>IF(SUMIFS('4W'!$N:$N,'4W'!$A:$A,'Apercu activites'!$A76,'4W'!$G:$G,'Apercu activites'!E$3:E$3)=0,"",SUMIFS('4W'!$N:$N,'4W'!$A:$A,'Apercu activites'!$A76,'4W'!$G:$G,'Apercu activites'!E$3:E$3))</f>
        <v/>
      </c>
      <c r="F76" s="63" t="str">
        <f>IF(SUMIFS('4W'!$I:$I,'4W'!$A:$A,'Apercu activites'!$A76,'4W'!$G:$G,'Apercu activites'!F$3:F$3)=0,"",SUMIFS('4W'!$I:$I,'4W'!$A:$A,'Apercu activites'!$A76,'4W'!$G:$G,'Apercu activites'!F$3:F$3))</f>
        <v/>
      </c>
      <c r="G76" s="63" t="str">
        <f>IF(SUMIFS('4W'!$N:$N,'4W'!$A:$A,'Apercu activites'!$A76,'4W'!$G:$G,'Apercu activites'!G$3:G$3)=0,"",SUMIFS('4W'!$N:$N,'4W'!$A:$A,'Apercu activites'!$A76,'4W'!$G:$G,'Apercu activites'!G$3:G$3))</f>
        <v/>
      </c>
      <c r="H76" s="63">
        <f>IF(SUMIFS('4W'!$I:$I,'4W'!$A:$A,'Apercu activites'!$A76,'4W'!$G:$G,'Apercu activites'!H$3:H$3)=0,"",SUMIFS('4W'!$I:$I,'4W'!$A:$A,'Apercu activites'!$A76,'4W'!$G:$G,'Apercu activites'!H$3:H$3))</f>
        <v>500</v>
      </c>
      <c r="I76" s="63">
        <f>IF(SUMIFS('4W'!$N:$N,'4W'!$A:$A,'Apercu activites'!$A76,'4W'!$G:$G,'Apercu activites'!I$3:I$3)=0,"",SUMIFS('4W'!$N:$N,'4W'!$A:$A,'Apercu activites'!$A76,'4W'!$G:$G,'Apercu activites'!I$3:I$3))</f>
        <v>500</v>
      </c>
      <c r="J76" s="63" t="str">
        <f>IF(SUMIFS('4W'!$I:$I,'4W'!$A:$A,'Apercu activites'!$A76,'4W'!$G:$G,'Apercu activites'!J$3:J$3)=0,"",SUMIFS('4W'!$I:$I,'4W'!$A:$A,'Apercu activites'!$A76,'4W'!$G:$G,'Apercu activites'!J$3:J$3))</f>
        <v/>
      </c>
      <c r="K76" s="63" t="str">
        <f>IF(SUMIFS('4W'!$N:$N,'4W'!$A:$A,'Apercu activites'!$A76,'4W'!$G:$G,'Apercu activites'!K$3:K$3)=0,"",SUMIFS('4W'!$N:$N,'4W'!$A:$A,'Apercu activites'!$A76,'4W'!$G:$G,'Apercu activites'!K$3:K$3))</f>
        <v/>
      </c>
      <c r="L76" s="63" t="str">
        <f>IF(SUMIFS('4W'!$I:$I,'4W'!$A:$A,'Apercu activites'!$A76,'4W'!$G:$G,'Apercu activites'!L$3:L$3)=0,"",SUMIFS('4W'!$I:$I,'4W'!$A:$A,'Apercu activites'!$A76,'4W'!$G:$G,'Apercu activites'!L$3:L$3))</f>
        <v/>
      </c>
      <c r="M76" s="63" t="str">
        <f>IF(SUMIFS('4W'!$N:$N,'4W'!$A:$A,'Apercu activites'!$A76,'4W'!$G:$G,'Apercu activites'!M$3:M$3)=0,"",SUMIFS('4W'!$N:$N,'4W'!$A:$A,'Apercu activites'!$A76,'4W'!$G:$G,'Apercu activites'!M$3:M$3))</f>
        <v/>
      </c>
      <c r="N76" s="63" t="str">
        <f>IF(SUMIFS('4W'!$I:$I,'4W'!$A:$A,'Apercu activites'!$A76,'4W'!$G:$G,'Apercu activites'!N$3:N$3)=0,"",SUMIFS('4W'!$I:$I,'4W'!$A:$A,'Apercu activites'!$A76,'4W'!$G:$G,'Apercu activites'!N$3:N$3))</f>
        <v/>
      </c>
      <c r="O76" s="63" t="str">
        <f>IF(SUMIFS('4W'!$N:$N,'4W'!$A:$A,'Apercu activites'!$A76,'4W'!$G:$G,'Apercu activites'!O$3:O$3)=0,"",SUMIFS('4W'!$N:$N,'4W'!$A:$A,'Apercu activites'!$A76,'4W'!$G:$G,'Apercu activites'!O$3:O$3))</f>
        <v/>
      </c>
      <c r="P76" s="63" t="str">
        <f>IF(SUMIFS('4W'!$I:$I,'4W'!$A:$A,'Apercu activites'!$A76,'4W'!$G:$G,'Apercu activites'!P$3:P$3)=0,"",SUMIFS('4W'!$I:$I,'4W'!$A:$A,'Apercu activites'!$A76,'4W'!$G:$G,'Apercu activites'!P$3:P$3))</f>
        <v/>
      </c>
      <c r="Q76" s="63" t="str">
        <f>IF(SUMIFS('4W'!$N:$N,'4W'!$A:$A,'Apercu activites'!$A76,'4W'!$G:$G,'Apercu activites'!Q$3:Q$3)=0,"",SUMIFS('4W'!$N:$N,'4W'!$A:$A,'Apercu activites'!$A76,'4W'!$G:$G,'Apercu activites'!Q$3:Q$3))</f>
        <v/>
      </c>
      <c r="R76" s="63" t="str">
        <f>IF(SUMIFS('4W'!$I:$I,'4W'!$A:$A,'Apercu activites'!$A76,'4W'!$G:$G,'Apercu activites'!R$3:R$3)=0,"",SUMIFS('4W'!$I:$I,'4W'!$A:$A,'Apercu activites'!$A76,'4W'!$G:$G,'Apercu activites'!R$3:R$3))</f>
        <v/>
      </c>
      <c r="S76" s="63" t="str">
        <f>IF(SUMIFS('4W'!$N:$N,'4W'!$A:$A,'Apercu activites'!$A76,'4W'!$G:$G,'Apercu activites'!S$3:S$3)=0,"",SUMIFS('4W'!$N:$N,'4W'!$A:$A,'Apercu activites'!$A76,'4W'!$G:$G,'Apercu activites'!S$3:S$3))</f>
        <v/>
      </c>
      <c r="T76" s="63">
        <f>IF(SUMIFS('4W'!$I:$I,'4W'!$A:$A,'Apercu activites'!$A76,'4W'!$G:$G,'Apercu activites'!T$3:T$3)=0,"",SUMIFS('4W'!$I:$I,'4W'!$A:$A,'Apercu activites'!$A76,'4W'!$G:$G,'Apercu activites'!T$3:T$3))</f>
        <v>1600</v>
      </c>
      <c r="U76" s="63">
        <f>IF(SUMIFS('4W'!$N:$N,'4W'!$A:$A,'Apercu activites'!$A76,'4W'!$G:$G,'Apercu activites'!U$3:U$3)=0,"",SUMIFS('4W'!$N:$N,'4W'!$A:$A,'Apercu activites'!$A76,'4W'!$G:$G,'Apercu activites'!U$3:U$3))</f>
        <v>1600</v>
      </c>
      <c r="V76" s="63">
        <f>IF(SUMIFS('4W'!$I:$I,'4W'!$A:$A,'Apercu activites'!$A76,'4W'!$G:$G,'Apercu activites'!V$3:V$3)=0,"",SUMIFS('4W'!$I:$I,'4W'!$A:$A,'Apercu activites'!$A76,'4W'!$G:$G,'Apercu activites'!V$3:V$3))</f>
        <v>1600</v>
      </c>
      <c r="W76" s="63">
        <f>IF(SUMIFS('4W'!$N:$N,'4W'!$A:$A,'Apercu activites'!$A76,'4W'!$G:$G,'Apercu activites'!W$3:W$3)=0,"",SUMIFS('4W'!$N:$N,'4W'!$A:$A,'Apercu activites'!$A76,'4W'!$G:$G,'Apercu activites'!W$3:W$3))</f>
        <v>1600</v>
      </c>
    </row>
    <row r="77" spans="1:23" x14ac:dyDescent="0.25">
      <c r="A77" s="33" t="s">
        <v>2481</v>
      </c>
      <c r="B77" s="63" t="str">
        <f>IF(SUMIFS('4W'!$I:$I,'4W'!$A:$A,'Apercu activites'!$A77,'4W'!$G:$G,'Apercu activites'!B$3:B$3)=0,"",SUMIFS('4W'!$I:$I,'4W'!$A:$A,'Apercu activites'!$A77,'4W'!$G:$G,'Apercu activites'!B$3:B$3))</f>
        <v/>
      </c>
      <c r="C77" s="63" t="str">
        <f>IF(SUMIFS('4W'!$N:$N,'4W'!$A:$A,'Apercu activites'!$A77,'4W'!$G:$G,'Apercu activites'!C$3:C$3)=0,"",SUMIFS('4W'!$N:$N,'4W'!$A:$A,'Apercu activites'!$A77,'4W'!$G:$G,'Apercu activites'!C$3:C$3))</f>
        <v/>
      </c>
      <c r="D77" s="63" t="str">
        <f>IF(SUMIFS('4W'!$I:$I,'4W'!$A:$A,'Apercu activites'!$A77,'4W'!$G:$G,'Apercu activites'!D$3:D$3)=0,"",SUMIFS('4W'!$I:$I,'4W'!$A:$A,'Apercu activites'!$A77,'4W'!$G:$G,'Apercu activites'!D$3:D$3))</f>
        <v/>
      </c>
      <c r="E77" s="63" t="str">
        <f>IF(SUMIFS('4W'!$N:$N,'4W'!$A:$A,'Apercu activites'!$A77,'4W'!$G:$G,'Apercu activites'!E$3:E$3)=0,"",SUMIFS('4W'!$N:$N,'4W'!$A:$A,'Apercu activites'!$A77,'4W'!$G:$G,'Apercu activites'!E$3:E$3))</f>
        <v/>
      </c>
      <c r="F77" s="63" t="str">
        <f>IF(SUMIFS('4W'!$I:$I,'4W'!$A:$A,'Apercu activites'!$A77,'4W'!$G:$G,'Apercu activites'!F$3:F$3)=0,"",SUMIFS('4W'!$I:$I,'4W'!$A:$A,'Apercu activites'!$A77,'4W'!$G:$G,'Apercu activites'!F$3:F$3))</f>
        <v/>
      </c>
      <c r="G77" s="63" t="str">
        <f>IF(SUMIFS('4W'!$N:$N,'4W'!$A:$A,'Apercu activites'!$A77,'4W'!$G:$G,'Apercu activites'!G$3:G$3)=0,"",SUMIFS('4W'!$N:$N,'4W'!$A:$A,'Apercu activites'!$A77,'4W'!$G:$G,'Apercu activites'!G$3:G$3))</f>
        <v/>
      </c>
      <c r="H77" s="63" t="str">
        <f>IF(SUMIFS('4W'!$I:$I,'4W'!$A:$A,'Apercu activites'!$A77,'4W'!$G:$G,'Apercu activites'!H$3:H$3)=0,"",SUMIFS('4W'!$I:$I,'4W'!$A:$A,'Apercu activites'!$A77,'4W'!$G:$G,'Apercu activites'!H$3:H$3))</f>
        <v/>
      </c>
      <c r="I77" s="63" t="str">
        <f>IF(SUMIFS('4W'!$N:$N,'4W'!$A:$A,'Apercu activites'!$A77,'4W'!$G:$G,'Apercu activites'!I$3:I$3)=0,"",SUMIFS('4W'!$N:$N,'4W'!$A:$A,'Apercu activites'!$A77,'4W'!$G:$G,'Apercu activites'!I$3:I$3))</f>
        <v/>
      </c>
      <c r="J77" s="63" t="str">
        <f>IF(SUMIFS('4W'!$I:$I,'4W'!$A:$A,'Apercu activites'!$A77,'4W'!$G:$G,'Apercu activites'!J$3:J$3)=0,"",SUMIFS('4W'!$I:$I,'4W'!$A:$A,'Apercu activites'!$A77,'4W'!$G:$G,'Apercu activites'!J$3:J$3))</f>
        <v/>
      </c>
      <c r="K77" s="63" t="str">
        <f>IF(SUMIFS('4W'!$N:$N,'4W'!$A:$A,'Apercu activites'!$A77,'4W'!$G:$G,'Apercu activites'!K$3:K$3)=0,"",SUMIFS('4W'!$N:$N,'4W'!$A:$A,'Apercu activites'!$A77,'4W'!$G:$G,'Apercu activites'!K$3:K$3))</f>
        <v/>
      </c>
      <c r="L77" s="63" t="str">
        <f>IF(SUMIFS('4W'!$I:$I,'4W'!$A:$A,'Apercu activites'!$A77,'4W'!$G:$G,'Apercu activites'!L$3:L$3)=0,"",SUMIFS('4W'!$I:$I,'4W'!$A:$A,'Apercu activites'!$A77,'4W'!$G:$G,'Apercu activites'!L$3:L$3))</f>
        <v/>
      </c>
      <c r="M77" s="63" t="str">
        <f>IF(SUMIFS('4W'!$N:$N,'4W'!$A:$A,'Apercu activites'!$A77,'4W'!$G:$G,'Apercu activites'!M$3:M$3)=0,"",SUMIFS('4W'!$N:$N,'4W'!$A:$A,'Apercu activites'!$A77,'4W'!$G:$G,'Apercu activites'!M$3:M$3))</f>
        <v/>
      </c>
      <c r="N77" s="63" t="str">
        <f>IF(SUMIFS('4W'!$I:$I,'4W'!$A:$A,'Apercu activites'!$A77,'4W'!$G:$G,'Apercu activites'!N$3:N$3)=0,"",SUMIFS('4W'!$I:$I,'4W'!$A:$A,'Apercu activites'!$A77,'4W'!$G:$G,'Apercu activites'!N$3:N$3))</f>
        <v/>
      </c>
      <c r="O77" s="63" t="str">
        <f>IF(SUMIFS('4W'!$N:$N,'4W'!$A:$A,'Apercu activites'!$A77,'4W'!$G:$G,'Apercu activites'!O$3:O$3)=0,"",SUMIFS('4W'!$N:$N,'4W'!$A:$A,'Apercu activites'!$A77,'4W'!$G:$G,'Apercu activites'!O$3:O$3))</f>
        <v/>
      </c>
      <c r="P77" s="63" t="str">
        <f>IF(SUMIFS('4W'!$I:$I,'4W'!$A:$A,'Apercu activites'!$A77,'4W'!$G:$G,'Apercu activites'!P$3:P$3)=0,"",SUMIFS('4W'!$I:$I,'4W'!$A:$A,'Apercu activites'!$A77,'4W'!$G:$G,'Apercu activites'!P$3:P$3))</f>
        <v/>
      </c>
      <c r="Q77" s="63" t="str">
        <f>IF(SUMIFS('4W'!$N:$N,'4W'!$A:$A,'Apercu activites'!$A77,'4W'!$G:$G,'Apercu activites'!Q$3:Q$3)=0,"",SUMIFS('4W'!$N:$N,'4W'!$A:$A,'Apercu activites'!$A77,'4W'!$G:$G,'Apercu activites'!Q$3:Q$3))</f>
        <v/>
      </c>
      <c r="R77" s="63" t="str">
        <f>IF(SUMIFS('4W'!$I:$I,'4W'!$A:$A,'Apercu activites'!$A77,'4W'!$G:$G,'Apercu activites'!R$3:R$3)=0,"",SUMIFS('4W'!$I:$I,'4W'!$A:$A,'Apercu activites'!$A77,'4W'!$G:$G,'Apercu activites'!R$3:R$3))</f>
        <v/>
      </c>
      <c r="S77" s="63" t="str">
        <f>IF(SUMIFS('4W'!$N:$N,'4W'!$A:$A,'Apercu activites'!$A77,'4W'!$G:$G,'Apercu activites'!S$3:S$3)=0,"",SUMIFS('4W'!$N:$N,'4W'!$A:$A,'Apercu activites'!$A77,'4W'!$G:$G,'Apercu activites'!S$3:S$3))</f>
        <v/>
      </c>
      <c r="T77" s="63">
        <f>IF(SUMIFS('4W'!$I:$I,'4W'!$A:$A,'Apercu activites'!$A77,'4W'!$G:$G,'Apercu activites'!T$3:T$3)=0,"",SUMIFS('4W'!$I:$I,'4W'!$A:$A,'Apercu activites'!$A77,'4W'!$G:$G,'Apercu activites'!T$3:T$3))</f>
        <v>15</v>
      </c>
      <c r="U77" s="63">
        <f>IF(SUMIFS('4W'!$N:$N,'4W'!$A:$A,'Apercu activites'!$A77,'4W'!$G:$G,'Apercu activites'!U$3:U$3)=0,"",SUMIFS('4W'!$N:$N,'4W'!$A:$A,'Apercu activites'!$A77,'4W'!$G:$G,'Apercu activites'!U$3:U$3))</f>
        <v>75</v>
      </c>
      <c r="V77" s="63" t="str">
        <f>IF(SUMIFS('4W'!$I:$I,'4W'!$A:$A,'Apercu activites'!$A77,'4W'!$G:$G,'Apercu activites'!V$3:V$3)=0,"",SUMIFS('4W'!$I:$I,'4W'!$A:$A,'Apercu activites'!$A77,'4W'!$G:$G,'Apercu activites'!V$3:V$3))</f>
        <v/>
      </c>
      <c r="W77" s="63" t="str">
        <f>IF(SUMIFS('4W'!$N:$N,'4W'!$A:$A,'Apercu activites'!$A77,'4W'!$G:$G,'Apercu activites'!W$3:W$3)=0,"",SUMIFS('4W'!$N:$N,'4W'!$A:$A,'Apercu activites'!$A77,'4W'!$G:$G,'Apercu activites'!W$3:W$3))</f>
        <v/>
      </c>
    </row>
    <row r="78" spans="1:23" x14ac:dyDescent="0.25">
      <c r="A78" s="33" t="s">
        <v>1905</v>
      </c>
      <c r="B78" s="63" t="str">
        <f>IF(SUMIFS('4W'!$I:$I,'4W'!$A:$A,'Apercu activites'!$A78,'4W'!$G:$G,'Apercu activites'!B$3:B$3)=0,"",SUMIFS('4W'!$I:$I,'4W'!$A:$A,'Apercu activites'!$A78,'4W'!$G:$G,'Apercu activites'!B$3:B$3))</f>
        <v/>
      </c>
      <c r="C78" s="63" t="str">
        <f>IF(SUMIFS('4W'!$N:$N,'4W'!$A:$A,'Apercu activites'!$A78,'4W'!$G:$G,'Apercu activites'!C$3:C$3)=0,"",SUMIFS('4W'!$N:$N,'4W'!$A:$A,'Apercu activites'!$A78,'4W'!$G:$G,'Apercu activites'!C$3:C$3))</f>
        <v/>
      </c>
      <c r="D78" s="63" t="str">
        <f>IF(SUMIFS('4W'!$I:$I,'4W'!$A:$A,'Apercu activites'!$A78,'4W'!$G:$G,'Apercu activites'!D$3:D$3)=0,"",SUMIFS('4W'!$I:$I,'4W'!$A:$A,'Apercu activites'!$A78,'4W'!$G:$G,'Apercu activites'!D$3:D$3))</f>
        <v/>
      </c>
      <c r="E78" s="63" t="str">
        <f>IF(SUMIFS('4W'!$N:$N,'4W'!$A:$A,'Apercu activites'!$A78,'4W'!$G:$G,'Apercu activites'!E$3:E$3)=0,"",SUMIFS('4W'!$N:$N,'4W'!$A:$A,'Apercu activites'!$A78,'4W'!$G:$G,'Apercu activites'!E$3:E$3))</f>
        <v/>
      </c>
      <c r="F78" s="63" t="str">
        <f>IF(SUMIFS('4W'!$I:$I,'4W'!$A:$A,'Apercu activites'!$A78,'4W'!$G:$G,'Apercu activites'!F$3:F$3)=0,"",SUMIFS('4W'!$I:$I,'4W'!$A:$A,'Apercu activites'!$A78,'4W'!$G:$G,'Apercu activites'!F$3:F$3))</f>
        <v/>
      </c>
      <c r="G78" s="63" t="str">
        <f>IF(SUMIFS('4W'!$N:$N,'4W'!$A:$A,'Apercu activites'!$A78,'4W'!$G:$G,'Apercu activites'!G$3:G$3)=0,"",SUMIFS('4W'!$N:$N,'4W'!$A:$A,'Apercu activites'!$A78,'4W'!$G:$G,'Apercu activites'!G$3:G$3))</f>
        <v/>
      </c>
      <c r="H78" s="63">
        <f>IF(SUMIFS('4W'!$I:$I,'4W'!$A:$A,'Apercu activites'!$A78,'4W'!$G:$G,'Apercu activites'!H$3:H$3)=0,"",SUMIFS('4W'!$I:$I,'4W'!$A:$A,'Apercu activites'!$A78,'4W'!$G:$G,'Apercu activites'!H$3:H$3))</f>
        <v>2000</v>
      </c>
      <c r="I78" s="63">
        <f>IF(SUMIFS('4W'!$N:$N,'4W'!$A:$A,'Apercu activites'!$A78,'4W'!$G:$G,'Apercu activites'!I$3:I$3)=0,"",SUMIFS('4W'!$N:$N,'4W'!$A:$A,'Apercu activites'!$A78,'4W'!$G:$G,'Apercu activites'!I$3:I$3))</f>
        <v>2000</v>
      </c>
      <c r="J78" s="63">
        <f>IF(SUMIFS('4W'!$I:$I,'4W'!$A:$A,'Apercu activites'!$A78,'4W'!$G:$G,'Apercu activites'!J$3:J$3)=0,"",SUMIFS('4W'!$I:$I,'4W'!$A:$A,'Apercu activites'!$A78,'4W'!$G:$G,'Apercu activites'!J$3:J$3))</f>
        <v>1800</v>
      </c>
      <c r="K78" s="63">
        <f>IF(SUMIFS('4W'!$N:$N,'4W'!$A:$A,'Apercu activites'!$A78,'4W'!$G:$G,'Apercu activites'!K$3:K$3)=0,"",SUMIFS('4W'!$N:$N,'4W'!$A:$A,'Apercu activites'!$A78,'4W'!$G:$G,'Apercu activites'!K$3:K$3))</f>
        <v>1800</v>
      </c>
      <c r="L78" s="63" t="str">
        <f>IF(SUMIFS('4W'!$I:$I,'4W'!$A:$A,'Apercu activites'!$A78,'4W'!$G:$G,'Apercu activites'!L$3:L$3)=0,"",SUMIFS('4W'!$I:$I,'4W'!$A:$A,'Apercu activites'!$A78,'4W'!$G:$G,'Apercu activites'!L$3:L$3))</f>
        <v/>
      </c>
      <c r="M78" s="63" t="str">
        <f>IF(SUMIFS('4W'!$N:$N,'4W'!$A:$A,'Apercu activites'!$A78,'4W'!$G:$G,'Apercu activites'!M$3:M$3)=0,"",SUMIFS('4W'!$N:$N,'4W'!$A:$A,'Apercu activites'!$A78,'4W'!$G:$G,'Apercu activites'!M$3:M$3))</f>
        <v/>
      </c>
      <c r="N78" s="63" t="str">
        <f>IF(SUMIFS('4W'!$I:$I,'4W'!$A:$A,'Apercu activites'!$A78,'4W'!$G:$G,'Apercu activites'!N$3:N$3)=0,"",SUMIFS('4W'!$I:$I,'4W'!$A:$A,'Apercu activites'!$A78,'4W'!$G:$G,'Apercu activites'!N$3:N$3))</f>
        <v/>
      </c>
      <c r="O78" s="63" t="str">
        <f>IF(SUMIFS('4W'!$N:$N,'4W'!$A:$A,'Apercu activites'!$A78,'4W'!$G:$G,'Apercu activites'!O$3:O$3)=0,"",SUMIFS('4W'!$N:$N,'4W'!$A:$A,'Apercu activites'!$A78,'4W'!$G:$G,'Apercu activites'!O$3:O$3))</f>
        <v/>
      </c>
      <c r="P78" s="63" t="str">
        <f>IF(SUMIFS('4W'!$I:$I,'4W'!$A:$A,'Apercu activites'!$A78,'4W'!$G:$G,'Apercu activites'!P$3:P$3)=0,"",SUMIFS('4W'!$I:$I,'4W'!$A:$A,'Apercu activites'!$A78,'4W'!$G:$G,'Apercu activites'!P$3:P$3))</f>
        <v/>
      </c>
      <c r="Q78" s="63" t="str">
        <f>IF(SUMIFS('4W'!$N:$N,'4W'!$A:$A,'Apercu activites'!$A78,'4W'!$G:$G,'Apercu activites'!Q$3:Q$3)=0,"",SUMIFS('4W'!$N:$N,'4W'!$A:$A,'Apercu activites'!$A78,'4W'!$G:$G,'Apercu activites'!Q$3:Q$3))</f>
        <v/>
      </c>
      <c r="R78" s="63" t="str">
        <f>IF(SUMIFS('4W'!$I:$I,'4W'!$A:$A,'Apercu activites'!$A78,'4W'!$G:$G,'Apercu activites'!R$3:R$3)=0,"",SUMIFS('4W'!$I:$I,'4W'!$A:$A,'Apercu activites'!$A78,'4W'!$G:$G,'Apercu activites'!R$3:R$3))</f>
        <v/>
      </c>
      <c r="S78" s="63" t="str">
        <f>IF(SUMIFS('4W'!$N:$N,'4W'!$A:$A,'Apercu activites'!$A78,'4W'!$G:$G,'Apercu activites'!S$3:S$3)=0,"",SUMIFS('4W'!$N:$N,'4W'!$A:$A,'Apercu activites'!$A78,'4W'!$G:$G,'Apercu activites'!S$3:S$3))</f>
        <v/>
      </c>
      <c r="T78" s="63" t="str">
        <f>IF(SUMIFS('4W'!$I:$I,'4W'!$A:$A,'Apercu activites'!$A78,'4W'!$G:$G,'Apercu activites'!T$3:T$3)=0,"",SUMIFS('4W'!$I:$I,'4W'!$A:$A,'Apercu activites'!$A78,'4W'!$G:$G,'Apercu activites'!T$3:T$3))</f>
        <v/>
      </c>
      <c r="U78" s="63" t="str">
        <f>IF(SUMIFS('4W'!$N:$N,'4W'!$A:$A,'Apercu activites'!$A78,'4W'!$G:$G,'Apercu activites'!U$3:U$3)=0,"",SUMIFS('4W'!$N:$N,'4W'!$A:$A,'Apercu activites'!$A78,'4W'!$G:$G,'Apercu activites'!U$3:U$3))</f>
        <v/>
      </c>
      <c r="V78" s="63" t="str">
        <f>IF(SUMIFS('4W'!$I:$I,'4W'!$A:$A,'Apercu activites'!$A78,'4W'!$G:$G,'Apercu activites'!V$3:V$3)=0,"",SUMIFS('4W'!$I:$I,'4W'!$A:$A,'Apercu activites'!$A78,'4W'!$G:$G,'Apercu activites'!V$3:V$3))</f>
        <v/>
      </c>
      <c r="W78" s="63" t="str">
        <f>IF(SUMIFS('4W'!$N:$N,'4W'!$A:$A,'Apercu activites'!$A78,'4W'!$G:$G,'Apercu activites'!W$3:W$3)=0,"",SUMIFS('4W'!$N:$N,'4W'!$A:$A,'Apercu activites'!$A78,'4W'!$G:$G,'Apercu activites'!W$3:W$3))</f>
        <v/>
      </c>
    </row>
    <row r="79" spans="1:23" x14ac:dyDescent="0.25">
      <c r="A79" s="33" t="s">
        <v>1916</v>
      </c>
      <c r="B79" s="63">
        <f>IF(SUMIFS('4W'!$I:$I,'4W'!$A:$A,'Apercu activites'!$A79,'4W'!$G:$G,'Apercu activites'!B$3:B$3)=0,"",SUMIFS('4W'!$I:$I,'4W'!$A:$A,'Apercu activites'!$A79,'4W'!$G:$G,'Apercu activites'!B$3:B$3))</f>
        <v>2512</v>
      </c>
      <c r="C79" s="63">
        <f>IF(SUMIFS('4W'!$N:$N,'4W'!$A:$A,'Apercu activites'!$A79,'4W'!$G:$G,'Apercu activites'!C$3:C$3)=0,"",SUMIFS('4W'!$N:$N,'4W'!$A:$A,'Apercu activites'!$A79,'4W'!$G:$G,'Apercu activites'!C$3:C$3))</f>
        <v>2512</v>
      </c>
      <c r="D79" s="63" t="str">
        <f>IF(SUMIFS('4W'!$I:$I,'4W'!$A:$A,'Apercu activites'!$A79,'4W'!$G:$G,'Apercu activites'!D$3:D$3)=0,"",SUMIFS('4W'!$I:$I,'4W'!$A:$A,'Apercu activites'!$A79,'4W'!$G:$G,'Apercu activites'!D$3:D$3))</f>
        <v/>
      </c>
      <c r="E79" s="63" t="str">
        <f>IF(SUMIFS('4W'!$N:$N,'4W'!$A:$A,'Apercu activites'!$A79,'4W'!$G:$G,'Apercu activites'!E$3:E$3)=0,"",SUMIFS('4W'!$N:$N,'4W'!$A:$A,'Apercu activites'!$A79,'4W'!$G:$G,'Apercu activites'!E$3:E$3))</f>
        <v/>
      </c>
      <c r="F79" s="63" t="str">
        <f>IF(SUMIFS('4W'!$I:$I,'4W'!$A:$A,'Apercu activites'!$A79,'4W'!$G:$G,'Apercu activites'!F$3:F$3)=0,"",SUMIFS('4W'!$I:$I,'4W'!$A:$A,'Apercu activites'!$A79,'4W'!$G:$G,'Apercu activites'!F$3:F$3))</f>
        <v/>
      </c>
      <c r="G79" s="63" t="str">
        <f>IF(SUMIFS('4W'!$N:$N,'4W'!$A:$A,'Apercu activites'!$A79,'4W'!$G:$G,'Apercu activites'!G$3:G$3)=0,"",SUMIFS('4W'!$N:$N,'4W'!$A:$A,'Apercu activites'!$A79,'4W'!$G:$G,'Apercu activites'!G$3:G$3))</f>
        <v/>
      </c>
      <c r="H79" s="63">
        <f>IF(SUMIFS('4W'!$I:$I,'4W'!$A:$A,'Apercu activites'!$A79,'4W'!$G:$G,'Apercu activites'!H$3:H$3)=0,"",SUMIFS('4W'!$I:$I,'4W'!$A:$A,'Apercu activites'!$A79,'4W'!$G:$G,'Apercu activites'!H$3:H$3))</f>
        <v>2512</v>
      </c>
      <c r="I79" s="63">
        <f>IF(SUMIFS('4W'!$N:$N,'4W'!$A:$A,'Apercu activites'!$A79,'4W'!$G:$G,'Apercu activites'!I$3:I$3)=0,"",SUMIFS('4W'!$N:$N,'4W'!$A:$A,'Apercu activites'!$A79,'4W'!$G:$G,'Apercu activites'!I$3:I$3))</f>
        <v>2512</v>
      </c>
      <c r="J79" s="63">
        <f>IF(SUMIFS('4W'!$I:$I,'4W'!$A:$A,'Apercu activites'!$A79,'4W'!$G:$G,'Apercu activites'!J$3:J$3)=0,"",SUMIFS('4W'!$I:$I,'4W'!$A:$A,'Apercu activites'!$A79,'4W'!$G:$G,'Apercu activites'!J$3:J$3))</f>
        <v>2512</v>
      </c>
      <c r="K79" s="63">
        <f>IF(SUMIFS('4W'!$N:$N,'4W'!$A:$A,'Apercu activites'!$A79,'4W'!$G:$G,'Apercu activites'!K$3:K$3)=0,"",SUMIFS('4W'!$N:$N,'4W'!$A:$A,'Apercu activites'!$A79,'4W'!$G:$G,'Apercu activites'!K$3:K$3))</f>
        <v>2512</v>
      </c>
      <c r="L79" s="63" t="str">
        <f>IF(SUMIFS('4W'!$I:$I,'4W'!$A:$A,'Apercu activites'!$A79,'4W'!$G:$G,'Apercu activites'!L$3:L$3)=0,"",SUMIFS('4W'!$I:$I,'4W'!$A:$A,'Apercu activites'!$A79,'4W'!$G:$G,'Apercu activites'!L$3:L$3))</f>
        <v/>
      </c>
      <c r="M79" s="63" t="str">
        <f>IF(SUMIFS('4W'!$N:$N,'4W'!$A:$A,'Apercu activites'!$A79,'4W'!$G:$G,'Apercu activites'!M$3:M$3)=0,"",SUMIFS('4W'!$N:$N,'4W'!$A:$A,'Apercu activites'!$A79,'4W'!$G:$G,'Apercu activites'!M$3:M$3))</f>
        <v/>
      </c>
      <c r="N79" s="63" t="str">
        <f>IF(SUMIFS('4W'!$I:$I,'4W'!$A:$A,'Apercu activites'!$A79,'4W'!$G:$G,'Apercu activites'!N$3:N$3)=0,"",SUMIFS('4W'!$I:$I,'4W'!$A:$A,'Apercu activites'!$A79,'4W'!$G:$G,'Apercu activites'!N$3:N$3))</f>
        <v/>
      </c>
      <c r="O79" s="63" t="str">
        <f>IF(SUMIFS('4W'!$N:$N,'4W'!$A:$A,'Apercu activites'!$A79,'4W'!$G:$G,'Apercu activites'!O$3:O$3)=0,"",SUMIFS('4W'!$N:$N,'4W'!$A:$A,'Apercu activites'!$A79,'4W'!$G:$G,'Apercu activites'!O$3:O$3))</f>
        <v/>
      </c>
      <c r="P79" s="63" t="str">
        <f>IF(SUMIFS('4W'!$I:$I,'4W'!$A:$A,'Apercu activites'!$A79,'4W'!$G:$G,'Apercu activites'!P$3:P$3)=0,"",SUMIFS('4W'!$I:$I,'4W'!$A:$A,'Apercu activites'!$A79,'4W'!$G:$G,'Apercu activites'!P$3:P$3))</f>
        <v/>
      </c>
      <c r="Q79" s="63" t="str">
        <f>IF(SUMIFS('4W'!$N:$N,'4W'!$A:$A,'Apercu activites'!$A79,'4W'!$G:$G,'Apercu activites'!Q$3:Q$3)=0,"",SUMIFS('4W'!$N:$N,'4W'!$A:$A,'Apercu activites'!$A79,'4W'!$G:$G,'Apercu activites'!Q$3:Q$3))</f>
        <v/>
      </c>
      <c r="R79" s="63" t="str">
        <f>IF(SUMIFS('4W'!$I:$I,'4W'!$A:$A,'Apercu activites'!$A79,'4W'!$G:$G,'Apercu activites'!R$3:R$3)=0,"",SUMIFS('4W'!$I:$I,'4W'!$A:$A,'Apercu activites'!$A79,'4W'!$G:$G,'Apercu activites'!R$3:R$3))</f>
        <v/>
      </c>
      <c r="S79" s="63" t="str">
        <f>IF(SUMIFS('4W'!$N:$N,'4W'!$A:$A,'Apercu activites'!$A79,'4W'!$G:$G,'Apercu activites'!S$3:S$3)=0,"",SUMIFS('4W'!$N:$N,'4W'!$A:$A,'Apercu activites'!$A79,'4W'!$G:$G,'Apercu activites'!S$3:S$3))</f>
        <v/>
      </c>
      <c r="T79" s="63" t="str">
        <f>IF(SUMIFS('4W'!$I:$I,'4W'!$A:$A,'Apercu activites'!$A79,'4W'!$G:$G,'Apercu activites'!T$3:T$3)=0,"",SUMIFS('4W'!$I:$I,'4W'!$A:$A,'Apercu activites'!$A79,'4W'!$G:$G,'Apercu activites'!T$3:T$3))</f>
        <v/>
      </c>
      <c r="U79" s="63" t="str">
        <f>IF(SUMIFS('4W'!$N:$N,'4W'!$A:$A,'Apercu activites'!$A79,'4W'!$G:$G,'Apercu activites'!U$3:U$3)=0,"",SUMIFS('4W'!$N:$N,'4W'!$A:$A,'Apercu activites'!$A79,'4W'!$G:$G,'Apercu activites'!U$3:U$3))</f>
        <v/>
      </c>
      <c r="V79" s="63" t="str">
        <f>IF(SUMIFS('4W'!$I:$I,'4W'!$A:$A,'Apercu activites'!$A79,'4W'!$G:$G,'Apercu activites'!V$3:V$3)=0,"",SUMIFS('4W'!$I:$I,'4W'!$A:$A,'Apercu activites'!$A79,'4W'!$G:$G,'Apercu activites'!V$3:V$3))</f>
        <v/>
      </c>
      <c r="W79" s="63" t="str">
        <f>IF(SUMIFS('4W'!$N:$N,'4W'!$A:$A,'Apercu activites'!$A79,'4W'!$G:$G,'Apercu activites'!W$3:W$3)=0,"",SUMIFS('4W'!$N:$N,'4W'!$A:$A,'Apercu activites'!$A79,'4W'!$G:$G,'Apercu activites'!W$3:W$3))</f>
        <v/>
      </c>
    </row>
    <row r="80" spans="1:23" x14ac:dyDescent="0.25">
      <c r="A80" s="33" t="s">
        <v>2070</v>
      </c>
      <c r="B80" s="63">
        <f>IF(SUMIFS('4W'!$I:$I,'4W'!$A:$A,'Apercu activites'!$A80,'4W'!$G:$G,'Apercu activites'!B$3:B$3)=0,"",SUMIFS('4W'!$I:$I,'4W'!$A:$A,'Apercu activites'!$A80,'4W'!$G:$G,'Apercu activites'!B$3:B$3))</f>
        <v>31577</v>
      </c>
      <c r="C80" s="63">
        <f>IF(SUMIFS('4W'!$N:$N,'4W'!$A:$A,'Apercu activites'!$A80,'4W'!$G:$G,'Apercu activites'!C$3:C$3)=0,"",SUMIFS('4W'!$N:$N,'4W'!$A:$A,'Apercu activites'!$A80,'4W'!$G:$G,'Apercu activites'!C$3:C$3))</f>
        <v>23320</v>
      </c>
      <c r="D80" s="63">
        <f>IF(SUMIFS('4W'!$I:$I,'4W'!$A:$A,'Apercu activites'!$A80,'4W'!$G:$G,'Apercu activites'!D$3:D$3)=0,"",SUMIFS('4W'!$I:$I,'4W'!$A:$A,'Apercu activites'!$A80,'4W'!$G:$G,'Apercu activites'!D$3:D$3))</f>
        <v>6223</v>
      </c>
      <c r="E80" s="63">
        <f>IF(SUMIFS('4W'!$N:$N,'4W'!$A:$A,'Apercu activites'!$A80,'4W'!$G:$G,'Apercu activites'!E$3:E$3)=0,"",SUMIFS('4W'!$N:$N,'4W'!$A:$A,'Apercu activites'!$A80,'4W'!$G:$G,'Apercu activites'!E$3:E$3))</f>
        <v>6223</v>
      </c>
      <c r="F80" s="63" t="str">
        <f>IF(SUMIFS('4W'!$I:$I,'4W'!$A:$A,'Apercu activites'!$A80,'4W'!$G:$G,'Apercu activites'!F$3:F$3)=0,"",SUMIFS('4W'!$I:$I,'4W'!$A:$A,'Apercu activites'!$A80,'4W'!$G:$G,'Apercu activites'!F$3:F$3))</f>
        <v/>
      </c>
      <c r="G80" s="63" t="str">
        <f>IF(SUMIFS('4W'!$N:$N,'4W'!$A:$A,'Apercu activites'!$A80,'4W'!$G:$G,'Apercu activites'!G$3:G$3)=0,"",SUMIFS('4W'!$N:$N,'4W'!$A:$A,'Apercu activites'!$A80,'4W'!$G:$G,'Apercu activites'!G$3:G$3))</f>
        <v/>
      </c>
      <c r="H80" s="63">
        <f>IF(SUMIFS('4W'!$I:$I,'4W'!$A:$A,'Apercu activites'!$A80,'4W'!$G:$G,'Apercu activites'!H$3:H$3)=0,"",SUMIFS('4W'!$I:$I,'4W'!$A:$A,'Apercu activites'!$A80,'4W'!$G:$G,'Apercu activites'!H$3:H$3))</f>
        <v>5729</v>
      </c>
      <c r="I80" s="63">
        <f>IF(SUMIFS('4W'!$N:$N,'4W'!$A:$A,'Apercu activites'!$A80,'4W'!$G:$G,'Apercu activites'!I$3:I$3)=0,"",SUMIFS('4W'!$N:$N,'4W'!$A:$A,'Apercu activites'!$A80,'4W'!$G:$G,'Apercu activites'!I$3:I$3))</f>
        <v>7587</v>
      </c>
      <c r="J80" s="63" t="str">
        <f>IF(SUMIFS('4W'!$I:$I,'4W'!$A:$A,'Apercu activites'!$A80,'4W'!$G:$G,'Apercu activites'!J$3:J$3)=0,"",SUMIFS('4W'!$I:$I,'4W'!$A:$A,'Apercu activites'!$A80,'4W'!$G:$G,'Apercu activites'!J$3:J$3))</f>
        <v/>
      </c>
      <c r="K80" s="63" t="str">
        <f>IF(SUMIFS('4W'!$N:$N,'4W'!$A:$A,'Apercu activites'!$A80,'4W'!$G:$G,'Apercu activites'!K$3:K$3)=0,"",SUMIFS('4W'!$N:$N,'4W'!$A:$A,'Apercu activites'!$A80,'4W'!$G:$G,'Apercu activites'!K$3:K$3))</f>
        <v/>
      </c>
      <c r="L80" s="63">
        <f>IF(SUMIFS('4W'!$I:$I,'4W'!$A:$A,'Apercu activites'!$A80,'4W'!$G:$G,'Apercu activites'!L$3:L$3)=0,"",SUMIFS('4W'!$I:$I,'4W'!$A:$A,'Apercu activites'!$A80,'4W'!$G:$G,'Apercu activites'!L$3:L$3))</f>
        <v>5100</v>
      </c>
      <c r="M80" s="63">
        <f>IF(SUMIFS('4W'!$N:$N,'4W'!$A:$A,'Apercu activites'!$A80,'4W'!$G:$G,'Apercu activites'!M$3:M$3)=0,"",SUMIFS('4W'!$N:$N,'4W'!$A:$A,'Apercu activites'!$A80,'4W'!$G:$G,'Apercu activites'!M$3:M$3))</f>
        <v>5100</v>
      </c>
      <c r="N80" s="63" t="str">
        <f>IF(SUMIFS('4W'!$I:$I,'4W'!$A:$A,'Apercu activites'!$A80,'4W'!$G:$G,'Apercu activites'!N$3:N$3)=0,"",SUMIFS('4W'!$I:$I,'4W'!$A:$A,'Apercu activites'!$A80,'4W'!$G:$G,'Apercu activites'!N$3:N$3))</f>
        <v/>
      </c>
      <c r="O80" s="63" t="str">
        <f>IF(SUMIFS('4W'!$N:$N,'4W'!$A:$A,'Apercu activites'!$A80,'4W'!$G:$G,'Apercu activites'!O$3:O$3)=0,"",SUMIFS('4W'!$N:$N,'4W'!$A:$A,'Apercu activites'!$A80,'4W'!$G:$G,'Apercu activites'!O$3:O$3))</f>
        <v/>
      </c>
      <c r="P80" s="63" t="str">
        <f>IF(SUMIFS('4W'!$I:$I,'4W'!$A:$A,'Apercu activites'!$A80,'4W'!$G:$G,'Apercu activites'!P$3:P$3)=0,"",SUMIFS('4W'!$I:$I,'4W'!$A:$A,'Apercu activites'!$A80,'4W'!$G:$G,'Apercu activites'!P$3:P$3))</f>
        <v/>
      </c>
      <c r="Q80" s="63" t="str">
        <f>IF(SUMIFS('4W'!$N:$N,'4W'!$A:$A,'Apercu activites'!$A80,'4W'!$G:$G,'Apercu activites'!Q$3:Q$3)=0,"",SUMIFS('4W'!$N:$N,'4W'!$A:$A,'Apercu activites'!$A80,'4W'!$G:$G,'Apercu activites'!Q$3:Q$3))</f>
        <v/>
      </c>
      <c r="R80" s="63" t="str">
        <f>IF(SUMIFS('4W'!$I:$I,'4W'!$A:$A,'Apercu activites'!$A80,'4W'!$G:$G,'Apercu activites'!R$3:R$3)=0,"",SUMIFS('4W'!$I:$I,'4W'!$A:$A,'Apercu activites'!$A80,'4W'!$G:$G,'Apercu activites'!R$3:R$3))</f>
        <v/>
      </c>
      <c r="S80" s="63" t="str">
        <f>IF(SUMIFS('4W'!$N:$N,'4W'!$A:$A,'Apercu activites'!$A80,'4W'!$G:$G,'Apercu activites'!S$3:S$3)=0,"",SUMIFS('4W'!$N:$N,'4W'!$A:$A,'Apercu activites'!$A80,'4W'!$G:$G,'Apercu activites'!S$3:S$3))</f>
        <v/>
      </c>
      <c r="T80" s="63">
        <f>IF(SUMIFS('4W'!$I:$I,'4W'!$A:$A,'Apercu activites'!$A80,'4W'!$G:$G,'Apercu activites'!T$3:T$3)=0,"",SUMIFS('4W'!$I:$I,'4W'!$A:$A,'Apercu activites'!$A80,'4W'!$G:$G,'Apercu activites'!T$3:T$3))</f>
        <v>1244</v>
      </c>
      <c r="U80" s="63">
        <f>IF(SUMIFS('4W'!$N:$N,'4W'!$A:$A,'Apercu activites'!$A80,'4W'!$G:$G,'Apercu activites'!U$3:U$3)=0,"",SUMIFS('4W'!$N:$N,'4W'!$A:$A,'Apercu activites'!$A80,'4W'!$G:$G,'Apercu activites'!U$3:U$3))</f>
        <v>6223</v>
      </c>
      <c r="V80" s="63" t="str">
        <f>IF(SUMIFS('4W'!$I:$I,'4W'!$A:$A,'Apercu activites'!$A80,'4W'!$G:$G,'Apercu activites'!V$3:V$3)=0,"",SUMIFS('4W'!$I:$I,'4W'!$A:$A,'Apercu activites'!$A80,'4W'!$G:$G,'Apercu activites'!V$3:V$3))</f>
        <v/>
      </c>
      <c r="W80" s="63" t="str">
        <f>IF(SUMIFS('4W'!$N:$N,'4W'!$A:$A,'Apercu activites'!$A80,'4W'!$G:$G,'Apercu activites'!W$3:W$3)=0,"",SUMIFS('4W'!$N:$N,'4W'!$A:$A,'Apercu activites'!$A80,'4W'!$G:$G,'Apercu activites'!W$3:W$3))</f>
        <v/>
      </c>
    </row>
    <row r="81" spans="1:23" x14ac:dyDescent="0.25">
      <c r="A81" s="33" t="s">
        <v>2071</v>
      </c>
      <c r="B81" s="63" t="str">
        <f>IF(SUMIFS('4W'!$I:$I,'4W'!$A:$A,'Apercu activites'!$A81,'4W'!$G:$G,'Apercu activites'!B$3:B$3)=0,"",SUMIFS('4W'!$I:$I,'4W'!$A:$A,'Apercu activites'!$A81,'4W'!$G:$G,'Apercu activites'!B$3:B$3))</f>
        <v/>
      </c>
      <c r="C81" s="63" t="str">
        <f>IF(SUMIFS('4W'!$N:$N,'4W'!$A:$A,'Apercu activites'!$A81,'4W'!$G:$G,'Apercu activites'!C$3:C$3)=0,"",SUMIFS('4W'!$N:$N,'4W'!$A:$A,'Apercu activites'!$A81,'4W'!$G:$G,'Apercu activites'!C$3:C$3))</f>
        <v/>
      </c>
      <c r="D81" s="63">
        <f>IF(SUMIFS('4W'!$I:$I,'4W'!$A:$A,'Apercu activites'!$A81,'4W'!$G:$G,'Apercu activites'!D$3:D$3)=0,"",SUMIFS('4W'!$I:$I,'4W'!$A:$A,'Apercu activites'!$A81,'4W'!$G:$G,'Apercu activites'!D$3:D$3))</f>
        <v>3694</v>
      </c>
      <c r="E81" s="63">
        <f>IF(SUMIFS('4W'!$N:$N,'4W'!$A:$A,'Apercu activites'!$A81,'4W'!$G:$G,'Apercu activites'!E$3:E$3)=0,"",SUMIFS('4W'!$N:$N,'4W'!$A:$A,'Apercu activites'!$A81,'4W'!$G:$G,'Apercu activites'!E$3:E$3))</f>
        <v>3694</v>
      </c>
      <c r="F81" s="63" t="str">
        <f>IF(SUMIFS('4W'!$I:$I,'4W'!$A:$A,'Apercu activites'!$A81,'4W'!$G:$G,'Apercu activites'!F$3:F$3)=0,"",SUMIFS('4W'!$I:$I,'4W'!$A:$A,'Apercu activites'!$A81,'4W'!$G:$G,'Apercu activites'!F$3:F$3))</f>
        <v/>
      </c>
      <c r="G81" s="63" t="str">
        <f>IF(SUMIFS('4W'!$N:$N,'4W'!$A:$A,'Apercu activites'!$A81,'4W'!$G:$G,'Apercu activites'!G$3:G$3)=0,"",SUMIFS('4W'!$N:$N,'4W'!$A:$A,'Apercu activites'!$A81,'4W'!$G:$G,'Apercu activites'!G$3:G$3))</f>
        <v/>
      </c>
      <c r="H81" s="63" t="str">
        <f>IF(SUMIFS('4W'!$I:$I,'4W'!$A:$A,'Apercu activites'!$A81,'4W'!$G:$G,'Apercu activites'!H$3:H$3)=0,"",SUMIFS('4W'!$I:$I,'4W'!$A:$A,'Apercu activites'!$A81,'4W'!$G:$G,'Apercu activites'!H$3:H$3))</f>
        <v/>
      </c>
      <c r="I81" s="63" t="str">
        <f>IF(SUMIFS('4W'!$N:$N,'4W'!$A:$A,'Apercu activites'!$A81,'4W'!$G:$G,'Apercu activites'!I$3:I$3)=0,"",SUMIFS('4W'!$N:$N,'4W'!$A:$A,'Apercu activites'!$A81,'4W'!$G:$G,'Apercu activites'!I$3:I$3))</f>
        <v/>
      </c>
      <c r="J81" s="63" t="str">
        <f>IF(SUMIFS('4W'!$I:$I,'4W'!$A:$A,'Apercu activites'!$A81,'4W'!$G:$G,'Apercu activites'!J$3:J$3)=0,"",SUMIFS('4W'!$I:$I,'4W'!$A:$A,'Apercu activites'!$A81,'4W'!$G:$G,'Apercu activites'!J$3:J$3))</f>
        <v/>
      </c>
      <c r="K81" s="63" t="str">
        <f>IF(SUMIFS('4W'!$N:$N,'4W'!$A:$A,'Apercu activites'!$A81,'4W'!$G:$G,'Apercu activites'!K$3:K$3)=0,"",SUMIFS('4W'!$N:$N,'4W'!$A:$A,'Apercu activites'!$A81,'4W'!$G:$G,'Apercu activites'!K$3:K$3))</f>
        <v/>
      </c>
      <c r="L81" s="63" t="str">
        <f>IF(SUMIFS('4W'!$I:$I,'4W'!$A:$A,'Apercu activites'!$A81,'4W'!$G:$G,'Apercu activites'!L$3:L$3)=0,"",SUMIFS('4W'!$I:$I,'4W'!$A:$A,'Apercu activites'!$A81,'4W'!$G:$G,'Apercu activites'!L$3:L$3))</f>
        <v/>
      </c>
      <c r="M81" s="63" t="str">
        <f>IF(SUMIFS('4W'!$N:$N,'4W'!$A:$A,'Apercu activites'!$A81,'4W'!$G:$G,'Apercu activites'!M$3:M$3)=0,"",SUMIFS('4W'!$N:$N,'4W'!$A:$A,'Apercu activites'!$A81,'4W'!$G:$G,'Apercu activites'!M$3:M$3))</f>
        <v/>
      </c>
      <c r="N81" s="63" t="str">
        <f>IF(SUMIFS('4W'!$I:$I,'4W'!$A:$A,'Apercu activites'!$A81,'4W'!$G:$G,'Apercu activites'!N$3:N$3)=0,"",SUMIFS('4W'!$I:$I,'4W'!$A:$A,'Apercu activites'!$A81,'4W'!$G:$G,'Apercu activites'!N$3:N$3))</f>
        <v/>
      </c>
      <c r="O81" s="63" t="str">
        <f>IF(SUMIFS('4W'!$N:$N,'4W'!$A:$A,'Apercu activites'!$A81,'4W'!$G:$G,'Apercu activites'!O$3:O$3)=0,"",SUMIFS('4W'!$N:$N,'4W'!$A:$A,'Apercu activites'!$A81,'4W'!$G:$G,'Apercu activites'!O$3:O$3))</f>
        <v/>
      </c>
      <c r="P81" s="63" t="str">
        <f>IF(SUMIFS('4W'!$I:$I,'4W'!$A:$A,'Apercu activites'!$A81,'4W'!$G:$G,'Apercu activites'!P$3:P$3)=0,"",SUMIFS('4W'!$I:$I,'4W'!$A:$A,'Apercu activites'!$A81,'4W'!$G:$G,'Apercu activites'!P$3:P$3))</f>
        <v/>
      </c>
      <c r="Q81" s="63" t="str">
        <f>IF(SUMIFS('4W'!$N:$N,'4W'!$A:$A,'Apercu activites'!$A81,'4W'!$G:$G,'Apercu activites'!Q$3:Q$3)=0,"",SUMIFS('4W'!$N:$N,'4W'!$A:$A,'Apercu activites'!$A81,'4W'!$G:$G,'Apercu activites'!Q$3:Q$3))</f>
        <v/>
      </c>
      <c r="R81" s="63" t="str">
        <f>IF(SUMIFS('4W'!$I:$I,'4W'!$A:$A,'Apercu activites'!$A81,'4W'!$G:$G,'Apercu activites'!R$3:R$3)=0,"",SUMIFS('4W'!$I:$I,'4W'!$A:$A,'Apercu activites'!$A81,'4W'!$G:$G,'Apercu activites'!R$3:R$3))</f>
        <v/>
      </c>
      <c r="S81" s="63" t="str">
        <f>IF(SUMIFS('4W'!$N:$N,'4W'!$A:$A,'Apercu activites'!$A81,'4W'!$G:$G,'Apercu activites'!S$3:S$3)=0,"",SUMIFS('4W'!$N:$N,'4W'!$A:$A,'Apercu activites'!$A81,'4W'!$G:$G,'Apercu activites'!S$3:S$3))</f>
        <v/>
      </c>
      <c r="T81" s="63" t="str">
        <f>IF(SUMIFS('4W'!$I:$I,'4W'!$A:$A,'Apercu activites'!$A81,'4W'!$G:$G,'Apercu activites'!T$3:T$3)=0,"",SUMIFS('4W'!$I:$I,'4W'!$A:$A,'Apercu activites'!$A81,'4W'!$G:$G,'Apercu activites'!T$3:T$3))</f>
        <v/>
      </c>
      <c r="U81" s="63" t="str">
        <f>IF(SUMIFS('4W'!$N:$N,'4W'!$A:$A,'Apercu activites'!$A81,'4W'!$G:$G,'Apercu activites'!U$3:U$3)=0,"",SUMIFS('4W'!$N:$N,'4W'!$A:$A,'Apercu activites'!$A81,'4W'!$G:$G,'Apercu activites'!U$3:U$3))</f>
        <v/>
      </c>
      <c r="V81" s="63" t="str">
        <f>IF(SUMIFS('4W'!$I:$I,'4W'!$A:$A,'Apercu activites'!$A81,'4W'!$G:$G,'Apercu activites'!V$3:V$3)=0,"",SUMIFS('4W'!$I:$I,'4W'!$A:$A,'Apercu activites'!$A81,'4W'!$G:$G,'Apercu activites'!V$3:V$3))</f>
        <v/>
      </c>
      <c r="W81" s="63" t="str">
        <f>IF(SUMIFS('4W'!$N:$N,'4W'!$A:$A,'Apercu activites'!$A81,'4W'!$G:$G,'Apercu activites'!W$3:W$3)=0,"",SUMIFS('4W'!$N:$N,'4W'!$A:$A,'Apercu activites'!$A81,'4W'!$G:$G,'Apercu activites'!W$3:W$3))</f>
        <v/>
      </c>
    </row>
    <row r="82" spans="1:23" x14ac:dyDescent="0.25">
      <c r="A82" s="33" t="s">
        <v>114</v>
      </c>
      <c r="B82" s="63" t="str">
        <f>IF(SUMIFS('4W'!$I:$I,'4W'!$A:$A,'Apercu activites'!$A82,'4W'!$G:$G,'Apercu activites'!B$3:B$3)=0,"",SUMIFS('4W'!$I:$I,'4W'!$A:$A,'Apercu activites'!$A82,'4W'!$G:$G,'Apercu activites'!B$3:B$3))</f>
        <v/>
      </c>
      <c r="C82" s="63" t="str">
        <f>IF(SUMIFS('4W'!$N:$N,'4W'!$A:$A,'Apercu activites'!$A82,'4W'!$G:$G,'Apercu activites'!C$3:C$3)=0,"",SUMIFS('4W'!$N:$N,'4W'!$A:$A,'Apercu activites'!$A82,'4W'!$G:$G,'Apercu activites'!C$3:C$3))</f>
        <v/>
      </c>
      <c r="D82" s="63">
        <f>IF(SUMIFS('4W'!$I:$I,'4W'!$A:$A,'Apercu activites'!$A82,'4W'!$G:$G,'Apercu activites'!D$3:D$3)=0,"",SUMIFS('4W'!$I:$I,'4W'!$A:$A,'Apercu activites'!$A82,'4W'!$G:$G,'Apercu activites'!D$3:D$3))</f>
        <v>2073</v>
      </c>
      <c r="E82" s="63">
        <f>IF(SUMIFS('4W'!$N:$N,'4W'!$A:$A,'Apercu activites'!$A82,'4W'!$G:$G,'Apercu activites'!E$3:E$3)=0,"",SUMIFS('4W'!$N:$N,'4W'!$A:$A,'Apercu activites'!$A82,'4W'!$G:$G,'Apercu activites'!E$3:E$3))</f>
        <v>2023</v>
      </c>
      <c r="F82" s="63" t="str">
        <f>IF(SUMIFS('4W'!$I:$I,'4W'!$A:$A,'Apercu activites'!$A82,'4W'!$G:$G,'Apercu activites'!F$3:F$3)=0,"",SUMIFS('4W'!$I:$I,'4W'!$A:$A,'Apercu activites'!$A82,'4W'!$G:$G,'Apercu activites'!F$3:F$3))</f>
        <v/>
      </c>
      <c r="G82" s="63" t="str">
        <f>IF(SUMIFS('4W'!$N:$N,'4W'!$A:$A,'Apercu activites'!$A82,'4W'!$G:$G,'Apercu activites'!G$3:G$3)=0,"",SUMIFS('4W'!$N:$N,'4W'!$A:$A,'Apercu activites'!$A82,'4W'!$G:$G,'Apercu activites'!G$3:G$3))</f>
        <v/>
      </c>
      <c r="H82" s="63" t="str">
        <f>IF(SUMIFS('4W'!$I:$I,'4W'!$A:$A,'Apercu activites'!$A82,'4W'!$G:$G,'Apercu activites'!H$3:H$3)=0,"",SUMIFS('4W'!$I:$I,'4W'!$A:$A,'Apercu activites'!$A82,'4W'!$G:$G,'Apercu activites'!H$3:H$3))</f>
        <v/>
      </c>
      <c r="I82" s="63" t="str">
        <f>IF(SUMIFS('4W'!$N:$N,'4W'!$A:$A,'Apercu activites'!$A82,'4W'!$G:$G,'Apercu activites'!I$3:I$3)=0,"",SUMIFS('4W'!$N:$N,'4W'!$A:$A,'Apercu activites'!$A82,'4W'!$G:$G,'Apercu activites'!I$3:I$3))</f>
        <v/>
      </c>
      <c r="J82" s="63" t="str">
        <f>IF(SUMIFS('4W'!$I:$I,'4W'!$A:$A,'Apercu activites'!$A82,'4W'!$G:$G,'Apercu activites'!J$3:J$3)=0,"",SUMIFS('4W'!$I:$I,'4W'!$A:$A,'Apercu activites'!$A82,'4W'!$G:$G,'Apercu activites'!J$3:J$3))</f>
        <v/>
      </c>
      <c r="K82" s="63" t="str">
        <f>IF(SUMIFS('4W'!$N:$N,'4W'!$A:$A,'Apercu activites'!$A82,'4W'!$G:$G,'Apercu activites'!K$3:K$3)=0,"",SUMIFS('4W'!$N:$N,'4W'!$A:$A,'Apercu activites'!$A82,'4W'!$G:$G,'Apercu activites'!K$3:K$3))</f>
        <v/>
      </c>
      <c r="L82" s="63" t="str">
        <f>IF(SUMIFS('4W'!$I:$I,'4W'!$A:$A,'Apercu activites'!$A82,'4W'!$G:$G,'Apercu activites'!L$3:L$3)=0,"",SUMIFS('4W'!$I:$I,'4W'!$A:$A,'Apercu activites'!$A82,'4W'!$G:$G,'Apercu activites'!L$3:L$3))</f>
        <v/>
      </c>
      <c r="M82" s="63" t="str">
        <f>IF(SUMIFS('4W'!$N:$N,'4W'!$A:$A,'Apercu activites'!$A82,'4W'!$G:$G,'Apercu activites'!M$3:M$3)=0,"",SUMIFS('4W'!$N:$N,'4W'!$A:$A,'Apercu activites'!$A82,'4W'!$G:$G,'Apercu activites'!M$3:M$3))</f>
        <v/>
      </c>
      <c r="N82" s="63" t="str">
        <f>IF(SUMIFS('4W'!$I:$I,'4W'!$A:$A,'Apercu activites'!$A82,'4W'!$G:$G,'Apercu activites'!N$3:N$3)=0,"",SUMIFS('4W'!$I:$I,'4W'!$A:$A,'Apercu activites'!$A82,'4W'!$G:$G,'Apercu activites'!N$3:N$3))</f>
        <v/>
      </c>
      <c r="O82" s="63" t="str">
        <f>IF(SUMIFS('4W'!$N:$N,'4W'!$A:$A,'Apercu activites'!$A82,'4W'!$G:$G,'Apercu activites'!O$3:O$3)=0,"",SUMIFS('4W'!$N:$N,'4W'!$A:$A,'Apercu activites'!$A82,'4W'!$G:$G,'Apercu activites'!O$3:O$3))</f>
        <v/>
      </c>
      <c r="P82" s="63" t="str">
        <f>IF(SUMIFS('4W'!$I:$I,'4W'!$A:$A,'Apercu activites'!$A82,'4W'!$G:$G,'Apercu activites'!P$3:P$3)=0,"",SUMIFS('4W'!$I:$I,'4W'!$A:$A,'Apercu activites'!$A82,'4W'!$G:$G,'Apercu activites'!P$3:P$3))</f>
        <v/>
      </c>
      <c r="Q82" s="63" t="str">
        <f>IF(SUMIFS('4W'!$N:$N,'4W'!$A:$A,'Apercu activites'!$A82,'4W'!$G:$G,'Apercu activites'!Q$3:Q$3)=0,"",SUMIFS('4W'!$N:$N,'4W'!$A:$A,'Apercu activites'!$A82,'4W'!$G:$G,'Apercu activites'!Q$3:Q$3))</f>
        <v/>
      </c>
      <c r="R82" s="63" t="str">
        <f>IF(SUMIFS('4W'!$I:$I,'4W'!$A:$A,'Apercu activites'!$A82,'4W'!$G:$G,'Apercu activites'!R$3:R$3)=0,"",SUMIFS('4W'!$I:$I,'4W'!$A:$A,'Apercu activites'!$A82,'4W'!$G:$G,'Apercu activites'!R$3:R$3))</f>
        <v/>
      </c>
      <c r="S82" s="63" t="str">
        <f>IF(SUMIFS('4W'!$N:$N,'4W'!$A:$A,'Apercu activites'!$A82,'4W'!$G:$G,'Apercu activites'!S$3:S$3)=0,"",SUMIFS('4W'!$N:$N,'4W'!$A:$A,'Apercu activites'!$A82,'4W'!$G:$G,'Apercu activites'!S$3:S$3))</f>
        <v/>
      </c>
      <c r="T82" s="63" t="str">
        <f>IF(SUMIFS('4W'!$I:$I,'4W'!$A:$A,'Apercu activites'!$A82,'4W'!$G:$G,'Apercu activites'!T$3:T$3)=0,"",SUMIFS('4W'!$I:$I,'4W'!$A:$A,'Apercu activites'!$A82,'4W'!$G:$G,'Apercu activites'!T$3:T$3))</f>
        <v/>
      </c>
      <c r="U82" s="63" t="str">
        <f>IF(SUMIFS('4W'!$N:$N,'4W'!$A:$A,'Apercu activites'!$A82,'4W'!$G:$G,'Apercu activites'!U$3:U$3)=0,"",SUMIFS('4W'!$N:$N,'4W'!$A:$A,'Apercu activites'!$A82,'4W'!$G:$G,'Apercu activites'!U$3:U$3))</f>
        <v/>
      </c>
      <c r="V82" s="63" t="str">
        <f>IF(SUMIFS('4W'!$I:$I,'4W'!$A:$A,'Apercu activites'!$A82,'4W'!$G:$G,'Apercu activites'!V$3:V$3)=0,"",SUMIFS('4W'!$I:$I,'4W'!$A:$A,'Apercu activites'!$A82,'4W'!$G:$G,'Apercu activites'!V$3:V$3))</f>
        <v/>
      </c>
      <c r="W82" s="63" t="str">
        <f>IF(SUMIFS('4W'!$N:$N,'4W'!$A:$A,'Apercu activites'!$A82,'4W'!$G:$G,'Apercu activites'!W$3:W$3)=0,"",SUMIFS('4W'!$N:$N,'4W'!$A:$A,'Apercu activites'!$A82,'4W'!$G:$G,'Apercu activites'!W$3:W$3))</f>
        <v/>
      </c>
    </row>
    <row r="83" spans="1:23" x14ac:dyDescent="0.25">
      <c r="A83" s="33" t="s">
        <v>2073</v>
      </c>
      <c r="B83" s="63">
        <f>IF(SUMIFS('4W'!$I:$I,'4W'!$A:$A,'Apercu activites'!$A83,'4W'!$G:$G,'Apercu activites'!B$3:B$3)=0,"",SUMIFS('4W'!$I:$I,'4W'!$A:$A,'Apercu activites'!$A83,'4W'!$G:$G,'Apercu activites'!B$3:B$3))</f>
        <v>3000</v>
      </c>
      <c r="C83" s="63">
        <f>IF(SUMIFS('4W'!$N:$N,'4W'!$A:$A,'Apercu activites'!$A83,'4W'!$G:$G,'Apercu activites'!C$3:C$3)=0,"",SUMIFS('4W'!$N:$N,'4W'!$A:$A,'Apercu activites'!$A83,'4W'!$G:$G,'Apercu activites'!C$3:C$3))</f>
        <v>3000</v>
      </c>
      <c r="D83" s="63" t="str">
        <f>IF(SUMIFS('4W'!$I:$I,'4W'!$A:$A,'Apercu activites'!$A83,'4W'!$G:$G,'Apercu activites'!D$3:D$3)=0,"",SUMIFS('4W'!$I:$I,'4W'!$A:$A,'Apercu activites'!$A83,'4W'!$G:$G,'Apercu activites'!D$3:D$3))</f>
        <v/>
      </c>
      <c r="E83" s="63" t="str">
        <f>IF(SUMIFS('4W'!$N:$N,'4W'!$A:$A,'Apercu activites'!$A83,'4W'!$G:$G,'Apercu activites'!E$3:E$3)=0,"",SUMIFS('4W'!$N:$N,'4W'!$A:$A,'Apercu activites'!$A83,'4W'!$G:$G,'Apercu activites'!E$3:E$3))</f>
        <v/>
      </c>
      <c r="F83" s="63" t="str">
        <f>IF(SUMIFS('4W'!$I:$I,'4W'!$A:$A,'Apercu activites'!$A83,'4W'!$G:$G,'Apercu activites'!F$3:F$3)=0,"",SUMIFS('4W'!$I:$I,'4W'!$A:$A,'Apercu activites'!$A83,'4W'!$G:$G,'Apercu activites'!F$3:F$3))</f>
        <v/>
      </c>
      <c r="G83" s="63" t="str">
        <f>IF(SUMIFS('4W'!$N:$N,'4W'!$A:$A,'Apercu activites'!$A83,'4W'!$G:$G,'Apercu activites'!G$3:G$3)=0,"",SUMIFS('4W'!$N:$N,'4W'!$A:$A,'Apercu activites'!$A83,'4W'!$G:$G,'Apercu activites'!G$3:G$3))</f>
        <v/>
      </c>
      <c r="H83" s="63">
        <f>IF(SUMIFS('4W'!$I:$I,'4W'!$A:$A,'Apercu activites'!$A83,'4W'!$G:$G,'Apercu activites'!H$3:H$3)=0,"",SUMIFS('4W'!$I:$I,'4W'!$A:$A,'Apercu activites'!$A83,'4W'!$G:$G,'Apercu activites'!H$3:H$3))</f>
        <v>3000</v>
      </c>
      <c r="I83" s="63">
        <f>IF(SUMIFS('4W'!$N:$N,'4W'!$A:$A,'Apercu activites'!$A83,'4W'!$G:$G,'Apercu activites'!I$3:I$3)=0,"",SUMIFS('4W'!$N:$N,'4W'!$A:$A,'Apercu activites'!$A83,'4W'!$G:$G,'Apercu activites'!I$3:I$3))</f>
        <v>3000</v>
      </c>
      <c r="J83" s="63" t="str">
        <f>IF(SUMIFS('4W'!$I:$I,'4W'!$A:$A,'Apercu activites'!$A83,'4W'!$G:$G,'Apercu activites'!J$3:J$3)=0,"",SUMIFS('4W'!$I:$I,'4W'!$A:$A,'Apercu activites'!$A83,'4W'!$G:$G,'Apercu activites'!J$3:J$3))</f>
        <v/>
      </c>
      <c r="K83" s="63" t="str">
        <f>IF(SUMIFS('4W'!$N:$N,'4W'!$A:$A,'Apercu activites'!$A83,'4W'!$G:$G,'Apercu activites'!K$3:K$3)=0,"",SUMIFS('4W'!$N:$N,'4W'!$A:$A,'Apercu activites'!$A83,'4W'!$G:$G,'Apercu activites'!K$3:K$3))</f>
        <v/>
      </c>
      <c r="L83" s="63" t="str">
        <f>IF(SUMIFS('4W'!$I:$I,'4W'!$A:$A,'Apercu activites'!$A83,'4W'!$G:$G,'Apercu activites'!L$3:L$3)=0,"",SUMIFS('4W'!$I:$I,'4W'!$A:$A,'Apercu activites'!$A83,'4W'!$G:$G,'Apercu activites'!L$3:L$3))</f>
        <v/>
      </c>
      <c r="M83" s="63" t="str">
        <f>IF(SUMIFS('4W'!$N:$N,'4W'!$A:$A,'Apercu activites'!$A83,'4W'!$G:$G,'Apercu activites'!M$3:M$3)=0,"",SUMIFS('4W'!$N:$N,'4W'!$A:$A,'Apercu activites'!$A83,'4W'!$G:$G,'Apercu activites'!M$3:M$3))</f>
        <v/>
      </c>
      <c r="N83" s="63" t="str">
        <f>IF(SUMIFS('4W'!$I:$I,'4W'!$A:$A,'Apercu activites'!$A83,'4W'!$G:$G,'Apercu activites'!N$3:N$3)=0,"",SUMIFS('4W'!$I:$I,'4W'!$A:$A,'Apercu activites'!$A83,'4W'!$G:$G,'Apercu activites'!N$3:N$3))</f>
        <v/>
      </c>
      <c r="O83" s="63" t="str">
        <f>IF(SUMIFS('4W'!$N:$N,'4W'!$A:$A,'Apercu activites'!$A83,'4W'!$G:$G,'Apercu activites'!O$3:O$3)=0,"",SUMIFS('4W'!$N:$N,'4W'!$A:$A,'Apercu activites'!$A83,'4W'!$G:$G,'Apercu activites'!O$3:O$3))</f>
        <v/>
      </c>
      <c r="P83" s="63" t="str">
        <f>IF(SUMIFS('4W'!$I:$I,'4W'!$A:$A,'Apercu activites'!$A83,'4W'!$G:$G,'Apercu activites'!P$3:P$3)=0,"",SUMIFS('4W'!$I:$I,'4W'!$A:$A,'Apercu activites'!$A83,'4W'!$G:$G,'Apercu activites'!P$3:P$3))</f>
        <v/>
      </c>
      <c r="Q83" s="63" t="str">
        <f>IF(SUMIFS('4W'!$N:$N,'4W'!$A:$A,'Apercu activites'!$A83,'4W'!$G:$G,'Apercu activites'!Q$3:Q$3)=0,"",SUMIFS('4W'!$N:$N,'4W'!$A:$A,'Apercu activites'!$A83,'4W'!$G:$G,'Apercu activites'!Q$3:Q$3))</f>
        <v/>
      </c>
      <c r="R83" s="63" t="str">
        <f>IF(SUMIFS('4W'!$I:$I,'4W'!$A:$A,'Apercu activites'!$A83,'4W'!$G:$G,'Apercu activites'!R$3:R$3)=0,"",SUMIFS('4W'!$I:$I,'4W'!$A:$A,'Apercu activites'!$A83,'4W'!$G:$G,'Apercu activites'!R$3:R$3))</f>
        <v/>
      </c>
      <c r="S83" s="63" t="str">
        <f>IF(SUMIFS('4W'!$N:$N,'4W'!$A:$A,'Apercu activites'!$A83,'4W'!$G:$G,'Apercu activites'!S$3:S$3)=0,"",SUMIFS('4W'!$N:$N,'4W'!$A:$A,'Apercu activites'!$A83,'4W'!$G:$G,'Apercu activites'!S$3:S$3))</f>
        <v/>
      </c>
      <c r="T83" s="63" t="str">
        <f>IF(SUMIFS('4W'!$I:$I,'4W'!$A:$A,'Apercu activites'!$A83,'4W'!$G:$G,'Apercu activites'!T$3:T$3)=0,"",SUMIFS('4W'!$I:$I,'4W'!$A:$A,'Apercu activites'!$A83,'4W'!$G:$G,'Apercu activites'!T$3:T$3))</f>
        <v/>
      </c>
      <c r="U83" s="63" t="str">
        <f>IF(SUMIFS('4W'!$N:$N,'4W'!$A:$A,'Apercu activites'!$A83,'4W'!$G:$G,'Apercu activites'!U$3:U$3)=0,"",SUMIFS('4W'!$N:$N,'4W'!$A:$A,'Apercu activites'!$A83,'4W'!$G:$G,'Apercu activites'!U$3:U$3))</f>
        <v/>
      </c>
      <c r="V83" s="63" t="str">
        <f>IF(SUMIFS('4W'!$I:$I,'4W'!$A:$A,'Apercu activites'!$A83,'4W'!$G:$G,'Apercu activites'!V$3:V$3)=0,"",SUMIFS('4W'!$I:$I,'4W'!$A:$A,'Apercu activites'!$A83,'4W'!$G:$G,'Apercu activites'!V$3:V$3))</f>
        <v/>
      </c>
      <c r="W83" s="63" t="str">
        <f>IF(SUMIFS('4W'!$N:$N,'4W'!$A:$A,'Apercu activites'!$A83,'4W'!$G:$G,'Apercu activites'!W$3:W$3)=0,"",SUMIFS('4W'!$N:$N,'4W'!$A:$A,'Apercu activites'!$A83,'4W'!$G:$G,'Apercu activites'!W$3:W$3))</f>
        <v/>
      </c>
    </row>
    <row r="84" spans="1:23" x14ac:dyDescent="0.25">
      <c r="A84" s="33" t="s">
        <v>1985</v>
      </c>
      <c r="B84" s="63">
        <f>IF(SUMIFS('4W'!$I:$I,'4W'!$A:$A,'Apercu activites'!$A84,'4W'!$G:$G,'Apercu activites'!B$3:B$3)=0,"",SUMIFS('4W'!$I:$I,'4W'!$A:$A,'Apercu activites'!$A84,'4W'!$G:$G,'Apercu activites'!B$3:B$3))</f>
        <v>1000</v>
      </c>
      <c r="C84" s="63">
        <f>IF(SUMIFS('4W'!$N:$N,'4W'!$A:$A,'Apercu activites'!$A84,'4W'!$G:$G,'Apercu activites'!C$3:C$3)=0,"",SUMIFS('4W'!$N:$N,'4W'!$A:$A,'Apercu activites'!$A84,'4W'!$G:$G,'Apercu activites'!C$3:C$3))</f>
        <v>1000</v>
      </c>
      <c r="D84" s="63" t="str">
        <f>IF(SUMIFS('4W'!$I:$I,'4W'!$A:$A,'Apercu activites'!$A84,'4W'!$G:$G,'Apercu activites'!D$3:D$3)=0,"",SUMIFS('4W'!$I:$I,'4W'!$A:$A,'Apercu activites'!$A84,'4W'!$G:$G,'Apercu activites'!D$3:D$3))</f>
        <v/>
      </c>
      <c r="E84" s="63" t="str">
        <f>IF(SUMIFS('4W'!$N:$N,'4W'!$A:$A,'Apercu activites'!$A84,'4W'!$G:$G,'Apercu activites'!E$3:E$3)=0,"",SUMIFS('4W'!$N:$N,'4W'!$A:$A,'Apercu activites'!$A84,'4W'!$G:$G,'Apercu activites'!E$3:E$3))</f>
        <v/>
      </c>
      <c r="F84" s="63" t="str">
        <f>IF(SUMIFS('4W'!$I:$I,'4W'!$A:$A,'Apercu activites'!$A84,'4W'!$G:$G,'Apercu activites'!F$3:F$3)=0,"",SUMIFS('4W'!$I:$I,'4W'!$A:$A,'Apercu activites'!$A84,'4W'!$G:$G,'Apercu activites'!F$3:F$3))</f>
        <v/>
      </c>
      <c r="G84" s="63" t="str">
        <f>IF(SUMIFS('4W'!$N:$N,'4W'!$A:$A,'Apercu activites'!$A84,'4W'!$G:$G,'Apercu activites'!G$3:G$3)=0,"",SUMIFS('4W'!$N:$N,'4W'!$A:$A,'Apercu activites'!$A84,'4W'!$G:$G,'Apercu activites'!G$3:G$3))</f>
        <v/>
      </c>
      <c r="H84" s="63" t="str">
        <f>IF(SUMIFS('4W'!$I:$I,'4W'!$A:$A,'Apercu activites'!$A84,'4W'!$G:$G,'Apercu activites'!H$3:H$3)=0,"",SUMIFS('4W'!$I:$I,'4W'!$A:$A,'Apercu activites'!$A84,'4W'!$G:$G,'Apercu activites'!H$3:H$3))</f>
        <v/>
      </c>
      <c r="I84" s="63" t="str">
        <f>IF(SUMIFS('4W'!$N:$N,'4W'!$A:$A,'Apercu activites'!$A84,'4W'!$G:$G,'Apercu activites'!I$3:I$3)=0,"",SUMIFS('4W'!$N:$N,'4W'!$A:$A,'Apercu activites'!$A84,'4W'!$G:$G,'Apercu activites'!I$3:I$3))</f>
        <v/>
      </c>
      <c r="J84" s="63" t="str">
        <f>IF(SUMIFS('4W'!$I:$I,'4W'!$A:$A,'Apercu activites'!$A84,'4W'!$G:$G,'Apercu activites'!J$3:J$3)=0,"",SUMIFS('4W'!$I:$I,'4W'!$A:$A,'Apercu activites'!$A84,'4W'!$G:$G,'Apercu activites'!J$3:J$3))</f>
        <v/>
      </c>
      <c r="K84" s="63" t="str">
        <f>IF(SUMIFS('4W'!$N:$N,'4W'!$A:$A,'Apercu activites'!$A84,'4W'!$G:$G,'Apercu activites'!K$3:K$3)=0,"",SUMIFS('4W'!$N:$N,'4W'!$A:$A,'Apercu activites'!$A84,'4W'!$G:$G,'Apercu activites'!K$3:K$3))</f>
        <v/>
      </c>
      <c r="L84" s="63" t="str">
        <f>IF(SUMIFS('4W'!$I:$I,'4W'!$A:$A,'Apercu activites'!$A84,'4W'!$G:$G,'Apercu activites'!L$3:L$3)=0,"",SUMIFS('4W'!$I:$I,'4W'!$A:$A,'Apercu activites'!$A84,'4W'!$G:$G,'Apercu activites'!L$3:L$3))</f>
        <v/>
      </c>
      <c r="M84" s="63" t="str">
        <f>IF(SUMIFS('4W'!$N:$N,'4W'!$A:$A,'Apercu activites'!$A84,'4W'!$G:$G,'Apercu activites'!M$3:M$3)=0,"",SUMIFS('4W'!$N:$N,'4W'!$A:$A,'Apercu activites'!$A84,'4W'!$G:$G,'Apercu activites'!M$3:M$3))</f>
        <v/>
      </c>
      <c r="N84" s="63" t="str">
        <f>IF(SUMIFS('4W'!$I:$I,'4W'!$A:$A,'Apercu activites'!$A84,'4W'!$G:$G,'Apercu activites'!N$3:N$3)=0,"",SUMIFS('4W'!$I:$I,'4W'!$A:$A,'Apercu activites'!$A84,'4W'!$G:$G,'Apercu activites'!N$3:N$3))</f>
        <v/>
      </c>
      <c r="O84" s="63" t="str">
        <f>IF(SUMIFS('4W'!$N:$N,'4W'!$A:$A,'Apercu activites'!$A84,'4W'!$G:$G,'Apercu activites'!O$3:O$3)=0,"",SUMIFS('4W'!$N:$N,'4W'!$A:$A,'Apercu activites'!$A84,'4W'!$G:$G,'Apercu activites'!O$3:O$3))</f>
        <v/>
      </c>
      <c r="P84" s="63" t="str">
        <f>IF(SUMIFS('4W'!$I:$I,'4W'!$A:$A,'Apercu activites'!$A84,'4W'!$G:$G,'Apercu activites'!P$3:P$3)=0,"",SUMIFS('4W'!$I:$I,'4W'!$A:$A,'Apercu activites'!$A84,'4W'!$G:$G,'Apercu activites'!P$3:P$3))</f>
        <v/>
      </c>
      <c r="Q84" s="63" t="str">
        <f>IF(SUMIFS('4W'!$N:$N,'4W'!$A:$A,'Apercu activites'!$A84,'4W'!$G:$G,'Apercu activites'!Q$3:Q$3)=0,"",SUMIFS('4W'!$N:$N,'4W'!$A:$A,'Apercu activites'!$A84,'4W'!$G:$G,'Apercu activites'!Q$3:Q$3))</f>
        <v/>
      </c>
      <c r="R84" s="63" t="str">
        <f>IF(SUMIFS('4W'!$I:$I,'4W'!$A:$A,'Apercu activites'!$A84,'4W'!$G:$G,'Apercu activites'!R$3:R$3)=0,"",SUMIFS('4W'!$I:$I,'4W'!$A:$A,'Apercu activites'!$A84,'4W'!$G:$G,'Apercu activites'!R$3:R$3))</f>
        <v/>
      </c>
      <c r="S84" s="63" t="str">
        <f>IF(SUMIFS('4W'!$N:$N,'4W'!$A:$A,'Apercu activites'!$A84,'4W'!$G:$G,'Apercu activites'!S$3:S$3)=0,"",SUMIFS('4W'!$N:$N,'4W'!$A:$A,'Apercu activites'!$A84,'4W'!$G:$G,'Apercu activites'!S$3:S$3))</f>
        <v/>
      </c>
      <c r="T84" s="63" t="str">
        <f>IF(SUMIFS('4W'!$I:$I,'4W'!$A:$A,'Apercu activites'!$A84,'4W'!$G:$G,'Apercu activites'!T$3:T$3)=0,"",SUMIFS('4W'!$I:$I,'4W'!$A:$A,'Apercu activites'!$A84,'4W'!$G:$G,'Apercu activites'!T$3:T$3))</f>
        <v/>
      </c>
      <c r="U84" s="63" t="str">
        <f>IF(SUMIFS('4W'!$N:$N,'4W'!$A:$A,'Apercu activites'!$A84,'4W'!$G:$G,'Apercu activites'!U$3:U$3)=0,"",SUMIFS('4W'!$N:$N,'4W'!$A:$A,'Apercu activites'!$A84,'4W'!$G:$G,'Apercu activites'!U$3:U$3))</f>
        <v/>
      </c>
      <c r="V84" s="63" t="str">
        <f>IF(SUMIFS('4W'!$I:$I,'4W'!$A:$A,'Apercu activites'!$A84,'4W'!$G:$G,'Apercu activites'!V$3:V$3)=0,"",SUMIFS('4W'!$I:$I,'4W'!$A:$A,'Apercu activites'!$A84,'4W'!$G:$G,'Apercu activites'!V$3:V$3))</f>
        <v/>
      </c>
      <c r="W84" s="63" t="str">
        <f>IF(SUMIFS('4W'!$N:$N,'4W'!$A:$A,'Apercu activites'!$A84,'4W'!$G:$G,'Apercu activites'!W$3:W$3)=0,"",SUMIFS('4W'!$N:$N,'4W'!$A:$A,'Apercu activites'!$A84,'4W'!$G:$G,'Apercu activites'!W$3:W$3))</f>
        <v/>
      </c>
    </row>
    <row r="85" spans="1:23" x14ac:dyDescent="0.25">
      <c r="A85" s="33" t="s">
        <v>119</v>
      </c>
      <c r="B85" s="63">
        <f>IF(SUMIFS('4W'!$I:$I,'4W'!$A:$A,'Apercu activites'!$A85,'4W'!$G:$G,'Apercu activites'!B$3:B$3)=0,"",SUMIFS('4W'!$I:$I,'4W'!$A:$A,'Apercu activites'!$A85,'4W'!$G:$G,'Apercu activites'!B$3:B$3))</f>
        <v>1500</v>
      </c>
      <c r="C85" s="63">
        <f>IF(SUMIFS('4W'!$N:$N,'4W'!$A:$A,'Apercu activites'!$A85,'4W'!$G:$G,'Apercu activites'!C$3:C$3)=0,"",SUMIFS('4W'!$N:$N,'4W'!$A:$A,'Apercu activites'!$A85,'4W'!$G:$G,'Apercu activites'!C$3:C$3))</f>
        <v>1500</v>
      </c>
      <c r="D85" s="63" t="str">
        <f>IF(SUMIFS('4W'!$I:$I,'4W'!$A:$A,'Apercu activites'!$A85,'4W'!$G:$G,'Apercu activites'!D$3:D$3)=0,"",SUMIFS('4W'!$I:$I,'4W'!$A:$A,'Apercu activites'!$A85,'4W'!$G:$G,'Apercu activites'!D$3:D$3))</f>
        <v/>
      </c>
      <c r="E85" s="63" t="str">
        <f>IF(SUMIFS('4W'!$N:$N,'4W'!$A:$A,'Apercu activites'!$A85,'4W'!$G:$G,'Apercu activites'!E$3:E$3)=0,"",SUMIFS('4W'!$N:$N,'4W'!$A:$A,'Apercu activites'!$A85,'4W'!$G:$G,'Apercu activites'!E$3:E$3))</f>
        <v/>
      </c>
      <c r="F85" s="63" t="str">
        <f>IF(SUMIFS('4W'!$I:$I,'4W'!$A:$A,'Apercu activites'!$A85,'4W'!$G:$G,'Apercu activites'!F$3:F$3)=0,"",SUMIFS('4W'!$I:$I,'4W'!$A:$A,'Apercu activites'!$A85,'4W'!$G:$G,'Apercu activites'!F$3:F$3))</f>
        <v/>
      </c>
      <c r="G85" s="63" t="str">
        <f>IF(SUMIFS('4W'!$N:$N,'4W'!$A:$A,'Apercu activites'!$A85,'4W'!$G:$G,'Apercu activites'!G$3:G$3)=0,"",SUMIFS('4W'!$N:$N,'4W'!$A:$A,'Apercu activites'!$A85,'4W'!$G:$G,'Apercu activites'!G$3:G$3))</f>
        <v/>
      </c>
      <c r="H85" s="63" t="str">
        <f>IF(SUMIFS('4W'!$I:$I,'4W'!$A:$A,'Apercu activites'!$A85,'4W'!$G:$G,'Apercu activites'!H$3:H$3)=0,"",SUMIFS('4W'!$I:$I,'4W'!$A:$A,'Apercu activites'!$A85,'4W'!$G:$G,'Apercu activites'!H$3:H$3))</f>
        <v/>
      </c>
      <c r="I85" s="63" t="str">
        <f>IF(SUMIFS('4W'!$N:$N,'4W'!$A:$A,'Apercu activites'!$A85,'4W'!$G:$G,'Apercu activites'!I$3:I$3)=0,"",SUMIFS('4W'!$N:$N,'4W'!$A:$A,'Apercu activites'!$A85,'4W'!$G:$G,'Apercu activites'!I$3:I$3))</f>
        <v/>
      </c>
      <c r="J85" s="63" t="str">
        <f>IF(SUMIFS('4W'!$I:$I,'4W'!$A:$A,'Apercu activites'!$A85,'4W'!$G:$G,'Apercu activites'!J$3:J$3)=0,"",SUMIFS('4W'!$I:$I,'4W'!$A:$A,'Apercu activites'!$A85,'4W'!$G:$G,'Apercu activites'!J$3:J$3))</f>
        <v/>
      </c>
      <c r="K85" s="63" t="str">
        <f>IF(SUMIFS('4W'!$N:$N,'4W'!$A:$A,'Apercu activites'!$A85,'4W'!$G:$G,'Apercu activites'!K$3:K$3)=0,"",SUMIFS('4W'!$N:$N,'4W'!$A:$A,'Apercu activites'!$A85,'4W'!$G:$G,'Apercu activites'!K$3:K$3))</f>
        <v/>
      </c>
      <c r="L85" s="63" t="str">
        <f>IF(SUMIFS('4W'!$I:$I,'4W'!$A:$A,'Apercu activites'!$A85,'4W'!$G:$G,'Apercu activites'!L$3:L$3)=0,"",SUMIFS('4W'!$I:$I,'4W'!$A:$A,'Apercu activites'!$A85,'4W'!$G:$G,'Apercu activites'!L$3:L$3))</f>
        <v/>
      </c>
      <c r="M85" s="63" t="str">
        <f>IF(SUMIFS('4W'!$N:$N,'4W'!$A:$A,'Apercu activites'!$A85,'4W'!$G:$G,'Apercu activites'!M$3:M$3)=0,"",SUMIFS('4W'!$N:$N,'4W'!$A:$A,'Apercu activites'!$A85,'4W'!$G:$G,'Apercu activites'!M$3:M$3))</f>
        <v/>
      </c>
      <c r="N85" s="63" t="str">
        <f>IF(SUMIFS('4W'!$I:$I,'4W'!$A:$A,'Apercu activites'!$A85,'4W'!$G:$G,'Apercu activites'!N$3:N$3)=0,"",SUMIFS('4W'!$I:$I,'4W'!$A:$A,'Apercu activites'!$A85,'4W'!$G:$G,'Apercu activites'!N$3:N$3))</f>
        <v/>
      </c>
      <c r="O85" s="63" t="str">
        <f>IF(SUMIFS('4W'!$N:$N,'4W'!$A:$A,'Apercu activites'!$A85,'4W'!$G:$G,'Apercu activites'!O$3:O$3)=0,"",SUMIFS('4W'!$N:$N,'4W'!$A:$A,'Apercu activites'!$A85,'4W'!$G:$G,'Apercu activites'!O$3:O$3))</f>
        <v/>
      </c>
      <c r="P85" s="63" t="str">
        <f>IF(SUMIFS('4W'!$I:$I,'4W'!$A:$A,'Apercu activites'!$A85,'4W'!$G:$G,'Apercu activites'!P$3:P$3)=0,"",SUMIFS('4W'!$I:$I,'4W'!$A:$A,'Apercu activites'!$A85,'4W'!$G:$G,'Apercu activites'!P$3:P$3))</f>
        <v/>
      </c>
      <c r="Q85" s="63" t="str">
        <f>IF(SUMIFS('4W'!$N:$N,'4W'!$A:$A,'Apercu activites'!$A85,'4W'!$G:$G,'Apercu activites'!Q$3:Q$3)=0,"",SUMIFS('4W'!$N:$N,'4W'!$A:$A,'Apercu activites'!$A85,'4W'!$G:$G,'Apercu activites'!Q$3:Q$3))</f>
        <v/>
      </c>
      <c r="R85" s="63" t="str">
        <f>IF(SUMIFS('4W'!$I:$I,'4W'!$A:$A,'Apercu activites'!$A85,'4W'!$G:$G,'Apercu activites'!R$3:R$3)=0,"",SUMIFS('4W'!$I:$I,'4W'!$A:$A,'Apercu activites'!$A85,'4W'!$G:$G,'Apercu activites'!R$3:R$3))</f>
        <v/>
      </c>
      <c r="S85" s="63" t="str">
        <f>IF(SUMIFS('4W'!$N:$N,'4W'!$A:$A,'Apercu activites'!$A85,'4W'!$G:$G,'Apercu activites'!S$3:S$3)=0,"",SUMIFS('4W'!$N:$N,'4W'!$A:$A,'Apercu activites'!$A85,'4W'!$G:$G,'Apercu activites'!S$3:S$3))</f>
        <v/>
      </c>
      <c r="T85" s="63" t="str">
        <f>IF(SUMIFS('4W'!$I:$I,'4W'!$A:$A,'Apercu activites'!$A85,'4W'!$G:$G,'Apercu activites'!T$3:T$3)=0,"",SUMIFS('4W'!$I:$I,'4W'!$A:$A,'Apercu activites'!$A85,'4W'!$G:$G,'Apercu activites'!T$3:T$3))</f>
        <v/>
      </c>
      <c r="U85" s="63" t="str">
        <f>IF(SUMIFS('4W'!$N:$N,'4W'!$A:$A,'Apercu activites'!$A85,'4W'!$G:$G,'Apercu activites'!U$3:U$3)=0,"",SUMIFS('4W'!$N:$N,'4W'!$A:$A,'Apercu activites'!$A85,'4W'!$G:$G,'Apercu activites'!U$3:U$3))</f>
        <v/>
      </c>
      <c r="V85" s="63" t="str">
        <f>IF(SUMIFS('4W'!$I:$I,'4W'!$A:$A,'Apercu activites'!$A85,'4W'!$G:$G,'Apercu activites'!V$3:V$3)=0,"",SUMIFS('4W'!$I:$I,'4W'!$A:$A,'Apercu activites'!$A85,'4W'!$G:$G,'Apercu activites'!V$3:V$3))</f>
        <v/>
      </c>
      <c r="W85" s="63" t="str">
        <f>IF(SUMIFS('4W'!$N:$N,'4W'!$A:$A,'Apercu activites'!$A85,'4W'!$G:$G,'Apercu activites'!W$3:W$3)=0,"",SUMIFS('4W'!$N:$N,'4W'!$A:$A,'Apercu activites'!$A85,'4W'!$G:$G,'Apercu activites'!W$3:W$3))</f>
        <v/>
      </c>
    </row>
    <row r="86" spans="1:23" x14ac:dyDescent="0.25">
      <c r="A86" s="33" t="s">
        <v>2075</v>
      </c>
      <c r="B86" s="63" t="str">
        <f>IF(SUMIFS('4W'!$I:$I,'4W'!$A:$A,'Apercu activites'!$A86,'4W'!$G:$G,'Apercu activites'!B$3:B$3)=0,"",SUMIFS('4W'!$I:$I,'4W'!$A:$A,'Apercu activites'!$A86,'4W'!$G:$G,'Apercu activites'!B$3:B$3))</f>
        <v/>
      </c>
      <c r="C86" s="63" t="str">
        <f>IF(SUMIFS('4W'!$N:$N,'4W'!$A:$A,'Apercu activites'!$A86,'4W'!$G:$G,'Apercu activites'!C$3:C$3)=0,"",SUMIFS('4W'!$N:$N,'4W'!$A:$A,'Apercu activites'!$A86,'4W'!$G:$G,'Apercu activites'!C$3:C$3))</f>
        <v/>
      </c>
      <c r="D86" s="63">
        <f>IF(SUMIFS('4W'!$I:$I,'4W'!$A:$A,'Apercu activites'!$A86,'4W'!$G:$G,'Apercu activites'!D$3:D$3)=0,"",SUMIFS('4W'!$I:$I,'4W'!$A:$A,'Apercu activites'!$A86,'4W'!$G:$G,'Apercu activites'!D$3:D$3))</f>
        <v>11510</v>
      </c>
      <c r="E86" s="63" t="str">
        <f>IF(SUMIFS('4W'!$N:$N,'4W'!$A:$A,'Apercu activites'!$A86,'4W'!$G:$G,'Apercu activites'!E$3:E$3)=0,"",SUMIFS('4W'!$N:$N,'4W'!$A:$A,'Apercu activites'!$A86,'4W'!$G:$G,'Apercu activites'!E$3:E$3))</f>
        <v/>
      </c>
      <c r="F86" s="63" t="str">
        <f>IF(SUMIFS('4W'!$I:$I,'4W'!$A:$A,'Apercu activites'!$A86,'4W'!$G:$G,'Apercu activites'!F$3:F$3)=0,"",SUMIFS('4W'!$I:$I,'4W'!$A:$A,'Apercu activites'!$A86,'4W'!$G:$G,'Apercu activites'!F$3:F$3))</f>
        <v/>
      </c>
      <c r="G86" s="63" t="str">
        <f>IF(SUMIFS('4W'!$N:$N,'4W'!$A:$A,'Apercu activites'!$A86,'4W'!$G:$G,'Apercu activites'!G$3:G$3)=0,"",SUMIFS('4W'!$N:$N,'4W'!$A:$A,'Apercu activites'!$A86,'4W'!$G:$G,'Apercu activites'!G$3:G$3))</f>
        <v/>
      </c>
      <c r="H86" s="63" t="str">
        <f>IF(SUMIFS('4W'!$I:$I,'4W'!$A:$A,'Apercu activites'!$A86,'4W'!$G:$G,'Apercu activites'!H$3:H$3)=0,"",SUMIFS('4W'!$I:$I,'4W'!$A:$A,'Apercu activites'!$A86,'4W'!$G:$G,'Apercu activites'!H$3:H$3))</f>
        <v/>
      </c>
      <c r="I86" s="63" t="str">
        <f>IF(SUMIFS('4W'!$N:$N,'4W'!$A:$A,'Apercu activites'!$A86,'4W'!$G:$G,'Apercu activites'!I$3:I$3)=0,"",SUMIFS('4W'!$N:$N,'4W'!$A:$A,'Apercu activites'!$A86,'4W'!$G:$G,'Apercu activites'!I$3:I$3))</f>
        <v/>
      </c>
      <c r="J86" s="63" t="str">
        <f>IF(SUMIFS('4W'!$I:$I,'4W'!$A:$A,'Apercu activites'!$A86,'4W'!$G:$G,'Apercu activites'!J$3:J$3)=0,"",SUMIFS('4W'!$I:$I,'4W'!$A:$A,'Apercu activites'!$A86,'4W'!$G:$G,'Apercu activites'!J$3:J$3))</f>
        <v/>
      </c>
      <c r="K86" s="63" t="str">
        <f>IF(SUMIFS('4W'!$N:$N,'4W'!$A:$A,'Apercu activites'!$A86,'4W'!$G:$G,'Apercu activites'!K$3:K$3)=0,"",SUMIFS('4W'!$N:$N,'4W'!$A:$A,'Apercu activites'!$A86,'4W'!$G:$G,'Apercu activites'!K$3:K$3))</f>
        <v/>
      </c>
      <c r="L86" s="63" t="str">
        <f>IF(SUMIFS('4W'!$I:$I,'4W'!$A:$A,'Apercu activites'!$A86,'4W'!$G:$G,'Apercu activites'!L$3:L$3)=0,"",SUMIFS('4W'!$I:$I,'4W'!$A:$A,'Apercu activites'!$A86,'4W'!$G:$G,'Apercu activites'!L$3:L$3))</f>
        <v/>
      </c>
      <c r="M86" s="63" t="str">
        <f>IF(SUMIFS('4W'!$N:$N,'4W'!$A:$A,'Apercu activites'!$A86,'4W'!$G:$G,'Apercu activites'!M$3:M$3)=0,"",SUMIFS('4W'!$N:$N,'4W'!$A:$A,'Apercu activites'!$A86,'4W'!$G:$G,'Apercu activites'!M$3:M$3))</f>
        <v/>
      </c>
      <c r="N86" s="63" t="str">
        <f>IF(SUMIFS('4W'!$I:$I,'4W'!$A:$A,'Apercu activites'!$A86,'4W'!$G:$G,'Apercu activites'!N$3:N$3)=0,"",SUMIFS('4W'!$I:$I,'4W'!$A:$A,'Apercu activites'!$A86,'4W'!$G:$G,'Apercu activites'!N$3:N$3))</f>
        <v/>
      </c>
      <c r="O86" s="63" t="str">
        <f>IF(SUMIFS('4W'!$N:$N,'4W'!$A:$A,'Apercu activites'!$A86,'4W'!$G:$G,'Apercu activites'!O$3:O$3)=0,"",SUMIFS('4W'!$N:$N,'4W'!$A:$A,'Apercu activites'!$A86,'4W'!$G:$G,'Apercu activites'!O$3:O$3))</f>
        <v/>
      </c>
      <c r="P86" s="63" t="str">
        <f>IF(SUMIFS('4W'!$I:$I,'4W'!$A:$A,'Apercu activites'!$A86,'4W'!$G:$G,'Apercu activites'!P$3:P$3)=0,"",SUMIFS('4W'!$I:$I,'4W'!$A:$A,'Apercu activites'!$A86,'4W'!$G:$G,'Apercu activites'!P$3:P$3))</f>
        <v/>
      </c>
      <c r="Q86" s="63" t="str">
        <f>IF(SUMIFS('4W'!$N:$N,'4W'!$A:$A,'Apercu activites'!$A86,'4W'!$G:$G,'Apercu activites'!Q$3:Q$3)=0,"",SUMIFS('4W'!$N:$N,'4W'!$A:$A,'Apercu activites'!$A86,'4W'!$G:$G,'Apercu activites'!Q$3:Q$3))</f>
        <v/>
      </c>
      <c r="R86" s="63" t="str">
        <f>IF(SUMIFS('4W'!$I:$I,'4W'!$A:$A,'Apercu activites'!$A86,'4W'!$G:$G,'Apercu activites'!R$3:R$3)=0,"",SUMIFS('4W'!$I:$I,'4W'!$A:$A,'Apercu activites'!$A86,'4W'!$G:$G,'Apercu activites'!R$3:R$3))</f>
        <v/>
      </c>
      <c r="S86" s="63" t="str">
        <f>IF(SUMIFS('4W'!$N:$N,'4W'!$A:$A,'Apercu activites'!$A86,'4W'!$G:$G,'Apercu activites'!S$3:S$3)=0,"",SUMIFS('4W'!$N:$N,'4W'!$A:$A,'Apercu activites'!$A86,'4W'!$G:$G,'Apercu activites'!S$3:S$3))</f>
        <v/>
      </c>
      <c r="T86" s="63" t="str">
        <f>IF(SUMIFS('4W'!$I:$I,'4W'!$A:$A,'Apercu activites'!$A86,'4W'!$G:$G,'Apercu activites'!T$3:T$3)=0,"",SUMIFS('4W'!$I:$I,'4W'!$A:$A,'Apercu activites'!$A86,'4W'!$G:$G,'Apercu activites'!T$3:T$3))</f>
        <v/>
      </c>
      <c r="U86" s="63" t="str">
        <f>IF(SUMIFS('4W'!$N:$N,'4W'!$A:$A,'Apercu activites'!$A86,'4W'!$G:$G,'Apercu activites'!U$3:U$3)=0,"",SUMIFS('4W'!$N:$N,'4W'!$A:$A,'Apercu activites'!$A86,'4W'!$G:$G,'Apercu activites'!U$3:U$3))</f>
        <v/>
      </c>
      <c r="V86" s="63" t="str">
        <f>IF(SUMIFS('4W'!$I:$I,'4W'!$A:$A,'Apercu activites'!$A86,'4W'!$G:$G,'Apercu activites'!V$3:V$3)=0,"",SUMIFS('4W'!$I:$I,'4W'!$A:$A,'Apercu activites'!$A86,'4W'!$G:$G,'Apercu activites'!V$3:V$3))</f>
        <v/>
      </c>
      <c r="W86" s="63" t="str">
        <f>IF(SUMIFS('4W'!$N:$N,'4W'!$A:$A,'Apercu activites'!$A86,'4W'!$G:$G,'Apercu activites'!W$3:W$3)=0,"",SUMIFS('4W'!$N:$N,'4W'!$A:$A,'Apercu activites'!$A86,'4W'!$G:$G,'Apercu activites'!W$3:W$3))</f>
        <v/>
      </c>
    </row>
    <row r="87" spans="1:23" x14ac:dyDescent="0.25">
      <c r="A87" s="33" t="s">
        <v>1126</v>
      </c>
      <c r="B87" s="63">
        <f>IF(SUMIFS('4W'!$I:$I,'4W'!$A:$A,'Apercu activites'!$A87,'4W'!$G:$G,'Apercu activites'!B$3:B$3)=0,"",SUMIFS('4W'!$I:$I,'4W'!$A:$A,'Apercu activites'!$A87,'4W'!$G:$G,'Apercu activites'!B$3:B$3))</f>
        <v>1000</v>
      </c>
      <c r="C87" s="63" t="str">
        <f>IF(SUMIFS('4W'!$N:$N,'4W'!$A:$A,'Apercu activites'!$A87,'4W'!$G:$G,'Apercu activites'!C$3:C$3)=0,"",SUMIFS('4W'!$N:$N,'4W'!$A:$A,'Apercu activites'!$A87,'4W'!$G:$G,'Apercu activites'!C$3:C$3))</f>
        <v/>
      </c>
      <c r="D87" s="63" t="str">
        <f>IF(SUMIFS('4W'!$I:$I,'4W'!$A:$A,'Apercu activites'!$A87,'4W'!$G:$G,'Apercu activites'!D$3:D$3)=0,"",SUMIFS('4W'!$I:$I,'4W'!$A:$A,'Apercu activites'!$A87,'4W'!$G:$G,'Apercu activites'!D$3:D$3))</f>
        <v/>
      </c>
      <c r="E87" s="63" t="str">
        <f>IF(SUMIFS('4W'!$N:$N,'4W'!$A:$A,'Apercu activites'!$A87,'4W'!$G:$G,'Apercu activites'!E$3:E$3)=0,"",SUMIFS('4W'!$N:$N,'4W'!$A:$A,'Apercu activites'!$A87,'4W'!$G:$G,'Apercu activites'!E$3:E$3))</f>
        <v/>
      </c>
      <c r="F87" s="63" t="str">
        <f>IF(SUMIFS('4W'!$I:$I,'4W'!$A:$A,'Apercu activites'!$A87,'4W'!$G:$G,'Apercu activites'!F$3:F$3)=0,"",SUMIFS('4W'!$I:$I,'4W'!$A:$A,'Apercu activites'!$A87,'4W'!$G:$G,'Apercu activites'!F$3:F$3))</f>
        <v/>
      </c>
      <c r="G87" s="63" t="str">
        <f>IF(SUMIFS('4W'!$N:$N,'4W'!$A:$A,'Apercu activites'!$A87,'4W'!$G:$G,'Apercu activites'!G$3:G$3)=0,"",SUMIFS('4W'!$N:$N,'4W'!$A:$A,'Apercu activites'!$A87,'4W'!$G:$G,'Apercu activites'!G$3:G$3))</f>
        <v/>
      </c>
      <c r="H87" s="63">
        <f>IF(SUMIFS('4W'!$I:$I,'4W'!$A:$A,'Apercu activites'!$A87,'4W'!$G:$G,'Apercu activites'!H$3:H$3)=0,"",SUMIFS('4W'!$I:$I,'4W'!$A:$A,'Apercu activites'!$A87,'4W'!$G:$G,'Apercu activites'!H$3:H$3))</f>
        <v>1000</v>
      </c>
      <c r="I87" s="63" t="str">
        <f>IF(SUMIFS('4W'!$N:$N,'4W'!$A:$A,'Apercu activites'!$A87,'4W'!$G:$G,'Apercu activites'!I$3:I$3)=0,"",SUMIFS('4W'!$N:$N,'4W'!$A:$A,'Apercu activites'!$A87,'4W'!$G:$G,'Apercu activites'!I$3:I$3))</f>
        <v/>
      </c>
      <c r="J87" s="63">
        <f>IF(SUMIFS('4W'!$I:$I,'4W'!$A:$A,'Apercu activites'!$A87,'4W'!$G:$G,'Apercu activites'!J$3:J$3)=0,"",SUMIFS('4W'!$I:$I,'4W'!$A:$A,'Apercu activites'!$A87,'4W'!$G:$G,'Apercu activites'!J$3:J$3))</f>
        <v>500</v>
      </c>
      <c r="K87" s="63">
        <f>IF(SUMIFS('4W'!$N:$N,'4W'!$A:$A,'Apercu activites'!$A87,'4W'!$G:$G,'Apercu activites'!K$3:K$3)=0,"",SUMIFS('4W'!$N:$N,'4W'!$A:$A,'Apercu activites'!$A87,'4W'!$G:$G,'Apercu activites'!K$3:K$3))</f>
        <v>500</v>
      </c>
      <c r="L87" s="63" t="str">
        <f>IF(SUMIFS('4W'!$I:$I,'4W'!$A:$A,'Apercu activites'!$A87,'4W'!$G:$G,'Apercu activites'!L$3:L$3)=0,"",SUMIFS('4W'!$I:$I,'4W'!$A:$A,'Apercu activites'!$A87,'4W'!$G:$G,'Apercu activites'!L$3:L$3))</f>
        <v/>
      </c>
      <c r="M87" s="63" t="str">
        <f>IF(SUMIFS('4W'!$N:$N,'4W'!$A:$A,'Apercu activites'!$A87,'4W'!$G:$G,'Apercu activites'!M$3:M$3)=0,"",SUMIFS('4W'!$N:$N,'4W'!$A:$A,'Apercu activites'!$A87,'4W'!$G:$G,'Apercu activites'!M$3:M$3))</f>
        <v/>
      </c>
      <c r="N87" s="63" t="str">
        <f>IF(SUMIFS('4W'!$I:$I,'4W'!$A:$A,'Apercu activites'!$A87,'4W'!$G:$G,'Apercu activites'!N$3:N$3)=0,"",SUMIFS('4W'!$I:$I,'4W'!$A:$A,'Apercu activites'!$A87,'4W'!$G:$G,'Apercu activites'!N$3:N$3))</f>
        <v/>
      </c>
      <c r="O87" s="63" t="str">
        <f>IF(SUMIFS('4W'!$N:$N,'4W'!$A:$A,'Apercu activites'!$A87,'4W'!$G:$G,'Apercu activites'!O$3:O$3)=0,"",SUMIFS('4W'!$N:$N,'4W'!$A:$A,'Apercu activites'!$A87,'4W'!$G:$G,'Apercu activites'!O$3:O$3))</f>
        <v/>
      </c>
      <c r="P87" s="63" t="str">
        <f>IF(SUMIFS('4W'!$I:$I,'4W'!$A:$A,'Apercu activites'!$A87,'4W'!$G:$G,'Apercu activites'!P$3:P$3)=0,"",SUMIFS('4W'!$I:$I,'4W'!$A:$A,'Apercu activites'!$A87,'4W'!$G:$G,'Apercu activites'!P$3:P$3))</f>
        <v/>
      </c>
      <c r="Q87" s="63" t="str">
        <f>IF(SUMIFS('4W'!$N:$N,'4W'!$A:$A,'Apercu activites'!$A87,'4W'!$G:$G,'Apercu activites'!Q$3:Q$3)=0,"",SUMIFS('4W'!$N:$N,'4W'!$A:$A,'Apercu activites'!$A87,'4W'!$G:$G,'Apercu activites'!Q$3:Q$3))</f>
        <v/>
      </c>
      <c r="R87" s="63" t="str">
        <f>IF(SUMIFS('4W'!$I:$I,'4W'!$A:$A,'Apercu activites'!$A87,'4W'!$G:$G,'Apercu activites'!R$3:R$3)=0,"",SUMIFS('4W'!$I:$I,'4W'!$A:$A,'Apercu activites'!$A87,'4W'!$G:$G,'Apercu activites'!R$3:R$3))</f>
        <v/>
      </c>
      <c r="S87" s="63" t="str">
        <f>IF(SUMIFS('4W'!$N:$N,'4W'!$A:$A,'Apercu activites'!$A87,'4W'!$G:$G,'Apercu activites'!S$3:S$3)=0,"",SUMIFS('4W'!$N:$N,'4W'!$A:$A,'Apercu activites'!$A87,'4W'!$G:$G,'Apercu activites'!S$3:S$3))</f>
        <v/>
      </c>
      <c r="T87" s="63">
        <f>IF(SUMIFS('4W'!$I:$I,'4W'!$A:$A,'Apercu activites'!$A87,'4W'!$G:$G,'Apercu activites'!T$3:T$3)=0,"",SUMIFS('4W'!$I:$I,'4W'!$A:$A,'Apercu activites'!$A87,'4W'!$G:$G,'Apercu activites'!T$3:T$3))</f>
        <v>244</v>
      </c>
      <c r="U87" s="63">
        <f>IF(SUMIFS('4W'!$N:$N,'4W'!$A:$A,'Apercu activites'!$A87,'4W'!$G:$G,'Apercu activites'!U$3:U$3)=0,"",SUMIFS('4W'!$N:$N,'4W'!$A:$A,'Apercu activites'!$A87,'4W'!$G:$G,'Apercu activites'!U$3:U$3))</f>
        <v>488</v>
      </c>
      <c r="V87" s="63">
        <f>IF(SUMIFS('4W'!$I:$I,'4W'!$A:$A,'Apercu activites'!$A87,'4W'!$G:$G,'Apercu activites'!V$3:V$3)=0,"",SUMIFS('4W'!$I:$I,'4W'!$A:$A,'Apercu activites'!$A87,'4W'!$G:$G,'Apercu activites'!V$3:V$3))</f>
        <v>1293</v>
      </c>
      <c r="W87" s="63">
        <f>IF(SUMIFS('4W'!$N:$N,'4W'!$A:$A,'Apercu activites'!$A87,'4W'!$G:$G,'Apercu activites'!W$3:W$3)=0,"",SUMIFS('4W'!$N:$N,'4W'!$A:$A,'Apercu activites'!$A87,'4W'!$G:$G,'Apercu activites'!W$3:W$3))</f>
        <v>1293</v>
      </c>
    </row>
    <row r="88" spans="1:23" x14ac:dyDescent="0.25">
      <c r="A88" s="33" t="s">
        <v>2246</v>
      </c>
      <c r="B88" s="63">
        <f>IF(SUMIFS('4W'!$I:$I,'4W'!$A:$A,'Apercu activites'!$A88,'4W'!$G:$G,'Apercu activites'!B$3:B$3)=0,"",SUMIFS('4W'!$I:$I,'4W'!$A:$A,'Apercu activites'!$A88,'4W'!$G:$G,'Apercu activites'!B$3:B$3))</f>
        <v>800</v>
      </c>
      <c r="C88" s="63">
        <f>IF(SUMIFS('4W'!$N:$N,'4W'!$A:$A,'Apercu activites'!$A88,'4W'!$G:$G,'Apercu activites'!C$3:C$3)=0,"",SUMIFS('4W'!$N:$N,'4W'!$A:$A,'Apercu activites'!$A88,'4W'!$G:$G,'Apercu activites'!C$3:C$3))</f>
        <v>800</v>
      </c>
      <c r="D88" s="63">
        <f>IF(SUMIFS('4W'!$I:$I,'4W'!$A:$A,'Apercu activites'!$A88,'4W'!$G:$G,'Apercu activites'!D$3:D$3)=0,"",SUMIFS('4W'!$I:$I,'4W'!$A:$A,'Apercu activites'!$A88,'4W'!$G:$G,'Apercu activites'!D$3:D$3))</f>
        <v>225</v>
      </c>
      <c r="E88" s="63">
        <f>IF(SUMIFS('4W'!$N:$N,'4W'!$A:$A,'Apercu activites'!$A88,'4W'!$G:$G,'Apercu activites'!E$3:E$3)=0,"",SUMIFS('4W'!$N:$N,'4W'!$A:$A,'Apercu activites'!$A88,'4W'!$G:$G,'Apercu activites'!E$3:E$3))</f>
        <v>225</v>
      </c>
      <c r="F88" s="63" t="str">
        <f>IF(SUMIFS('4W'!$I:$I,'4W'!$A:$A,'Apercu activites'!$A88,'4W'!$G:$G,'Apercu activites'!F$3:F$3)=0,"",SUMIFS('4W'!$I:$I,'4W'!$A:$A,'Apercu activites'!$A88,'4W'!$G:$G,'Apercu activites'!F$3:F$3))</f>
        <v/>
      </c>
      <c r="G88" s="63" t="str">
        <f>IF(SUMIFS('4W'!$N:$N,'4W'!$A:$A,'Apercu activites'!$A88,'4W'!$G:$G,'Apercu activites'!G$3:G$3)=0,"",SUMIFS('4W'!$N:$N,'4W'!$A:$A,'Apercu activites'!$A88,'4W'!$G:$G,'Apercu activites'!G$3:G$3))</f>
        <v/>
      </c>
      <c r="H88" s="63">
        <f>IF(SUMIFS('4W'!$I:$I,'4W'!$A:$A,'Apercu activites'!$A88,'4W'!$G:$G,'Apercu activites'!H$3:H$3)=0,"",SUMIFS('4W'!$I:$I,'4W'!$A:$A,'Apercu activites'!$A88,'4W'!$G:$G,'Apercu activites'!H$3:H$3))</f>
        <v>1200</v>
      </c>
      <c r="I88" s="63">
        <f>IF(SUMIFS('4W'!$N:$N,'4W'!$A:$A,'Apercu activites'!$A88,'4W'!$G:$G,'Apercu activites'!I$3:I$3)=0,"",SUMIFS('4W'!$N:$N,'4W'!$A:$A,'Apercu activites'!$A88,'4W'!$G:$G,'Apercu activites'!I$3:I$3))</f>
        <v>1200</v>
      </c>
      <c r="J88" s="63">
        <f>IF(SUMIFS('4W'!$I:$I,'4W'!$A:$A,'Apercu activites'!$A88,'4W'!$G:$G,'Apercu activites'!J$3:J$3)=0,"",SUMIFS('4W'!$I:$I,'4W'!$A:$A,'Apercu activites'!$A88,'4W'!$G:$G,'Apercu activites'!J$3:J$3))</f>
        <v>400</v>
      </c>
      <c r="K88" s="63">
        <f>IF(SUMIFS('4W'!$N:$N,'4W'!$A:$A,'Apercu activites'!$A88,'4W'!$G:$G,'Apercu activites'!K$3:K$3)=0,"",SUMIFS('4W'!$N:$N,'4W'!$A:$A,'Apercu activites'!$A88,'4W'!$G:$G,'Apercu activites'!K$3:K$3))</f>
        <v>400</v>
      </c>
      <c r="L88" s="63" t="str">
        <f>IF(SUMIFS('4W'!$I:$I,'4W'!$A:$A,'Apercu activites'!$A88,'4W'!$G:$G,'Apercu activites'!L$3:L$3)=0,"",SUMIFS('4W'!$I:$I,'4W'!$A:$A,'Apercu activites'!$A88,'4W'!$G:$G,'Apercu activites'!L$3:L$3))</f>
        <v/>
      </c>
      <c r="M88" s="63" t="str">
        <f>IF(SUMIFS('4W'!$N:$N,'4W'!$A:$A,'Apercu activites'!$A88,'4W'!$G:$G,'Apercu activites'!M$3:M$3)=0,"",SUMIFS('4W'!$N:$N,'4W'!$A:$A,'Apercu activites'!$A88,'4W'!$G:$G,'Apercu activites'!M$3:M$3))</f>
        <v/>
      </c>
      <c r="N88" s="63" t="str">
        <f>IF(SUMIFS('4W'!$I:$I,'4W'!$A:$A,'Apercu activites'!$A88,'4W'!$G:$G,'Apercu activites'!N$3:N$3)=0,"",SUMIFS('4W'!$I:$I,'4W'!$A:$A,'Apercu activites'!$A88,'4W'!$G:$G,'Apercu activites'!N$3:N$3))</f>
        <v/>
      </c>
      <c r="O88" s="63" t="str">
        <f>IF(SUMIFS('4W'!$N:$N,'4W'!$A:$A,'Apercu activites'!$A88,'4W'!$G:$G,'Apercu activites'!O$3:O$3)=0,"",SUMIFS('4W'!$N:$N,'4W'!$A:$A,'Apercu activites'!$A88,'4W'!$G:$G,'Apercu activites'!O$3:O$3))</f>
        <v/>
      </c>
      <c r="P88" s="63" t="str">
        <f>IF(SUMIFS('4W'!$I:$I,'4W'!$A:$A,'Apercu activites'!$A88,'4W'!$G:$G,'Apercu activites'!P$3:P$3)=0,"",SUMIFS('4W'!$I:$I,'4W'!$A:$A,'Apercu activites'!$A88,'4W'!$G:$G,'Apercu activites'!P$3:P$3))</f>
        <v/>
      </c>
      <c r="Q88" s="63" t="str">
        <f>IF(SUMIFS('4W'!$N:$N,'4W'!$A:$A,'Apercu activites'!$A88,'4W'!$G:$G,'Apercu activites'!Q$3:Q$3)=0,"",SUMIFS('4W'!$N:$N,'4W'!$A:$A,'Apercu activites'!$A88,'4W'!$G:$G,'Apercu activites'!Q$3:Q$3))</f>
        <v/>
      </c>
      <c r="R88" s="63" t="str">
        <f>IF(SUMIFS('4W'!$I:$I,'4W'!$A:$A,'Apercu activites'!$A88,'4W'!$G:$G,'Apercu activites'!R$3:R$3)=0,"",SUMIFS('4W'!$I:$I,'4W'!$A:$A,'Apercu activites'!$A88,'4W'!$G:$G,'Apercu activites'!R$3:R$3))</f>
        <v/>
      </c>
      <c r="S88" s="63" t="str">
        <f>IF(SUMIFS('4W'!$N:$N,'4W'!$A:$A,'Apercu activites'!$A88,'4W'!$G:$G,'Apercu activites'!S$3:S$3)=0,"",SUMIFS('4W'!$N:$N,'4W'!$A:$A,'Apercu activites'!$A88,'4W'!$G:$G,'Apercu activites'!S$3:S$3))</f>
        <v/>
      </c>
      <c r="T88" s="63" t="str">
        <f>IF(SUMIFS('4W'!$I:$I,'4W'!$A:$A,'Apercu activites'!$A88,'4W'!$G:$G,'Apercu activites'!T$3:T$3)=0,"",SUMIFS('4W'!$I:$I,'4W'!$A:$A,'Apercu activites'!$A88,'4W'!$G:$G,'Apercu activites'!T$3:T$3))</f>
        <v/>
      </c>
      <c r="U88" s="63" t="str">
        <f>IF(SUMIFS('4W'!$N:$N,'4W'!$A:$A,'Apercu activites'!$A88,'4W'!$G:$G,'Apercu activites'!U$3:U$3)=0,"",SUMIFS('4W'!$N:$N,'4W'!$A:$A,'Apercu activites'!$A88,'4W'!$G:$G,'Apercu activites'!U$3:U$3))</f>
        <v/>
      </c>
      <c r="V88" s="63" t="str">
        <f>IF(SUMIFS('4W'!$I:$I,'4W'!$A:$A,'Apercu activites'!$A88,'4W'!$G:$G,'Apercu activites'!V$3:V$3)=0,"",SUMIFS('4W'!$I:$I,'4W'!$A:$A,'Apercu activites'!$A88,'4W'!$G:$G,'Apercu activites'!V$3:V$3))</f>
        <v/>
      </c>
      <c r="W88" s="63" t="str">
        <f>IF(SUMIFS('4W'!$N:$N,'4W'!$A:$A,'Apercu activites'!$A88,'4W'!$G:$G,'Apercu activites'!W$3:W$3)=0,"",SUMIFS('4W'!$N:$N,'4W'!$A:$A,'Apercu activites'!$A88,'4W'!$G:$G,'Apercu activites'!W$3:W$3))</f>
        <v/>
      </c>
    </row>
    <row r="89" spans="1:23" x14ac:dyDescent="0.25">
      <c r="A89" s="33" t="s">
        <v>2228</v>
      </c>
      <c r="B89" s="63" t="str">
        <f>IF(SUMIFS('4W'!$I:$I,'4W'!$A:$A,'Apercu activites'!$A89,'4W'!$G:$G,'Apercu activites'!B$3:B$3)=0,"",SUMIFS('4W'!$I:$I,'4W'!$A:$A,'Apercu activites'!$A89,'4W'!$G:$G,'Apercu activites'!B$3:B$3))</f>
        <v/>
      </c>
      <c r="C89" s="63" t="str">
        <f>IF(SUMIFS('4W'!$N:$N,'4W'!$A:$A,'Apercu activites'!$A89,'4W'!$G:$G,'Apercu activites'!C$3:C$3)=0,"",SUMIFS('4W'!$N:$N,'4W'!$A:$A,'Apercu activites'!$A89,'4W'!$G:$G,'Apercu activites'!C$3:C$3))</f>
        <v/>
      </c>
      <c r="D89" s="63" t="str">
        <f>IF(SUMIFS('4W'!$I:$I,'4W'!$A:$A,'Apercu activites'!$A89,'4W'!$G:$G,'Apercu activites'!D$3:D$3)=0,"",SUMIFS('4W'!$I:$I,'4W'!$A:$A,'Apercu activites'!$A89,'4W'!$G:$G,'Apercu activites'!D$3:D$3))</f>
        <v/>
      </c>
      <c r="E89" s="63" t="str">
        <f>IF(SUMIFS('4W'!$N:$N,'4W'!$A:$A,'Apercu activites'!$A89,'4W'!$G:$G,'Apercu activites'!E$3:E$3)=0,"",SUMIFS('4W'!$N:$N,'4W'!$A:$A,'Apercu activites'!$A89,'4W'!$G:$G,'Apercu activites'!E$3:E$3))</f>
        <v/>
      </c>
      <c r="F89" s="63" t="str">
        <f>IF(SUMIFS('4W'!$I:$I,'4W'!$A:$A,'Apercu activites'!$A89,'4W'!$G:$G,'Apercu activites'!F$3:F$3)=0,"",SUMIFS('4W'!$I:$I,'4W'!$A:$A,'Apercu activites'!$A89,'4W'!$G:$G,'Apercu activites'!F$3:F$3))</f>
        <v/>
      </c>
      <c r="G89" s="63" t="str">
        <f>IF(SUMIFS('4W'!$N:$N,'4W'!$A:$A,'Apercu activites'!$A89,'4W'!$G:$G,'Apercu activites'!G$3:G$3)=0,"",SUMIFS('4W'!$N:$N,'4W'!$A:$A,'Apercu activites'!$A89,'4W'!$G:$G,'Apercu activites'!G$3:G$3))</f>
        <v/>
      </c>
      <c r="H89" s="63" t="str">
        <f>IF(SUMIFS('4W'!$I:$I,'4W'!$A:$A,'Apercu activites'!$A89,'4W'!$G:$G,'Apercu activites'!H$3:H$3)=0,"",SUMIFS('4W'!$I:$I,'4W'!$A:$A,'Apercu activites'!$A89,'4W'!$G:$G,'Apercu activites'!H$3:H$3))</f>
        <v/>
      </c>
      <c r="I89" s="63" t="str">
        <f>IF(SUMIFS('4W'!$N:$N,'4W'!$A:$A,'Apercu activites'!$A89,'4W'!$G:$G,'Apercu activites'!I$3:I$3)=0,"",SUMIFS('4W'!$N:$N,'4W'!$A:$A,'Apercu activites'!$A89,'4W'!$G:$G,'Apercu activites'!I$3:I$3))</f>
        <v/>
      </c>
      <c r="J89" s="63">
        <f>IF(SUMIFS('4W'!$I:$I,'4W'!$A:$A,'Apercu activites'!$A89,'4W'!$G:$G,'Apercu activites'!J$3:J$3)=0,"",SUMIFS('4W'!$I:$I,'4W'!$A:$A,'Apercu activites'!$A89,'4W'!$G:$G,'Apercu activites'!J$3:J$3))</f>
        <v>1000</v>
      </c>
      <c r="K89" s="63">
        <f>IF(SUMIFS('4W'!$N:$N,'4W'!$A:$A,'Apercu activites'!$A89,'4W'!$G:$G,'Apercu activites'!K$3:K$3)=0,"",SUMIFS('4W'!$N:$N,'4W'!$A:$A,'Apercu activites'!$A89,'4W'!$G:$G,'Apercu activites'!K$3:K$3))</f>
        <v>1000</v>
      </c>
      <c r="L89" s="63" t="str">
        <f>IF(SUMIFS('4W'!$I:$I,'4W'!$A:$A,'Apercu activites'!$A89,'4W'!$G:$G,'Apercu activites'!L$3:L$3)=0,"",SUMIFS('4W'!$I:$I,'4W'!$A:$A,'Apercu activites'!$A89,'4W'!$G:$G,'Apercu activites'!L$3:L$3))</f>
        <v/>
      </c>
      <c r="M89" s="63" t="str">
        <f>IF(SUMIFS('4W'!$N:$N,'4W'!$A:$A,'Apercu activites'!$A89,'4W'!$G:$G,'Apercu activites'!M$3:M$3)=0,"",SUMIFS('4W'!$N:$N,'4W'!$A:$A,'Apercu activites'!$A89,'4W'!$G:$G,'Apercu activites'!M$3:M$3))</f>
        <v/>
      </c>
      <c r="N89" s="63" t="str">
        <f>IF(SUMIFS('4W'!$I:$I,'4W'!$A:$A,'Apercu activites'!$A89,'4W'!$G:$G,'Apercu activites'!N$3:N$3)=0,"",SUMIFS('4W'!$I:$I,'4W'!$A:$A,'Apercu activites'!$A89,'4W'!$G:$G,'Apercu activites'!N$3:N$3))</f>
        <v/>
      </c>
      <c r="O89" s="63" t="str">
        <f>IF(SUMIFS('4W'!$N:$N,'4W'!$A:$A,'Apercu activites'!$A89,'4W'!$G:$G,'Apercu activites'!O$3:O$3)=0,"",SUMIFS('4W'!$N:$N,'4W'!$A:$A,'Apercu activites'!$A89,'4W'!$G:$G,'Apercu activites'!O$3:O$3))</f>
        <v/>
      </c>
      <c r="P89" s="63" t="str">
        <f>IF(SUMIFS('4W'!$I:$I,'4W'!$A:$A,'Apercu activites'!$A89,'4W'!$G:$G,'Apercu activites'!P$3:P$3)=0,"",SUMIFS('4W'!$I:$I,'4W'!$A:$A,'Apercu activites'!$A89,'4W'!$G:$G,'Apercu activites'!P$3:P$3))</f>
        <v/>
      </c>
      <c r="Q89" s="63" t="str">
        <f>IF(SUMIFS('4W'!$N:$N,'4W'!$A:$A,'Apercu activites'!$A89,'4W'!$G:$G,'Apercu activites'!Q$3:Q$3)=0,"",SUMIFS('4W'!$N:$N,'4W'!$A:$A,'Apercu activites'!$A89,'4W'!$G:$G,'Apercu activites'!Q$3:Q$3))</f>
        <v/>
      </c>
      <c r="R89" s="63" t="str">
        <f>IF(SUMIFS('4W'!$I:$I,'4W'!$A:$A,'Apercu activites'!$A89,'4W'!$G:$G,'Apercu activites'!R$3:R$3)=0,"",SUMIFS('4W'!$I:$I,'4W'!$A:$A,'Apercu activites'!$A89,'4W'!$G:$G,'Apercu activites'!R$3:R$3))</f>
        <v/>
      </c>
      <c r="S89" s="63" t="str">
        <f>IF(SUMIFS('4W'!$N:$N,'4W'!$A:$A,'Apercu activites'!$A89,'4W'!$G:$G,'Apercu activites'!S$3:S$3)=0,"",SUMIFS('4W'!$N:$N,'4W'!$A:$A,'Apercu activites'!$A89,'4W'!$G:$G,'Apercu activites'!S$3:S$3))</f>
        <v/>
      </c>
      <c r="T89" s="63" t="str">
        <f>IF(SUMIFS('4W'!$I:$I,'4W'!$A:$A,'Apercu activites'!$A89,'4W'!$G:$G,'Apercu activites'!T$3:T$3)=0,"",SUMIFS('4W'!$I:$I,'4W'!$A:$A,'Apercu activites'!$A89,'4W'!$G:$G,'Apercu activites'!T$3:T$3))</f>
        <v/>
      </c>
      <c r="U89" s="63" t="str">
        <f>IF(SUMIFS('4W'!$N:$N,'4W'!$A:$A,'Apercu activites'!$A89,'4W'!$G:$G,'Apercu activites'!U$3:U$3)=0,"",SUMIFS('4W'!$N:$N,'4W'!$A:$A,'Apercu activites'!$A89,'4W'!$G:$G,'Apercu activites'!U$3:U$3))</f>
        <v/>
      </c>
      <c r="V89" s="63" t="str">
        <f>IF(SUMIFS('4W'!$I:$I,'4W'!$A:$A,'Apercu activites'!$A89,'4W'!$G:$G,'Apercu activites'!V$3:V$3)=0,"",SUMIFS('4W'!$I:$I,'4W'!$A:$A,'Apercu activites'!$A89,'4W'!$G:$G,'Apercu activites'!V$3:V$3))</f>
        <v/>
      </c>
      <c r="W89" s="63" t="str">
        <f>IF(SUMIFS('4W'!$N:$N,'4W'!$A:$A,'Apercu activites'!$A89,'4W'!$G:$G,'Apercu activites'!W$3:W$3)=0,"",SUMIFS('4W'!$N:$N,'4W'!$A:$A,'Apercu activites'!$A89,'4W'!$G:$G,'Apercu activites'!W$3:W$3))</f>
        <v/>
      </c>
    </row>
    <row r="90" spans="1:23" x14ac:dyDescent="0.25">
      <c r="A90" s="33" t="s">
        <v>2245</v>
      </c>
      <c r="B90" s="63">
        <f>IF(SUMIFS('4W'!$I:$I,'4W'!$A:$A,'Apercu activites'!$A90,'4W'!$G:$G,'Apercu activites'!B$3:B$3)=0,"",SUMIFS('4W'!$I:$I,'4W'!$A:$A,'Apercu activites'!$A90,'4W'!$G:$G,'Apercu activites'!B$3:B$3))</f>
        <v>442</v>
      </c>
      <c r="C90" s="63" t="str">
        <f>IF(SUMIFS('4W'!$N:$N,'4W'!$A:$A,'Apercu activites'!$A90,'4W'!$G:$G,'Apercu activites'!C$3:C$3)=0,"",SUMIFS('4W'!$N:$N,'4W'!$A:$A,'Apercu activites'!$A90,'4W'!$G:$G,'Apercu activites'!C$3:C$3))</f>
        <v/>
      </c>
      <c r="D90" s="63" t="str">
        <f>IF(SUMIFS('4W'!$I:$I,'4W'!$A:$A,'Apercu activites'!$A90,'4W'!$G:$G,'Apercu activites'!D$3:D$3)=0,"",SUMIFS('4W'!$I:$I,'4W'!$A:$A,'Apercu activites'!$A90,'4W'!$G:$G,'Apercu activites'!D$3:D$3))</f>
        <v/>
      </c>
      <c r="E90" s="63" t="str">
        <f>IF(SUMIFS('4W'!$N:$N,'4W'!$A:$A,'Apercu activites'!$A90,'4W'!$G:$G,'Apercu activites'!E$3:E$3)=0,"",SUMIFS('4W'!$N:$N,'4W'!$A:$A,'Apercu activites'!$A90,'4W'!$G:$G,'Apercu activites'!E$3:E$3))</f>
        <v/>
      </c>
      <c r="F90" s="63" t="str">
        <f>IF(SUMIFS('4W'!$I:$I,'4W'!$A:$A,'Apercu activites'!$A90,'4W'!$G:$G,'Apercu activites'!F$3:F$3)=0,"",SUMIFS('4W'!$I:$I,'4W'!$A:$A,'Apercu activites'!$A90,'4W'!$G:$G,'Apercu activites'!F$3:F$3))</f>
        <v/>
      </c>
      <c r="G90" s="63" t="str">
        <f>IF(SUMIFS('4W'!$N:$N,'4W'!$A:$A,'Apercu activites'!$A90,'4W'!$G:$G,'Apercu activites'!G$3:G$3)=0,"",SUMIFS('4W'!$N:$N,'4W'!$A:$A,'Apercu activites'!$A90,'4W'!$G:$G,'Apercu activites'!G$3:G$3))</f>
        <v/>
      </c>
      <c r="H90" s="63" t="str">
        <f>IF(SUMIFS('4W'!$I:$I,'4W'!$A:$A,'Apercu activites'!$A90,'4W'!$G:$G,'Apercu activites'!H$3:H$3)=0,"",SUMIFS('4W'!$I:$I,'4W'!$A:$A,'Apercu activites'!$A90,'4W'!$G:$G,'Apercu activites'!H$3:H$3))</f>
        <v/>
      </c>
      <c r="I90" s="63" t="str">
        <f>IF(SUMIFS('4W'!$N:$N,'4W'!$A:$A,'Apercu activites'!$A90,'4W'!$G:$G,'Apercu activites'!I$3:I$3)=0,"",SUMIFS('4W'!$N:$N,'4W'!$A:$A,'Apercu activites'!$A90,'4W'!$G:$G,'Apercu activites'!I$3:I$3))</f>
        <v/>
      </c>
      <c r="J90" s="63">
        <f>IF(SUMIFS('4W'!$I:$I,'4W'!$A:$A,'Apercu activites'!$A90,'4W'!$G:$G,'Apercu activites'!J$3:J$3)=0,"",SUMIFS('4W'!$I:$I,'4W'!$A:$A,'Apercu activites'!$A90,'4W'!$G:$G,'Apercu activites'!J$3:J$3))</f>
        <v>92</v>
      </c>
      <c r="K90" s="63" t="str">
        <f>IF(SUMIFS('4W'!$N:$N,'4W'!$A:$A,'Apercu activites'!$A90,'4W'!$G:$G,'Apercu activites'!K$3:K$3)=0,"",SUMIFS('4W'!$N:$N,'4W'!$A:$A,'Apercu activites'!$A90,'4W'!$G:$G,'Apercu activites'!K$3:K$3))</f>
        <v/>
      </c>
      <c r="L90" s="63" t="str">
        <f>IF(SUMIFS('4W'!$I:$I,'4W'!$A:$A,'Apercu activites'!$A90,'4W'!$G:$G,'Apercu activites'!L$3:L$3)=0,"",SUMIFS('4W'!$I:$I,'4W'!$A:$A,'Apercu activites'!$A90,'4W'!$G:$G,'Apercu activites'!L$3:L$3))</f>
        <v/>
      </c>
      <c r="M90" s="63" t="str">
        <f>IF(SUMIFS('4W'!$N:$N,'4W'!$A:$A,'Apercu activites'!$A90,'4W'!$G:$G,'Apercu activites'!M$3:M$3)=0,"",SUMIFS('4W'!$N:$N,'4W'!$A:$A,'Apercu activites'!$A90,'4W'!$G:$G,'Apercu activites'!M$3:M$3))</f>
        <v/>
      </c>
      <c r="N90" s="63" t="str">
        <f>IF(SUMIFS('4W'!$I:$I,'4W'!$A:$A,'Apercu activites'!$A90,'4W'!$G:$G,'Apercu activites'!N$3:N$3)=0,"",SUMIFS('4W'!$I:$I,'4W'!$A:$A,'Apercu activites'!$A90,'4W'!$G:$G,'Apercu activites'!N$3:N$3))</f>
        <v/>
      </c>
      <c r="O90" s="63" t="str">
        <f>IF(SUMIFS('4W'!$N:$N,'4W'!$A:$A,'Apercu activites'!$A90,'4W'!$G:$G,'Apercu activites'!O$3:O$3)=0,"",SUMIFS('4W'!$N:$N,'4W'!$A:$A,'Apercu activites'!$A90,'4W'!$G:$G,'Apercu activites'!O$3:O$3))</f>
        <v/>
      </c>
      <c r="P90" s="63" t="str">
        <f>IF(SUMIFS('4W'!$I:$I,'4W'!$A:$A,'Apercu activites'!$A90,'4W'!$G:$G,'Apercu activites'!P$3:P$3)=0,"",SUMIFS('4W'!$I:$I,'4W'!$A:$A,'Apercu activites'!$A90,'4W'!$G:$G,'Apercu activites'!P$3:P$3))</f>
        <v/>
      </c>
      <c r="Q90" s="63" t="str">
        <f>IF(SUMIFS('4W'!$N:$N,'4W'!$A:$A,'Apercu activites'!$A90,'4W'!$G:$G,'Apercu activites'!Q$3:Q$3)=0,"",SUMIFS('4W'!$N:$N,'4W'!$A:$A,'Apercu activites'!$A90,'4W'!$G:$G,'Apercu activites'!Q$3:Q$3))</f>
        <v/>
      </c>
      <c r="R90" s="63" t="str">
        <f>IF(SUMIFS('4W'!$I:$I,'4W'!$A:$A,'Apercu activites'!$A90,'4W'!$G:$G,'Apercu activites'!R$3:R$3)=0,"",SUMIFS('4W'!$I:$I,'4W'!$A:$A,'Apercu activites'!$A90,'4W'!$G:$G,'Apercu activites'!R$3:R$3))</f>
        <v/>
      </c>
      <c r="S90" s="63" t="str">
        <f>IF(SUMIFS('4W'!$N:$N,'4W'!$A:$A,'Apercu activites'!$A90,'4W'!$G:$G,'Apercu activites'!S$3:S$3)=0,"",SUMIFS('4W'!$N:$N,'4W'!$A:$A,'Apercu activites'!$A90,'4W'!$G:$G,'Apercu activites'!S$3:S$3))</f>
        <v/>
      </c>
      <c r="T90" s="63" t="str">
        <f>IF(SUMIFS('4W'!$I:$I,'4W'!$A:$A,'Apercu activites'!$A90,'4W'!$G:$G,'Apercu activites'!T$3:T$3)=0,"",SUMIFS('4W'!$I:$I,'4W'!$A:$A,'Apercu activites'!$A90,'4W'!$G:$G,'Apercu activites'!T$3:T$3))</f>
        <v/>
      </c>
      <c r="U90" s="63" t="str">
        <f>IF(SUMIFS('4W'!$N:$N,'4W'!$A:$A,'Apercu activites'!$A90,'4W'!$G:$G,'Apercu activites'!U$3:U$3)=0,"",SUMIFS('4W'!$N:$N,'4W'!$A:$A,'Apercu activites'!$A90,'4W'!$G:$G,'Apercu activites'!U$3:U$3))</f>
        <v/>
      </c>
      <c r="V90" s="63" t="str">
        <f>IF(SUMIFS('4W'!$I:$I,'4W'!$A:$A,'Apercu activites'!$A90,'4W'!$G:$G,'Apercu activites'!V$3:V$3)=0,"",SUMIFS('4W'!$I:$I,'4W'!$A:$A,'Apercu activites'!$A90,'4W'!$G:$G,'Apercu activites'!V$3:V$3))</f>
        <v/>
      </c>
      <c r="W90" s="63" t="str">
        <f>IF(SUMIFS('4W'!$N:$N,'4W'!$A:$A,'Apercu activites'!$A90,'4W'!$G:$G,'Apercu activites'!W$3:W$3)=0,"",SUMIFS('4W'!$N:$N,'4W'!$A:$A,'Apercu activites'!$A90,'4W'!$G:$G,'Apercu activites'!W$3:W$3))</f>
        <v/>
      </c>
    </row>
    <row r="91" spans="1:23" x14ac:dyDescent="0.25">
      <c r="A91" s="33" t="s">
        <v>1994</v>
      </c>
      <c r="B91" s="63">
        <f>IF(SUMIFS('4W'!$I:$I,'4W'!$A:$A,'Apercu activites'!$A91,'4W'!$G:$G,'Apercu activites'!B$3:B$3)=0,"",SUMIFS('4W'!$I:$I,'4W'!$A:$A,'Apercu activites'!$A91,'4W'!$G:$G,'Apercu activites'!B$3:B$3))</f>
        <v>1360</v>
      </c>
      <c r="C91" s="63">
        <f>IF(SUMIFS('4W'!$N:$N,'4W'!$A:$A,'Apercu activites'!$A91,'4W'!$G:$G,'Apercu activites'!C$3:C$3)=0,"",SUMIFS('4W'!$N:$N,'4W'!$A:$A,'Apercu activites'!$A91,'4W'!$G:$G,'Apercu activites'!C$3:C$3))</f>
        <v>1360</v>
      </c>
      <c r="D91" s="63" t="str">
        <f>IF(SUMIFS('4W'!$I:$I,'4W'!$A:$A,'Apercu activites'!$A91,'4W'!$G:$G,'Apercu activites'!D$3:D$3)=0,"",SUMIFS('4W'!$I:$I,'4W'!$A:$A,'Apercu activites'!$A91,'4W'!$G:$G,'Apercu activites'!D$3:D$3))</f>
        <v/>
      </c>
      <c r="E91" s="63" t="str">
        <f>IF(SUMIFS('4W'!$N:$N,'4W'!$A:$A,'Apercu activites'!$A91,'4W'!$G:$G,'Apercu activites'!E$3:E$3)=0,"",SUMIFS('4W'!$N:$N,'4W'!$A:$A,'Apercu activites'!$A91,'4W'!$G:$G,'Apercu activites'!E$3:E$3))</f>
        <v/>
      </c>
      <c r="F91" s="63" t="str">
        <f>IF(SUMIFS('4W'!$I:$I,'4W'!$A:$A,'Apercu activites'!$A91,'4W'!$G:$G,'Apercu activites'!F$3:F$3)=0,"",SUMIFS('4W'!$I:$I,'4W'!$A:$A,'Apercu activites'!$A91,'4W'!$G:$G,'Apercu activites'!F$3:F$3))</f>
        <v/>
      </c>
      <c r="G91" s="63" t="str">
        <f>IF(SUMIFS('4W'!$N:$N,'4W'!$A:$A,'Apercu activites'!$A91,'4W'!$G:$G,'Apercu activites'!G$3:G$3)=0,"",SUMIFS('4W'!$N:$N,'4W'!$A:$A,'Apercu activites'!$A91,'4W'!$G:$G,'Apercu activites'!G$3:G$3))</f>
        <v/>
      </c>
      <c r="H91" s="63">
        <f>IF(SUMIFS('4W'!$I:$I,'4W'!$A:$A,'Apercu activites'!$A91,'4W'!$G:$G,'Apercu activites'!H$3:H$3)=0,"",SUMIFS('4W'!$I:$I,'4W'!$A:$A,'Apercu activites'!$A91,'4W'!$G:$G,'Apercu activites'!H$3:H$3))</f>
        <v>1110</v>
      </c>
      <c r="I91" s="63">
        <f>IF(SUMIFS('4W'!$N:$N,'4W'!$A:$A,'Apercu activites'!$A91,'4W'!$G:$G,'Apercu activites'!I$3:I$3)=0,"",SUMIFS('4W'!$N:$N,'4W'!$A:$A,'Apercu activites'!$A91,'4W'!$G:$G,'Apercu activites'!I$3:I$3))</f>
        <v>1110</v>
      </c>
      <c r="J91" s="63">
        <f>IF(SUMIFS('4W'!$I:$I,'4W'!$A:$A,'Apercu activites'!$A91,'4W'!$G:$G,'Apercu activites'!J$3:J$3)=0,"",SUMIFS('4W'!$I:$I,'4W'!$A:$A,'Apercu activites'!$A91,'4W'!$G:$G,'Apercu activites'!J$3:J$3))</f>
        <v>1360</v>
      </c>
      <c r="K91" s="63">
        <f>IF(SUMIFS('4W'!$N:$N,'4W'!$A:$A,'Apercu activites'!$A91,'4W'!$G:$G,'Apercu activites'!K$3:K$3)=0,"",SUMIFS('4W'!$N:$N,'4W'!$A:$A,'Apercu activites'!$A91,'4W'!$G:$G,'Apercu activites'!K$3:K$3))</f>
        <v>1360</v>
      </c>
      <c r="L91" s="63" t="str">
        <f>IF(SUMIFS('4W'!$I:$I,'4W'!$A:$A,'Apercu activites'!$A91,'4W'!$G:$G,'Apercu activites'!L$3:L$3)=0,"",SUMIFS('4W'!$I:$I,'4W'!$A:$A,'Apercu activites'!$A91,'4W'!$G:$G,'Apercu activites'!L$3:L$3))</f>
        <v/>
      </c>
      <c r="M91" s="63" t="str">
        <f>IF(SUMIFS('4W'!$N:$N,'4W'!$A:$A,'Apercu activites'!$A91,'4W'!$G:$G,'Apercu activites'!M$3:M$3)=0,"",SUMIFS('4W'!$N:$N,'4W'!$A:$A,'Apercu activites'!$A91,'4W'!$G:$G,'Apercu activites'!M$3:M$3))</f>
        <v/>
      </c>
      <c r="N91" s="63" t="str">
        <f>IF(SUMIFS('4W'!$I:$I,'4W'!$A:$A,'Apercu activites'!$A91,'4W'!$G:$G,'Apercu activites'!N$3:N$3)=0,"",SUMIFS('4W'!$I:$I,'4W'!$A:$A,'Apercu activites'!$A91,'4W'!$G:$G,'Apercu activites'!N$3:N$3))</f>
        <v/>
      </c>
      <c r="O91" s="63" t="str">
        <f>IF(SUMIFS('4W'!$N:$N,'4W'!$A:$A,'Apercu activites'!$A91,'4W'!$G:$G,'Apercu activites'!O$3:O$3)=0,"",SUMIFS('4W'!$N:$N,'4W'!$A:$A,'Apercu activites'!$A91,'4W'!$G:$G,'Apercu activites'!O$3:O$3))</f>
        <v/>
      </c>
      <c r="P91" s="63" t="str">
        <f>IF(SUMIFS('4W'!$I:$I,'4W'!$A:$A,'Apercu activites'!$A91,'4W'!$G:$G,'Apercu activites'!P$3:P$3)=0,"",SUMIFS('4W'!$I:$I,'4W'!$A:$A,'Apercu activites'!$A91,'4W'!$G:$G,'Apercu activites'!P$3:P$3))</f>
        <v/>
      </c>
      <c r="Q91" s="63" t="str">
        <f>IF(SUMIFS('4W'!$N:$N,'4W'!$A:$A,'Apercu activites'!$A91,'4W'!$G:$G,'Apercu activites'!Q$3:Q$3)=0,"",SUMIFS('4W'!$N:$N,'4W'!$A:$A,'Apercu activites'!$A91,'4W'!$G:$G,'Apercu activites'!Q$3:Q$3))</f>
        <v/>
      </c>
      <c r="R91" s="63" t="str">
        <f>IF(SUMIFS('4W'!$I:$I,'4W'!$A:$A,'Apercu activites'!$A91,'4W'!$G:$G,'Apercu activites'!R$3:R$3)=0,"",SUMIFS('4W'!$I:$I,'4W'!$A:$A,'Apercu activites'!$A91,'4W'!$G:$G,'Apercu activites'!R$3:R$3))</f>
        <v/>
      </c>
      <c r="S91" s="63" t="str">
        <f>IF(SUMIFS('4W'!$N:$N,'4W'!$A:$A,'Apercu activites'!$A91,'4W'!$G:$G,'Apercu activites'!S$3:S$3)=0,"",SUMIFS('4W'!$N:$N,'4W'!$A:$A,'Apercu activites'!$A91,'4W'!$G:$G,'Apercu activites'!S$3:S$3))</f>
        <v/>
      </c>
      <c r="T91" s="63" t="str">
        <f>IF(SUMIFS('4W'!$I:$I,'4W'!$A:$A,'Apercu activites'!$A91,'4W'!$G:$G,'Apercu activites'!T$3:T$3)=0,"",SUMIFS('4W'!$I:$I,'4W'!$A:$A,'Apercu activites'!$A91,'4W'!$G:$G,'Apercu activites'!T$3:T$3))</f>
        <v/>
      </c>
      <c r="U91" s="63" t="str">
        <f>IF(SUMIFS('4W'!$N:$N,'4W'!$A:$A,'Apercu activites'!$A91,'4W'!$G:$G,'Apercu activites'!U$3:U$3)=0,"",SUMIFS('4W'!$N:$N,'4W'!$A:$A,'Apercu activites'!$A91,'4W'!$G:$G,'Apercu activites'!U$3:U$3))</f>
        <v/>
      </c>
      <c r="V91" s="63" t="str">
        <f>IF(SUMIFS('4W'!$I:$I,'4W'!$A:$A,'Apercu activites'!$A91,'4W'!$G:$G,'Apercu activites'!V$3:V$3)=0,"",SUMIFS('4W'!$I:$I,'4W'!$A:$A,'Apercu activites'!$A91,'4W'!$G:$G,'Apercu activites'!V$3:V$3))</f>
        <v/>
      </c>
      <c r="W91" s="63" t="str">
        <f>IF(SUMIFS('4W'!$N:$N,'4W'!$A:$A,'Apercu activites'!$A91,'4W'!$G:$G,'Apercu activites'!W$3:W$3)=0,"",SUMIFS('4W'!$N:$N,'4W'!$A:$A,'Apercu activites'!$A91,'4W'!$G:$G,'Apercu activites'!W$3:W$3))</f>
        <v/>
      </c>
    </row>
    <row r="92" spans="1:23" x14ac:dyDescent="0.25">
      <c r="A92" s="33" t="s">
        <v>2444</v>
      </c>
      <c r="B92" s="63">
        <f>IF(SUMIFS('4W'!$I:$I,'4W'!$A:$A,'Apercu activites'!$A92,'4W'!$G:$G,'Apercu activites'!B$3:B$3)=0,"",SUMIFS('4W'!$I:$I,'4W'!$A:$A,'Apercu activites'!$A92,'4W'!$G:$G,'Apercu activites'!B$3:B$3))</f>
        <v>1000</v>
      </c>
      <c r="C92" s="63">
        <f>IF(SUMIFS('4W'!$N:$N,'4W'!$A:$A,'Apercu activites'!$A92,'4W'!$G:$G,'Apercu activites'!C$3:C$3)=0,"",SUMIFS('4W'!$N:$N,'4W'!$A:$A,'Apercu activites'!$A92,'4W'!$G:$G,'Apercu activites'!C$3:C$3))</f>
        <v>1000</v>
      </c>
      <c r="D92" s="63">
        <f>IF(SUMIFS('4W'!$I:$I,'4W'!$A:$A,'Apercu activites'!$A92,'4W'!$G:$G,'Apercu activites'!D$3:D$3)=0,"",SUMIFS('4W'!$I:$I,'4W'!$A:$A,'Apercu activites'!$A92,'4W'!$G:$G,'Apercu activites'!D$3:D$3))</f>
        <v>520</v>
      </c>
      <c r="E92" s="63">
        <f>IF(SUMIFS('4W'!$N:$N,'4W'!$A:$A,'Apercu activites'!$A92,'4W'!$G:$G,'Apercu activites'!E$3:E$3)=0,"",SUMIFS('4W'!$N:$N,'4W'!$A:$A,'Apercu activites'!$A92,'4W'!$G:$G,'Apercu activites'!E$3:E$3))</f>
        <v>520</v>
      </c>
      <c r="F92" s="63" t="str">
        <f>IF(SUMIFS('4W'!$I:$I,'4W'!$A:$A,'Apercu activites'!$A92,'4W'!$G:$G,'Apercu activites'!F$3:F$3)=0,"",SUMIFS('4W'!$I:$I,'4W'!$A:$A,'Apercu activites'!$A92,'4W'!$G:$G,'Apercu activites'!F$3:F$3))</f>
        <v/>
      </c>
      <c r="G92" s="63" t="str">
        <f>IF(SUMIFS('4W'!$N:$N,'4W'!$A:$A,'Apercu activites'!$A92,'4W'!$G:$G,'Apercu activites'!G$3:G$3)=0,"",SUMIFS('4W'!$N:$N,'4W'!$A:$A,'Apercu activites'!$A92,'4W'!$G:$G,'Apercu activites'!G$3:G$3))</f>
        <v/>
      </c>
      <c r="H92" s="63">
        <f>IF(SUMIFS('4W'!$I:$I,'4W'!$A:$A,'Apercu activites'!$A92,'4W'!$G:$G,'Apercu activites'!H$3:H$3)=0,"",SUMIFS('4W'!$I:$I,'4W'!$A:$A,'Apercu activites'!$A92,'4W'!$G:$G,'Apercu activites'!H$3:H$3))</f>
        <v>1000</v>
      </c>
      <c r="I92" s="63">
        <f>IF(SUMIFS('4W'!$N:$N,'4W'!$A:$A,'Apercu activites'!$A92,'4W'!$G:$G,'Apercu activites'!I$3:I$3)=0,"",SUMIFS('4W'!$N:$N,'4W'!$A:$A,'Apercu activites'!$A92,'4W'!$G:$G,'Apercu activites'!I$3:I$3))</f>
        <v>1000</v>
      </c>
      <c r="J92" s="63" t="str">
        <f>IF(SUMIFS('4W'!$I:$I,'4W'!$A:$A,'Apercu activites'!$A92,'4W'!$G:$G,'Apercu activites'!J$3:J$3)=0,"",SUMIFS('4W'!$I:$I,'4W'!$A:$A,'Apercu activites'!$A92,'4W'!$G:$G,'Apercu activites'!J$3:J$3))</f>
        <v/>
      </c>
      <c r="K92" s="63" t="str">
        <f>IF(SUMIFS('4W'!$N:$N,'4W'!$A:$A,'Apercu activites'!$A92,'4W'!$G:$G,'Apercu activites'!K$3:K$3)=0,"",SUMIFS('4W'!$N:$N,'4W'!$A:$A,'Apercu activites'!$A92,'4W'!$G:$G,'Apercu activites'!K$3:K$3))</f>
        <v/>
      </c>
      <c r="L92" s="63" t="str">
        <f>IF(SUMIFS('4W'!$I:$I,'4W'!$A:$A,'Apercu activites'!$A92,'4W'!$G:$G,'Apercu activites'!L$3:L$3)=0,"",SUMIFS('4W'!$I:$I,'4W'!$A:$A,'Apercu activites'!$A92,'4W'!$G:$G,'Apercu activites'!L$3:L$3))</f>
        <v/>
      </c>
      <c r="M92" s="63" t="str">
        <f>IF(SUMIFS('4W'!$N:$N,'4W'!$A:$A,'Apercu activites'!$A92,'4W'!$G:$G,'Apercu activites'!M$3:M$3)=0,"",SUMIFS('4W'!$N:$N,'4W'!$A:$A,'Apercu activites'!$A92,'4W'!$G:$G,'Apercu activites'!M$3:M$3))</f>
        <v/>
      </c>
      <c r="N92" s="63" t="str">
        <f>IF(SUMIFS('4W'!$I:$I,'4W'!$A:$A,'Apercu activites'!$A92,'4W'!$G:$G,'Apercu activites'!N$3:N$3)=0,"",SUMIFS('4W'!$I:$I,'4W'!$A:$A,'Apercu activites'!$A92,'4W'!$G:$G,'Apercu activites'!N$3:N$3))</f>
        <v/>
      </c>
      <c r="O92" s="63" t="str">
        <f>IF(SUMIFS('4W'!$N:$N,'4W'!$A:$A,'Apercu activites'!$A92,'4W'!$G:$G,'Apercu activites'!O$3:O$3)=0,"",SUMIFS('4W'!$N:$N,'4W'!$A:$A,'Apercu activites'!$A92,'4W'!$G:$G,'Apercu activites'!O$3:O$3))</f>
        <v/>
      </c>
      <c r="P92" s="63" t="str">
        <f>IF(SUMIFS('4W'!$I:$I,'4W'!$A:$A,'Apercu activites'!$A92,'4W'!$G:$G,'Apercu activites'!P$3:P$3)=0,"",SUMIFS('4W'!$I:$I,'4W'!$A:$A,'Apercu activites'!$A92,'4W'!$G:$G,'Apercu activites'!P$3:P$3))</f>
        <v/>
      </c>
      <c r="Q92" s="63" t="str">
        <f>IF(SUMIFS('4W'!$N:$N,'4W'!$A:$A,'Apercu activites'!$A92,'4W'!$G:$G,'Apercu activites'!Q$3:Q$3)=0,"",SUMIFS('4W'!$N:$N,'4W'!$A:$A,'Apercu activites'!$A92,'4W'!$G:$G,'Apercu activites'!Q$3:Q$3))</f>
        <v/>
      </c>
      <c r="R92" s="63" t="str">
        <f>IF(SUMIFS('4W'!$I:$I,'4W'!$A:$A,'Apercu activites'!$A92,'4W'!$G:$G,'Apercu activites'!R$3:R$3)=0,"",SUMIFS('4W'!$I:$I,'4W'!$A:$A,'Apercu activites'!$A92,'4W'!$G:$G,'Apercu activites'!R$3:R$3))</f>
        <v/>
      </c>
      <c r="S92" s="63" t="str">
        <f>IF(SUMIFS('4W'!$N:$N,'4W'!$A:$A,'Apercu activites'!$A92,'4W'!$G:$G,'Apercu activites'!S$3:S$3)=0,"",SUMIFS('4W'!$N:$N,'4W'!$A:$A,'Apercu activites'!$A92,'4W'!$G:$G,'Apercu activites'!S$3:S$3))</f>
        <v/>
      </c>
      <c r="T92" s="63" t="str">
        <f>IF(SUMIFS('4W'!$I:$I,'4W'!$A:$A,'Apercu activites'!$A92,'4W'!$G:$G,'Apercu activites'!T$3:T$3)=0,"",SUMIFS('4W'!$I:$I,'4W'!$A:$A,'Apercu activites'!$A92,'4W'!$G:$G,'Apercu activites'!T$3:T$3))</f>
        <v/>
      </c>
      <c r="U92" s="63" t="str">
        <f>IF(SUMIFS('4W'!$N:$N,'4W'!$A:$A,'Apercu activites'!$A92,'4W'!$G:$G,'Apercu activites'!U$3:U$3)=0,"",SUMIFS('4W'!$N:$N,'4W'!$A:$A,'Apercu activites'!$A92,'4W'!$G:$G,'Apercu activites'!U$3:U$3))</f>
        <v/>
      </c>
      <c r="V92" s="63" t="str">
        <f>IF(SUMIFS('4W'!$I:$I,'4W'!$A:$A,'Apercu activites'!$A92,'4W'!$G:$G,'Apercu activites'!V$3:V$3)=0,"",SUMIFS('4W'!$I:$I,'4W'!$A:$A,'Apercu activites'!$A92,'4W'!$G:$G,'Apercu activites'!V$3:V$3))</f>
        <v/>
      </c>
      <c r="W92" s="63" t="str">
        <f>IF(SUMIFS('4W'!$N:$N,'4W'!$A:$A,'Apercu activites'!$A92,'4W'!$G:$G,'Apercu activites'!W$3:W$3)=0,"",SUMIFS('4W'!$N:$N,'4W'!$A:$A,'Apercu activites'!$A92,'4W'!$G:$G,'Apercu activites'!W$3:W$3))</f>
        <v/>
      </c>
    </row>
    <row r="93" spans="1:23" x14ac:dyDescent="0.25">
      <c r="A93" s="33" t="s">
        <v>1760</v>
      </c>
      <c r="B93" s="63">
        <f>IF(SUMIFS('4W'!$I:$I,'4W'!$A:$A,'Apercu activites'!$A93,'4W'!$G:$G,'Apercu activites'!B$3:B$3)=0,"",SUMIFS('4W'!$I:$I,'4W'!$A:$A,'Apercu activites'!$A93,'4W'!$G:$G,'Apercu activites'!B$3:B$3))</f>
        <v>22</v>
      </c>
      <c r="C93" s="63">
        <f>IF(SUMIFS('4W'!$N:$N,'4W'!$A:$A,'Apercu activites'!$A93,'4W'!$G:$G,'Apercu activites'!C$3:C$3)=0,"",SUMIFS('4W'!$N:$N,'4W'!$A:$A,'Apercu activites'!$A93,'4W'!$G:$G,'Apercu activites'!C$3:C$3))</f>
        <v>22</v>
      </c>
      <c r="D93" s="63">
        <f>IF(SUMIFS('4W'!$I:$I,'4W'!$A:$A,'Apercu activites'!$A93,'4W'!$G:$G,'Apercu activites'!D$3:D$3)=0,"",SUMIFS('4W'!$I:$I,'4W'!$A:$A,'Apercu activites'!$A93,'4W'!$G:$G,'Apercu activites'!D$3:D$3))</f>
        <v>4000</v>
      </c>
      <c r="E93" s="63">
        <f>IF(SUMIFS('4W'!$N:$N,'4W'!$A:$A,'Apercu activites'!$A93,'4W'!$G:$G,'Apercu activites'!E$3:E$3)=0,"",SUMIFS('4W'!$N:$N,'4W'!$A:$A,'Apercu activites'!$A93,'4W'!$G:$G,'Apercu activites'!E$3:E$3))</f>
        <v>4000</v>
      </c>
      <c r="F93" s="63" t="str">
        <f>IF(SUMIFS('4W'!$I:$I,'4W'!$A:$A,'Apercu activites'!$A93,'4W'!$G:$G,'Apercu activites'!F$3:F$3)=0,"",SUMIFS('4W'!$I:$I,'4W'!$A:$A,'Apercu activites'!$A93,'4W'!$G:$G,'Apercu activites'!F$3:F$3))</f>
        <v/>
      </c>
      <c r="G93" s="63" t="str">
        <f>IF(SUMIFS('4W'!$N:$N,'4W'!$A:$A,'Apercu activites'!$A93,'4W'!$G:$G,'Apercu activites'!G$3:G$3)=0,"",SUMIFS('4W'!$N:$N,'4W'!$A:$A,'Apercu activites'!$A93,'4W'!$G:$G,'Apercu activites'!G$3:G$3))</f>
        <v/>
      </c>
      <c r="H93" s="63">
        <f>IF(SUMIFS('4W'!$I:$I,'4W'!$A:$A,'Apercu activites'!$A93,'4W'!$G:$G,'Apercu activites'!H$3:H$3)=0,"",SUMIFS('4W'!$I:$I,'4W'!$A:$A,'Apercu activites'!$A93,'4W'!$G:$G,'Apercu activites'!H$3:H$3))</f>
        <v>26</v>
      </c>
      <c r="I93" s="63">
        <f>IF(SUMIFS('4W'!$N:$N,'4W'!$A:$A,'Apercu activites'!$A93,'4W'!$G:$G,'Apercu activites'!I$3:I$3)=0,"",SUMIFS('4W'!$N:$N,'4W'!$A:$A,'Apercu activites'!$A93,'4W'!$G:$G,'Apercu activites'!I$3:I$3))</f>
        <v>26</v>
      </c>
      <c r="J93" s="63">
        <f>IF(SUMIFS('4W'!$I:$I,'4W'!$A:$A,'Apercu activites'!$A93,'4W'!$G:$G,'Apercu activites'!J$3:J$3)=0,"",SUMIFS('4W'!$I:$I,'4W'!$A:$A,'Apercu activites'!$A93,'4W'!$G:$G,'Apercu activites'!J$3:J$3))</f>
        <v>74</v>
      </c>
      <c r="K93" s="63">
        <f>IF(SUMIFS('4W'!$N:$N,'4W'!$A:$A,'Apercu activites'!$A93,'4W'!$G:$G,'Apercu activites'!K$3:K$3)=0,"",SUMIFS('4W'!$N:$N,'4W'!$A:$A,'Apercu activites'!$A93,'4W'!$G:$G,'Apercu activites'!K$3:K$3))</f>
        <v>74</v>
      </c>
      <c r="L93" s="63" t="str">
        <f>IF(SUMIFS('4W'!$I:$I,'4W'!$A:$A,'Apercu activites'!$A93,'4W'!$G:$G,'Apercu activites'!L$3:L$3)=0,"",SUMIFS('4W'!$I:$I,'4W'!$A:$A,'Apercu activites'!$A93,'4W'!$G:$G,'Apercu activites'!L$3:L$3))</f>
        <v/>
      </c>
      <c r="M93" s="63" t="str">
        <f>IF(SUMIFS('4W'!$N:$N,'4W'!$A:$A,'Apercu activites'!$A93,'4W'!$G:$G,'Apercu activites'!M$3:M$3)=0,"",SUMIFS('4W'!$N:$N,'4W'!$A:$A,'Apercu activites'!$A93,'4W'!$G:$G,'Apercu activites'!M$3:M$3))</f>
        <v/>
      </c>
      <c r="N93" s="63" t="str">
        <f>IF(SUMIFS('4W'!$I:$I,'4W'!$A:$A,'Apercu activites'!$A93,'4W'!$G:$G,'Apercu activites'!N$3:N$3)=0,"",SUMIFS('4W'!$I:$I,'4W'!$A:$A,'Apercu activites'!$A93,'4W'!$G:$G,'Apercu activites'!N$3:N$3))</f>
        <v/>
      </c>
      <c r="O93" s="63" t="str">
        <f>IF(SUMIFS('4W'!$N:$N,'4W'!$A:$A,'Apercu activites'!$A93,'4W'!$G:$G,'Apercu activites'!O$3:O$3)=0,"",SUMIFS('4W'!$N:$N,'4W'!$A:$A,'Apercu activites'!$A93,'4W'!$G:$G,'Apercu activites'!O$3:O$3))</f>
        <v/>
      </c>
      <c r="P93" s="63" t="str">
        <f>IF(SUMIFS('4W'!$I:$I,'4W'!$A:$A,'Apercu activites'!$A93,'4W'!$G:$G,'Apercu activites'!P$3:P$3)=0,"",SUMIFS('4W'!$I:$I,'4W'!$A:$A,'Apercu activites'!$A93,'4W'!$G:$G,'Apercu activites'!P$3:P$3))</f>
        <v/>
      </c>
      <c r="Q93" s="63" t="str">
        <f>IF(SUMIFS('4W'!$N:$N,'4W'!$A:$A,'Apercu activites'!$A93,'4W'!$G:$G,'Apercu activites'!Q$3:Q$3)=0,"",SUMIFS('4W'!$N:$N,'4W'!$A:$A,'Apercu activites'!$A93,'4W'!$G:$G,'Apercu activites'!Q$3:Q$3))</f>
        <v/>
      </c>
      <c r="R93" s="63" t="str">
        <f>IF(SUMIFS('4W'!$I:$I,'4W'!$A:$A,'Apercu activites'!$A93,'4W'!$G:$G,'Apercu activites'!R$3:R$3)=0,"",SUMIFS('4W'!$I:$I,'4W'!$A:$A,'Apercu activites'!$A93,'4W'!$G:$G,'Apercu activites'!R$3:R$3))</f>
        <v/>
      </c>
      <c r="S93" s="63" t="str">
        <f>IF(SUMIFS('4W'!$N:$N,'4W'!$A:$A,'Apercu activites'!$A93,'4W'!$G:$G,'Apercu activites'!S$3:S$3)=0,"",SUMIFS('4W'!$N:$N,'4W'!$A:$A,'Apercu activites'!$A93,'4W'!$G:$G,'Apercu activites'!S$3:S$3))</f>
        <v/>
      </c>
      <c r="T93" s="63">
        <f>IF(SUMIFS('4W'!$I:$I,'4W'!$A:$A,'Apercu activites'!$A93,'4W'!$G:$G,'Apercu activites'!T$3:T$3)=0,"",SUMIFS('4W'!$I:$I,'4W'!$A:$A,'Apercu activites'!$A93,'4W'!$G:$G,'Apercu activites'!T$3:T$3))</f>
        <v>600</v>
      </c>
      <c r="U93" s="63">
        <f>IF(SUMIFS('4W'!$N:$N,'4W'!$A:$A,'Apercu activites'!$A93,'4W'!$G:$G,'Apercu activites'!U$3:U$3)=0,"",SUMIFS('4W'!$N:$N,'4W'!$A:$A,'Apercu activites'!$A93,'4W'!$G:$G,'Apercu activites'!U$3:U$3))</f>
        <v>3000</v>
      </c>
      <c r="V93" s="63" t="str">
        <f>IF(SUMIFS('4W'!$I:$I,'4W'!$A:$A,'Apercu activites'!$A93,'4W'!$G:$G,'Apercu activites'!V$3:V$3)=0,"",SUMIFS('4W'!$I:$I,'4W'!$A:$A,'Apercu activites'!$A93,'4W'!$G:$G,'Apercu activites'!V$3:V$3))</f>
        <v/>
      </c>
      <c r="W93" s="63" t="str">
        <f>IF(SUMIFS('4W'!$N:$N,'4W'!$A:$A,'Apercu activites'!$A93,'4W'!$G:$G,'Apercu activites'!W$3:W$3)=0,"",SUMIFS('4W'!$N:$N,'4W'!$A:$A,'Apercu activites'!$A93,'4W'!$G:$G,'Apercu activites'!W$3:W$3))</f>
        <v/>
      </c>
    </row>
    <row r="94" spans="1:23" x14ac:dyDescent="0.25">
      <c r="A94" s="33" t="s">
        <v>1079</v>
      </c>
      <c r="B94" s="65">
        <f>SUM(B5:B93)</f>
        <v>148247</v>
      </c>
      <c r="C94" s="65">
        <f t="shared" ref="C94:W94" si="0">SUM(C5:C93)</f>
        <v>130761</v>
      </c>
      <c r="D94" s="65">
        <f t="shared" si="0"/>
        <v>74378</v>
      </c>
      <c r="E94" s="65">
        <f t="shared" si="0"/>
        <v>73116</v>
      </c>
      <c r="F94" s="65">
        <f t="shared" si="0"/>
        <v>0</v>
      </c>
      <c r="G94" s="65">
        <f t="shared" si="0"/>
        <v>0</v>
      </c>
      <c r="H94" s="65">
        <f t="shared" si="0"/>
        <v>96619</v>
      </c>
      <c r="I94" s="65">
        <f t="shared" si="0"/>
        <v>85767</v>
      </c>
      <c r="J94" s="65">
        <f t="shared" si="0"/>
        <v>51636</v>
      </c>
      <c r="K94" s="65">
        <f t="shared" si="0"/>
        <v>53223</v>
      </c>
      <c r="L94" s="65">
        <f t="shared" si="0"/>
        <v>8078</v>
      </c>
      <c r="M94" s="65">
        <f t="shared" si="0"/>
        <v>8045</v>
      </c>
      <c r="N94" s="65">
        <f t="shared" si="0"/>
        <v>0</v>
      </c>
      <c r="O94" s="65">
        <f t="shared" si="0"/>
        <v>0</v>
      </c>
      <c r="P94" s="65">
        <f t="shared" si="0"/>
        <v>0</v>
      </c>
      <c r="Q94" s="65">
        <f t="shared" si="0"/>
        <v>0</v>
      </c>
      <c r="R94" s="65">
        <f t="shared" si="0"/>
        <v>0</v>
      </c>
      <c r="S94" s="65">
        <f t="shared" si="0"/>
        <v>0</v>
      </c>
      <c r="T94" s="65">
        <f t="shared" si="0"/>
        <v>12129</v>
      </c>
      <c r="U94" s="65">
        <f t="shared" si="0"/>
        <v>30825</v>
      </c>
      <c r="V94" s="65">
        <f t="shared" si="0"/>
        <v>7748</v>
      </c>
      <c r="W94" s="65">
        <f t="shared" si="0"/>
        <v>6733</v>
      </c>
    </row>
    <row r="95" spans="1:23" x14ac:dyDescent="0.25">
      <c r="A95" s="33" t="s">
        <v>2324</v>
      </c>
    </row>
    <row r="96" spans="1:23" x14ac:dyDescent="0.25">
      <c r="A96" s="33" t="s">
        <v>1080</v>
      </c>
    </row>
    <row r="97" spans="1:1" x14ac:dyDescent="0.25">
      <c r="A97" s="33" t="s">
        <v>1817</v>
      </c>
    </row>
    <row r="98" spans="1:1" x14ac:dyDescent="0.25">
      <c r="A98" s="64" t="s">
        <v>1162</v>
      </c>
    </row>
  </sheetData>
  <mergeCells count="12">
    <mergeCell ref="A1:A3"/>
    <mergeCell ref="V2:W2"/>
    <mergeCell ref="R3:S3"/>
    <mergeCell ref="B1:G1"/>
    <mergeCell ref="H1:K1"/>
    <mergeCell ref="L1:U1"/>
    <mergeCell ref="V1:W1"/>
    <mergeCell ref="B2:G2"/>
    <mergeCell ref="H2:I2"/>
    <mergeCell ref="J2:K2"/>
    <mergeCell ref="L2:S2"/>
    <mergeCell ref="T2:U2"/>
  </mergeCells>
  <pageMargins left="0.7" right="0.7" top="0.75" bottom="0.75" header="0.3" footer="0.3"/>
  <pageSetup orientation="portrait" horizontalDpi="4294967295" verticalDpi="4294967295"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223"/>
  <sheetViews>
    <sheetView topLeftCell="H1" zoomScale="80" zoomScaleNormal="80" zoomScaleSheetLayoutView="80" zoomScalePageLayoutView="80" workbookViewId="0">
      <pane ySplit="5" topLeftCell="A6" activePane="bottomLeft" state="frozen"/>
      <selection activeCell="C2" sqref="C2"/>
      <selection pane="bottomLeft" activeCell="C2" sqref="C2"/>
    </sheetView>
  </sheetViews>
  <sheetFormatPr defaultColWidth="8.85546875" defaultRowHeight="15" x14ac:dyDescent="0.25"/>
  <cols>
    <col min="1" max="1" width="22" style="28" customWidth="1"/>
    <col min="2" max="2" width="23.7109375" style="28" customWidth="1"/>
    <col min="3" max="3" width="26" style="28" customWidth="1"/>
    <col min="4" max="4" width="24.140625" style="28" customWidth="1"/>
    <col min="5" max="5" width="31.42578125" style="28" customWidth="1"/>
    <col min="6" max="6" width="8.85546875" style="28"/>
    <col min="7" max="7" width="22" style="28" customWidth="1"/>
    <col min="8" max="8" width="23.7109375" style="28" customWidth="1"/>
    <col min="9" max="9" width="18.7109375" style="28" customWidth="1"/>
    <col min="10" max="10" width="24.140625" style="28" customWidth="1"/>
    <col min="11" max="11" width="25.42578125" style="28" customWidth="1"/>
    <col min="12" max="12" width="7.85546875" style="28" customWidth="1"/>
    <col min="13" max="13" width="22" customWidth="1"/>
    <col min="14" max="14" width="23.7109375" customWidth="1"/>
    <col min="15" max="15" width="26" customWidth="1"/>
    <col min="16" max="16" width="24.140625" customWidth="1"/>
    <col min="17" max="17" width="35.42578125" style="42" customWidth="1"/>
  </cols>
  <sheetData>
    <row r="1" spans="1:17" s="30" customFormat="1" ht="17.25" customHeight="1" x14ac:dyDescent="0.25">
      <c r="A1" s="249"/>
      <c r="B1" s="250"/>
      <c r="C1" s="250"/>
      <c r="D1" s="250"/>
      <c r="E1" s="250"/>
      <c r="F1" s="250"/>
      <c r="G1" s="250"/>
      <c r="H1" s="250"/>
      <c r="I1" s="250"/>
      <c r="J1" s="250"/>
      <c r="K1" s="250"/>
      <c r="L1" s="250"/>
      <c r="M1" s="250"/>
      <c r="N1" s="250"/>
      <c r="O1" s="250"/>
      <c r="P1" s="250"/>
      <c r="Q1" s="250"/>
    </row>
    <row r="2" spans="1:17" ht="28.5" x14ac:dyDescent="0.25">
      <c r="A2" s="244" t="s">
        <v>1795</v>
      </c>
      <c r="B2" s="245"/>
      <c r="C2" s="245"/>
      <c r="D2" s="245"/>
      <c r="E2" s="245"/>
      <c r="F2" s="245"/>
      <c r="G2" s="245"/>
      <c r="H2" s="245"/>
      <c r="I2" s="245"/>
      <c r="J2" s="245"/>
      <c r="K2" s="245"/>
      <c r="L2" s="245"/>
      <c r="M2" s="245"/>
      <c r="N2" s="245"/>
      <c r="O2" s="245"/>
      <c r="P2" s="245"/>
      <c r="Q2" s="245"/>
    </row>
    <row r="3" spans="1:17" s="31" customFormat="1" ht="39" customHeight="1" x14ac:dyDescent="0.3">
      <c r="A3" s="243" t="s">
        <v>1796</v>
      </c>
      <c r="B3" s="243"/>
      <c r="C3" s="243"/>
      <c r="D3" s="243"/>
      <c r="E3" s="243"/>
      <c r="F3" s="243"/>
      <c r="G3" s="242" t="s">
        <v>1816</v>
      </c>
      <c r="H3" s="243"/>
      <c r="I3" s="243"/>
      <c r="J3" s="243"/>
      <c r="K3" s="243"/>
      <c r="M3" s="246" t="s">
        <v>1813</v>
      </c>
      <c r="N3" s="247"/>
      <c r="O3" s="247"/>
      <c r="P3" s="247"/>
      <c r="Q3" s="248"/>
    </row>
    <row r="4" spans="1:17" s="28" customFormat="1" ht="15.75" hidden="1" thickBot="1" x14ac:dyDescent="0.3">
      <c r="A4"/>
      <c r="B4"/>
      <c r="C4" s="29"/>
      <c r="D4" s="29"/>
      <c r="E4" s="29"/>
      <c r="F4" s="29"/>
      <c r="G4" s="39" t="s">
        <v>1798</v>
      </c>
      <c r="H4" s="40">
        <v>1</v>
      </c>
      <c r="I4" s="29"/>
      <c r="J4" s="29"/>
      <c r="K4" s="29"/>
      <c r="M4" s="39" t="s">
        <v>1169</v>
      </c>
      <c r="N4" s="40">
        <v>1</v>
      </c>
      <c r="O4" s="29"/>
      <c r="P4" s="29"/>
      <c r="Q4" s="45"/>
    </row>
    <row r="5" spans="1:17" s="28" customFormat="1" hidden="1" x14ac:dyDescent="0.25">
      <c r="Q5" s="46"/>
    </row>
    <row r="6" spans="1:17" s="43" customFormat="1" ht="51.75" customHeight="1" x14ac:dyDescent="0.25">
      <c r="A6" s="50" t="s">
        <v>1161</v>
      </c>
      <c r="B6" s="50" t="s">
        <v>1791</v>
      </c>
      <c r="C6" s="50" t="s">
        <v>8</v>
      </c>
      <c r="D6" s="50" t="s">
        <v>1792</v>
      </c>
      <c r="E6" s="51" t="s">
        <v>4</v>
      </c>
      <c r="G6" s="50" t="s">
        <v>1161</v>
      </c>
      <c r="H6" s="50" t="s">
        <v>1791</v>
      </c>
      <c r="I6" s="50" t="s">
        <v>8</v>
      </c>
      <c r="J6" s="50" t="s">
        <v>1792</v>
      </c>
      <c r="K6" s="41" t="s">
        <v>1799</v>
      </c>
      <c r="L6" s="44"/>
      <c r="M6" s="50" t="s">
        <v>1161</v>
      </c>
      <c r="N6" s="50" t="s">
        <v>1791</v>
      </c>
      <c r="O6" s="50" t="s">
        <v>8</v>
      </c>
      <c r="P6" s="50" t="s">
        <v>1792</v>
      </c>
      <c r="Q6" s="41" t="s">
        <v>1797</v>
      </c>
    </row>
    <row r="7" spans="1:17" s="28" customFormat="1" x14ac:dyDescent="0.25">
      <c r="A7" s="28" t="s">
        <v>16</v>
      </c>
      <c r="B7" s="28" t="s">
        <v>147</v>
      </c>
      <c r="C7" s="28" t="s">
        <v>140</v>
      </c>
      <c r="D7" s="28" t="s">
        <v>242</v>
      </c>
      <c r="E7" s="34" t="s">
        <v>111</v>
      </c>
      <c r="G7" s="28" t="s">
        <v>16</v>
      </c>
      <c r="H7" s="28" t="s">
        <v>147</v>
      </c>
      <c r="I7" s="28" t="s">
        <v>140</v>
      </c>
      <c r="J7" s="28" t="s">
        <v>242</v>
      </c>
      <c r="K7" s="37">
        <v>1</v>
      </c>
      <c r="L7"/>
      <c r="M7" s="28" t="s">
        <v>16</v>
      </c>
      <c r="N7" s="28" t="s">
        <v>147</v>
      </c>
      <c r="O7" s="28" t="s">
        <v>140</v>
      </c>
      <c r="P7" s="28" t="s">
        <v>242</v>
      </c>
      <c r="Q7" s="47">
        <v>5</v>
      </c>
    </row>
    <row r="8" spans="1:17" s="28" customFormat="1" x14ac:dyDescent="0.25">
      <c r="A8" s="28" t="s">
        <v>16</v>
      </c>
      <c r="B8" s="28" t="s">
        <v>147</v>
      </c>
      <c r="C8" s="28" t="s">
        <v>234</v>
      </c>
      <c r="D8" s="28" t="s">
        <v>244</v>
      </c>
      <c r="E8" s="34" t="s">
        <v>27</v>
      </c>
      <c r="G8" s="28" t="s">
        <v>16</v>
      </c>
      <c r="H8" s="28" t="s">
        <v>147</v>
      </c>
      <c r="I8" s="28" t="s">
        <v>234</v>
      </c>
      <c r="J8" s="28" t="s">
        <v>244</v>
      </c>
      <c r="K8" s="37">
        <v>5</v>
      </c>
      <c r="L8"/>
      <c r="M8" s="28" t="s">
        <v>16</v>
      </c>
      <c r="N8" s="28" t="s">
        <v>147</v>
      </c>
      <c r="O8" s="28" t="s">
        <v>234</v>
      </c>
      <c r="P8" s="28" t="s">
        <v>244</v>
      </c>
      <c r="Q8" s="47">
        <v>9</v>
      </c>
    </row>
    <row r="9" spans="1:17" s="28" customFormat="1" x14ac:dyDescent="0.25">
      <c r="A9" s="28" t="s">
        <v>16</v>
      </c>
      <c r="B9" s="28" t="s">
        <v>147</v>
      </c>
      <c r="C9" s="28" t="s">
        <v>234</v>
      </c>
      <c r="D9" s="28" t="s">
        <v>244</v>
      </c>
      <c r="E9" s="34" t="s">
        <v>61</v>
      </c>
      <c r="G9" s="28" t="s">
        <v>16</v>
      </c>
      <c r="H9" s="28" t="s">
        <v>147</v>
      </c>
      <c r="I9" s="28" t="s">
        <v>246</v>
      </c>
      <c r="J9" s="28" t="s">
        <v>247</v>
      </c>
      <c r="K9" s="37">
        <v>4</v>
      </c>
      <c r="L9"/>
      <c r="M9" s="28" t="s">
        <v>16</v>
      </c>
      <c r="N9" s="28" t="s">
        <v>147</v>
      </c>
      <c r="O9" s="28" t="s">
        <v>246</v>
      </c>
      <c r="P9" s="28" t="s">
        <v>247</v>
      </c>
      <c r="Q9" s="47">
        <v>10</v>
      </c>
    </row>
    <row r="10" spans="1:17" s="28" customFormat="1" x14ac:dyDescent="0.25">
      <c r="A10" s="28" t="s">
        <v>16</v>
      </c>
      <c r="B10" s="28" t="s">
        <v>147</v>
      </c>
      <c r="C10" s="28" t="s">
        <v>234</v>
      </c>
      <c r="D10" s="28" t="s">
        <v>244</v>
      </c>
      <c r="E10" s="34" t="s">
        <v>1156</v>
      </c>
      <c r="G10" s="28" t="s">
        <v>16</v>
      </c>
      <c r="H10" s="28" t="s">
        <v>147</v>
      </c>
      <c r="I10" s="28" t="s">
        <v>249</v>
      </c>
      <c r="J10" s="28" t="s">
        <v>250</v>
      </c>
      <c r="K10" s="37">
        <v>1</v>
      </c>
      <c r="L10"/>
      <c r="M10" s="28" t="s">
        <v>16</v>
      </c>
      <c r="N10" s="28" t="s">
        <v>147</v>
      </c>
      <c r="O10" s="28" t="s">
        <v>249</v>
      </c>
      <c r="P10" s="28" t="s">
        <v>250</v>
      </c>
      <c r="Q10" s="47">
        <v>2</v>
      </c>
    </row>
    <row r="11" spans="1:17" s="28" customFormat="1" x14ac:dyDescent="0.25">
      <c r="A11" s="28" t="s">
        <v>16</v>
      </c>
      <c r="B11" s="28" t="s">
        <v>147</v>
      </c>
      <c r="C11" s="28" t="s">
        <v>234</v>
      </c>
      <c r="D11" s="28" t="s">
        <v>244</v>
      </c>
      <c r="E11" s="34" t="s">
        <v>43</v>
      </c>
      <c r="G11" s="28" t="s">
        <v>16</v>
      </c>
      <c r="H11" s="28" t="s">
        <v>147</v>
      </c>
      <c r="I11" s="28" t="s">
        <v>253</v>
      </c>
      <c r="J11" s="28" t="s">
        <v>254</v>
      </c>
      <c r="K11" s="37">
        <v>3</v>
      </c>
      <c r="L11"/>
      <c r="M11" s="28" t="s">
        <v>16</v>
      </c>
      <c r="N11" s="28" t="s">
        <v>147</v>
      </c>
      <c r="O11" s="28" t="s">
        <v>253</v>
      </c>
      <c r="P11" s="28" t="s">
        <v>254</v>
      </c>
      <c r="Q11" s="47">
        <v>3</v>
      </c>
    </row>
    <row r="12" spans="1:17" s="28" customFormat="1" x14ac:dyDescent="0.25">
      <c r="A12" s="28" t="s">
        <v>16</v>
      </c>
      <c r="B12" s="28" t="s">
        <v>147</v>
      </c>
      <c r="C12" s="28" t="s">
        <v>234</v>
      </c>
      <c r="D12" s="28" t="s">
        <v>244</v>
      </c>
      <c r="E12" s="34" t="s">
        <v>1080</v>
      </c>
      <c r="G12" s="28" t="s">
        <v>16</v>
      </c>
      <c r="H12" s="28" t="s">
        <v>147</v>
      </c>
      <c r="I12" s="28" t="s">
        <v>256</v>
      </c>
      <c r="J12" s="28" t="s">
        <v>257</v>
      </c>
      <c r="K12" s="37">
        <v>1</v>
      </c>
      <c r="L12"/>
      <c r="M12" s="28" t="s">
        <v>16</v>
      </c>
      <c r="N12" s="28" t="s">
        <v>147</v>
      </c>
      <c r="O12" s="28" t="s">
        <v>256</v>
      </c>
      <c r="P12" s="28" t="s">
        <v>257</v>
      </c>
      <c r="Q12" s="47">
        <v>1</v>
      </c>
    </row>
    <row r="13" spans="1:17" s="28" customFormat="1" x14ac:dyDescent="0.25">
      <c r="A13" s="28" t="s">
        <v>16</v>
      </c>
      <c r="B13" s="28" t="s">
        <v>147</v>
      </c>
      <c r="C13" s="28" t="s">
        <v>246</v>
      </c>
      <c r="D13" s="28" t="s">
        <v>247</v>
      </c>
      <c r="E13" s="34" t="s">
        <v>1156</v>
      </c>
      <c r="G13" s="28" t="s">
        <v>16</v>
      </c>
      <c r="H13" s="28" t="s">
        <v>147</v>
      </c>
      <c r="I13" s="28" t="s">
        <v>259</v>
      </c>
      <c r="J13" s="28" t="s">
        <v>260</v>
      </c>
      <c r="K13" s="37">
        <v>4</v>
      </c>
      <c r="L13"/>
      <c r="M13" s="28" t="s">
        <v>16</v>
      </c>
      <c r="N13" s="28" t="s">
        <v>147</v>
      </c>
      <c r="O13" s="28" t="s">
        <v>259</v>
      </c>
      <c r="P13" s="28" t="s">
        <v>260</v>
      </c>
      <c r="Q13" s="47">
        <v>7</v>
      </c>
    </row>
    <row r="14" spans="1:17" s="28" customFormat="1" x14ac:dyDescent="0.25">
      <c r="A14" s="28" t="s">
        <v>16</v>
      </c>
      <c r="B14" s="28" t="s">
        <v>147</v>
      </c>
      <c r="C14" s="28" t="s">
        <v>246</v>
      </c>
      <c r="D14" s="28" t="s">
        <v>247</v>
      </c>
      <c r="E14" s="34" t="s">
        <v>43</v>
      </c>
      <c r="G14" s="28" t="s">
        <v>16</v>
      </c>
      <c r="H14" s="28" t="s">
        <v>147</v>
      </c>
      <c r="I14" s="28" t="s">
        <v>17</v>
      </c>
      <c r="J14" s="28" t="s">
        <v>262</v>
      </c>
      <c r="K14" s="37">
        <v>10</v>
      </c>
      <c r="L14"/>
      <c r="M14" s="28" t="s">
        <v>16</v>
      </c>
      <c r="N14" s="28" t="s">
        <v>147</v>
      </c>
      <c r="O14" s="28" t="s">
        <v>17</v>
      </c>
      <c r="P14" s="28" t="s">
        <v>262</v>
      </c>
      <c r="Q14" s="47">
        <v>31</v>
      </c>
    </row>
    <row r="15" spans="1:17" s="28" customFormat="1" x14ac:dyDescent="0.25">
      <c r="A15" s="28" t="s">
        <v>16</v>
      </c>
      <c r="B15" s="28" t="s">
        <v>147</v>
      </c>
      <c r="C15" s="28" t="s">
        <v>246</v>
      </c>
      <c r="D15" s="28" t="s">
        <v>247</v>
      </c>
      <c r="E15" s="34" t="s">
        <v>112</v>
      </c>
      <c r="G15" s="28" t="s">
        <v>16</v>
      </c>
      <c r="H15" s="28" t="s">
        <v>147</v>
      </c>
      <c r="I15" s="28" t="s">
        <v>264</v>
      </c>
      <c r="J15" s="28" t="s">
        <v>265</v>
      </c>
      <c r="K15" s="37">
        <v>4</v>
      </c>
      <c r="L15"/>
      <c r="M15" s="28" t="s">
        <v>16</v>
      </c>
      <c r="N15" s="28" t="s">
        <v>147</v>
      </c>
      <c r="O15" s="28" t="s">
        <v>264</v>
      </c>
      <c r="P15" s="28" t="s">
        <v>265</v>
      </c>
      <c r="Q15" s="47">
        <v>5</v>
      </c>
    </row>
    <row r="16" spans="1:17" s="28" customFormat="1" x14ac:dyDescent="0.25">
      <c r="A16" s="28" t="s">
        <v>16</v>
      </c>
      <c r="B16" s="28" t="s">
        <v>147</v>
      </c>
      <c r="C16" s="28" t="s">
        <v>246</v>
      </c>
      <c r="D16" s="28" t="s">
        <v>247</v>
      </c>
      <c r="E16" s="34" t="s">
        <v>1080</v>
      </c>
      <c r="G16" s="28" t="s">
        <v>16</v>
      </c>
      <c r="H16" s="28" t="s">
        <v>147</v>
      </c>
      <c r="I16" s="28" t="s">
        <v>267</v>
      </c>
      <c r="J16" s="28" t="s">
        <v>268</v>
      </c>
      <c r="K16" s="37">
        <v>3</v>
      </c>
      <c r="L16"/>
      <c r="M16" s="28" t="s">
        <v>16</v>
      </c>
      <c r="N16" s="28" t="s">
        <v>147</v>
      </c>
      <c r="O16" s="28" t="s">
        <v>267</v>
      </c>
      <c r="P16" s="28" t="s">
        <v>268</v>
      </c>
      <c r="Q16" s="47">
        <v>5</v>
      </c>
    </row>
    <row r="17" spans="1:17" s="28" customFormat="1" x14ac:dyDescent="0.25">
      <c r="A17" s="28" t="s">
        <v>16</v>
      </c>
      <c r="B17" s="28" t="s">
        <v>147</v>
      </c>
      <c r="C17" s="28" t="s">
        <v>249</v>
      </c>
      <c r="D17" s="28" t="s">
        <v>250</v>
      </c>
      <c r="E17" s="34" t="s">
        <v>111</v>
      </c>
      <c r="G17" s="28" t="s">
        <v>16</v>
      </c>
      <c r="H17" s="28" t="s">
        <v>147</v>
      </c>
      <c r="I17" s="28" t="s">
        <v>270</v>
      </c>
      <c r="J17" s="28" t="s">
        <v>271</v>
      </c>
      <c r="K17" s="37">
        <v>3</v>
      </c>
      <c r="L17"/>
      <c r="M17" s="28" t="s">
        <v>16</v>
      </c>
      <c r="N17" s="28" t="s">
        <v>147</v>
      </c>
      <c r="O17" s="28" t="s">
        <v>270</v>
      </c>
      <c r="P17" s="28" t="s">
        <v>271</v>
      </c>
      <c r="Q17" s="47">
        <v>4</v>
      </c>
    </row>
    <row r="18" spans="1:17" s="28" customFormat="1" x14ac:dyDescent="0.25">
      <c r="A18" s="28" t="s">
        <v>16</v>
      </c>
      <c r="B18" s="28" t="s">
        <v>147</v>
      </c>
      <c r="C18" s="28" t="s">
        <v>253</v>
      </c>
      <c r="D18" s="28" t="s">
        <v>254</v>
      </c>
      <c r="E18" s="34" t="s">
        <v>52</v>
      </c>
      <c r="G18" s="28" t="s">
        <v>16</v>
      </c>
      <c r="H18" s="28" t="s">
        <v>147</v>
      </c>
      <c r="I18" s="28" t="s">
        <v>273</v>
      </c>
      <c r="J18" s="28" t="s">
        <v>274</v>
      </c>
      <c r="K18" s="37">
        <v>4</v>
      </c>
      <c r="L18"/>
      <c r="M18" s="28" t="s">
        <v>16</v>
      </c>
      <c r="N18" s="28" t="s">
        <v>147</v>
      </c>
      <c r="O18" s="28" t="s">
        <v>273</v>
      </c>
      <c r="P18" s="28" t="s">
        <v>274</v>
      </c>
      <c r="Q18" s="47">
        <v>6</v>
      </c>
    </row>
    <row r="19" spans="1:17" s="28" customFormat="1" x14ac:dyDescent="0.25">
      <c r="A19" s="28" t="s">
        <v>16</v>
      </c>
      <c r="B19" s="28" t="s">
        <v>147</v>
      </c>
      <c r="C19" s="28" t="s">
        <v>253</v>
      </c>
      <c r="D19" s="28" t="s">
        <v>254</v>
      </c>
      <c r="E19" s="34" t="s">
        <v>1156</v>
      </c>
      <c r="G19" s="28" t="s">
        <v>19</v>
      </c>
      <c r="H19" s="28" t="s">
        <v>177</v>
      </c>
      <c r="I19" s="28" t="s">
        <v>251</v>
      </c>
      <c r="J19" s="28" t="s">
        <v>506</v>
      </c>
      <c r="K19" s="37">
        <v>1</v>
      </c>
      <c r="L19"/>
      <c r="M19" s="28" t="s">
        <v>151</v>
      </c>
      <c r="N19" s="28" t="s">
        <v>152</v>
      </c>
      <c r="O19" s="28" t="s">
        <v>224</v>
      </c>
      <c r="P19" s="28" t="s">
        <v>276</v>
      </c>
      <c r="Q19" s="47">
        <v>2</v>
      </c>
    </row>
    <row r="20" spans="1:17" s="28" customFormat="1" x14ac:dyDescent="0.25">
      <c r="A20" s="28" t="s">
        <v>16</v>
      </c>
      <c r="B20" s="28" t="s">
        <v>147</v>
      </c>
      <c r="C20" s="28" t="s">
        <v>253</v>
      </c>
      <c r="D20" s="28" t="s">
        <v>254</v>
      </c>
      <c r="E20" s="34" t="s">
        <v>111</v>
      </c>
      <c r="G20" s="28" t="s">
        <v>19</v>
      </c>
      <c r="H20" s="28" t="s">
        <v>177</v>
      </c>
      <c r="I20" s="28" t="s">
        <v>308</v>
      </c>
      <c r="J20" s="28" t="s">
        <v>508</v>
      </c>
      <c r="K20" s="37">
        <v>5</v>
      </c>
      <c r="L20"/>
      <c r="M20" s="28" t="s">
        <v>151</v>
      </c>
      <c r="N20" s="28" t="s">
        <v>152</v>
      </c>
      <c r="O20" s="28" t="s">
        <v>278</v>
      </c>
      <c r="P20" s="28" t="s">
        <v>279</v>
      </c>
      <c r="Q20" s="47">
        <v>1</v>
      </c>
    </row>
    <row r="21" spans="1:17" s="28" customFormat="1" x14ac:dyDescent="0.25">
      <c r="A21" s="28" t="s">
        <v>16</v>
      </c>
      <c r="B21" s="28" t="s">
        <v>147</v>
      </c>
      <c r="C21" s="28" t="s">
        <v>256</v>
      </c>
      <c r="D21" s="28" t="s">
        <v>257</v>
      </c>
      <c r="E21" s="34" t="s">
        <v>1156</v>
      </c>
      <c r="G21" s="28" t="s">
        <v>19</v>
      </c>
      <c r="H21" s="28" t="s">
        <v>177</v>
      </c>
      <c r="I21" s="28" t="s">
        <v>497</v>
      </c>
      <c r="J21" s="28" t="s">
        <v>510</v>
      </c>
      <c r="K21" s="37">
        <v>4</v>
      </c>
      <c r="L21"/>
      <c r="M21" s="28" t="s">
        <v>151</v>
      </c>
      <c r="N21" s="28" t="s">
        <v>152</v>
      </c>
      <c r="O21" s="28" t="s">
        <v>282</v>
      </c>
      <c r="P21" s="28" t="s">
        <v>283</v>
      </c>
      <c r="Q21" s="47">
        <v>3</v>
      </c>
    </row>
    <row r="22" spans="1:17" s="28" customFormat="1" x14ac:dyDescent="0.25">
      <c r="A22" s="28" t="s">
        <v>16</v>
      </c>
      <c r="B22" s="28" t="s">
        <v>147</v>
      </c>
      <c r="C22" s="28" t="s">
        <v>259</v>
      </c>
      <c r="D22" s="28" t="s">
        <v>260</v>
      </c>
      <c r="E22" s="34" t="s">
        <v>27</v>
      </c>
      <c r="G22" s="28" t="s">
        <v>19</v>
      </c>
      <c r="H22" s="28" t="s">
        <v>177</v>
      </c>
      <c r="I22" s="28" t="s">
        <v>515</v>
      </c>
      <c r="J22" s="28" t="s">
        <v>516</v>
      </c>
      <c r="K22" s="37">
        <v>2</v>
      </c>
      <c r="L22"/>
      <c r="M22" s="28" t="s">
        <v>151</v>
      </c>
      <c r="N22" s="28" t="s">
        <v>152</v>
      </c>
      <c r="O22" s="28" t="s">
        <v>285</v>
      </c>
      <c r="P22" s="28" t="s">
        <v>286</v>
      </c>
      <c r="Q22" s="47">
        <v>3</v>
      </c>
    </row>
    <row r="23" spans="1:17" s="28" customFormat="1" x14ac:dyDescent="0.25">
      <c r="A23" s="28" t="s">
        <v>16</v>
      </c>
      <c r="B23" s="28" t="s">
        <v>147</v>
      </c>
      <c r="C23" s="28" t="s">
        <v>259</v>
      </c>
      <c r="D23" s="28" t="s">
        <v>260</v>
      </c>
      <c r="E23" s="34" t="s">
        <v>52</v>
      </c>
      <c r="G23" s="28" t="s">
        <v>19</v>
      </c>
      <c r="H23" s="28" t="s">
        <v>177</v>
      </c>
      <c r="I23" s="28" t="s">
        <v>518</v>
      </c>
      <c r="J23" s="28" t="s">
        <v>519</v>
      </c>
      <c r="K23" s="37">
        <v>3</v>
      </c>
      <c r="L23"/>
      <c r="M23" s="28" t="s">
        <v>151</v>
      </c>
      <c r="N23" s="28" t="s">
        <v>152</v>
      </c>
      <c r="O23" s="28" t="s">
        <v>291</v>
      </c>
      <c r="P23" s="28" t="s">
        <v>292</v>
      </c>
      <c r="Q23" s="47">
        <v>2</v>
      </c>
    </row>
    <row r="24" spans="1:17" s="28" customFormat="1" x14ac:dyDescent="0.25">
      <c r="A24" s="28" t="s">
        <v>16</v>
      </c>
      <c r="B24" s="28" t="s">
        <v>147</v>
      </c>
      <c r="C24" s="28" t="s">
        <v>259</v>
      </c>
      <c r="D24" s="28" t="s">
        <v>260</v>
      </c>
      <c r="E24" s="34" t="s">
        <v>1156</v>
      </c>
      <c r="G24" s="28" t="s">
        <v>19</v>
      </c>
      <c r="H24" s="28" t="s">
        <v>177</v>
      </c>
      <c r="I24" s="28" t="s">
        <v>521</v>
      </c>
      <c r="J24" s="28" t="s">
        <v>522</v>
      </c>
      <c r="K24" s="37">
        <v>4</v>
      </c>
      <c r="L24"/>
      <c r="M24" s="28" t="s">
        <v>151</v>
      </c>
      <c r="N24" s="28" t="s">
        <v>152</v>
      </c>
      <c r="O24" s="28" t="s">
        <v>294</v>
      </c>
      <c r="P24" s="28" t="s">
        <v>295</v>
      </c>
      <c r="Q24" s="47">
        <v>6</v>
      </c>
    </row>
    <row r="25" spans="1:17" s="28" customFormat="1" x14ac:dyDescent="0.25">
      <c r="A25" s="28" t="s">
        <v>16</v>
      </c>
      <c r="B25" s="28" t="s">
        <v>147</v>
      </c>
      <c r="C25" s="28" t="s">
        <v>259</v>
      </c>
      <c r="D25" s="28" t="s">
        <v>260</v>
      </c>
      <c r="E25" s="34" t="s">
        <v>1080</v>
      </c>
      <c r="G25" s="28" t="s">
        <v>19</v>
      </c>
      <c r="H25" s="28" t="s">
        <v>177</v>
      </c>
      <c r="I25" s="28" t="s">
        <v>524</v>
      </c>
      <c r="J25" s="28" t="s">
        <v>525</v>
      </c>
      <c r="K25" s="37">
        <v>2</v>
      </c>
      <c r="L25"/>
      <c r="M25" s="28" t="s">
        <v>151</v>
      </c>
      <c r="N25" s="28" t="s">
        <v>152</v>
      </c>
      <c r="O25" s="28" t="s">
        <v>297</v>
      </c>
      <c r="P25" s="28" t="s">
        <v>298</v>
      </c>
      <c r="Q25" s="47">
        <v>4</v>
      </c>
    </row>
    <row r="26" spans="1:17" s="28" customFormat="1" x14ac:dyDescent="0.25">
      <c r="A26" s="28" t="s">
        <v>16</v>
      </c>
      <c r="B26" s="28" t="s">
        <v>147</v>
      </c>
      <c r="C26" s="28" t="s">
        <v>929</v>
      </c>
      <c r="D26" s="28" t="s">
        <v>1794</v>
      </c>
      <c r="E26" s="34" t="s">
        <v>64</v>
      </c>
      <c r="G26" s="28" t="s">
        <v>19</v>
      </c>
      <c r="H26" s="28" t="s">
        <v>177</v>
      </c>
      <c r="I26" s="28" t="s">
        <v>527</v>
      </c>
      <c r="J26" s="28" t="s">
        <v>528</v>
      </c>
      <c r="K26" s="37">
        <v>3</v>
      </c>
      <c r="L26"/>
      <c r="M26" s="28" t="s">
        <v>151</v>
      </c>
      <c r="N26" s="28" t="s">
        <v>152</v>
      </c>
      <c r="O26" s="28" t="s">
        <v>300</v>
      </c>
      <c r="P26" s="28" t="s">
        <v>301</v>
      </c>
      <c r="Q26" s="47">
        <v>12</v>
      </c>
    </row>
    <row r="27" spans="1:17" s="28" customFormat="1" x14ac:dyDescent="0.25">
      <c r="A27" s="28" t="s">
        <v>16</v>
      </c>
      <c r="B27" s="28" t="s">
        <v>147</v>
      </c>
      <c r="C27" s="28" t="s">
        <v>729</v>
      </c>
      <c r="D27" s="28" t="s">
        <v>1794</v>
      </c>
      <c r="E27" s="34" t="s">
        <v>64</v>
      </c>
      <c r="G27" s="28" t="s">
        <v>19</v>
      </c>
      <c r="H27" s="28" t="s">
        <v>177</v>
      </c>
      <c r="I27" s="28" t="s">
        <v>20</v>
      </c>
      <c r="J27" s="28" t="s">
        <v>530</v>
      </c>
      <c r="K27" s="37">
        <v>10</v>
      </c>
      <c r="L27"/>
      <c r="M27" s="28" t="s">
        <v>151</v>
      </c>
      <c r="N27" s="28" t="s">
        <v>152</v>
      </c>
      <c r="O27" s="28" t="s">
        <v>303</v>
      </c>
      <c r="P27" s="28" t="s">
        <v>304</v>
      </c>
      <c r="Q27" s="47">
        <v>7</v>
      </c>
    </row>
    <row r="28" spans="1:17" s="28" customFormat="1" x14ac:dyDescent="0.25">
      <c r="A28" s="28" t="s">
        <v>16</v>
      </c>
      <c r="B28" s="28" t="s">
        <v>147</v>
      </c>
      <c r="C28" s="28" t="s">
        <v>17</v>
      </c>
      <c r="D28" s="28" t="s">
        <v>262</v>
      </c>
      <c r="E28" s="34" t="s">
        <v>14</v>
      </c>
      <c r="G28" s="28" t="s">
        <v>19</v>
      </c>
      <c r="H28" s="28" t="s">
        <v>177</v>
      </c>
      <c r="I28" s="28" t="s">
        <v>21</v>
      </c>
      <c r="J28" s="28" t="s">
        <v>532</v>
      </c>
      <c r="K28" s="37">
        <v>4</v>
      </c>
      <c r="L28"/>
      <c r="M28" s="28" t="s">
        <v>151</v>
      </c>
      <c r="N28" s="28" t="s">
        <v>152</v>
      </c>
      <c r="O28" s="28" t="s">
        <v>306</v>
      </c>
      <c r="P28" s="28" t="s">
        <v>307</v>
      </c>
      <c r="Q28" s="47">
        <v>4</v>
      </c>
    </row>
    <row r="29" spans="1:17" s="28" customFormat="1" x14ac:dyDescent="0.25">
      <c r="A29" s="28" t="s">
        <v>16</v>
      </c>
      <c r="B29" s="28" t="s">
        <v>147</v>
      </c>
      <c r="C29" s="28" t="s">
        <v>17</v>
      </c>
      <c r="D29" s="28" t="s">
        <v>262</v>
      </c>
      <c r="E29" s="34" t="s">
        <v>27</v>
      </c>
      <c r="G29" s="28" t="s">
        <v>19</v>
      </c>
      <c r="H29" s="28" t="s">
        <v>177</v>
      </c>
      <c r="I29" s="28" t="s">
        <v>534</v>
      </c>
      <c r="J29" s="28" t="s">
        <v>535</v>
      </c>
      <c r="K29" s="37">
        <v>5</v>
      </c>
      <c r="L29"/>
      <c r="M29" s="28" t="s">
        <v>19</v>
      </c>
      <c r="N29" s="28" t="s">
        <v>177</v>
      </c>
      <c r="O29" s="28" t="s">
        <v>251</v>
      </c>
      <c r="P29" s="28" t="s">
        <v>506</v>
      </c>
      <c r="Q29" s="47">
        <v>1</v>
      </c>
    </row>
    <row r="30" spans="1:17" s="28" customFormat="1" x14ac:dyDescent="0.25">
      <c r="A30" s="28" t="s">
        <v>16</v>
      </c>
      <c r="B30" s="28" t="s">
        <v>147</v>
      </c>
      <c r="C30" s="28" t="s">
        <v>17</v>
      </c>
      <c r="D30" s="28" t="s">
        <v>262</v>
      </c>
      <c r="E30" s="34" t="s">
        <v>52</v>
      </c>
      <c r="G30" s="28" t="s">
        <v>19</v>
      </c>
      <c r="H30" s="28" t="s">
        <v>177</v>
      </c>
      <c r="I30" s="28" t="s">
        <v>537</v>
      </c>
      <c r="J30" s="28" t="s">
        <v>538</v>
      </c>
      <c r="K30" s="37">
        <v>4</v>
      </c>
      <c r="L30"/>
      <c r="M30" s="28" t="s">
        <v>19</v>
      </c>
      <c r="N30" s="28" t="s">
        <v>177</v>
      </c>
      <c r="O30" s="28" t="s">
        <v>308</v>
      </c>
      <c r="P30" s="28" t="s">
        <v>508</v>
      </c>
      <c r="Q30" s="47">
        <v>11</v>
      </c>
    </row>
    <row r="31" spans="1:17" s="28" customFormat="1" x14ac:dyDescent="0.25">
      <c r="A31" s="28" t="s">
        <v>16</v>
      </c>
      <c r="B31" s="28" t="s">
        <v>147</v>
      </c>
      <c r="C31" s="28" t="s">
        <v>17</v>
      </c>
      <c r="D31" s="28" t="s">
        <v>262</v>
      </c>
      <c r="E31" s="34" t="s">
        <v>1156</v>
      </c>
      <c r="G31" s="28" t="s">
        <v>19</v>
      </c>
      <c r="H31" s="28" t="s">
        <v>177</v>
      </c>
      <c r="I31" s="28" t="s">
        <v>540</v>
      </c>
      <c r="J31" s="28" t="s">
        <v>541</v>
      </c>
      <c r="K31" s="37">
        <v>6</v>
      </c>
      <c r="L31"/>
      <c r="M31" s="28" t="s">
        <v>19</v>
      </c>
      <c r="N31" s="28" t="s">
        <v>177</v>
      </c>
      <c r="O31" s="28" t="s">
        <v>497</v>
      </c>
      <c r="P31" s="28" t="s">
        <v>510</v>
      </c>
      <c r="Q31" s="47">
        <v>5</v>
      </c>
    </row>
    <row r="32" spans="1:17" s="28" customFormat="1" x14ac:dyDescent="0.25">
      <c r="A32" s="28" t="s">
        <v>16</v>
      </c>
      <c r="B32" s="28" t="s">
        <v>147</v>
      </c>
      <c r="C32" s="28" t="s">
        <v>17</v>
      </c>
      <c r="D32" s="28" t="s">
        <v>262</v>
      </c>
      <c r="E32" s="34" t="s">
        <v>43</v>
      </c>
      <c r="G32" s="28" t="s">
        <v>19</v>
      </c>
      <c r="H32" s="28" t="s">
        <v>177</v>
      </c>
      <c r="I32" s="28" t="s">
        <v>543</v>
      </c>
      <c r="J32" s="28" t="s">
        <v>544</v>
      </c>
      <c r="K32" s="37">
        <v>5</v>
      </c>
      <c r="L32"/>
      <c r="M32" s="28" t="s">
        <v>19</v>
      </c>
      <c r="N32" s="28" t="s">
        <v>177</v>
      </c>
      <c r="O32" s="28" t="s">
        <v>515</v>
      </c>
      <c r="P32" s="28" t="s">
        <v>516</v>
      </c>
      <c r="Q32" s="47">
        <v>4</v>
      </c>
    </row>
    <row r="33" spans="1:17" s="28" customFormat="1" x14ac:dyDescent="0.25">
      <c r="A33" s="28" t="s">
        <v>16</v>
      </c>
      <c r="B33" s="28" t="s">
        <v>147</v>
      </c>
      <c r="C33" s="28" t="s">
        <v>17</v>
      </c>
      <c r="D33" s="28" t="s">
        <v>262</v>
      </c>
      <c r="E33" s="34" t="s">
        <v>1157</v>
      </c>
      <c r="G33" s="28" t="s">
        <v>19</v>
      </c>
      <c r="H33" s="28" t="s">
        <v>177</v>
      </c>
      <c r="I33" s="28" t="s">
        <v>546</v>
      </c>
      <c r="J33" s="28" t="s">
        <v>547</v>
      </c>
      <c r="K33" s="37">
        <v>1</v>
      </c>
      <c r="L33"/>
      <c r="M33" s="28" t="s">
        <v>19</v>
      </c>
      <c r="N33" s="28" t="s">
        <v>177</v>
      </c>
      <c r="O33" s="28" t="s">
        <v>518</v>
      </c>
      <c r="P33" s="28" t="s">
        <v>519</v>
      </c>
      <c r="Q33" s="47">
        <v>7</v>
      </c>
    </row>
    <row r="34" spans="1:17" s="28" customFormat="1" x14ac:dyDescent="0.25">
      <c r="A34" s="28" t="s">
        <v>16</v>
      </c>
      <c r="B34" s="28" t="s">
        <v>147</v>
      </c>
      <c r="C34" s="28" t="s">
        <v>17</v>
      </c>
      <c r="D34" s="28" t="s">
        <v>262</v>
      </c>
      <c r="E34" s="34" t="s">
        <v>1193</v>
      </c>
      <c r="G34" s="28" t="s">
        <v>19</v>
      </c>
      <c r="H34" s="28" t="s">
        <v>177</v>
      </c>
      <c r="I34" s="28" t="s">
        <v>549</v>
      </c>
      <c r="J34" s="28" t="s">
        <v>550</v>
      </c>
      <c r="K34" s="37">
        <v>2</v>
      </c>
      <c r="L34"/>
      <c r="M34" s="28" t="s">
        <v>19</v>
      </c>
      <c r="N34" s="28" t="s">
        <v>177</v>
      </c>
      <c r="O34" s="28" t="s">
        <v>521</v>
      </c>
      <c r="P34" s="28" t="s">
        <v>522</v>
      </c>
      <c r="Q34" s="47">
        <v>8</v>
      </c>
    </row>
    <row r="35" spans="1:17" s="28" customFormat="1" x14ac:dyDescent="0.25">
      <c r="A35" s="28" t="s">
        <v>16</v>
      </c>
      <c r="B35" s="28" t="s">
        <v>147</v>
      </c>
      <c r="C35" s="28" t="s">
        <v>17</v>
      </c>
      <c r="D35" s="28" t="s">
        <v>262</v>
      </c>
      <c r="E35" s="34" t="s">
        <v>88</v>
      </c>
      <c r="G35" s="28" t="s">
        <v>19</v>
      </c>
      <c r="H35" s="28" t="s">
        <v>177</v>
      </c>
      <c r="I35" s="28" t="s">
        <v>552</v>
      </c>
      <c r="J35" s="28" t="s">
        <v>553</v>
      </c>
      <c r="K35" s="37">
        <v>6</v>
      </c>
      <c r="L35"/>
      <c r="M35" s="28" t="s">
        <v>19</v>
      </c>
      <c r="N35" s="28" t="s">
        <v>177</v>
      </c>
      <c r="O35" s="28" t="s">
        <v>524</v>
      </c>
      <c r="P35" s="28" t="s">
        <v>525</v>
      </c>
      <c r="Q35" s="47">
        <v>4</v>
      </c>
    </row>
    <row r="36" spans="1:17" s="28" customFormat="1" ht="15.75" thickBot="1" x14ac:dyDescent="0.3">
      <c r="A36" s="28" t="s">
        <v>16</v>
      </c>
      <c r="B36" s="28" t="s">
        <v>147</v>
      </c>
      <c r="C36" s="28" t="s">
        <v>17</v>
      </c>
      <c r="D36" s="28" t="s">
        <v>262</v>
      </c>
      <c r="E36" s="34" t="s">
        <v>111</v>
      </c>
      <c r="G36" s="35" t="s">
        <v>1162</v>
      </c>
      <c r="H36" s="35"/>
      <c r="I36" s="35"/>
      <c r="J36" s="35"/>
      <c r="K36" s="38">
        <v>110</v>
      </c>
      <c r="L36"/>
      <c r="M36" s="28" t="s">
        <v>19</v>
      </c>
      <c r="N36" s="28" t="s">
        <v>177</v>
      </c>
      <c r="O36" s="28" t="s">
        <v>527</v>
      </c>
      <c r="P36" s="28" t="s">
        <v>528</v>
      </c>
      <c r="Q36" s="47">
        <v>3</v>
      </c>
    </row>
    <row r="37" spans="1:17" s="28" customFormat="1" x14ac:dyDescent="0.25">
      <c r="A37" s="28" t="s">
        <v>16</v>
      </c>
      <c r="B37" s="28" t="s">
        <v>147</v>
      </c>
      <c r="C37" s="28" t="s">
        <v>17</v>
      </c>
      <c r="D37" s="28" t="s">
        <v>262</v>
      </c>
      <c r="E37" s="34" t="s">
        <v>1080</v>
      </c>
      <c r="G37"/>
      <c r="H37"/>
      <c r="I37"/>
      <c r="J37"/>
      <c r="K37"/>
      <c r="L37"/>
      <c r="M37" s="28" t="s">
        <v>19</v>
      </c>
      <c r="N37" s="28" t="s">
        <v>177</v>
      </c>
      <c r="O37" s="28" t="s">
        <v>20</v>
      </c>
      <c r="P37" s="28" t="s">
        <v>530</v>
      </c>
      <c r="Q37" s="47">
        <v>33</v>
      </c>
    </row>
    <row r="38" spans="1:17" s="28" customFormat="1" x14ac:dyDescent="0.25">
      <c r="A38" s="28" t="s">
        <v>16</v>
      </c>
      <c r="B38" s="28" t="s">
        <v>147</v>
      </c>
      <c r="C38" s="28" t="s">
        <v>264</v>
      </c>
      <c r="D38" s="28" t="s">
        <v>265</v>
      </c>
      <c r="E38" s="34" t="s">
        <v>27</v>
      </c>
      <c r="G38"/>
      <c r="H38"/>
      <c r="I38"/>
      <c r="J38"/>
      <c r="K38"/>
      <c r="L38"/>
      <c r="M38" s="28" t="s">
        <v>19</v>
      </c>
      <c r="N38" s="28" t="s">
        <v>177</v>
      </c>
      <c r="O38" s="28" t="s">
        <v>21</v>
      </c>
      <c r="P38" s="28" t="s">
        <v>532</v>
      </c>
      <c r="Q38" s="47">
        <v>8</v>
      </c>
    </row>
    <row r="39" spans="1:17" s="28" customFormat="1" x14ac:dyDescent="0.25">
      <c r="A39" s="28" t="s">
        <v>16</v>
      </c>
      <c r="B39" s="28" t="s">
        <v>147</v>
      </c>
      <c r="C39" s="28" t="s">
        <v>264</v>
      </c>
      <c r="D39" s="28" t="s">
        <v>265</v>
      </c>
      <c r="E39" s="34" t="s">
        <v>61</v>
      </c>
      <c r="G39"/>
      <c r="H39"/>
      <c r="I39"/>
      <c r="J39"/>
      <c r="K39"/>
      <c r="L39"/>
      <c r="M39" s="28" t="s">
        <v>19</v>
      </c>
      <c r="N39" s="28" t="s">
        <v>177</v>
      </c>
      <c r="O39" s="28" t="s">
        <v>534</v>
      </c>
      <c r="P39" s="28" t="s">
        <v>535</v>
      </c>
      <c r="Q39" s="47">
        <v>9</v>
      </c>
    </row>
    <row r="40" spans="1:17" s="28" customFormat="1" x14ac:dyDescent="0.25">
      <c r="A40" s="28" t="s">
        <v>16</v>
      </c>
      <c r="B40" s="28" t="s">
        <v>147</v>
      </c>
      <c r="C40" s="28" t="s">
        <v>264</v>
      </c>
      <c r="D40" s="28" t="s">
        <v>265</v>
      </c>
      <c r="E40" s="34" t="s">
        <v>1156</v>
      </c>
      <c r="G40"/>
      <c r="H40"/>
      <c r="I40"/>
      <c r="J40"/>
      <c r="K40"/>
      <c r="L40"/>
      <c r="M40" s="28" t="s">
        <v>19</v>
      </c>
      <c r="N40" s="28" t="s">
        <v>177</v>
      </c>
      <c r="O40" s="28" t="s">
        <v>537</v>
      </c>
      <c r="P40" s="28" t="s">
        <v>538</v>
      </c>
      <c r="Q40" s="47">
        <v>9</v>
      </c>
    </row>
    <row r="41" spans="1:17" s="28" customFormat="1" x14ac:dyDescent="0.25">
      <c r="A41" s="28" t="s">
        <v>16</v>
      </c>
      <c r="B41" s="28" t="s">
        <v>147</v>
      </c>
      <c r="C41" s="28" t="s">
        <v>264</v>
      </c>
      <c r="D41" s="28" t="s">
        <v>265</v>
      </c>
      <c r="E41" s="34" t="s">
        <v>43</v>
      </c>
      <c r="G41"/>
      <c r="H41"/>
      <c r="I41"/>
      <c r="J41"/>
      <c r="K41"/>
      <c r="L41"/>
      <c r="M41" s="28" t="s">
        <v>19</v>
      </c>
      <c r="N41" s="28" t="s">
        <v>177</v>
      </c>
      <c r="O41" s="28" t="s">
        <v>540</v>
      </c>
      <c r="P41" s="28" t="s">
        <v>541</v>
      </c>
      <c r="Q41" s="47">
        <v>15</v>
      </c>
    </row>
    <row r="42" spans="1:17" s="28" customFormat="1" x14ac:dyDescent="0.25">
      <c r="A42" s="28" t="s">
        <v>16</v>
      </c>
      <c r="B42" s="28" t="s">
        <v>147</v>
      </c>
      <c r="C42" s="28" t="s">
        <v>267</v>
      </c>
      <c r="D42" s="28" t="s">
        <v>268</v>
      </c>
      <c r="E42" s="34" t="s">
        <v>52</v>
      </c>
      <c r="G42"/>
      <c r="H42"/>
      <c r="I42"/>
      <c r="J42"/>
      <c r="K42"/>
      <c r="L42"/>
      <c r="M42" s="28" t="s">
        <v>19</v>
      </c>
      <c r="N42" s="28" t="s">
        <v>177</v>
      </c>
      <c r="O42" s="28" t="s">
        <v>543</v>
      </c>
      <c r="P42" s="28" t="s">
        <v>544</v>
      </c>
      <c r="Q42" s="47">
        <v>10</v>
      </c>
    </row>
    <row r="43" spans="1:17" s="28" customFormat="1" x14ac:dyDescent="0.25">
      <c r="A43" s="28" t="s">
        <v>16</v>
      </c>
      <c r="B43" s="28" t="s">
        <v>147</v>
      </c>
      <c r="C43" s="28" t="s">
        <v>267</v>
      </c>
      <c r="D43" s="28" t="s">
        <v>268</v>
      </c>
      <c r="E43" s="34" t="s">
        <v>1156</v>
      </c>
      <c r="G43"/>
      <c r="H43"/>
      <c r="I43"/>
      <c r="J43"/>
      <c r="K43"/>
      <c r="L43"/>
      <c r="M43" s="28" t="s">
        <v>19</v>
      </c>
      <c r="N43" s="28" t="s">
        <v>177</v>
      </c>
      <c r="O43" s="28" t="s">
        <v>546</v>
      </c>
      <c r="P43" s="28" t="s">
        <v>547</v>
      </c>
      <c r="Q43" s="47">
        <v>1</v>
      </c>
    </row>
    <row r="44" spans="1:17" s="28" customFormat="1" x14ac:dyDescent="0.25">
      <c r="A44" s="28" t="s">
        <v>16</v>
      </c>
      <c r="B44" s="28" t="s">
        <v>147</v>
      </c>
      <c r="C44" s="28" t="s">
        <v>267</v>
      </c>
      <c r="D44" s="28" t="s">
        <v>268</v>
      </c>
      <c r="E44" s="34" t="s">
        <v>111</v>
      </c>
      <c r="G44"/>
      <c r="H44"/>
      <c r="I44"/>
      <c r="J44"/>
      <c r="K44"/>
      <c r="L44"/>
      <c r="M44" s="28" t="s">
        <v>19</v>
      </c>
      <c r="N44" s="28" t="s">
        <v>177</v>
      </c>
      <c r="O44" s="28" t="s">
        <v>549</v>
      </c>
      <c r="P44" s="28" t="s">
        <v>550</v>
      </c>
      <c r="Q44" s="47">
        <v>8</v>
      </c>
    </row>
    <row r="45" spans="1:17" s="28" customFormat="1" x14ac:dyDescent="0.25">
      <c r="A45" s="28" t="s">
        <v>16</v>
      </c>
      <c r="B45" s="28" t="s">
        <v>147</v>
      </c>
      <c r="C45" s="28" t="s">
        <v>270</v>
      </c>
      <c r="D45" s="28" t="s">
        <v>271</v>
      </c>
      <c r="E45" s="34" t="s">
        <v>1156</v>
      </c>
      <c r="G45"/>
      <c r="H45"/>
      <c r="I45"/>
      <c r="J45"/>
      <c r="K45"/>
      <c r="L45"/>
      <c r="M45" s="28" t="s">
        <v>19</v>
      </c>
      <c r="N45" s="28" t="s">
        <v>177</v>
      </c>
      <c r="O45" s="28" t="s">
        <v>552</v>
      </c>
      <c r="P45" s="28" t="s">
        <v>553</v>
      </c>
      <c r="Q45" s="47">
        <v>13</v>
      </c>
    </row>
    <row r="46" spans="1:17" s="28" customFormat="1" ht="15.75" thickBot="1" x14ac:dyDescent="0.3">
      <c r="A46" s="28" t="s">
        <v>16</v>
      </c>
      <c r="B46" s="28" t="s">
        <v>147</v>
      </c>
      <c r="C46" s="28" t="s">
        <v>270</v>
      </c>
      <c r="D46" s="28" t="s">
        <v>271</v>
      </c>
      <c r="E46" s="34" t="s">
        <v>43</v>
      </c>
      <c r="G46"/>
      <c r="H46"/>
      <c r="I46"/>
      <c r="J46"/>
      <c r="K46"/>
      <c r="L46"/>
      <c r="M46" s="35" t="s">
        <v>1162</v>
      </c>
      <c r="N46" s="35"/>
      <c r="O46" s="35"/>
      <c r="P46" s="35"/>
      <c r="Q46" s="48">
        <v>281</v>
      </c>
    </row>
    <row r="47" spans="1:17" s="28" customFormat="1" x14ac:dyDescent="0.25">
      <c r="A47" s="28" t="s">
        <v>16</v>
      </c>
      <c r="B47" s="28" t="s">
        <v>147</v>
      </c>
      <c r="C47" s="28" t="s">
        <v>270</v>
      </c>
      <c r="D47" s="28" t="s">
        <v>271</v>
      </c>
      <c r="E47" s="34" t="s">
        <v>1079</v>
      </c>
      <c r="G47"/>
      <c r="H47"/>
      <c r="I47"/>
      <c r="J47"/>
      <c r="K47"/>
      <c r="L47"/>
      <c r="M47"/>
      <c r="N47"/>
      <c r="O47"/>
      <c r="P47"/>
      <c r="Q47" s="42"/>
    </row>
    <row r="48" spans="1:17" s="28" customFormat="1" x14ac:dyDescent="0.25">
      <c r="A48" s="28" t="s">
        <v>16</v>
      </c>
      <c r="B48" s="28" t="s">
        <v>147</v>
      </c>
      <c r="C48" s="28" t="s">
        <v>273</v>
      </c>
      <c r="D48" s="28" t="s">
        <v>274</v>
      </c>
      <c r="E48" s="34" t="s">
        <v>1156</v>
      </c>
      <c r="G48"/>
      <c r="H48"/>
      <c r="I48"/>
      <c r="J48"/>
      <c r="K48"/>
      <c r="L48"/>
      <c r="M48"/>
      <c r="N48"/>
      <c r="O48"/>
      <c r="P48"/>
      <c r="Q48" s="42"/>
    </row>
    <row r="49" spans="1:17" s="28" customFormat="1" x14ac:dyDescent="0.25">
      <c r="A49" s="28" t="s">
        <v>16</v>
      </c>
      <c r="B49" s="28" t="s">
        <v>147</v>
      </c>
      <c r="C49" s="28" t="s">
        <v>273</v>
      </c>
      <c r="D49" s="28" t="s">
        <v>274</v>
      </c>
      <c r="E49" s="34" t="s">
        <v>43</v>
      </c>
      <c r="G49"/>
      <c r="H49"/>
      <c r="I49"/>
      <c r="J49"/>
      <c r="K49"/>
      <c r="L49"/>
      <c r="M49"/>
      <c r="N49"/>
      <c r="O49"/>
      <c r="P49"/>
      <c r="Q49" s="42"/>
    </row>
    <row r="50" spans="1:17" s="28" customFormat="1" x14ac:dyDescent="0.25">
      <c r="A50" s="28" t="s">
        <v>16</v>
      </c>
      <c r="B50" s="28" t="s">
        <v>147</v>
      </c>
      <c r="C50" s="28" t="s">
        <v>273</v>
      </c>
      <c r="D50" s="28" t="s">
        <v>274</v>
      </c>
      <c r="E50" s="34" t="s">
        <v>88</v>
      </c>
      <c r="G50"/>
      <c r="H50"/>
      <c r="I50"/>
      <c r="J50"/>
      <c r="K50"/>
      <c r="L50"/>
      <c r="M50"/>
      <c r="N50"/>
      <c r="O50"/>
      <c r="P50"/>
      <c r="Q50" s="42"/>
    </row>
    <row r="51" spans="1:17" s="28" customFormat="1" x14ac:dyDescent="0.25">
      <c r="A51" s="28" t="s">
        <v>16</v>
      </c>
      <c r="B51" s="28" t="s">
        <v>147</v>
      </c>
      <c r="C51" s="28" t="s">
        <v>273</v>
      </c>
      <c r="D51" s="28" t="s">
        <v>274</v>
      </c>
      <c r="E51" s="34" t="s">
        <v>111</v>
      </c>
      <c r="G51"/>
      <c r="H51"/>
      <c r="I51"/>
      <c r="J51"/>
      <c r="K51"/>
      <c r="L51"/>
      <c r="M51"/>
      <c r="N51"/>
      <c r="O51"/>
      <c r="P51"/>
      <c r="Q51" s="42"/>
    </row>
    <row r="52" spans="1:17" s="28" customFormat="1" x14ac:dyDescent="0.25">
      <c r="A52" s="28" t="s">
        <v>151</v>
      </c>
      <c r="B52" s="28" t="s">
        <v>152</v>
      </c>
      <c r="C52" s="28" t="s">
        <v>224</v>
      </c>
      <c r="D52" s="28" t="s">
        <v>276</v>
      </c>
      <c r="E52" s="34" t="s">
        <v>1078</v>
      </c>
      <c r="G52"/>
      <c r="H52"/>
      <c r="I52"/>
      <c r="J52"/>
      <c r="K52"/>
      <c r="L52"/>
      <c r="M52"/>
      <c r="N52"/>
      <c r="O52"/>
      <c r="P52"/>
      <c r="Q52" s="42"/>
    </row>
    <row r="53" spans="1:17" s="28" customFormat="1" x14ac:dyDescent="0.25">
      <c r="A53" s="28" t="s">
        <v>151</v>
      </c>
      <c r="B53" s="28" t="s">
        <v>152</v>
      </c>
      <c r="C53" s="28" t="s">
        <v>224</v>
      </c>
      <c r="D53" s="28" t="s">
        <v>276</v>
      </c>
      <c r="E53" s="34" t="s">
        <v>114</v>
      </c>
      <c r="G53"/>
      <c r="H53"/>
      <c r="I53"/>
      <c r="J53"/>
      <c r="K53"/>
      <c r="L53"/>
      <c r="M53"/>
      <c r="N53"/>
      <c r="O53"/>
      <c r="P53"/>
      <c r="Q53" s="42"/>
    </row>
    <row r="54" spans="1:17" s="28" customFormat="1" x14ac:dyDescent="0.25">
      <c r="A54" s="28" t="s">
        <v>151</v>
      </c>
      <c r="B54" s="28" t="s">
        <v>152</v>
      </c>
      <c r="C54" s="28" t="s">
        <v>278</v>
      </c>
      <c r="D54" s="28" t="s">
        <v>279</v>
      </c>
      <c r="E54" s="34" t="s">
        <v>1078</v>
      </c>
      <c r="G54"/>
      <c r="H54"/>
      <c r="I54"/>
      <c r="J54"/>
      <c r="K54"/>
      <c r="L54"/>
      <c r="M54"/>
      <c r="N54"/>
      <c r="O54"/>
      <c r="P54"/>
      <c r="Q54" s="42"/>
    </row>
    <row r="55" spans="1:17" s="28" customFormat="1" x14ac:dyDescent="0.25">
      <c r="A55" s="28" t="s">
        <v>151</v>
      </c>
      <c r="B55" s="28" t="s">
        <v>152</v>
      </c>
      <c r="C55" s="28" t="s">
        <v>282</v>
      </c>
      <c r="D55" s="28" t="s">
        <v>283</v>
      </c>
      <c r="E55" s="34" t="s">
        <v>1124</v>
      </c>
      <c r="G55"/>
      <c r="H55"/>
      <c r="I55"/>
      <c r="J55"/>
      <c r="K55"/>
      <c r="L55"/>
      <c r="M55"/>
      <c r="N55"/>
      <c r="O55"/>
      <c r="P55"/>
      <c r="Q55" s="42"/>
    </row>
    <row r="56" spans="1:17" s="28" customFormat="1" x14ac:dyDescent="0.25">
      <c r="A56" s="28" t="s">
        <v>151</v>
      </c>
      <c r="B56" s="28" t="s">
        <v>152</v>
      </c>
      <c r="C56" s="28" t="s">
        <v>285</v>
      </c>
      <c r="D56" s="28" t="s">
        <v>286</v>
      </c>
      <c r="E56" s="34" t="s">
        <v>1088</v>
      </c>
      <c r="G56"/>
      <c r="H56"/>
      <c r="I56"/>
      <c r="J56"/>
      <c r="K56"/>
      <c r="L56"/>
      <c r="M56"/>
      <c r="N56"/>
      <c r="O56"/>
      <c r="P56"/>
      <c r="Q56" s="42"/>
    </row>
    <row r="57" spans="1:17" s="28" customFormat="1" x14ac:dyDescent="0.25">
      <c r="A57" s="28" t="s">
        <v>151</v>
      </c>
      <c r="B57" s="28" t="s">
        <v>152</v>
      </c>
      <c r="C57" s="28" t="s">
        <v>285</v>
      </c>
      <c r="D57" s="28" t="s">
        <v>286</v>
      </c>
      <c r="E57" s="34" t="s">
        <v>1078</v>
      </c>
      <c r="G57"/>
      <c r="H57"/>
      <c r="I57"/>
      <c r="J57"/>
      <c r="K57"/>
      <c r="L57"/>
      <c r="M57"/>
      <c r="N57"/>
      <c r="O57"/>
      <c r="P57"/>
      <c r="Q57" s="42"/>
    </row>
    <row r="58" spans="1:17" s="28" customFormat="1" x14ac:dyDescent="0.25">
      <c r="A58" s="28" t="s">
        <v>151</v>
      </c>
      <c r="B58" s="28" t="s">
        <v>152</v>
      </c>
      <c r="C58" s="28" t="s">
        <v>285</v>
      </c>
      <c r="D58" s="28" t="s">
        <v>286</v>
      </c>
      <c r="E58" s="34" t="s">
        <v>1080</v>
      </c>
      <c r="G58"/>
      <c r="H58"/>
      <c r="I58"/>
      <c r="J58"/>
      <c r="K58"/>
      <c r="L58"/>
      <c r="M58"/>
      <c r="N58"/>
      <c r="O58"/>
      <c r="P58"/>
      <c r="Q58" s="42"/>
    </row>
    <row r="59" spans="1:17" s="28" customFormat="1" x14ac:dyDescent="0.25">
      <c r="A59" s="28" t="s">
        <v>151</v>
      </c>
      <c r="B59" s="28" t="s">
        <v>152</v>
      </c>
      <c r="C59" s="28" t="s">
        <v>291</v>
      </c>
      <c r="D59" s="28" t="s">
        <v>292</v>
      </c>
      <c r="E59" s="34" t="s">
        <v>1078</v>
      </c>
      <c r="G59"/>
      <c r="H59"/>
      <c r="I59"/>
      <c r="J59"/>
      <c r="K59"/>
      <c r="L59"/>
      <c r="M59"/>
      <c r="N59"/>
      <c r="O59"/>
      <c r="P59"/>
      <c r="Q59" s="42"/>
    </row>
    <row r="60" spans="1:17" s="28" customFormat="1" x14ac:dyDescent="0.25">
      <c r="A60" s="28" t="s">
        <v>151</v>
      </c>
      <c r="B60" s="28" t="s">
        <v>152</v>
      </c>
      <c r="C60" s="28" t="s">
        <v>291</v>
      </c>
      <c r="D60" s="28" t="s">
        <v>292</v>
      </c>
      <c r="E60" s="34" t="s">
        <v>114</v>
      </c>
      <c r="G60"/>
      <c r="H60"/>
      <c r="I60"/>
      <c r="J60"/>
      <c r="K60"/>
      <c r="L60"/>
      <c r="M60"/>
      <c r="N60"/>
      <c r="O60"/>
      <c r="P60"/>
      <c r="Q60" s="42"/>
    </row>
    <row r="61" spans="1:17" s="28" customFormat="1" x14ac:dyDescent="0.25">
      <c r="A61" s="28" t="s">
        <v>151</v>
      </c>
      <c r="B61" s="28" t="s">
        <v>152</v>
      </c>
      <c r="C61" s="28" t="s">
        <v>294</v>
      </c>
      <c r="D61" s="28" t="s">
        <v>295</v>
      </c>
      <c r="E61" s="34" t="s">
        <v>1088</v>
      </c>
      <c r="G61"/>
      <c r="H61"/>
      <c r="I61"/>
      <c r="J61"/>
      <c r="K61"/>
      <c r="L61"/>
      <c r="M61"/>
      <c r="N61"/>
      <c r="O61"/>
      <c r="P61"/>
      <c r="Q61" s="42"/>
    </row>
    <row r="62" spans="1:17" s="28" customFormat="1" x14ac:dyDescent="0.25">
      <c r="A62" s="28" t="s">
        <v>151</v>
      </c>
      <c r="B62" s="28" t="s">
        <v>152</v>
      </c>
      <c r="C62" s="28" t="s">
        <v>294</v>
      </c>
      <c r="D62" s="28" t="s">
        <v>295</v>
      </c>
      <c r="E62" s="34" t="s">
        <v>1080</v>
      </c>
      <c r="G62"/>
      <c r="H62"/>
      <c r="I62"/>
      <c r="J62"/>
      <c r="K62"/>
      <c r="L62"/>
      <c r="M62"/>
      <c r="N62"/>
      <c r="O62"/>
      <c r="P62"/>
      <c r="Q62" s="42"/>
    </row>
    <row r="63" spans="1:17" s="28" customFormat="1" x14ac:dyDescent="0.25">
      <c r="A63" s="28" t="s">
        <v>151</v>
      </c>
      <c r="B63" s="28" t="s">
        <v>152</v>
      </c>
      <c r="C63" s="28" t="s">
        <v>297</v>
      </c>
      <c r="D63" s="28" t="s">
        <v>298</v>
      </c>
      <c r="E63" s="34" t="s">
        <v>1088</v>
      </c>
      <c r="G63"/>
      <c r="H63"/>
      <c r="I63"/>
      <c r="J63"/>
      <c r="K63"/>
      <c r="L63"/>
      <c r="M63"/>
      <c r="N63"/>
      <c r="O63"/>
      <c r="P63"/>
      <c r="Q63" s="42"/>
    </row>
    <row r="64" spans="1:17" s="28" customFormat="1" x14ac:dyDescent="0.25">
      <c r="A64" s="28" t="s">
        <v>151</v>
      </c>
      <c r="B64" s="28" t="s">
        <v>152</v>
      </c>
      <c r="C64" s="28" t="s">
        <v>297</v>
      </c>
      <c r="D64" s="28" t="s">
        <v>298</v>
      </c>
      <c r="E64" s="34" t="s">
        <v>1080</v>
      </c>
      <c r="G64"/>
      <c r="H64"/>
      <c r="I64"/>
      <c r="J64"/>
      <c r="K64"/>
      <c r="L64"/>
      <c r="M64"/>
      <c r="N64"/>
      <c r="O64"/>
      <c r="P64"/>
      <c r="Q64" s="42"/>
    </row>
    <row r="65" spans="1:17" s="28" customFormat="1" x14ac:dyDescent="0.25">
      <c r="A65" s="28" t="s">
        <v>151</v>
      </c>
      <c r="B65" s="28" t="s">
        <v>152</v>
      </c>
      <c r="C65" s="28" t="s">
        <v>300</v>
      </c>
      <c r="D65" s="28" t="s">
        <v>301</v>
      </c>
      <c r="E65" s="34" t="s">
        <v>1124</v>
      </c>
      <c r="G65"/>
      <c r="H65"/>
      <c r="I65"/>
      <c r="J65"/>
      <c r="K65"/>
      <c r="L65"/>
      <c r="M65"/>
      <c r="N65"/>
      <c r="O65"/>
      <c r="P65"/>
      <c r="Q65" s="42"/>
    </row>
    <row r="66" spans="1:17" s="28" customFormat="1" x14ac:dyDescent="0.25">
      <c r="A66" s="28" t="s">
        <v>151</v>
      </c>
      <c r="B66" s="28" t="s">
        <v>152</v>
      </c>
      <c r="C66" s="28" t="s">
        <v>300</v>
      </c>
      <c r="D66" s="28" t="s">
        <v>301</v>
      </c>
      <c r="E66" s="34" t="s">
        <v>1078</v>
      </c>
      <c r="G66"/>
      <c r="H66"/>
      <c r="I66"/>
      <c r="J66"/>
      <c r="K66"/>
      <c r="L66"/>
      <c r="M66"/>
      <c r="N66"/>
      <c r="O66"/>
      <c r="P66"/>
      <c r="Q66" s="42"/>
    </row>
    <row r="67" spans="1:17" s="28" customFormat="1" x14ac:dyDescent="0.25">
      <c r="A67" s="28" t="s">
        <v>151</v>
      </c>
      <c r="B67" s="28" t="s">
        <v>152</v>
      </c>
      <c r="C67" s="28" t="s">
        <v>300</v>
      </c>
      <c r="D67" s="28" t="s">
        <v>301</v>
      </c>
      <c r="E67" s="34" t="s">
        <v>1080</v>
      </c>
      <c r="G67"/>
      <c r="H67"/>
      <c r="I67"/>
      <c r="J67"/>
      <c r="K67"/>
      <c r="L67"/>
      <c r="M67"/>
      <c r="N67"/>
      <c r="O67"/>
      <c r="P67"/>
      <c r="Q67" s="42"/>
    </row>
    <row r="68" spans="1:17" s="28" customFormat="1" x14ac:dyDescent="0.25">
      <c r="A68" s="28" t="s">
        <v>151</v>
      </c>
      <c r="B68" s="28" t="s">
        <v>152</v>
      </c>
      <c r="C68" s="28" t="s">
        <v>303</v>
      </c>
      <c r="D68" s="28" t="s">
        <v>304</v>
      </c>
      <c r="E68" s="34" t="s">
        <v>1080</v>
      </c>
      <c r="G68"/>
      <c r="H68"/>
      <c r="I68"/>
      <c r="J68"/>
      <c r="K68"/>
      <c r="L68"/>
      <c r="M68"/>
      <c r="N68"/>
      <c r="O68"/>
      <c r="P68"/>
      <c r="Q68" s="42"/>
    </row>
    <row r="69" spans="1:17" s="28" customFormat="1" x14ac:dyDescent="0.25">
      <c r="A69" s="28" t="s">
        <v>151</v>
      </c>
      <c r="B69" s="28" t="s">
        <v>152</v>
      </c>
      <c r="C69" s="28" t="s">
        <v>306</v>
      </c>
      <c r="D69" s="28" t="s">
        <v>307</v>
      </c>
      <c r="E69" s="34" t="s">
        <v>1124</v>
      </c>
      <c r="G69"/>
      <c r="H69"/>
      <c r="I69"/>
      <c r="J69"/>
      <c r="K69"/>
      <c r="L69"/>
      <c r="M69"/>
      <c r="N69"/>
      <c r="O69"/>
      <c r="P69"/>
      <c r="Q69" s="42"/>
    </row>
    <row r="70" spans="1:17" s="28" customFormat="1" x14ac:dyDescent="0.25">
      <c r="A70" s="28" t="s">
        <v>151</v>
      </c>
      <c r="B70" s="28" t="s">
        <v>152</v>
      </c>
      <c r="C70" s="28" t="s">
        <v>306</v>
      </c>
      <c r="D70" s="28" t="s">
        <v>307</v>
      </c>
      <c r="E70" s="34" t="s">
        <v>1078</v>
      </c>
      <c r="G70"/>
      <c r="H70"/>
      <c r="I70"/>
      <c r="J70"/>
      <c r="K70"/>
      <c r="L70"/>
      <c r="M70"/>
      <c r="N70"/>
      <c r="O70"/>
      <c r="P70"/>
      <c r="Q70" s="42"/>
    </row>
    <row r="71" spans="1:17" s="28" customFormat="1" x14ac:dyDescent="0.25">
      <c r="A71" s="28" t="s">
        <v>151</v>
      </c>
      <c r="B71" s="28" t="s">
        <v>152</v>
      </c>
      <c r="C71" s="28" t="s">
        <v>306</v>
      </c>
      <c r="D71" s="28" t="s">
        <v>307</v>
      </c>
      <c r="E71" s="34" t="s">
        <v>1154</v>
      </c>
      <c r="G71"/>
      <c r="H71"/>
      <c r="I71"/>
      <c r="J71"/>
      <c r="K71"/>
      <c r="L71"/>
      <c r="M71"/>
      <c r="N71"/>
      <c r="O71"/>
      <c r="P71"/>
      <c r="Q71" s="42"/>
    </row>
    <row r="72" spans="1:17" s="28" customFormat="1" x14ac:dyDescent="0.25">
      <c r="A72" s="28" t="s">
        <v>167</v>
      </c>
      <c r="B72" s="28" t="s">
        <v>168</v>
      </c>
      <c r="C72" s="28" t="s">
        <v>326</v>
      </c>
      <c r="D72" s="28" t="s">
        <v>420</v>
      </c>
      <c r="E72" s="34" t="s">
        <v>1088</v>
      </c>
      <c r="G72"/>
      <c r="H72"/>
      <c r="I72"/>
      <c r="J72"/>
      <c r="K72"/>
      <c r="M72"/>
      <c r="N72"/>
      <c r="O72"/>
      <c r="P72"/>
      <c r="Q72" s="42"/>
    </row>
    <row r="73" spans="1:17" s="28" customFormat="1" x14ac:dyDescent="0.25">
      <c r="A73" s="28" t="s">
        <v>167</v>
      </c>
      <c r="B73" s="28" t="s">
        <v>168</v>
      </c>
      <c r="C73" s="28" t="s">
        <v>397</v>
      </c>
      <c r="D73" s="28" t="s">
        <v>422</v>
      </c>
      <c r="E73" s="34" t="s">
        <v>1088</v>
      </c>
      <c r="G73"/>
      <c r="H73"/>
      <c r="I73"/>
      <c r="J73"/>
      <c r="K73"/>
      <c r="M73"/>
      <c r="N73"/>
      <c r="O73"/>
      <c r="P73"/>
      <c r="Q73" s="42"/>
    </row>
    <row r="74" spans="1:17" s="28" customFormat="1" x14ac:dyDescent="0.25">
      <c r="A74" s="28" t="s">
        <v>167</v>
      </c>
      <c r="B74" s="28" t="s">
        <v>168</v>
      </c>
      <c r="C74" s="28" t="s">
        <v>425</v>
      </c>
      <c r="D74" s="28" t="s">
        <v>426</v>
      </c>
      <c r="E74" s="34" t="s">
        <v>1088</v>
      </c>
      <c r="G74"/>
      <c r="H74"/>
      <c r="I74"/>
      <c r="J74"/>
      <c r="K74"/>
      <c r="Q74" s="46"/>
    </row>
    <row r="75" spans="1:17" s="28" customFormat="1" x14ac:dyDescent="0.25">
      <c r="A75" s="28" t="s">
        <v>167</v>
      </c>
      <c r="B75" s="28" t="s">
        <v>168</v>
      </c>
      <c r="C75" s="28" t="s">
        <v>428</v>
      </c>
      <c r="D75" s="28" t="s">
        <v>429</v>
      </c>
      <c r="E75" s="34" t="s">
        <v>1088</v>
      </c>
      <c r="G75"/>
      <c r="H75"/>
      <c r="I75"/>
      <c r="J75"/>
      <c r="K75"/>
      <c r="Q75" s="46"/>
    </row>
    <row r="76" spans="1:17" s="28" customFormat="1" x14ac:dyDescent="0.25">
      <c r="A76" s="28" t="s">
        <v>167</v>
      </c>
      <c r="B76" s="28" t="s">
        <v>168</v>
      </c>
      <c r="C76" s="28" t="s">
        <v>1139</v>
      </c>
      <c r="D76" s="28" t="s">
        <v>1794</v>
      </c>
      <c r="E76" s="34" t="s">
        <v>77</v>
      </c>
      <c r="G76"/>
      <c r="H76"/>
      <c r="I76"/>
      <c r="J76"/>
      <c r="K76"/>
      <c r="Q76" s="46"/>
    </row>
    <row r="77" spans="1:17" s="28" customFormat="1" x14ac:dyDescent="0.25">
      <c r="A77" s="28" t="s">
        <v>167</v>
      </c>
      <c r="B77" s="28" t="s">
        <v>168</v>
      </c>
      <c r="C77" s="28" t="s">
        <v>431</v>
      </c>
      <c r="D77" s="28" t="s">
        <v>432</v>
      </c>
      <c r="E77" s="34" t="s">
        <v>1088</v>
      </c>
      <c r="G77"/>
      <c r="H77"/>
      <c r="I77"/>
      <c r="J77"/>
      <c r="K77"/>
      <c r="Q77" s="46"/>
    </row>
    <row r="78" spans="1:17" s="28" customFormat="1" x14ac:dyDescent="0.25">
      <c r="A78" s="28" t="s">
        <v>167</v>
      </c>
      <c r="B78" s="28" t="s">
        <v>168</v>
      </c>
      <c r="C78" s="28" t="s">
        <v>431</v>
      </c>
      <c r="D78" s="28" t="s">
        <v>432</v>
      </c>
      <c r="E78" s="34" t="s">
        <v>77</v>
      </c>
      <c r="G78"/>
      <c r="H78"/>
      <c r="I78"/>
      <c r="J78"/>
      <c r="K78"/>
      <c r="Q78" s="46"/>
    </row>
    <row r="79" spans="1:17" s="28" customFormat="1" x14ac:dyDescent="0.25">
      <c r="A79" s="28" t="s">
        <v>167</v>
      </c>
      <c r="B79" s="28" t="s">
        <v>168</v>
      </c>
      <c r="C79" s="28" t="s">
        <v>434</v>
      </c>
      <c r="D79" s="28" t="s">
        <v>435</v>
      </c>
      <c r="E79" s="34" t="s">
        <v>1088</v>
      </c>
      <c r="G79"/>
      <c r="H79"/>
      <c r="I79"/>
      <c r="J79"/>
      <c r="K79"/>
      <c r="Q79" s="46"/>
    </row>
    <row r="80" spans="1:17" s="28" customFormat="1" x14ac:dyDescent="0.25">
      <c r="A80" s="28" t="s">
        <v>167</v>
      </c>
      <c r="B80" s="28" t="s">
        <v>168</v>
      </c>
      <c r="C80" s="28" t="s">
        <v>437</v>
      </c>
      <c r="D80" s="28" t="s">
        <v>438</v>
      </c>
      <c r="E80" s="34" t="s">
        <v>1088</v>
      </c>
      <c r="G80"/>
      <c r="H80"/>
      <c r="I80"/>
      <c r="J80"/>
      <c r="K80"/>
      <c r="Q80" s="46"/>
    </row>
    <row r="81" spans="1:17" s="28" customFormat="1" x14ac:dyDescent="0.25">
      <c r="A81" s="28" t="s">
        <v>172</v>
      </c>
      <c r="B81" s="28" t="s">
        <v>173</v>
      </c>
      <c r="C81" s="28" t="s">
        <v>198</v>
      </c>
      <c r="D81" s="28" t="s">
        <v>446</v>
      </c>
      <c r="E81" s="34" t="s">
        <v>61</v>
      </c>
      <c r="G81"/>
      <c r="H81"/>
      <c r="I81"/>
      <c r="J81"/>
      <c r="K81"/>
      <c r="Q81" s="46"/>
    </row>
    <row r="82" spans="1:17" s="28" customFormat="1" x14ac:dyDescent="0.25">
      <c r="A82" s="28" t="s">
        <v>172</v>
      </c>
      <c r="B82" s="28" t="s">
        <v>173</v>
      </c>
      <c r="C82" s="28" t="s">
        <v>198</v>
      </c>
      <c r="D82" s="28" t="s">
        <v>446</v>
      </c>
      <c r="E82" s="34" t="s">
        <v>1080</v>
      </c>
      <c r="G82"/>
      <c r="H82"/>
      <c r="I82"/>
      <c r="J82"/>
      <c r="K82"/>
      <c r="Q82" s="46"/>
    </row>
    <row r="83" spans="1:17" s="28" customFormat="1" x14ac:dyDescent="0.25">
      <c r="A83" s="28" t="s">
        <v>172</v>
      </c>
      <c r="B83" s="28" t="s">
        <v>173</v>
      </c>
      <c r="C83" s="28" t="s">
        <v>462</v>
      </c>
      <c r="D83" s="28" t="s">
        <v>463</v>
      </c>
      <c r="E83" s="34" t="s">
        <v>1088</v>
      </c>
      <c r="G83"/>
      <c r="H83"/>
      <c r="I83"/>
      <c r="J83"/>
      <c r="K83"/>
      <c r="Q83" s="46"/>
    </row>
    <row r="84" spans="1:17" s="28" customFormat="1" x14ac:dyDescent="0.25">
      <c r="A84" s="28" t="s">
        <v>172</v>
      </c>
      <c r="B84" s="28" t="s">
        <v>173</v>
      </c>
      <c r="C84" s="28" t="s">
        <v>462</v>
      </c>
      <c r="D84" s="28" t="s">
        <v>463</v>
      </c>
      <c r="E84" s="34" t="s">
        <v>1117</v>
      </c>
      <c r="G84"/>
      <c r="H84"/>
      <c r="I84"/>
      <c r="J84"/>
      <c r="K84"/>
      <c r="Q84" s="46"/>
    </row>
    <row r="85" spans="1:17" s="28" customFormat="1" x14ac:dyDescent="0.25">
      <c r="A85" s="28" t="s">
        <v>172</v>
      </c>
      <c r="B85" s="28" t="s">
        <v>173</v>
      </c>
      <c r="C85" s="28" t="s">
        <v>480</v>
      </c>
      <c r="D85" s="28" t="s">
        <v>481</v>
      </c>
      <c r="E85" s="34" t="s">
        <v>1080</v>
      </c>
      <c r="G85"/>
      <c r="H85"/>
      <c r="I85"/>
      <c r="J85"/>
      <c r="K85"/>
      <c r="Q85" s="46"/>
    </row>
    <row r="86" spans="1:17" s="28" customFormat="1" x14ac:dyDescent="0.25">
      <c r="A86" s="28" t="s">
        <v>172</v>
      </c>
      <c r="B86" s="28" t="s">
        <v>173</v>
      </c>
      <c r="C86" s="28" t="s">
        <v>486</v>
      </c>
      <c r="D86" s="28" t="s">
        <v>487</v>
      </c>
      <c r="E86" s="34" t="s">
        <v>1080</v>
      </c>
      <c r="G86"/>
      <c r="H86"/>
      <c r="I86"/>
      <c r="J86"/>
      <c r="K86"/>
      <c r="Q86" s="46"/>
    </row>
    <row r="87" spans="1:17" s="28" customFormat="1" x14ac:dyDescent="0.25">
      <c r="A87" s="28" t="s">
        <v>172</v>
      </c>
      <c r="B87" s="28" t="s">
        <v>173</v>
      </c>
      <c r="C87" s="28" t="s">
        <v>358</v>
      </c>
      <c r="D87" s="28" t="s">
        <v>359</v>
      </c>
      <c r="E87" s="34" t="s">
        <v>1087</v>
      </c>
      <c r="G87"/>
      <c r="H87"/>
      <c r="I87"/>
      <c r="J87"/>
      <c r="K87"/>
      <c r="Q87" s="46"/>
    </row>
    <row r="88" spans="1:17" s="28" customFormat="1" x14ac:dyDescent="0.25">
      <c r="A88" s="28" t="s">
        <v>172</v>
      </c>
      <c r="B88" s="28" t="s">
        <v>173</v>
      </c>
      <c r="C88" s="28" t="s">
        <v>358</v>
      </c>
      <c r="D88" s="28" t="s">
        <v>359</v>
      </c>
      <c r="E88" s="34" t="s">
        <v>1156</v>
      </c>
      <c r="G88"/>
      <c r="H88"/>
      <c r="I88"/>
      <c r="J88"/>
      <c r="K88"/>
      <c r="Q88" s="46"/>
    </row>
    <row r="89" spans="1:17" s="28" customFormat="1" x14ac:dyDescent="0.25">
      <c r="A89" s="28" t="s">
        <v>172</v>
      </c>
      <c r="B89" s="28" t="s">
        <v>173</v>
      </c>
      <c r="C89" s="28" t="s">
        <v>492</v>
      </c>
      <c r="D89" s="28" t="s">
        <v>493</v>
      </c>
      <c r="E89" s="34" t="s">
        <v>61</v>
      </c>
      <c r="G89"/>
      <c r="H89"/>
      <c r="I89"/>
      <c r="J89"/>
      <c r="K89"/>
      <c r="Q89" s="46"/>
    </row>
    <row r="90" spans="1:17" s="28" customFormat="1" x14ac:dyDescent="0.25">
      <c r="A90" s="28" t="s">
        <v>172</v>
      </c>
      <c r="B90" s="28" t="s">
        <v>173</v>
      </c>
      <c r="C90" s="28" t="s">
        <v>492</v>
      </c>
      <c r="D90" s="28" t="s">
        <v>493</v>
      </c>
      <c r="E90" s="34" t="s">
        <v>1087</v>
      </c>
      <c r="G90"/>
      <c r="H90"/>
      <c r="I90"/>
      <c r="J90"/>
      <c r="K90"/>
      <c r="Q90" s="46"/>
    </row>
    <row r="91" spans="1:17" s="28" customFormat="1" x14ac:dyDescent="0.25">
      <c r="A91" s="28" t="s">
        <v>172</v>
      </c>
      <c r="B91" s="28" t="s">
        <v>173</v>
      </c>
      <c r="C91" s="28" t="s">
        <v>492</v>
      </c>
      <c r="D91" s="28" t="s">
        <v>493</v>
      </c>
      <c r="E91" s="34" t="s">
        <v>1156</v>
      </c>
      <c r="G91"/>
      <c r="H91"/>
      <c r="I91"/>
      <c r="J91"/>
      <c r="K91"/>
      <c r="Q91" s="46"/>
    </row>
    <row r="92" spans="1:17" s="28" customFormat="1" x14ac:dyDescent="0.25">
      <c r="A92" s="28" t="s">
        <v>172</v>
      </c>
      <c r="B92" s="28" t="s">
        <v>173</v>
      </c>
      <c r="C92" s="28" t="s">
        <v>492</v>
      </c>
      <c r="D92" s="28" t="s">
        <v>493</v>
      </c>
      <c r="E92" s="34" t="s">
        <v>1080</v>
      </c>
      <c r="G92"/>
      <c r="H92"/>
      <c r="I92"/>
      <c r="J92"/>
      <c r="K92"/>
      <c r="Q92" s="46"/>
    </row>
    <row r="93" spans="1:17" s="28" customFormat="1" x14ac:dyDescent="0.25">
      <c r="A93" s="28" t="s">
        <v>172</v>
      </c>
      <c r="B93" s="28" t="s">
        <v>1817</v>
      </c>
      <c r="C93" s="28" t="s">
        <v>492</v>
      </c>
      <c r="D93" s="28" t="s">
        <v>1817</v>
      </c>
      <c r="E93" s="34" t="s">
        <v>1080</v>
      </c>
      <c r="G93"/>
      <c r="H93"/>
      <c r="I93"/>
      <c r="J93"/>
      <c r="K93"/>
      <c r="Q93" s="46"/>
    </row>
    <row r="94" spans="1:17" s="28" customFormat="1" x14ac:dyDescent="0.25">
      <c r="A94" s="28" t="s">
        <v>19</v>
      </c>
      <c r="B94" s="28" t="s">
        <v>177</v>
      </c>
      <c r="C94" s="28" t="s">
        <v>251</v>
      </c>
      <c r="D94" s="28" t="s">
        <v>506</v>
      </c>
      <c r="E94" s="34" t="s">
        <v>57</v>
      </c>
      <c r="G94"/>
      <c r="H94"/>
      <c r="I94"/>
      <c r="J94"/>
      <c r="K94"/>
      <c r="Q94" s="46"/>
    </row>
    <row r="95" spans="1:17" s="28" customFormat="1" x14ac:dyDescent="0.25">
      <c r="A95" s="28" t="s">
        <v>19</v>
      </c>
      <c r="B95" s="28" t="s">
        <v>177</v>
      </c>
      <c r="C95" s="28" t="s">
        <v>308</v>
      </c>
      <c r="D95" s="28" t="s">
        <v>508</v>
      </c>
      <c r="E95" s="34" t="s">
        <v>1081</v>
      </c>
      <c r="G95"/>
      <c r="H95"/>
      <c r="I95"/>
      <c r="J95"/>
      <c r="K95"/>
      <c r="Q95" s="46"/>
    </row>
    <row r="96" spans="1:17" s="28" customFormat="1" x14ac:dyDescent="0.25">
      <c r="A96" s="28" t="s">
        <v>19</v>
      </c>
      <c r="B96" s="28" t="s">
        <v>177</v>
      </c>
      <c r="C96" s="28" t="s">
        <v>308</v>
      </c>
      <c r="D96" s="28" t="s">
        <v>508</v>
      </c>
      <c r="E96" s="34" t="s">
        <v>1088</v>
      </c>
      <c r="G96"/>
      <c r="H96"/>
      <c r="I96"/>
      <c r="J96"/>
      <c r="K96"/>
      <c r="Q96" s="46"/>
    </row>
    <row r="97" spans="1:17" s="28" customFormat="1" x14ac:dyDescent="0.25">
      <c r="A97" s="28" t="s">
        <v>19</v>
      </c>
      <c r="B97" s="28" t="s">
        <v>177</v>
      </c>
      <c r="C97" s="28" t="s">
        <v>308</v>
      </c>
      <c r="D97" s="28" t="s">
        <v>508</v>
      </c>
      <c r="E97" s="34" t="s">
        <v>1140</v>
      </c>
      <c r="G97"/>
      <c r="H97"/>
      <c r="I97"/>
      <c r="J97"/>
      <c r="K97"/>
      <c r="Q97" s="46"/>
    </row>
    <row r="98" spans="1:17" s="28" customFormat="1" x14ac:dyDescent="0.25">
      <c r="A98" s="28" t="s">
        <v>19</v>
      </c>
      <c r="B98" s="28" t="s">
        <v>177</v>
      </c>
      <c r="C98" s="28" t="s">
        <v>308</v>
      </c>
      <c r="D98" s="28" t="s">
        <v>508</v>
      </c>
      <c r="E98" s="34" t="s">
        <v>52</v>
      </c>
      <c r="G98"/>
      <c r="H98"/>
      <c r="I98"/>
      <c r="J98"/>
      <c r="K98"/>
      <c r="Q98" s="46"/>
    </row>
    <row r="99" spans="1:17" s="28" customFormat="1" x14ac:dyDescent="0.25">
      <c r="A99" s="28" t="s">
        <v>19</v>
      </c>
      <c r="B99" s="28" t="s">
        <v>177</v>
      </c>
      <c r="C99" s="28" t="s">
        <v>308</v>
      </c>
      <c r="D99" s="28" t="s">
        <v>508</v>
      </c>
      <c r="E99" s="34" t="s">
        <v>43</v>
      </c>
      <c r="G99"/>
      <c r="H99"/>
      <c r="I99"/>
      <c r="J99"/>
      <c r="K99"/>
      <c r="Q99" s="46"/>
    </row>
    <row r="100" spans="1:17" s="28" customFormat="1" x14ac:dyDescent="0.25">
      <c r="A100" s="28" t="s">
        <v>19</v>
      </c>
      <c r="B100" s="28" t="s">
        <v>177</v>
      </c>
      <c r="C100" s="28" t="s">
        <v>1003</v>
      </c>
      <c r="D100" s="28" t="s">
        <v>1794</v>
      </c>
      <c r="E100" s="34" t="s">
        <v>64</v>
      </c>
      <c r="Q100" s="46"/>
    </row>
    <row r="101" spans="1:17" s="28" customFormat="1" x14ac:dyDescent="0.25">
      <c r="A101" s="28" t="s">
        <v>19</v>
      </c>
      <c r="B101" s="28" t="s">
        <v>177</v>
      </c>
      <c r="C101" s="28" t="s">
        <v>497</v>
      </c>
      <c r="D101" s="28" t="s">
        <v>510</v>
      </c>
      <c r="E101" s="34" t="s">
        <v>52</v>
      </c>
      <c r="Q101" s="46"/>
    </row>
    <row r="102" spans="1:17" s="28" customFormat="1" x14ac:dyDescent="0.25">
      <c r="A102" s="28" t="s">
        <v>19</v>
      </c>
      <c r="B102" s="28" t="s">
        <v>177</v>
      </c>
      <c r="C102" s="28" t="s">
        <v>497</v>
      </c>
      <c r="D102" s="28" t="s">
        <v>510</v>
      </c>
      <c r="E102" s="34" t="s">
        <v>54</v>
      </c>
      <c r="Q102" s="46"/>
    </row>
    <row r="103" spans="1:17" s="28" customFormat="1" x14ac:dyDescent="0.25">
      <c r="A103" s="28" t="s">
        <v>19</v>
      </c>
      <c r="B103" s="28" t="s">
        <v>177</v>
      </c>
      <c r="C103" s="28" t="s">
        <v>497</v>
      </c>
      <c r="D103" s="28" t="s">
        <v>510</v>
      </c>
      <c r="E103" s="34" t="s">
        <v>111</v>
      </c>
      <c r="Q103" s="46"/>
    </row>
    <row r="104" spans="1:17" s="28" customFormat="1" x14ac:dyDescent="0.25">
      <c r="A104" s="28" t="s">
        <v>19</v>
      </c>
      <c r="B104" s="28" t="s">
        <v>177</v>
      </c>
      <c r="C104" s="28" t="s">
        <v>497</v>
      </c>
      <c r="D104" s="28" t="s">
        <v>510</v>
      </c>
      <c r="E104" s="34" t="s">
        <v>112</v>
      </c>
      <c r="Q104" s="46"/>
    </row>
    <row r="105" spans="1:17" s="28" customFormat="1" x14ac:dyDescent="0.25">
      <c r="A105" s="28" t="s">
        <v>19</v>
      </c>
      <c r="B105" s="28" t="s">
        <v>177</v>
      </c>
      <c r="C105" s="28" t="s">
        <v>593</v>
      </c>
      <c r="D105" s="28" t="s">
        <v>1794</v>
      </c>
      <c r="E105" s="34" t="s">
        <v>64</v>
      </c>
      <c r="Q105" s="46"/>
    </row>
    <row r="106" spans="1:17" s="28" customFormat="1" x14ac:dyDescent="0.25">
      <c r="A106" s="28" t="s">
        <v>19</v>
      </c>
      <c r="B106" s="28" t="s">
        <v>177</v>
      </c>
      <c r="C106" s="28" t="s">
        <v>1104</v>
      </c>
      <c r="D106" s="28" t="s">
        <v>1794</v>
      </c>
      <c r="E106" s="34" t="s">
        <v>111</v>
      </c>
      <c r="Q106" s="46"/>
    </row>
    <row r="107" spans="1:17" s="28" customFormat="1" x14ac:dyDescent="0.25">
      <c r="A107" s="28" t="s">
        <v>19</v>
      </c>
      <c r="B107" s="28" t="s">
        <v>177</v>
      </c>
      <c r="C107" s="28" t="s">
        <v>498</v>
      </c>
      <c r="D107" s="28" t="s">
        <v>1794</v>
      </c>
      <c r="E107" s="34" t="s">
        <v>64</v>
      </c>
      <c r="Q107" s="46"/>
    </row>
    <row r="108" spans="1:17" s="28" customFormat="1" x14ac:dyDescent="0.25">
      <c r="A108" s="28" t="s">
        <v>19</v>
      </c>
      <c r="B108" s="28" t="s">
        <v>177</v>
      </c>
      <c r="C108" s="28" t="s">
        <v>515</v>
      </c>
      <c r="D108" s="28" t="s">
        <v>516</v>
      </c>
      <c r="E108" s="34" t="s">
        <v>1088</v>
      </c>
      <c r="Q108" s="46"/>
    </row>
    <row r="109" spans="1:17" s="28" customFormat="1" x14ac:dyDescent="0.25">
      <c r="A109" s="28" t="s">
        <v>19</v>
      </c>
      <c r="B109" s="28" t="s">
        <v>177</v>
      </c>
      <c r="C109" s="28" t="s">
        <v>515</v>
      </c>
      <c r="D109" s="28" t="s">
        <v>516</v>
      </c>
      <c r="E109" s="34" t="s">
        <v>52</v>
      </c>
      <c r="Q109" s="46"/>
    </row>
    <row r="110" spans="1:17" s="28" customFormat="1" x14ac:dyDescent="0.25">
      <c r="A110" s="28" t="s">
        <v>19</v>
      </c>
      <c r="B110" s="28" t="s">
        <v>177</v>
      </c>
      <c r="C110" s="28" t="s">
        <v>518</v>
      </c>
      <c r="D110" s="28" t="s">
        <v>519</v>
      </c>
      <c r="E110" s="34" t="s">
        <v>1088</v>
      </c>
      <c r="Q110" s="46"/>
    </row>
    <row r="111" spans="1:17" s="28" customFormat="1" x14ac:dyDescent="0.25">
      <c r="A111" s="28" t="s">
        <v>19</v>
      </c>
      <c r="B111" s="28" t="s">
        <v>177</v>
      </c>
      <c r="C111" s="28" t="s">
        <v>518</v>
      </c>
      <c r="D111" s="28" t="s">
        <v>519</v>
      </c>
      <c r="E111" s="34" t="s">
        <v>1125</v>
      </c>
      <c r="Q111" s="46"/>
    </row>
    <row r="112" spans="1:17" s="28" customFormat="1" x14ac:dyDescent="0.25">
      <c r="A112" s="28" t="s">
        <v>19</v>
      </c>
      <c r="B112" s="28" t="s">
        <v>177</v>
      </c>
      <c r="C112" s="28" t="s">
        <v>518</v>
      </c>
      <c r="D112" s="28" t="s">
        <v>519</v>
      </c>
      <c r="E112" s="34" t="s">
        <v>114</v>
      </c>
      <c r="Q112" s="46"/>
    </row>
    <row r="113" spans="1:17" s="28" customFormat="1" x14ac:dyDescent="0.25">
      <c r="A113" s="28" t="s">
        <v>19</v>
      </c>
      <c r="B113" s="28" t="s">
        <v>177</v>
      </c>
      <c r="C113" s="28" t="s">
        <v>521</v>
      </c>
      <c r="D113" s="28" t="s">
        <v>522</v>
      </c>
      <c r="E113" s="34" t="s">
        <v>1088</v>
      </c>
      <c r="Q113" s="46"/>
    </row>
    <row r="114" spans="1:17" s="28" customFormat="1" x14ac:dyDescent="0.25">
      <c r="A114" s="28" t="s">
        <v>19</v>
      </c>
      <c r="B114" s="28" t="s">
        <v>177</v>
      </c>
      <c r="C114" s="28" t="s">
        <v>521</v>
      </c>
      <c r="D114" s="28" t="s">
        <v>522</v>
      </c>
      <c r="E114" s="34" t="s">
        <v>52</v>
      </c>
      <c r="Q114" s="46"/>
    </row>
    <row r="115" spans="1:17" s="28" customFormat="1" x14ac:dyDescent="0.25">
      <c r="A115" s="28" t="s">
        <v>19</v>
      </c>
      <c r="B115" s="28" t="s">
        <v>177</v>
      </c>
      <c r="C115" s="28" t="s">
        <v>521</v>
      </c>
      <c r="D115" s="28" t="s">
        <v>522</v>
      </c>
      <c r="E115" s="34" t="s">
        <v>111</v>
      </c>
      <c r="Q115" s="46"/>
    </row>
    <row r="116" spans="1:17" s="28" customFormat="1" x14ac:dyDescent="0.25">
      <c r="A116" s="28" t="s">
        <v>19</v>
      </c>
      <c r="B116" s="28" t="s">
        <v>177</v>
      </c>
      <c r="C116" s="28" t="s">
        <v>521</v>
      </c>
      <c r="D116" s="28" t="s">
        <v>522</v>
      </c>
      <c r="E116" s="34" t="s">
        <v>1125</v>
      </c>
      <c r="Q116" s="46"/>
    </row>
    <row r="117" spans="1:17" s="28" customFormat="1" x14ac:dyDescent="0.25">
      <c r="A117" s="28" t="s">
        <v>19</v>
      </c>
      <c r="B117" s="28" t="s">
        <v>177</v>
      </c>
      <c r="C117" s="28" t="s">
        <v>971</v>
      </c>
      <c r="D117" s="28" t="s">
        <v>1794</v>
      </c>
      <c r="E117" s="34" t="s">
        <v>64</v>
      </c>
      <c r="Q117" s="46"/>
    </row>
    <row r="118" spans="1:17" s="28" customFormat="1" x14ac:dyDescent="0.25">
      <c r="A118" s="28" t="s">
        <v>19</v>
      </c>
      <c r="B118" s="28" t="s">
        <v>177</v>
      </c>
      <c r="C118" s="28" t="s">
        <v>595</v>
      </c>
      <c r="D118" s="28" t="s">
        <v>1794</v>
      </c>
      <c r="E118" s="34" t="s">
        <v>64</v>
      </c>
      <c r="Q118" s="46"/>
    </row>
    <row r="119" spans="1:17" s="28" customFormat="1" x14ac:dyDescent="0.25">
      <c r="A119" s="28" t="s">
        <v>19</v>
      </c>
      <c r="B119" s="28" t="s">
        <v>177</v>
      </c>
      <c r="C119" s="28" t="s">
        <v>1122</v>
      </c>
      <c r="D119" s="28" t="s">
        <v>1794</v>
      </c>
      <c r="E119" s="34" t="s">
        <v>64</v>
      </c>
      <c r="Q119" s="46"/>
    </row>
    <row r="120" spans="1:17" s="28" customFormat="1" x14ac:dyDescent="0.25">
      <c r="A120" s="28" t="s">
        <v>19</v>
      </c>
      <c r="B120" s="28" t="s">
        <v>177</v>
      </c>
      <c r="C120" s="28" t="s">
        <v>1121</v>
      </c>
      <c r="D120" s="28" t="s">
        <v>1794</v>
      </c>
      <c r="E120" s="34" t="s">
        <v>64</v>
      </c>
      <c r="Q120" s="46"/>
    </row>
    <row r="121" spans="1:17" s="28" customFormat="1" x14ac:dyDescent="0.25">
      <c r="A121" s="28" t="s">
        <v>19</v>
      </c>
      <c r="B121" s="28" t="s">
        <v>177</v>
      </c>
      <c r="C121" s="28" t="s">
        <v>524</v>
      </c>
      <c r="D121" s="28" t="s">
        <v>525</v>
      </c>
      <c r="E121" s="34" t="s">
        <v>114</v>
      </c>
      <c r="Q121" s="46"/>
    </row>
    <row r="122" spans="1:17" s="28" customFormat="1" x14ac:dyDescent="0.25">
      <c r="A122" s="28" t="s">
        <v>19</v>
      </c>
      <c r="B122" s="28" t="s">
        <v>177</v>
      </c>
      <c r="C122" s="28" t="s">
        <v>524</v>
      </c>
      <c r="D122" s="28" t="s">
        <v>525</v>
      </c>
      <c r="E122" s="34" t="s">
        <v>1080</v>
      </c>
      <c r="Q122" s="46"/>
    </row>
    <row r="123" spans="1:17" s="28" customFormat="1" x14ac:dyDescent="0.25">
      <c r="A123" s="28" t="s">
        <v>19</v>
      </c>
      <c r="B123" s="28" t="s">
        <v>177</v>
      </c>
      <c r="C123" s="28" t="s">
        <v>527</v>
      </c>
      <c r="D123" s="28" t="s">
        <v>528</v>
      </c>
      <c r="E123" s="34" t="s">
        <v>1088</v>
      </c>
      <c r="Q123" s="46"/>
    </row>
    <row r="124" spans="1:17" s="28" customFormat="1" x14ac:dyDescent="0.25">
      <c r="A124" s="28" t="s">
        <v>19</v>
      </c>
      <c r="B124" s="28" t="s">
        <v>177</v>
      </c>
      <c r="C124" s="28" t="s">
        <v>527</v>
      </c>
      <c r="D124" s="28" t="s">
        <v>528</v>
      </c>
      <c r="E124" s="34" t="s">
        <v>111</v>
      </c>
      <c r="Q124" s="46"/>
    </row>
    <row r="125" spans="1:17" s="28" customFormat="1" x14ac:dyDescent="0.25">
      <c r="A125" s="28" t="s">
        <v>19</v>
      </c>
      <c r="B125" s="28" t="s">
        <v>177</v>
      </c>
      <c r="C125" s="28" t="s">
        <v>527</v>
      </c>
      <c r="D125" s="28" t="s">
        <v>528</v>
      </c>
      <c r="E125" s="34" t="s">
        <v>1125</v>
      </c>
      <c r="Q125" s="46"/>
    </row>
    <row r="126" spans="1:17" s="28" customFormat="1" x14ac:dyDescent="0.25">
      <c r="A126" s="28" t="s">
        <v>19</v>
      </c>
      <c r="B126" s="28" t="s">
        <v>177</v>
      </c>
      <c r="C126" s="28" t="s">
        <v>20</v>
      </c>
      <c r="D126" s="28" t="s">
        <v>530</v>
      </c>
      <c r="E126" s="34" t="s">
        <v>14</v>
      </c>
      <c r="Q126" s="46"/>
    </row>
    <row r="127" spans="1:17" s="28" customFormat="1" x14ac:dyDescent="0.25">
      <c r="A127" s="28" t="s">
        <v>19</v>
      </c>
      <c r="B127" s="28" t="s">
        <v>177</v>
      </c>
      <c r="C127" s="28" t="s">
        <v>20</v>
      </c>
      <c r="D127" s="28" t="s">
        <v>530</v>
      </c>
      <c r="E127" s="34" t="s">
        <v>1081</v>
      </c>
      <c r="Q127" s="46"/>
    </row>
    <row r="128" spans="1:17" s="28" customFormat="1" x14ac:dyDescent="0.25">
      <c r="A128" s="28" t="s">
        <v>19</v>
      </c>
      <c r="B128" s="28" t="s">
        <v>177</v>
      </c>
      <c r="C128" s="28" t="s">
        <v>20</v>
      </c>
      <c r="D128" s="28" t="s">
        <v>530</v>
      </c>
      <c r="E128" s="34" t="s">
        <v>1088</v>
      </c>
      <c r="Q128" s="46"/>
    </row>
    <row r="129" spans="1:17" s="28" customFormat="1" x14ac:dyDescent="0.25">
      <c r="A129" s="28" t="s">
        <v>19</v>
      </c>
      <c r="B129" s="28" t="s">
        <v>177</v>
      </c>
      <c r="C129" s="28" t="s">
        <v>20</v>
      </c>
      <c r="D129" s="28" t="s">
        <v>530</v>
      </c>
      <c r="E129" s="34" t="s">
        <v>52</v>
      </c>
      <c r="Q129" s="46"/>
    </row>
    <row r="130" spans="1:17" s="28" customFormat="1" x14ac:dyDescent="0.25">
      <c r="A130" s="28" t="s">
        <v>19</v>
      </c>
      <c r="B130" s="28" t="s">
        <v>177</v>
      </c>
      <c r="C130" s="28" t="s">
        <v>20</v>
      </c>
      <c r="D130" s="28" t="s">
        <v>530</v>
      </c>
      <c r="E130" s="34" t="s">
        <v>54</v>
      </c>
      <c r="Q130" s="46"/>
    </row>
    <row r="131" spans="1:17" s="28" customFormat="1" x14ac:dyDescent="0.25">
      <c r="A131" s="28" t="s">
        <v>19</v>
      </c>
      <c r="B131" s="28" t="s">
        <v>177</v>
      </c>
      <c r="C131" s="28" t="s">
        <v>20</v>
      </c>
      <c r="D131" s="28" t="s">
        <v>530</v>
      </c>
      <c r="E131" s="34" t="s">
        <v>1156</v>
      </c>
      <c r="Q131" s="46"/>
    </row>
    <row r="132" spans="1:17" s="28" customFormat="1" x14ac:dyDescent="0.25">
      <c r="A132" s="28" t="s">
        <v>19</v>
      </c>
      <c r="B132" s="28" t="s">
        <v>177</v>
      </c>
      <c r="C132" s="28" t="s">
        <v>20</v>
      </c>
      <c r="D132" s="28" t="s">
        <v>530</v>
      </c>
      <c r="E132" s="34" t="s">
        <v>111</v>
      </c>
      <c r="Q132" s="46"/>
    </row>
    <row r="133" spans="1:17" s="28" customFormat="1" x14ac:dyDescent="0.25">
      <c r="A133" s="28" t="s">
        <v>19</v>
      </c>
      <c r="B133" s="28" t="s">
        <v>177</v>
      </c>
      <c r="C133" s="28" t="s">
        <v>20</v>
      </c>
      <c r="D133" s="28" t="s">
        <v>530</v>
      </c>
      <c r="E133" s="34" t="s">
        <v>114</v>
      </c>
      <c r="Q133" s="46"/>
    </row>
    <row r="134" spans="1:17" s="28" customFormat="1" x14ac:dyDescent="0.25">
      <c r="A134" s="28" t="s">
        <v>19</v>
      </c>
      <c r="B134" s="28" t="s">
        <v>177</v>
      </c>
      <c r="C134" s="28" t="s">
        <v>20</v>
      </c>
      <c r="D134" s="28" t="s">
        <v>530</v>
      </c>
      <c r="E134" s="34" t="s">
        <v>1126</v>
      </c>
      <c r="Q134" s="46"/>
    </row>
    <row r="135" spans="1:17" s="28" customFormat="1" x14ac:dyDescent="0.25">
      <c r="A135" s="28" t="s">
        <v>19</v>
      </c>
      <c r="B135" s="28" t="s">
        <v>177</v>
      </c>
      <c r="C135" s="28" t="s">
        <v>20</v>
      </c>
      <c r="D135" s="28" t="s">
        <v>530</v>
      </c>
      <c r="E135" s="34" t="s">
        <v>1080</v>
      </c>
      <c r="Q135" s="46"/>
    </row>
    <row r="136" spans="1:17" s="28" customFormat="1" x14ac:dyDescent="0.25">
      <c r="A136" s="28" t="s">
        <v>19</v>
      </c>
      <c r="B136" s="28" t="s">
        <v>177</v>
      </c>
      <c r="C136" s="28" t="s">
        <v>1098</v>
      </c>
      <c r="D136" s="28" t="s">
        <v>1794</v>
      </c>
      <c r="E136" s="34" t="s">
        <v>111</v>
      </c>
      <c r="Q136" s="46"/>
    </row>
    <row r="137" spans="1:17" s="28" customFormat="1" x14ac:dyDescent="0.25">
      <c r="A137" s="28" t="s">
        <v>19</v>
      </c>
      <c r="B137" s="28" t="s">
        <v>177</v>
      </c>
      <c r="C137" s="28" t="s">
        <v>21</v>
      </c>
      <c r="D137" s="28" t="s">
        <v>532</v>
      </c>
      <c r="E137" s="34" t="s">
        <v>1081</v>
      </c>
      <c r="Q137" s="46"/>
    </row>
    <row r="138" spans="1:17" s="28" customFormat="1" x14ac:dyDescent="0.25">
      <c r="A138" s="28" t="s">
        <v>19</v>
      </c>
      <c r="B138" s="28" t="s">
        <v>177</v>
      </c>
      <c r="C138" s="28" t="s">
        <v>21</v>
      </c>
      <c r="D138" s="28" t="s">
        <v>532</v>
      </c>
      <c r="E138" s="34" t="s">
        <v>52</v>
      </c>
      <c r="Q138" s="46"/>
    </row>
    <row r="139" spans="1:17" s="28" customFormat="1" x14ac:dyDescent="0.25">
      <c r="A139" s="28" t="s">
        <v>19</v>
      </c>
      <c r="B139" s="28" t="s">
        <v>177</v>
      </c>
      <c r="C139" s="28" t="s">
        <v>21</v>
      </c>
      <c r="D139" s="28" t="s">
        <v>532</v>
      </c>
      <c r="E139" s="34" t="s">
        <v>54</v>
      </c>
      <c r="Q139" s="46"/>
    </row>
    <row r="140" spans="1:17" s="28" customFormat="1" x14ac:dyDescent="0.25">
      <c r="A140" s="28" t="s">
        <v>19</v>
      </c>
      <c r="B140" s="28" t="s">
        <v>177</v>
      </c>
      <c r="C140" s="28" t="s">
        <v>21</v>
      </c>
      <c r="D140" s="28" t="s">
        <v>532</v>
      </c>
      <c r="E140" s="34" t="s">
        <v>114</v>
      </c>
      <c r="Q140" s="46"/>
    </row>
    <row r="141" spans="1:17" s="28" customFormat="1" x14ac:dyDescent="0.25">
      <c r="A141" s="28" t="s">
        <v>19</v>
      </c>
      <c r="B141" s="28" t="s">
        <v>177</v>
      </c>
      <c r="C141" s="28" t="s">
        <v>534</v>
      </c>
      <c r="D141" s="28" t="s">
        <v>535</v>
      </c>
      <c r="E141" s="34" t="s">
        <v>1088</v>
      </c>
      <c r="Q141" s="46"/>
    </row>
    <row r="142" spans="1:17" s="28" customFormat="1" x14ac:dyDescent="0.25">
      <c r="A142" s="28" t="s">
        <v>19</v>
      </c>
      <c r="B142" s="28" t="s">
        <v>177</v>
      </c>
      <c r="C142" s="28" t="s">
        <v>534</v>
      </c>
      <c r="D142" s="28" t="s">
        <v>535</v>
      </c>
      <c r="E142" s="34" t="s">
        <v>111</v>
      </c>
      <c r="Q142" s="46"/>
    </row>
    <row r="143" spans="1:17" s="28" customFormat="1" x14ac:dyDescent="0.25">
      <c r="A143" s="28" t="s">
        <v>19</v>
      </c>
      <c r="B143" s="28" t="s">
        <v>177</v>
      </c>
      <c r="C143" s="28" t="s">
        <v>534</v>
      </c>
      <c r="D143" s="28" t="s">
        <v>535</v>
      </c>
      <c r="E143" s="34" t="s">
        <v>1125</v>
      </c>
      <c r="Q143" s="46"/>
    </row>
    <row r="144" spans="1:17" s="28" customFormat="1" x14ac:dyDescent="0.25">
      <c r="A144" s="28" t="s">
        <v>19</v>
      </c>
      <c r="B144" s="28" t="s">
        <v>177</v>
      </c>
      <c r="C144" s="28" t="s">
        <v>534</v>
      </c>
      <c r="D144" s="28" t="s">
        <v>535</v>
      </c>
      <c r="E144" s="34" t="s">
        <v>114</v>
      </c>
      <c r="Q144" s="46"/>
    </row>
    <row r="145" spans="1:17" s="28" customFormat="1" x14ac:dyDescent="0.25">
      <c r="A145" s="28" t="s">
        <v>19</v>
      </c>
      <c r="B145" s="28" t="s">
        <v>177</v>
      </c>
      <c r="C145" s="28" t="s">
        <v>534</v>
      </c>
      <c r="D145" s="28" t="s">
        <v>535</v>
      </c>
      <c r="E145" s="34" t="s">
        <v>1126</v>
      </c>
      <c r="Q145" s="46"/>
    </row>
    <row r="146" spans="1:17" s="28" customFormat="1" x14ac:dyDescent="0.25">
      <c r="A146" s="28" t="s">
        <v>19</v>
      </c>
      <c r="B146" s="28" t="s">
        <v>177</v>
      </c>
      <c r="C146" s="28" t="s">
        <v>537</v>
      </c>
      <c r="D146" s="28" t="s">
        <v>538</v>
      </c>
      <c r="E146" s="34" t="s">
        <v>1088</v>
      </c>
      <c r="Q146" s="46"/>
    </row>
    <row r="147" spans="1:17" s="28" customFormat="1" x14ac:dyDescent="0.25">
      <c r="A147" s="28" t="s">
        <v>19</v>
      </c>
      <c r="B147" s="28" t="s">
        <v>177</v>
      </c>
      <c r="C147" s="28" t="s">
        <v>537</v>
      </c>
      <c r="D147" s="28" t="s">
        <v>538</v>
      </c>
      <c r="E147" s="34" t="s">
        <v>52</v>
      </c>
      <c r="Q147" s="46"/>
    </row>
    <row r="148" spans="1:17" s="28" customFormat="1" x14ac:dyDescent="0.25">
      <c r="A148" s="28" t="s">
        <v>19</v>
      </c>
      <c r="B148" s="28" t="s">
        <v>177</v>
      </c>
      <c r="C148" s="28" t="s">
        <v>537</v>
      </c>
      <c r="D148" s="28" t="s">
        <v>538</v>
      </c>
      <c r="E148" s="34" t="s">
        <v>111</v>
      </c>
      <c r="Q148" s="46"/>
    </row>
    <row r="149" spans="1:17" s="28" customFormat="1" x14ac:dyDescent="0.25">
      <c r="A149" s="28" t="s">
        <v>19</v>
      </c>
      <c r="B149" s="28" t="s">
        <v>177</v>
      </c>
      <c r="C149" s="28" t="s">
        <v>537</v>
      </c>
      <c r="D149" s="28" t="s">
        <v>538</v>
      </c>
      <c r="E149" s="34" t="s">
        <v>1125</v>
      </c>
      <c r="Q149" s="46"/>
    </row>
    <row r="150" spans="1:17" s="28" customFormat="1" x14ac:dyDescent="0.25">
      <c r="A150" s="28" t="s">
        <v>19</v>
      </c>
      <c r="B150" s="28" t="s">
        <v>177</v>
      </c>
      <c r="C150" s="28" t="s">
        <v>1123</v>
      </c>
      <c r="D150" s="28" t="s">
        <v>1794</v>
      </c>
      <c r="E150" s="34" t="s">
        <v>64</v>
      </c>
      <c r="Q150" s="46"/>
    </row>
    <row r="151" spans="1:17" s="28" customFormat="1" x14ac:dyDescent="0.25">
      <c r="A151" s="28" t="s">
        <v>19</v>
      </c>
      <c r="B151" s="28" t="s">
        <v>177</v>
      </c>
      <c r="C151" s="28" t="s">
        <v>540</v>
      </c>
      <c r="D151" s="28" t="s">
        <v>541</v>
      </c>
      <c r="E151" s="34" t="s">
        <v>1081</v>
      </c>
      <c r="Q151" s="46"/>
    </row>
    <row r="152" spans="1:17" s="28" customFormat="1" x14ac:dyDescent="0.25">
      <c r="A152" s="28" t="s">
        <v>19</v>
      </c>
      <c r="B152" s="28" t="s">
        <v>177</v>
      </c>
      <c r="C152" s="28" t="s">
        <v>540</v>
      </c>
      <c r="D152" s="28" t="s">
        <v>541</v>
      </c>
      <c r="E152" s="34" t="s">
        <v>1088</v>
      </c>
      <c r="Q152" s="46"/>
    </row>
    <row r="153" spans="1:17" s="28" customFormat="1" x14ac:dyDescent="0.25">
      <c r="A153" s="28" t="s">
        <v>19</v>
      </c>
      <c r="B153" s="28" t="s">
        <v>177</v>
      </c>
      <c r="C153" s="28" t="s">
        <v>540</v>
      </c>
      <c r="D153" s="28" t="s">
        <v>541</v>
      </c>
      <c r="E153" s="34" t="s">
        <v>52</v>
      </c>
      <c r="Q153" s="46"/>
    </row>
    <row r="154" spans="1:17" s="28" customFormat="1" x14ac:dyDescent="0.25">
      <c r="A154" s="28" t="s">
        <v>19</v>
      </c>
      <c r="B154" s="28" t="s">
        <v>177</v>
      </c>
      <c r="C154" s="28" t="s">
        <v>540</v>
      </c>
      <c r="D154" s="28" t="s">
        <v>541</v>
      </c>
      <c r="E154" s="34" t="s">
        <v>111</v>
      </c>
      <c r="Q154" s="46"/>
    </row>
    <row r="155" spans="1:17" s="28" customFormat="1" x14ac:dyDescent="0.25">
      <c r="A155" s="28" t="s">
        <v>19</v>
      </c>
      <c r="B155" s="28" t="s">
        <v>177</v>
      </c>
      <c r="C155" s="28" t="s">
        <v>540</v>
      </c>
      <c r="D155" s="28" t="s">
        <v>541</v>
      </c>
      <c r="E155" s="34" t="s">
        <v>1125</v>
      </c>
      <c r="Q155" s="46"/>
    </row>
    <row r="156" spans="1:17" s="28" customFormat="1" x14ac:dyDescent="0.25">
      <c r="A156" s="28" t="s">
        <v>19</v>
      </c>
      <c r="B156" s="28" t="s">
        <v>177</v>
      </c>
      <c r="C156" s="28" t="s">
        <v>540</v>
      </c>
      <c r="D156" s="28" t="s">
        <v>541</v>
      </c>
      <c r="E156" s="34" t="s">
        <v>1126</v>
      </c>
      <c r="Q156" s="46"/>
    </row>
    <row r="157" spans="1:17" s="28" customFormat="1" x14ac:dyDescent="0.25">
      <c r="A157" s="28" t="s">
        <v>19</v>
      </c>
      <c r="B157" s="28" t="s">
        <v>177</v>
      </c>
      <c r="C157" s="28" t="s">
        <v>680</v>
      </c>
      <c r="D157" s="28" t="s">
        <v>1794</v>
      </c>
      <c r="E157" s="34" t="s">
        <v>64</v>
      </c>
      <c r="Q157" s="46"/>
    </row>
    <row r="158" spans="1:17" s="28" customFormat="1" x14ac:dyDescent="0.25">
      <c r="A158" s="28" t="s">
        <v>19</v>
      </c>
      <c r="B158" s="28" t="s">
        <v>177</v>
      </c>
      <c r="C158" s="28" t="s">
        <v>543</v>
      </c>
      <c r="D158" s="28" t="s">
        <v>544</v>
      </c>
      <c r="E158" s="34" t="s">
        <v>1088</v>
      </c>
      <c r="Q158" s="46"/>
    </row>
    <row r="159" spans="1:17" s="28" customFormat="1" x14ac:dyDescent="0.25">
      <c r="A159" s="28" t="s">
        <v>19</v>
      </c>
      <c r="B159" s="28" t="s">
        <v>177</v>
      </c>
      <c r="C159" s="28" t="s">
        <v>543</v>
      </c>
      <c r="D159" s="28" t="s">
        <v>544</v>
      </c>
      <c r="E159" s="34" t="s">
        <v>52</v>
      </c>
      <c r="Q159" s="46"/>
    </row>
    <row r="160" spans="1:17" s="28" customFormat="1" x14ac:dyDescent="0.25">
      <c r="A160" s="28" t="s">
        <v>19</v>
      </c>
      <c r="B160" s="28" t="s">
        <v>177</v>
      </c>
      <c r="C160" s="28" t="s">
        <v>543</v>
      </c>
      <c r="D160" s="28" t="s">
        <v>544</v>
      </c>
      <c r="E160" s="34" t="s">
        <v>43</v>
      </c>
      <c r="Q160" s="46"/>
    </row>
    <row r="161" spans="1:17" s="28" customFormat="1" x14ac:dyDescent="0.25">
      <c r="A161" s="28" t="s">
        <v>19</v>
      </c>
      <c r="B161" s="28" t="s">
        <v>177</v>
      </c>
      <c r="C161" s="28" t="s">
        <v>543</v>
      </c>
      <c r="D161" s="28" t="s">
        <v>544</v>
      </c>
      <c r="E161" s="34" t="s">
        <v>108</v>
      </c>
      <c r="Q161" s="46"/>
    </row>
    <row r="162" spans="1:17" s="28" customFormat="1" x14ac:dyDescent="0.25">
      <c r="A162" s="28" t="s">
        <v>19</v>
      </c>
      <c r="B162" s="28" t="s">
        <v>177</v>
      </c>
      <c r="C162" s="28" t="s">
        <v>543</v>
      </c>
      <c r="D162" s="28" t="s">
        <v>544</v>
      </c>
      <c r="E162" s="34" t="s">
        <v>1760</v>
      </c>
      <c r="Q162" s="46"/>
    </row>
    <row r="163" spans="1:17" s="28" customFormat="1" x14ac:dyDescent="0.25">
      <c r="A163" s="28" t="s">
        <v>19</v>
      </c>
      <c r="B163" s="28" t="s">
        <v>177</v>
      </c>
      <c r="C163" s="28" t="s">
        <v>546</v>
      </c>
      <c r="D163" s="28" t="s">
        <v>547</v>
      </c>
      <c r="E163" s="34" t="s">
        <v>1080</v>
      </c>
      <c r="Q163" s="46"/>
    </row>
    <row r="164" spans="1:17" s="28" customFormat="1" x14ac:dyDescent="0.25">
      <c r="A164" s="28" t="s">
        <v>19</v>
      </c>
      <c r="B164" s="28" t="s">
        <v>177</v>
      </c>
      <c r="C164" s="28" t="s">
        <v>549</v>
      </c>
      <c r="D164" s="28" t="s">
        <v>550</v>
      </c>
      <c r="E164" s="34" t="s">
        <v>1088</v>
      </c>
      <c r="Q164" s="46"/>
    </row>
    <row r="165" spans="1:17" s="28" customFormat="1" x14ac:dyDescent="0.25">
      <c r="A165" s="28" t="s">
        <v>19</v>
      </c>
      <c r="B165" s="28" t="s">
        <v>177</v>
      </c>
      <c r="C165" s="28" t="s">
        <v>549</v>
      </c>
      <c r="D165" s="28" t="s">
        <v>550</v>
      </c>
      <c r="E165" s="34" t="s">
        <v>96</v>
      </c>
      <c r="Q165" s="46"/>
    </row>
    <row r="166" spans="1:17" s="28" customFormat="1" x14ac:dyDescent="0.25">
      <c r="A166" s="28" t="s">
        <v>19</v>
      </c>
      <c r="B166" s="28" t="s">
        <v>177</v>
      </c>
      <c r="C166" s="28" t="s">
        <v>552</v>
      </c>
      <c r="D166" s="28" t="s">
        <v>553</v>
      </c>
      <c r="E166" s="34" t="s">
        <v>1081</v>
      </c>
      <c r="Q166" s="46"/>
    </row>
    <row r="167" spans="1:17" s="28" customFormat="1" x14ac:dyDescent="0.25">
      <c r="A167" s="28" t="s">
        <v>19</v>
      </c>
      <c r="B167" s="28" t="s">
        <v>177</v>
      </c>
      <c r="C167" s="28" t="s">
        <v>552</v>
      </c>
      <c r="D167" s="28" t="s">
        <v>553</v>
      </c>
      <c r="E167" s="34" t="s">
        <v>1088</v>
      </c>
      <c r="Q167" s="46"/>
    </row>
    <row r="168" spans="1:17" s="28" customFormat="1" x14ac:dyDescent="0.25">
      <c r="A168" s="28" t="s">
        <v>19</v>
      </c>
      <c r="B168" s="28" t="s">
        <v>177</v>
      </c>
      <c r="C168" s="28" t="s">
        <v>552</v>
      </c>
      <c r="D168" s="28" t="s">
        <v>553</v>
      </c>
      <c r="E168" s="34" t="s">
        <v>52</v>
      </c>
      <c r="Q168" s="46"/>
    </row>
    <row r="169" spans="1:17" s="28" customFormat="1" x14ac:dyDescent="0.25">
      <c r="A169" s="28" t="s">
        <v>19</v>
      </c>
      <c r="B169" s="28" t="s">
        <v>177</v>
      </c>
      <c r="C169" s="28" t="s">
        <v>552</v>
      </c>
      <c r="D169" s="28" t="s">
        <v>553</v>
      </c>
      <c r="E169" s="34" t="s">
        <v>108</v>
      </c>
      <c r="Q169" s="46"/>
    </row>
    <row r="170" spans="1:17" s="28" customFormat="1" x14ac:dyDescent="0.25">
      <c r="A170" s="28" t="s">
        <v>19</v>
      </c>
      <c r="B170" s="28" t="s">
        <v>177</v>
      </c>
      <c r="C170" s="28" t="s">
        <v>552</v>
      </c>
      <c r="D170" s="28" t="s">
        <v>553</v>
      </c>
      <c r="E170" s="34" t="s">
        <v>111</v>
      </c>
      <c r="Q170" s="46"/>
    </row>
    <row r="171" spans="1:17" s="28" customFormat="1" x14ac:dyDescent="0.25">
      <c r="A171" s="28" t="s">
        <v>19</v>
      </c>
      <c r="B171" s="28" t="s">
        <v>177</v>
      </c>
      <c r="C171" s="28" t="s">
        <v>552</v>
      </c>
      <c r="D171" s="28" t="s">
        <v>553</v>
      </c>
      <c r="E171" s="34" t="s">
        <v>112</v>
      </c>
      <c r="Q171" s="46"/>
    </row>
    <row r="172" spans="1:17" s="28" customFormat="1" x14ac:dyDescent="0.25">
      <c r="A172" s="28" t="s">
        <v>19</v>
      </c>
      <c r="B172" s="28" t="s">
        <v>177</v>
      </c>
      <c r="C172" s="28" t="s">
        <v>1120</v>
      </c>
      <c r="D172" s="28" t="s">
        <v>1794</v>
      </c>
      <c r="E172" s="34" t="s">
        <v>64</v>
      </c>
      <c r="Q172" s="46"/>
    </row>
    <row r="173" spans="1:17" s="28" customFormat="1" x14ac:dyDescent="0.25">
      <c r="A173" s="28" t="s">
        <v>181</v>
      </c>
      <c r="B173" s="28" t="s">
        <v>182</v>
      </c>
      <c r="C173" s="28" t="s">
        <v>217</v>
      </c>
      <c r="D173" s="28" t="s">
        <v>555</v>
      </c>
      <c r="E173" s="34" t="s">
        <v>1760</v>
      </c>
      <c r="Q173" s="46"/>
    </row>
    <row r="174" spans="1:17" s="28" customFormat="1" x14ac:dyDescent="0.25">
      <c r="A174" s="28" t="s">
        <v>181</v>
      </c>
      <c r="B174" s="28" t="s">
        <v>182</v>
      </c>
      <c r="C174" s="28" t="s">
        <v>339</v>
      </c>
      <c r="D174" s="28" t="s">
        <v>557</v>
      </c>
      <c r="E174" s="34" t="s">
        <v>1156</v>
      </c>
      <c r="Q174" s="46"/>
    </row>
    <row r="175" spans="1:17" s="28" customFormat="1" x14ac:dyDescent="0.25">
      <c r="A175" s="28" t="s">
        <v>181</v>
      </c>
      <c r="B175" s="28" t="s">
        <v>182</v>
      </c>
      <c r="C175" s="28" t="s">
        <v>340</v>
      </c>
      <c r="D175" s="28" t="s">
        <v>1794</v>
      </c>
      <c r="E175" s="34" t="s">
        <v>64</v>
      </c>
      <c r="Q175" s="46"/>
    </row>
    <row r="176" spans="1:17" s="28" customFormat="1" x14ac:dyDescent="0.25">
      <c r="A176" s="28" t="s">
        <v>181</v>
      </c>
      <c r="B176" s="28" t="s">
        <v>182</v>
      </c>
      <c r="C176" s="28" t="s">
        <v>344</v>
      </c>
      <c r="D176" s="28" t="s">
        <v>1794</v>
      </c>
      <c r="E176" s="34" t="s">
        <v>64</v>
      </c>
      <c r="Q176" s="46"/>
    </row>
    <row r="177" spans="1:17" s="28" customFormat="1" x14ac:dyDescent="0.25">
      <c r="A177" s="28" t="s">
        <v>181</v>
      </c>
      <c r="B177" s="28" t="s">
        <v>182</v>
      </c>
      <c r="C177" s="28" t="s">
        <v>348</v>
      </c>
      <c r="D177" s="28" t="s">
        <v>1794</v>
      </c>
      <c r="E177" s="34" t="s">
        <v>64</v>
      </c>
      <c r="Q177" s="46"/>
    </row>
    <row r="178" spans="1:17" s="28" customFormat="1" x14ac:dyDescent="0.25">
      <c r="A178" s="28" t="s">
        <v>181</v>
      </c>
      <c r="B178" s="28" t="s">
        <v>182</v>
      </c>
      <c r="C178" s="28" t="s">
        <v>423</v>
      </c>
      <c r="D178" s="28" t="s">
        <v>559</v>
      </c>
      <c r="E178" s="34" t="s">
        <v>1760</v>
      </c>
      <c r="Q178" s="46"/>
    </row>
    <row r="179" spans="1:17" s="28" customFormat="1" x14ac:dyDescent="0.25">
      <c r="A179" s="28" t="s">
        <v>181</v>
      </c>
      <c r="B179" s="28" t="s">
        <v>182</v>
      </c>
      <c r="C179" s="28" t="s">
        <v>352</v>
      </c>
      <c r="D179" s="28" t="s">
        <v>1794</v>
      </c>
      <c r="E179" s="34" t="s">
        <v>64</v>
      </c>
      <c r="Q179" s="46"/>
    </row>
    <row r="180" spans="1:17" s="28" customFormat="1" x14ac:dyDescent="0.25">
      <c r="A180" s="28" t="s">
        <v>181</v>
      </c>
      <c r="B180" s="28" t="s">
        <v>182</v>
      </c>
      <c r="C180" s="28" t="s">
        <v>356</v>
      </c>
      <c r="D180" s="28" t="s">
        <v>1794</v>
      </c>
      <c r="E180" s="34" t="s">
        <v>64</v>
      </c>
      <c r="Q180" s="46"/>
    </row>
    <row r="181" spans="1:17" s="28" customFormat="1" x14ac:dyDescent="0.25">
      <c r="A181" s="28" t="s">
        <v>181</v>
      </c>
      <c r="B181" s="28" t="s">
        <v>182</v>
      </c>
      <c r="C181" s="28" t="s">
        <v>561</v>
      </c>
      <c r="D181" s="28" t="s">
        <v>562</v>
      </c>
      <c r="E181" s="34" t="s">
        <v>1156</v>
      </c>
      <c r="Q181" s="46"/>
    </row>
    <row r="182" spans="1:17" s="28" customFormat="1" x14ac:dyDescent="0.25">
      <c r="A182" s="28" t="s">
        <v>181</v>
      </c>
      <c r="B182" s="28" t="s">
        <v>182</v>
      </c>
      <c r="C182" s="28" t="s">
        <v>561</v>
      </c>
      <c r="D182" s="28" t="s">
        <v>562</v>
      </c>
      <c r="E182" s="34" t="s">
        <v>1760</v>
      </c>
      <c r="Q182" s="46"/>
    </row>
    <row r="183" spans="1:17" s="28" customFormat="1" x14ac:dyDescent="0.25">
      <c r="A183" s="28" t="s">
        <v>181</v>
      </c>
      <c r="B183" s="28" t="s">
        <v>182</v>
      </c>
      <c r="C183" s="28" t="s">
        <v>567</v>
      </c>
      <c r="D183" s="28" t="s">
        <v>568</v>
      </c>
      <c r="E183" s="34" t="s">
        <v>1156</v>
      </c>
      <c r="Q183" s="46"/>
    </row>
    <row r="184" spans="1:17" s="28" customFormat="1" x14ac:dyDescent="0.25">
      <c r="A184" s="28" t="s">
        <v>181</v>
      </c>
      <c r="B184" s="28" t="s">
        <v>182</v>
      </c>
      <c r="C184" s="28" t="s">
        <v>360</v>
      </c>
      <c r="D184" s="28" t="s">
        <v>1794</v>
      </c>
      <c r="E184" s="34" t="s">
        <v>64</v>
      </c>
      <c r="Q184" s="46"/>
    </row>
    <row r="185" spans="1:17" s="28" customFormat="1" x14ac:dyDescent="0.25">
      <c r="A185" s="28" t="s">
        <v>181</v>
      </c>
      <c r="B185" s="28" t="s">
        <v>182</v>
      </c>
      <c r="C185" s="28" t="s">
        <v>570</v>
      </c>
      <c r="D185" s="28" t="s">
        <v>571</v>
      </c>
      <c r="E185" s="34" t="s">
        <v>1760</v>
      </c>
      <c r="Q185" s="46"/>
    </row>
    <row r="186" spans="1:17" s="28" customFormat="1" x14ac:dyDescent="0.25">
      <c r="A186" s="28" t="s">
        <v>181</v>
      </c>
      <c r="B186" s="28" t="s">
        <v>182</v>
      </c>
      <c r="C186" s="28" t="s">
        <v>364</v>
      </c>
      <c r="D186" s="28" t="s">
        <v>573</v>
      </c>
      <c r="E186" s="34" t="s">
        <v>64</v>
      </c>
      <c r="Q186" s="46"/>
    </row>
    <row r="187" spans="1:17" s="28" customFormat="1" x14ac:dyDescent="0.25">
      <c r="A187" s="28" t="s">
        <v>181</v>
      </c>
      <c r="B187" s="28" t="s">
        <v>182</v>
      </c>
      <c r="C187" s="28" t="s">
        <v>575</v>
      </c>
      <c r="D187" s="28" t="s">
        <v>576</v>
      </c>
      <c r="E187" s="34" t="s">
        <v>1760</v>
      </c>
      <c r="Q187" s="46"/>
    </row>
    <row r="188" spans="1:17" s="28" customFormat="1" x14ac:dyDescent="0.25">
      <c r="A188" s="28" t="s">
        <v>181</v>
      </c>
      <c r="B188" s="28" t="s">
        <v>182</v>
      </c>
      <c r="C188" s="28" t="s">
        <v>368</v>
      </c>
      <c r="D188" s="28" t="s">
        <v>1794</v>
      </c>
      <c r="E188" s="34" t="s">
        <v>64</v>
      </c>
      <c r="Q188" s="46"/>
    </row>
    <row r="189" spans="1:17" s="28" customFormat="1" x14ac:dyDescent="0.25">
      <c r="A189" s="28" t="s">
        <v>181</v>
      </c>
      <c r="B189" s="28" t="s">
        <v>182</v>
      </c>
      <c r="C189" s="28" t="s">
        <v>578</v>
      </c>
      <c r="D189" s="28" t="s">
        <v>579</v>
      </c>
      <c r="E189" s="34" t="s">
        <v>1760</v>
      </c>
      <c r="Q189" s="46"/>
    </row>
    <row r="190" spans="1:17" s="28" customFormat="1" x14ac:dyDescent="0.25">
      <c r="A190" s="28" t="s">
        <v>181</v>
      </c>
      <c r="B190" s="28" t="s">
        <v>182</v>
      </c>
      <c r="C190" s="28" t="s">
        <v>372</v>
      </c>
      <c r="D190" s="28" t="s">
        <v>1794</v>
      </c>
      <c r="E190" s="34" t="s">
        <v>64</v>
      </c>
      <c r="Q190" s="46"/>
    </row>
    <row r="191" spans="1:17" s="28" customFormat="1" ht="15.75" thickBot="1" x14ac:dyDescent="0.3">
      <c r="A191" s="35" t="s">
        <v>1162</v>
      </c>
      <c r="B191" s="35"/>
      <c r="C191" s="35"/>
      <c r="D191" s="35"/>
      <c r="E191" s="36"/>
      <c r="Q191" s="46"/>
    </row>
    <row r="192" spans="1:17" s="28" customFormat="1" x14ac:dyDescent="0.25">
      <c r="A192"/>
      <c r="B192"/>
      <c r="C192"/>
      <c r="D192"/>
      <c r="E192"/>
      <c r="Q192" s="46"/>
    </row>
    <row r="193" spans="1:17" s="28" customFormat="1" x14ac:dyDescent="0.25">
      <c r="A193"/>
      <c r="B193"/>
      <c r="C193"/>
      <c r="D193"/>
      <c r="E193"/>
      <c r="Q193" s="46"/>
    </row>
    <row r="194" spans="1:17" s="28" customFormat="1" x14ac:dyDescent="0.25">
      <c r="A194"/>
      <c r="B194"/>
      <c r="C194"/>
      <c r="D194"/>
      <c r="E194"/>
      <c r="Q194" s="46"/>
    </row>
    <row r="195" spans="1:17" s="28" customFormat="1" x14ac:dyDescent="0.25">
      <c r="A195"/>
      <c r="B195"/>
      <c r="C195"/>
      <c r="D195"/>
      <c r="E195"/>
      <c r="Q195" s="46"/>
    </row>
    <row r="196" spans="1:17" s="28" customFormat="1" x14ac:dyDescent="0.25">
      <c r="A196"/>
      <c r="B196"/>
      <c r="C196"/>
      <c r="D196"/>
      <c r="E196"/>
      <c r="Q196" s="46"/>
    </row>
    <row r="197" spans="1:17" s="28" customFormat="1" x14ac:dyDescent="0.25">
      <c r="A197"/>
      <c r="B197"/>
      <c r="C197"/>
      <c r="D197"/>
      <c r="E197"/>
      <c r="Q197" s="46"/>
    </row>
    <row r="198" spans="1:17" s="28" customFormat="1" x14ac:dyDescent="0.25">
      <c r="A198"/>
      <c r="B198"/>
      <c r="C198"/>
      <c r="D198"/>
      <c r="E198"/>
      <c r="Q198" s="46"/>
    </row>
    <row r="199" spans="1:17" s="28" customFormat="1" x14ac:dyDescent="0.25">
      <c r="A199"/>
      <c r="B199"/>
      <c r="C199"/>
      <c r="D199"/>
      <c r="E199"/>
      <c r="Q199" s="46"/>
    </row>
    <row r="200" spans="1:17" s="28" customFormat="1" x14ac:dyDescent="0.25">
      <c r="A200"/>
      <c r="B200"/>
      <c r="C200"/>
      <c r="D200"/>
      <c r="E200"/>
      <c r="Q200" s="46"/>
    </row>
    <row r="201" spans="1:17" s="28" customFormat="1" x14ac:dyDescent="0.25">
      <c r="A201"/>
      <c r="B201"/>
      <c r="C201"/>
      <c r="D201"/>
      <c r="E201"/>
      <c r="Q201" s="46"/>
    </row>
    <row r="202" spans="1:17" s="28" customFormat="1" x14ac:dyDescent="0.25">
      <c r="A202"/>
      <c r="B202"/>
      <c r="C202"/>
      <c r="D202"/>
      <c r="E202"/>
      <c r="Q202" s="46"/>
    </row>
    <row r="203" spans="1:17" s="28" customFormat="1" x14ac:dyDescent="0.25">
      <c r="A203"/>
      <c r="B203"/>
      <c r="C203"/>
      <c r="D203"/>
      <c r="E203"/>
      <c r="Q203" s="46"/>
    </row>
    <row r="204" spans="1:17" s="28" customFormat="1" x14ac:dyDescent="0.25">
      <c r="A204"/>
      <c r="B204"/>
      <c r="C204"/>
      <c r="D204"/>
      <c r="E204"/>
      <c r="Q204" s="46"/>
    </row>
    <row r="205" spans="1:17" s="28" customFormat="1" x14ac:dyDescent="0.25">
      <c r="A205"/>
      <c r="B205"/>
      <c r="C205"/>
      <c r="D205"/>
      <c r="E205"/>
      <c r="Q205" s="46"/>
    </row>
    <row r="206" spans="1:17" s="28" customFormat="1" x14ac:dyDescent="0.25">
      <c r="A206"/>
      <c r="B206"/>
      <c r="C206"/>
      <c r="D206"/>
      <c r="E206"/>
      <c r="Q206" s="46"/>
    </row>
    <row r="207" spans="1:17" s="28" customFormat="1" ht="15.75" thickBot="1" x14ac:dyDescent="0.3">
      <c r="A207"/>
      <c r="B207"/>
      <c r="C207"/>
      <c r="D207"/>
      <c r="E207"/>
      <c r="Q207" s="46"/>
    </row>
    <row r="208" spans="1:17" s="28" customFormat="1" x14ac:dyDescent="0.25">
      <c r="A208"/>
      <c r="B208"/>
      <c r="C208"/>
      <c r="D208"/>
      <c r="E208"/>
      <c r="Q208" s="46"/>
    </row>
    <row r="209" spans="1:17" s="28" customFormat="1" x14ac:dyDescent="0.25">
      <c r="A209"/>
      <c r="B209"/>
      <c r="C209"/>
      <c r="D209"/>
      <c r="E209"/>
      <c r="Q209" s="46"/>
    </row>
    <row r="210" spans="1:17" s="28" customFormat="1" x14ac:dyDescent="0.25">
      <c r="A210"/>
      <c r="B210"/>
      <c r="C210"/>
      <c r="D210"/>
      <c r="E210"/>
      <c r="Q210" s="46"/>
    </row>
    <row r="211" spans="1:17" s="28" customFormat="1" x14ac:dyDescent="0.25">
      <c r="A211"/>
      <c r="B211"/>
      <c r="C211"/>
      <c r="D211"/>
      <c r="E211"/>
      <c r="Q211" s="46"/>
    </row>
    <row r="212" spans="1:17" s="28" customFormat="1" x14ac:dyDescent="0.25">
      <c r="A212"/>
      <c r="B212"/>
      <c r="C212"/>
      <c r="D212"/>
      <c r="E212"/>
      <c r="Q212" s="46"/>
    </row>
    <row r="213" spans="1:17" s="28" customFormat="1" x14ac:dyDescent="0.25">
      <c r="Q213" s="46"/>
    </row>
    <row r="214" spans="1:17" s="28" customFormat="1" x14ac:dyDescent="0.25">
      <c r="Q214" s="46"/>
    </row>
    <row r="215" spans="1:17" s="28" customFormat="1" x14ac:dyDescent="0.25">
      <c r="Q215" s="46"/>
    </row>
    <row r="216" spans="1:17" s="28" customFormat="1" x14ac:dyDescent="0.25">
      <c r="Q216" s="46"/>
    </row>
    <row r="217" spans="1:17" s="28" customFormat="1" x14ac:dyDescent="0.25">
      <c r="Q217" s="46"/>
    </row>
    <row r="218" spans="1:17" s="28" customFormat="1" x14ac:dyDescent="0.25">
      <c r="Q218" s="46"/>
    </row>
    <row r="219" spans="1:17" s="28" customFormat="1" x14ac:dyDescent="0.25">
      <c r="Q219" s="46"/>
    </row>
    <row r="220" spans="1:17" s="28" customFormat="1" x14ac:dyDescent="0.25">
      <c r="Q220" s="46"/>
    </row>
    <row r="221" spans="1:17" s="28" customFormat="1" x14ac:dyDescent="0.25">
      <c r="Q221" s="46"/>
    </row>
    <row r="222" spans="1:17" s="28" customFormat="1" x14ac:dyDescent="0.25">
      <c r="Q222" s="46"/>
    </row>
    <row r="223" spans="1:17" s="28" customFormat="1" x14ac:dyDescent="0.25">
      <c r="Q223" s="46"/>
    </row>
  </sheetData>
  <mergeCells count="5">
    <mergeCell ref="G3:K3"/>
    <mergeCell ref="A3:F3"/>
    <mergeCell ref="A2:Q2"/>
    <mergeCell ref="M3:Q3"/>
    <mergeCell ref="A1:Q1"/>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2967"/>
  <sheetViews>
    <sheetView topLeftCell="N1" zoomScale="70" zoomScaleNormal="70" zoomScalePageLayoutView="70" workbookViewId="0">
      <pane ySplit="2" topLeftCell="A3" activePane="bottomLeft" state="frozen"/>
      <selection activeCell="C2" sqref="C2"/>
      <selection pane="bottomLeft" activeCell="V20" sqref="V20"/>
    </sheetView>
  </sheetViews>
  <sheetFormatPr defaultColWidth="8.85546875" defaultRowHeight="15" x14ac:dyDescent="0.25"/>
  <cols>
    <col min="1" max="1" width="45" style="84" customWidth="1"/>
    <col min="2" max="2" width="22.42578125" style="84" bestFit="1" customWidth="1"/>
    <col min="3" max="4" width="21.85546875" style="84" customWidth="1"/>
    <col min="5" max="5" width="3.42578125" style="84" customWidth="1"/>
    <col min="6" max="6" width="18.28515625" style="84" bestFit="1" customWidth="1"/>
    <col min="7" max="7" width="3.140625" style="84" bestFit="1" customWidth="1"/>
    <col min="8" max="8" width="28.42578125" style="84" customWidth="1"/>
    <col min="9" max="9" width="4.85546875" style="84" customWidth="1"/>
    <col min="10" max="10" width="35.28515625" style="84" customWidth="1"/>
    <col min="11" max="11" width="3.140625" style="84" customWidth="1"/>
    <col min="12" max="12" width="19.42578125" style="84" customWidth="1"/>
    <col min="13" max="13" width="3.140625" style="84" customWidth="1"/>
    <col min="14" max="14" width="46.140625" style="84" customWidth="1"/>
    <col min="15" max="15" width="72.85546875" style="83" bestFit="1" customWidth="1"/>
    <col min="16" max="16" width="59.140625" style="84" bestFit="1" customWidth="1"/>
    <col min="17" max="17" width="5.28515625" style="84" customWidth="1"/>
    <col min="18" max="18" width="42.140625" style="84" customWidth="1"/>
    <col min="19" max="20" width="32.28515625" style="84" customWidth="1"/>
    <col min="21" max="21" width="7.42578125" style="84" customWidth="1"/>
    <col min="22" max="22" width="39" style="84" customWidth="1"/>
    <col min="23" max="23" width="7.42578125" style="84" customWidth="1"/>
    <col min="24" max="24" width="52.42578125" style="104" customWidth="1"/>
    <col min="25" max="25" width="45.28515625" style="104" customWidth="1"/>
    <col min="26" max="26" width="50.85546875" style="104" bestFit="1" customWidth="1"/>
    <col min="27" max="27" width="8.85546875" style="84"/>
    <col min="28" max="28" width="19.42578125" style="84" bestFit="1" customWidth="1"/>
    <col min="29" max="31" width="8.85546875" style="84"/>
    <col min="32" max="34" width="30.140625" style="84" customWidth="1"/>
    <col min="35" max="35" width="8.85546875" style="84"/>
    <col min="36" max="36" width="20.7109375" style="84" customWidth="1"/>
    <col min="37" max="37" width="19.28515625" style="84" customWidth="1"/>
    <col min="38" max="16384" width="8.85546875" style="84"/>
  </cols>
  <sheetData>
    <row r="1" spans="1:37" s="83" customFormat="1" x14ac:dyDescent="0.25">
      <c r="A1" s="251" t="s">
        <v>0</v>
      </c>
      <c r="B1" s="251"/>
      <c r="C1" s="251"/>
      <c r="D1" s="82"/>
      <c r="F1" s="82" t="s">
        <v>1</v>
      </c>
      <c r="H1" s="82" t="s">
        <v>2</v>
      </c>
      <c r="I1" s="82"/>
      <c r="J1" s="82"/>
      <c r="L1" s="82" t="s">
        <v>3</v>
      </c>
      <c r="P1" s="84"/>
      <c r="Q1" s="84"/>
      <c r="U1" s="84"/>
      <c r="V1" s="84"/>
      <c r="W1" s="84"/>
      <c r="AB1" s="82" t="s">
        <v>1036</v>
      </c>
      <c r="AF1" s="252" t="s">
        <v>4</v>
      </c>
      <c r="AG1" s="252"/>
      <c r="AH1" s="252"/>
    </row>
    <row r="2" spans="1:37" s="83" customFormat="1" ht="15.75" thickBot="1" x14ac:dyDescent="0.3">
      <c r="A2" s="85" t="s">
        <v>4</v>
      </c>
      <c r="B2" s="85" t="s">
        <v>22</v>
      </c>
      <c r="C2" s="85" t="s">
        <v>23</v>
      </c>
      <c r="D2" s="86" t="s">
        <v>1152</v>
      </c>
      <c r="E2" s="84"/>
      <c r="F2" s="85" t="s">
        <v>6</v>
      </c>
      <c r="G2" s="76"/>
      <c r="H2" s="87" t="s">
        <v>1059</v>
      </c>
      <c r="I2" s="79"/>
      <c r="J2" s="88" t="s">
        <v>1061</v>
      </c>
      <c r="K2" s="76"/>
      <c r="L2" s="89" t="s">
        <v>1039</v>
      </c>
      <c r="M2" s="84"/>
      <c r="N2" s="90" t="s">
        <v>1040</v>
      </c>
      <c r="O2" s="91" t="s">
        <v>1041</v>
      </c>
      <c r="P2" s="125" t="s">
        <v>1043</v>
      </c>
      <c r="Q2" s="84"/>
      <c r="R2" s="92" t="s">
        <v>1042</v>
      </c>
      <c r="S2" s="93" t="s">
        <v>1043</v>
      </c>
      <c r="T2" s="91" t="s">
        <v>12</v>
      </c>
      <c r="U2" s="84"/>
      <c r="V2" s="81" t="s">
        <v>2273</v>
      </c>
      <c r="W2" s="84"/>
      <c r="X2" s="94" t="s">
        <v>2273</v>
      </c>
      <c r="Y2" s="94" t="s">
        <v>2349</v>
      </c>
      <c r="Z2" s="94" t="s">
        <v>12</v>
      </c>
      <c r="AB2" s="95" t="s">
        <v>24</v>
      </c>
      <c r="AD2" s="96" t="s">
        <v>1070</v>
      </c>
      <c r="AF2" s="122" t="s">
        <v>4</v>
      </c>
      <c r="AG2" s="123" t="s">
        <v>2044</v>
      </c>
      <c r="AH2" s="123" t="s">
        <v>2043</v>
      </c>
      <c r="AJ2" s="82" t="s">
        <v>2349</v>
      </c>
      <c r="AK2" s="82" t="s">
        <v>12</v>
      </c>
    </row>
    <row r="3" spans="1:37" ht="60" x14ac:dyDescent="0.25">
      <c r="A3" s="75" t="s">
        <v>14</v>
      </c>
      <c r="B3" s="75" t="s">
        <v>25</v>
      </c>
      <c r="C3" s="97"/>
      <c r="D3" s="97"/>
      <c r="F3" s="98" t="s">
        <v>18</v>
      </c>
      <c r="G3" s="97"/>
      <c r="H3" s="97" t="s">
        <v>1033</v>
      </c>
      <c r="I3" s="97"/>
      <c r="J3" s="97" t="s">
        <v>1062</v>
      </c>
      <c r="K3" s="97"/>
      <c r="L3" s="97" t="s">
        <v>2411</v>
      </c>
      <c r="N3" s="97" t="s">
        <v>2411</v>
      </c>
      <c r="O3" s="84" t="s">
        <v>1146</v>
      </c>
      <c r="P3" s="124" t="str">
        <f>VLOOKUP(T_ACTIVITE1[[#This Row],[ACTIVITE1]],AJ:AK,2,FALSE)</f>
        <v>Nombre de demandes reçues</v>
      </c>
      <c r="R3" s="99" t="s">
        <v>1026</v>
      </c>
      <c r="S3" s="99" t="s">
        <v>1026</v>
      </c>
      <c r="T3" s="99" t="s">
        <v>55</v>
      </c>
      <c r="V3" s="100" t="s">
        <v>2411</v>
      </c>
      <c r="X3" s="101" t="s">
        <v>2411</v>
      </c>
      <c r="Y3" s="101" t="s">
        <v>1146</v>
      </c>
      <c r="Z3" s="101" t="s">
        <v>2350</v>
      </c>
      <c r="AB3" s="102" t="s">
        <v>1038</v>
      </c>
      <c r="AD3" s="97" t="s">
        <v>41</v>
      </c>
      <c r="AF3" s="71" t="s">
        <v>1135</v>
      </c>
      <c r="AG3" s="71" t="s">
        <v>1135</v>
      </c>
      <c r="AH3" s="71" t="s">
        <v>25</v>
      </c>
      <c r="AJ3" s="69" t="s">
        <v>1146</v>
      </c>
      <c r="AK3" s="69" t="s">
        <v>2350</v>
      </c>
    </row>
    <row r="4" spans="1:37" ht="30" x14ac:dyDescent="0.25">
      <c r="A4" s="75" t="s">
        <v>27</v>
      </c>
      <c r="B4" s="75" t="s">
        <v>25</v>
      </c>
      <c r="C4" s="97"/>
      <c r="D4" s="97"/>
      <c r="F4" s="98" t="s">
        <v>28</v>
      </c>
      <c r="G4" s="97"/>
      <c r="H4" s="97" t="s">
        <v>1034</v>
      </c>
      <c r="I4" s="97"/>
      <c r="J4" s="97" t="s">
        <v>1063</v>
      </c>
      <c r="K4" s="97"/>
      <c r="L4" s="97" t="s">
        <v>2363</v>
      </c>
      <c r="N4" s="97" t="s">
        <v>2411</v>
      </c>
      <c r="O4" s="84" t="s">
        <v>2351</v>
      </c>
      <c r="P4" s="124" t="str">
        <f>VLOOKUP(T_ACTIVITE1[[#This Row],[ACTIVITE1]],AJ:AK,2,FALSE)</f>
        <v>Nombre de post publie</v>
      </c>
      <c r="R4" s="99" t="s">
        <v>1031</v>
      </c>
      <c r="S4" s="99" t="s">
        <v>1031</v>
      </c>
      <c r="T4" s="99" t="s">
        <v>55</v>
      </c>
      <c r="V4" s="103" t="s">
        <v>2363</v>
      </c>
      <c r="X4" s="101" t="s">
        <v>2411</v>
      </c>
      <c r="Y4" s="104" t="s">
        <v>2351</v>
      </c>
      <c r="Z4" s="104" t="s">
        <v>2352</v>
      </c>
      <c r="AB4" s="102" t="s">
        <v>29</v>
      </c>
      <c r="AD4" s="97" t="s">
        <v>43</v>
      </c>
      <c r="AF4" s="71" t="s">
        <v>2230</v>
      </c>
      <c r="AG4" s="71" t="s">
        <v>2229</v>
      </c>
      <c r="AH4" s="71" t="s">
        <v>33</v>
      </c>
      <c r="AJ4" s="69" t="s">
        <v>2351</v>
      </c>
      <c r="AK4" s="69" t="s">
        <v>2352</v>
      </c>
    </row>
    <row r="5" spans="1:37" ht="60" x14ac:dyDescent="0.25">
      <c r="A5" s="75" t="s">
        <v>30</v>
      </c>
      <c r="B5" s="75" t="s">
        <v>25</v>
      </c>
      <c r="C5" s="97"/>
      <c r="D5" s="97"/>
      <c r="F5" s="98" t="s">
        <v>31</v>
      </c>
      <c r="G5" s="97"/>
      <c r="H5" s="97" t="s">
        <v>1035</v>
      </c>
      <c r="I5" s="97"/>
      <c r="J5" s="97" t="s">
        <v>1064</v>
      </c>
      <c r="K5" s="97"/>
      <c r="L5" s="97" t="s">
        <v>2412</v>
      </c>
      <c r="N5" s="97" t="s">
        <v>2411</v>
      </c>
      <c r="O5" s="84" t="s">
        <v>2353</v>
      </c>
      <c r="P5" s="124" t="str">
        <f>VLOOKUP(T_ACTIVITE1[[#This Row],[ACTIVITE1]],AJ:AK,2,FALSE)</f>
        <v>Nombre de fois diffusé</v>
      </c>
      <c r="R5" s="99" t="s">
        <v>1075</v>
      </c>
      <c r="S5" s="99" t="s">
        <v>1076</v>
      </c>
      <c r="T5" s="105" t="s">
        <v>1073</v>
      </c>
      <c r="V5" s="106" t="s">
        <v>2412</v>
      </c>
      <c r="X5" s="101" t="s">
        <v>2411</v>
      </c>
      <c r="Y5" s="104" t="s">
        <v>2353</v>
      </c>
      <c r="Z5" s="104" t="s">
        <v>2354</v>
      </c>
      <c r="AB5" s="107"/>
      <c r="AD5" s="97" t="s">
        <v>45</v>
      </c>
      <c r="AF5" s="71" t="s">
        <v>32</v>
      </c>
      <c r="AG5" s="71" t="s">
        <v>1939</v>
      </c>
      <c r="AH5" s="71" t="s">
        <v>33</v>
      </c>
      <c r="AJ5" s="69" t="s">
        <v>2353</v>
      </c>
      <c r="AK5" s="69" t="s">
        <v>2354</v>
      </c>
    </row>
    <row r="6" spans="1:37" ht="30" x14ac:dyDescent="0.25">
      <c r="A6" s="75" t="s">
        <v>32</v>
      </c>
      <c r="B6" s="75" t="s">
        <v>33</v>
      </c>
      <c r="C6" s="97"/>
      <c r="D6" s="97"/>
      <c r="F6" s="98" t="s">
        <v>15</v>
      </c>
      <c r="G6" s="97"/>
      <c r="H6" s="97" t="s">
        <v>1071</v>
      </c>
      <c r="I6" s="97"/>
      <c r="J6" s="97"/>
      <c r="K6" s="97"/>
      <c r="L6" s="97" t="s">
        <v>2416</v>
      </c>
      <c r="N6" s="97" t="s">
        <v>2411</v>
      </c>
      <c r="O6" s="84" t="s">
        <v>2355</v>
      </c>
      <c r="P6" s="124" t="str">
        <f>VLOOKUP(T_ACTIVITE1[[#This Row],[ACTIVITE1]],AJ:AK,2,FALSE)</f>
        <v>Nombre de pamphlets</v>
      </c>
      <c r="R6" s="99" t="s">
        <v>1075</v>
      </c>
      <c r="S6" s="99" t="s">
        <v>1077</v>
      </c>
      <c r="T6" s="105" t="s">
        <v>1073</v>
      </c>
      <c r="V6" s="103" t="s">
        <v>2368</v>
      </c>
      <c r="X6" s="101" t="s">
        <v>2411</v>
      </c>
      <c r="Y6" s="104" t="s">
        <v>2355</v>
      </c>
      <c r="Z6" s="104" t="s">
        <v>2356</v>
      </c>
      <c r="AD6" s="97" t="s">
        <v>47</v>
      </c>
      <c r="AF6" s="71" t="s">
        <v>1910</v>
      </c>
      <c r="AG6" s="71" t="s">
        <v>2045</v>
      </c>
      <c r="AH6" s="71" t="s">
        <v>25</v>
      </c>
      <c r="AJ6" s="69" t="s">
        <v>2355</v>
      </c>
      <c r="AK6" s="69" t="s">
        <v>2356</v>
      </c>
    </row>
    <row r="7" spans="1:37" ht="30" x14ac:dyDescent="0.25">
      <c r="A7" s="75" t="s">
        <v>1081</v>
      </c>
      <c r="B7" s="75" t="s">
        <v>33</v>
      </c>
      <c r="C7" s="97"/>
      <c r="D7" s="97"/>
      <c r="F7" s="98" t="s">
        <v>35</v>
      </c>
      <c r="G7" s="97"/>
      <c r="H7" s="97"/>
      <c r="I7" s="97"/>
      <c r="J7" s="97"/>
      <c r="K7" s="97"/>
      <c r="L7" s="97" t="s">
        <v>2374</v>
      </c>
      <c r="N7" s="97" t="s">
        <v>2411</v>
      </c>
      <c r="O7" s="84" t="s">
        <v>2357</v>
      </c>
      <c r="P7" s="124" t="str">
        <f>VLOOKUP(T_ACTIVITE1[[#This Row],[ACTIVITE1]],AJ:AK,2,FALSE)</f>
        <v>Nombre de posters affichés dans les lieux publics</v>
      </c>
      <c r="R7" s="99" t="s">
        <v>1074</v>
      </c>
      <c r="S7" s="99" t="s">
        <v>1022</v>
      </c>
      <c r="T7" s="105" t="s">
        <v>53</v>
      </c>
      <c r="V7" s="106" t="s">
        <v>2374</v>
      </c>
      <c r="X7" s="101" t="s">
        <v>2411</v>
      </c>
      <c r="Y7" s="104" t="s">
        <v>2357</v>
      </c>
      <c r="Z7" s="104" t="s">
        <v>2358</v>
      </c>
      <c r="AF7" s="71" t="s">
        <v>1959</v>
      </c>
      <c r="AG7" s="71" t="s">
        <v>1959</v>
      </c>
      <c r="AH7" s="71" t="s">
        <v>25</v>
      </c>
      <c r="AJ7" s="69" t="s">
        <v>2357</v>
      </c>
      <c r="AK7" s="69" t="s">
        <v>2358</v>
      </c>
    </row>
    <row r="8" spans="1:37" ht="45" x14ac:dyDescent="0.25">
      <c r="A8" s="75" t="s">
        <v>34</v>
      </c>
      <c r="B8" s="75" t="s">
        <v>25</v>
      </c>
      <c r="C8" s="97"/>
      <c r="D8" s="97"/>
      <c r="G8" s="97"/>
      <c r="H8" s="97"/>
      <c r="I8" s="97"/>
      <c r="J8" s="97"/>
      <c r="K8" s="97"/>
      <c r="L8" s="97" t="s">
        <v>2379</v>
      </c>
      <c r="N8" s="97" t="s">
        <v>2411</v>
      </c>
      <c r="O8" s="84" t="s">
        <v>2359</v>
      </c>
      <c r="P8" s="124" t="str">
        <f>VLOOKUP(T_ACTIVITE1[[#This Row],[ACTIVITE1]],AJ:AK,2,FALSE)</f>
        <v>Nombre de representations</v>
      </c>
      <c r="R8" s="99" t="s">
        <v>1074</v>
      </c>
      <c r="S8" s="99" t="s">
        <v>1023</v>
      </c>
      <c r="T8" s="105" t="s">
        <v>53</v>
      </c>
      <c r="V8" s="103" t="s">
        <v>2379</v>
      </c>
      <c r="X8" s="101" t="s">
        <v>2411</v>
      </c>
      <c r="Y8" s="104" t="s">
        <v>2359</v>
      </c>
      <c r="Z8" s="104" t="s">
        <v>2360</v>
      </c>
      <c r="AF8" s="71" t="s">
        <v>2236</v>
      </c>
      <c r="AG8" s="71" t="s">
        <v>1081</v>
      </c>
      <c r="AH8" s="71" t="s">
        <v>25</v>
      </c>
      <c r="AJ8" s="69" t="s">
        <v>2359</v>
      </c>
      <c r="AK8" s="69" t="s">
        <v>2360</v>
      </c>
    </row>
    <row r="9" spans="1:37" ht="30" x14ac:dyDescent="0.25">
      <c r="A9" s="75" t="s">
        <v>36</v>
      </c>
      <c r="B9" s="75" t="s">
        <v>33</v>
      </c>
      <c r="C9" s="97"/>
      <c r="D9" s="97"/>
      <c r="G9" s="97"/>
      <c r="H9" s="97"/>
      <c r="I9" s="97"/>
      <c r="J9" s="97"/>
      <c r="K9" s="97"/>
      <c r="L9" s="97" t="s">
        <v>2419</v>
      </c>
      <c r="N9" s="97" t="s">
        <v>2411</v>
      </c>
      <c r="O9" s="84" t="s">
        <v>2361</v>
      </c>
      <c r="P9" s="124" t="str">
        <f>VLOOKUP(T_ACTIVITE1[[#This Row],[ACTIVITE1]],AJ:AK,2,FALSE)</f>
        <v>Nombre de fois diffusés</v>
      </c>
      <c r="R9" s="99" t="s">
        <v>1030</v>
      </c>
      <c r="S9" s="99" t="s">
        <v>1030</v>
      </c>
      <c r="T9" s="99" t="s">
        <v>55</v>
      </c>
      <c r="V9" s="106" t="s">
        <v>2385</v>
      </c>
      <c r="X9" s="101" t="s">
        <v>2411</v>
      </c>
      <c r="Y9" s="104" t="s">
        <v>2361</v>
      </c>
      <c r="Z9" s="104" t="s">
        <v>2362</v>
      </c>
      <c r="AF9" s="71" t="s">
        <v>2235</v>
      </c>
      <c r="AG9" s="71" t="s">
        <v>27</v>
      </c>
      <c r="AH9" s="71" t="s">
        <v>25</v>
      </c>
      <c r="AJ9" s="69" t="s">
        <v>2361</v>
      </c>
      <c r="AK9" s="69" t="s">
        <v>2362</v>
      </c>
    </row>
    <row r="10" spans="1:37" ht="45" x14ac:dyDescent="0.25">
      <c r="A10" s="75" t="s">
        <v>1088</v>
      </c>
      <c r="B10" s="75" t="s">
        <v>37</v>
      </c>
      <c r="C10" s="97"/>
      <c r="D10" s="97"/>
      <c r="F10" s="108" t="s">
        <v>1874</v>
      </c>
      <c r="G10" s="97"/>
      <c r="H10" s="97"/>
      <c r="I10" s="97"/>
      <c r="J10" s="97"/>
      <c r="K10" s="97"/>
      <c r="L10" s="97" t="s">
        <v>2391</v>
      </c>
      <c r="N10" s="97" t="s">
        <v>2363</v>
      </c>
      <c r="O10" s="84" t="s">
        <v>2364</v>
      </c>
      <c r="P10" s="124" t="str">
        <f>VLOOKUP(T_ACTIVITE1[[#This Row],[ACTIVITE1]],AJ:AK,2,FALSE)</f>
        <v>Nombre de sessions organisees</v>
      </c>
      <c r="R10" s="109" t="s">
        <v>1025</v>
      </c>
      <c r="S10" s="109" t="s">
        <v>1025</v>
      </c>
      <c r="T10" s="99" t="s">
        <v>55</v>
      </c>
      <c r="V10" s="103" t="s">
        <v>2414</v>
      </c>
      <c r="X10" s="104" t="s">
        <v>2363</v>
      </c>
      <c r="Y10" s="104" t="s">
        <v>2364</v>
      </c>
      <c r="Z10" s="104" t="s">
        <v>2365</v>
      </c>
      <c r="AF10" s="71" t="s">
        <v>2248</v>
      </c>
      <c r="AG10" s="71" t="s">
        <v>2248</v>
      </c>
      <c r="AH10" s="71" t="s">
        <v>2048</v>
      </c>
      <c r="AJ10" s="69" t="s">
        <v>2364</v>
      </c>
      <c r="AK10" s="69" t="s">
        <v>2365</v>
      </c>
    </row>
    <row r="11" spans="1:37" ht="30" x14ac:dyDescent="0.25">
      <c r="A11" s="75" t="s">
        <v>38</v>
      </c>
      <c r="B11" s="75" t="s">
        <v>25</v>
      </c>
      <c r="C11" s="97"/>
      <c r="D11" s="97"/>
      <c r="F11" s="110">
        <v>1</v>
      </c>
      <c r="G11" s="97"/>
      <c r="K11" s="97"/>
      <c r="L11" s="97" t="s">
        <v>2394</v>
      </c>
      <c r="N11" s="97" t="s">
        <v>2363</v>
      </c>
      <c r="O11" s="84" t="s">
        <v>2366</v>
      </c>
      <c r="P11" s="124" t="str">
        <f>VLOOKUP(T_ACTIVITE1[[#This Row],[ACTIVITE1]],AJ:AK,2,FALSE)</f>
        <v>Nombre de sessions organisees</v>
      </c>
      <c r="R11" s="109" t="s">
        <v>1024</v>
      </c>
      <c r="S11" s="109" t="s">
        <v>1024</v>
      </c>
      <c r="T11" s="99" t="s">
        <v>55</v>
      </c>
      <c r="V11" s="106" t="s">
        <v>2394</v>
      </c>
      <c r="X11" s="104" t="s">
        <v>2363</v>
      </c>
      <c r="Y11" s="104" t="s">
        <v>2366</v>
      </c>
      <c r="Z11" s="104" t="s">
        <v>2365</v>
      </c>
      <c r="AF11" s="71" t="s">
        <v>2237</v>
      </c>
      <c r="AG11" s="71" t="s">
        <v>1911</v>
      </c>
      <c r="AH11" s="71" t="s">
        <v>33</v>
      </c>
      <c r="AJ11" s="69" t="s">
        <v>2366</v>
      </c>
      <c r="AK11" s="69" t="s">
        <v>2365</v>
      </c>
    </row>
    <row r="12" spans="1:37" ht="60" x14ac:dyDescent="0.25">
      <c r="A12" s="75" t="s">
        <v>39</v>
      </c>
      <c r="B12" s="75" t="s">
        <v>25</v>
      </c>
      <c r="C12" s="97"/>
      <c r="D12" s="97"/>
      <c r="F12" s="110">
        <v>2</v>
      </c>
      <c r="G12" s="97"/>
      <c r="K12" s="97"/>
      <c r="L12" s="97" t="s">
        <v>2418</v>
      </c>
      <c r="N12" s="97" t="s">
        <v>2412</v>
      </c>
      <c r="O12" s="84" t="s">
        <v>2367</v>
      </c>
      <c r="P12" s="124" t="str">
        <f>VLOOKUP(T_ACTIVITE1[[#This Row],[ACTIVITE1]],AJ:AK,2,FALSE)</f>
        <v>Nombre de sessions organisees</v>
      </c>
      <c r="R12" s="109" t="s">
        <v>1027</v>
      </c>
      <c r="S12" s="84" t="s">
        <v>1198</v>
      </c>
      <c r="T12" s="99" t="s">
        <v>50</v>
      </c>
      <c r="V12" s="103" t="s">
        <v>2415</v>
      </c>
      <c r="X12" s="104" t="s">
        <v>2412</v>
      </c>
      <c r="Y12" s="104" t="s">
        <v>2367</v>
      </c>
      <c r="Z12" s="104" t="s">
        <v>2365</v>
      </c>
      <c r="AF12" s="71" t="s">
        <v>2078</v>
      </c>
      <c r="AG12" s="71" t="s">
        <v>14</v>
      </c>
      <c r="AH12" s="71" t="s">
        <v>25</v>
      </c>
      <c r="AJ12" s="69" t="s">
        <v>2367</v>
      </c>
      <c r="AK12" s="69" t="s">
        <v>2365</v>
      </c>
    </row>
    <row r="13" spans="1:37" ht="45" x14ac:dyDescent="0.25">
      <c r="A13" s="75" t="s">
        <v>40</v>
      </c>
      <c r="B13" s="75" t="s">
        <v>33</v>
      </c>
      <c r="C13" s="97"/>
      <c r="D13" s="97"/>
      <c r="E13" s="97"/>
      <c r="F13" s="110">
        <v>3</v>
      </c>
      <c r="G13" s="97"/>
      <c r="K13" s="97"/>
      <c r="L13" s="97" t="s">
        <v>2417</v>
      </c>
      <c r="N13" s="97" t="s">
        <v>2416</v>
      </c>
      <c r="O13" s="84" t="s">
        <v>2369</v>
      </c>
      <c r="P13" s="124" t="str">
        <f>VLOOKUP(T_ACTIVITE1[[#This Row],[ACTIVITE1]],AJ:AK,2,FALSE)</f>
        <v>Nombre de formations organisees</v>
      </c>
      <c r="R13" s="109" t="s">
        <v>1027</v>
      </c>
      <c r="S13" s="84" t="s">
        <v>1199</v>
      </c>
      <c r="T13" s="99" t="s">
        <v>50</v>
      </c>
      <c r="V13" s="106" t="s">
        <v>2406</v>
      </c>
      <c r="X13" s="104" t="s">
        <v>2368</v>
      </c>
      <c r="Y13" s="104" t="s">
        <v>2369</v>
      </c>
      <c r="Z13" s="104" t="s">
        <v>2370</v>
      </c>
      <c r="AF13" s="71" t="s">
        <v>2226</v>
      </c>
      <c r="AG13" s="71" t="s">
        <v>2226</v>
      </c>
      <c r="AH13" s="71" t="s">
        <v>33</v>
      </c>
      <c r="AJ13" s="69" t="s">
        <v>2369</v>
      </c>
      <c r="AK13" s="69" t="s">
        <v>2370</v>
      </c>
    </row>
    <row r="14" spans="1:37" ht="45" x14ac:dyDescent="0.25">
      <c r="A14" s="75" t="s">
        <v>42</v>
      </c>
      <c r="B14" s="75" t="s">
        <v>33</v>
      </c>
      <c r="C14" s="97"/>
      <c r="D14" s="97"/>
      <c r="E14" s="97"/>
      <c r="F14" s="110">
        <v>4</v>
      </c>
      <c r="G14" s="97"/>
      <c r="K14" s="97"/>
      <c r="L14" s="97" t="s">
        <v>2420</v>
      </c>
      <c r="N14" s="97" t="s">
        <v>2416</v>
      </c>
      <c r="O14" s="84" t="s">
        <v>2371</v>
      </c>
      <c r="P14" s="124" t="str">
        <f>VLOOKUP(T_ACTIVITE1[[#This Row],[ACTIVITE1]],AJ:AK,2,FALSE)</f>
        <v>Nombre de formations organisees</v>
      </c>
      <c r="R14" s="109" t="s">
        <v>1027</v>
      </c>
      <c r="S14" s="84" t="s">
        <v>1200</v>
      </c>
      <c r="T14" s="99" t="s">
        <v>50</v>
      </c>
      <c r="V14" s="103" t="s">
        <v>2413</v>
      </c>
      <c r="X14" s="104" t="s">
        <v>2368</v>
      </c>
      <c r="Y14" s="104" t="s">
        <v>2371</v>
      </c>
      <c r="Z14" s="104" t="s">
        <v>2370</v>
      </c>
      <c r="AF14" s="71" t="s">
        <v>2047</v>
      </c>
      <c r="AG14" s="71" t="s">
        <v>2046</v>
      </c>
      <c r="AH14" s="71" t="s">
        <v>2093</v>
      </c>
      <c r="AJ14" s="69" t="s">
        <v>2371</v>
      </c>
      <c r="AK14" s="69" t="s">
        <v>2370</v>
      </c>
    </row>
    <row r="15" spans="1:37" ht="30" x14ac:dyDescent="0.25">
      <c r="A15" s="75" t="s">
        <v>44</v>
      </c>
      <c r="B15" s="75" t="s">
        <v>25</v>
      </c>
      <c r="C15" s="97"/>
      <c r="D15" s="97"/>
      <c r="E15" s="97"/>
      <c r="F15" s="110">
        <v>5</v>
      </c>
      <c r="G15" s="97"/>
      <c r="K15" s="97"/>
      <c r="L15" s="97"/>
      <c r="N15" s="97" t="s">
        <v>2416</v>
      </c>
      <c r="O15" s="84" t="s">
        <v>2372</v>
      </c>
      <c r="P15" s="124" t="str">
        <f>VLOOKUP(T_ACTIVITE1[[#This Row],[ACTIVITE1]],AJ:AK,2,FALSE)</f>
        <v>Nombre de formations organisees</v>
      </c>
      <c r="R15" s="109" t="s">
        <v>1027</v>
      </c>
      <c r="S15" s="84" t="s">
        <v>1201</v>
      </c>
      <c r="T15" s="99" t="s">
        <v>50</v>
      </c>
      <c r="X15" s="104" t="s">
        <v>2368</v>
      </c>
      <c r="Y15" s="104" t="s">
        <v>2372</v>
      </c>
      <c r="Z15" s="104" t="s">
        <v>2370</v>
      </c>
      <c r="AF15" s="71" t="s">
        <v>2238</v>
      </c>
      <c r="AG15" s="71" t="s">
        <v>48</v>
      </c>
      <c r="AH15" s="71" t="s">
        <v>25</v>
      </c>
      <c r="AJ15" s="69" t="s">
        <v>2372</v>
      </c>
      <c r="AK15" s="69" t="s">
        <v>2370</v>
      </c>
    </row>
    <row r="16" spans="1:37" x14ac:dyDescent="0.25">
      <c r="A16" s="75" t="s">
        <v>46</v>
      </c>
      <c r="B16" s="75" t="s">
        <v>37</v>
      </c>
      <c r="C16" s="97"/>
      <c r="D16" s="97"/>
      <c r="E16" s="97"/>
      <c r="F16" s="110">
        <v>6</v>
      </c>
      <c r="G16" s="97"/>
      <c r="K16" s="97"/>
      <c r="L16" s="97"/>
      <c r="N16" s="97" t="s">
        <v>2416</v>
      </c>
      <c r="O16" s="120" t="s">
        <v>2373</v>
      </c>
      <c r="P16" s="124" t="str">
        <f>VLOOKUP(T_ACTIVITE1[[#This Row],[ACTIVITE1]],AJ:AK,2,FALSE)</f>
        <v>Nombre de formations organisees</v>
      </c>
      <c r="R16" s="109" t="s">
        <v>1046</v>
      </c>
      <c r="S16" s="111" t="s">
        <v>1058</v>
      </c>
      <c r="T16" s="111" t="s">
        <v>55</v>
      </c>
      <c r="X16" s="104" t="s">
        <v>2368</v>
      </c>
      <c r="Y16" s="104" t="s">
        <v>2373</v>
      </c>
      <c r="Z16" s="104" t="s">
        <v>2370</v>
      </c>
      <c r="AF16" s="71" t="s">
        <v>1140</v>
      </c>
      <c r="AG16" s="71" t="s">
        <v>1140</v>
      </c>
      <c r="AH16" s="71" t="s">
        <v>25</v>
      </c>
      <c r="AJ16" s="69" t="s">
        <v>2373</v>
      </c>
      <c r="AK16" s="69" t="s">
        <v>2370</v>
      </c>
    </row>
    <row r="17" spans="1:37" x14ac:dyDescent="0.25">
      <c r="A17" s="75" t="s">
        <v>48</v>
      </c>
      <c r="B17" s="75" t="s">
        <v>25</v>
      </c>
      <c r="C17" s="97"/>
      <c r="D17" s="97"/>
      <c r="E17" s="97"/>
      <c r="F17" s="110">
        <v>7</v>
      </c>
      <c r="G17" s="97"/>
      <c r="K17" s="97"/>
      <c r="L17" s="97"/>
      <c r="N17" s="97" t="s">
        <v>2374</v>
      </c>
      <c r="O17" s="84" t="s">
        <v>2375</v>
      </c>
      <c r="P17" s="124" t="str">
        <f>VLOOKUP(T_ACTIVITE1[[#This Row],[ACTIVITE1]],AJ:AK,2,FALSE)</f>
        <v>Valeur en dollars</v>
      </c>
      <c r="R17" s="109" t="s">
        <v>1046</v>
      </c>
      <c r="S17" s="99" t="s">
        <v>1044</v>
      </c>
      <c r="T17" s="112" t="s">
        <v>26</v>
      </c>
      <c r="X17" s="104" t="s">
        <v>2374</v>
      </c>
      <c r="Y17" s="104" t="s">
        <v>2375</v>
      </c>
      <c r="Z17" s="104" t="s">
        <v>2376</v>
      </c>
      <c r="AF17" s="71" t="s">
        <v>52</v>
      </c>
      <c r="AG17" s="71" t="s">
        <v>2299</v>
      </c>
      <c r="AH17" s="71" t="s">
        <v>25</v>
      </c>
      <c r="AJ17" s="69" t="s">
        <v>2375</v>
      </c>
      <c r="AK17" s="69" t="s">
        <v>2376</v>
      </c>
    </row>
    <row r="18" spans="1:37" x14ac:dyDescent="0.25">
      <c r="A18" s="75" t="s">
        <v>49</v>
      </c>
      <c r="B18" s="75" t="s">
        <v>25</v>
      </c>
      <c r="C18" s="97"/>
      <c r="D18" s="97"/>
      <c r="E18" s="97"/>
      <c r="F18" s="110">
        <v>8</v>
      </c>
      <c r="G18" s="97"/>
      <c r="H18" s="97"/>
      <c r="I18" s="97"/>
      <c r="J18" s="97"/>
      <c r="K18" s="97"/>
      <c r="L18" s="97"/>
      <c r="N18" s="97" t="s">
        <v>2374</v>
      </c>
      <c r="O18" s="84" t="s">
        <v>2377</v>
      </c>
      <c r="P18" s="124" t="str">
        <f>VLOOKUP(T_ACTIVITE1[[#This Row],[ACTIVITE1]],AJ:AK,2,FALSE)</f>
        <v>Valeur en dollars</v>
      </c>
      <c r="R18" s="109" t="s">
        <v>1046</v>
      </c>
      <c r="S18" s="99" t="s">
        <v>1021</v>
      </c>
      <c r="T18" s="112" t="s">
        <v>26</v>
      </c>
      <c r="X18" s="104" t="s">
        <v>2374</v>
      </c>
      <c r="Y18" s="104" t="s">
        <v>2377</v>
      </c>
      <c r="Z18" s="104" t="s">
        <v>2376</v>
      </c>
      <c r="AF18" s="71" t="s">
        <v>2239</v>
      </c>
      <c r="AG18" s="71" t="s">
        <v>54</v>
      </c>
      <c r="AH18" s="71" t="s">
        <v>25</v>
      </c>
      <c r="AJ18" s="69" t="s">
        <v>2377</v>
      </c>
      <c r="AK18" s="69" t="s">
        <v>2376</v>
      </c>
    </row>
    <row r="19" spans="1:37" x14ac:dyDescent="0.25">
      <c r="A19" s="75" t="s">
        <v>51</v>
      </c>
      <c r="B19" s="75" t="s">
        <v>25</v>
      </c>
      <c r="C19" s="97"/>
      <c r="D19" s="97"/>
      <c r="E19" s="97"/>
      <c r="F19" s="110">
        <v>9</v>
      </c>
      <c r="G19" s="97"/>
      <c r="H19" s="97"/>
      <c r="I19" s="97"/>
      <c r="J19" s="97"/>
      <c r="K19" s="97"/>
      <c r="L19" s="97"/>
      <c r="N19" s="97" t="s">
        <v>2374</v>
      </c>
      <c r="O19" s="84" t="s">
        <v>2378</v>
      </c>
      <c r="P19" s="124" t="str">
        <f>VLOOKUP(T_ACTIVITE1[[#This Row],[ACTIVITE1]],AJ:AK,2,FALSE)</f>
        <v>Valeur en dollars</v>
      </c>
      <c r="R19" s="109" t="s">
        <v>1046</v>
      </c>
      <c r="S19" s="113" t="s">
        <v>1057</v>
      </c>
      <c r="T19" s="112" t="s">
        <v>26</v>
      </c>
      <c r="X19" s="104" t="s">
        <v>2374</v>
      </c>
      <c r="Y19" s="104" t="s">
        <v>2378</v>
      </c>
      <c r="Z19" s="104" t="s">
        <v>2376</v>
      </c>
      <c r="AF19" s="71" t="s">
        <v>2198</v>
      </c>
      <c r="AG19" s="71" t="s">
        <v>2198</v>
      </c>
      <c r="AH19" s="71" t="s">
        <v>33</v>
      </c>
      <c r="AJ19" s="69" t="s">
        <v>2378</v>
      </c>
      <c r="AK19" s="69" t="s">
        <v>2376</v>
      </c>
    </row>
    <row r="20" spans="1:37" ht="30" x14ac:dyDescent="0.25">
      <c r="A20" s="75" t="s">
        <v>1140</v>
      </c>
      <c r="B20" s="75" t="s">
        <v>25</v>
      </c>
      <c r="C20" s="97"/>
      <c r="D20" s="97"/>
      <c r="E20" s="97"/>
      <c r="F20" s="110">
        <v>10</v>
      </c>
      <c r="G20" s="97"/>
      <c r="H20" s="97"/>
      <c r="I20" s="97"/>
      <c r="K20" s="97"/>
      <c r="L20" s="97"/>
      <c r="N20" s="97" t="s">
        <v>2379</v>
      </c>
      <c r="O20" s="84" t="s">
        <v>2380</v>
      </c>
      <c r="P20" s="124" t="str">
        <f>VLOOKUP(T_ACTIVITE1[[#This Row],[ACTIVITE1]],AJ:AK,2,FALSE)</f>
        <v>Nombre de diagnostiques</v>
      </c>
      <c r="R20" s="109" t="s">
        <v>1046</v>
      </c>
      <c r="S20" s="99" t="s">
        <v>1151</v>
      </c>
      <c r="T20" s="112" t="s">
        <v>26</v>
      </c>
      <c r="X20" s="104" t="s">
        <v>2379</v>
      </c>
      <c r="Y20" s="104" t="s">
        <v>2380</v>
      </c>
      <c r="Z20" s="104" t="s">
        <v>2381</v>
      </c>
      <c r="AF20" s="71" t="s">
        <v>58</v>
      </c>
      <c r="AG20" s="71" t="s">
        <v>2234</v>
      </c>
      <c r="AH20" s="71" t="s">
        <v>25</v>
      </c>
      <c r="AJ20" s="69" t="s">
        <v>2380</v>
      </c>
      <c r="AK20" s="69" t="s">
        <v>2381</v>
      </c>
    </row>
    <row r="21" spans="1:37" ht="30" x14ac:dyDescent="0.25">
      <c r="A21" s="75" t="s">
        <v>52</v>
      </c>
      <c r="B21" s="75" t="s">
        <v>25</v>
      </c>
      <c r="C21" s="97"/>
      <c r="D21" s="97"/>
      <c r="E21" s="97"/>
      <c r="F21" s="110">
        <v>11</v>
      </c>
      <c r="G21" s="97"/>
      <c r="H21" s="97"/>
      <c r="I21" s="97"/>
      <c r="K21" s="97"/>
      <c r="N21" s="97" t="s">
        <v>2379</v>
      </c>
      <c r="O21" s="84" t="s">
        <v>2382</v>
      </c>
      <c r="P21" s="124" t="str">
        <f>VLOOKUP(T_ACTIVITE1[[#This Row],[ACTIVITE1]],AJ:AK,2,FALSE)</f>
        <v>Nombre de batiments</v>
      </c>
      <c r="R21" s="109" t="s">
        <v>1046</v>
      </c>
      <c r="S21" s="99" t="s">
        <v>1141</v>
      </c>
      <c r="T21" s="112" t="s">
        <v>26</v>
      </c>
      <c r="X21" s="104" t="s">
        <v>2379</v>
      </c>
      <c r="Y21" s="104" t="s">
        <v>2382</v>
      </c>
      <c r="Z21" s="104" t="s">
        <v>2383</v>
      </c>
      <c r="AF21" s="71" t="s">
        <v>2050</v>
      </c>
      <c r="AG21" s="71" t="s">
        <v>1082</v>
      </c>
      <c r="AH21" s="71" t="s">
        <v>25</v>
      </c>
      <c r="AJ21" s="69" t="s">
        <v>2382</v>
      </c>
      <c r="AK21" s="69" t="s">
        <v>2383</v>
      </c>
    </row>
    <row r="22" spans="1:37" x14ac:dyDescent="0.25">
      <c r="A22" s="75" t="s">
        <v>54</v>
      </c>
      <c r="B22" s="75" t="s">
        <v>25</v>
      </c>
      <c r="C22" s="97"/>
      <c r="D22" s="97"/>
      <c r="E22" s="97"/>
      <c r="F22" s="110">
        <v>12</v>
      </c>
      <c r="G22" s="97"/>
      <c r="H22" s="97"/>
      <c r="I22" s="97"/>
      <c r="K22" s="97"/>
      <c r="N22" s="97" t="s">
        <v>2379</v>
      </c>
      <c r="O22" s="84" t="s">
        <v>2384</v>
      </c>
      <c r="P22" s="124" t="str">
        <f>VLOOKUP(T_ACTIVITE1[[#This Row],[ACTIVITE1]],AJ:AK,2,FALSE)</f>
        <v>Nombre de batiments</v>
      </c>
      <c r="R22" s="114" t="s">
        <v>1045</v>
      </c>
      <c r="S22" s="111" t="s">
        <v>1052</v>
      </c>
      <c r="T22" s="112" t="s">
        <v>26</v>
      </c>
      <c r="X22" s="104" t="s">
        <v>2379</v>
      </c>
      <c r="Y22" s="104" t="s">
        <v>2384</v>
      </c>
      <c r="Z22" s="104" t="s">
        <v>2383</v>
      </c>
      <c r="AF22" s="71" t="s">
        <v>2255</v>
      </c>
      <c r="AG22" s="71" t="s">
        <v>1938</v>
      </c>
      <c r="AH22" s="71" t="s">
        <v>33</v>
      </c>
      <c r="AJ22" s="69" t="s">
        <v>2384</v>
      </c>
      <c r="AK22" s="69" t="s">
        <v>2383</v>
      </c>
    </row>
    <row r="23" spans="1:37" ht="30" x14ac:dyDescent="0.25">
      <c r="A23" s="75" t="s">
        <v>56</v>
      </c>
      <c r="B23" s="75" t="s">
        <v>25</v>
      </c>
      <c r="C23" s="97"/>
      <c r="D23" s="97"/>
      <c r="E23" s="97"/>
      <c r="F23" s="110">
        <v>13</v>
      </c>
      <c r="G23" s="97"/>
      <c r="H23" s="97"/>
      <c r="I23" s="97"/>
      <c r="K23" s="97"/>
      <c r="N23" s="97" t="s">
        <v>2419</v>
      </c>
      <c r="O23" s="84" t="s">
        <v>2386</v>
      </c>
      <c r="P23" s="124" t="str">
        <f>VLOOKUP(T_ACTIVITE1[[#This Row],[ACTIVITE1]],AJ:AK,2,FALSE)</f>
        <v>Nombre de maison</v>
      </c>
      <c r="R23" s="114" t="s">
        <v>1045</v>
      </c>
      <c r="S23" s="111" t="s">
        <v>1058</v>
      </c>
      <c r="T23" s="112" t="s">
        <v>55</v>
      </c>
      <c r="X23" s="104" t="s">
        <v>2385</v>
      </c>
      <c r="Y23" s="104" t="s">
        <v>2386</v>
      </c>
      <c r="Z23" s="104" t="s">
        <v>2387</v>
      </c>
      <c r="AF23" s="71" t="s">
        <v>1969</v>
      </c>
      <c r="AG23" s="71" t="s">
        <v>1969</v>
      </c>
      <c r="AH23" s="71" t="s">
        <v>2048</v>
      </c>
      <c r="AJ23" s="69" t="s">
        <v>2386</v>
      </c>
      <c r="AK23" s="69" t="s">
        <v>2387</v>
      </c>
    </row>
    <row r="24" spans="1:37" ht="30" x14ac:dyDescent="0.25">
      <c r="A24" s="75" t="s">
        <v>57</v>
      </c>
      <c r="B24" s="75" t="s">
        <v>25</v>
      </c>
      <c r="C24" s="97"/>
      <c r="D24" s="97"/>
      <c r="E24" s="97"/>
      <c r="F24" s="110">
        <v>14</v>
      </c>
      <c r="G24" s="97"/>
      <c r="H24" s="97"/>
      <c r="I24" s="97"/>
      <c r="K24" s="97"/>
      <c r="L24" s="97"/>
      <c r="N24" s="97" t="s">
        <v>2419</v>
      </c>
      <c r="O24" s="84" t="s">
        <v>2388</v>
      </c>
      <c r="P24" s="124" t="str">
        <f>VLOOKUP(T_ACTIVITE1[[#This Row],[ACTIVITE1]],AJ:AK,2,FALSE)</f>
        <v xml:space="preserve">Nombre de maison </v>
      </c>
      <c r="R24" s="114" t="s">
        <v>1045</v>
      </c>
      <c r="S24" s="111" t="s">
        <v>1049</v>
      </c>
      <c r="T24" s="112" t="s">
        <v>26</v>
      </c>
      <c r="X24" s="104" t="s">
        <v>2385</v>
      </c>
      <c r="Y24" s="104" t="s">
        <v>2388</v>
      </c>
      <c r="Z24" s="104" t="s">
        <v>2389</v>
      </c>
      <c r="AF24" s="71" t="s">
        <v>2241</v>
      </c>
      <c r="AG24" s="71" t="s">
        <v>2059</v>
      </c>
      <c r="AH24" s="71" t="s">
        <v>37</v>
      </c>
      <c r="AJ24" s="69" t="s">
        <v>2388</v>
      </c>
      <c r="AK24" s="69" t="s">
        <v>2389</v>
      </c>
    </row>
    <row r="25" spans="1:37" ht="30" x14ac:dyDescent="0.25">
      <c r="A25" s="75" t="s">
        <v>58</v>
      </c>
      <c r="B25" s="75" t="s">
        <v>25</v>
      </c>
      <c r="C25" s="97"/>
      <c r="D25" s="97"/>
      <c r="E25" s="97"/>
      <c r="F25" s="110">
        <v>15</v>
      </c>
      <c r="G25" s="97"/>
      <c r="H25" s="97"/>
      <c r="I25" s="97"/>
      <c r="K25" s="97"/>
      <c r="L25" s="97"/>
      <c r="N25" s="97" t="s">
        <v>2419</v>
      </c>
      <c r="O25" s="84" t="s">
        <v>2390</v>
      </c>
      <c r="P25" s="124" t="str">
        <f>VLOOKUP(T_ACTIVITE1[[#This Row],[ACTIVITE1]],AJ:AK,2,FALSE)</f>
        <v xml:space="preserve">Nombre de maison </v>
      </c>
      <c r="R25" s="114" t="s">
        <v>1045</v>
      </c>
      <c r="S25" s="111" t="s">
        <v>1047</v>
      </c>
      <c r="T25" s="112" t="s">
        <v>26</v>
      </c>
      <c r="X25" s="104" t="s">
        <v>2385</v>
      </c>
      <c r="Y25" s="104" t="s">
        <v>2390</v>
      </c>
      <c r="Z25" s="104" t="s">
        <v>2389</v>
      </c>
      <c r="AF25" s="71" t="s">
        <v>1970</v>
      </c>
      <c r="AG25" s="71" t="s">
        <v>2077</v>
      </c>
      <c r="AH25" s="71" t="s">
        <v>2048</v>
      </c>
      <c r="AJ25" s="69" t="s">
        <v>2390</v>
      </c>
      <c r="AK25" s="69" t="s">
        <v>2389</v>
      </c>
    </row>
    <row r="26" spans="1:37" x14ac:dyDescent="0.25">
      <c r="A26" s="75" t="s">
        <v>59</v>
      </c>
      <c r="B26" s="75" t="s">
        <v>25</v>
      </c>
      <c r="C26" s="97"/>
      <c r="D26" s="97"/>
      <c r="E26" s="97"/>
      <c r="F26" s="110">
        <v>16</v>
      </c>
      <c r="G26" s="97"/>
      <c r="H26" s="97"/>
      <c r="I26" s="97"/>
      <c r="K26" s="97"/>
      <c r="L26" s="97"/>
      <c r="N26" s="97" t="s">
        <v>2391</v>
      </c>
      <c r="O26" s="84" t="s">
        <v>2392</v>
      </c>
      <c r="P26" s="124" t="str">
        <f>VLOOKUP(T_ACTIVITE1[[#This Row],[ACTIVITE1]],AJ:AK,2,FALSE)</f>
        <v>Nombre de structure légère / core shelter</v>
      </c>
      <c r="R26" s="114" t="s">
        <v>1045</v>
      </c>
      <c r="S26" s="111" t="s">
        <v>1056</v>
      </c>
      <c r="T26" s="112" t="s">
        <v>26</v>
      </c>
      <c r="U26" s="97"/>
      <c r="V26" s="97"/>
      <c r="W26" s="97"/>
      <c r="X26" s="104" t="s">
        <v>2391</v>
      </c>
      <c r="Y26" s="104" t="s">
        <v>2392</v>
      </c>
      <c r="Z26" s="104" t="s">
        <v>2393</v>
      </c>
      <c r="AF26" s="71" t="s">
        <v>61</v>
      </c>
      <c r="AG26" s="71" t="s">
        <v>61</v>
      </c>
      <c r="AH26" s="71" t="s">
        <v>25</v>
      </c>
      <c r="AJ26" s="69" t="s">
        <v>2392</v>
      </c>
      <c r="AK26" s="69" t="s">
        <v>2393</v>
      </c>
    </row>
    <row r="27" spans="1:37" ht="30" x14ac:dyDescent="0.25">
      <c r="A27" s="75" t="s">
        <v>60</v>
      </c>
      <c r="B27" s="75" t="s">
        <v>33</v>
      </c>
      <c r="C27" s="97"/>
      <c r="D27" s="97"/>
      <c r="E27" s="97"/>
      <c r="F27" s="110">
        <v>17</v>
      </c>
      <c r="G27" s="97"/>
      <c r="H27" s="97"/>
      <c r="I27" s="97"/>
      <c r="K27" s="97"/>
      <c r="L27" s="97"/>
      <c r="N27" s="97" t="s">
        <v>2394</v>
      </c>
      <c r="O27" s="84" t="s">
        <v>2395</v>
      </c>
      <c r="P27" s="124" t="str">
        <f>VLOOKUP(T_ACTIVITE1[[#This Row],[ACTIVITE1]],AJ:AK,2,FALSE)</f>
        <v>Nombre de ménages assistés par des travailleurs spécialisés</v>
      </c>
      <c r="R27" s="114" t="s">
        <v>1045</v>
      </c>
      <c r="S27" s="111" t="s">
        <v>1055</v>
      </c>
      <c r="T27" s="112" t="s">
        <v>26</v>
      </c>
      <c r="U27" s="97"/>
      <c r="V27" s="97"/>
      <c r="W27" s="97"/>
      <c r="X27" s="104" t="s">
        <v>2394</v>
      </c>
      <c r="Y27" s="104" t="s">
        <v>2395</v>
      </c>
      <c r="Z27" s="104" t="s">
        <v>2396</v>
      </c>
      <c r="AF27" s="71" t="s">
        <v>2240</v>
      </c>
      <c r="AG27" s="71" t="s">
        <v>57</v>
      </c>
      <c r="AH27" s="71" t="s">
        <v>25</v>
      </c>
      <c r="AJ27" s="69" t="s">
        <v>2395</v>
      </c>
      <c r="AK27" s="69" t="s">
        <v>2396</v>
      </c>
    </row>
    <row r="28" spans="1:37" x14ac:dyDescent="0.25">
      <c r="A28" s="75" t="s">
        <v>61</v>
      </c>
      <c r="B28" s="75" t="s">
        <v>25</v>
      </c>
      <c r="C28" s="97"/>
      <c r="D28" s="97"/>
      <c r="E28" s="97"/>
      <c r="F28" s="110">
        <v>18</v>
      </c>
      <c r="G28" s="97"/>
      <c r="H28" s="97"/>
      <c r="I28" s="97"/>
      <c r="K28" s="97"/>
      <c r="L28" s="97"/>
      <c r="N28" s="97" t="s">
        <v>2394</v>
      </c>
      <c r="O28" s="84" t="s">
        <v>2397</v>
      </c>
      <c r="P28" s="124" t="str">
        <f>VLOOKUP(T_ACTIVITE1[[#This Row],[ACTIVITE1]],AJ:AK,2,FALSE)</f>
        <v>Nombre de maison</v>
      </c>
      <c r="R28" s="114" t="s">
        <v>1045</v>
      </c>
      <c r="S28" s="111" t="s">
        <v>1054</v>
      </c>
      <c r="T28" s="112" t="s">
        <v>26</v>
      </c>
      <c r="U28" s="97"/>
      <c r="V28" s="97"/>
      <c r="W28" s="97"/>
      <c r="X28" s="104" t="s">
        <v>2394</v>
      </c>
      <c r="Y28" s="104" t="s">
        <v>2397</v>
      </c>
      <c r="Z28" s="104" t="s">
        <v>2387</v>
      </c>
      <c r="AF28" s="71" t="s">
        <v>2049</v>
      </c>
      <c r="AG28" s="71" t="s">
        <v>63</v>
      </c>
      <c r="AH28" s="71" t="s">
        <v>25</v>
      </c>
      <c r="AJ28" s="69" t="s">
        <v>2397</v>
      </c>
      <c r="AK28" s="69" t="s">
        <v>2387</v>
      </c>
    </row>
    <row r="29" spans="1:37" x14ac:dyDescent="0.25">
      <c r="A29" s="75" t="s">
        <v>62</v>
      </c>
      <c r="B29" s="75" t="s">
        <v>33</v>
      </c>
      <c r="C29" s="97"/>
      <c r="D29" s="97"/>
      <c r="E29" s="97"/>
      <c r="F29" s="110">
        <v>19</v>
      </c>
      <c r="G29" s="97"/>
      <c r="H29" s="97"/>
      <c r="I29" s="97"/>
      <c r="K29" s="97"/>
      <c r="L29" s="97"/>
      <c r="N29" s="97" t="s">
        <v>2394</v>
      </c>
      <c r="O29" s="84" t="s">
        <v>2398</v>
      </c>
      <c r="P29" s="124" t="str">
        <f>VLOOKUP(T_ACTIVITE1[[#This Row],[ACTIVITE1]],AJ:AK,2,FALSE)</f>
        <v>Nombre de maison</v>
      </c>
      <c r="R29" s="114" t="s">
        <v>1045</v>
      </c>
      <c r="S29" s="111" t="s">
        <v>1051</v>
      </c>
      <c r="T29" s="112" t="s">
        <v>26</v>
      </c>
      <c r="U29" s="97"/>
      <c r="V29" s="97"/>
      <c r="W29" s="97"/>
      <c r="X29" s="104" t="s">
        <v>2394</v>
      </c>
      <c r="Y29" s="104" t="s">
        <v>2398</v>
      </c>
      <c r="Z29" s="104" t="s">
        <v>2387</v>
      </c>
      <c r="AF29" s="71" t="s">
        <v>2054</v>
      </c>
      <c r="AG29" s="71" t="s">
        <v>2054</v>
      </c>
      <c r="AH29" s="71" t="s">
        <v>37</v>
      </c>
      <c r="AJ29" s="69" t="s">
        <v>2398</v>
      </c>
      <c r="AK29" s="69" t="s">
        <v>2387</v>
      </c>
    </row>
    <row r="30" spans="1:37" ht="30" x14ac:dyDescent="0.25">
      <c r="A30" s="75" t="s">
        <v>63</v>
      </c>
      <c r="B30" s="75" t="s">
        <v>25</v>
      </c>
      <c r="C30" s="97"/>
      <c r="D30" s="97"/>
      <c r="E30" s="97"/>
      <c r="F30" s="110">
        <v>20</v>
      </c>
      <c r="G30" s="97"/>
      <c r="H30" s="97"/>
      <c r="I30" s="97"/>
      <c r="K30" s="97"/>
      <c r="L30" s="97"/>
      <c r="N30" s="97" t="s">
        <v>2418</v>
      </c>
      <c r="O30" s="84" t="s">
        <v>2399</v>
      </c>
      <c r="P30" s="124" t="str">
        <f>VLOOKUP(T_ACTIVITE1[[#This Row],[ACTIVITE1]],AJ:AK,2,FALSE)</f>
        <v>Valeur en dollars</v>
      </c>
      <c r="R30" s="114" t="s">
        <v>1045</v>
      </c>
      <c r="S30" s="111" t="s">
        <v>1050</v>
      </c>
      <c r="T30" s="112" t="s">
        <v>26</v>
      </c>
      <c r="U30" s="97"/>
      <c r="V30" s="97"/>
      <c r="W30" s="97"/>
      <c r="X30" s="103" t="s">
        <v>2415</v>
      </c>
      <c r="Y30" s="104" t="s">
        <v>2399</v>
      </c>
      <c r="Z30" s="104" t="s">
        <v>2376</v>
      </c>
      <c r="AF30" s="71" t="s">
        <v>2191</v>
      </c>
      <c r="AG30" s="71" t="s">
        <v>2192</v>
      </c>
      <c r="AH30" s="71" t="s">
        <v>37</v>
      </c>
      <c r="AJ30" s="69" t="s">
        <v>2399</v>
      </c>
      <c r="AK30" s="69" t="s">
        <v>2376</v>
      </c>
    </row>
    <row r="31" spans="1:37" ht="30" x14ac:dyDescent="0.25">
      <c r="A31" s="75" t="s">
        <v>1082</v>
      </c>
      <c r="B31" s="75"/>
      <c r="C31" s="97"/>
      <c r="D31" s="97"/>
      <c r="E31" s="97"/>
      <c r="F31" s="110">
        <v>21</v>
      </c>
      <c r="G31" s="97"/>
      <c r="H31" s="97"/>
      <c r="I31" s="97"/>
      <c r="K31" s="97"/>
      <c r="L31" s="97"/>
      <c r="N31" s="97" t="s">
        <v>2418</v>
      </c>
      <c r="O31" s="84" t="s">
        <v>2400</v>
      </c>
      <c r="P31" s="124" t="str">
        <f>VLOOKUP(T_ACTIVITE1[[#This Row],[ACTIVITE1]],AJ:AK,2,FALSE)</f>
        <v>Valeur en dollars</v>
      </c>
      <c r="R31" s="114" t="s">
        <v>1045</v>
      </c>
      <c r="S31" s="111" t="s">
        <v>1053</v>
      </c>
      <c r="T31" s="112" t="s">
        <v>26</v>
      </c>
      <c r="U31" s="97"/>
      <c r="V31" s="97"/>
      <c r="W31" s="97"/>
      <c r="X31" s="103" t="s">
        <v>2415</v>
      </c>
      <c r="Y31" s="104" t="s">
        <v>2400</v>
      </c>
      <c r="Z31" s="104" t="s">
        <v>2376</v>
      </c>
      <c r="AF31" s="71" t="s">
        <v>2053</v>
      </c>
      <c r="AG31" s="71" t="s">
        <v>2053</v>
      </c>
      <c r="AH31" s="71" t="s">
        <v>37</v>
      </c>
      <c r="AJ31" s="69" t="s">
        <v>2400</v>
      </c>
      <c r="AK31" s="69" t="s">
        <v>2376</v>
      </c>
    </row>
    <row r="32" spans="1:37" ht="30" x14ac:dyDescent="0.25">
      <c r="A32" s="75" t="s">
        <v>64</v>
      </c>
      <c r="B32" s="75" t="s">
        <v>25</v>
      </c>
      <c r="C32" s="97"/>
      <c r="D32" s="97"/>
      <c r="E32" s="97"/>
      <c r="F32" s="110">
        <v>22</v>
      </c>
      <c r="G32" s="97"/>
      <c r="H32" s="97"/>
      <c r="I32" s="97"/>
      <c r="J32" s="97"/>
      <c r="K32" s="97"/>
      <c r="L32" s="97"/>
      <c r="N32" s="97" t="s">
        <v>2418</v>
      </c>
      <c r="O32" s="84" t="s">
        <v>2401</v>
      </c>
      <c r="P32" s="124" t="str">
        <f>VLOOKUP(T_ACTIVITE1[[#This Row],[ACTIVITE1]],AJ:AK,2,FALSE)</f>
        <v>Nombre de kits de tôles</v>
      </c>
      <c r="R32" s="114" t="s">
        <v>1045</v>
      </c>
      <c r="S32" s="111" t="s">
        <v>1048</v>
      </c>
      <c r="T32" s="112" t="s">
        <v>26</v>
      </c>
      <c r="U32" s="97"/>
      <c r="V32" s="97"/>
      <c r="W32" s="97"/>
      <c r="X32" s="103" t="s">
        <v>2415</v>
      </c>
      <c r="Y32" s="104" t="s">
        <v>2401</v>
      </c>
      <c r="Z32" s="104" t="s">
        <v>2402</v>
      </c>
      <c r="AF32" s="71" t="s">
        <v>2058</v>
      </c>
      <c r="AG32" s="71" t="s">
        <v>2058</v>
      </c>
      <c r="AH32" s="71" t="s">
        <v>37</v>
      </c>
      <c r="AJ32" s="69" t="s">
        <v>2401</v>
      </c>
      <c r="AK32" s="69" t="s">
        <v>2402</v>
      </c>
    </row>
    <row r="33" spans="1:37" ht="30" x14ac:dyDescent="0.25">
      <c r="A33" s="75" t="s">
        <v>65</v>
      </c>
      <c r="B33" s="75" t="s">
        <v>66</v>
      </c>
      <c r="C33" s="97"/>
      <c r="D33" s="97"/>
      <c r="E33" s="97"/>
      <c r="F33" s="110">
        <v>23</v>
      </c>
      <c r="G33" s="97"/>
      <c r="H33" s="97"/>
      <c r="I33" s="97"/>
      <c r="J33" s="97"/>
      <c r="K33" s="97"/>
      <c r="L33" s="97"/>
      <c r="N33" s="97" t="s">
        <v>2418</v>
      </c>
      <c r="O33" s="84" t="s">
        <v>1151</v>
      </c>
      <c r="P33" s="124" t="str">
        <f>VLOOKUP(T_ACTIVITE1[[#This Row],[ACTIVITE1]],AJ:AK,2,FALSE)</f>
        <v>Nombre de kits d'outils</v>
      </c>
      <c r="R33" s="114" t="s">
        <v>1045</v>
      </c>
      <c r="S33" s="115" t="s">
        <v>1163</v>
      </c>
      <c r="T33" s="112" t="s">
        <v>26</v>
      </c>
      <c r="U33" s="97"/>
      <c r="V33" s="97"/>
      <c r="W33" s="97"/>
      <c r="X33" s="103" t="s">
        <v>2415</v>
      </c>
      <c r="Y33" s="104" t="s">
        <v>1151</v>
      </c>
      <c r="Z33" s="104" t="s">
        <v>2403</v>
      </c>
      <c r="AF33" s="71" t="s">
        <v>2061</v>
      </c>
      <c r="AG33" s="71" t="s">
        <v>2061</v>
      </c>
      <c r="AH33" s="71" t="s">
        <v>37</v>
      </c>
      <c r="AJ33" s="69" t="s">
        <v>1151</v>
      </c>
      <c r="AK33" s="69" t="s">
        <v>2403</v>
      </c>
    </row>
    <row r="34" spans="1:37" ht="30" x14ac:dyDescent="0.25">
      <c r="A34" s="75" t="s">
        <v>67</v>
      </c>
      <c r="B34" s="75" t="s">
        <v>66</v>
      </c>
      <c r="C34" s="97"/>
      <c r="D34" s="97"/>
      <c r="E34" s="97"/>
      <c r="F34" s="110">
        <v>24</v>
      </c>
      <c r="G34" s="97"/>
      <c r="H34" s="97"/>
      <c r="I34" s="97"/>
      <c r="J34" s="97"/>
      <c r="K34" s="97"/>
      <c r="L34" s="97"/>
      <c r="N34" s="97" t="s">
        <v>2418</v>
      </c>
      <c r="O34" s="84" t="s">
        <v>2404</v>
      </c>
      <c r="P34" s="124" t="str">
        <f>VLOOKUP(T_ACTIVITE1[[#This Row],[ACTIVITE1]],AJ:AK,2,FALSE)</f>
        <v>Nombre de kits de matériaux de construction</v>
      </c>
      <c r="R34" s="114" t="s">
        <v>1028</v>
      </c>
      <c r="S34" s="99" t="s">
        <v>55</v>
      </c>
      <c r="T34" s="99" t="s">
        <v>55</v>
      </c>
      <c r="U34" s="97"/>
      <c r="V34" s="97"/>
      <c r="W34" s="97"/>
      <c r="X34" s="103" t="s">
        <v>2415</v>
      </c>
      <c r="Y34" s="104" t="s">
        <v>2404</v>
      </c>
      <c r="Z34" s="104" t="s">
        <v>2405</v>
      </c>
      <c r="AF34" s="71" t="s">
        <v>2334</v>
      </c>
      <c r="AG34" s="71" t="s">
        <v>2189</v>
      </c>
      <c r="AH34" s="71" t="s">
        <v>37</v>
      </c>
      <c r="AJ34" s="69" t="s">
        <v>2404</v>
      </c>
      <c r="AK34" s="69" t="s">
        <v>2405</v>
      </c>
    </row>
    <row r="35" spans="1:37" x14ac:dyDescent="0.25">
      <c r="A35" s="75" t="s">
        <v>68</v>
      </c>
      <c r="B35" s="75" t="s">
        <v>69</v>
      </c>
      <c r="C35" s="97"/>
      <c r="D35" s="97"/>
      <c r="E35" s="97"/>
      <c r="F35" s="110">
        <v>25</v>
      </c>
      <c r="G35" s="97"/>
      <c r="H35" s="97"/>
      <c r="I35" s="97"/>
      <c r="J35" s="97"/>
      <c r="K35" s="97"/>
      <c r="L35" s="97"/>
      <c r="N35" s="97" t="s">
        <v>2417</v>
      </c>
      <c r="O35" s="84" t="s">
        <v>1163</v>
      </c>
      <c r="P35" s="124" t="str">
        <f>VLOOKUP(T_ACTIVITE1[[#This Row],[ACTIVITE1]],AJ:AK,2,FALSE)</f>
        <v>Nombre</v>
      </c>
      <c r="R35" s="114" t="s">
        <v>1029</v>
      </c>
      <c r="S35" s="116" t="s">
        <v>55</v>
      </c>
      <c r="T35" s="116" t="s">
        <v>55</v>
      </c>
      <c r="U35" s="97"/>
      <c r="V35" s="97"/>
      <c r="W35" s="97"/>
      <c r="X35" s="104" t="s">
        <v>2406</v>
      </c>
      <c r="Y35" s="104" t="s">
        <v>1163</v>
      </c>
      <c r="Z35" s="104" t="s">
        <v>26</v>
      </c>
      <c r="AF35" s="71" t="s">
        <v>64</v>
      </c>
      <c r="AG35" s="71" t="s">
        <v>2233</v>
      </c>
      <c r="AH35" s="71" t="s">
        <v>25</v>
      </c>
      <c r="AJ35" s="69" t="s">
        <v>1163</v>
      </c>
      <c r="AK35" s="69" t="s">
        <v>26</v>
      </c>
    </row>
    <row r="36" spans="1:37" ht="30" x14ac:dyDescent="0.25">
      <c r="A36" s="75" t="s">
        <v>70</v>
      </c>
      <c r="B36" s="75" t="s">
        <v>25</v>
      </c>
      <c r="C36" s="97"/>
      <c r="D36" s="97"/>
      <c r="E36" s="97"/>
      <c r="F36" s="110">
        <v>26</v>
      </c>
      <c r="G36" s="97"/>
      <c r="H36" s="97"/>
      <c r="I36" s="97"/>
      <c r="J36" s="97"/>
      <c r="K36" s="97"/>
      <c r="L36" s="97"/>
      <c r="N36" s="97" t="s">
        <v>2417</v>
      </c>
      <c r="O36" s="84" t="s">
        <v>1052</v>
      </c>
      <c r="P36" s="124" t="str">
        <f>VLOOKUP(T_ACTIVITE1[[#This Row],[ACTIVITE1]],AJ:AK,2,FALSE)</f>
        <v xml:space="preserve">Nombre </v>
      </c>
      <c r="R36" s="117" t="s">
        <v>1142</v>
      </c>
      <c r="S36" s="99" t="s">
        <v>1143</v>
      </c>
      <c r="T36" s="99" t="s">
        <v>1149</v>
      </c>
      <c r="U36" s="97"/>
      <c r="V36" s="97"/>
      <c r="W36" s="97"/>
      <c r="X36" s="104" t="s">
        <v>2406</v>
      </c>
      <c r="Y36" s="104" t="s">
        <v>1052</v>
      </c>
      <c r="Z36" s="104" t="s">
        <v>2407</v>
      </c>
      <c r="AF36" s="71" t="s">
        <v>1973</v>
      </c>
      <c r="AG36" s="71" t="s">
        <v>1973</v>
      </c>
      <c r="AH36" s="71" t="s">
        <v>33</v>
      </c>
      <c r="AJ36" s="69" t="s">
        <v>1052</v>
      </c>
      <c r="AK36" s="69" t="s">
        <v>2407</v>
      </c>
    </row>
    <row r="37" spans="1:37" ht="30" x14ac:dyDescent="0.25">
      <c r="A37" s="75" t="s">
        <v>1087</v>
      </c>
      <c r="B37" s="75" t="s">
        <v>37</v>
      </c>
      <c r="C37" s="97"/>
      <c r="D37" s="97"/>
      <c r="E37" s="97"/>
      <c r="F37" s="110">
        <v>27</v>
      </c>
      <c r="G37" s="97"/>
      <c r="H37" s="97"/>
      <c r="I37" s="97"/>
      <c r="J37" s="97"/>
      <c r="K37" s="97"/>
      <c r="L37" s="97"/>
      <c r="N37" s="97" t="s">
        <v>2417</v>
      </c>
      <c r="O37" s="84" t="s">
        <v>1058</v>
      </c>
      <c r="P37" s="124" t="str">
        <f>VLOOKUP(T_ACTIVITE1[[#This Row],[ACTIVITE1]],AJ:AK,2,FALSE)</f>
        <v xml:space="preserve">Nombre </v>
      </c>
      <c r="R37" s="117" t="s">
        <v>1142</v>
      </c>
      <c r="S37" s="99" t="s">
        <v>1144</v>
      </c>
      <c r="T37" s="99" t="s">
        <v>1150</v>
      </c>
      <c r="U37" s="97"/>
      <c r="V37" s="97"/>
      <c r="W37" s="97"/>
      <c r="X37" s="104" t="s">
        <v>2406</v>
      </c>
      <c r="Y37" s="104" t="s">
        <v>1058</v>
      </c>
      <c r="Z37" s="104" t="s">
        <v>2407</v>
      </c>
      <c r="AF37" s="71" t="s">
        <v>1090</v>
      </c>
      <c r="AG37" s="71" t="s">
        <v>1090</v>
      </c>
      <c r="AH37" s="71" t="s">
        <v>2048</v>
      </c>
      <c r="AJ37" s="69" t="s">
        <v>1058</v>
      </c>
      <c r="AK37" s="69" t="s">
        <v>2407</v>
      </c>
    </row>
    <row r="38" spans="1:37" ht="30" x14ac:dyDescent="0.25">
      <c r="A38" s="75" t="s">
        <v>71</v>
      </c>
      <c r="B38" s="75" t="s">
        <v>37</v>
      </c>
      <c r="C38" s="97"/>
      <c r="D38" s="97"/>
      <c r="E38" s="97"/>
      <c r="F38" s="110">
        <v>28</v>
      </c>
      <c r="G38" s="97"/>
      <c r="H38" s="97"/>
      <c r="I38" s="97"/>
      <c r="J38" s="97"/>
      <c r="K38" s="97"/>
      <c r="L38" s="97"/>
      <c r="N38" s="97" t="s">
        <v>2417</v>
      </c>
      <c r="O38" s="84" t="s">
        <v>1047</v>
      </c>
      <c r="P38" s="124" t="str">
        <f>VLOOKUP(T_ACTIVITE1[[#This Row],[ACTIVITE1]],AJ:AK,2,FALSE)</f>
        <v xml:space="preserve">Nombre </v>
      </c>
      <c r="R38" s="117" t="s">
        <v>1142</v>
      </c>
      <c r="S38" s="99" t="s">
        <v>1145</v>
      </c>
      <c r="T38" s="99" t="s">
        <v>1148</v>
      </c>
      <c r="U38" s="97"/>
      <c r="V38" s="97"/>
      <c r="W38" s="97"/>
      <c r="X38" s="104" t="s">
        <v>2406</v>
      </c>
      <c r="Y38" s="104" t="s">
        <v>1047</v>
      </c>
      <c r="Z38" s="104" t="s">
        <v>2407</v>
      </c>
      <c r="AF38" s="71" t="s">
        <v>1976</v>
      </c>
      <c r="AG38" s="71" t="s">
        <v>1976</v>
      </c>
      <c r="AH38" s="71" t="s">
        <v>33</v>
      </c>
      <c r="AJ38" s="69" t="s">
        <v>1047</v>
      </c>
      <c r="AK38" s="69" t="s">
        <v>2407</v>
      </c>
    </row>
    <row r="39" spans="1:37" ht="30" x14ac:dyDescent="0.25">
      <c r="A39" s="75" t="s">
        <v>72</v>
      </c>
      <c r="B39" s="75" t="s">
        <v>33</v>
      </c>
      <c r="C39" s="97"/>
      <c r="D39" s="97"/>
      <c r="E39" s="97"/>
      <c r="F39" s="110">
        <v>29</v>
      </c>
      <c r="G39" s="97"/>
      <c r="H39" s="97"/>
      <c r="I39" s="97"/>
      <c r="J39" s="97"/>
      <c r="K39" s="97"/>
      <c r="L39" s="97"/>
      <c r="N39" s="97" t="s">
        <v>2417</v>
      </c>
      <c r="O39" s="84" t="s">
        <v>1056</v>
      </c>
      <c r="P39" s="124" t="str">
        <f>VLOOKUP(T_ACTIVITE1[[#This Row],[ACTIVITE1]],AJ:AK,2,FALSE)</f>
        <v xml:space="preserve">Nombre </v>
      </c>
      <c r="R39" s="117" t="s">
        <v>1142</v>
      </c>
      <c r="S39" s="99" t="s">
        <v>1146</v>
      </c>
      <c r="T39" s="99" t="s">
        <v>1147</v>
      </c>
      <c r="U39" s="97"/>
      <c r="V39" s="97"/>
      <c r="W39" s="97"/>
      <c r="X39" s="104" t="s">
        <v>2406</v>
      </c>
      <c r="Y39" s="104" t="s">
        <v>1056</v>
      </c>
      <c r="Z39" s="104" t="s">
        <v>2407</v>
      </c>
      <c r="AF39" s="71" t="s">
        <v>2052</v>
      </c>
      <c r="AG39" s="71" t="s">
        <v>2051</v>
      </c>
      <c r="AH39" s="71" t="s">
        <v>33</v>
      </c>
      <c r="AJ39" s="69" t="s">
        <v>1056</v>
      </c>
      <c r="AK39" s="69" t="s">
        <v>2407</v>
      </c>
    </row>
    <row r="40" spans="1:37" x14ac:dyDescent="0.25">
      <c r="A40" s="75" t="s">
        <v>73</v>
      </c>
      <c r="B40" s="75" t="s">
        <v>33</v>
      </c>
      <c r="C40" s="97"/>
      <c r="D40" s="97"/>
      <c r="E40" s="97"/>
      <c r="F40" s="110">
        <v>30</v>
      </c>
      <c r="G40" s="97"/>
      <c r="H40" s="97"/>
      <c r="I40" s="97"/>
      <c r="J40" s="97"/>
      <c r="K40" s="97"/>
      <c r="L40" s="97"/>
      <c r="N40" s="97" t="s">
        <v>2417</v>
      </c>
      <c r="O40" s="84" t="s">
        <v>1055</v>
      </c>
      <c r="P40" s="124" t="str">
        <f>VLOOKUP(T_ACTIVITE1[[#This Row],[ACTIVITE1]],AJ:AK,2,FALSE)</f>
        <v xml:space="preserve">Nombre </v>
      </c>
      <c r="R40" s="118"/>
      <c r="S40" s="119"/>
      <c r="T40" s="120"/>
      <c r="U40" s="97"/>
      <c r="V40" s="97"/>
      <c r="W40" s="97"/>
      <c r="X40" s="104" t="s">
        <v>2406</v>
      </c>
      <c r="Y40" s="104" t="s">
        <v>1055</v>
      </c>
      <c r="Z40" s="104" t="s">
        <v>2407</v>
      </c>
      <c r="AF40" s="71" t="s">
        <v>1917</v>
      </c>
      <c r="AG40" s="71" t="s">
        <v>1917</v>
      </c>
      <c r="AH40" s="71" t="s">
        <v>33</v>
      </c>
      <c r="AJ40" s="69" t="s">
        <v>1055</v>
      </c>
      <c r="AK40" s="69" t="s">
        <v>2407</v>
      </c>
    </row>
    <row r="41" spans="1:37" x14ac:dyDescent="0.25">
      <c r="A41" s="75" t="s">
        <v>1124</v>
      </c>
      <c r="B41" s="75" t="s">
        <v>37</v>
      </c>
      <c r="C41" s="97"/>
      <c r="D41" s="97"/>
      <c r="E41" s="97"/>
      <c r="F41" s="110">
        <v>31</v>
      </c>
      <c r="G41" s="97"/>
      <c r="H41" s="97"/>
      <c r="I41" s="97"/>
      <c r="J41" s="97"/>
      <c r="K41" s="97"/>
      <c r="L41" s="97"/>
      <c r="N41" s="97" t="s">
        <v>2417</v>
      </c>
      <c r="O41" s="84" t="s">
        <v>1054</v>
      </c>
      <c r="P41" s="124" t="str">
        <f>VLOOKUP(T_ACTIVITE1[[#This Row],[ACTIVITE1]],AJ:AK,2,FALSE)</f>
        <v xml:space="preserve">Nombre </v>
      </c>
      <c r="U41" s="97"/>
      <c r="V41" s="97"/>
      <c r="W41" s="97"/>
      <c r="X41" s="104" t="s">
        <v>2406</v>
      </c>
      <c r="Y41" s="104" t="s">
        <v>1054</v>
      </c>
      <c r="Z41" s="104" t="s">
        <v>2407</v>
      </c>
      <c r="AF41" s="55" t="s">
        <v>2275</v>
      </c>
      <c r="AG41" s="55" t="s">
        <v>2275</v>
      </c>
      <c r="AH41" s="55" t="s">
        <v>25</v>
      </c>
      <c r="AJ41" s="69" t="s">
        <v>1054</v>
      </c>
      <c r="AK41" s="69" t="s">
        <v>2407</v>
      </c>
    </row>
    <row r="42" spans="1:37" x14ac:dyDescent="0.25">
      <c r="A42" s="75" t="s">
        <v>74</v>
      </c>
      <c r="B42" s="75" t="s">
        <v>37</v>
      </c>
      <c r="C42" s="97"/>
      <c r="D42" s="97"/>
      <c r="E42" s="97"/>
      <c r="F42" s="97"/>
      <c r="G42" s="97"/>
      <c r="H42" s="97"/>
      <c r="I42" s="97"/>
      <c r="J42" s="97"/>
      <c r="K42" s="97"/>
      <c r="L42" s="97"/>
      <c r="N42" s="97" t="s">
        <v>2417</v>
      </c>
      <c r="O42" s="84" t="s">
        <v>1051</v>
      </c>
      <c r="P42" s="124" t="str">
        <f>VLOOKUP(T_ACTIVITE1[[#This Row],[ACTIVITE1]],AJ:AK,2,FALSE)</f>
        <v xml:space="preserve">Nombre </v>
      </c>
      <c r="T42" s="97"/>
      <c r="U42" s="97"/>
      <c r="V42" s="97"/>
      <c r="W42" s="97"/>
      <c r="X42" s="104" t="s">
        <v>2406</v>
      </c>
      <c r="Y42" s="104" t="s">
        <v>1051</v>
      </c>
      <c r="Z42" s="104" t="s">
        <v>2407</v>
      </c>
      <c r="AF42" s="71" t="s">
        <v>2103</v>
      </c>
      <c r="AG42" s="71" t="s">
        <v>2103</v>
      </c>
      <c r="AH42" s="71" t="s">
        <v>25</v>
      </c>
      <c r="AJ42" s="69" t="s">
        <v>1051</v>
      </c>
      <c r="AK42" s="69" t="s">
        <v>2407</v>
      </c>
    </row>
    <row r="43" spans="1:37" x14ac:dyDescent="0.25">
      <c r="A43" s="75" t="s">
        <v>75</v>
      </c>
      <c r="B43" s="75" t="s">
        <v>25</v>
      </c>
      <c r="C43" s="97"/>
      <c r="D43" s="97"/>
      <c r="E43" s="97"/>
      <c r="F43" s="108" t="s">
        <v>1875</v>
      </c>
      <c r="G43" s="97"/>
      <c r="H43" s="97"/>
      <c r="I43" s="97"/>
      <c r="J43" s="97"/>
      <c r="K43" s="97"/>
      <c r="L43" s="97"/>
      <c r="N43" s="97" t="s">
        <v>2417</v>
      </c>
      <c r="O43" s="84" t="s">
        <v>1050</v>
      </c>
      <c r="P43" s="124" t="str">
        <f>VLOOKUP(T_ACTIVITE1[[#This Row],[ACTIVITE1]],AJ:AK,2,FALSE)</f>
        <v xml:space="preserve">Nombre </v>
      </c>
      <c r="T43" s="97"/>
      <c r="U43" s="97"/>
      <c r="V43" s="97"/>
      <c r="W43" s="97"/>
      <c r="X43" s="104" t="s">
        <v>2406</v>
      </c>
      <c r="Y43" s="104" t="s">
        <v>1050</v>
      </c>
      <c r="Z43" s="104" t="s">
        <v>2407</v>
      </c>
      <c r="AF43" s="71" t="s">
        <v>2090</v>
      </c>
      <c r="AG43" s="71" t="s">
        <v>2090</v>
      </c>
      <c r="AH43" s="71" t="s">
        <v>25</v>
      </c>
      <c r="AJ43" s="69" t="s">
        <v>1050</v>
      </c>
      <c r="AK43" s="69" t="s">
        <v>2407</v>
      </c>
    </row>
    <row r="44" spans="1:37" x14ac:dyDescent="0.25">
      <c r="A44" s="75" t="s">
        <v>76</v>
      </c>
      <c r="B44" s="75" t="s">
        <v>33</v>
      </c>
      <c r="C44" s="97"/>
      <c r="D44" s="97"/>
      <c r="E44" s="97"/>
      <c r="F44" s="97" t="s">
        <v>1876</v>
      </c>
      <c r="G44" s="97"/>
      <c r="H44" s="97"/>
      <c r="I44" s="97"/>
      <c r="J44" s="97"/>
      <c r="K44" s="97"/>
      <c r="L44" s="97"/>
      <c r="N44" s="97" t="s">
        <v>2417</v>
      </c>
      <c r="O44" s="84" t="s">
        <v>1053</v>
      </c>
      <c r="P44" s="124" t="str">
        <f>VLOOKUP(T_ACTIVITE1[[#This Row],[ACTIVITE1]],AJ:AK,2,FALSE)</f>
        <v xml:space="preserve">Nombre </v>
      </c>
      <c r="T44" s="97"/>
      <c r="U44" s="97"/>
      <c r="V44" s="97"/>
      <c r="W44" s="97"/>
      <c r="X44" s="104" t="s">
        <v>2406</v>
      </c>
      <c r="Y44" s="104" t="s">
        <v>1053</v>
      </c>
      <c r="Z44" s="104" t="s">
        <v>2407</v>
      </c>
      <c r="AF44" s="71" t="s">
        <v>2055</v>
      </c>
      <c r="AG44" s="71" t="s">
        <v>2055</v>
      </c>
      <c r="AH44" s="71" t="s">
        <v>25</v>
      </c>
      <c r="AJ44" s="69" t="s">
        <v>1053</v>
      </c>
      <c r="AK44" s="69" t="s">
        <v>2407</v>
      </c>
    </row>
    <row r="45" spans="1:37" x14ac:dyDescent="0.25">
      <c r="A45" s="75" t="s">
        <v>1156</v>
      </c>
      <c r="B45" s="75" t="s">
        <v>37</v>
      </c>
      <c r="C45" s="97"/>
      <c r="D45" s="97"/>
      <c r="E45" s="97"/>
      <c r="F45" s="97" t="s">
        <v>2421</v>
      </c>
      <c r="G45" s="97"/>
      <c r="H45" s="97"/>
      <c r="I45" s="97"/>
      <c r="J45" s="97"/>
      <c r="K45" s="97"/>
      <c r="L45" s="97"/>
      <c r="N45" s="97" t="s">
        <v>2417</v>
      </c>
      <c r="O45" s="84" t="s">
        <v>1048</v>
      </c>
      <c r="P45" s="124" t="str">
        <f>VLOOKUP(T_ACTIVITE1[[#This Row],[ACTIVITE1]],AJ:AK,2,FALSE)</f>
        <v xml:space="preserve">Nombre </v>
      </c>
      <c r="T45" s="97"/>
      <c r="U45" s="97"/>
      <c r="V45" s="97"/>
      <c r="W45" s="97"/>
      <c r="X45" s="104" t="s">
        <v>2406</v>
      </c>
      <c r="Y45" s="104" t="s">
        <v>1048</v>
      </c>
      <c r="Z45" s="104" t="s">
        <v>2407</v>
      </c>
      <c r="AF45" s="71" t="s">
        <v>2244</v>
      </c>
      <c r="AG45" s="71" t="s">
        <v>124</v>
      </c>
      <c r="AH45" s="71" t="s">
        <v>2093</v>
      </c>
      <c r="AJ45" s="69" t="s">
        <v>1048</v>
      </c>
      <c r="AK45" s="69" t="s">
        <v>2407</v>
      </c>
    </row>
    <row r="46" spans="1:37" x14ac:dyDescent="0.25">
      <c r="A46" s="75" t="s">
        <v>77</v>
      </c>
      <c r="B46" s="75" t="s">
        <v>25</v>
      </c>
      <c r="C46" s="97"/>
      <c r="D46" s="97"/>
      <c r="E46" s="97"/>
      <c r="F46" s="97" t="s">
        <v>1877</v>
      </c>
      <c r="G46" s="97"/>
      <c r="H46" s="97"/>
      <c r="I46" s="97"/>
      <c r="J46" s="97"/>
      <c r="K46" s="97"/>
      <c r="L46" s="97"/>
      <c r="N46" s="97" t="s">
        <v>2417</v>
      </c>
      <c r="O46" s="84" t="s">
        <v>2256</v>
      </c>
      <c r="P46" s="124" t="s">
        <v>26</v>
      </c>
      <c r="T46" s="97"/>
      <c r="U46" s="97"/>
      <c r="V46" s="97"/>
      <c r="W46" s="97"/>
      <c r="X46" s="104" t="s">
        <v>2408</v>
      </c>
      <c r="Y46" s="104" t="s">
        <v>2409</v>
      </c>
      <c r="Z46" s="104" t="s">
        <v>2407</v>
      </c>
      <c r="AF46" s="71" t="s">
        <v>2056</v>
      </c>
      <c r="AG46" s="71" t="s">
        <v>1944</v>
      </c>
      <c r="AH46" s="71" t="s">
        <v>33</v>
      </c>
      <c r="AJ46" s="69" t="s">
        <v>2409</v>
      </c>
      <c r="AK46" s="69" t="s">
        <v>2407</v>
      </c>
    </row>
    <row r="47" spans="1:37" x14ac:dyDescent="0.25">
      <c r="A47" s="75" t="s">
        <v>78</v>
      </c>
      <c r="B47" s="75" t="s">
        <v>25</v>
      </c>
      <c r="C47" s="97"/>
      <c r="D47" s="97"/>
      <c r="E47" s="97"/>
      <c r="F47" s="97" t="s">
        <v>1878</v>
      </c>
      <c r="G47" s="97"/>
      <c r="H47" s="97"/>
      <c r="I47" s="97"/>
      <c r="J47" s="97"/>
      <c r="K47" s="97"/>
      <c r="L47" s="97"/>
      <c r="N47" s="97" t="s">
        <v>2420</v>
      </c>
      <c r="O47" s="99" t="s">
        <v>2410</v>
      </c>
      <c r="P47" s="124" t="str">
        <f>VLOOKUP(T_ACTIVITE1[[#This Row],[ACTIVITE1]],AJ:AK,2,FALSE)</f>
        <v xml:space="preserve">Nombre </v>
      </c>
      <c r="T47" s="97"/>
      <c r="U47" s="97"/>
      <c r="V47" s="97"/>
      <c r="W47" s="97"/>
      <c r="X47" s="104" t="s">
        <v>2408</v>
      </c>
      <c r="Y47" s="104" t="s">
        <v>2410</v>
      </c>
      <c r="Z47" s="104" t="s">
        <v>2407</v>
      </c>
      <c r="AF47" s="71" t="s">
        <v>2283</v>
      </c>
      <c r="AG47" s="71" t="s">
        <v>2284</v>
      </c>
      <c r="AH47" s="71" t="s">
        <v>25</v>
      </c>
      <c r="AJ47" s="69" t="s">
        <v>2410</v>
      </c>
      <c r="AK47" s="69" t="s">
        <v>2407</v>
      </c>
    </row>
    <row r="48" spans="1:37" x14ac:dyDescent="0.25">
      <c r="A48" s="75" t="s">
        <v>79</v>
      </c>
      <c r="B48" s="75" t="s">
        <v>25</v>
      </c>
      <c r="C48" s="97"/>
      <c r="D48" s="97"/>
      <c r="E48" s="97"/>
      <c r="F48" s="97" t="s">
        <v>1879</v>
      </c>
      <c r="G48" s="97"/>
      <c r="H48" s="97"/>
      <c r="I48" s="97"/>
      <c r="J48" s="97"/>
      <c r="K48" s="97"/>
      <c r="L48" s="97"/>
      <c r="N48" s="97" t="s">
        <v>2420</v>
      </c>
      <c r="O48" s="121" t="s">
        <v>2409</v>
      </c>
      <c r="P48" s="124" t="str">
        <f>VLOOKUP(T_ACTIVITE1[[#This Row],[ACTIVITE1]],AJ:AK,2,FALSE)</f>
        <v xml:space="preserve">Nombre </v>
      </c>
      <c r="T48" s="97"/>
      <c r="U48" s="97"/>
      <c r="V48" s="97"/>
      <c r="W48" s="97"/>
      <c r="AF48" s="71" t="s">
        <v>2057</v>
      </c>
      <c r="AG48" s="71" t="s">
        <v>2057</v>
      </c>
      <c r="AH48" s="71" t="s">
        <v>33</v>
      </c>
    </row>
    <row r="49" spans="1:34" x14ac:dyDescent="0.25">
      <c r="A49" s="75" t="s">
        <v>80</v>
      </c>
      <c r="B49" s="75" t="s">
        <v>25</v>
      </c>
      <c r="C49" s="97"/>
      <c r="D49" s="97"/>
      <c r="E49" s="97"/>
      <c r="F49" s="97" t="s">
        <v>1880</v>
      </c>
      <c r="G49" s="97"/>
      <c r="H49" s="97"/>
      <c r="I49" s="97"/>
      <c r="J49" s="97"/>
      <c r="K49" s="97"/>
      <c r="L49" s="97"/>
      <c r="N49" s="97"/>
      <c r="O49" s="76"/>
      <c r="T49" s="97"/>
      <c r="U49" s="97"/>
      <c r="V49" s="97"/>
      <c r="W49" s="97"/>
      <c r="AF49" s="71" t="s">
        <v>2105</v>
      </c>
      <c r="AG49" s="71" t="s">
        <v>2105</v>
      </c>
      <c r="AH49" s="71" t="s">
        <v>25</v>
      </c>
    </row>
    <row r="50" spans="1:34" x14ac:dyDescent="0.25">
      <c r="A50" s="75" t="s">
        <v>81</v>
      </c>
      <c r="B50" s="75" t="s">
        <v>66</v>
      </c>
      <c r="C50" s="97"/>
      <c r="D50" s="97"/>
      <c r="E50" s="97"/>
      <c r="F50" s="97" t="s">
        <v>1881</v>
      </c>
      <c r="G50" s="97"/>
      <c r="H50" s="97"/>
      <c r="I50" s="97"/>
      <c r="J50" s="97"/>
      <c r="K50" s="97"/>
      <c r="L50" s="97"/>
      <c r="N50" s="97"/>
      <c r="O50" s="76"/>
      <c r="T50" s="97"/>
      <c r="U50" s="97"/>
      <c r="V50" s="97"/>
      <c r="W50" s="97"/>
      <c r="AF50" s="71" t="s">
        <v>77</v>
      </c>
      <c r="AG50" s="71" t="s">
        <v>77</v>
      </c>
      <c r="AH50" s="71" t="s">
        <v>25</v>
      </c>
    </row>
    <row r="51" spans="1:34" x14ac:dyDescent="0.25">
      <c r="A51" s="75" t="s">
        <v>43</v>
      </c>
      <c r="B51" s="75" t="s">
        <v>37</v>
      </c>
      <c r="C51" s="97"/>
      <c r="D51" s="97"/>
      <c r="E51" s="97"/>
      <c r="F51" s="97" t="s">
        <v>2422</v>
      </c>
      <c r="G51" s="97"/>
      <c r="H51" s="97"/>
      <c r="I51" s="97"/>
      <c r="J51" s="97"/>
      <c r="K51" s="97"/>
      <c r="L51" s="97"/>
      <c r="N51" s="97"/>
      <c r="O51" s="76"/>
      <c r="T51" s="97"/>
      <c r="U51" s="97"/>
      <c r="V51" s="97"/>
      <c r="W51" s="97"/>
      <c r="AF51" s="71" t="s">
        <v>1978</v>
      </c>
      <c r="AG51" s="71" t="s">
        <v>1978</v>
      </c>
      <c r="AH51" s="71" t="s">
        <v>25</v>
      </c>
    </row>
    <row r="52" spans="1:34" x14ac:dyDescent="0.25">
      <c r="A52" s="75" t="s">
        <v>1159</v>
      </c>
      <c r="B52" s="75" t="s">
        <v>37</v>
      </c>
      <c r="C52" s="97"/>
      <c r="D52" s="97"/>
      <c r="E52" s="97"/>
      <c r="F52" s="97" t="s">
        <v>1882</v>
      </c>
      <c r="G52" s="97"/>
      <c r="H52" s="97"/>
      <c r="I52" s="97"/>
      <c r="J52" s="97"/>
      <c r="K52" s="97"/>
      <c r="L52" s="97"/>
      <c r="N52" s="97"/>
      <c r="O52" s="76"/>
      <c r="T52" s="97"/>
      <c r="U52" s="97"/>
      <c r="V52" s="97"/>
      <c r="W52" s="97"/>
      <c r="AF52" s="71" t="s">
        <v>1157</v>
      </c>
      <c r="AG52" s="71" t="s">
        <v>1157</v>
      </c>
      <c r="AH52" s="71" t="s">
        <v>37</v>
      </c>
    </row>
    <row r="53" spans="1:34" x14ac:dyDescent="0.25">
      <c r="A53" s="75" t="s">
        <v>82</v>
      </c>
      <c r="B53" s="75" t="s">
        <v>33</v>
      </c>
      <c r="C53" s="97"/>
      <c r="D53" s="97"/>
      <c r="E53" s="97"/>
      <c r="F53" s="97" t="s">
        <v>1883</v>
      </c>
      <c r="G53" s="97"/>
      <c r="H53" s="97"/>
      <c r="I53" s="97"/>
      <c r="J53" s="97"/>
      <c r="K53" s="97"/>
      <c r="L53" s="97"/>
      <c r="N53" s="97"/>
      <c r="O53" s="76"/>
      <c r="T53" s="97"/>
      <c r="U53" s="97"/>
      <c r="V53" s="97"/>
      <c r="W53" s="97"/>
      <c r="AF53" s="71" t="s">
        <v>2247</v>
      </c>
      <c r="AG53" s="71" t="s">
        <v>81</v>
      </c>
      <c r="AH53" s="71" t="s">
        <v>2093</v>
      </c>
    </row>
    <row r="54" spans="1:34" x14ac:dyDescent="0.25">
      <c r="A54" s="75" t="s">
        <v>83</v>
      </c>
      <c r="B54" s="75" t="s">
        <v>25</v>
      </c>
      <c r="C54" s="97"/>
      <c r="D54" s="97"/>
      <c r="E54" s="97"/>
      <c r="F54" s="97" t="s">
        <v>1884</v>
      </c>
      <c r="G54" s="97"/>
      <c r="H54" s="97"/>
      <c r="I54" s="97"/>
      <c r="J54" s="97"/>
      <c r="K54" s="97"/>
      <c r="L54" s="97"/>
      <c r="N54" s="97"/>
      <c r="O54" s="76"/>
      <c r="T54" s="97"/>
      <c r="U54" s="97"/>
      <c r="V54" s="97"/>
      <c r="W54" s="97"/>
      <c r="AF54" s="71" t="s">
        <v>2242</v>
      </c>
      <c r="AG54" s="71" t="s">
        <v>43</v>
      </c>
      <c r="AH54" s="71" t="s">
        <v>37</v>
      </c>
    </row>
    <row r="55" spans="1:34" x14ac:dyDescent="0.25">
      <c r="A55" s="75" t="s">
        <v>84</v>
      </c>
      <c r="B55" s="75" t="s">
        <v>25</v>
      </c>
      <c r="C55" s="97"/>
      <c r="D55" s="97"/>
      <c r="E55" s="97"/>
      <c r="F55" s="97" t="s">
        <v>1885</v>
      </c>
      <c r="G55" s="97"/>
      <c r="H55" s="97"/>
      <c r="I55" s="97"/>
      <c r="J55" s="97"/>
      <c r="K55" s="97"/>
      <c r="L55" s="97"/>
      <c r="N55" s="97"/>
      <c r="O55" s="76"/>
      <c r="R55" s="97"/>
      <c r="S55" s="97"/>
      <c r="T55" s="97"/>
      <c r="U55" s="97"/>
      <c r="V55" s="97"/>
      <c r="W55" s="97"/>
      <c r="AF55" s="71" t="s">
        <v>2062</v>
      </c>
      <c r="AG55" s="71" t="s">
        <v>2063</v>
      </c>
      <c r="AH55" s="71" t="s">
        <v>33</v>
      </c>
    </row>
    <row r="56" spans="1:34" x14ac:dyDescent="0.25">
      <c r="A56" s="75" t="s">
        <v>41</v>
      </c>
      <c r="B56" s="75" t="s">
        <v>69</v>
      </c>
      <c r="C56" s="97"/>
      <c r="D56" s="97"/>
      <c r="E56" s="97"/>
      <c r="F56" s="97"/>
      <c r="G56" s="97"/>
      <c r="H56" s="97"/>
      <c r="I56" s="97"/>
      <c r="J56" s="97"/>
      <c r="K56" s="97"/>
      <c r="L56" s="97"/>
      <c r="N56" s="97"/>
      <c r="O56" s="76"/>
      <c r="R56" s="97"/>
      <c r="S56" s="97"/>
      <c r="T56" s="97"/>
      <c r="U56" s="97"/>
      <c r="V56" s="97"/>
      <c r="W56" s="97"/>
      <c r="AF56" s="71" t="s">
        <v>2091</v>
      </c>
      <c r="AG56" s="71" t="s">
        <v>2091</v>
      </c>
      <c r="AH56" s="71" t="s">
        <v>25</v>
      </c>
    </row>
    <row r="57" spans="1:34" x14ac:dyDescent="0.25">
      <c r="A57" s="75" t="s">
        <v>1117</v>
      </c>
      <c r="B57" s="75" t="s">
        <v>37</v>
      </c>
      <c r="C57" s="97"/>
      <c r="D57" s="97"/>
      <c r="E57" s="97"/>
      <c r="F57" s="97"/>
      <c r="G57" s="97"/>
      <c r="H57" s="97"/>
      <c r="I57" s="97"/>
      <c r="J57" s="97"/>
      <c r="K57" s="97"/>
      <c r="L57" s="97"/>
      <c r="N57" s="97"/>
      <c r="O57" s="76"/>
      <c r="R57" s="97"/>
      <c r="S57" s="97"/>
      <c r="T57" s="97"/>
      <c r="U57" s="97"/>
      <c r="V57" s="97"/>
      <c r="W57" s="97"/>
      <c r="AF57" s="71" t="s">
        <v>88</v>
      </c>
      <c r="AG57" s="71" t="s">
        <v>2064</v>
      </c>
      <c r="AH57" s="71" t="s">
        <v>25</v>
      </c>
    </row>
    <row r="58" spans="1:34" x14ac:dyDescent="0.25">
      <c r="A58" s="75" t="s">
        <v>85</v>
      </c>
      <c r="B58" s="75" t="s">
        <v>25</v>
      </c>
      <c r="C58" s="97"/>
      <c r="D58" s="97"/>
      <c r="E58" s="97"/>
      <c r="F58" s="97"/>
      <c r="G58" s="97"/>
      <c r="H58" s="97"/>
      <c r="I58" s="97"/>
      <c r="J58" s="97"/>
      <c r="K58" s="97"/>
      <c r="L58" s="97"/>
      <c r="N58" s="97"/>
      <c r="O58" s="76"/>
      <c r="R58" s="97"/>
      <c r="S58" s="97"/>
      <c r="T58" s="97"/>
      <c r="U58" s="97"/>
      <c r="V58" s="97"/>
      <c r="W58" s="97"/>
      <c r="AF58" s="71" t="s">
        <v>96</v>
      </c>
      <c r="AG58" s="71" t="s">
        <v>96</v>
      </c>
      <c r="AH58" s="71" t="s">
        <v>25</v>
      </c>
    </row>
    <row r="59" spans="1:34" x14ac:dyDescent="0.25">
      <c r="A59" s="75" t="s">
        <v>86</v>
      </c>
      <c r="B59" s="75" t="s">
        <v>33</v>
      </c>
      <c r="C59" s="97"/>
      <c r="D59" s="97"/>
      <c r="E59" s="97"/>
      <c r="F59" s="97"/>
      <c r="G59" s="97"/>
      <c r="H59" s="97"/>
      <c r="I59" s="97"/>
      <c r="J59" s="97"/>
      <c r="K59" s="97"/>
      <c r="L59" s="97"/>
      <c r="N59" s="97"/>
      <c r="O59" s="76"/>
      <c r="R59" s="97"/>
      <c r="S59" s="97"/>
      <c r="T59" s="97"/>
      <c r="U59" s="97"/>
      <c r="V59" s="97"/>
      <c r="W59" s="97"/>
      <c r="AF59" s="71" t="s">
        <v>2065</v>
      </c>
      <c r="AG59" s="71" t="s">
        <v>2066</v>
      </c>
      <c r="AH59" s="71" t="s">
        <v>25</v>
      </c>
    </row>
    <row r="60" spans="1:34" x14ac:dyDescent="0.25">
      <c r="A60" s="75" t="s">
        <v>87</v>
      </c>
      <c r="B60" s="75" t="s">
        <v>33</v>
      </c>
      <c r="C60" s="97"/>
      <c r="D60" s="97"/>
      <c r="E60" s="97"/>
      <c r="F60" s="97"/>
      <c r="G60" s="97"/>
      <c r="H60" s="97"/>
      <c r="I60" s="97"/>
      <c r="J60" s="97"/>
      <c r="K60" s="97"/>
      <c r="L60" s="97"/>
      <c r="N60" s="97"/>
      <c r="O60" s="76"/>
      <c r="R60" s="97"/>
      <c r="S60" s="97"/>
      <c r="T60" s="97"/>
      <c r="U60" s="97"/>
      <c r="V60" s="97"/>
      <c r="W60" s="97"/>
      <c r="AF60" s="70" t="s">
        <v>1078</v>
      </c>
      <c r="AG60" s="70" t="s">
        <v>1078</v>
      </c>
      <c r="AH60" s="70"/>
    </row>
    <row r="61" spans="1:34" x14ac:dyDescent="0.25">
      <c r="A61" s="75" t="s">
        <v>88</v>
      </c>
      <c r="B61" s="75" t="s">
        <v>25</v>
      </c>
      <c r="C61" s="97"/>
      <c r="D61" s="97"/>
      <c r="E61" s="97"/>
      <c r="F61" s="97"/>
      <c r="G61" s="97"/>
      <c r="H61" s="97"/>
      <c r="I61" s="97"/>
      <c r="J61" s="97"/>
      <c r="K61" s="97"/>
      <c r="L61" s="97"/>
      <c r="N61" s="97"/>
      <c r="O61" s="76"/>
      <c r="R61" s="97"/>
      <c r="S61" s="97"/>
      <c r="T61" s="97"/>
      <c r="U61" s="97"/>
      <c r="V61" s="97"/>
      <c r="W61" s="97"/>
      <c r="AF61" s="71" t="s">
        <v>1982</v>
      </c>
      <c r="AG61" s="71" t="s">
        <v>1982</v>
      </c>
      <c r="AH61" s="71" t="s">
        <v>2093</v>
      </c>
    </row>
    <row r="62" spans="1:34" x14ac:dyDescent="0.25">
      <c r="A62" s="75" t="s">
        <v>89</v>
      </c>
      <c r="B62" s="75" t="s">
        <v>25</v>
      </c>
      <c r="C62" s="97"/>
      <c r="D62" s="97"/>
      <c r="E62" s="97"/>
      <c r="F62" s="97"/>
      <c r="G62" s="97"/>
      <c r="H62" s="97"/>
      <c r="I62" s="97"/>
      <c r="J62" s="97"/>
      <c r="K62" s="97"/>
      <c r="L62" s="97"/>
      <c r="N62" s="97"/>
      <c r="O62" s="76"/>
      <c r="R62" s="97"/>
      <c r="S62" s="97"/>
      <c r="T62" s="97"/>
      <c r="U62" s="97"/>
      <c r="V62" s="97"/>
      <c r="W62" s="97"/>
      <c r="AF62" s="71" t="s">
        <v>2190</v>
      </c>
      <c r="AG62" s="71" t="s">
        <v>2092</v>
      </c>
      <c r="AH62" s="71" t="s">
        <v>2093</v>
      </c>
    </row>
    <row r="63" spans="1:34" x14ac:dyDescent="0.25">
      <c r="A63" s="75" t="s">
        <v>90</v>
      </c>
      <c r="B63" s="75" t="s">
        <v>66</v>
      </c>
      <c r="C63" s="97"/>
      <c r="D63" s="97"/>
      <c r="E63" s="97"/>
      <c r="F63" s="97"/>
      <c r="G63" s="97"/>
      <c r="H63" s="97"/>
      <c r="I63" s="97"/>
      <c r="J63" s="97"/>
      <c r="K63" s="97"/>
      <c r="L63" s="97"/>
      <c r="N63" s="97"/>
      <c r="O63" s="76"/>
      <c r="R63" s="97"/>
      <c r="S63" s="97"/>
      <c r="T63" s="97"/>
      <c r="U63" s="97"/>
      <c r="V63" s="97"/>
      <c r="W63" s="97"/>
      <c r="AF63" s="71" t="s">
        <v>2190</v>
      </c>
      <c r="AG63" s="71" t="s">
        <v>2094</v>
      </c>
      <c r="AH63" s="71" t="s">
        <v>2093</v>
      </c>
    </row>
    <row r="64" spans="1:34" x14ac:dyDescent="0.25">
      <c r="A64" s="75" t="s">
        <v>91</v>
      </c>
      <c r="B64" s="75" t="s">
        <v>25</v>
      </c>
      <c r="C64" s="97"/>
      <c r="D64" s="97"/>
      <c r="E64" s="97"/>
      <c r="F64" s="97"/>
      <c r="G64" s="97"/>
      <c r="H64" s="97"/>
      <c r="I64" s="97"/>
      <c r="J64" s="97"/>
      <c r="K64" s="97"/>
      <c r="L64" s="97"/>
      <c r="N64" s="97"/>
      <c r="O64" s="76"/>
      <c r="R64" s="97"/>
      <c r="S64" s="97"/>
      <c r="T64" s="97"/>
      <c r="U64" s="97"/>
      <c r="V64" s="97"/>
      <c r="W64" s="97"/>
      <c r="AF64" s="71" t="s">
        <v>99</v>
      </c>
      <c r="AG64" s="71" t="s">
        <v>99</v>
      </c>
      <c r="AH64" s="71" t="s">
        <v>25</v>
      </c>
    </row>
    <row r="65" spans="1:34" x14ac:dyDescent="0.25">
      <c r="A65" s="75" t="s">
        <v>92</v>
      </c>
      <c r="B65" s="75" t="s">
        <v>25</v>
      </c>
      <c r="C65" s="97"/>
      <c r="D65" s="97"/>
      <c r="E65" s="97"/>
      <c r="F65" s="97"/>
      <c r="G65" s="97"/>
      <c r="H65" s="97"/>
      <c r="I65" s="97"/>
      <c r="J65" s="97"/>
      <c r="K65" s="97"/>
      <c r="L65" s="97"/>
      <c r="N65" s="97"/>
      <c r="O65" s="76"/>
      <c r="R65" s="97"/>
      <c r="S65" s="97"/>
      <c r="T65" s="97"/>
      <c r="U65" s="97"/>
      <c r="V65" s="97"/>
      <c r="W65" s="97"/>
      <c r="AF65" s="71" t="s">
        <v>2095</v>
      </c>
      <c r="AG65" s="71" t="s">
        <v>2095</v>
      </c>
      <c r="AH65" s="71" t="s">
        <v>2048</v>
      </c>
    </row>
    <row r="66" spans="1:34" x14ac:dyDescent="0.25">
      <c r="A66" s="75" t="s">
        <v>93</v>
      </c>
      <c r="B66" s="75" t="s">
        <v>25</v>
      </c>
      <c r="C66" s="97"/>
      <c r="D66" s="97"/>
      <c r="E66" s="97"/>
      <c r="F66" s="97"/>
      <c r="G66" s="97"/>
      <c r="H66" s="97"/>
      <c r="I66" s="97"/>
      <c r="J66" s="97"/>
      <c r="K66" s="97"/>
      <c r="L66" s="97"/>
      <c r="N66" s="97"/>
      <c r="O66" s="76"/>
      <c r="R66" s="97"/>
      <c r="S66" s="97"/>
      <c r="T66" s="97"/>
      <c r="U66" s="97"/>
      <c r="V66" s="97"/>
      <c r="W66" s="97"/>
      <c r="AF66" s="71" t="s">
        <v>1919</v>
      </c>
      <c r="AG66" s="71" t="s">
        <v>1919</v>
      </c>
      <c r="AH66" s="71" t="s">
        <v>33</v>
      </c>
    </row>
    <row r="67" spans="1:34" x14ac:dyDescent="0.25">
      <c r="A67" s="75" t="s">
        <v>94</v>
      </c>
      <c r="B67" s="75" t="s">
        <v>25</v>
      </c>
      <c r="C67" s="97"/>
      <c r="D67" s="97"/>
      <c r="E67" s="97"/>
      <c r="F67" s="97"/>
      <c r="G67" s="97"/>
      <c r="H67" s="97"/>
      <c r="I67" s="97"/>
      <c r="J67" s="97"/>
      <c r="K67" s="97"/>
      <c r="L67" s="97"/>
      <c r="N67" s="97"/>
      <c r="O67" s="76"/>
      <c r="R67" s="97"/>
      <c r="S67" s="97"/>
      <c r="T67" s="97"/>
      <c r="U67" s="97"/>
      <c r="V67" s="97"/>
      <c r="W67" s="97"/>
      <c r="AF67" s="71" t="s">
        <v>2067</v>
      </c>
      <c r="AG67" s="71" t="s">
        <v>1154</v>
      </c>
      <c r="AH67" s="71" t="s">
        <v>33</v>
      </c>
    </row>
    <row r="68" spans="1:34" x14ac:dyDescent="0.25">
      <c r="A68" s="75" t="s">
        <v>95</v>
      </c>
      <c r="B68" s="75" t="s">
        <v>25</v>
      </c>
      <c r="C68" s="97"/>
      <c r="D68" s="97"/>
      <c r="E68" s="97"/>
      <c r="F68" s="97"/>
      <c r="G68" s="97"/>
      <c r="H68" s="97"/>
      <c r="I68" s="97"/>
      <c r="J68" s="97"/>
      <c r="K68" s="97"/>
      <c r="L68" s="97"/>
      <c r="N68" s="97"/>
      <c r="O68" s="76"/>
      <c r="R68" s="97"/>
      <c r="S68" s="97"/>
      <c r="T68" s="97"/>
      <c r="U68" s="97"/>
      <c r="V68" s="97"/>
      <c r="W68" s="97"/>
      <c r="AF68" s="71" t="s">
        <v>2085</v>
      </c>
      <c r="AG68" s="71" t="s">
        <v>2086</v>
      </c>
      <c r="AH68" s="71" t="s">
        <v>33</v>
      </c>
    </row>
    <row r="69" spans="1:34" x14ac:dyDescent="0.25">
      <c r="A69" s="75" t="s">
        <v>96</v>
      </c>
      <c r="B69" s="75" t="s">
        <v>25</v>
      </c>
      <c r="C69" s="97"/>
      <c r="D69" s="97" t="s">
        <v>1153</v>
      </c>
      <c r="E69" s="97"/>
      <c r="F69" s="97"/>
      <c r="G69" s="97"/>
      <c r="H69" s="97"/>
      <c r="I69" s="97"/>
      <c r="J69" s="97"/>
      <c r="K69" s="97"/>
      <c r="L69" s="97"/>
      <c r="N69" s="97"/>
      <c r="O69" s="76"/>
      <c r="R69" s="97"/>
      <c r="S69" s="97"/>
      <c r="T69" s="97"/>
      <c r="U69" s="97"/>
      <c r="V69" s="97"/>
      <c r="W69" s="97"/>
      <c r="AF69" s="71" t="s">
        <v>2084</v>
      </c>
      <c r="AG69" s="71" t="s">
        <v>2083</v>
      </c>
      <c r="AH69" s="71" t="s">
        <v>33</v>
      </c>
    </row>
    <row r="70" spans="1:34" x14ac:dyDescent="0.25">
      <c r="A70" s="75" t="s">
        <v>97</v>
      </c>
      <c r="B70" s="75" t="s">
        <v>25</v>
      </c>
      <c r="C70" s="97"/>
      <c r="D70" s="97"/>
      <c r="E70" s="97"/>
      <c r="F70" s="97"/>
      <c r="G70" s="97"/>
      <c r="H70" s="97"/>
      <c r="I70" s="97"/>
      <c r="J70" s="97"/>
      <c r="K70" s="97"/>
      <c r="L70" s="97"/>
      <c r="N70" s="97"/>
      <c r="O70" s="76"/>
      <c r="R70" s="97"/>
      <c r="S70" s="97"/>
      <c r="T70" s="97"/>
      <c r="U70" s="97"/>
      <c r="V70" s="97"/>
      <c r="W70" s="97"/>
      <c r="AF70" s="71" t="s">
        <v>2243</v>
      </c>
      <c r="AG70" s="71" t="s">
        <v>2060</v>
      </c>
      <c r="AH70" s="71" t="s">
        <v>69</v>
      </c>
    </row>
    <row r="71" spans="1:34" x14ac:dyDescent="0.25">
      <c r="A71" s="75" t="s">
        <v>1078</v>
      </c>
      <c r="B71" s="75" t="s">
        <v>25</v>
      </c>
      <c r="C71" s="97"/>
      <c r="D71" s="97"/>
      <c r="E71" s="97"/>
      <c r="F71" s="97"/>
      <c r="G71" s="97"/>
      <c r="H71" s="97"/>
      <c r="I71" s="97"/>
      <c r="J71" s="97"/>
      <c r="K71" s="97"/>
      <c r="N71" s="97"/>
      <c r="O71" s="76"/>
      <c r="R71" s="97"/>
      <c r="S71" s="97"/>
      <c r="T71" s="97"/>
      <c r="U71" s="97"/>
      <c r="V71" s="97"/>
      <c r="W71" s="97"/>
      <c r="AF71" s="71" t="s">
        <v>2068</v>
      </c>
      <c r="AG71" s="71" t="s">
        <v>1083</v>
      </c>
      <c r="AH71" s="71" t="s">
        <v>33</v>
      </c>
    </row>
    <row r="72" spans="1:34" x14ac:dyDescent="0.25">
      <c r="A72" s="75" t="s">
        <v>98</v>
      </c>
      <c r="B72" s="75" t="s">
        <v>69</v>
      </c>
      <c r="C72" s="97"/>
      <c r="D72" s="97"/>
      <c r="E72" s="97"/>
      <c r="F72" s="97"/>
      <c r="G72" s="97"/>
      <c r="H72" s="97"/>
      <c r="I72" s="97"/>
      <c r="J72" s="97"/>
      <c r="K72" s="97"/>
      <c r="N72" s="97"/>
      <c r="O72" s="76"/>
      <c r="R72" s="97"/>
      <c r="S72" s="97"/>
      <c r="T72" s="97"/>
      <c r="U72" s="97"/>
      <c r="V72" s="97"/>
      <c r="W72" s="97"/>
      <c r="AF72" s="71" t="s">
        <v>105</v>
      </c>
      <c r="AG72" s="71" t="s">
        <v>105</v>
      </c>
      <c r="AH72" s="71" t="s">
        <v>25</v>
      </c>
    </row>
    <row r="73" spans="1:34" x14ac:dyDescent="0.25">
      <c r="A73" s="75" t="s">
        <v>99</v>
      </c>
      <c r="B73" s="75" t="s">
        <v>25</v>
      </c>
      <c r="C73" s="97"/>
      <c r="D73" s="97"/>
      <c r="E73" s="97"/>
      <c r="F73" s="97"/>
      <c r="G73" s="97"/>
      <c r="H73" s="97"/>
      <c r="I73" s="97"/>
      <c r="J73" s="97"/>
      <c r="K73" s="97"/>
      <c r="N73" s="97"/>
      <c r="O73" s="76"/>
      <c r="R73" s="97"/>
      <c r="S73" s="97"/>
      <c r="T73" s="97"/>
      <c r="U73" s="97"/>
      <c r="V73" s="97"/>
      <c r="W73" s="97"/>
      <c r="AF73" s="71" t="s">
        <v>2069</v>
      </c>
      <c r="AG73" s="71" t="s">
        <v>1819</v>
      </c>
      <c r="AH73" s="71" t="s">
        <v>33</v>
      </c>
    </row>
    <row r="74" spans="1:34" x14ac:dyDescent="0.25">
      <c r="A74" s="75" t="s">
        <v>1154</v>
      </c>
      <c r="B74" s="75" t="s">
        <v>33</v>
      </c>
      <c r="C74" s="97"/>
      <c r="D74" s="97" t="s">
        <v>1153</v>
      </c>
      <c r="E74" s="97"/>
      <c r="F74" s="97"/>
      <c r="G74" s="97"/>
      <c r="H74" s="97"/>
      <c r="I74" s="97"/>
      <c r="J74" s="97"/>
      <c r="K74" s="97"/>
      <c r="N74" s="97"/>
      <c r="O74" s="76"/>
      <c r="R74" s="97"/>
      <c r="S74" s="97"/>
      <c r="T74" s="97"/>
      <c r="U74" s="97"/>
      <c r="V74" s="97"/>
      <c r="W74" s="97"/>
      <c r="AF74" s="71" t="s">
        <v>108</v>
      </c>
      <c r="AG74" s="71" t="s">
        <v>108</v>
      </c>
      <c r="AH74" s="71" t="s">
        <v>25</v>
      </c>
    </row>
    <row r="75" spans="1:34" x14ac:dyDescent="0.25">
      <c r="A75" s="75" t="s">
        <v>100</v>
      </c>
      <c r="B75" s="75" t="s">
        <v>25</v>
      </c>
      <c r="C75" s="97"/>
      <c r="D75" s="97"/>
      <c r="E75" s="97"/>
      <c r="F75" s="97"/>
      <c r="G75" s="97"/>
      <c r="H75" s="97"/>
      <c r="I75" s="97"/>
      <c r="J75" s="97"/>
      <c r="K75" s="97"/>
      <c r="N75" s="97"/>
      <c r="O75" s="76"/>
      <c r="R75" s="97"/>
      <c r="S75" s="97"/>
      <c r="T75" s="97"/>
      <c r="U75" s="97"/>
      <c r="V75" s="97"/>
      <c r="W75" s="97"/>
      <c r="AF75" s="71" t="s">
        <v>1905</v>
      </c>
      <c r="AG75" s="71" t="s">
        <v>1905</v>
      </c>
      <c r="AH75" s="71" t="s">
        <v>33</v>
      </c>
    </row>
    <row r="76" spans="1:34" x14ac:dyDescent="0.25">
      <c r="A76" s="75" t="s">
        <v>101</v>
      </c>
      <c r="B76" s="75" t="s">
        <v>25</v>
      </c>
      <c r="C76" s="97"/>
      <c r="D76" s="97"/>
      <c r="E76" s="97"/>
      <c r="F76" s="97"/>
      <c r="G76" s="97"/>
      <c r="H76" s="97"/>
      <c r="I76" s="97"/>
      <c r="J76" s="97"/>
      <c r="K76" s="97"/>
      <c r="N76" s="97"/>
      <c r="O76" s="76"/>
      <c r="R76" s="97"/>
      <c r="S76" s="97"/>
      <c r="T76" s="97"/>
      <c r="U76" s="97"/>
      <c r="V76" s="97"/>
      <c r="W76" s="97"/>
      <c r="AF76" s="71" t="s">
        <v>1916</v>
      </c>
      <c r="AG76" s="71" t="s">
        <v>1916</v>
      </c>
      <c r="AH76" s="71" t="s">
        <v>33</v>
      </c>
    </row>
    <row r="77" spans="1:34" x14ac:dyDescent="0.25">
      <c r="A77" s="75" t="s">
        <v>102</v>
      </c>
      <c r="B77" s="75" t="s">
        <v>25</v>
      </c>
      <c r="C77" s="97"/>
      <c r="D77" s="97"/>
      <c r="E77" s="97"/>
      <c r="F77" s="97"/>
      <c r="G77" s="97"/>
      <c r="H77" s="97"/>
      <c r="I77" s="97"/>
      <c r="J77" s="97"/>
      <c r="K77" s="97"/>
      <c r="N77" s="97"/>
      <c r="O77" s="76"/>
      <c r="R77" s="97"/>
      <c r="S77" s="97"/>
      <c r="T77" s="97"/>
      <c r="U77" s="97"/>
      <c r="V77" s="97"/>
      <c r="W77" s="97"/>
      <c r="AF77" s="71" t="s">
        <v>2070</v>
      </c>
      <c r="AG77" s="71" t="s">
        <v>2070</v>
      </c>
      <c r="AH77" s="71" t="s">
        <v>25</v>
      </c>
    </row>
    <row r="78" spans="1:34" x14ac:dyDescent="0.25">
      <c r="A78" s="75" t="s">
        <v>103</v>
      </c>
      <c r="B78" s="75" t="s">
        <v>66</v>
      </c>
      <c r="C78" s="97"/>
      <c r="D78" s="97"/>
      <c r="E78" s="97"/>
      <c r="F78" s="97"/>
      <c r="G78" s="97"/>
      <c r="H78" s="97"/>
      <c r="I78" s="97"/>
      <c r="J78" s="97"/>
      <c r="K78" s="97"/>
      <c r="N78" s="97"/>
      <c r="O78" s="76"/>
      <c r="R78" s="97"/>
      <c r="S78" s="97"/>
      <c r="T78" s="97"/>
      <c r="U78" s="97"/>
      <c r="V78" s="97"/>
      <c r="W78" s="97"/>
      <c r="AF78" s="71" t="s">
        <v>2071</v>
      </c>
      <c r="AG78" s="71" t="s">
        <v>2071</v>
      </c>
      <c r="AH78" s="71" t="s">
        <v>25</v>
      </c>
    </row>
    <row r="79" spans="1:34" x14ac:dyDescent="0.25">
      <c r="A79" s="75" t="s">
        <v>104</v>
      </c>
      <c r="B79" s="75" t="s">
        <v>66</v>
      </c>
      <c r="C79" s="97"/>
      <c r="D79" s="97"/>
      <c r="E79" s="97"/>
      <c r="F79" s="97"/>
      <c r="G79" s="97"/>
      <c r="H79" s="97"/>
      <c r="I79" s="97"/>
      <c r="J79" s="97"/>
      <c r="K79" s="97"/>
      <c r="N79" s="97"/>
      <c r="O79" s="76"/>
      <c r="R79" s="97"/>
      <c r="S79" s="97"/>
      <c r="T79" s="97"/>
      <c r="U79" s="97"/>
      <c r="V79" s="97"/>
      <c r="W79" s="97"/>
      <c r="AF79" s="71" t="s">
        <v>114</v>
      </c>
      <c r="AG79" s="71" t="s">
        <v>114</v>
      </c>
      <c r="AH79" s="71" t="s">
        <v>25</v>
      </c>
    </row>
    <row r="80" spans="1:34" x14ac:dyDescent="0.25">
      <c r="A80" s="75" t="s">
        <v>1083</v>
      </c>
      <c r="B80" s="75"/>
      <c r="C80" s="97"/>
      <c r="D80" s="97"/>
      <c r="E80" s="97"/>
      <c r="F80" s="97"/>
      <c r="G80" s="97"/>
      <c r="H80" s="97"/>
      <c r="I80" s="97"/>
      <c r="J80" s="97"/>
      <c r="K80" s="97"/>
      <c r="N80" s="97"/>
      <c r="O80" s="76"/>
      <c r="R80" s="97"/>
      <c r="S80" s="97"/>
      <c r="T80" s="97"/>
      <c r="U80" s="97"/>
      <c r="V80" s="97"/>
      <c r="W80" s="97"/>
      <c r="AF80" s="71" t="s">
        <v>2073</v>
      </c>
      <c r="AG80" s="71" t="s">
        <v>2074</v>
      </c>
      <c r="AH80" s="71" t="s">
        <v>33</v>
      </c>
    </row>
    <row r="81" spans="1:34" x14ac:dyDescent="0.25">
      <c r="A81" s="75" t="s">
        <v>105</v>
      </c>
      <c r="B81" s="75" t="s">
        <v>25</v>
      </c>
      <c r="C81" s="97"/>
      <c r="D81" s="97"/>
      <c r="E81" s="97"/>
      <c r="F81" s="97"/>
      <c r="G81" s="97"/>
      <c r="H81" s="97"/>
      <c r="I81" s="97"/>
      <c r="J81" s="97"/>
      <c r="K81" s="97"/>
      <c r="N81" s="97"/>
      <c r="O81" s="76"/>
      <c r="R81" s="97"/>
      <c r="S81" s="97"/>
      <c r="T81" s="97"/>
      <c r="U81" s="97"/>
      <c r="V81" s="97"/>
      <c r="W81" s="97"/>
      <c r="AF81" s="71" t="s">
        <v>1985</v>
      </c>
      <c r="AG81" s="71" t="s">
        <v>1985</v>
      </c>
      <c r="AH81" s="71" t="s">
        <v>2048</v>
      </c>
    </row>
    <row r="82" spans="1:34" x14ac:dyDescent="0.25">
      <c r="A82" s="75" t="s">
        <v>106</v>
      </c>
      <c r="B82" s="75" t="s">
        <v>69</v>
      </c>
      <c r="C82" s="97"/>
      <c r="D82" s="97"/>
      <c r="E82" s="97"/>
      <c r="F82" s="97"/>
      <c r="G82" s="97"/>
      <c r="H82" s="97"/>
      <c r="I82" s="97"/>
      <c r="J82" s="97"/>
      <c r="K82" s="97"/>
      <c r="N82" s="97"/>
      <c r="O82" s="76"/>
      <c r="R82" s="97"/>
      <c r="S82" s="97"/>
      <c r="T82" s="97"/>
      <c r="U82" s="97"/>
      <c r="V82" s="97"/>
      <c r="W82" s="97"/>
      <c r="AF82" s="71" t="s">
        <v>119</v>
      </c>
      <c r="AG82" s="71" t="s">
        <v>119</v>
      </c>
      <c r="AH82" s="71" t="s">
        <v>2048</v>
      </c>
    </row>
    <row r="83" spans="1:34" x14ac:dyDescent="0.25">
      <c r="A83" s="75" t="s">
        <v>107</v>
      </c>
      <c r="B83" s="75" t="s">
        <v>25</v>
      </c>
      <c r="C83" s="97"/>
      <c r="D83" s="97"/>
      <c r="E83" s="97"/>
      <c r="F83" s="97"/>
      <c r="G83" s="97"/>
      <c r="H83" s="97"/>
      <c r="I83" s="97"/>
      <c r="J83" s="97"/>
      <c r="K83" s="97"/>
      <c r="N83" s="97"/>
      <c r="O83" s="76"/>
      <c r="R83" s="97"/>
      <c r="S83" s="97"/>
      <c r="T83" s="97"/>
      <c r="U83" s="97"/>
      <c r="V83" s="97"/>
      <c r="W83" s="97"/>
      <c r="AF83" s="71" t="s">
        <v>2075</v>
      </c>
      <c r="AG83" s="71" t="s">
        <v>1125</v>
      </c>
      <c r="AH83" s="71" t="s">
        <v>2072</v>
      </c>
    </row>
    <row r="84" spans="1:34" x14ac:dyDescent="0.25">
      <c r="A84" s="75" t="s">
        <v>108</v>
      </c>
      <c r="B84" s="75" t="s">
        <v>25</v>
      </c>
      <c r="C84" s="97"/>
      <c r="D84" s="97"/>
      <c r="E84" s="97"/>
      <c r="F84" s="97"/>
      <c r="G84" s="97"/>
      <c r="H84" s="97"/>
      <c r="I84" s="97"/>
      <c r="J84" s="97"/>
      <c r="K84" s="97"/>
      <c r="N84" s="97"/>
      <c r="O84" s="76"/>
      <c r="R84" s="97"/>
      <c r="S84" s="97"/>
      <c r="T84" s="97"/>
      <c r="U84" s="97"/>
      <c r="V84" s="97"/>
      <c r="W84" s="97"/>
      <c r="AF84" s="71" t="s">
        <v>1126</v>
      </c>
      <c r="AG84" s="71" t="s">
        <v>1126</v>
      </c>
      <c r="AH84" s="71" t="s">
        <v>25</v>
      </c>
    </row>
    <row r="85" spans="1:34" x14ac:dyDescent="0.25">
      <c r="A85" s="75" t="s">
        <v>109</v>
      </c>
      <c r="B85" s="75" t="s">
        <v>25</v>
      </c>
      <c r="C85" s="97"/>
      <c r="D85" s="97"/>
      <c r="E85" s="97"/>
      <c r="F85" s="97"/>
      <c r="G85" s="97"/>
      <c r="H85" s="97"/>
      <c r="I85" s="97"/>
      <c r="J85" s="97"/>
      <c r="K85" s="97"/>
      <c r="N85" s="97"/>
      <c r="O85" s="76"/>
      <c r="R85" s="97"/>
      <c r="S85" s="97"/>
      <c r="T85" s="97"/>
      <c r="U85" s="97"/>
      <c r="V85" s="97"/>
      <c r="W85" s="97"/>
      <c r="AF85" s="71" t="s">
        <v>2246</v>
      </c>
      <c r="AG85" s="71" t="s">
        <v>125</v>
      </c>
      <c r="AH85" s="71" t="s">
        <v>33</v>
      </c>
    </row>
    <row r="86" spans="1:34" x14ac:dyDescent="0.25">
      <c r="A86" s="75" t="s">
        <v>110</v>
      </c>
      <c r="B86" s="75" t="s">
        <v>33</v>
      </c>
      <c r="C86" s="97"/>
      <c r="D86" s="97"/>
      <c r="E86" s="97"/>
      <c r="F86" s="97"/>
      <c r="G86" s="97"/>
      <c r="H86" s="97"/>
      <c r="I86" s="97"/>
      <c r="J86" s="97"/>
      <c r="K86" s="97"/>
      <c r="N86" s="97"/>
      <c r="O86" s="76"/>
      <c r="R86" s="97"/>
      <c r="S86" s="97"/>
      <c r="T86" s="97"/>
      <c r="U86" s="97"/>
      <c r="V86" s="97"/>
      <c r="W86" s="97"/>
      <c r="AF86" s="71" t="s">
        <v>2228</v>
      </c>
      <c r="AG86" s="71" t="s">
        <v>2227</v>
      </c>
      <c r="AH86" s="71" t="s">
        <v>25</v>
      </c>
    </row>
    <row r="87" spans="1:34" x14ac:dyDescent="0.25">
      <c r="A87" s="75" t="s">
        <v>111</v>
      </c>
      <c r="B87" s="75" t="s">
        <v>25</v>
      </c>
      <c r="C87" s="97"/>
      <c r="D87" s="97" t="s">
        <v>1153</v>
      </c>
      <c r="E87" s="97"/>
      <c r="F87" s="97"/>
      <c r="G87" s="97"/>
      <c r="H87" s="97"/>
      <c r="I87" s="97"/>
      <c r="J87" s="97"/>
      <c r="K87" s="97"/>
      <c r="N87" s="97"/>
      <c r="O87" s="76"/>
      <c r="R87" s="97"/>
      <c r="S87" s="97"/>
      <c r="T87" s="97"/>
      <c r="U87" s="97"/>
      <c r="V87" s="97"/>
      <c r="W87" s="97"/>
      <c r="AF87" s="71" t="s">
        <v>2245</v>
      </c>
      <c r="AG87" s="71" t="s">
        <v>126</v>
      </c>
      <c r="AH87" s="71" t="s">
        <v>69</v>
      </c>
    </row>
    <row r="88" spans="1:34" x14ac:dyDescent="0.25">
      <c r="A88" s="75" t="s">
        <v>112</v>
      </c>
      <c r="B88" s="75" t="s">
        <v>25</v>
      </c>
      <c r="C88" s="97"/>
      <c r="D88" s="97"/>
      <c r="E88" s="97"/>
      <c r="F88" s="97"/>
      <c r="G88" s="97"/>
      <c r="H88" s="97"/>
      <c r="I88" s="97"/>
      <c r="J88" s="97"/>
      <c r="K88" s="97"/>
      <c r="N88" s="97"/>
      <c r="O88" s="76"/>
      <c r="R88" s="97"/>
      <c r="S88" s="97"/>
      <c r="T88" s="97"/>
      <c r="U88" s="97"/>
      <c r="V88" s="97"/>
      <c r="W88" s="97"/>
      <c r="AF88" s="71" t="s">
        <v>1994</v>
      </c>
      <c r="AG88" s="71" t="s">
        <v>1994</v>
      </c>
      <c r="AH88" s="71" t="s">
        <v>25</v>
      </c>
    </row>
    <row r="89" spans="1:34" x14ac:dyDescent="0.25">
      <c r="A89" s="75" t="s">
        <v>1125</v>
      </c>
      <c r="B89" s="75" t="s">
        <v>25</v>
      </c>
      <c r="C89" s="97"/>
      <c r="D89" s="97"/>
      <c r="E89" s="97"/>
      <c r="F89" s="97"/>
      <c r="G89" s="97"/>
      <c r="H89" s="97"/>
      <c r="I89" s="97"/>
      <c r="J89" s="97"/>
      <c r="K89" s="97"/>
      <c r="N89" s="97"/>
      <c r="O89" s="76"/>
      <c r="R89" s="97"/>
      <c r="S89" s="97"/>
      <c r="T89" s="97"/>
      <c r="U89" s="97"/>
      <c r="V89" s="97"/>
      <c r="W89" s="97"/>
      <c r="AF89" s="71" t="s">
        <v>1760</v>
      </c>
      <c r="AG89" s="71" t="s">
        <v>1760</v>
      </c>
      <c r="AH89" s="71"/>
    </row>
    <row r="90" spans="1:34" x14ac:dyDescent="0.25">
      <c r="A90" s="75" t="s">
        <v>113</v>
      </c>
      <c r="B90" s="75" t="s">
        <v>33</v>
      </c>
      <c r="C90" s="97"/>
      <c r="D90" s="97"/>
      <c r="E90" s="97"/>
      <c r="F90" s="97"/>
      <c r="G90" s="97"/>
      <c r="H90" s="97"/>
      <c r="I90" s="97"/>
      <c r="J90" s="97"/>
      <c r="K90" s="97"/>
      <c r="N90" s="97"/>
      <c r="O90" s="76"/>
      <c r="R90" s="97"/>
      <c r="S90" s="97"/>
      <c r="T90" s="97"/>
      <c r="U90" s="97"/>
      <c r="V90" s="97"/>
      <c r="W90" s="97"/>
      <c r="AF90" s="71" t="s">
        <v>1079</v>
      </c>
      <c r="AG90" s="71" t="s">
        <v>1079</v>
      </c>
      <c r="AH90" s="71" t="s">
        <v>25</v>
      </c>
    </row>
    <row r="91" spans="1:34" x14ac:dyDescent="0.25">
      <c r="A91" s="75" t="s">
        <v>114</v>
      </c>
      <c r="B91" s="75" t="s">
        <v>25</v>
      </c>
      <c r="C91" s="97"/>
      <c r="D91" s="97"/>
      <c r="E91" s="97"/>
      <c r="F91" s="97"/>
      <c r="G91" s="97"/>
      <c r="H91" s="97"/>
      <c r="I91" s="97"/>
      <c r="J91" s="97"/>
      <c r="K91" s="97"/>
      <c r="N91" s="97"/>
      <c r="O91" s="76"/>
      <c r="R91" s="97"/>
      <c r="S91" s="97"/>
      <c r="T91" s="97"/>
      <c r="U91" s="97"/>
      <c r="V91" s="97"/>
      <c r="W91" s="97"/>
      <c r="AF91" s="71" t="s">
        <v>1080</v>
      </c>
      <c r="AG91" s="71" t="s">
        <v>1080</v>
      </c>
      <c r="AH91" s="71" t="s">
        <v>25</v>
      </c>
    </row>
    <row r="92" spans="1:34" x14ac:dyDescent="0.25">
      <c r="A92" s="75" t="s">
        <v>115</v>
      </c>
      <c r="B92" s="75" t="s">
        <v>25</v>
      </c>
      <c r="C92" s="97"/>
      <c r="D92" s="97"/>
      <c r="E92" s="97"/>
      <c r="F92" s="97"/>
      <c r="G92" s="97"/>
      <c r="H92" s="97"/>
      <c r="I92" s="97"/>
      <c r="J92" s="97"/>
      <c r="K92" s="97"/>
      <c r="N92" s="97"/>
      <c r="O92" s="76"/>
      <c r="R92" s="97"/>
      <c r="S92" s="97"/>
      <c r="T92" s="97"/>
      <c r="U92" s="97"/>
      <c r="V92" s="97"/>
      <c r="W92" s="97"/>
      <c r="AF92"/>
      <c r="AG92"/>
      <c r="AH92"/>
    </row>
    <row r="93" spans="1:34" x14ac:dyDescent="0.25">
      <c r="A93" s="75" t="s">
        <v>116</v>
      </c>
      <c r="B93" s="75" t="s">
        <v>25</v>
      </c>
      <c r="C93" s="97"/>
      <c r="D93" s="97"/>
      <c r="E93" s="97"/>
      <c r="F93" s="97"/>
      <c r="G93" s="97"/>
      <c r="H93" s="97"/>
      <c r="I93" s="97"/>
      <c r="J93" s="97"/>
      <c r="K93" s="97"/>
      <c r="N93" s="97"/>
      <c r="O93" s="76"/>
      <c r="R93" s="97"/>
      <c r="S93" s="97"/>
      <c r="T93" s="97"/>
      <c r="U93" s="97"/>
      <c r="V93" s="97"/>
      <c r="W93" s="97"/>
      <c r="AF93"/>
      <c r="AG93"/>
      <c r="AH93"/>
    </row>
    <row r="94" spans="1:34" x14ac:dyDescent="0.25">
      <c r="A94" s="75" t="s">
        <v>117</v>
      </c>
      <c r="B94" s="75" t="s">
        <v>37</v>
      </c>
      <c r="C94" s="97"/>
      <c r="D94" s="97"/>
      <c r="E94" s="97"/>
      <c r="F94" s="97"/>
      <c r="G94" s="97"/>
      <c r="H94" s="97"/>
      <c r="I94" s="97"/>
      <c r="J94" s="97"/>
      <c r="K94" s="97"/>
      <c r="N94" s="97"/>
      <c r="O94" s="76"/>
      <c r="R94" s="97"/>
      <c r="S94" s="97"/>
      <c r="T94" s="97"/>
      <c r="U94" s="97"/>
      <c r="V94" s="97"/>
      <c r="W94" s="97"/>
      <c r="AF94"/>
      <c r="AG94"/>
      <c r="AH94"/>
    </row>
    <row r="95" spans="1:34" x14ac:dyDescent="0.25">
      <c r="A95" s="75" t="s">
        <v>118</v>
      </c>
      <c r="B95" s="75" t="s">
        <v>25</v>
      </c>
      <c r="C95" s="97"/>
      <c r="D95" s="97"/>
      <c r="E95" s="97"/>
      <c r="F95" s="97"/>
      <c r="G95" s="97"/>
      <c r="H95" s="97"/>
      <c r="I95" s="97"/>
      <c r="J95" s="97"/>
      <c r="K95" s="97"/>
      <c r="N95" s="97"/>
      <c r="O95" s="76"/>
      <c r="R95" s="97"/>
      <c r="S95" s="97"/>
      <c r="T95" s="97"/>
      <c r="U95" s="97"/>
      <c r="V95" s="97"/>
      <c r="W95" s="97"/>
      <c r="AF95"/>
      <c r="AG95"/>
      <c r="AH95"/>
    </row>
    <row r="96" spans="1:34" x14ac:dyDescent="0.25">
      <c r="A96" s="75" t="s">
        <v>119</v>
      </c>
      <c r="B96" s="75" t="s">
        <v>33</v>
      </c>
      <c r="C96" s="97"/>
      <c r="D96" s="97"/>
      <c r="E96" s="97"/>
      <c r="F96" s="97"/>
      <c r="G96" s="97"/>
      <c r="H96" s="97"/>
      <c r="I96" s="97"/>
      <c r="J96" s="97"/>
      <c r="K96" s="97"/>
      <c r="N96" s="97"/>
      <c r="O96" s="76"/>
      <c r="R96" s="97"/>
      <c r="S96" s="97"/>
      <c r="T96" s="97"/>
      <c r="U96" s="97"/>
      <c r="V96" s="97"/>
      <c r="W96" s="97"/>
      <c r="AF96"/>
      <c r="AG96"/>
      <c r="AH96"/>
    </row>
    <row r="97" spans="1:34" x14ac:dyDescent="0.25">
      <c r="A97" s="75" t="s">
        <v>120</v>
      </c>
      <c r="B97" s="75" t="s">
        <v>37</v>
      </c>
      <c r="C97" s="97"/>
      <c r="D97" s="97"/>
      <c r="E97" s="97"/>
      <c r="F97" s="97"/>
      <c r="G97" s="97"/>
      <c r="H97" s="97"/>
      <c r="I97" s="97"/>
      <c r="J97" s="97"/>
      <c r="K97" s="97"/>
      <c r="N97" s="97"/>
      <c r="O97" s="76"/>
      <c r="R97" s="97"/>
      <c r="S97" s="97"/>
      <c r="T97" s="97"/>
      <c r="U97" s="97"/>
      <c r="V97" s="97"/>
      <c r="W97" s="97"/>
      <c r="AF97"/>
      <c r="AG97"/>
      <c r="AH97"/>
    </row>
    <row r="98" spans="1:34" x14ac:dyDescent="0.25">
      <c r="A98" s="75" t="s">
        <v>121</v>
      </c>
      <c r="B98" s="75" t="s">
        <v>25</v>
      </c>
      <c r="C98" s="97"/>
      <c r="D98" s="97"/>
      <c r="E98" s="97"/>
      <c r="F98" s="97"/>
      <c r="G98" s="97"/>
      <c r="H98" s="97"/>
      <c r="I98" s="97"/>
      <c r="J98" s="97"/>
      <c r="K98" s="97"/>
      <c r="N98" s="97"/>
      <c r="O98" s="76"/>
      <c r="R98" s="97"/>
      <c r="S98" s="97"/>
      <c r="T98" s="97"/>
      <c r="U98" s="97"/>
      <c r="V98" s="97"/>
      <c r="W98" s="97"/>
      <c r="AF98"/>
      <c r="AG98"/>
      <c r="AH98"/>
    </row>
    <row r="99" spans="1:34" x14ac:dyDescent="0.25">
      <c r="A99" s="75" t="s">
        <v>122</v>
      </c>
      <c r="B99" s="75" t="s">
        <v>25</v>
      </c>
      <c r="C99" s="97"/>
      <c r="D99" s="97"/>
      <c r="E99" s="97"/>
      <c r="F99" s="97"/>
      <c r="G99" s="97"/>
      <c r="H99" s="97"/>
      <c r="I99" s="97"/>
      <c r="J99" s="97"/>
      <c r="K99" s="97"/>
      <c r="N99" s="97"/>
      <c r="O99" s="76"/>
      <c r="R99" s="97"/>
      <c r="S99" s="97"/>
      <c r="T99" s="97"/>
      <c r="U99" s="97"/>
      <c r="V99" s="97"/>
      <c r="W99" s="97"/>
      <c r="AF99"/>
      <c r="AG99"/>
      <c r="AH99"/>
    </row>
    <row r="100" spans="1:34" x14ac:dyDescent="0.25">
      <c r="A100" s="75" t="s">
        <v>1126</v>
      </c>
      <c r="B100" s="75" t="s">
        <v>25</v>
      </c>
      <c r="C100" s="97"/>
      <c r="D100" s="97"/>
      <c r="E100" s="97"/>
      <c r="F100" s="97"/>
      <c r="G100" s="97"/>
      <c r="H100" s="97"/>
      <c r="I100" s="97"/>
      <c r="J100" s="97"/>
      <c r="K100" s="97"/>
      <c r="N100" s="97"/>
      <c r="O100" s="76"/>
      <c r="R100" s="97"/>
      <c r="S100" s="97"/>
      <c r="T100" s="97"/>
      <c r="U100" s="97"/>
      <c r="V100" s="97"/>
      <c r="W100" s="97"/>
      <c r="AF100"/>
      <c r="AG100"/>
      <c r="AH100"/>
    </row>
    <row r="101" spans="1:34" x14ac:dyDescent="0.25">
      <c r="A101" s="75" t="s">
        <v>123</v>
      </c>
      <c r="B101" s="75" t="s">
        <v>25</v>
      </c>
      <c r="C101" s="97"/>
      <c r="D101" s="97"/>
      <c r="E101" s="97"/>
      <c r="F101" s="97"/>
      <c r="G101" s="97"/>
      <c r="H101" s="97"/>
      <c r="I101" s="97"/>
      <c r="J101" s="97"/>
      <c r="K101" s="97"/>
      <c r="N101" s="97"/>
      <c r="O101" s="76"/>
      <c r="R101" s="97"/>
      <c r="S101" s="97"/>
      <c r="T101" s="97"/>
      <c r="U101" s="97"/>
      <c r="V101" s="97"/>
      <c r="W101" s="97"/>
      <c r="AF101"/>
      <c r="AG101"/>
      <c r="AH101"/>
    </row>
    <row r="102" spans="1:34" x14ac:dyDescent="0.25">
      <c r="A102" s="75" t="s">
        <v>124</v>
      </c>
      <c r="B102" s="75" t="s">
        <v>66</v>
      </c>
      <c r="C102" s="97"/>
      <c r="D102" s="97"/>
      <c r="E102" s="97"/>
      <c r="F102" s="97"/>
      <c r="G102" s="97"/>
      <c r="H102" s="97"/>
      <c r="I102" s="97"/>
      <c r="J102" s="97"/>
      <c r="K102" s="97"/>
      <c r="N102" s="97"/>
      <c r="O102" s="76"/>
      <c r="R102" s="97"/>
      <c r="S102" s="97"/>
      <c r="T102" s="97"/>
      <c r="U102" s="97"/>
      <c r="V102" s="97"/>
      <c r="W102" s="97"/>
      <c r="AF102"/>
      <c r="AG102"/>
      <c r="AH102"/>
    </row>
    <row r="103" spans="1:34" x14ac:dyDescent="0.25">
      <c r="A103" s="75" t="s">
        <v>125</v>
      </c>
      <c r="B103" s="75" t="s">
        <v>33</v>
      </c>
      <c r="C103" s="97"/>
      <c r="D103" s="97"/>
      <c r="E103" s="97"/>
      <c r="F103" s="97"/>
      <c r="G103" s="97"/>
      <c r="H103" s="97"/>
      <c r="I103" s="97"/>
      <c r="J103" s="97"/>
      <c r="K103" s="97"/>
      <c r="N103" s="97"/>
      <c r="O103" s="76"/>
      <c r="R103" s="97"/>
      <c r="S103" s="97"/>
      <c r="T103" s="97"/>
      <c r="U103" s="97"/>
      <c r="V103" s="97"/>
      <c r="W103" s="97"/>
      <c r="AF103"/>
      <c r="AG103"/>
      <c r="AH103"/>
    </row>
    <row r="104" spans="1:34" x14ac:dyDescent="0.25">
      <c r="A104" s="75" t="s">
        <v>126</v>
      </c>
      <c r="B104" s="75" t="s">
        <v>69</v>
      </c>
      <c r="C104" s="97"/>
      <c r="D104" s="97"/>
      <c r="E104" s="97"/>
      <c r="F104" s="97"/>
      <c r="G104" s="97"/>
      <c r="H104" s="97"/>
      <c r="I104" s="97"/>
      <c r="J104" s="97"/>
      <c r="K104" s="97"/>
      <c r="N104" s="97"/>
      <c r="O104" s="76"/>
      <c r="R104" s="97"/>
      <c r="S104" s="97"/>
      <c r="T104" s="97"/>
      <c r="U104" s="97"/>
      <c r="V104" s="97"/>
      <c r="W104" s="97"/>
      <c r="AF104"/>
      <c r="AG104"/>
      <c r="AH104"/>
    </row>
    <row r="105" spans="1:34" x14ac:dyDescent="0.25">
      <c r="A105" s="75" t="s">
        <v>1084</v>
      </c>
      <c r="B105" s="75" t="s">
        <v>25</v>
      </c>
      <c r="C105" s="97"/>
      <c r="D105" s="97"/>
      <c r="E105" s="97"/>
      <c r="F105" s="97"/>
      <c r="G105" s="97"/>
      <c r="H105" s="97"/>
      <c r="I105" s="97"/>
      <c r="J105" s="97"/>
      <c r="K105" s="97"/>
      <c r="N105" s="97"/>
      <c r="O105" s="76"/>
      <c r="R105" s="97"/>
      <c r="S105" s="97"/>
      <c r="T105" s="97"/>
      <c r="U105" s="97"/>
      <c r="V105" s="97"/>
      <c r="W105" s="97"/>
      <c r="AF105"/>
      <c r="AG105"/>
      <c r="AH105"/>
    </row>
    <row r="106" spans="1:34" x14ac:dyDescent="0.25">
      <c r="A106" s="75" t="s">
        <v>127</v>
      </c>
      <c r="B106" s="75" t="s">
        <v>69</v>
      </c>
      <c r="C106" s="97"/>
      <c r="D106" s="97"/>
      <c r="E106" s="97"/>
      <c r="F106" s="97"/>
      <c r="G106" s="97"/>
      <c r="H106" s="97"/>
      <c r="I106" s="97"/>
      <c r="J106" s="97"/>
      <c r="K106" s="97"/>
      <c r="N106" s="97"/>
      <c r="O106" s="76"/>
      <c r="R106" s="97"/>
      <c r="S106" s="97"/>
      <c r="T106" s="97"/>
      <c r="U106" s="97"/>
      <c r="V106" s="97"/>
      <c r="W106" s="97"/>
      <c r="AF106"/>
      <c r="AG106"/>
      <c r="AH106"/>
    </row>
    <row r="107" spans="1:34" x14ac:dyDescent="0.25">
      <c r="A107" s="25" t="s">
        <v>1079</v>
      </c>
      <c r="B107" s="75" t="s">
        <v>25</v>
      </c>
      <c r="C107" s="97"/>
      <c r="D107" s="97"/>
      <c r="E107" s="97"/>
      <c r="F107" s="97"/>
      <c r="G107" s="97"/>
      <c r="H107" s="97"/>
      <c r="I107" s="97"/>
      <c r="J107" s="97"/>
      <c r="K107" s="97"/>
      <c r="N107" s="97"/>
      <c r="O107" s="76"/>
      <c r="R107" s="97"/>
      <c r="S107" s="97"/>
      <c r="T107" s="97"/>
      <c r="U107" s="97"/>
      <c r="V107" s="97"/>
      <c r="W107" s="97"/>
      <c r="AF107"/>
      <c r="AG107"/>
      <c r="AH107"/>
    </row>
    <row r="108" spans="1:34" x14ac:dyDescent="0.25">
      <c r="A108" s="75" t="s">
        <v>1080</v>
      </c>
      <c r="B108" s="75" t="s">
        <v>25</v>
      </c>
      <c r="C108" s="97"/>
      <c r="D108" s="97"/>
      <c r="E108" s="97"/>
      <c r="F108" s="97"/>
      <c r="G108" s="97"/>
      <c r="H108" s="97"/>
      <c r="I108" s="97"/>
      <c r="J108" s="97"/>
      <c r="K108" s="97"/>
      <c r="N108" s="97"/>
      <c r="O108" s="76"/>
      <c r="R108" s="97"/>
      <c r="S108" s="97"/>
      <c r="T108" s="97"/>
      <c r="U108" s="97"/>
      <c r="V108" s="97"/>
      <c r="W108" s="97"/>
      <c r="AF108"/>
      <c r="AG108"/>
      <c r="AH108"/>
    </row>
    <row r="109" spans="1:34" x14ac:dyDescent="0.25">
      <c r="A109" s="75" t="s">
        <v>128</v>
      </c>
      <c r="B109" s="75" t="s">
        <v>33</v>
      </c>
      <c r="C109" s="97"/>
      <c r="D109" s="97"/>
      <c r="E109" s="97"/>
      <c r="F109" s="97"/>
      <c r="G109" s="97"/>
      <c r="H109" s="97"/>
      <c r="I109" s="97"/>
      <c r="J109" s="97"/>
      <c r="K109" s="97"/>
      <c r="N109" s="97"/>
      <c r="O109" s="76"/>
      <c r="R109" s="97"/>
      <c r="S109" s="97"/>
      <c r="T109" s="97"/>
      <c r="U109" s="97"/>
      <c r="V109" s="97"/>
      <c r="W109" s="97"/>
      <c r="AF109"/>
      <c r="AG109"/>
      <c r="AH109"/>
    </row>
    <row r="110" spans="1:34" x14ac:dyDescent="0.25">
      <c r="A110" s="97"/>
      <c r="B110" s="97"/>
      <c r="C110" s="97"/>
      <c r="D110" s="97"/>
      <c r="E110" s="97"/>
      <c r="F110" s="97"/>
      <c r="G110" s="97"/>
      <c r="H110" s="97"/>
      <c r="I110" s="97"/>
      <c r="J110" s="97"/>
      <c r="K110" s="97"/>
      <c r="N110" s="97"/>
      <c r="O110" s="76"/>
      <c r="R110" s="97"/>
      <c r="S110" s="97"/>
      <c r="T110" s="97"/>
      <c r="U110" s="97"/>
      <c r="V110" s="97"/>
      <c r="W110" s="97"/>
      <c r="AF110"/>
      <c r="AG110"/>
      <c r="AH110"/>
    </row>
    <row r="111" spans="1:34" x14ac:dyDescent="0.25">
      <c r="A111" s="97"/>
      <c r="B111" s="97"/>
      <c r="C111" s="97"/>
      <c r="D111" s="97"/>
      <c r="E111" s="97"/>
      <c r="F111" s="97"/>
      <c r="G111" s="97"/>
      <c r="H111" s="97"/>
      <c r="I111" s="97"/>
      <c r="J111" s="97"/>
      <c r="K111" s="97"/>
      <c r="N111" s="97"/>
      <c r="O111" s="76"/>
      <c r="R111" s="97"/>
      <c r="S111" s="97"/>
      <c r="T111" s="97"/>
      <c r="U111" s="97"/>
      <c r="V111" s="97"/>
      <c r="W111" s="97"/>
      <c r="AF111"/>
      <c r="AG111"/>
      <c r="AH111"/>
    </row>
    <row r="112" spans="1:34" x14ac:dyDescent="0.25">
      <c r="A112" s="97"/>
      <c r="B112" s="97"/>
      <c r="C112" s="97"/>
      <c r="D112" s="97"/>
      <c r="E112" s="97"/>
      <c r="F112" s="97"/>
      <c r="G112" s="97"/>
      <c r="H112" s="97"/>
      <c r="I112" s="97"/>
      <c r="J112" s="97"/>
      <c r="K112" s="97"/>
      <c r="N112" s="97"/>
      <c r="O112" s="76"/>
      <c r="R112" s="97"/>
      <c r="S112" s="97"/>
      <c r="T112" s="97"/>
      <c r="U112" s="97"/>
      <c r="V112" s="97"/>
      <c r="W112" s="97"/>
      <c r="AF112"/>
      <c r="AG112"/>
      <c r="AH112"/>
    </row>
    <row r="113" spans="1:34" x14ac:dyDescent="0.25">
      <c r="A113" s="97"/>
      <c r="B113" s="97"/>
      <c r="C113" s="97"/>
      <c r="D113" s="97"/>
      <c r="E113" s="97"/>
      <c r="F113" s="97"/>
      <c r="G113" s="97"/>
      <c r="H113" s="97"/>
      <c r="I113" s="97"/>
      <c r="J113" s="97"/>
      <c r="K113" s="97"/>
      <c r="N113" s="97"/>
      <c r="O113" s="76"/>
      <c r="R113" s="97"/>
      <c r="S113" s="97"/>
      <c r="T113" s="97"/>
      <c r="U113" s="97"/>
      <c r="V113" s="97"/>
      <c r="W113" s="97"/>
      <c r="AF113"/>
      <c r="AG113"/>
      <c r="AH113"/>
    </row>
    <row r="114" spans="1:34" x14ac:dyDescent="0.25">
      <c r="A114" s="97"/>
      <c r="B114" s="97"/>
      <c r="C114" s="97"/>
      <c r="D114" s="97"/>
      <c r="E114" s="97"/>
      <c r="F114" s="97"/>
      <c r="G114" s="97"/>
      <c r="H114" s="97"/>
      <c r="I114" s="97"/>
      <c r="J114" s="97"/>
      <c r="K114" s="97"/>
      <c r="N114" s="97"/>
      <c r="O114" s="76"/>
      <c r="R114" s="97"/>
      <c r="S114" s="97"/>
      <c r="T114" s="97"/>
      <c r="U114" s="97"/>
      <c r="V114" s="97"/>
      <c r="W114" s="97"/>
      <c r="AF114"/>
      <c r="AG114"/>
      <c r="AH114"/>
    </row>
    <row r="115" spans="1:34" x14ac:dyDescent="0.25">
      <c r="A115" s="97"/>
      <c r="B115" s="97"/>
      <c r="C115" s="97"/>
      <c r="D115" s="97"/>
      <c r="E115" s="97"/>
      <c r="F115" s="97"/>
      <c r="G115" s="97"/>
      <c r="H115" s="97"/>
      <c r="I115" s="97"/>
      <c r="J115" s="97"/>
      <c r="K115" s="97"/>
      <c r="N115" s="97"/>
      <c r="O115" s="76"/>
      <c r="R115" s="97"/>
      <c r="S115" s="97"/>
      <c r="T115" s="97"/>
      <c r="U115" s="97"/>
      <c r="V115" s="97"/>
      <c r="W115" s="97"/>
      <c r="AF115"/>
      <c r="AG115"/>
      <c r="AH115"/>
    </row>
    <row r="116" spans="1:34" x14ac:dyDescent="0.25">
      <c r="A116" s="97"/>
      <c r="B116" s="97"/>
      <c r="C116" s="97"/>
      <c r="D116" s="97"/>
      <c r="E116" s="97"/>
      <c r="F116" s="97"/>
      <c r="G116" s="97"/>
      <c r="H116" s="97"/>
      <c r="I116" s="97"/>
      <c r="J116" s="97"/>
      <c r="K116" s="97"/>
      <c r="L116" s="97"/>
      <c r="N116" s="97"/>
      <c r="O116" s="76"/>
      <c r="R116" s="97"/>
      <c r="S116" s="97"/>
      <c r="T116" s="97"/>
      <c r="U116" s="97"/>
      <c r="V116" s="97"/>
      <c r="W116" s="97"/>
      <c r="AF116"/>
      <c r="AG116"/>
      <c r="AH116"/>
    </row>
    <row r="117" spans="1:34" x14ac:dyDescent="0.25">
      <c r="A117" s="97"/>
      <c r="B117" s="97"/>
      <c r="C117" s="97"/>
      <c r="D117" s="97"/>
      <c r="E117" s="97"/>
      <c r="F117" s="97"/>
      <c r="G117" s="97"/>
      <c r="H117" s="97"/>
      <c r="I117" s="97"/>
      <c r="J117" s="97"/>
      <c r="K117" s="97"/>
      <c r="L117" s="97"/>
      <c r="N117" s="97"/>
      <c r="O117" s="76"/>
      <c r="R117" s="97"/>
      <c r="S117" s="97"/>
      <c r="T117" s="97"/>
      <c r="U117" s="97"/>
      <c r="V117" s="97"/>
      <c r="W117" s="97"/>
      <c r="AF117"/>
      <c r="AG117"/>
      <c r="AH117"/>
    </row>
    <row r="118" spans="1:34" x14ac:dyDescent="0.25">
      <c r="A118" s="97"/>
      <c r="B118" s="97"/>
      <c r="C118" s="97"/>
      <c r="D118" s="97"/>
      <c r="E118" s="97"/>
      <c r="F118" s="97"/>
      <c r="G118" s="97"/>
      <c r="H118" s="97"/>
      <c r="I118" s="97"/>
      <c r="J118" s="97"/>
      <c r="K118" s="97"/>
      <c r="L118" s="97"/>
      <c r="N118" s="97"/>
      <c r="O118" s="76"/>
      <c r="R118" s="97"/>
      <c r="S118" s="97"/>
      <c r="T118" s="97"/>
      <c r="U118" s="97"/>
      <c r="V118" s="97"/>
      <c r="W118" s="97"/>
      <c r="AF118"/>
      <c r="AG118"/>
      <c r="AH118"/>
    </row>
    <row r="119" spans="1:34" x14ac:dyDescent="0.25">
      <c r="A119" s="97"/>
      <c r="B119" s="97"/>
      <c r="C119" s="97"/>
      <c r="D119" s="97"/>
      <c r="E119" s="97"/>
      <c r="F119" s="97"/>
      <c r="G119" s="97"/>
      <c r="H119" s="97"/>
      <c r="I119" s="97"/>
      <c r="J119" s="97"/>
      <c r="K119" s="97"/>
      <c r="L119" s="97"/>
      <c r="N119" s="97"/>
      <c r="O119" s="76"/>
      <c r="R119" s="97"/>
      <c r="S119" s="97"/>
      <c r="T119" s="97"/>
      <c r="U119" s="97"/>
      <c r="V119" s="97"/>
      <c r="W119" s="97"/>
      <c r="AF119"/>
      <c r="AG119"/>
      <c r="AH119"/>
    </row>
    <row r="120" spans="1:34" x14ac:dyDescent="0.25">
      <c r="A120" s="97"/>
      <c r="B120" s="97"/>
      <c r="C120" s="97"/>
      <c r="D120" s="97"/>
      <c r="E120" s="97"/>
      <c r="F120" s="97"/>
      <c r="G120" s="97"/>
      <c r="H120" s="97"/>
      <c r="I120" s="97"/>
      <c r="J120" s="97"/>
      <c r="K120" s="97"/>
      <c r="L120" s="97"/>
      <c r="N120" s="97"/>
      <c r="O120" s="76"/>
      <c r="R120" s="97"/>
      <c r="S120" s="97"/>
      <c r="T120" s="97"/>
      <c r="U120" s="97"/>
      <c r="V120" s="97"/>
      <c r="W120" s="97"/>
      <c r="AF120"/>
      <c r="AG120"/>
      <c r="AH120"/>
    </row>
    <row r="121" spans="1:34" x14ac:dyDescent="0.25">
      <c r="A121" s="97"/>
      <c r="B121" s="97"/>
      <c r="C121" s="97"/>
      <c r="D121" s="97"/>
      <c r="E121" s="97"/>
      <c r="F121" s="97"/>
      <c r="G121" s="97"/>
      <c r="H121" s="97"/>
      <c r="I121" s="97"/>
      <c r="J121" s="97"/>
      <c r="K121" s="97"/>
      <c r="L121" s="97"/>
      <c r="N121" s="97"/>
      <c r="O121" s="76"/>
      <c r="R121" s="97"/>
      <c r="S121" s="97"/>
      <c r="T121" s="97"/>
      <c r="U121" s="97"/>
      <c r="V121" s="97"/>
      <c r="W121" s="97"/>
      <c r="AF121"/>
      <c r="AG121"/>
      <c r="AH121"/>
    </row>
    <row r="122" spans="1:34" x14ac:dyDescent="0.25">
      <c r="A122" s="97"/>
      <c r="B122" s="97"/>
      <c r="C122" s="97"/>
      <c r="D122" s="97"/>
      <c r="E122" s="97"/>
      <c r="F122" s="97"/>
      <c r="G122" s="97"/>
      <c r="H122" s="97"/>
      <c r="I122" s="97"/>
      <c r="J122" s="97"/>
      <c r="K122" s="97"/>
      <c r="L122" s="97"/>
      <c r="N122" s="97"/>
      <c r="O122" s="76"/>
      <c r="R122" s="97"/>
      <c r="S122" s="97"/>
      <c r="T122" s="97"/>
      <c r="U122" s="97"/>
      <c r="V122" s="97"/>
      <c r="W122" s="97"/>
      <c r="AF122"/>
      <c r="AG122"/>
      <c r="AH122"/>
    </row>
    <row r="123" spans="1:34" x14ac:dyDescent="0.25">
      <c r="A123" s="97"/>
      <c r="B123" s="97"/>
      <c r="C123" s="97"/>
      <c r="D123" s="97"/>
      <c r="E123" s="97"/>
      <c r="F123" s="97"/>
      <c r="G123" s="97"/>
      <c r="H123" s="97"/>
      <c r="I123" s="97"/>
      <c r="J123" s="97"/>
      <c r="K123" s="97"/>
      <c r="L123" s="97"/>
      <c r="N123" s="97"/>
      <c r="O123" s="76"/>
      <c r="R123" s="97"/>
      <c r="S123" s="97"/>
      <c r="T123" s="97"/>
      <c r="U123" s="97"/>
      <c r="V123" s="97"/>
      <c r="W123" s="97"/>
      <c r="AF123"/>
      <c r="AG123"/>
      <c r="AH123"/>
    </row>
    <row r="124" spans="1:34" x14ac:dyDescent="0.25">
      <c r="A124" s="97"/>
      <c r="B124" s="97"/>
      <c r="C124" s="97"/>
      <c r="D124" s="97"/>
      <c r="E124" s="97"/>
      <c r="F124" s="97"/>
      <c r="G124" s="97"/>
      <c r="H124" s="97"/>
      <c r="I124" s="97"/>
      <c r="J124" s="97"/>
      <c r="K124" s="97"/>
      <c r="L124" s="97"/>
      <c r="N124" s="97"/>
      <c r="O124" s="76"/>
      <c r="R124" s="97"/>
      <c r="S124" s="97"/>
      <c r="T124" s="97"/>
      <c r="U124" s="97"/>
      <c r="V124" s="97"/>
      <c r="W124" s="97"/>
      <c r="AF124"/>
      <c r="AG124"/>
      <c r="AH124"/>
    </row>
    <row r="125" spans="1:34" x14ac:dyDescent="0.25">
      <c r="A125" s="97"/>
      <c r="B125" s="97"/>
      <c r="C125" s="97"/>
      <c r="D125" s="97"/>
      <c r="E125" s="97"/>
      <c r="F125" s="97"/>
      <c r="G125" s="97"/>
      <c r="H125" s="97"/>
      <c r="I125" s="97"/>
      <c r="J125" s="97"/>
      <c r="K125" s="97"/>
      <c r="L125" s="97"/>
      <c r="N125" s="97"/>
      <c r="O125" s="76"/>
      <c r="R125" s="97"/>
      <c r="S125" s="97"/>
      <c r="T125" s="97"/>
      <c r="U125" s="97"/>
      <c r="V125" s="97"/>
      <c r="W125" s="97"/>
      <c r="AF125"/>
      <c r="AG125"/>
      <c r="AH125"/>
    </row>
    <row r="126" spans="1:34" x14ac:dyDescent="0.25">
      <c r="A126" s="97"/>
      <c r="B126" s="97"/>
      <c r="C126" s="97"/>
      <c r="D126" s="97"/>
      <c r="E126" s="97"/>
      <c r="F126" s="97"/>
      <c r="G126" s="97"/>
      <c r="H126" s="97"/>
      <c r="I126" s="97"/>
      <c r="J126" s="97"/>
      <c r="K126" s="97"/>
      <c r="L126" s="97"/>
      <c r="N126" s="97"/>
      <c r="O126" s="76"/>
      <c r="R126" s="97"/>
      <c r="S126" s="97"/>
      <c r="T126" s="97"/>
      <c r="U126" s="97"/>
      <c r="V126" s="97"/>
      <c r="W126" s="97"/>
      <c r="AF126"/>
      <c r="AG126"/>
      <c r="AH126"/>
    </row>
    <row r="127" spans="1:34" x14ac:dyDescent="0.25">
      <c r="A127" s="97"/>
      <c r="B127" s="97"/>
      <c r="C127" s="97"/>
      <c r="D127" s="97"/>
      <c r="E127" s="97"/>
      <c r="F127" s="97"/>
      <c r="G127" s="97"/>
      <c r="H127" s="97"/>
      <c r="I127" s="97"/>
      <c r="J127" s="97"/>
      <c r="K127" s="97"/>
      <c r="L127" s="97"/>
      <c r="N127" s="97"/>
      <c r="O127" s="76"/>
      <c r="R127" s="97"/>
      <c r="S127" s="97"/>
      <c r="T127" s="97"/>
      <c r="U127" s="97"/>
      <c r="V127" s="97"/>
      <c r="W127" s="97"/>
      <c r="AF127"/>
      <c r="AG127"/>
      <c r="AH127"/>
    </row>
    <row r="128" spans="1:34" x14ac:dyDescent="0.25">
      <c r="A128" s="97"/>
      <c r="B128" s="97"/>
      <c r="C128" s="97"/>
      <c r="D128" s="97"/>
      <c r="E128" s="97"/>
      <c r="F128" s="97"/>
      <c r="G128" s="97"/>
      <c r="H128" s="97"/>
      <c r="I128" s="97"/>
      <c r="J128" s="97"/>
      <c r="K128" s="97"/>
      <c r="L128" s="97"/>
      <c r="N128" s="97"/>
      <c r="O128" s="76"/>
      <c r="R128" s="97"/>
      <c r="S128" s="97"/>
      <c r="T128" s="97"/>
      <c r="U128" s="97"/>
      <c r="V128" s="97"/>
      <c r="W128" s="97"/>
      <c r="AF128"/>
      <c r="AG128"/>
      <c r="AH128"/>
    </row>
    <row r="129" spans="1:34" x14ac:dyDescent="0.25">
      <c r="A129" s="97"/>
      <c r="B129" s="97"/>
      <c r="C129" s="97"/>
      <c r="D129" s="97"/>
      <c r="E129" s="97"/>
      <c r="F129" s="97"/>
      <c r="G129" s="97"/>
      <c r="H129" s="97"/>
      <c r="I129" s="97"/>
      <c r="J129" s="97"/>
      <c r="K129" s="97"/>
      <c r="L129" s="97"/>
      <c r="N129" s="97"/>
      <c r="O129" s="76"/>
      <c r="R129" s="97"/>
      <c r="S129" s="97"/>
      <c r="T129" s="97"/>
      <c r="U129" s="97"/>
      <c r="V129" s="97"/>
      <c r="W129" s="97"/>
      <c r="AF129"/>
      <c r="AG129"/>
      <c r="AH129"/>
    </row>
    <row r="130" spans="1:34" x14ac:dyDescent="0.25">
      <c r="A130" s="97"/>
      <c r="B130" s="97"/>
      <c r="C130" s="97"/>
      <c r="D130" s="97"/>
      <c r="E130" s="97"/>
      <c r="F130" s="97"/>
      <c r="G130" s="97"/>
      <c r="H130" s="97"/>
      <c r="I130" s="97"/>
      <c r="J130" s="97"/>
      <c r="K130" s="97"/>
      <c r="L130" s="97"/>
      <c r="N130" s="97"/>
      <c r="O130" s="76"/>
      <c r="R130" s="97"/>
      <c r="S130" s="97"/>
      <c r="T130" s="97"/>
      <c r="U130" s="97"/>
      <c r="V130" s="97"/>
      <c r="W130" s="97"/>
      <c r="AF130"/>
      <c r="AG130"/>
      <c r="AH130"/>
    </row>
    <row r="131" spans="1:34" x14ac:dyDescent="0.25">
      <c r="A131" s="97"/>
      <c r="B131" s="97"/>
      <c r="C131" s="97"/>
      <c r="D131" s="97"/>
      <c r="E131" s="97"/>
      <c r="F131" s="97"/>
      <c r="G131" s="97"/>
      <c r="H131" s="97"/>
      <c r="I131" s="97"/>
      <c r="J131" s="97"/>
      <c r="K131" s="97"/>
      <c r="L131" s="97"/>
      <c r="N131" s="97"/>
      <c r="O131" s="76"/>
      <c r="R131" s="97"/>
      <c r="S131" s="97"/>
      <c r="T131" s="97"/>
      <c r="U131" s="97"/>
      <c r="V131" s="97"/>
      <c r="W131" s="97"/>
      <c r="AF131"/>
      <c r="AG131"/>
      <c r="AH131"/>
    </row>
    <row r="132" spans="1:34" x14ac:dyDescent="0.25">
      <c r="A132" s="97"/>
      <c r="B132" s="97"/>
      <c r="C132" s="97"/>
      <c r="D132" s="97"/>
      <c r="E132" s="97"/>
      <c r="F132" s="97"/>
      <c r="G132" s="97"/>
      <c r="H132" s="97"/>
      <c r="I132" s="97"/>
      <c r="J132" s="97"/>
      <c r="K132" s="97"/>
      <c r="L132" s="97"/>
      <c r="N132" s="97"/>
      <c r="O132" s="76"/>
      <c r="R132" s="97"/>
      <c r="S132" s="97"/>
      <c r="T132" s="97"/>
      <c r="U132" s="97"/>
      <c r="V132" s="97"/>
      <c r="W132" s="97"/>
      <c r="AF132"/>
      <c r="AG132"/>
      <c r="AH132"/>
    </row>
    <row r="133" spans="1:34" x14ac:dyDescent="0.25">
      <c r="A133" s="97"/>
      <c r="B133" s="97"/>
      <c r="C133" s="97"/>
      <c r="D133" s="97"/>
      <c r="E133" s="97"/>
      <c r="F133" s="97"/>
      <c r="G133" s="97"/>
      <c r="H133" s="97"/>
      <c r="I133" s="97"/>
      <c r="J133" s="97"/>
      <c r="K133" s="97"/>
      <c r="L133" s="97"/>
      <c r="N133" s="97"/>
      <c r="O133" s="76"/>
      <c r="R133" s="97"/>
      <c r="S133" s="97"/>
      <c r="T133" s="97"/>
      <c r="U133" s="97"/>
      <c r="V133" s="97"/>
      <c r="W133" s="97"/>
      <c r="AF133"/>
      <c r="AG133"/>
      <c r="AH133"/>
    </row>
    <row r="134" spans="1:34" x14ac:dyDescent="0.25">
      <c r="A134" s="97"/>
      <c r="B134" s="97"/>
      <c r="C134" s="97"/>
      <c r="D134" s="97"/>
      <c r="E134" s="97"/>
      <c r="F134" s="97"/>
      <c r="G134" s="97"/>
      <c r="H134" s="97"/>
      <c r="I134" s="97"/>
      <c r="J134" s="97"/>
      <c r="K134" s="97"/>
      <c r="L134" s="97"/>
      <c r="N134" s="97"/>
      <c r="O134" s="76"/>
      <c r="R134" s="97"/>
      <c r="S134" s="97"/>
      <c r="T134" s="97"/>
      <c r="U134" s="97"/>
      <c r="V134" s="97"/>
      <c r="W134" s="97"/>
      <c r="AF134"/>
      <c r="AG134"/>
      <c r="AH134"/>
    </row>
    <row r="135" spans="1:34" x14ac:dyDescent="0.25">
      <c r="A135" s="97"/>
      <c r="B135" s="97"/>
      <c r="C135" s="97"/>
      <c r="D135" s="97"/>
      <c r="E135" s="97"/>
      <c r="F135" s="97"/>
      <c r="G135" s="97"/>
      <c r="H135" s="97"/>
      <c r="I135" s="97"/>
      <c r="J135" s="97"/>
      <c r="K135" s="97"/>
      <c r="L135" s="97"/>
      <c r="N135" s="97"/>
      <c r="O135" s="76"/>
      <c r="R135" s="97"/>
      <c r="S135" s="97"/>
      <c r="T135" s="97"/>
      <c r="U135" s="97"/>
      <c r="V135" s="97"/>
      <c r="W135" s="97"/>
      <c r="AF135"/>
      <c r="AG135"/>
      <c r="AH135"/>
    </row>
    <row r="136" spans="1:34" x14ac:dyDescent="0.25">
      <c r="A136" s="97"/>
      <c r="B136" s="97"/>
      <c r="C136" s="97"/>
      <c r="D136" s="97"/>
      <c r="E136" s="97"/>
      <c r="F136" s="97"/>
      <c r="G136" s="97"/>
      <c r="H136" s="97"/>
      <c r="I136" s="97"/>
      <c r="J136" s="97"/>
      <c r="K136" s="97"/>
      <c r="L136" s="97"/>
      <c r="N136" s="97"/>
      <c r="O136" s="76"/>
      <c r="R136" s="97"/>
      <c r="S136" s="97"/>
      <c r="T136" s="97"/>
      <c r="U136" s="97"/>
      <c r="V136" s="97"/>
      <c r="W136" s="97"/>
      <c r="AF136"/>
      <c r="AG136"/>
      <c r="AH136"/>
    </row>
    <row r="137" spans="1:34" x14ac:dyDescent="0.25">
      <c r="A137" s="97"/>
      <c r="B137" s="97"/>
      <c r="C137" s="97"/>
      <c r="D137" s="97"/>
      <c r="E137" s="97"/>
      <c r="F137" s="97"/>
      <c r="G137" s="97"/>
      <c r="H137" s="97"/>
      <c r="I137" s="97"/>
      <c r="J137" s="97"/>
      <c r="K137" s="97"/>
      <c r="L137" s="97"/>
      <c r="N137" s="97"/>
      <c r="O137" s="76"/>
      <c r="R137" s="97"/>
      <c r="S137" s="97"/>
      <c r="T137" s="97"/>
      <c r="U137" s="97"/>
      <c r="V137" s="97"/>
      <c r="W137" s="97"/>
      <c r="AF137"/>
      <c r="AG137"/>
      <c r="AH137"/>
    </row>
    <row r="138" spans="1:34" x14ac:dyDescent="0.25">
      <c r="A138" s="97"/>
      <c r="B138" s="97"/>
      <c r="C138" s="97"/>
      <c r="D138" s="97"/>
      <c r="E138" s="97"/>
      <c r="F138" s="97"/>
      <c r="G138" s="97"/>
      <c r="H138" s="97"/>
      <c r="I138" s="97"/>
      <c r="J138" s="97"/>
      <c r="K138" s="97"/>
      <c r="L138" s="97"/>
      <c r="N138" s="97"/>
      <c r="O138" s="76"/>
      <c r="R138" s="97"/>
      <c r="S138" s="97"/>
      <c r="T138" s="97"/>
      <c r="U138" s="97"/>
      <c r="V138" s="97"/>
      <c r="W138" s="97"/>
      <c r="AF138"/>
      <c r="AG138"/>
      <c r="AH138"/>
    </row>
    <row r="139" spans="1:34" x14ac:dyDescent="0.25">
      <c r="A139" s="97"/>
      <c r="B139" s="97"/>
      <c r="C139" s="97"/>
      <c r="D139" s="97"/>
      <c r="E139" s="97"/>
      <c r="F139" s="97"/>
      <c r="G139" s="97"/>
      <c r="H139" s="97"/>
      <c r="I139" s="97"/>
      <c r="J139" s="97"/>
      <c r="K139" s="97"/>
      <c r="L139" s="97"/>
      <c r="N139" s="97"/>
      <c r="O139" s="76"/>
      <c r="R139" s="97"/>
      <c r="S139" s="97"/>
      <c r="T139" s="97"/>
      <c r="U139" s="97"/>
      <c r="V139" s="97"/>
      <c r="W139" s="97"/>
      <c r="AF139"/>
      <c r="AG139"/>
      <c r="AH139"/>
    </row>
    <row r="140" spans="1:34" x14ac:dyDescent="0.25">
      <c r="A140" s="97"/>
      <c r="B140" s="97"/>
      <c r="C140" s="97"/>
      <c r="D140" s="97"/>
      <c r="E140" s="97"/>
      <c r="F140" s="97"/>
      <c r="G140" s="97"/>
      <c r="H140" s="97"/>
      <c r="I140" s="97"/>
      <c r="J140" s="97"/>
      <c r="K140" s="97"/>
      <c r="L140" s="97"/>
      <c r="N140" s="97"/>
      <c r="O140" s="76"/>
      <c r="R140" s="97"/>
      <c r="S140" s="97"/>
      <c r="T140" s="97"/>
      <c r="U140" s="97"/>
      <c r="V140" s="97"/>
      <c r="W140" s="97"/>
      <c r="AF140"/>
      <c r="AG140"/>
      <c r="AH140"/>
    </row>
    <row r="141" spans="1:34" x14ac:dyDescent="0.25">
      <c r="A141" s="97"/>
      <c r="B141" s="97"/>
      <c r="C141" s="97"/>
      <c r="D141" s="97"/>
      <c r="E141" s="97"/>
      <c r="F141" s="97"/>
      <c r="G141" s="97"/>
      <c r="H141" s="97"/>
      <c r="I141" s="97"/>
      <c r="J141" s="97"/>
      <c r="K141" s="97"/>
      <c r="L141" s="97"/>
      <c r="N141" s="97"/>
      <c r="O141" s="76"/>
      <c r="R141" s="97"/>
      <c r="S141" s="97"/>
      <c r="T141" s="97"/>
      <c r="U141" s="97"/>
      <c r="V141" s="97"/>
      <c r="W141" s="97"/>
      <c r="AF141"/>
      <c r="AG141"/>
      <c r="AH141"/>
    </row>
    <row r="142" spans="1:34" x14ac:dyDescent="0.25">
      <c r="A142" s="97"/>
      <c r="B142" s="97"/>
      <c r="C142" s="97"/>
      <c r="D142" s="97"/>
      <c r="E142" s="97"/>
      <c r="F142" s="97"/>
      <c r="G142" s="97"/>
      <c r="H142" s="97"/>
      <c r="I142" s="97"/>
      <c r="J142" s="97"/>
      <c r="K142" s="97"/>
      <c r="L142" s="97"/>
      <c r="N142" s="97"/>
      <c r="O142" s="76"/>
      <c r="R142" s="97"/>
      <c r="S142" s="97"/>
      <c r="T142" s="97"/>
      <c r="U142" s="97"/>
      <c r="V142" s="97"/>
      <c r="W142" s="97"/>
      <c r="AF142"/>
      <c r="AG142"/>
      <c r="AH142"/>
    </row>
    <row r="143" spans="1:34" x14ac:dyDescent="0.25">
      <c r="A143" s="97"/>
      <c r="B143" s="97"/>
      <c r="C143" s="97"/>
      <c r="D143" s="97"/>
      <c r="E143" s="97"/>
      <c r="F143" s="97"/>
      <c r="G143" s="97"/>
      <c r="H143" s="97"/>
      <c r="I143" s="97"/>
      <c r="J143" s="97"/>
      <c r="K143" s="97"/>
      <c r="L143" s="97"/>
      <c r="N143" s="97"/>
      <c r="O143" s="76"/>
      <c r="R143" s="97"/>
      <c r="S143" s="97"/>
      <c r="T143" s="97"/>
      <c r="U143" s="97"/>
      <c r="V143" s="97"/>
      <c r="W143" s="97"/>
      <c r="AF143"/>
      <c r="AG143"/>
      <c r="AH143"/>
    </row>
    <row r="144" spans="1:34" x14ac:dyDescent="0.25">
      <c r="A144" s="97"/>
      <c r="B144" s="97"/>
      <c r="C144" s="97"/>
      <c r="D144" s="97"/>
      <c r="E144" s="97"/>
      <c r="F144" s="97"/>
      <c r="G144" s="97"/>
      <c r="H144" s="97"/>
      <c r="I144" s="97"/>
      <c r="J144" s="97"/>
      <c r="K144" s="97"/>
      <c r="L144" s="97"/>
      <c r="N144" s="97"/>
      <c r="O144" s="76"/>
      <c r="R144" s="97"/>
      <c r="S144" s="97"/>
      <c r="T144" s="97"/>
      <c r="U144" s="97"/>
      <c r="V144" s="97"/>
      <c r="W144" s="97"/>
      <c r="AF144"/>
      <c r="AG144"/>
      <c r="AH144"/>
    </row>
    <row r="145" spans="1:34" x14ac:dyDescent="0.25">
      <c r="A145" s="97"/>
      <c r="B145" s="97"/>
      <c r="C145" s="97"/>
      <c r="D145" s="97"/>
      <c r="E145" s="97"/>
      <c r="F145" s="97"/>
      <c r="G145" s="97"/>
      <c r="H145" s="97"/>
      <c r="I145" s="97"/>
      <c r="J145" s="97"/>
      <c r="K145" s="97"/>
      <c r="L145" s="97"/>
      <c r="N145" s="97"/>
      <c r="O145" s="76"/>
      <c r="R145" s="97"/>
      <c r="S145" s="97"/>
      <c r="T145" s="97"/>
      <c r="U145" s="97"/>
      <c r="V145" s="97"/>
      <c r="W145" s="97"/>
      <c r="AF145"/>
      <c r="AG145"/>
      <c r="AH145"/>
    </row>
    <row r="146" spans="1:34" x14ac:dyDescent="0.25">
      <c r="A146" s="97"/>
      <c r="B146" s="97"/>
      <c r="C146" s="97"/>
      <c r="D146" s="97"/>
      <c r="E146" s="97"/>
      <c r="F146" s="97"/>
      <c r="G146" s="97"/>
      <c r="H146" s="97"/>
      <c r="I146" s="97"/>
      <c r="J146" s="97"/>
      <c r="K146" s="97"/>
      <c r="L146" s="97"/>
      <c r="N146" s="97"/>
      <c r="O146" s="76"/>
      <c r="R146" s="97"/>
      <c r="S146" s="97"/>
      <c r="T146" s="97"/>
      <c r="U146" s="97"/>
      <c r="V146" s="97"/>
      <c r="W146" s="97"/>
      <c r="AF146"/>
      <c r="AG146"/>
      <c r="AH146"/>
    </row>
    <row r="147" spans="1:34" x14ac:dyDescent="0.25">
      <c r="A147" s="97"/>
      <c r="B147" s="97"/>
      <c r="C147" s="97"/>
      <c r="D147" s="97"/>
      <c r="E147" s="97"/>
      <c r="F147" s="97"/>
      <c r="G147" s="97"/>
      <c r="H147" s="97"/>
      <c r="I147" s="97"/>
      <c r="J147" s="97"/>
      <c r="K147" s="97"/>
      <c r="L147" s="97"/>
      <c r="N147" s="97"/>
      <c r="O147" s="76"/>
      <c r="R147" s="97"/>
      <c r="S147" s="97"/>
      <c r="T147" s="97"/>
      <c r="U147" s="97"/>
      <c r="V147" s="97"/>
      <c r="W147" s="97"/>
      <c r="AF147"/>
      <c r="AG147"/>
      <c r="AH147"/>
    </row>
    <row r="148" spans="1:34" x14ac:dyDescent="0.25">
      <c r="A148" s="97"/>
      <c r="B148" s="97"/>
      <c r="C148" s="97"/>
      <c r="D148" s="97"/>
      <c r="E148" s="97"/>
      <c r="F148" s="97"/>
      <c r="G148" s="97"/>
      <c r="H148" s="97"/>
      <c r="I148" s="97"/>
      <c r="J148" s="97"/>
      <c r="K148" s="97"/>
      <c r="L148" s="97"/>
      <c r="N148" s="97"/>
      <c r="O148" s="76"/>
      <c r="R148" s="97"/>
      <c r="S148" s="97"/>
      <c r="T148" s="97"/>
      <c r="U148" s="97"/>
      <c r="V148" s="97"/>
      <c r="W148" s="97"/>
      <c r="AF148"/>
      <c r="AG148"/>
      <c r="AH148"/>
    </row>
    <row r="149" spans="1:34" x14ac:dyDescent="0.25">
      <c r="A149" s="97"/>
      <c r="B149" s="97"/>
      <c r="C149" s="97"/>
      <c r="D149" s="97"/>
      <c r="E149" s="97"/>
      <c r="F149" s="97"/>
      <c r="G149" s="97"/>
      <c r="H149" s="97"/>
      <c r="I149" s="97"/>
      <c r="J149" s="97"/>
      <c r="K149" s="97"/>
      <c r="L149" s="97"/>
      <c r="N149" s="97"/>
      <c r="O149" s="76"/>
      <c r="R149" s="97"/>
      <c r="S149" s="97"/>
      <c r="T149" s="97"/>
      <c r="U149" s="97"/>
      <c r="V149" s="97"/>
      <c r="W149" s="97"/>
      <c r="AF149"/>
      <c r="AG149"/>
      <c r="AH149"/>
    </row>
    <row r="150" spans="1:34" x14ac:dyDescent="0.25">
      <c r="A150" s="97"/>
      <c r="B150" s="97"/>
      <c r="C150" s="97"/>
      <c r="D150" s="97"/>
      <c r="E150" s="97"/>
      <c r="F150" s="97"/>
      <c r="G150" s="97"/>
      <c r="H150" s="97"/>
      <c r="I150" s="97"/>
      <c r="J150" s="97"/>
      <c r="K150" s="97"/>
      <c r="L150" s="97"/>
      <c r="N150" s="97"/>
      <c r="O150" s="76"/>
      <c r="R150" s="97"/>
      <c r="S150" s="97"/>
      <c r="T150" s="97"/>
      <c r="U150" s="97"/>
      <c r="V150" s="97"/>
      <c r="W150" s="97"/>
      <c r="AF150"/>
      <c r="AG150"/>
      <c r="AH150"/>
    </row>
    <row r="151" spans="1:34" x14ac:dyDescent="0.25">
      <c r="A151" s="97"/>
      <c r="B151" s="97"/>
      <c r="C151" s="97"/>
      <c r="D151" s="97"/>
      <c r="E151" s="97"/>
      <c r="F151" s="97"/>
      <c r="G151" s="97"/>
      <c r="H151" s="97"/>
      <c r="I151" s="97"/>
      <c r="J151" s="97"/>
      <c r="K151" s="97"/>
      <c r="L151" s="97"/>
      <c r="N151" s="97"/>
      <c r="O151" s="76"/>
      <c r="R151" s="97"/>
      <c r="S151" s="97"/>
      <c r="T151" s="97"/>
      <c r="U151" s="97"/>
      <c r="V151" s="97"/>
      <c r="W151" s="97"/>
      <c r="AF151"/>
      <c r="AG151"/>
      <c r="AH151"/>
    </row>
    <row r="152" spans="1:34" x14ac:dyDescent="0.25">
      <c r="A152" s="97"/>
      <c r="B152" s="97"/>
      <c r="C152" s="97"/>
      <c r="D152" s="97"/>
      <c r="E152" s="97"/>
      <c r="F152" s="97"/>
      <c r="G152" s="97"/>
      <c r="H152" s="97"/>
      <c r="I152" s="97"/>
      <c r="J152" s="97"/>
      <c r="K152" s="97"/>
      <c r="L152" s="97"/>
      <c r="N152" s="97"/>
      <c r="O152" s="76"/>
      <c r="R152" s="97"/>
      <c r="S152" s="97"/>
      <c r="T152" s="97"/>
      <c r="U152" s="97"/>
      <c r="V152" s="97"/>
      <c r="W152" s="97"/>
      <c r="AF152"/>
      <c r="AG152"/>
      <c r="AH152"/>
    </row>
    <row r="153" spans="1:34" x14ac:dyDescent="0.25">
      <c r="A153" s="97"/>
      <c r="B153" s="97"/>
      <c r="C153" s="97"/>
      <c r="D153" s="97"/>
      <c r="E153" s="97"/>
      <c r="F153" s="97"/>
      <c r="G153" s="97"/>
      <c r="H153" s="97"/>
      <c r="I153" s="97"/>
      <c r="J153" s="97"/>
      <c r="K153" s="97"/>
      <c r="L153" s="97"/>
      <c r="N153" s="97"/>
      <c r="O153" s="76"/>
      <c r="R153" s="97"/>
      <c r="S153" s="97"/>
      <c r="T153" s="97"/>
      <c r="U153" s="97"/>
      <c r="V153" s="97"/>
      <c r="W153" s="97"/>
      <c r="AF153"/>
      <c r="AG153"/>
      <c r="AH153"/>
    </row>
    <row r="154" spans="1:34" x14ac:dyDescent="0.25">
      <c r="A154" s="97"/>
      <c r="B154" s="97"/>
      <c r="C154" s="97"/>
      <c r="D154" s="97"/>
      <c r="E154" s="97"/>
      <c r="F154" s="97"/>
      <c r="G154" s="97"/>
      <c r="H154" s="97"/>
      <c r="I154" s="97"/>
      <c r="J154" s="97"/>
      <c r="K154" s="97"/>
      <c r="L154" s="97"/>
      <c r="N154" s="97"/>
      <c r="O154" s="76"/>
      <c r="R154" s="97"/>
      <c r="S154" s="97"/>
      <c r="T154" s="97"/>
      <c r="U154" s="97"/>
      <c r="V154" s="97"/>
      <c r="W154" s="97"/>
      <c r="AF154"/>
      <c r="AG154"/>
      <c r="AH154"/>
    </row>
    <row r="155" spans="1:34" x14ac:dyDescent="0.25">
      <c r="A155" s="97"/>
      <c r="B155" s="97"/>
      <c r="C155" s="97"/>
      <c r="D155" s="97"/>
      <c r="E155" s="97"/>
      <c r="F155" s="97"/>
      <c r="G155" s="97"/>
      <c r="H155" s="97"/>
      <c r="I155" s="97"/>
      <c r="J155" s="97"/>
      <c r="K155" s="97"/>
      <c r="L155" s="97"/>
      <c r="N155" s="97"/>
      <c r="O155" s="76"/>
      <c r="R155" s="97"/>
      <c r="S155" s="97"/>
      <c r="T155" s="97"/>
      <c r="U155" s="97"/>
      <c r="V155" s="97"/>
      <c r="W155" s="97"/>
      <c r="AF155"/>
      <c r="AG155"/>
      <c r="AH155"/>
    </row>
    <row r="156" spans="1:34" x14ac:dyDescent="0.25">
      <c r="A156" s="97"/>
      <c r="B156" s="97"/>
      <c r="C156" s="97"/>
      <c r="D156" s="97"/>
      <c r="E156" s="97"/>
      <c r="F156" s="97"/>
      <c r="G156" s="97"/>
      <c r="H156" s="97"/>
      <c r="I156" s="97"/>
      <c r="J156" s="97"/>
      <c r="K156" s="97"/>
      <c r="L156" s="97"/>
      <c r="N156" s="97"/>
      <c r="O156" s="76"/>
      <c r="R156" s="97"/>
      <c r="S156" s="97"/>
      <c r="T156" s="97"/>
      <c r="U156" s="97"/>
      <c r="V156" s="97"/>
      <c r="W156" s="97"/>
      <c r="AF156"/>
      <c r="AG156"/>
      <c r="AH156"/>
    </row>
    <row r="157" spans="1:34" x14ac:dyDescent="0.25">
      <c r="A157" s="97"/>
      <c r="B157" s="97"/>
      <c r="C157" s="97"/>
      <c r="D157" s="97"/>
      <c r="E157" s="97"/>
      <c r="F157" s="97"/>
      <c r="G157" s="97"/>
      <c r="H157" s="97"/>
      <c r="I157" s="97"/>
      <c r="J157" s="97"/>
      <c r="K157" s="97"/>
      <c r="L157" s="97"/>
      <c r="N157" s="97"/>
      <c r="O157" s="76"/>
      <c r="R157" s="97"/>
      <c r="S157" s="97"/>
      <c r="T157" s="97"/>
      <c r="U157" s="97"/>
      <c r="V157" s="97"/>
      <c r="W157" s="97"/>
      <c r="AF157"/>
      <c r="AG157"/>
      <c r="AH157"/>
    </row>
    <row r="158" spans="1:34" x14ac:dyDescent="0.25">
      <c r="A158" s="97"/>
      <c r="B158" s="97"/>
      <c r="C158" s="97"/>
      <c r="D158" s="97"/>
      <c r="E158" s="97"/>
      <c r="F158" s="97"/>
      <c r="G158" s="97"/>
      <c r="H158" s="97"/>
      <c r="I158" s="97"/>
      <c r="J158" s="97"/>
      <c r="K158" s="97"/>
      <c r="L158" s="97"/>
      <c r="N158" s="97"/>
      <c r="O158" s="76"/>
      <c r="R158" s="97"/>
      <c r="S158" s="97"/>
      <c r="T158" s="97"/>
      <c r="U158" s="97"/>
      <c r="V158" s="97"/>
      <c r="W158" s="97"/>
      <c r="AF158"/>
      <c r="AG158"/>
      <c r="AH158"/>
    </row>
    <row r="159" spans="1:34" x14ac:dyDescent="0.25">
      <c r="A159" s="97"/>
      <c r="B159" s="97"/>
      <c r="C159" s="97"/>
      <c r="D159" s="97"/>
      <c r="E159" s="97"/>
      <c r="F159" s="97"/>
      <c r="G159" s="97"/>
      <c r="H159" s="97"/>
      <c r="I159" s="97"/>
      <c r="J159" s="97"/>
      <c r="K159" s="97"/>
      <c r="L159" s="97"/>
      <c r="N159" s="97"/>
      <c r="O159" s="76"/>
      <c r="R159" s="97"/>
      <c r="S159" s="97"/>
      <c r="T159" s="97"/>
      <c r="U159" s="97"/>
      <c r="V159" s="97"/>
      <c r="W159" s="97"/>
      <c r="AF159"/>
      <c r="AG159"/>
      <c r="AH159"/>
    </row>
    <row r="160" spans="1:34" x14ac:dyDescent="0.25">
      <c r="A160" s="97"/>
      <c r="B160" s="97"/>
      <c r="C160" s="97"/>
      <c r="D160" s="97"/>
      <c r="E160" s="97"/>
      <c r="F160" s="97"/>
      <c r="G160" s="97"/>
      <c r="H160" s="97"/>
      <c r="I160" s="97"/>
      <c r="J160" s="97"/>
      <c r="K160" s="97"/>
      <c r="L160" s="97"/>
      <c r="N160" s="97"/>
      <c r="O160" s="76"/>
      <c r="R160" s="97"/>
      <c r="S160" s="97"/>
      <c r="T160" s="97"/>
      <c r="U160" s="97"/>
      <c r="V160" s="97"/>
      <c r="W160" s="97"/>
      <c r="AF160"/>
      <c r="AG160"/>
      <c r="AH160"/>
    </row>
    <row r="161" spans="1:34" x14ac:dyDescent="0.25">
      <c r="A161" s="97"/>
      <c r="B161" s="97"/>
      <c r="C161" s="97"/>
      <c r="D161" s="97"/>
      <c r="E161" s="97"/>
      <c r="F161" s="97"/>
      <c r="G161" s="97"/>
      <c r="H161" s="97"/>
      <c r="I161" s="97"/>
      <c r="J161" s="97"/>
      <c r="K161" s="97"/>
      <c r="L161" s="97"/>
      <c r="N161" s="97"/>
      <c r="O161" s="76"/>
      <c r="R161" s="97"/>
      <c r="S161" s="97"/>
      <c r="T161" s="97"/>
      <c r="U161" s="97"/>
      <c r="V161" s="97"/>
      <c r="W161" s="97"/>
      <c r="AF161"/>
      <c r="AG161"/>
      <c r="AH161"/>
    </row>
    <row r="162" spans="1:34" x14ac:dyDescent="0.25">
      <c r="A162" s="97"/>
      <c r="B162" s="97"/>
      <c r="C162" s="97"/>
      <c r="D162" s="97"/>
      <c r="E162" s="97"/>
      <c r="F162" s="97"/>
      <c r="G162" s="97"/>
      <c r="H162" s="97"/>
      <c r="I162" s="97"/>
      <c r="J162" s="97"/>
      <c r="K162" s="97"/>
      <c r="L162" s="97"/>
      <c r="N162" s="97"/>
      <c r="O162" s="76"/>
      <c r="R162" s="97"/>
      <c r="S162" s="97"/>
      <c r="T162" s="97"/>
      <c r="U162" s="97"/>
      <c r="V162" s="97"/>
      <c r="W162" s="97"/>
      <c r="AF162"/>
      <c r="AG162"/>
      <c r="AH162"/>
    </row>
    <row r="163" spans="1:34" x14ac:dyDescent="0.25">
      <c r="A163" s="97"/>
      <c r="B163" s="97"/>
      <c r="C163" s="97"/>
      <c r="D163" s="97"/>
      <c r="E163" s="97"/>
      <c r="F163" s="97"/>
      <c r="G163" s="97"/>
      <c r="H163" s="97"/>
      <c r="I163" s="97"/>
      <c r="J163" s="97"/>
      <c r="K163" s="97"/>
      <c r="L163" s="97"/>
      <c r="N163" s="97"/>
      <c r="O163" s="76"/>
      <c r="R163" s="97"/>
      <c r="S163" s="97"/>
      <c r="T163" s="97"/>
      <c r="U163" s="97"/>
      <c r="V163" s="97"/>
      <c r="W163" s="97"/>
      <c r="AF163"/>
      <c r="AG163"/>
      <c r="AH163"/>
    </row>
    <row r="164" spans="1:34" x14ac:dyDescent="0.25">
      <c r="A164" s="97"/>
      <c r="B164" s="97"/>
      <c r="C164" s="97"/>
      <c r="D164" s="97"/>
      <c r="E164" s="97"/>
      <c r="F164" s="97"/>
      <c r="G164" s="97"/>
      <c r="H164" s="97"/>
      <c r="I164" s="97"/>
      <c r="J164" s="97"/>
      <c r="K164" s="97"/>
      <c r="L164" s="97"/>
      <c r="N164" s="97"/>
      <c r="O164" s="76"/>
      <c r="R164" s="97"/>
      <c r="S164" s="97"/>
      <c r="T164" s="97"/>
      <c r="U164" s="97"/>
      <c r="V164" s="97"/>
      <c r="W164" s="97"/>
      <c r="AF164"/>
      <c r="AG164"/>
      <c r="AH164"/>
    </row>
    <row r="165" spans="1:34" x14ac:dyDescent="0.25">
      <c r="A165" s="97"/>
      <c r="B165" s="97"/>
      <c r="C165" s="97"/>
      <c r="D165" s="97"/>
      <c r="E165" s="97"/>
      <c r="F165" s="97"/>
      <c r="G165" s="97"/>
      <c r="H165" s="97"/>
      <c r="I165" s="97"/>
      <c r="J165" s="97"/>
      <c r="K165" s="97"/>
      <c r="L165" s="97"/>
      <c r="N165" s="97"/>
      <c r="O165" s="76"/>
      <c r="R165" s="97"/>
      <c r="S165" s="97"/>
      <c r="T165" s="97"/>
      <c r="U165" s="97"/>
      <c r="V165" s="97"/>
      <c r="W165" s="97"/>
      <c r="AF165"/>
      <c r="AG165"/>
      <c r="AH165"/>
    </row>
    <row r="166" spans="1:34" x14ac:dyDescent="0.25">
      <c r="A166" s="97"/>
      <c r="B166" s="97"/>
      <c r="C166" s="97"/>
      <c r="D166" s="97"/>
      <c r="E166" s="97"/>
      <c r="F166" s="97"/>
      <c r="G166" s="97"/>
      <c r="H166" s="97"/>
      <c r="I166" s="97"/>
      <c r="J166" s="97"/>
      <c r="K166" s="97"/>
      <c r="L166" s="97"/>
      <c r="N166" s="97"/>
      <c r="O166" s="76"/>
      <c r="R166" s="97"/>
      <c r="S166" s="97"/>
      <c r="T166" s="97"/>
      <c r="U166" s="97"/>
      <c r="V166" s="97"/>
      <c r="W166" s="97"/>
      <c r="AF166"/>
      <c r="AG166"/>
      <c r="AH166"/>
    </row>
    <row r="167" spans="1:34" x14ac:dyDescent="0.25">
      <c r="A167" s="97"/>
      <c r="B167" s="97"/>
      <c r="C167" s="97"/>
      <c r="D167" s="97"/>
      <c r="E167" s="97"/>
      <c r="F167" s="97"/>
      <c r="G167" s="97"/>
      <c r="H167" s="97"/>
      <c r="I167" s="97"/>
      <c r="J167" s="97"/>
      <c r="K167" s="97"/>
      <c r="L167" s="97"/>
      <c r="N167" s="97"/>
      <c r="O167" s="76"/>
      <c r="R167" s="97"/>
      <c r="S167" s="97"/>
      <c r="T167" s="97"/>
      <c r="U167" s="97"/>
      <c r="V167" s="97"/>
      <c r="W167" s="97"/>
      <c r="AF167"/>
      <c r="AG167"/>
      <c r="AH167"/>
    </row>
    <row r="168" spans="1:34" x14ac:dyDescent="0.25">
      <c r="A168" s="97"/>
      <c r="B168" s="97"/>
      <c r="C168" s="97"/>
      <c r="D168" s="97"/>
      <c r="E168" s="97"/>
      <c r="F168" s="97"/>
      <c r="G168" s="97"/>
      <c r="H168" s="97"/>
      <c r="I168" s="97"/>
      <c r="J168" s="97"/>
      <c r="K168" s="97"/>
      <c r="L168" s="97"/>
      <c r="N168" s="97"/>
      <c r="O168" s="76"/>
      <c r="R168" s="97"/>
      <c r="S168" s="97"/>
      <c r="T168" s="97"/>
      <c r="U168" s="97"/>
      <c r="V168" s="97"/>
      <c r="W168" s="97"/>
      <c r="AF168"/>
      <c r="AG168"/>
      <c r="AH168"/>
    </row>
    <row r="169" spans="1:34" x14ac:dyDescent="0.25">
      <c r="A169" s="97"/>
      <c r="B169" s="97"/>
      <c r="C169" s="97"/>
      <c r="D169" s="97"/>
      <c r="E169" s="97"/>
      <c r="F169" s="97"/>
      <c r="G169" s="97"/>
      <c r="H169" s="97"/>
      <c r="I169" s="97"/>
      <c r="J169" s="97"/>
      <c r="K169" s="97"/>
      <c r="L169" s="97"/>
      <c r="N169" s="97"/>
      <c r="O169" s="76"/>
      <c r="R169" s="97"/>
      <c r="S169" s="97"/>
      <c r="T169" s="97"/>
      <c r="U169" s="97"/>
      <c r="V169" s="97"/>
      <c r="W169" s="97"/>
      <c r="AF169"/>
      <c r="AG169"/>
      <c r="AH169"/>
    </row>
    <row r="170" spans="1:34" x14ac:dyDescent="0.25">
      <c r="A170" s="97"/>
      <c r="B170" s="97"/>
      <c r="C170" s="97"/>
      <c r="D170" s="97"/>
      <c r="E170" s="97"/>
      <c r="F170" s="97"/>
      <c r="G170" s="97"/>
      <c r="H170" s="97"/>
      <c r="I170" s="97"/>
      <c r="J170" s="97"/>
      <c r="K170" s="97"/>
      <c r="L170" s="97"/>
      <c r="N170" s="97"/>
      <c r="O170" s="76"/>
      <c r="R170" s="97"/>
      <c r="S170" s="97"/>
      <c r="T170" s="97"/>
      <c r="U170" s="97"/>
      <c r="V170" s="97"/>
      <c r="W170" s="97"/>
      <c r="AF170"/>
      <c r="AG170"/>
      <c r="AH170"/>
    </row>
    <row r="171" spans="1:34" x14ac:dyDescent="0.25">
      <c r="A171" s="97"/>
      <c r="B171" s="97"/>
      <c r="C171" s="97"/>
      <c r="D171" s="97"/>
      <c r="E171" s="97"/>
      <c r="F171" s="97"/>
      <c r="G171" s="97"/>
      <c r="H171" s="97"/>
      <c r="I171" s="97"/>
      <c r="J171" s="97"/>
      <c r="K171" s="97"/>
      <c r="L171" s="97"/>
      <c r="N171" s="97"/>
      <c r="O171" s="76"/>
      <c r="R171" s="97"/>
      <c r="S171" s="97"/>
      <c r="T171" s="97"/>
      <c r="U171" s="97"/>
      <c r="V171" s="97"/>
      <c r="W171" s="97"/>
      <c r="AF171"/>
      <c r="AG171"/>
      <c r="AH171"/>
    </row>
    <row r="172" spans="1:34" x14ac:dyDescent="0.25">
      <c r="A172" s="97"/>
      <c r="B172" s="97"/>
      <c r="C172" s="97"/>
      <c r="D172" s="97"/>
      <c r="E172" s="97"/>
      <c r="F172" s="97"/>
      <c r="G172" s="97"/>
      <c r="H172" s="97"/>
      <c r="I172" s="97"/>
      <c r="J172" s="97"/>
      <c r="K172" s="97"/>
      <c r="L172" s="97"/>
      <c r="N172" s="97"/>
      <c r="O172" s="76"/>
      <c r="R172" s="97"/>
      <c r="S172" s="97"/>
      <c r="T172" s="97"/>
      <c r="U172" s="97"/>
      <c r="V172" s="97"/>
      <c r="W172" s="97"/>
      <c r="AF172"/>
      <c r="AG172"/>
      <c r="AH172"/>
    </row>
    <row r="173" spans="1:34" x14ac:dyDescent="0.25">
      <c r="A173" s="97"/>
      <c r="B173" s="97"/>
      <c r="C173" s="97"/>
      <c r="D173" s="97"/>
      <c r="E173" s="97"/>
      <c r="F173" s="97"/>
      <c r="G173" s="97"/>
      <c r="H173" s="97"/>
      <c r="I173" s="97"/>
      <c r="J173" s="97"/>
      <c r="K173" s="97"/>
      <c r="L173" s="97"/>
      <c r="N173" s="97"/>
      <c r="O173" s="76"/>
      <c r="R173" s="97"/>
      <c r="S173" s="97"/>
      <c r="T173" s="97"/>
      <c r="U173" s="97"/>
      <c r="V173" s="97"/>
      <c r="W173" s="97"/>
      <c r="AF173"/>
      <c r="AG173"/>
      <c r="AH173"/>
    </row>
    <row r="174" spans="1:34" x14ac:dyDescent="0.25">
      <c r="A174" s="97"/>
      <c r="B174" s="97"/>
      <c r="C174" s="97"/>
      <c r="D174" s="97"/>
      <c r="E174" s="97"/>
      <c r="F174" s="97"/>
      <c r="G174" s="97"/>
      <c r="H174" s="97"/>
      <c r="I174" s="97"/>
      <c r="J174" s="97"/>
      <c r="K174" s="97"/>
      <c r="L174" s="97"/>
      <c r="N174" s="97"/>
      <c r="O174" s="76"/>
      <c r="R174" s="97"/>
      <c r="S174" s="97"/>
      <c r="T174" s="97"/>
      <c r="U174" s="97"/>
      <c r="V174" s="97"/>
      <c r="W174" s="97"/>
      <c r="AF174"/>
      <c r="AG174"/>
      <c r="AH174"/>
    </row>
    <row r="175" spans="1:34" x14ac:dyDescent="0.25">
      <c r="A175" s="97"/>
      <c r="B175" s="97"/>
      <c r="C175" s="97"/>
      <c r="D175" s="97"/>
      <c r="E175" s="97"/>
      <c r="F175" s="97"/>
      <c r="G175" s="97"/>
      <c r="H175" s="97"/>
      <c r="I175" s="97"/>
      <c r="J175" s="97"/>
      <c r="K175" s="97"/>
      <c r="L175" s="97"/>
      <c r="N175" s="97"/>
      <c r="O175" s="76"/>
      <c r="R175" s="97"/>
      <c r="S175" s="97"/>
      <c r="T175" s="97"/>
      <c r="U175" s="97"/>
      <c r="V175" s="97"/>
      <c r="W175" s="97"/>
      <c r="AF175"/>
      <c r="AG175"/>
      <c r="AH175"/>
    </row>
    <row r="176" spans="1:34" x14ac:dyDescent="0.25">
      <c r="A176" s="97"/>
      <c r="B176" s="97"/>
      <c r="C176" s="97"/>
      <c r="D176" s="97"/>
      <c r="E176" s="97"/>
      <c r="F176" s="97"/>
      <c r="G176" s="97"/>
      <c r="H176" s="97"/>
      <c r="I176" s="97"/>
      <c r="J176" s="97"/>
      <c r="K176" s="97"/>
      <c r="L176" s="97"/>
      <c r="N176" s="97"/>
      <c r="O176" s="76"/>
      <c r="R176" s="97"/>
      <c r="S176" s="97"/>
      <c r="T176" s="97"/>
      <c r="U176" s="97"/>
      <c r="V176" s="97"/>
      <c r="W176" s="97"/>
      <c r="AF176"/>
      <c r="AG176"/>
      <c r="AH176"/>
    </row>
    <row r="177" spans="1:34" x14ac:dyDescent="0.25">
      <c r="A177" s="97"/>
      <c r="B177" s="97"/>
      <c r="C177" s="97"/>
      <c r="D177" s="97"/>
      <c r="E177" s="97"/>
      <c r="F177" s="97"/>
      <c r="G177" s="97"/>
      <c r="H177" s="97"/>
      <c r="I177" s="97"/>
      <c r="J177" s="97"/>
      <c r="K177" s="97"/>
      <c r="L177" s="97"/>
      <c r="N177" s="97"/>
      <c r="O177" s="76"/>
      <c r="R177" s="97"/>
      <c r="S177" s="97"/>
      <c r="T177" s="97"/>
      <c r="U177" s="97"/>
      <c r="V177" s="97"/>
      <c r="W177" s="97"/>
      <c r="AF177"/>
      <c r="AG177"/>
      <c r="AH177"/>
    </row>
    <row r="178" spans="1:34" x14ac:dyDescent="0.25">
      <c r="A178" s="97"/>
      <c r="B178" s="97"/>
      <c r="C178" s="97"/>
      <c r="D178" s="97"/>
      <c r="E178" s="97"/>
      <c r="F178" s="97"/>
      <c r="G178" s="97"/>
      <c r="H178" s="97"/>
      <c r="I178" s="97"/>
      <c r="J178" s="97"/>
      <c r="K178" s="97"/>
      <c r="L178" s="97"/>
      <c r="N178" s="97"/>
      <c r="O178" s="76"/>
      <c r="R178" s="97"/>
      <c r="S178" s="97"/>
      <c r="T178" s="97"/>
      <c r="U178" s="97"/>
      <c r="V178" s="97"/>
      <c r="W178" s="97"/>
      <c r="AF178"/>
      <c r="AG178"/>
      <c r="AH178"/>
    </row>
    <row r="179" spans="1:34" x14ac:dyDescent="0.25">
      <c r="A179" s="97"/>
      <c r="B179" s="97"/>
      <c r="C179" s="97"/>
      <c r="D179" s="97"/>
      <c r="E179" s="97"/>
      <c r="F179" s="97"/>
      <c r="G179" s="97"/>
      <c r="H179" s="97"/>
      <c r="I179" s="97"/>
      <c r="J179" s="97"/>
      <c r="K179" s="97"/>
      <c r="L179" s="97"/>
      <c r="N179" s="97"/>
      <c r="O179" s="76"/>
      <c r="R179" s="97"/>
      <c r="S179" s="97"/>
      <c r="T179" s="97"/>
      <c r="U179" s="97"/>
      <c r="V179" s="97"/>
      <c r="W179" s="97"/>
      <c r="AF179"/>
      <c r="AG179"/>
      <c r="AH179"/>
    </row>
    <row r="180" spans="1:34" x14ac:dyDescent="0.25">
      <c r="A180" s="97"/>
      <c r="B180" s="97"/>
      <c r="C180" s="97"/>
      <c r="D180" s="97"/>
      <c r="E180" s="97"/>
      <c r="F180" s="97"/>
      <c r="G180" s="97"/>
      <c r="H180" s="97"/>
      <c r="I180" s="97"/>
      <c r="J180" s="97"/>
      <c r="K180" s="97"/>
      <c r="L180" s="97"/>
      <c r="N180" s="97"/>
      <c r="O180" s="76"/>
      <c r="R180" s="97"/>
      <c r="S180" s="97"/>
      <c r="T180" s="97"/>
      <c r="U180" s="97"/>
      <c r="V180" s="97"/>
      <c r="W180" s="97"/>
      <c r="AF180"/>
      <c r="AG180"/>
      <c r="AH180"/>
    </row>
    <row r="181" spans="1:34" x14ac:dyDescent="0.25">
      <c r="A181" s="97"/>
      <c r="B181" s="97"/>
      <c r="C181" s="97"/>
      <c r="D181" s="97"/>
      <c r="E181" s="97"/>
      <c r="F181" s="97"/>
      <c r="G181" s="97"/>
      <c r="H181" s="97"/>
      <c r="I181" s="97"/>
      <c r="J181" s="97"/>
      <c r="K181" s="97"/>
      <c r="L181" s="97"/>
      <c r="N181" s="97"/>
      <c r="O181" s="76"/>
      <c r="R181" s="97"/>
      <c r="S181" s="97"/>
      <c r="T181" s="97"/>
      <c r="U181" s="97"/>
      <c r="V181" s="97"/>
      <c r="W181" s="97"/>
      <c r="AF181"/>
      <c r="AG181"/>
      <c r="AH181"/>
    </row>
    <row r="182" spans="1:34" x14ac:dyDescent="0.25">
      <c r="A182" s="97"/>
      <c r="B182" s="97"/>
      <c r="C182" s="97"/>
      <c r="D182" s="97"/>
      <c r="E182" s="97"/>
      <c r="F182" s="97"/>
      <c r="G182" s="97"/>
      <c r="H182" s="97"/>
      <c r="I182" s="97"/>
      <c r="J182" s="97"/>
      <c r="K182" s="97"/>
      <c r="L182" s="97"/>
      <c r="N182" s="97"/>
      <c r="O182" s="76"/>
      <c r="R182" s="97"/>
      <c r="S182" s="97"/>
      <c r="T182" s="97"/>
      <c r="U182" s="97"/>
      <c r="V182" s="97"/>
      <c r="W182" s="97"/>
      <c r="AF182"/>
      <c r="AG182"/>
      <c r="AH182"/>
    </row>
    <row r="183" spans="1:34" x14ac:dyDescent="0.25">
      <c r="A183" s="97"/>
      <c r="B183" s="97"/>
      <c r="C183" s="97"/>
      <c r="D183" s="97"/>
      <c r="E183" s="97"/>
      <c r="F183" s="97"/>
      <c r="G183" s="97"/>
      <c r="H183" s="97"/>
      <c r="I183" s="97"/>
      <c r="J183" s="97"/>
      <c r="K183" s="97"/>
      <c r="L183" s="97"/>
      <c r="N183" s="97"/>
      <c r="O183" s="76"/>
      <c r="R183" s="97"/>
      <c r="S183" s="97"/>
      <c r="T183" s="97"/>
      <c r="U183" s="97"/>
      <c r="V183" s="97"/>
      <c r="W183" s="97"/>
      <c r="AF183"/>
      <c r="AG183"/>
      <c r="AH183"/>
    </row>
    <row r="184" spans="1:34" x14ac:dyDescent="0.25">
      <c r="A184" s="97"/>
      <c r="B184" s="97"/>
      <c r="C184" s="97"/>
      <c r="D184" s="97"/>
      <c r="E184" s="97"/>
      <c r="F184" s="97"/>
      <c r="G184" s="97"/>
      <c r="H184" s="97"/>
      <c r="I184" s="97"/>
      <c r="J184" s="97"/>
      <c r="K184" s="97"/>
      <c r="L184" s="97"/>
      <c r="N184" s="97"/>
      <c r="O184" s="76"/>
      <c r="R184" s="97"/>
      <c r="S184" s="97"/>
      <c r="T184" s="97"/>
      <c r="U184" s="97"/>
      <c r="V184" s="97"/>
      <c r="W184" s="97"/>
      <c r="AF184"/>
      <c r="AG184"/>
      <c r="AH184"/>
    </row>
    <row r="185" spans="1:34" x14ac:dyDescent="0.25">
      <c r="A185" s="97"/>
      <c r="B185" s="97"/>
      <c r="C185" s="97"/>
      <c r="D185" s="97"/>
      <c r="E185" s="97"/>
      <c r="F185" s="97"/>
      <c r="G185" s="97"/>
      <c r="H185" s="97"/>
      <c r="I185" s="97"/>
      <c r="J185" s="97"/>
      <c r="K185" s="97"/>
      <c r="L185" s="97"/>
      <c r="N185" s="97"/>
      <c r="O185" s="76"/>
      <c r="R185" s="97"/>
      <c r="S185" s="97"/>
      <c r="T185" s="97"/>
      <c r="U185" s="97"/>
      <c r="V185" s="97"/>
      <c r="W185" s="97"/>
      <c r="AF185"/>
      <c r="AG185"/>
      <c r="AH185"/>
    </row>
    <row r="186" spans="1:34" x14ac:dyDescent="0.25">
      <c r="A186" s="97"/>
      <c r="B186" s="97"/>
      <c r="C186" s="97"/>
      <c r="D186" s="97"/>
      <c r="E186" s="97"/>
      <c r="F186" s="97"/>
      <c r="G186" s="97"/>
      <c r="H186" s="97"/>
      <c r="I186" s="97"/>
      <c r="J186" s="97"/>
      <c r="K186" s="97"/>
      <c r="L186" s="97"/>
      <c r="N186" s="97"/>
      <c r="O186" s="76"/>
      <c r="R186" s="97"/>
      <c r="S186" s="97"/>
      <c r="T186" s="97"/>
      <c r="U186" s="97"/>
      <c r="V186" s="97"/>
      <c r="W186" s="97"/>
      <c r="AF186"/>
      <c r="AG186"/>
      <c r="AH186"/>
    </row>
    <row r="187" spans="1:34" x14ac:dyDescent="0.25">
      <c r="A187" s="97"/>
      <c r="B187" s="97"/>
      <c r="C187" s="97"/>
      <c r="D187" s="97"/>
      <c r="E187" s="97"/>
      <c r="F187" s="97"/>
      <c r="G187" s="97"/>
      <c r="H187" s="97"/>
      <c r="I187" s="97"/>
      <c r="J187" s="97"/>
      <c r="K187" s="97"/>
      <c r="L187" s="97"/>
      <c r="N187" s="97"/>
      <c r="O187" s="76"/>
      <c r="R187" s="97"/>
      <c r="S187" s="97"/>
      <c r="T187" s="97"/>
      <c r="U187" s="97"/>
      <c r="V187" s="97"/>
      <c r="W187" s="97"/>
      <c r="AF187"/>
      <c r="AG187"/>
      <c r="AH187"/>
    </row>
    <row r="188" spans="1:34" x14ac:dyDescent="0.25">
      <c r="A188" s="97"/>
      <c r="B188" s="97"/>
      <c r="C188" s="97"/>
      <c r="D188" s="97"/>
      <c r="E188" s="97"/>
      <c r="F188" s="97"/>
      <c r="G188" s="97"/>
      <c r="H188" s="97"/>
      <c r="I188" s="97"/>
      <c r="J188" s="97"/>
      <c r="K188" s="97"/>
      <c r="L188" s="97"/>
      <c r="N188" s="97"/>
      <c r="O188" s="76"/>
      <c r="R188" s="97"/>
      <c r="S188" s="97"/>
      <c r="T188" s="97"/>
      <c r="U188" s="97"/>
      <c r="V188" s="97"/>
      <c r="W188" s="97"/>
      <c r="AF188"/>
      <c r="AG188"/>
      <c r="AH188"/>
    </row>
    <row r="189" spans="1:34" x14ac:dyDescent="0.25">
      <c r="A189" s="97"/>
      <c r="B189" s="97"/>
      <c r="C189" s="97"/>
      <c r="D189" s="97"/>
      <c r="E189" s="97"/>
      <c r="F189" s="97"/>
      <c r="G189" s="97"/>
      <c r="H189" s="97"/>
      <c r="I189" s="97"/>
      <c r="J189" s="97"/>
      <c r="K189" s="97"/>
      <c r="L189" s="97"/>
      <c r="N189" s="97"/>
      <c r="O189" s="76"/>
      <c r="R189" s="97"/>
      <c r="S189" s="97"/>
      <c r="T189" s="97"/>
      <c r="U189" s="97"/>
      <c r="V189" s="97"/>
      <c r="W189" s="97"/>
      <c r="AF189"/>
      <c r="AG189"/>
      <c r="AH189"/>
    </row>
    <row r="190" spans="1:34" x14ac:dyDescent="0.25">
      <c r="A190" s="97"/>
      <c r="B190" s="97"/>
      <c r="C190" s="97"/>
      <c r="D190" s="97"/>
      <c r="E190" s="97"/>
      <c r="F190" s="97"/>
      <c r="G190" s="97"/>
      <c r="H190" s="97"/>
      <c r="I190" s="97"/>
      <c r="J190" s="97"/>
      <c r="K190" s="97"/>
      <c r="L190" s="97"/>
      <c r="N190" s="97"/>
      <c r="O190" s="76"/>
      <c r="R190" s="97"/>
      <c r="S190" s="97"/>
      <c r="T190" s="97"/>
      <c r="U190" s="97"/>
      <c r="V190" s="97"/>
      <c r="W190" s="97"/>
      <c r="AF190"/>
      <c r="AG190"/>
      <c r="AH190"/>
    </row>
    <row r="191" spans="1:34" x14ac:dyDescent="0.25">
      <c r="A191" s="97"/>
      <c r="B191" s="97"/>
      <c r="C191" s="97"/>
      <c r="D191" s="97"/>
      <c r="E191" s="97"/>
      <c r="F191" s="97"/>
      <c r="G191" s="97"/>
      <c r="H191" s="97"/>
      <c r="I191" s="97"/>
      <c r="J191" s="97"/>
      <c r="K191" s="97"/>
      <c r="L191" s="97"/>
      <c r="N191" s="97"/>
      <c r="O191" s="76"/>
      <c r="R191" s="97"/>
      <c r="S191" s="97"/>
      <c r="T191" s="97"/>
      <c r="U191" s="97"/>
      <c r="V191" s="97"/>
      <c r="W191" s="97"/>
      <c r="AF191"/>
      <c r="AG191"/>
      <c r="AH191"/>
    </row>
    <row r="192" spans="1:34" x14ac:dyDescent="0.25">
      <c r="A192" s="97"/>
      <c r="B192" s="97"/>
      <c r="C192" s="97"/>
      <c r="D192" s="97"/>
      <c r="E192" s="97"/>
      <c r="F192" s="97"/>
      <c r="G192" s="97"/>
      <c r="H192" s="97"/>
      <c r="I192" s="97"/>
      <c r="J192" s="97"/>
      <c r="K192" s="97"/>
      <c r="L192" s="97"/>
      <c r="N192" s="97"/>
      <c r="O192" s="76"/>
      <c r="R192" s="97"/>
      <c r="S192" s="97"/>
      <c r="T192" s="97"/>
      <c r="U192" s="97"/>
      <c r="V192" s="97"/>
      <c r="W192" s="97"/>
      <c r="AF192"/>
      <c r="AG192"/>
      <c r="AH192"/>
    </row>
    <row r="193" spans="1:34" x14ac:dyDescent="0.25">
      <c r="A193" s="97"/>
      <c r="B193" s="97"/>
      <c r="C193" s="97"/>
      <c r="D193" s="97"/>
      <c r="E193" s="97"/>
      <c r="F193" s="97"/>
      <c r="G193" s="97"/>
      <c r="H193" s="97"/>
      <c r="I193" s="97"/>
      <c r="J193" s="97"/>
      <c r="K193" s="97"/>
      <c r="L193" s="97"/>
      <c r="N193" s="97"/>
      <c r="O193" s="76"/>
      <c r="R193" s="97"/>
      <c r="S193" s="97"/>
      <c r="T193" s="97"/>
      <c r="U193" s="97"/>
      <c r="V193" s="97"/>
      <c r="W193" s="97"/>
      <c r="AF193"/>
      <c r="AG193"/>
      <c r="AH193"/>
    </row>
    <row r="194" spans="1:34" x14ac:dyDescent="0.25">
      <c r="A194" s="97"/>
      <c r="B194" s="97"/>
      <c r="C194" s="97"/>
      <c r="D194" s="97"/>
      <c r="E194" s="97"/>
      <c r="F194" s="97"/>
      <c r="G194" s="97"/>
      <c r="H194" s="97"/>
      <c r="I194" s="97"/>
      <c r="J194" s="97"/>
      <c r="K194" s="97"/>
      <c r="L194" s="97"/>
      <c r="N194" s="97"/>
      <c r="O194" s="76"/>
      <c r="R194" s="97"/>
      <c r="S194" s="97"/>
      <c r="T194" s="97"/>
      <c r="U194" s="97"/>
      <c r="V194" s="97"/>
      <c r="W194" s="97"/>
      <c r="AF194"/>
      <c r="AG194"/>
      <c r="AH194"/>
    </row>
    <row r="195" spans="1:34" x14ac:dyDescent="0.25">
      <c r="A195" s="97"/>
      <c r="B195" s="97"/>
      <c r="C195" s="97"/>
      <c r="D195" s="97"/>
      <c r="E195" s="97"/>
      <c r="F195" s="97"/>
      <c r="G195" s="97"/>
      <c r="H195" s="97"/>
      <c r="I195" s="97"/>
      <c r="J195" s="97"/>
      <c r="K195" s="97"/>
      <c r="L195" s="97"/>
      <c r="N195" s="97"/>
      <c r="O195" s="76"/>
      <c r="R195" s="97"/>
      <c r="S195" s="97"/>
      <c r="T195" s="97"/>
      <c r="U195" s="97"/>
      <c r="V195" s="97"/>
      <c r="W195" s="97"/>
      <c r="AF195"/>
      <c r="AG195"/>
      <c r="AH195"/>
    </row>
    <row r="196" spans="1:34" x14ac:dyDescent="0.25">
      <c r="A196" s="97"/>
      <c r="B196" s="97"/>
      <c r="C196" s="97"/>
      <c r="D196" s="97"/>
      <c r="E196" s="97"/>
      <c r="F196" s="97"/>
      <c r="G196" s="97"/>
      <c r="H196" s="97"/>
      <c r="I196" s="97"/>
      <c r="J196" s="97"/>
      <c r="K196" s="97"/>
      <c r="L196" s="97"/>
      <c r="N196" s="97"/>
      <c r="O196" s="76"/>
      <c r="R196" s="97"/>
      <c r="S196" s="97"/>
      <c r="T196" s="97"/>
      <c r="U196" s="97"/>
      <c r="V196" s="97"/>
      <c r="W196" s="97"/>
      <c r="AF196"/>
      <c r="AG196"/>
      <c r="AH196"/>
    </row>
    <row r="197" spans="1:34" x14ac:dyDescent="0.25">
      <c r="A197" s="97"/>
      <c r="B197" s="97"/>
      <c r="C197" s="97"/>
      <c r="D197" s="97"/>
      <c r="E197" s="97"/>
      <c r="F197" s="97"/>
      <c r="G197" s="97"/>
      <c r="H197" s="97"/>
      <c r="I197" s="97"/>
      <c r="J197" s="97"/>
      <c r="K197" s="97"/>
      <c r="L197" s="97"/>
      <c r="N197" s="97"/>
      <c r="O197" s="76"/>
      <c r="R197" s="97"/>
      <c r="S197" s="97"/>
      <c r="T197" s="97"/>
      <c r="U197" s="97"/>
      <c r="V197" s="97"/>
      <c r="W197" s="97"/>
      <c r="AF197"/>
      <c r="AG197"/>
      <c r="AH197"/>
    </row>
    <row r="198" spans="1:34" x14ac:dyDescent="0.25">
      <c r="A198" s="97"/>
      <c r="B198" s="97"/>
      <c r="C198" s="97"/>
      <c r="D198" s="97"/>
      <c r="E198" s="97"/>
      <c r="F198" s="97"/>
      <c r="G198" s="97"/>
      <c r="H198" s="97"/>
      <c r="I198" s="97"/>
      <c r="J198" s="97"/>
      <c r="K198" s="97"/>
      <c r="L198" s="97"/>
      <c r="N198" s="97"/>
      <c r="O198" s="76"/>
      <c r="R198" s="97"/>
      <c r="S198" s="97"/>
      <c r="T198" s="97"/>
      <c r="U198" s="97"/>
      <c r="V198" s="97"/>
      <c r="W198" s="97"/>
      <c r="AF198"/>
      <c r="AG198"/>
      <c r="AH198"/>
    </row>
    <row r="199" spans="1:34" x14ac:dyDescent="0.25">
      <c r="A199" s="97"/>
      <c r="B199" s="97"/>
      <c r="C199" s="97"/>
      <c r="D199" s="97"/>
      <c r="E199" s="97"/>
      <c r="F199" s="97"/>
      <c r="G199" s="97"/>
      <c r="H199" s="97"/>
      <c r="I199" s="97"/>
      <c r="J199" s="97"/>
      <c r="K199" s="97"/>
      <c r="L199" s="97"/>
      <c r="N199" s="97"/>
      <c r="O199" s="76"/>
      <c r="R199" s="97"/>
      <c r="S199" s="97"/>
      <c r="T199" s="97"/>
      <c r="U199" s="97"/>
      <c r="V199" s="97"/>
      <c r="W199" s="97"/>
      <c r="AF199"/>
      <c r="AG199"/>
      <c r="AH199"/>
    </row>
    <row r="200" spans="1:34" x14ac:dyDescent="0.25">
      <c r="A200" s="97"/>
      <c r="B200" s="97"/>
      <c r="C200" s="97"/>
      <c r="D200" s="97"/>
      <c r="E200" s="97"/>
      <c r="F200" s="97"/>
      <c r="G200" s="97"/>
      <c r="H200" s="97"/>
      <c r="I200" s="97"/>
      <c r="J200" s="97"/>
      <c r="K200" s="97"/>
      <c r="L200" s="97"/>
      <c r="N200" s="97"/>
      <c r="O200" s="76"/>
      <c r="R200" s="97"/>
      <c r="S200" s="97"/>
      <c r="T200" s="97"/>
      <c r="U200" s="97"/>
      <c r="V200" s="97"/>
      <c r="W200" s="97"/>
      <c r="AF200"/>
      <c r="AG200"/>
      <c r="AH200"/>
    </row>
    <row r="201" spans="1:34" x14ac:dyDescent="0.25">
      <c r="A201" s="97"/>
      <c r="B201" s="97"/>
      <c r="C201" s="97"/>
      <c r="D201" s="97"/>
      <c r="E201" s="97"/>
      <c r="F201" s="97"/>
      <c r="G201" s="97"/>
      <c r="H201" s="97"/>
      <c r="I201" s="97"/>
      <c r="J201" s="97"/>
      <c r="K201" s="97"/>
      <c r="L201" s="97"/>
      <c r="N201" s="97"/>
      <c r="O201" s="76"/>
      <c r="R201" s="97"/>
      <c r="S201" s="97"/>
      <c r="T201" s="97"/>
      <c r="U201" s="97"/>
      <c r="V201" s="97"/>
      <c r="W201" s="97"/>
      <c r="AF201"/>
      <c r="AG201"/>
      <c r="AH201"/>
    </row>
    <row r="202" spans="1:34" x14ac:dyDescent="0.25">
      <c r="A202" s="97"/>
      <c r="B202" s="97"/>
      <c r="C202" s="97"/>
      <c r="D202" s="97"/>
      <c r="E202" s="97"/>
      <c r="F202" s="97"/>
      <c r="G202" s="97"/>
      <c r="H202" s="97"/>
      <c r="I202" s="97"/>
      <c r="J202" s="97"/>
      <c r="K202" s="97"/>
      <c r="L202" s="97"/>
      <c r="N202" s="97"/>
      <c r="O202" s="76"/>
      <c r="R202" s="97"/>
      <c r="S202" s="97"/>
      <c r="T202" s="97"/>
      <c r="U202" s="97"/>
      <c r="V202" s="97"/>
      <c r="W202" s="97"/>
      <c r="AF202"/>
      <c r="AG202"/>
      <c r="AH202"/>
    </row>
    <row r="203" spans="1:34" x14ac:dyDescent="0.25">
      <c r="A203" s="97"/>
      <c r="B203" s="97"/>
      <c r="C203" s="97"/>
      <c r="D203" s="97"/>
      <c r="E203" s="97"/>
      <c r="F203" s="97"/>
      <c r="G203" s="97"/>
      <c r="H203" s="97"/>
      <c r="I203" s="97"/>
      <c r="J203" s="97"/>
      <c r="K203" s="97"/>
      <c r="L203" s="97"/>
      <c r="N203" s="97"/>
      <c r="O203" s="76"/>
      <c r="R203" s="97"/>
      <c r="S203" s="97"/>
      <c r="T203" s="97"/>
      <c r="U203" s="97"/>
      <c r="V203" s="97"/>
      <c r="W203" s="97"/>
      <c r="AF203"/>
      <c r="AG203"/>
      <c r="AH203"/>
    </row>
    <row r="204" spans="1:34" x14ac:dyDescent="0.25">
      <c r="A204" s="97"/>
      <c r="B204" s="97"/>
      <c r="C204" s="97"/>
      <c r="D204" s="97"/>
      <c r="E204" s="97"/>
      <c r="F204" s="97"/>
      <c r="G204" s="97"/>
      <c r="H204" s="97"/>
      <c r="I204" s="97"/>
      <c r="J204" s="97"/>
      <c r="K204" s="97"/>
      <c r="L204" s="97"/>
      <c r="N204" s="97"/>
      <c r="O204" s="76"/>
      <c r="R204" s="97"/>
      <c r="S204" s="97"/>
      <c r="T204" s="97"/>
      <c r="U204" s="97"/>
      <c r="V204" s="97"/>
      <c r="W204" s="97"/>
      <c r="AF204"/>
      <c r="AG204"/>
      <c r="AH204"/>
    </row>
    <row r="205" spans="1:34" x14ac:dyDescent="0.25">
      <c r="A205" s="97"/>
      <c r="B205" s="97"/>
      <c r="C205" s="97"/>
      <c r="D205" s="97"/>
      <c r="E205" s="97"/>
      <c r="F205" s="97"/>
      <c r="G205" s="97"/>
      <c r="H205" s="97"/>
      <c r="I205" s="97"/>
      <c r="J205" s="97"/>
      <c r="K205" s="97"/>
      <c r="L205" s="97"/>
      <c r="N205" s="97"/>
      <c r="O205" s="76"/>
      <c r="R205" s="97"/>
      <c r="S205" s="97"/>
      <c r="T205" s="97"/>
      <c r="U205" s="97"/>
      <c r="V205" s="97"/>
      <c r="W205" s="97"/>
      <c r="AF205"/>
      <c r="AG205"/>
      <c r="AH205"/>
    </row>
    <row r="206" spans="1:34" x14ac:dyDescent="0.25">
      <c r="A206" s="97"/>
      <c r="B206" s="97"/>
      <c r="C206" s="97"/>
      <c r="D206" s="97"/>
      <c r="E206" s="97"/>
      <c r="F206" s="97"/>
      <c r="G206" s="97"/>
      <c r="H206" s="97"/>
      <c r="I206" s="97"/>
      <c r="J206" s="97"/>
      <c r="K206" s="97"/>
      <c r="L206" s="97"/>
      <c r="N206" s="97"/>
      <c r="O206" s="76"/>
      <c r="R206" s="97"/>
      <c r="S206" s="97"/>
      <c r="T206" s="97"/>
      <c r="U206" s="97"/>
      <c r="V206" s="97"/>
      <c r="W206" s="97"/>
      <c r="AF206"/>
      <c r="AG206"/>
      <c r="AH206"/>
    </row>
    <row r="207" spans="1:34" x14ac:dyDescent="0.25">
      <c r="A207" s="97"/>
      <c r="B207" s="97"/>
      <c r="C207" s="97"/>
      <c r="D207" s="97"/>
      <c r="E207" s="97"/>
      <c r="F207" s="97"/>
      <c r="G207" s="97"/>
      <c r="H207" s="97"/>
      <c r="I207" s="97"/>
      <c r="J207" s="97"/>
      <c r="K207" s="97"/>
      <c r="L207" s="97"/>
      <c r="N207" s="97"/>
      <c r="O207" s="76"/>
      <c r="R207" s="97"/>
      <c r="S207" s="97"/>
      <c r="T207" s="97"/>
      <c r="U207" s="97"/>
      <c r="V207" s="97"/>
      <c r="W207" s="97"/>
      <c r="AF207"/>
      <c r="AG207"/>
      <c r="AH207"/>
    </row>
    <row r="208" spans="1:34" x14ac:dyDescent="0.25">
      <c r="A208" s="97"/>
      <c r="B208" s="97"/>
      <c r="C208" s="97"/>
      <c r="D208" s="97"/>
      <c r="E208" s="97"/>
      <c r="F208" s="97"/>
      <c r="G208" s="97"/>
      <c r="H208" s="97"/>
      <c r="I208" s="97"/>
      <c r="J208" s="97"/>
      <c r="K208" s="97"/>
      <c r="L208" s="97"/>
      <c r="N208" s="97"/>
      <c r="O208" s="76"/>
      <c r="R208" s="97"/>
      <c r="S208" s="97"/>
      <c r="T208" s="97"/>
      <c r="U208" s="97"/>
      <c r="V208" s="97"/>
      <c r="W208" s="97"/>
      <c r="AF208"/>
      <c r="AG208"/>
      <c r="AH208"/>
    </row>
    <row r="209" spans="1:34" x14ac:dyDescent="0.25">
      <c r="A209" s="97"/>
      <c r="B209" s="97"/>
      <c r="C209" s="97"/>
      <c r="D209" s="97"/>
      <c r="E209" s="97"/>
      <c r="F209" s="97"/>
      <c r="G209" s="97"/>
      <c r="H209" s="97"/>
      <c r="I209" s="97"/>
      <c r="J209" s="97"/>
      <c r="K209" s="97"/>
      <c r="L209" s="97"/>
      <c r="N209" s="97"/>
      <c r="O209" s="76"/>
      <c r="R209" s="97"/>
      <c r="S209" s="97"/>
      <c r="T209" s="97"/>
      <c r="U209" s="97"/>
      <c r="V209" s="97"/>
      <c r="W209" s="97"/>
      <c r="AF209"/>
      <c r="AG209"/>
      <c r="AH209"/>
    </row>
    <row r="210" spans="1:34" x14ac:dyDescent="0.25">
      <c r="A210" s="97"/>
      <c r="B210" s="97"/>
      <c r="C210" s="97"/>
      <c r="D210" s="97"/>
      <c r="E210" s="97"/>
      <c r="F210" s="97"/>
      <c r="G210" s="97"/>
      <c r="H210" s="97"/>
      <c r="I210" s="97"/>
      <c r="J210" s="97"/>
      <c r="K210" s="97"/>
      <c r="L210" s="97"/>
      <c r="N210" s="97"/>
      <c r="O210" s="76"/>
      <c r="R210" s="97"/>
      <c r="S210" s="97"/>
      <c r="T210" s="97"/>
      <c r="U210" s="97"/>
      <c r="V210" s="97"/>
      <c r="W210" s="97"/>
      <c r="AF210"/>
      <c r="AG210"/>
      <c r="AH210"/>
    </row>
    <row r="211" spans="1:34" x14ac:dyDescent="0.25">
      <c r="A211" s="97"/>
      <c r="B211" s="97"/>
      <c r="C211" s="97"/>
      <c r="D211" s="97"/>
      <c r="E211" s="97"/>
      <c r="F211" s="97"/>
      <c r="G211" s="97"/>
      <c r="H211" s="97"/>
      <c r="I211" s="97"/>
      <c r="J211" s="97"/>
      <c r="K211" s="97"/>
      <c r="L211" s="97"/>
      <c r="N211" s="97"/>
      <c r="O211" s="76"/>
      <c r="R211" s="97"/>
      <c r="S211" s="97"/>
      <c r="T211" s="97"/>
      <c r="U211" s="97"/>
      <c r="V211" s="97"/>
      <c r="W211" s="97"/>
      <c r="AF211"/>
      <c r="AG211"/>
      <c r="AH211"/>
    </row>
    <row r="212" spans="1:34" x14ac:dyDescent="0.25">
      <c r="A212" s="97"/>
      <c r="B212" s="97"/>
      <c r="C212" s="97"/>
      <c r="D212" s="97"/>
      <c r="E212" s="97"/>
      <c r="F212" s="97"/>
      <c r="G212" s="97"/>
      <c r="H212" s="97"/>
      <c r="I212" s="97"/>
      <c r="J212" s="97"/>
      <c r="K212" s="97"/>
      <c r="L212" s="97"/>
      <c r="N212" s="97"/>
      <c r="O212" s="76"/>
      <c r="R212" s="97"/>
      <c r="S212" s="97"/>
      <c r="T212" s="97"/>
      <c r="U212" s="97"/>
      <c r="V212" s="97"/>
      <c r="W212" s="97"/>
      <c r="AF212"/>
      <c r="AG212"/>
      <c r="AH212"/>
    </row>
    <row r="213" spans="1:34" x14ac:dyDescent="0.25">
      <c r="A213" s="97"/>
      <c r="B213" s="97"/>
      <c r="C213" s="97"/>
      <c r="D213" s="97"/>
      <c r="E213" s="97"/>
      <c r="F213" s="97"/>
      <c r="G213" s="97"/>
      <c r="H213" s="97"/>
      <c r="I213" s="97"/>
      <c r="J213" s="97"/>
      <c r="K213" s="97"/>
      <c r="L213" s="97"/>
      <c r="N213" s="97"/>
      <c r="O213" s="76"/>
      <c r="R213" s="97"/>
      <c r="S213" s="97"/>
      <c r="T213" s="97"/>
      <c r="U213" s="97"/>
      <c r="V213" s="97"/>
      <c r="W213" s="97"/>
      <c r="AF213"/>
      <c r="AG213"/>
      <c r="AH213"/>
    </row>
    <row r="214" spans="1:34" x14ac:dyDescent="0.25">
      <c r="A214" s="97"/>
      <c r="B214" s="97"/>
      <c r="C214" s="97"/>
      <c r="D214" s="97"/>
      <c r="E214" s="97"/>
      <c r="F214" s="97"/>
      <c r="G214" s="97"/>
      <c r="H214" s="97"/>
      <c r="I214" s="97"/>
      <c r="J214" s="97"/>
      <c r="K214" s="97"/>
      <c r="L214" s="97"/>
      <c r="N214" s="97"/>
      <c r="O214" s="76"/>
      <c r="R214" s="97"/>
      <c r="S214" s="97"/>
      <c r="T214" s="97"/>
      <c r="U214" s="97"/>
      <c r="V214" s="97"/>
      <c r="W214" s="97"/>
      <c r="AF214"/>
      <c r="AG214"/>
      <c r="AH214"/>
    </row>
    <row r="215" spans="1:34" x14ac:dyDescent="0.25">
      <c r="A215" s="97"/>
      <c r="B215" s="97"/>
      <c r="C215" s="97"/>
      <c r="D215" s="97"/>
      <c r="E215" s="97"/>
      <c r="F215" s="97"/>
      <c r="G215" s="97"/>
      <c r="H215" s="97"/>
      <c r="I215" s="97"/>
      <c r="J215" s="97"/>
      <c r="K215" s="97"/>
      <c r="L215" s="97"/>
      <c r="N215" s="97"/>
      <c r="O215" s="76"/>
      <c r="R215" s="97"/>
      <c r="S215" s="97"/>
      <c r="T215" s="97"/>
      <c r="U215" s="97"/>
      <c r="V215" s="97"/>
      <c r="W215" s="97"/>
      <c r="AF215"/>
      <c r="AG215"/>
      <c r="AH215"/>
    </row>
    <row r="216" spans="1:34" x14ac:dyDescent="0.25">
      <c r="A216" s="97"/>
      <c r="B216" s="97"/>
      <c r="C216" s="97"/>
      <c r="D216" s="97"/>
      <c r="E216" s="97"/>
      <c r="F216" s="97"/>
      <c r="G216" s="97"/>
      <c r="H216" s="97"/>
      <c r="I216" s="97"/>
      <c r="J216" s="97"/>
      <c r="K216" s="97"/>
      <c r="L216" s="97"/>
      <c r="N216" s="97"/>
      <c r="O216" s="76"/>
      <c r="R216" s="97"/>
      <c r="S216" s="97"/>
      <c r="T216" s="97"/>
      <c r="U216" s="97"/>
      <c r="V216" s="97"/>
      <c r="W216" s="97"/>
      <c r="AF216"/>
      <c r="AG216"/>
      <c r="AH216"/>
    </row>
    <row r="217" spans="1:34" x14ac:dyDescent="0.25">
      <c r="A217" s="97"/>
      <c r="B217" s="97"/>
      <c r="C217" s="97"/>
      <c r="D217" s="97"/>
      <c r="E217" s="97"/>
      <c r="F217" s="97"/>
      <c r="G217" s="97"/>
      <c r="H217" s="97"/>
      <c r="I217" s="97"/>
      <c r="J217" s="97"/>
      <c r="K217" s="97"/>
      <c r="L217" s="97"/>
      <c r="N217" s="97"/>
      <c r="O217" s="76"/>
      <c r="R217" s="97"/>
      <c r="S217" s="97"/>
      <c r="T217" s="97"/>
      <c r="U217" s="97"/>
      <c r="V217" s="97"/>
      <c r="W217" s="97"/>
      <c r="AF217"/>
      <c r="AG217"/>
      <c r="AH217"/>
    </row>
    <row r="218" spans="1:34" x14ac:dyDescent="0.25">
      <c r="A218" s="97"/>
      <c r="B218" s="97"/>
      <c r="C218" s="97"/>
      <c r="D218" s="97"/>
      <c r="E218" s="97"/>
      <c r="F218" s="97"/>
      <c r="G218" s="97"/>
      <c r="H218" s="97"/>
      <c r="I218" s="97"/>
      <c r="J218" s="97"/>
      <c r="K218" s="97"/>
      <c r="L218" s="97"/>
      <c r="N218" s="97"/>
      <c r="O218" s="76"/>
      <c r="R218" s="97"/>
      <c r="S218" s="97"/>
      <c r="T218" s="97"/>
      <c r="U218" s="97"/>
      <c r="V218" s="97"/>
      <c r="W218" s="97"/>
      <c r="AF218"/>
      <c r="AG218"/>
      <c r="AH218"/>
    </row>
    <row r="219" spans="1:34" x14ac:dyDescent="0.25">
      <c r="A219" s="97"/>
      <c r="B219" s="97"/>
      <c r="C219" s="97"/>
      <c r="D219" s="97"/>
      <c r="E219" s="97"/>
      <c r="F219" s="97"/>
      <c r="G219" s="97"/>
      <c r="H219" s="97"/>
      <c r="I219" s="97"/>
      <c r="J219" s="97"/>
      <c r="K219" s="97"/>
      <c r="L219" s="97"/>
      <c r="N219" s="97"/>
      <c r="O219" s="76"/>
      <c r="R219" s="97"/>
      <c r="S219" s="97"/>
      <c r="T219" s="97"/>
      <c r="U219" s="97"/>
      <c r="V219" s="97"/>
      <c r="W219" s="97"/>
      <c r="AF219"/>
      <c r="AG219"/>
      <c r="AH219"/>
    </row>
    <row r="220" spans="1:34" x14ac:dyDescent="0.25">
      <c r="A220" s="97"/>
      <c r="B220" s="97"/>
      <c r="C220" s="97"/>
      <c r="D220" s="97"/>
      <c r="E220" s="97"/>
      <c r="F220" s="97"/>
      <c r="G220" s="97"/>
      <c r="H220" s="97"/>
      <c r="I220" s="97"/>
      <c r="J220" s="97"/>
      <c r="K220" s="97"/>
      <c r="L220" s="97"/>
      <c r="N220" s="97"/>
      <c r="O220" s="76"/>
      <c r="R220" s="97"/>
      <c r="S220" s="97"/>
      <c r="T220" s="97"/>
      <c r="U220" s="97"/>
      <c r="V220" s="97"/>
      <c r="W220" s="97"/>
      <c r="AF220"/>
      <c r="AG220"/>
      <c r="AH220"/>
    </row>
    <row r="221" spans="1:34" x14ac:dyDescent="0.25">
      <c r="A221" s="97"/>
      <c r="B221" s="97"/>
      <c r="C221" s="97"/>
      <c r="D221" s="97"/>
      <c r="E221" s="97"/>
      <c r="F221" s="97"/>
      <c r="G221" s="97"/>
      <c r="H221" s="97"/>
      <c r="I221" s="97"/>
      <c r="J221" s="97"/>
      <c r="K221" s="97"/>
      <c r="L221" s="97"/>
      <c r="N221" s="97"/>
      <c r="O221" s="76"/>
      <c r="R221" s="97"/>
      <c r="S221" s="97"/>
      <c r="T221" s="97"/>
      <c r="U221" s="97"/>
      <c r="V221" s="97"/>
      <c r="W221" s="97"/>
      <c r="AF221"/>
      <c r="AG221"/>
      <c r="AH221"/>
    </row>
    <row r="222" spans="1:34" x14ac:dyDescent="0.25">
      <c r="A222" s="97"/>
      <c r="B222" s="97"/>
      <c r="C222" s="97"/>
      <c r="D222" s="97"/>
      <c r="E222" s="97"/>
      <c r="F222" s="97"/>
      <c r="G222" s="97"/>
      <c r="H222" s="97"/>
      <c r="I222" s="97"/>
      <c r="J222" s="97"/>
      <c r="K222" s="97"/>
      <c r="L222" s="97"/>
      <c r="N222" s="97"/>
      <c r="O222" s="76"/>
      <c r="R222" s="97"/>
      <c r="S222" s="97"/>
      <c r="T222" s="97"/>
      <c r="U222" s="97"/>
      <c r="V222" s="97"/>
      <c r="W222" s="97"/>
      <c r="AF222"/>
      <c r="AG222"/>
      <c r="AH222"/>
    </row>
    <row r="223" spans="1:34" x14ac:dyDescent="0.25">
      <c r="A223" s="97"/>
      <c r="B223" s="97"/>
      <c r="C223" s="97"/>
      <c r="D223" s="97"/>
      <c r="E223" s="97"/>
      <c r="F223" s="97"/>
      <c r="G223" s="97"/>
      <c r="H223" s="97"/>
      <c r="I223" s="97"/>
      <c r="J223" s="97"/>
      <c r="K223" s="97"/>
      <c r="L223" s="97"/>
      <c r="N223" s="97"/>
      <c r="O223" s="76"/>
      <c r="R223" s="97"/>
      <c r="S223" s="97"/>
      <c r="T223" s="97"/>
      <c r="U223" s="97"/>
      <c r="V223" s="97"/>
      <c r="W223" s="97"/>
      <c r="AF223"/>
      <c r="AG223"/>
      <c r="AH223"/>
    </row>
    <row r="224" spans="1:34" x14ac:dyDescent="0.25">
      <c r="A224" s="97"/>
      <c r="B224" s="97"/>
      <c r="C224" s="97"/>
      <c r="D224" s="97"/>
      <c r="E224" s="97"/>
      <c r="F224" s="97"/>
      <c r="G224" s="97"/>
      <c r="H224" s="97"/>
      <c r="I224" s="97"/>
      <c r="J224" s="97"/>
      <c r="K224" s="97"/>
      <c r="L224" s="97"/>
      <c r="N224" s="97"/>
      <c r="O224" s="76"/>
      <c r="R224" s="97"/>
      <c r="S224" s="97"/>
      <c r="T224" s="97"/>
      <c r="U224" s="97"/>
      <c r="V224" s="97"/>
      <c r="W224" s="97"/>
      <c r="AF224"/>
      <c r="AG224"/>
      <c r="AH224"/>
    </row>
    <row r="225" spans="1:34" x14ac:dyDescent="0.25">
      <c r="A225" s="97"/>
      <c r="B225" s="97"/>
      <c r="C225" s="97"/>
      <c r="D225" s="97"/>
      <c r="E225" s="97"/>
      <c r="F225" s="97"/>
      <c r="G225" s="97"/>
      <c r="H225" s="97"/>
      <c r="I225" s="97"/>
      <c r="J225" s="97"/>
      <c r="K225" s="97"/>
      <c r="L225" s="97"/>
      <c r="N225" s="97"/>
      <c r="O225" s="76"/>
      <c r="R225" s="97"/>
      <c r="S225" s="97"/>
      <c r="T225" s="97"/>
      <c r="U225" s="97"/>
      <c r="V225" s="97"/>
      <c r="W225" s="97"/>
      <c r="AF225"/>
      <c r="AG225"/>
      <c r="AH225"/>
    </row>
    <row r="226" spans="1:34" x14ac:dyDescent="0.25">
      <c r="A226" s="97"/>
      <c r="B226" s="97"/>
      <c r="C226" s="97"/>
      <c r="D226" s="97"/>
      <c r="E226" s="97"/>
      <c r="F226" s="97"/>
      <c r="G226" s="97"/>
      <c r="H226" s="97"/>
      <c r="I226" s="97"/>
      <c r="J226" s="97"/>
      <c r="K226" s="97"/>
      <c r="L226" s="97"/>
      <c r="N226" s="97"/>
      <c r="O226" s="76"/>
      <c r="R226" s="97"/>
      <c r="S226" s="97"/>
      <c r="T226" s="97"/>
      <c r="U226" s="97"/>
      <c r="V226" s="97"/>
      <c r="W226" s="97"/>
      <c r="AF226"/>
      <c r="AG226"/>
      <c r="AH226"/>
    </row>
    <row r="227" spans="1:34" x14ac:dyDescent="0.25">
      <c r="A227" s="97"/>
      <c r="B227" s="97"/>
      <c r="C227" s="97"/>
      <c r="D227" s="97"/>
      <c r="E227" s="97"/>
      <c r="F227" s="97"/>
      <c r="G227" s="97"/>
      <c r="H227" s="97"/>
      <c r="I227" s="97"/>
      <c r="J227" s="97"/>
      <c r="K227" s="97"/>
      <c r="L227" s="97"/>
      <c r="N227" s="97"/>
      <c r="O227" s="76"/>
      <c r="R227" s="97"/>
      <c r="S227" s="97"/>
      <c r="T227" s="97"/>
      <c r="U227" s="97"/>
      <c r="V227" s="97"/>
      <c r="W227" s="97"/>
      <c r="AF227"/>
      <c r="AG227"/>
      <c r="AH227"/>
    </row>
    <row r="228" spans="1:34" x14ac:dyDescent="0.25">
      <c r="A228" s="97"/>
      <c r="B228" s="97"/>
      <c r="C228" s="97"/>
      <c r="D228" s="97"/>
      <c r="E228" s="97"/>
      <c r="F228" s="97"/>
      <c r="G228" s="97"/>
      <c r="H228" s="97"/>
      <c r="I228" s="97"/>
      <c r="J228" s="97"/>
      <c r="K228" s="97"/>
      <c r="L228" s="97"/>
      <c r="N228" s="97"/>
      <c r="O228" s="76"/>
      <c r="R228" s="97"/>
      <c r="S228" s="97"/>
      <c r="T228" s="97"/>
      <c r="U228" s="97"/>
      <c r="V228" s="97"/>
      <c r="W228" s="97"/>
      <c r="AF228"/>
      <c r="AG228"/>
      <c r="AH228"/>
    </row>
    <row r="229" spans="1:34" x14ac:dyDescent="0.25">
      <c r="A229" s="97"/>
      <c r="B229" s="97"/>
      <c r="C229" s="97"/>
      <c r="D229" s="97"/>
      <c r="E229" s="97"/>
      <c r="F229" s="97"/>
      <c r="G229" s="97"/>
      <c r="H229" s="97"/>
      <c r="I229" s="97"/>
      <c r="J229" s="97"/>
      <c r="K229" s="97"/>
      <c r="L229" s="97"/>
      <c r="N229" s="97"/>
      <c r="O229" s="76"/>
      <c r="R229" s="97"/>
      <c r="S229" s="97"/>
      <c r="T229" s="97"/>
      <c r="U229" s="97"/>
      <c r="V229" s="97"/>
      <c r="W229" s="97"/>
      <c r="AF229"/>
      <c r="AG229"/>
      <c r="AH229"/>
    </row>
    <row r="230" spans="1:34" x14ac:dyDescent="0.25">
      <c r="A230" s="97"/>
      <c r="B230" s="97"/>
      <c r="C230" s="97"/>
      <c r="D230" s="97"/>
      <c r="E230" s="97"/>
      <c r="F230" s="97"/>
      <c r="G230" s="97"/>
      <c r="H230" s="97"/>
      <c r="I230" s="97"/>
      <c r="J230" s="97"/>
      <c r="K230" s="97"/>
      <c r="L230" s="97"/>
      <c r="N230" s="97"/>
      <c r="O230" s="76"/>
      <c r="R230" s="97"/>
      <c r="S230" s="97"/>
      <c r="T230" s="97"/>
      <c r="U230" s="97"/>
      <c r="V230" s="97"/>
      <c r="W230" s="97"/>
      <c r="AF230"/>
      <c r="AG230"/>
      <c r="AH230"/>
    </row>
    <row r="231" spans="1:34" x14ac:dyDescent="0.25">
      <c r="A231" s="97"/>
      <c r="B231" s="97"/>
      <c r="C231" s="97"/>
      <c r="D231" s="97"/>
      <c r="E231" s="97"/>
      <c r="F231" s="97"/>
      <c r="G231" s="97"/>
      <c r="H231" s="97"/>
      <c r="I231" s="97"/>
      <c r="J231" s="97"/>
      <c r="K231" s="97"/>
      <c r="L231" s="97"/>
      <c r="N231" s="97"/>
      <c r="O231" s="76"/>
      <c r="R231" s="97"/>
      <c r="S231" s="97"/>
      <c r="T231" s="97"/>
      <c r="U231" s="97"/>
      <c r="V231" s="97"/>
      <c r="W231" s="97"/>
      <c r="AF231"/>
      <c r="AG231"/>
      <c r="AH231"/>
    </row>
    <row r="232" spans="1:34" x14ac:dyDescent="0.25">
      <c r="A232" s="97"/>
      <c r="B232" s="97"/>
      <c r="C232" s="97"/>
      <c r="D232" s="97"/>
      <c r="E232" s="97"/>
      <c r="F232" s="97"/>
      <c r="G232" s="97"/>
      <c r="H232" s="97"/>
      <c r="I232" s="97"/>
      <c r="J232" s="97"/>
      <c r="K232" s="97"/>
      <c r="L232" s="97"/>
      <c r="N232" s="97"/>
      <c r="O232" s="76"/>
      <c r="R232" s="97"/>
      <c r="S232" s="97"/>
      <c r="T232" s="97"/>
      <c r="U232" s="97"/>
      <c r="V232" s="97"/>
      <c r="W232" s="97"/>
      <c r="AF232"/>
      <c r="AG232"/>
      <c r="AH232"/>
    </row>
    <row r="233" spans="1:34" x14ac:dyDescent="0.25">
      <c r="A233" s="97"/>
      <c r="B233" s="97"/>
      <c r="C233" s="97"/>
      <c r="D233" s="97"/>
      <c r="E233" s="97"/>
      <c r="F233" s="97"/>
      <c r="G233" s="97"/>
      <c r="H233" s="97"/>
      <c r="I233" s="97"/>
      <c r="J233" s="97"/>
      <c r="K233" s="97"/>
      <c r="L233" s="97"/>
      <c r="N233" s="97"/>
      <c r="O233" s="76"/>
      <c r="R233" s="97"/>
      <c r="S233" s="97"/>
      <c r="T233" s="97"/>
      <c r="U233" s="97"/>
      <c r="V233" s="97"/>
      <c r="W233" s="97"/>
      <c r="AF233"/>
      <c r="AG233"/>
      <c r="AH233"/>
    </row>
    <row r="234" spans="1:34" x14ac:dyDescent="0.25">
      <c r="A234" s="97"/>
      <c r="B234" s="97"/>
      <c r="C234" s="97"/>
      <c r="D234" s="97"/>
      <c r="E234" s="97"/>
      <c r="F234" s="97"/>
      <c r="G234" s="97"/>
      <c r="H234" s="97"/>
      <c r="I234" s="97"/>
      <c r="J234" s="97"/>
      <c r="K234" s="97"/>
      <c r="L234" s="97"/>
      <c r="N234" s="97"/>
      <c r="O234" s="76"/>
      <c r="R234" s="97"/>
      <c r="S234" s="97"/>
      <c r="T234" s="97"/>
      <c r="U234" s="97"/>
      <c r="V234" s="97"/>
      <c r="W234" s="97"/>
      <c r="AF234"/>
      <c r="AG234"/>
      <c r="AH234"/>
    </row>
    <row r="235" spans="1:34" x14ac:dyDescent="0.25">
      <c r="A235" s="97"/>
      <c r="B235" s="97"/>
      <c r="C235" s="97"/>
      <c r="D235" s="97"/>
      <c r="E235" s="97"/>
      <c r="F235" s="97"/>
      <c r="G235" s="97"/>
      <c r="H235" s="97"/>
      <c r="I235" s="97"/>
      <c r="J235" s="97"/>
      <c r="K235" s="97"/>
      <c r="L235" s="97"/>
      <c r="N235" s="97"/>
      <c r="O235" s="76"/>
      <c r="R235" s="97"/>
      <c r="S235" s="97"/>
      <c r="T235" s="97"/>
      <c r="U235" s="97"/>
      <c r="V235" s="97"/>
      <c r="W235" s="97"/>
      <c r="AF235"/>
      <c r="AG235"/>
      <c r="AH235"/>
    </row>
    <row r="236" spans="1:34" x14ac:dyDescent="0.25">
      <c r="A236" s="97"/>
      <c r="B236" s="97"/>
      <c r="C236" s="97"/>
      <c r="D236" s="97"/>
      <c r="E236" s="97"/>
      <c r="F236" s="97"/>
      <c r="G236" s="97"/>
      <c r="H236" s="97"/>
      <c r="I236" s="97"/>
      <c r="J236" s="97"/>
      <c r="K236" s="97"/>
      <c r="L236" s="97"/>
      <c r="N236" s="97"/>
      <c r="O236" s="76"/>
      <c r="R236" s="97"/>
      <c r="S236" s="97"/>
      <c r="T236" s="97"/>
      <c r="U236" s="97"/>
      <c r="V236" s="97"/>
      <c r="W236" s="97"/>
      <c r="AF236"/>
      <c r="AG236"/>
      <c r="AH236"/>
    </row>
    <row r="237" spans="1:34" x14ac:dyDescent="0.25">
      <c r="A237" s="97"/>
      <c r="B237" s="97"/>
      <c r="C237" s="97"/>
      <c r="D237" s="97"/>
      <c r="E237" s="97"/>
      <c r="F237" s="97"/>
      <c r="G237" s="97"/>
      <c r="H237" s="97"/>
      <c r="I237" s="97"/>
      <c r="J237" s="97"/>
      <c r="K237" s="97"/>
      <c r="L237" s="97"/>
      <c r="N237" s="97"/>
      <c r="O237" s="76"/>
      <c r="R237" s="97"/>
      <c r="S237" s="97"/>
      <c r="T237" s="97"/>
      <c r="U237" s="97"/>
      <c r="V237" s="97"/>
      <c r="W237" s="97"/>
      <c r="AF237"/>
      <c r="AG237"/>
      <c r="AH237"/>
    </row>
    <row r="238" spans="1:34" x14ac:dyDescent="0.25">
      <c r="A238" s="97"/>
      <c r="B238" s="97"/>
      <c r="C238" s="97"/>
      <c r="D238" s="97"/>
      <c r="E238" s="97"/>
      <c r="F238" s="97"/>
      <c r="G238" s="97"/>
      <c r="H238" s="97"/>
      <c r="I238" s="97"/>
      <c r="J238" s="97"/>
      <c r="K238" s="97"/>
      <c r="L238" s="97"/>
      <c r="N238" s="97"/>
      <c r="O238" s="76"/>
      <c r="R238" s="97"/>
      <c r="S238" s="97"/>
      <c r="T238" s="97"/>
      <c r="U238" s="97"/>
      <c r="V238" s="97"/>
      <c r="W238" s="97"/>
      <c r="AF238"/>
      <c r="AG238"/>
      <c r="AH238"/>
    </row>
    <row r="239" spans="1:34" x14ac:dyDescent="0.25">
      <c r="A239" s="97"/>
      <c r="B239" s="97"/>
      <c r="C239" s="97"/>
      <c r="D239" s="97"/>
      <c r="E239" s="97"/>
      <c r="F239" s="97"/>
      <c r="G239" s="97"/>
      <c r="H239" s="97"/>
      <c r="I239" s="97"/>
      <c r="J239" s="97"/>
      <c r="K239" s="97"/>
      <c r="L239" s="97"/>
      <c r="N239" s="97"/>
      <c r="O239" s="76"/>
      <c r="R239" s="97"/>
      <c r="S239" s="97"/>
      <c r="T239" s="97"/>
      <c r="U239" s="97"/>
      <c r="V239" s="97"/>
      <c r="W239" s="97"/>
      <c r="AF239"/>
      <c r="AG239"/>
      <c r="AH239"/>
    </row>
    <row r="240" spans="1:34" x14ac:dyDescent="0.25">
      <c r="A240" s="97"/>
      <c r="B240" s="97"/>
      <c r="C240" s="97"/>
      <c r="D240" s="97"/>
      <c r="E240" s="97"/>
      <c r="F240" s="97"/>
      <c r="G240" s="97"/>
      <c r="H240" s="97"/>
      <c r="I240" s="97"/>
      <c r="J240" s="97"/>
      <c r="K240" s="97"/>
      <c r="L240" s="97"/>
      <c r="N240" s="97"/>
      <c r="O240" s="76"/>
      <c r="R240" s="97"/>
      <c r="S240" s="97"/>
      <c r="T240" s="97"/>
      <c r="U240" s="97"/>
      <c r="V240" s="97"/>
      <c r="W240" s="97"/>
      <c r="AF240"/>
      <c r="AG240"/>
      <c r="AH240"/>
    </row>
    <row r="241" spans="1:34" x14ac:dyDescent="0.25">
      <c r="A241" s="97"/>
      <c r="B241" s="97"/>
      <c r="C241" s="97"/>
      <c r="D241" s="97"/>
      <c r="E241" s="97"/>
      <c r="F241" s="97"/>
      <c r="G241" s="97"/>
      <c r="H241" s="97"/>
      <c r="I241" s="97"/>
      <c r="J241" s="97"/>
      <c r="K241" s="97"/>
      <c r="L241" s="97"/>
      <c r="N241" s="97"/>
      <c r="O241" s="76"/>
      <c r="R241" s="97"/>
      <c r="S241" s="97"/>
      <c r="T241" s="97"/>
      <c r="U241" s="97"/>
      <c r="V241" s="97"/>
      <c r="W241" s="97"/>
      <c r="AF241"/>
      <c r="AG241"/>
      <c r="AH241"/>
    </row>
    <row r="242" spans="1:34" x14ac:dyDescent="0.25">
      <c r="A242" s="97"/>
      <c r="B242" s="97"/>
      <c r="C242" s="97"/>
      <c r="D242" s="97"/>
      <c r="E242" s="97"/>
      <c r="F242" s="97"/>
      <c r="G242" s="97"/>
      <c r="H242" s="97"/>
      <c r="I242" s="97"/>
      <c r="J242" s="97"/>
      <c r="K242" s="97"/>
      <c r="L242" s="97"/>
      <c r="N242" s="97"/>
      <c r="O242" s="76"/>
      <c r="R242" s="97"/>
      <c r="S242" s="97"/>
      <c r="T242" s="97"/>
      <c r="U242" s="97"/>
      <c r="V242" s="97"/>
      <c r="W242" s="97"/>
      <c r="AF242"/>
      <c r="AG242"/>
      <c r="AH242"/>
    </row>
    <row r="243" spans="1:34" x14ac:dyDescent="0.25">
      <c r="A243" s="97"/>
      <c r="B243" s="97"/>
      <c r="C243" s="97"/>
      <c r="D243" s="97"/>
      <c r="E243" s="97"/>
      <c r="F243" s="97"/>
      <c r="G243" s="97"/>
      <c r="H243" s="97"/>
      <c r="I243" s="97"/>
      <c r="J243" s="97"/>
      <c r="K243" s="97"/>
      <c r="L243" s="97"/>
      <c r="N243" s="97"/>
      <c r="O243" s="76"/>
      <c r="R243" s="97"/>
      <c r="S243" s="97"/>
      <c r="T243" s="97"/>
      <c r="U243" s="97"/>
      <c r="V243" s="97"/>
      <c r="W243" s="97"/>
      <c r="AF243"/>
      <c r="AG243"/>
      <c r="AH243"/>
    </row>
    <row r="244" spans="1:34" x14ac:dyDescent="0.25">
      <c r="A244" s="97"/>
      <c r="B244" s="97"/>
      <c r="C244" s="97"/>
      <c r="D244" s="97"/>
      <c r="E244" s="97"/>
      <c r="F244" s="97"/>
      <c r="G244" s="97"/>
      <c r="H244" s="97"/>
      <c r="I244" s="97"/>
      <c r="J244" s="97"/>
      <c r="K244" s="97"/>
      <c r="L244" s="97"/>
      <c r="N244" s="97"/>
      <c r="O244" s="76"/>
      <c r="R244" s="97"/>
      <c r="S244" s="97"/>
      <c r="T244" s="97"/>
      <c r="U244" s="97"/>
      <c r="V244" s="97"/>
      <c r="W244" s="97"/>
      <c r="AF244"/>
      <c r="AG244"/>
      <c r="AH244"/>
    </row>
    <row r="245" spans="1:34" x14ac:dyDescent="0.25">
      <c r="A245" s="97"/>
      <c r="B245" s="97"/>
      <c r="C245" s="97"/>
      <c r="D245" s="97"/>
      <c r="E245" s="97"/>
      <c r="F245" s="97"/>
      <c r="G245" s="97"/>
      <c r="H245" s="97"/>
      <c r="I245" s="97"/>
      <c r="J245" s="97"/>
      <c r="K245" s="97"/>
      <c r="L245" s="97"/>
      <c r="N245" s="97"/>
      <c r="O245" s="76"/>
      <c r="R245" s="97"/>
      <c r="S245" s="97"/>
      <c r="T245" s="97"/>
      <c r="U245" s="97"/>
      <c r="V245" s="97"/>
      <c r="W245" s="97"/>
      <c r="AF245"/>
      <c r="AG245"/>
      <c r="AH245"/>
    </row>
    <row r="246" spans="1:34" x14ac:dyDescent="0.25">
      <c r="A246" s="97"/>
      <c r="B246" s="97"/>
      <c r="C246" s="97"/>
      <c r="D246" s="97"/>
      <c r="E246" s="97"/>
      <c r="F246" s="97"/>
      <c r="G246" s="97"/>
      <c r="H246" s="97"/>
      <c r="I246" s="97"/>
      <c r="J246" s="97"/>
      <c r="K246" s="97"/>
      <c r="L246" s="97"/>
      <c r="N246" s="97"/>
      <c r="O246" s="76"/>
      <c r="R246" s="97"/>
      <c r="S246" s="97"/>
      <c r="T246" s="97"/>
      <c r="U246" s="97"/>
      <c r="V246" s="97"/>
      <c r="W246" s="97"/>
      <c r="AF246"/>
      <c r="AG246"/>
      <c r="AH246"/>
    </row>
    <row r="247" spans="1:34" x14ac:dyDescent="0.25">
      <c r="A247" s="97"/>
      <c r="B247" s="97"/>
      <c r="C247" s="97"/>
      <c r="D247" s="97"/>
      <c r="E247" s="97"/>
      <c r="F247" s="97"/>
      <c r="G247" s="97"/>
      <c r="H247" s="97"/>
      <c r="I247" s="97"/>
      <c r="J247" s="97"/>
      <c r="K247" s="97"/>
      <c r="L247" s="97"/>
      <c r="N247" s="97"/>
      <c r="O247" s="76"/>
      <c r="R247" s="97"/>
      <c r="S247" s="97"/>
      <c r="T247" s="97"/>
      <c r="U247" s="97"/>
      <c r="V247" s="97"/>
      <c r="W247" s="97"/>
      <c r="AF247"/>
      <c r="AG247"/>
      <c r="AH247"/>
    </row>
    <row r="248" spans="1:34" x14ac:dyDescent="0.25">
      <c r="A248" s="97"/>
      <c r="B248" s="97"/>
      <c r="C248" s="97"/>
      <c r="D248" s="97"/>
      <c r="E248" s="97"/>
      <c r="F248" s="97"/>
      <c r="G248" s="97"/>
      <c r="H248" s="97"/>
      <c r="I248" s="97"/>
      <c r="J248" s="97"/>
      <c r="K248" s="97"/>
      <c r="L248" s="97"/>
      <c r="N248" s="97"/>
      <c r="O248" s="76"/>
      <c r="R248" s="97"/>
      <c r="S248" s="97"/>
      <c r="T248" s="97"/>
      <c r="U248" s="97"/>
      <c r="V248" s="97"/>
      <c r="W248" s="97"/>
      <c r="AF248"/>
      <c r="AG248"/>
      <c r="AH248"/>
    </row>
    <row r="249" spans="1:34" x14ac:dyDescent="0.25">
      <c r="A249" s="97"/>
      <c r="B249" s="97"/>
      <c r="C249" s="97"/>
      <c r="D249" s="97"/>
      <c r="E249" s="97"/>
      <c r="F249" s="97"/>
      <c r="G249" s="97"/>
      <c r="H249" s="97"/>
      <c r="I249" s="97"/>
      <c r="J249" s="97"/>
      <c r="K249" s="97"/>
      <c r="L249" s="97"/>
      <c r="N249" s="97"/>
      <c r="O249" s="76"/>
      <c r="R249" s="97"/>
      <c r="S249" s="97"/>
      <c r="T249" s="97"/>
      <c r="U249" s="97"/>
      <c r="V249" s="97"/>
      <c r="W249" s="97"/>
      <c r="AF249"/>
      <c r="AG249"/>
      <c r="AH249"/>
    </row>
    <row r="250" spans="1:34" x14ac:dyDescent="0.25">
      <c r="A250" s="97"/>
      <c r="B250" s="97"/>
      <c r="C250" s="97"/>
      <c r="D250" s="97"/>
      <c r="E250" s="97"/>
      <c r="F250" s="97"/>
      <c r="G250" s="97"/>
      <c r="H250" s="97"/>
      <c r="I250" s="97"/>
      <c r="J250" s="97"/>
      <c r="K250" s="97"/>
      <c r="L250" s="97"/>
      <c r="N250" s="97"/>
      <c r="O250" s="76"/>
      <c r="R250" s="97"/>
      <c r="S250" s="97"/>
      <c r="T250" s="97"/>
      <c r="U250" s="97"/>
      <c r="V250" s="97"/>
      <c r="W250" s="97"/>
      <c r="AF250"/>
      <c r="AG250"/>
      <c r="AH250"/>
    </row>
    <row r="251" spans="1:34" x14ac:dyDescent="0.25">
      <c r="A251" s="97"/>
      <c r="B251" s="97"/>
      <c r="C251" s="97"/>
      <c r="D251" s="97"/>
      <c r="E251" s="97"/>
      <c r="F251" s="97"/>
      <c r="G251" s="97"/>
      <c r="H251" s="97"/>
      <c r="I251" s="97"/>
      <c r="J251" s="97"/>
      <c r="K251" s="97"/>
      <c r="L251" s="97"/>
      <c r="N251" s="97"/>
      <c r="O251" s="76"/>
      <c r="R251" s="97"/>
      <c r="S251" s="97"/>
      <c r="T251" s="97"/>
      <c r="U251" s="97"/>
      <c r="V251" s="97"/>
      <c r="W251" s="97"/>
      <c r="AF251"/>
      <c r="AG251"/>
      <c r="AH251"/>
    </row>
    <row r="252" spans="1:34" x14ac:dyDescent="0.25">
      <c r="A252" s="97"/>
      <c r="B252" s="97"/>
      <c r="C252" s="97"/>
      <c r="D252" s="97"/>
      <c r="E252" s="97"/>
      <c r="F252" s="97"/>
      <c r="G252" s="97"/>
      <c r="H252" s="97"/>
      <c r="I252" s="97"/>
      <c r="J252" s="97"/>
      <c r="K252" s="97"/>
      <c r="L252" s="97"/>
      <c r="N252" s="97"/>
      <c r="O252" s="76"/>
      <c r="R252" s="97"/>
      <c r="S252" s="97"/>
      <c r="T252" s="97"/>
      <c r="U252" s="97"/>
      <c r="V252" s="97"/>
      <c r="W252" s="97"/>
      <c r="AF252"/>
      <c r="AG252"/>
      <c r="AH252"/>
    </row>
    <row r="253" spans="1:34" x14ac:dyDescent="0.25">
      <c r="A253" s="97"/>
      <c r="B253" s="97"/>
      <c r="C253" s="97"/>
      <c r="D253" s="97"/>
      <c r="E253" s="97"/>
      <c r="F253" s="97"/>
      <c r="G253" s="97"/>
      <c r="H253" s="97"/>
      <c r="I253" s="97"/>
      <c r="J253" s="97"/>
      <c r="K253" s="97"/>
      <c r="L253" s="97"/>
      <c r="N253" s="97"/>
      <c r="O253" s="76"/>
      <c r="R253" s="97"/>
      <c r="S253" s="97"/>
      <c r="T253" s="97"/>
      <c r="U253" s="97"/>
      <c r="V253" s="97"/>
      <c r="W253" s="97"/>
      <c r="AF253"/>
      <c r="AG253"/>
      <c r="AH253"/>
    </row>
    <row r="254" spans="1:34" x14ac:dyDescent="0.25">
      <c r="A254" s="97"/>
      <c r="B254" s="97"/>
      <c r="C254" s="97"/>
      <c r="D254" s="97"/>
      <c r="E254" s="97"/>
      <c r="F254" s="97"/>
      <c r="G254" s="97"/>
      <c r="H254" s="97"/>
      <c r="I254" s="97"/>
      <c r="J254" s="97"/>
      <c r="K254" s="97"/>
      <c r="L254" s="97"/>
      <c r="N254" s="97"/>
      <c r="O254" s="76"/>
      <c r="R254" s="97"/>
      <c r="S254" s="97"/>
      <c r="T254" s="97"/>
      <c r="U254" s="97"/>
      <c r="V254" s="97"/>
      <c r="W254" s="97"/>
      <c r="AF254"/>
      <c r="AG254"/>
      <c r="AH254"/>
    </row>
    <row r="255" spans="1:34" x14ac:dyDescent="0.25">
      <c r="A255" s="97"/>
      <c r="B255" s="97"/>
      <c r="C255" s="97"/>
      <c r="D255" s="97"/>
      <c r="E255" s="97"/>
      <c r="F255" s="97"/>
      <c r="G255" s="97"/>
      <c r="H255" s="97"/>
      <c r="I255" s="97"/>
      <c r="J255" s="97"/>
      <c r="K255" s="97"/>
      <c r="L255" s="97"/>
      <c r="N255" s="97"/>
      <c r="O255" s="76"/>
      <c r="R255" s="97"/>
      <c r="S255" s="97"/>
      <c r="T255" s="97"/>
      <c r="U255" s="97"/>
      <c r="V255" s="97"/>
      <c r="W255" s="97"/>
      <c r="AF255"/>
      <c r="AG255"/>
      <c r="AH255"/>
    </row>
    <row r="256" spans="1:34" x14ac:dyDescent="0.25">
      <c r="A256" s="97"/>
      <c r="B256" s="97"/>
      <c r="C256" s="97"/>
      <c r="D256" s="97"/>
      <c r="E256" s="97"/>
      <c r="F256" s="97"/>
      <c r="G256" s="97"/>
      <c r="H256" s="97"/>
      <c r="I256" s="97"/>
      <c r="J256" s="97"/>
      <c r="K256" s="97"/>
      <c r="L256" s="97"/>
      <c r="N256" s="97"/>
      <c r="O256" s="76"/>
      <c r="R256" s="97"/>
      <c r="S256" s="97"/>
      <c r="T256" s="97"/>
      <c r="U256" s="97"/>
      <c r="V256" s="97"/>
      <c r="W256" s="97"/>
      <c r="AF256"/>
      <c r="AG256"/>
      <c r="AH256"/>
    </row>
    <row r="257" spans="1:34" x14ac:dyDescent="0.25">
      <c r="A257" s="97"/>
      <c r="B257" s="97"/>
      <c r="C257" s="97"/>
      <c r="D257" s="97"/>
      <c r="E257" s="97"/>
      <c r="F257" s="97"/>
      <c r="G257" s="97"/>
      <c r="H257" s="97"/>
      <c r="I257" s="97"/>
      <c r="J257" s="97"/>
      <c r="K257" s="97"/>
      <c r="L257" s="97"/>
      <c r="N257" s="97"/>
      <c r="O257" s="76"/>
      <c r="R257" s="97"/>
      <c r="S257" s="97"/>
      <c r="T257" s="97"/>
      <c r="U257" s="97"/>
      <c r="V257" s="97"/>
      <c r="W257" s="97"/>
      <c r="AF257"/>
      <c r="AG257"/>
      <c r="AH257"/>
    </row>
    <row r="258" spans="1:34" x14ac:dyDescent="0.25">
      <c r="A258" s="97"/>
      <c r="B258" s="97"/>
      <c r="C258" s="97"/>
      <c r="D258" s="97"/>
      <c r="E258" s="97"/>
      <c r="F258" s="97"/>
      <c r="G258" s="97"/>
      <c r="H258" s="97"/>
      <c r="I258" s="97"/>
      <c r="J258" s="97"/>
      <c r="K258" s="97"/>
      <c r="L258" s="97"/>
      <c r="N258" s="97"/>
      <c r="O258" s="76"/>
      <c r="R258" s="97"/>
      <c r="S258" s="97"/>
      <c r="T258" s="97"/>
      <c r="U258" s="97"/>
      <c r="V258" s="97"/>
      <c r="W258" s="97"/>
      <c r="AF258"/>
      <c r="AG258"/>
      <c r="AH258"/>
    </row>
    <row r="259" spans="1:34" x14ac:dyDescent="0.25">
      <c r="A259" s="97"/>
      <c r="B259" s="97"/>
      <c r="C259" s="97"/>
      <c r="D259" s="97"/>
      <c r="E259" s="97"/>
      <c r="F259" s="97"/>
      <c r="G259" s="97"/>
      <c r="H259" s="97"/>
      <c r="I259" s="97"/>
      <c r="J259" s="97"/>
      <c r="K259" s="97"/>
      <c r="L259" s="97"/>
      <c r="N259" s="97"/>
      <c r="O259" s="76"/>
      <c r="R259" s="97"/>
      <c r="S259" s="97"/>
      <c r="T259" s="97"/>
      <c r="U259" s="97"/>
      <c r="V259" s="97"/>
      <c r="W259" s="97"/>
      <c r="AF259"/>
      <c r="AG259"/>
      <c r="AH259"/>
    </row>
    <row r="260" spans="1:34" x14ac:dyDescent="0.25">
      <c r="A260" s="97"/>
      <c r="B260" s="97"/>
      <c r="C260" s="97"/>
      <c r="D260" s="97"/>
      <c r="E260" s="97"/>
      <c r="F260" s="97"/>
      <c r="G260" s="97"/>
      <c r="H260" s="97"/>
      <c r="I260" s="97"/>
      <c r="J260" s="97"/>
      <c r="K260" s="97"/>
      <c r="L260" s="97"/>
      <c r="N260" s="97"/>
      <c r="O260" s="76"/>
      <c r="R260" s="97"/>
      <c r="S260" s="97"/>
      <c r="T260" s="97"/>
      <c r="U260" s="97"/>
      <c r="V260" s="97"/>
      <c r="W260" s="97"/>
      <c r="AF260"/>
      <c r="AG260"/>
      <c r="AH260"/>
    </row>
    <row r="261" spans="1:34" x14ac:dyDescent="0.25">
      <c r="A261" s="97"/>
      <c r="B261" s="97"/>
      <c r="C261" s="97"/>
      <c r="D261" s="97"/>
      <c r="E261" s="97"/>
      <c r="F261" s="97"/>
      <c r="G261" s="97"/>
      <c r="H261" s="97"/>
      <c r="I261" s="97"/>
      <c r="J261" s="97"/>
      <c r="K261" s="97"/>
      <c r="L261" s="97"/>
      <c r="N261" s="97"/>
      <c r="O261" s="76"/>
      <c r="R261" s="97"/>
      <c r="S261" s="97"/>
      <c r="T261" s="97"/>
      <c r="U261" s="97"/>
      <c r="V261" s="97"/>
      <c r="W261" s="97"/>
      <c r="AF261"/>
      <c r="AG261"/>
      <c r="AH261"/>
    </row>
    <row r="262" spans="1:34" x14ac:dyDescent="0.25">
      <c r="A262" s="97"/>
      <c r="B262" s="97"/>
      <c r="C262" s="97"/>
      <c r="D262" s="97"/>
      <c r="E262" s="97"/>
      <c r="F262" s="97"/>
      <c r="G262" s="97"/>
      <c r="H262" s="97"/>
      <c r="I262" s="97"/>
      <c r="J262" s="97"/>
      <c r="K262" s="97"/>
      <c r="L262" s="97"/>
      <c r="N262" s="97"/>
      <c r="O262" s="76"/>
      <c r="R262" s="97"/>
      <c r="S262" s="97"/>
      <c r="T262" s="97"/>
      <c r="U262" s="97"/>
      <c r="V262" s="97"/>
      <c r="W262" s="97"/>
      <c r="AF262"/>
      <c r="AG262"/>
      <c r="AH262"/>
    </row>
    <row r="263" spans="1:34" x14ac:dyDescent="0.25">
      <c r="A263" s="97"/>
      <c r="B263" s="97"/>
      <c r="C263" s="97"/>
      <c r="D263" s="97"/>
      <c r="E263" s="97"/>
      <c r="F263" s="97"/>
      <c r="G263" s="97"/>
      <c r="H263" s="97"/>
      <c r="I263" s="97"/>
      <c r="J263" s="97"/>
      <c r="K263" s="97"/>
      <c r="L263" s="97"/>
      <c r="N263" s="97"/>
      <c r="O263" s="76"/>
      <c r="R263" s="97"/>
      <c r="S263" s="97"/>
      <c r="T263" s="97"/>
      <c r="U263" s="97"/>
      <c r="V263" s="97"/>
      <c r="W263" s="97"/>
      <c r="AF263"/>
      <c r="AG263"/>
      <c r="AH263"/>
    </row>
    <row r="264" spans="1:34" x14ac:dyDescent="0.25">
      <c r="A264" s="97"/>
      <c r="B264" s="97"/>
      <c r="C264" s="97"/>
      <c r="D264" s="97"/>
      <c r="E264" s="97"/>
      <c r="F264" s="97"/>
      <c r="G264" s="97"/>
      <c r="H264" s="97"/>
      <c r="I264" s="97"/>
      <c r="J264" s="97"/>
      <c r="K264" s="97"/>
      <c r="L264" s="97"/>
      <c r="N264" s="97"/>
      <c r="O264" s="76"/>
      <c r="R264" s="97"/>
      <c r="S264" s="97"/>
      <c r="T264" s="97"/>
      <c r="U264" s="97"/>
      <c r="V264" s="97"/>
      <c r="W264" s="97"/>
      <c r="AF264"/>
      <c r="AG264"/>
      <c r="AH264"/>
    </row>
    <row r="265" spans="1:34" x14ac:dyDescent="0.25">
      <c r="A265" s="97"/>
      <c r="B265" s="97"/>
      <c r="C265" s="97"/>
      <c r="D265" s="97"/>
      <c r="E265" s="97"/>
      <c r="F265" s="97"/>
      <c r="G265" s="97"/>
      <c r="H265" s="97"/>
      <c r="I265" s="97"/>
      <c r="J265" s="97"/>
      <c r="K265" s="97"/>
      <c r="L265" s="97"/>
      <c r="N265" s="97"/>
      <c r="O265" s="76"/>
      <c r="R265" s="97"/>
      <c r="S265" s="97"/>
      <c r="T265" s="97"/>
      <c r="U265" s="97"/>
      <c r="V265" s="97"/>
      <c r="W265" s="97"/>
      <c r="AF265"/>
      <c r="AG265"/>
      <c r="AH265"/>
    </row>
    <row r="266" spans="1:34" x14ac:dyDescent="0.25">
      <c r="A266" s="97"/>
      <c r="B266" s="97"/>
      <c r="C266" s="97"/>
      <c r="D266" s="97"/>
      <c r="E266" s="97"/>
      <c r="F266" s="97"/>
      <c r="G266" s="97"/>
      <c r="H266" s="97"/>
      <c r="I266" s="97"/>
      <c r="J266" s="97"/>
      <c r="K266" s="97"/>
      <c r="L266" s="97"/>
      <c r="N266" s="97"/>
      <c r="O266" s="76"/>
      <c r="R266" s="97"/>
      <c r="S266" s="97"/>
      <c r="T266" s="97"/>
      <c r="U266" s="97"/>
      <c r="V266" s="97"/>
      <c r="W266" s="97"/>
      <c r="AF266"/>
      <c r="AG266"/>
      <c r="AH266"/>
    </row>
    <row r="267" spans="1:34" x14ac:dyDescent="0.25">
      <c r="A267" s="97"/>
      <c r="B267" s="97"/>
      <c r="C267" s="97"/>
      <c r="D267" s="97"/>
      <c r="E267" s="97"/>
      <c r="F267" s="97"/>
      <c r="G267" s="97"/>
      <c r="H267" s="97"/>
      <c r="I267" s="97"/>
      <c r="J267" s="97"/>
      <c r="K267" s="97"/>
      <c r="L267" s="97"/>
      <c r="N267" s="97"/>
      <c r="O267" s="76"/>
      <c r="R267" s="97"/>
      <c r="S267" s="97"/>
      <c r="T267" s="97"/>
      <c r="U267" s="97"/>
      <c r="V267" s="97"/>
      <c r="W267" s="97"/>
      <c r="AF267"/>
      <c r="AG267"/>
      <c r="AH267"/>
    </row>
    <row r="268" spans="1:34" x14ac:dyDescent="0.25">
      <c r="A268" s="97"/>
      <c r="B268" s="97"/>
      <c r="C268" s="97"/>
      <c r="D268" s="97"/>
      <c r="E268" s="97"/>
      <c r="F268" s="97"/>
      <c r="G268" s="97"/>
      <c r="H268" s="97"/>
      <c r="I268" s="97"/>
      <c r="J268" s="97"/>
      <c r="K268" s="97"/>
      <c r="L268" s="97"/>
      <c r="N268" s="97"/>
      <c r="O268" s="76"/>
      <c r="R268" s="97"/>
      <c r="S268" s="97"/>
      <c r="T268" s="97"/>
      <c r="U268" s="97"/>
      <c r="V268" s="97"/>
      <c r="W268" s="97"/>
      <c r="AF268"/>
      <c r="AG268"/>
      <c r="AH268"/>
    </row>
    <row r="269" spans="1:34" x14ac:dyDescent="0.25">
      <c r="A269" s="97"/>
      <c r="B269" s="97"/>
      <c r="C269" s="97"/>
      <c r="D269" s="97"/>
      <c r="E269" s="97"/>
      <c r="F269" s="97"/>
      <c r="G269" s="97"/>
      <c r="H269" s="97"/>
      <c r="I269" s="97"/>
      <c r="J269" s="97"/>
      <c r="K269" s="97"/>
      <c r="L269" s="97"/>
      <c r="N269" s="97"/>
      <c r="O269" s="76"/>
      <c r="R269" s="97"/>
      <c r="S269" s="97"/>
      <c r="T269" s="97"/>
      <c r="U269" s="97"/>
      <c r="V269" s="97"/>
      <c r="W269" s="97"/>
      <c r="AF269"/>
      <c r="AG269"/>
      <c r="AH269"/>
    </row>
    <row r="270" spans="1:34" x14ac:dyDescent="0.25">
      <c r="A270" s="97"/>
      <c r="B270" s="97"/>
      <c r="C270" s="97"/>
      <c r="D270" s="97"/>
      <c r="E270" s="97"/>
      <c r="F270" s="97"/>
      <c r="G270" s="97"/>
      <c r="H270" s="97"/>
      <c r="I270" s="97"/>
      <c r="J270" s="97"/>
      <c r="K270" s="97"/>
      <c r="L270" s="97"/>
      <c r="N270" s="97"/>
      <c r="O270" s="76"/>
      <c r="R270" s="97"/>
      <c r="S270" s="97"/>
      <c r="T270" s="97"/>
      <c r="U270" s="97"/>
      <c r="V270" s="97"/>
      <c r="W270" s="97"/>
      <c r="AF270"/>
      <c r="AG270"/>
      <c r="AH270"/>
    </row>
    <row r="271" spans="1:34" x14ac:dyDescent="0.25">
      <c r="A271" s="97"/>
      <c r="B271" s="97"/>
      <c r="C271" s="97"/>
      <c r="D271" s="97"/>
      <c r="E271" s="97"/>
      <c r="F271" s="97"/>
      <c r="G271" s="97"/>
      <c r="H271" s="97"/>
      <c r="I271" s="97"/>
      <c r="J271" s="97"/>
      <c r="K271" s="97"/>
      <c r="L271" s="97"/>
      <c r="N271" s="97"/>
      <c r="O271" s="76"/>
      <c r="R271" s="97"/>
      <c r="S271" s="97"/>
      <c r="T271" s="97"/>
      <c r="U271" s="97"/>
      <c r="V271" s="97"/>
      <c r="W271" s="97"/>
      <c r="AF271"/>
      <c r="AG271"/>
      <c r="AH271"/>
    </row>
    <row r="272" spans="1:34" x14ac:dyDescent="0.25">
      <c r="A272" s="97"/>
      <c r="B272" s="97"/>
      <c r="C272" s="97"/>
      <c r="D272" s="97"/>
      <c r="E272" s="97"/>
      <c r="F272" s="97"/>
      <c r="G272" s="97"/>
      <c r="H272" s="97"/>
      <c r="I272" s="97"/>
      <c r="J272" s="97"/>
      <c r="K272" s="97"/>
      <c r="L272" s="97"/>
      <c r="N272" s="97"/>
      <c r="O272" s="76"/>
      <c r="R272" s="97"/>
      <c r="S272" s="97"/>
      <c r="T272" s="97"/>
      <c r="U272" s="97"/>
      <c r="V272" s="97"/>
      <c r="W272" s="97"/>
      <c r="AF272"/>
      <c r="AG272"/>
      <c r="AH272"/>
    </row>
    <row r="273" spans="1:34" x14ac:dyDescent="0.25">
      <c r="A273" s="97"/>
      <c r="B273" s="97"/>
      <c r="C273" s="97"/>
      <c r="D273" s="97"/>
      <c r="E273" s="97"/>
      <c r="F273" s="97"/>
      <c r="G273" s="97"/>
      <c r="H273" s="97"/>
      <c r="I273" s="97"/>
      <c r="J273" s="97"/>
      <c r="K273" s="97"/>
      <c r="L273" s="97"/>
      <c r="N273" s="97"/>
      <c r="O273" s="76"/>
      <c r="R273" s="97"/>
      <c r="S273" s="97"/>
      <c r="T273" s="97"/>
      <c r="U273" s="97"/>
      <c r="V273" s="97"/>
      <c r="W273" s="97"/>
      <c r="AF273"/>
      <c r="AG273"/>
      <c r="AH273"/>
    </row>
    <row r="274" spans="1:34" x14ac:dyDescent="0.25">
      <c r="A274" s="97"/>
      <c r="B274" s="97"/>
      <c r="C274" s="97"/>
      <c r="D274" s="97"/>
      <c r="E274" s="97"/>
      <c r="F274" s="97"/>
      <c r="G274" s="97"/>
      <c r="H274" s="97"/>
      <c r="I274" s="97"/>
      <c r="J274" s="97"/>
      <c r="K274" s="97"/>
      <c r="L274" s="97"/>
      <c r="N274" s="97"/>
      <c r="O274" s="76"/>
      <c r="R274" s="97"/>
      <c r="S274" s="97"/>
      <c r="T274" s="97"/>
      <c r="U274" s="97"/>
      <c r="V274" s="97"/>
      <c r="W274" s="97"/>
      <c r="AF274"/>
      <c r="AG274"/>
      <c r="AH274"/>
    </row>
    <row r="275" spans="1:34" x14ac:dyDescent="0.25">
      <c r="A275" s="97"/>
      <c r="B275" s="97"/>
      <c r="C275" s="97"/>
      <c r="D275" s="97"/>
      <c r="E275" s="97"/>
      <c r="F275" s="97"/>
      <c r="G275" s="97"/>
      <c r="H275" s="97"/>
      <c r="I275" s="97"/>
      <c r="J275" s="97"/>
      <c r="K275" s="97"/>
      <c r="L275" s="97"/>
      <c r="N275" s="97"/>
      <c r="O275" s="76"/>
      <c r="R275" s="97"/>
      <c r="S275" s="97"/>
      <c r="T275" s="97"/>
      <c r="U275" s="97"/>
      <c r="V275" s="97"/>
      <c r="W275" s="97"/>
      <c r="AF275"/>
      <c r="AG275"/>
      <c r="AH275"/>
    </row>
    <row r="276" spans="1:34" x14ac:dyDescent="0.25">
      <c r="A276" s="97"/>
      <c r="B276" s="97"/>
      <c r="C276" s="97"/>
      <c r="D276" s="97"/>
      <c r="E276" s="97"/>
      <c r="F276" s="97"/>
      <c r="G276" s="97"/>
      <c r="H276" s="97"/>
      <c r="I276" s="97"/>
      <c r="J276" s="97"/>
      <c r="K276" s="97"/>
      <c r="L276" s="97"/>
      <c r="N276" s="97"/>
      <c r="O276" s="76"/>
      <c r="R276" s="97"/>
      <c r="S276" s="97"/>
      <c r="T276" s="97"/>
      <c r="U276" s="97"/>
      <c r="V276" s="97"/>
      <c r="W276" s="97"/>
      <c r="AF276"/>
      <c r="AG276"/>
      <c r="AH276"/>
    </row>
    <row r="277" spans="1:34" x14ac:dyDescent="0.25">
      <c r="A277" s="97"/>
      <c r="B277" s="97"/>
      <c r="C277" s="97"/>
      <c r="D277" s="97"/>
      <c r="E277" s="97"/>
      <c r="F277" s="97"/>
      <c r="G277" s="97"/>
      <c r="H277" s="97"/>
      <c r="I277" s="97"/>
      <c r="J277" s="97"/>
      <c r="K277" s="97"/>
      <c r="L277" s="97"/>
      <c r="N277" s="97"/>
      <c r="O277" s="76"/>
      <c r="R277" s="97"/>
      <c r="S277" s="97"/>
      <c r="T277" s="97"/>
      <c r="U277" s="97"/>
      <c r="V277" s="97"/>
      <c r="W277" s="97"/>
      <c r="AF277"/>
      <c r="AG277"/>
      <c r="AH277"/>
    </row>
    <row r="278" spans="1:34" x14ac:dyDescent="0.25">
      <c r="A278" s="97"/>
      <c r="B278" s="97"/>
      <c r="C278" s="97"/>
      <c r="D278" s="97"/>
      <c r="E278" s="97"/>
      <c r="F278" s="97"/>
      <c r="G278" s="97"/>
      <c r="H278" s="97"/>
      <c r="I278" s="97"/>
      <c r="J278" s="97"/>
      <c r="K278" s="97"/>
      <c r="L278" s="97"/>
      <c r="N278" s="97"/>
      <c r="O278" s="76"/>
      <c r="R278" s="97"/>
      <c r="S278" s="97"/>
      <c r="T278" s="97"/>
      <c r="U278" s="97"/>
      <c r="V278" s="97"/>
      <c r="W278" s="97"/>
      <c r="AF278"/>
      <c r="AG278"/>
      <c r="AH278"/>
    </row>
    <row r="279" spans="1:34" x14ac:dyDescent="0.25">
      <c r="A279" s="97"/>
      <c r="B279" s="97"/>
      <c r="C279" s="97"/>
      <c r="D279" s="97"/>
      <c r="E279" s="97"/>
      <c r="F279" s="97"/>
      <c r="G279" s="97"/>
      <c r="H279" s="97"/>
      <c r="I279" s="97"/>
      <c r="J279" s="97"/>
      <c r="K279" s="97"/>
      <c r="L279" s="97"/>
      <c r="N279" s="97"/>
      <c r="O279" s="76"/>
      <c r="R279" s="97"/>
      <c r="S279" s="97"/>
      <c r="T279" s="97"/>
      <c r="U279" s="97"/>
      <c r="V279" s="97"/>
      <c r="W279" s="97"/>
      <c r="AF279"/>
      <c r="AG279"/>
      <c r="AH279"/>
    </row>
    <row r="280" spans="1:34" x14ac:dyDescent="0.25">
      <c r="A280" s="97"/>
      <c r="B280" s="97"/>
      <c r="C280" s="97"/>
      <c r="D280" s="97"/>
      <c r="E280" s="97"/>
      <c r="F280" s="97"/>
      <c r="G280" s="97"/>
      <c r="H280" s="97"/>
      <c r="I280" s="97"/>
      <c r="J280" s="97"/>
      <c r="K280" s="97"/>
      <c r="L280" s="97"/>
      <c r="N280" s="97"/>
      <c r="O280" s="76"/>
      <c r="R280" s="97"/>
      <c r="S280" s="97"/>
      <c r="T280" s="97"/>
      <c r="U280" s="97"/>
      <c r="V280" s="97"/>
      <c r="W280" s="97"/>
      <c r="AF280"/>
      <c r="AG280"/>
      <c r="AH280"/>
    </row>
    <row r="281" spans="1:34" x14ac:dyDescent="0.25">
      <c r="A281" s="97"/>
      <c r="B281" s="97"/>
      <c r="C281" s="97"/>
      <c r="D281" s="97"/>
      <c r="E281" s="97"/>
      <c r="F281" s="97"/>
      <c r="G281" s="97"/>
      <c r="H281" s="97"/>
      <c r="I281" s="97"/>
      <c r="J281" s="97"/>
      <c r="K281" s="97"/>
      <c r="L281" s="97"/>
      <c r="N281" s="97"/>
      <c r="O281" s="76"/>
      <c r="R281" s="97"/>
      <c r="S281" s="97"/>
      <c r="T281" s="97"/>
      <c r="U281" s="97"/>
      <c r="V281" s="97"/>
      <c r="W281" s="97"/>
      <c r="AF281"/>
      <c r="AG281"/>
      <c r="AH281"/>
    </row>
    <row r="282" spans="1:34" x14ac:dyDescent="0.25">
      <c r="A282" s="97"/>
      <c r="B282" s="97"/>
      <c r="C282" s="97"/>
      <c r="D282" s="97"/>
      <c r="E282" s="97"/>
      <c r="F282" s="97"/>
      <c r="G282" s="97"/>
      <c r="H282" s="97"/>
      <c r="I282" s="97"/>
      <c r="J282" s="97"/>
      <c r="K282" s="97"/>
      <c r="L282" s="97"/>
      <c r="N282" s="97"/>
      <c r="O282" s="76"/>
      <c r="R282" s="97"/>
      <c r="S282" s="97"/>
      <c r="T282" s="97"/>
      <c r="U282" s="97"/>
      <c r="V282" s="97"/>
      <c r="W282" s="97"/>
      <c r="AF282"/>
      <c r="AG282"/>
      <c r="AH282"/>
    </row>
    <row r="283" spans="1:34" x14ac:dyDescent="0.25">
      <c r="A283" s="97"/>
      <c r="B283" s="97"/>
      <c r="C283" s="97"/>
      <c r="D283" s="97"/>
      <c r="E283" s="97"/>
      <c r="F283" s="97"/>
      <c r="G283" s="97"/>
      <c r="H283" s="97"/>
      <c r="I283" s="97"/>
      <c r="J283" s="97"/>
      <c r="K283" s="97"/>
      <c r="L283" s="97"/>
      <c r="N283" s="97"/>
      <c r="O283" s="76"/>
      <c r="R283" s="97"/>
      <c r="S283" s="97"/>
      <c r="T283" s="97"/>
      <c r="U283" s="97"/>
      <c r="V283" s="97"/>
      <c r="W283" s="97"/>
      <c r="AF283"/>
      <c r="AG283"/>
      <c r="AH283"/>
    </row>
    <row r="284" spans="1:34" x14ac:dyDescent="0.25">
      <c r="A284" s="97"/>
      <c r="B284" s="97"/>
      <c r="C284" s="97"/>
      <c r="D284" s="97"/>
      <c r="E284" s="97"/>
      <c r="F284" s="97"/>
      <c r="G284" s="97"/>
      <c r="H284" s="97"/>
      <c r="I284" s="97"/>
      <c r="J284" s="97"/>
      <c r="K284" s="97"/>
      <c r="L284" s="97"/>
      <c r="N284" s="97"/>
      <c r="O284" s="76"/>
      <c r="R284" s="97"/>
      <c r="S284" s="97"/>
      <c r="T284" s="97"/>
      <c r="U284" s="97"/>
      <c r="V284" s="97"/>
      <c r="W284" s="97"/>
      <c r="AF284"/>
      <c r="AG284"/>
      <c r="AH284"/>
    </row>
    <row r="285" spans="1:34" x14ac:dyDescent="0.25">
      <c r="A285" s="97"/>
      <c r="B285" s="97"/>
      <c r="C285" s="97"/>
      <c r="D285" s="97"/>
      <c r="E285" s="97"/>
      <c r="F285" s="97"/>
      <c r="G285" s="97"/>
      <c r="H285" s="97"/>
      <c r="I285" s="97"/>
      <c r="J285" s="97"/>
      <c r="K285" s="97"/>
      <c r="L285" s="97"/>
      <c r="N285" s="97"/>
      <c r="O285" s="76"/>
      <c r="R285" s="97"/>
      <c r="S285" s="97"/>
      <c r="T285" s="97"/>
      <c r="U285" s="97"/>
      <c r="V285" s="97"/>
      <c r="W285" s="97"/>
      <c r="AF285"/>
      <c r="AG285"/>
      <c r="AH285"/>
    </row>
    <row r="286" spans="1:34" x14ac:dyDescent="0.25">
      <c r="A286" s="97"/>
      <c r="B286" s="97"/>
      <c r="C286" s="97"/>
      <c r="D286" s="97"/>
      <c r="E286" s="97"/>
      <c r="F286" s="97"/>
      <c r="G286" s="97"/>
      <c r="H286" s="97"/>
      <c r="I286" s="97"/>
      <c r="J286" s="97"/>
      <c r="K286" s="97"/>
      <c r="L286" s="97"/>
      <c r="N286" s="97"/>
      <c r="O286" s="76"/>
      <c r="R286" s="97"/>
      <c r="S286" s="97"/>
      <c r="T286" s="97"/>
      <c r="U286" s="97"/>
      <c r="V286" s="97"/>
      <c r="W286" s="97"/>
      <c r="AF286"/>
      <c r="AG286"/>
      <c r="AH286"/>
    </row>
    <row r="287" spans="1:34" x14ac:dyDescent="0.25">
      <c r="A287" s="97"/>
      <c r="B287" s="97"/>
      <c r="C287" s="97"/>
      <c r="D287" s="97"/>
      <c r="E287" s="97"/>
      <c r="F287" s="97"/>
      <c r="G287" s="97"/>
      <c r="H287" s="97"/>
      <c r="I287" s="97"/>
      <c r="J287" s="97"/>
      <c r="K287" s="97"/>
      <c r="L287" s="97"/>
      <c r="N287" s="97"/>
      <c r="O287" s="76"/>
      <c r="R287" s="97"/>
      <c r="S287" s="97"/>
      <c r="T287" s="97"/>
      <c r="U287" s="97"/>
      <c r="V287" s="97"/>
      <c r="W287" s="97"/>
      <c r="AF287"/>
      <c r="AG287"/>
      <c r="AH287"/>
    </row>
    <row r="288" spans="1:34" x14ac:dyDescent="0.25">
      <c r="A288" s="97"/>
      <c r="B288" s="97"/>
      <c r="C288" s="97"/>
      <c r="D288" s="97"/>
      <c r="E288" s="97"/>
      <c r="F288" s="97"/>
      <c r="G288" s="97"/>
      <c r="H288" s="97"/>
      <c r="I288" s="97"/>
      <c r="J288" s="97"/>
      <c r="K288" s="97"/>
      <c r="L288" s="97"/>
      <c r="N288" s="97"/>
      <c r="O288" s="76"/>
      <c r="R288" s="97"/>
      <c r="S288" s="97"/>
      <c r="T288" s="97"/>
      <c r="U288" s="97"/>
      <c r="V288" s="97"/>
      <c r="W288" s="97"/>
      <c r="AF288"/>
      <c r="AG288"/>
      <c r="AH288"/>
    </row>
    <row r="289" spans="1:34" x14ac:dyDescent="0.25">
      <c r="A289" s="97"/>
      <c r="B289" s="97"/>
      <c r="C289" s="97"/>
      <c r="D289" s="97"/>
      <c r="E289" s="97"/>
      <c r="F289" s="97"/>
      <c r="G289" s="97"/>
      <c r="H289" s="97"/>
      <c r="I289" s="97"/>
      <c r="J289" s="97"/>
      <c r="K289" s="97"/>
      <c r="L289" s="97"/>
      <c r="N289" s="97"/>
      <c r="O289" s="76"/>
      <c r="R289" s="97"/>
      <c r="S289" s="97"/>
      <c r="T289" s="97"/>
      <c r="U289" s="97"/>
      <c r="V289" s="97"/>
      <c r="W289" s="97"/>
      <c r="AF289"/>
      <c r="AG289"/>
      <c r="AH289"/>
    </row>
    <row r="290" spans="1:34" x14ac:dyDescent="0.25">
      <c r="A290" s="97"/>
      <c r="B290" s="97"/>
      <c r="C290" s="97"/>
      <c r="D290" s="97"/>
      <c r="E290" s="97"/>
      <c r="F290" s="97"/>
      <c r="G290" s="97"/>
      <c r="H290" s="97"/>
      <c r="I290" s="97"/>
      <c r="J290" s="97"/>
      <c r="K290" s="97"/>
      <c r="L290" s="97"/>
      <c r="N290" s="97"/>
      <c r="O290" s="76"/>
      <c r="R290" s="97"/>
      <c r="S290" s="97"/>
      <c r="T290" s="97"/>
      <c r="U290" s="97"/>
      <c r="V290" s="97"/>
      <c r="W290" s="97"/>
      <c r="AF290"/>
      <c r="AG290"/>
      <c r="AH290"/>
    </row>
    <row r="291" spans="1:34" x14ac:dyDescent="0.25">
      <c r="A291" s="97"/>
      <c r="B291" s="97"/>
      <c r="C291" s="97"/>
      <c r="D291" s="97"/>
      <c r="E291" s="97"/>
      <c r="F291" s="97"/>
      <c r="G291" s="97"/>
      <c r="H291" s="97"/>
      <c r="I291" s="97"/>
      <c r="J291" s="97"/>
      <c r="K291" s="97"/>
      <c r="L291" s="97"/>
      <c r="N291" s="97"/>
      <c r="O291" s="76"/>
      <c r="R291" s="97"/>
      <c r="S291" s="97"/>
      <c r="T291" s="97"/>
      <c r="U291" s="97"/>
      <c r="V291" s="97"/>
      <c r="W291" s="97"/>
      <c r="AF291"/>
      <c r="AG291"/>
      <c r="AH291"/>
    </row>
    <row r="292" spans="1:34" x14ac:dyDescent="0.25">
      <c r="A292" s="97"/>
      <c r="B292" s="97"/>
      <c r="C292" s="97"/>
      <c r="D292" s="97"/>
      <c r="E292" s="97"/>
      <c r="F292" s="97"/>
      <c r="G292" s="97"/>
      <c r="H292" s="97"/>
      <c r="I292" s="97"/>
      <c r="J292" s="97"/>
      <c r="K292" s="97"/>
      <c r="L292" s="97"/>
      <c r="N292" s="97"/>
      <c r="O292" s="76"/>
      <c r="R292" s="97"/>
      <c r="S292" s="97"/>
      <c r="T292" s="97"/>
      <c r="U292" s="97"/>
      <c r="V292" s="97"/>
      <c r="W292" s="97"/>
      <c r="AF292"/>
      <c r="AG292"/>
      <c r="AH292"/>
    </row>
    <row r="293" spans="1:34" x14ac:dyDescent="0.25">
      <c r="A293" s="97"/>
      <c r="B293" s="97"/>
      <c r="C293" s="97"/>
      <c r="D293" s="97"/>
      <c r="E293" s="97"/>
      <c r="F293" s="97"/>
      <c r="G293" s="97"/>
      <c r="H293" s="97"/>
      <c r="I293" s="97"/>
      <c r="J293" s="97"/>
      <c r="K293" s="97"/>
      <c r="L293" s="97"/>
      <c r="N293" s="97"/>
      <c r="O293" s="76"/>
      <c r="R293" s="97"/>
      <c r="S293" s="97"/>
      <c r="T293" s="97"/>
      <c r="U293" s="97"/>
      <c r="V293" s="97"/>
      <c r="W293" s="97"/>
      <c r="AF293"/>
      <c r="AG293"/>
      <c r="AH293"/>
    </row>
    <row r="294" spans="1:34" x14ac:dyDescent="0.25">
      <c r="A294" s="97"/>
      <c r="B294" s="97"/>
      <c r="C294" s="97"/>
      <c r="D294" s="97"/>
      <c r="E294" s="97"/>
      <c r="F294" s="97"/>
      <c r="G294" s="97"/>
      <c r="H294" s="97"/>
      <c r="I294" s="97"/>
      <c r="J294" s="97"/>
      <c r="K294" s="97"/>
      <c r="L294" s="97"/>
      <c r="N294" s="97"/>
      <c r="O294" s="76"/>
      <c r="R294" s="97"/>
      <c r="S294" s="97"/>
      <c r="T294" s="97"/>
      <c r="U294" s="97"/>
      <c r="V294" s="97"/>
      <c r="W294" s="97"/>
      <c r="AF294"/>
      <c r="AG294"/>
      <c r="AH294"/>
    </row>
    <row r="295" spans="1:34" x14ac:dyDescent="0.25">
      <c r="A295" s="97"/>
      <c r="B295" s="97"/>
      <c r="C295" s="97"/>
      <c r="D295" s="97"/>
      <c r="E295" s="97"/>
      <c r="F295" s="97"/>
      <c r="G295" s="97"/>
      <c r="H295" s="97"/>
      <c r="I295" s="97"/>
      <c r="J295" s="97"/>
      <c r="K295" s="97"/>
      <c r="L295" s="97"/>
      <c r="N295" s="97"/>
      <c r="O295" s="76"/>
      <c r="R295" s="97"/>
      <c r="S295" s="97"/>
      <c r="T295" s="97"/>
      <c r="U295" s="97"/>
      <c r="V295" s="97"/>
      <c r="W295" s="97"/>
      <c r="AF295"/>
      <c r="AG295"/>
      <c r="AH295"/>
    </row>
    <row r="296" spans="1:34" x14ac:dyDescent="0.25">
      <c r="A296" s="97"/>
      <c r="B296" s="97"/>
      <c r="C296" s="97"/>
      <c r="D296" s="97"/>
      <c r="E296" s="97"/>
      <c r="F296" s="97"/>
      <c r="G296" s="97"/>
      <c r="H296" s="97"/>
      <c r="I296" s="97"/>
      <c r="J296" s="97"/>
      <c r="K296" s="97"/>
      <c r="L296" s="97"/>
      <c r="N296" s="97"/>
      <c r="O296" s="76"/>
      <c r="R296" s="97"/>
      <c r="S296" s="97"/>
      <c r="T296" s="97"/>
      <c r="U296" s="97"/>
      <c r="V296" s="97"/>
      <c r="W296" s="97"/>
      <c r="AF296"/>
      <c r="AG296"/>
      <c r="AH296"/>
    </row>
    <row r="297" spans="1:34" x14ac:dyDescent="0.25">
      <c r="A297" s="97"/>
      <c r="B297" s="97"/>
      <c r="C297" s="97"/>
      <c r="D297" s="97"/>
      <c r="E297" s="97"/>
      <c r="F297" s="97"/>
      <c r="G297" s="97"/>
      <c r="H297" s="97"/>
      <c r="I297" s="97"/>
      <c r="J297" s="97"/>
      <c r="K297" s="97"/>
      <c r="L297" s="97"/>
      <c r="N297" s="97"/>
      <c r="O297" s="76"/>
      <c r="R297" s="97"/>
      <c r="S297" s="97"/>
      <c r="T297" s="97"/>
      <c r="U297" s="97"/>
      <c r="V297" s="97"/>
      <c r="W297" s="97"/>
      <c r="AF297"/>
      <c r="AG297"/>
      <c r="AH297"/>
    </row>
    <row r="298" spans="1:34" x14ac:dyDescent="0.25">
      <c r="A298" s="97"/>
      <c r="B298" s="97"/>
      <c r="C298" s="97"/>
      <c r="D298" s="97"/>
      <c r="E298" s="97"/>
      <c r="F298" s="97"/>
      <c r="G298" s="97"/>
      <c r="H298" s="97"/>
      <c r="I298" s="97"/>
      <c r="J298" s="97"/>
      <c r="K298" s="97"/>
      <c r="L298" s="97"/>
      <c r="N298" s="97"/>
      <c r="O298" s="76"/>
      <c r="R298" s="97"/>
      <c r="S298" s="97"/>
      <c r="T298" s="97"/>
      <c r="U298" s="97"/>
      <c r="V298" s="97"/>
      <c r="W298" s="97"/>
      <c r="AF298"/>
      <c r="AG298"/>
      <c r="AH298"/>
    </row>
    <row r="299" spans="1:34" x14ac:dyDescent="0.25">
      <c r="A299" s="97"/>
      <c r="B299" s="97"/>
      <c r="C299" s="97"/>
      <c r="D299" s="97"/>
      <c r="E299" s="97"/>
      <c r="F299" s="97"/>
      <c r="G299" s="97"/>
      <c r="H299" s="97"/>
      <c r="I299" s="97"/>
      <c r="J299" s="97"/>
      <c r="K299" s="97"/>
      <c r="L299" s="97"/>
      <c r="N299" s="97"/>
      <c r="O299" s="76"/>
      <c r="R299" s="97"/>
      <c r="S299" s="97"/>
      <c r="T299" s="97"/>
      <c r="U299" s="97"/>
      <c r="V299" s="97"/>
      <c r="W299" s="97"/>
      <c r="AF299"/>
      <c r="AG299"/>
      <c r="AH299"/>
    </row>
    <row r="300" spans="1:34" x14ac:dyDescent="0.25">
      <c r="A300" s="97"/>
      <c r="B300" s="97"/>
      <c r="C300" s="97"/>
      <c r="D300" s="97"/>
      <c r="E300" s="97"/>
      <c r="F300" s="97"/>
      <c r="G300" s="97"/>
      <c r="H300" s="97"/>
      <c r="I300" s="97"/>
      <c r="J300" s="97"/>
      <c r="K300" s="97"/>
      <c r="L300" s="97"/>
      <c r="N300" s="97"/>
      <c r="O300" s="76"/>
      <c r="R300" s="97"/>
      <c r="S300" s="97"/>
      <c r="T300" s="97"/>
      <c r="U300" s="97"/>
      <c r="V300" s="97"/>
      <c r="W300" s="97"/>
      <c r="AF300"/>
      <c r="AG300"/>
      <c r="AH300"/>
    </row>
    <row r="301" spans="1:34" x14ac:dyDescent="0.25">
      <c r="A301" s="97"/>
      <c r="B301" s="97"/>
      <c r="C301" s="97"/>
      <c r="D301" s="97"/>
      <c r="E301" s="97"/>
      <c r="F301" s="97"/>
      <c r="G301" s="97"/>
      <c r="H301" s="97"/>
      <c r="I301" s="97"/>
      <c r="J301" s="97"/>
      <c r="K301" s="97"/>
      <c r="L301" s="97"/>
      <c r="N301" s="97"/>
      <c r="O301" s="76"/>
      <c r="R301" s="97"/>
      <c r="S301" s="97"/>
      <c r="T301" s="97"/>
      <c r="U301" s="97"/>
      <c r="V301" s="97"/>
      <c r="W301" s="97"/>
      <c r="AF301"/>
      <c r="AG301"/>
      <c r="AH301"/>
    </row>
    <row r="302" spans="1:34" x14ac:dyDescent="0.25">
      <c r="A302" s="97"/>
      <c r="B302" s="97"/>
      <c r="C302" s="97"/>
      <c r="D302" s="97"/>
      <c r="E302" s="97"/>
      <c r="F302" s="97"/>
      <c r="G302" s="97"/>
      <c r="H302" s="97"/>
      <c r="I302" s="97"/>
      <c r="J302" s="97"/>
      <c r="K302" s="97"/>
      <c r="L302" s="97"/>
      <c r="N302" s="97"/>
      <c r="O302" s="76"/>
      <c r="R302" s="97"/>
      <c r="S302" s="97"/>
      <c r="T302" s="97"/>
      <c r="U302" s="97"/>
      <c r="V302" s="97"/>
      <c r="W302" s="97"/>
      <c r="AF302"/>
      <c r="AG302"/>
      <c r="AH302"/>
    </row>
    <row r="303" spans="1:34" x14ac:dyDescent="0.25">
      <c r="A303" s="97"/>
      <c r="B303" s="97"/>
      <c r="C303" s="97"/>
      <c r="D303" s="97"/>
      <c r="E303" s="97"/>
      <c r="F303" s="97"/>
      <c r="G303" s="97"/>
      <c r="H303" s="97"/>
      <c r="I303" s="97"/>
      <c r="J303" s="97"/>
      <c r="K303" s="97"/>
      <c r="L303" s="97"/>
      <c r="N303" s="97"/>
      <c r="O303" s="76"/>
      <c r="R303" s="97"/>
      <c r="S303" s="97"/>
      <c r="T303" s="97"/>
      <c r="U303" s="97"/>
      <c r="V303" s="97"/>
      <c r="W303" s="97"/>
      <c r="AF303"/>
      <c r="AG303"/>
      <c r="AH303"/>
    </row>
    <row r="304" spans="1:34" x14ac:dyDescent="0.25">
      <c r="A304" s="97"/>
      <c r="B304" s="97"/>
      <c r="C304" s="97"/>
      <c r="D304" s="97"/>
      <c r="E304" s="97"/>
      <c r="F304" s="97"/>
      <c r="G304" s="97"/>
      <c r="H304" s="97"/>
      <c r="I304" s="97"/>
      <c r="J304" s="97"/>
      <c r="K304" s="97"/>
      <c r="L304" s="97"/>
      <c r="N304" s="97"/>
      <c r="O304" s="76"/>
      <c r="R304" s="97"/>
      <c r="S304" s="97"/>
      <c r="T304" s="97"/>
      <c r="U304" s="97"/>
      <c r="V304" s="97"/>
      <c r="W304" s="97"/>
      <c r="AF304"/>
      <c r="AG304"/>
      <c r="AH304"/>
    </row>
    <row r="305" spans="1:34" x14ac:dyDescent="0.25">
      <c r="A305" s="97"/>
      <c r="B305" s="97"/>
      <c r="C305" s="97"/>
      <c r="D305" s="97"/>
      <c r="E305" s="97"/>
      <c r="F305" s="97"/>
      <c r="G305" s="97"/>
      <c r="H305" s="97"/>
      <c r="I305" s="97"/>
      <c r="J305" s="97"/>
      <c r="K305" s="97"/>
      <c r="L305" s="97"/>
      <c r="N305" s="97"/>
      <c r="O305" s="76"/>
      <c r="R305" s="97"/>
      <c r="S305" s="97"/>
      <c r="T305" s="97"/>
      <c r="U305" s="97"/>
      <c r="V305" s="97"/>
      <c r="W305" s="97"/>
      <c r="AF305"/>
      <c r="AG305"/>
      <c r="AH305"/>
    </row>
    <row r="306" spans="1:34" x14ac:dyDescent="0.25">
      <c r="A306" s="97"/>
      <c r="B306" s="97"/>
      <c r="C306" s="97"/>
      <c r="D306" s="97"/>
      <c r="E306" s="97"/>
      <c r="F306" s="97"/>
      <c r="G306" s="97"/>
      <c r="H306" s="97"/>
      <c r="I306" s="97"/>
      <c r="J306" s="97"/>
      <c r="K306" s="97"/>
      <c r="L306" s="97"/>
      <c r="N306" s="97"/>
      <c r="O306" s="76"/>
      <c r="R306" s="97"/>
      <c r="S306" s="97"/>
      <c r="T306" s="97"/>
      <c r="U306" s="97"/>
      <c r="V306" s="97"/>
      <c r="W306" s="97"/>
      <c r="AF306"/>
      <c r="AG306"/>
      <c r="AH306"/>
    </row>
    <row r="307" spans="1:34" x14ac:dyDescent="0.25">
      <c r="A307" s="97"/>
      <c r="B307" s="97"/>
      <c r="C307" s="97"/>
      <c r="D307" s="97"/>
      <c r="E307" s="97"/>
      <c r="F307" s="97"/>
      <c r="G307" s="97"/>
      <c r="H307" s="97"/>
      <c r="I307" s="97"/>
      <c r="J307" s="97"/>
      <c r="K307" s="97"/>
      <c r="L307" s="97"/>
      <c r="N307" s="97"/>
      <c r="O307" s="76"/>
      <c r="R307" s="97"/>
      <c r="S307" s="97"/>
      <c r="T307" s="97"/>
      <c r="U307" s="97"/>
      <c r="V307" s="97"/>
      <c r="W307" s="97"/>
      <c r="AF307"/>
      <c r="AG307"/>
      <c r="AH307"/>
    </row>
    <row r="308" spans="1:34" x14ac:dyDescent="0.25">
      <c r="A308" s="97"/>
      <c r="B308" s="97"/>
      <c r="C308" s="97"/>
      <c r="D308" s="97"/>
      <c r="E308" s="97"/>
      <c r="F308" s="97"/>
      <c r="G308" s="97"/>
      <c r="H308" s="97"/>
      <c r="I308" s="97"/>
      <c r="J308" s="97"/>
      <c r="K308" s="97"/>
      <c r="L308" s="97"/>
      <c r="N308" s="97"/>
      <c r="O308" s="76"/>
      <c r="R308" s="97"/>
      <c r="S308" s="97"/>
      <c r="T308" s="97"/>
      <c r="U308" s="97"/>
      <c r="V308" s="97"/>
      <c r="W308" s="97"/>
      <c r="AF308"/>
      <c r="AG308"/>
      <c r="AH308"/>
    </row>
    <row r="309" spans="1:34" x14ac:dyDescent="0.25">
      <c r="A309" s="97"/>
      <c r="B309" s="97"/>
      <c r="C309" s="97"/>
      <c r="D309" s="97"/>
      <c r="E309" s="97"/>
      <c r="F309" s="97"/>
      <c r="G309" s="97"/>
      <c r="H309" s="97"/>
      <c r="I309" s="97"/>
      <c r="J309" s="97"/>
      <c r="K309" s="97"/>
      <c r="L309" s="97"/>
      <c r="N309" s="97"/>
      <c r="O309" s="76"/>
      <c r="R309" s="97"/>
      <c r="S309" s="97"/>
      <c r="T309" s="97"/>
      <c r="U309" s="97"/>
      <c r="V309" s="97"/>
      <c r="W309" s="97"/>
      <c r="AF309"/>
      <c r="AG309"/>
      <c r="AH309"/>
    </row>
    <row r="310" spans="1:34" x14ac:dyDescent="0.25">
      <c r="A310" s="97"/>
      <c r="B310" s="97"/>
      <c r="C310" s="97"/>
      <c r="D310" s="97"/>
      <c r="E310" s="97"/>
      <c r="F310" s="97"/>
      <c r="G310" s="97"/>
      <c r="H310" s="97"/>
      <c r="I310" s="97"/>
      <c r="J310" s="97"/>
      <c r="K310" s="97"/>
      <c r="L310" s="97"/>
      <c r="N310" s="97"/>
      <c r="O310" s="76"/>
      <c r="R310" s="97"/>
      <c r="S310" s="97"/>
      <c r="T310" s="97"/>
      <c r="U310" s="97"/>
      <c r="V310" s="97"/>
      <c r="W310" s="97"/>
      <c r="AF310"/>
      <c r="AG310"/>
      <c r="AH310"/>
    </row>
    <row r="311" spans="1:34" x14ac:dyDescent="0.25">
      <c r="A311" s="97"/>
      <c r="B311" s="97"/>
      <c r="C311" s="97"/>
      <c r="D311" s="97"/>
      <c r="E311" s="97"/>
      <c r="F311" s="97"/>
      <c r="G311" s="97"/>
      <c r="H311" s="97"/>
      <c r="I311" s="97"/>
      <c r="J311" s="97"/>
      <c r="K311" s="97"/>
      <c r="L311" s="97"/>
      <c r="N311" s="97"/>
      <c r="O311" s="76"/>
      <c r="R311" s="97"/>
      <c r="S311" s="97"/>
      <c r="T311" s="97"/>
      <c r="U311" s="97"/>
      <c r="V311" s="97"/>
      <c r="W311" s="97"/>
      <c r="AF311"/>
      <c r="AG311"/>
      <c r="AH311"/>
    </row>
    <row r="312" spans="1:34" x14ac:dyDescent="0.25">
      <c r="A312" s="97"/>
      <c r="B312" s="97"/>
      <c r="C312" s="97"/>
      <c r="D312" s="97"/>
      <c r="E312" s="97"/>
      <c r="F312" s="97"/>
      <c r="G312" s="97"/>
      <c r="H312" s="97"/>
      <c r="I312" s="97"/>
      <c r="J312" s="97"/>
      <c r="K312" s="97"/>
      <c r="L312" s="97"/>
      <c r="N312" s="97"/>
      <c r="O312" s="76"/>
      <c r="R312" s="97"/>
      <c r="S312" s="97"/>
      <c r="T312" s="97"/>
      <c r="U312" s="97"/>
      <c r="V312" s="97"/>
      <c r="W312" s="97"/>
      <c r="AF312"/>
      <c r="AG312"/>
      <c r="AH312"/>
    </row>
    <row r="313" spans="1:34" x14ac:dyDescent="0.25">
      <c r="A313" s="97"/>
      <c r="B313" s="97"/>
      <c r="C313" s="97"/>
      <c r="D313" s="97"/>
      <c r="E313" s="97"/>
      <c r="F313" s="97"/>
      <c r="G313" s="97"/>
      <c r="H313" s="97"/>
      <c r="I313" s="97"/>
      <c r="J313" s="97"/>
      <c r="K313" s="97"/>
      <c r="L313" s="97"/>
      <c r="N313" s="97"/>
      <c r="O313" s="76"/>
      <c r="R313" s="97"/>
      <c r="S313" s="97"/>
      <c r="T313" s="97"/>
      <c r="U313" s="97"/>
      <c r="V313" s="97"/>
      <c r="W313" s="97"/>
      <c r="AF313"/>
      <c r="AG313"/>
      <c r="AH313"/>
    </row>
    <row r="314" spans="1:34" x14ac:dyDescent="0.25">
      <c r="A314" s="97"/>
      <c r="B314" s="97"/>
      <c r="C314" s="97"/>
      <c r="D314" s="97"/>
      <c r="E314" s="97"/>
      <c r="F314" s="97"/>
      <c r="G314" s="97"/>
      <c r="H314" s="97"/>
      <c r="I314" s="97"/>
      <c r="J314" s="97"/>
      <c r="K314" s="97"/>
      <c r="L314" s="97"/>
      <c r="N314" s="97"/>
      <c r="O314" s="76"/>
      <c r="R314" s="97"/>
      <c r="S314" s="97"/>
      <c r="T314" s="97"/>
      <c r="U314" s="97"/>
      <c r="V314" s="97"/>
      <c r="W314" s="97"/>
      <c r="AF314"/>
      <c r="AG314"/>
      <c r="AH314"/>
    </row>
    <row r="315" spans="1:34" x14ac:dyDescent="0.25">
      <c r="A315" s="97"/>
      <c r="B315" s="97"/>
      <c r="C315" s="97"/>
      <c r="D315" s="97"/>
      <c r="E315" s="97"/>
      <c r="F315" s="97"/>
      <c r="G315" s="97"/>
      <c r="H315" s="97"/>
      <c r="I315" s="97"/>
      <c r="J315" s="97"/>
      <c r="K315" s="97"/>
      <c r="L315" s="97"/>
      <c r="N315" s="97"/>
      <c r="O315" s="76"/>
      <c r="R315" s="97"/>
      <c r="S315" s="97"/>
      <c r="T315" s="97"/>
      <c r="U315" s="97"/>
      <c r="V315" s="97"/>
      <c r="W315" s="97"/>
      <c r="AF315"/>
      <c r="AG315"/>
      <c r="AH315"/>
    </row>
    <row r="316" spans="1:34" x14ac:dyDescent="0.25">
      <c r="A316" s="97"/>
      <c r="B316" s="97"/>
      <c r="C316" s="97"/>
      <c r="D316" s="97"/>
      <c r="E316" s="97"/>
      <c r="F316" s="97"/>
      <c r="G316" s="97"/>
      <c r="H316" s="97"/>
      <c r="I316" s="97"/>
      <c r="J316" s="97"/>
      <c r="K316" s="97"/>
      <c r="L316" s="97"/>
      <c r="N316" s="97"/>
      <c r="O316" s="76"/>
      <c r="R316" s="97"/>
      <c r="S316" s="97"/>
      <c r="T316" s="97"/>
      <c r="U316" s="97"/>
      <c r="V316" s="97"/>
      <c r="W316" s="97"/>
      <c r="AF316"/>
      <c r="AG316"/>
      <c r="AH316"/>
    </row>
    <row r="317" spans="1:34" x14ac:dyDescent="0.25">
      <c r="A317" s="97"/>
      <c r="B317" s="97"/>
      <c r="C317" s="97"/>
      <c r="D317" s="97"/>
      <c r="E317" s="97"/>
      <c r="F317" s="97"/>
      <c r="G317" s="97"/>
      <c r="H317" s="97"/>
      <c r="I317" s="97"/>
      <c r="J317" s="97"/>
      <c r="K317" s="97"/>
      <c r="L317" s="97"/>
      <c r="N317" s="97"/>
      <c r="O317" s="76"/>
      <c r="R317" s="97"/>
      <c r="S317" s="97"/>
      <c r="T317" s="97"/>
      <c r="U317" s="97"/>
      <c r="V317" s="97"/>
      <c r="W317" s="97"/>
      <c r="AF317"/>
      <c r="AG317"/>
      <c r="AH317"/>
    </row>
    <row r="318" spans="1:34" x14ac:dyDescent="0.25">
      <c r="A318" s="97"/>
      <c r="B318" s="97"/>
      <c r="C318" s="97"/>
      <c r="D318" s="97"/>
      <c r="E318" s="97"/>
      <c r="F318" s="97"/>
      <c r="G318" s="97"/>
      <c r="H318" s="97"/>
      <c r="I318" s="97"/>
      <c r="J318" s="97"/>
      <c r="K318" s="97"/>
      <c r="L318" s="97"/>
      <c r="N318" s="97"/>
      <c r="O318" s="76"/>
      <c r="R318" s="97"/>
      <c r="S318" s="97"/>
      <c r="T318" s="97"/>
      <c r="U318" s="97"/>
      <c r="V318" s="97"/>
      <c r="W318" s="97"/>
      <c r="AF318"/>
      <c r="AG318"/>
      <c r="AH318"/>
    </row>
    <row r="319" spans="1:34" x14ac:dyDescent="0.25">
      <c r="A319" s="97"/>
      <c r="B319" s="97"/>
      <c r="C319" s="97"/>
      <c r="D319" s="97"/>
      <c r="E319" s="97"/>
      <c r="F319" s="97"/>
      <c r="G319" s="97"/>
      <c r="H319" s="97"/>
      <c r="I319" s="97"/>
      <c r="J319" s="97"/>
      <c r="K319" s="97"/>
      <c r="L319" s="97"/>
      <c r="N319" s="97"/>
      <c r="O319" s="76"/>
      <c r="R319" s="97"/>
      <c r="S319" s="97"/>
      <c r="T319" s="97"/>
      <c r="U319" s="97"/>
      <c r="V319" s="97"/>
      <c r="W319" s="97"/>
      <c r="AF319"/>
      <c r="AG319"/>
      <c r="AH319"/>
    </row>
    <row r="320" spans="1:34" x14ac:dyDescent="0.25">
      <c r="A320" s="97"/>
      <c r="B320" s="97"/>
      <c r="C320" s="97"/>
      <c r="D320" s="97"/>
      <c r="E320" s="97"/>
      <c r="F320" s="97"/>
      <c r="G320" s="97"/>
      <c r="H320" s="97"/>
      <c r="I320" s="97"/>
      <c r="J320" s="97"/>
      <c r="K320" s="97"/>
      <c r="L320" s="97"/>
      <c r="N320" s="97"/>
      <c r="O320" s="76"/>
      <c r="R320" s="97"/>
      <c r="S320" s="97"/>
      <c r="T320" s="97"/>
      <c r="U320" s="97"/>
      <c r="V320" s="97"/>
      <c r="W320" s="97"/>
      <c r="AF320"/>
      <c r="AG320"/>
      <c r="AH320"/>
    </row>
    <row r="321" spans="1:34" x14ac:dyDescent="0.25">
      <c r="A321" s="97"/>
      <c r="B321" s="97"/>
      <c r="C321" s="97"/>
      <c r="D321" s="97"/>
      <c r="E321" s="97"/>
      <c r="F321" s="97"/>
      <c r="G321" s="97"/>
      <c r="H321" s="97"/>
      <c r="I321" s="97"/>
      <c r="J321" s="97"/>
      <c r="K321" s="97"/>
      <c r="L321" s="97"/>
      <c r="N321" s="97"/>
      <c r="O321" s="76"/>
      <c r="R321" s="97"/>
      <c r="S321" s="97"/>
      <c r="T321" s="97"/>
      <c r="U321" s="97"/>
      <c r="V321" s="97"/>
      <c r="W321" s="97"/>
      <c r="AF321"/>
      <c r="AG321"/>
      <c r="AH321"/>
    </row>
    <row r="322" spans="1:34" x14ac:dyDescent="0.25">
      <c r="A322" s="97"/>
      <c r="B322" s="97"/>
      <c r="C322" s="97"/>
      <c r="D322" s="97"/>
      <c r="E322" s="97"/>
      <c r="F322" s="97"/>
      <c r="G322" s="97"/>
      <c r="H322" s="97"/>
      <c r="I322" s="97"/>
      <c r="J322" s="97"/>
      <c r="K322" s="97"/>
      <c r="L322" s="97"/>
      <c r="N322" s="97"/>
      <c r="O322" s="76"/>
      <c r="R322" s="97"/>
      <c r="S322" s="97"/>
      <c r="T322" s="97"/>
      <c r="U322" s="97"/>
      <c r="V322" s="97"/>
      <c r="W322" s="97"/>
      <c r="AF322"/>
      <c r="AG322"/>
      <c r="AH322"/>
    </row>
    <row r="323" spans="1:34" x14ac:dyDescent="0.25">
      <c r="A323" s="97"/>
      <c r="B323" s="97"/>
      <c r="C323" s="97"/>
      <c r="D323" s="97"/>
      <c r="E323" s="97"/>
      <c r="F323" s="97"/>
      <c r="G323" s="97"/>
      <c r="H323" s="97"/>
      <c r="I323" s="97"/>
      <c r="J323" s="97"/>
      <c r="K323" s="97"/>
      <c r="L323" s="97"/>
      <c r="N323" s="97"/>
      <c r="O323" s="76"/>
      <c r="R323" s="97"/>
      <c r="S323" s="97"/>
      <c r="T323" s="97"/>
      <c r="U323" s="97"/>
      <c r="V323" s="97"/>
      <c r="W323" s="97"/>
      <c r="AF323"/>
      <c r="AG323"/>
      <c r="AH323"/>
    </row>
    <row r="324" spans="1:34" x14ac:dyDescent="0.25">
      <c r="A324" s="97"/>
      <c r="B324" s="97"/>
      <c r="C324" s="97"/>
      <c r="D324" s="97"/>
      <c r="E324" s="97"/>
      <c r="F324" s="97"/>
      <c r="G324" s="97"/>
      <c r="H324" s="97"/>
      <c r="I324" s="97"/>
      <c r="J324" s="97"/>
      <c r="K324" s="97"/>
      <c r="L324" s="97"/>
      <c r="N324" s="97"/>
      <c r="O324" s="76"/>
      <c r="R324" s="97"/>
      <c r="S324" s="97"/>
      <c r="T324" s="97"/>
      <c r="U324" s="97"/>
      <c r="V324" s="97"/>
      <c r="W324" s="97"/>
      <c r="AF324"/>
      <c r="AG324"/>
      <c r="AH324"/>
    </row>
    <row r="325" spans="1:34" x14ac:dyDescent="0.25">
      <c r="A325" s="97"/>
      <c r="B325" s="97"/>
      <c r="C325" s="97"/>
      <c r="D325" s="97"/>
      <c r="E325" s="97"/>
      <c r="F325" s="97"/>
      <c r="G325" s="97"/>
      <c r="H325" s="97"/>
      <c r="I325" s="97"/>
      <c r="J325" s="97"/>
      <c r="K325" s="97"/>
      <c r="L325" s="97"/>
      <c r="N325" s="97"/>
      <c r="O325" s="76"/>
      <c r="R325" s="97"/>
      <c r="S325" s="97"/>
      <c r="T325" s="97"/>
      <c r="U325" s="97"/>
      <c r="V325" s="97"/>
      <c r="W325" s="97"/>
      <c r="AF325"/>
      <c r="AG325"/>
      <c r="AH325"/>
    </row>
    <row r="326" spans="1:34" x14ac:dyDescent="0.25">
      <c r="A326" s="97"/>
      <c r="B326" s="97"/>
      <c r="C326" s="97"/>
      <c r="D326" s="97"/>
      <c r="E326" s="97"/>
      <c r="F326" s="97"/>
      <c r="G326" s="97"/>
      <c r="H326" s="97"/>
      <c r="I326" s="97"/>
      <c r="J326" s="97"/>
      <c r="K326" s="97"/>
      <c r="L326" s="97"/>
      <c r="N326" s="97"/>
      <c r="O326" s="76"/>
      <c r="R326" s="97"/>
      <c r="S326" s="97"/>
      <c r="T326" s="97"/>
      <c r="U326" s="97"/>
      <c r="V326" s="97"/>
      <c r="W326" s="97"/>
      <c r="AF326"/>
      <c r="AG326"/>
      <c r="AH326"/>
    </row>
    <row r="327" spans="1:34" x14ac:dyDescent="0.25">
      <c r="A327" s="97"/>
      <c r="B327" s="97"/>
      <c r="C327" s="97"/>
      <c r="D327" s="97"/>
      <c r="E327" s="97"/>
      <c r="F327" s="97"/>
      <c r="G327" s="97"/>
      <c r="H327" s="97"/>
      <c r="I327" s="97"/>
      <c r="J327" s="97"/>
      <c r="K327" s="97"/>
      <c r="L327" s="97"/>
      <c r="N327" s="97"/>
      <c r="O327" s="76"/>
      <c r="R327" s="97"/>
      <c r="S327" s="97"/>
      <c r="T327" s="97"/>
      <c r="U327" s="97"/>
      <c r="V327" s="97"/>
      <c r="W327" s="97"/>
      <c r="AF327"/>
      <c r="AG327"/>
      <c r="AH327"/>
    </row>
    <row r="328" spans="1:34" x14ac:dyDescent="0.25">
      <c r="A328" s="97"/>
      <c r="B328" s="97"/>
      <c r="C328" s="97"/>
      <c r="D328" s="97"/>
      <c r="E328" s="97"/>
      <c r="F328" s="97"/>
      <c r="G328" s="97"/>
      <c r="H328" s="97"/>
      <c r="I328" s="97"/>
      <c r="J328" s="97"/>
      <c r="K328" s="97"/>
      <c r="L328" s="97"/>
      <c r="N328" s="97"/>
      <c r="O328" s="76"/>
      <c r="R328" s="97"/>
      <c r="S328" s="97"/>
      <c r="T328" s="97"/>
      <c r="U328" s="97"/>
      <c r="V328" s="97"/>
      <c r="W328" s="97"/>
      <c r="AF328"/>
      <c r="AG328"/>
      <c r="AH328"/>
    </row>
    <row r="329" spans="1:34" x14ac:dyDescent="0.25">
      <c r="A329" s="97"/>
      <c r="B329" s="97"/>
      <c r="C329" s="97"/>
      <c r="D329" s="97"/>
      <c r="E329" s="97"/>
      <c r="F329" s="97"/>
      <c r="G329" s="97"/>
      <c r="H329" s="97"/>
      <c r="I329" s="97"/>
      <c r="J329" s="97"/>
      <c r="K329" s="97"/>
      <c r="L329" s="97"/>
      <c r="N329" s="97"/>
      <c r="O329" s="76"/>
      <c r="R329" s="97"/>
      <c r="S329" s="97"/>
      <c r="T329" s="97"/>
      <c r="U329" s="97"/>
      <c r="V329" s="97"/>
      <c r="W329" s="97"/>
      <c r="AF329"/>
      <c r="AG329"/>
      <c r="AH329"/>
    </row>
    <row r="330" spans="1:34" x14ac:dyDescent="0.25">
      <c r="A330" s="97"/>
      <c r="B330" s="97"/>
      <c r="C330" s="97"/>
      <c r="D330" s="97"/>
      <c r="E330" s="97"/>
      <c r="F330" s="97"/>
      <c r="G330" s="97"/>
      <c r="H330" s="97"/>
      <c r="I330" s="97"/>
      <c r="J330" s="97"/>
      <c r="K330" s="97"/>
      <c r="L330" s="97"/>
      <c r="N330" s="97"/>
      <c r="O330" s="76"/>
      <c r="R330" s="97"/>
      <c r="S330" s="97"/>
      <c r="T330" s="97"/>
      <c r="U330" s="97"/>
      <c r="V330" s="97"/>
      <c r="W330" s="97"/>
      <c r="AF330"/>
      <c r="AG330"/>
      <c r="AH330"/>
    </row>
    <row r="331" spans="1:34" x14ac:dyDescent="0.25">
      <c r="A331" s="97"/>
      <c r="B331" s="97"/>
      <c r="C331" s="97"/>
      <c r="D331" s="97"/>
      <c r="E331" s="97"/>
      <c r="F331" s="97"/>
      <c r="G331" s="97"/>
      <c r="H331" s="97"/>
      <c r="I331" s="97"/>
      <c r="J331" s="97"/>
      <c r="K331" s="97"/>
      <c r="L331" s="97"/>
      <c r="N331" s="97"/>
      <c r="O331" s="76"/>
      <c r="R331" s="97"/>
      <c r="S331" s="97"/>
      <c r="T331" s="97"/>
      <c r="U331" s="97"/>
      <c r="V331" s="97"/>
      <c r="W331" s="97"/>
      <c r="AF331"/>
      <c r="AG331"/>
      <c r="AH331"/>
    </row>
    <row r="332" spans="1:34" x14ac:dyDescent="0.25">
      <c r="A332" s="97"/>
      <c r="B332" s="97"/>
      <c r="C332" s="97"/>
      <c r="D332" s="97"/>
      <c r="E332" s="97"/>
      <c r="F332" s="97"/>
      <c r="G332" s="97"/>
      <c r="H332" s="97"/>
      <c r="I332" s="97"/>
      <c r="J332" s="97"/>
      <c r="K332" s="97"/>
      <c r="L332" s="97"/>
      <c r="N332" s="97"/>
      <c r="O332" s="76"/>
      <c r="R332" s="97"/>
      <c r="S332" s="97"/>
      <c r="T332" s="97"/>
      <c r="U332" s="97"/>
      <c r="V332" s="97"/>
      <c r="W332" s="97"/>
      <c r="AF332"/>
      <c r="AG332"/>
      <c r="AH332"/>
    </row>
    <row r="333" spans="1:34" x14ac:dyDescent="0.25">
      <c r="A333" s="97"/>
      <c r="B333" s="97"/>
      <c r="C333" s="97"/>
      <c r="D333" s="97"/>
      <c r="E333" s="97"/>
      <c r="F333" s="97"/>
      <c r="G333" s="97"/>
      <c r="H333" s="97"/>
      <c r="I333" s="97"/>
      <c r="J333" s="97"/>
      <c r="K333" s="97"/>
      <c r="L333" s="97"/>
      <c r="N333" s="97"/>
      <c r="O333" s="76"/>
      <c r="R333" s="97"/>
      <c r="S333" s="97"/>
      <c r="T333" s="97"/>
      <c r="U333" s="97"/>
      <c r="V333" s="97"/>
      <c r="W333" s="97"/>
      <c r="AF333"/>
      <c r="AG333"/>
      <c r="AH333"/>
    </row>
    <row r="334" spans="1:34" x14ac:dyDescent="0.25">
      <c r="A334" s="97"/>
      <c r="B334" s="97"/>
      <c r="C334" s="97"/>
      <c r="D334" s="97"/>
      <c r="E334" s="97"/>
      <c r="F334" s="97"/>
      <c r="G334" s="97"/>
      <c r="H334" s="97"/>
      <c r="I334" s="97"/>
      <c r="J334" s="97"/>
      <c r="K334" s="97"/>
      <c r="L334" s="97"/>
      <c r="N334" s="97"/>
      <c r="O334" s="76"/>
      <c r="R334" s="97"/>
      <c r="S334" s="97"/>
      <c r="T334" s="97"/>
      <c r="U334" s="97"/>
      <c r="V334" s="97"/>
      <c r="W334" s="97"/>
      <c r="AF334"/>
      <c r="AG334"/>
      <c r="AH334"/>
    </row>
    <row r="335" spans="1:34" x14ac:dyDescent="0.25">
      <c r="A335" s="97"/>
      <c r="B335" s="97"/>
      <c r="C335" s="97"/>
      <c r="D335" s="97"/>
      <c r="E335" s="97"/>
      <c r="F335" s="97"/>
      <c r="G335" s="97"/>
      <c r="H335" s="97"/>
      <c r="I335" s="97"/>
      <c r="J335" s="97"/>
      <c r="K335" s="97"/>
      <c r="L335" s="97"/>
      <c r="N335" s="97"/>
      <c r="O335" s="76"/>
      <c r="R335" s="97"/>
      <c r="S335" s="97"/>
      <c r="T335" s="97"/>
      <c r="U335" s="97"/>
      <c r="V335" s="97"/>
      <c r="W335" s="97"/>
      <c r="AF335"/>
      <c r="AG335"/>
      <c r="AH335"/>
    </row>
    <row r="336" spans="1:34" x14ac:dyDescent="0.25">
      <c r="A336" s="97"/>
      <c r="B336" s="97"/>
      <c r="C336" s="97"/>
      <c r="D336" s="97"/>
      <c r="E336" s="97"/>
      <c r="F336" s="97"/>
      <c r="G336" s="97"/>
      <c r="H336" s="97"/>
      <c r="I336" s="97"/>
      <c r="J336" s="97"/>
      <c r="K336" s="97"/>
      <c r="L336" s="97"/>
      <c r="N336" s="97"/>
      <c r="O336" s="76"/>
      <c r="R336" s="97"/>
      <c r="S336" s="97"/>
      <c r="T336" s="97"/>
      <c r="U336" s="97"/>
      <c r="V336" s="97"/>
      <c r="W336" s="97"/>
      <c r="AF336"/>
      <c r="AG336"/>
      <c r="AH336"/>
    </row>
    <row r="337" spans="1:34" x14ac:dyDescent="0.25">
      <c r="A337" s="97"/>
      <c r="B337" s="97"/>
      <c r="C337" s="97"/>
      <c r="D337" s="97"/>
      <c r="E337" s="97"/>
      <c r="F337" s="97"/>
      <c r="G337" s="97"/>
      <c r="H337" s="97"/>
      <c r="I337" s="97"/>
      <c r="J337" s="97"/>
      <c r="K337" s="97"/>
      <c r="L337" s="97"/>
      <c r="N337" s="97"/>
      <c r="O337" s="76"/>
      <c r="R337" s="97"/>
      <c r="S337" s="97"/>
      <c r="T337" s="97"/>
      <c r="U337" s="97"/>
      <c r="V337" s="97"/>
      <c r="W337" s="97"/>
      <c r="AF337"/>
      <c r="AG337"/>
      <c r="AH337"/>
    </row>
    <row r="338" spans="1:34" x14ac:dyDescent="0.25">
      <c r="A338" s="97"/>
      <c r="B338" s="97"/>
      <c r="C338" s="97"/>
      <c r="D338" s="97"/>
      <c r="E338" s="97"/>
      <c r="F338" s="97"/>
      <c r="G338" s="97"/>
      <c r="H338" s="97"/>
      <c r="I338" s="97"/>
      <c r="J338" s="97"/>
      <c r="K338" s="97"/>
      <c r="L338" s="97"/>
      <c r="N338" s="97"/>
      <c r="O338" s="76"/>
      <c r="R338" s="97"/>
      <c r="S338" s="97"/>
      <c r="T338" s="97"/>
      <c r="U338" s="97"/>
      <c r="V338" s="97"/>
      <c r="W338" s="97"/>
      <c r="AF338"/>
      <c r="AG338"/>
      <c r="AH338"/>
    </row>
    <row r="339" spans="1:34" x14ac:dyDescent="0.25">
      <c r="A339" s="97"/>
      <c r="B339" s="97"/>
      <c r="C339" s="97"/>
      <c r="D339" s="97"/>
      <c r="E339" s="97"/>
      <c r="F339" s="97"/>
      <c r="G339" s="97"/>
      <c r="H339" s="97"/>
      <c r="I339" s="97"/>
      <c r="J339" s="97"/>
      <c r="K339" s="97"/>
      <c r="L339" s="97"/>
      <c r="N339" s="97"/>
      <c r="O339" s="76"/>
      <c r="R339" s="97"/>
      <c r="S339" s="97"/>
      <c r="T339" s="97"/>
      <c r="U339" s="97"/>
      <c r="V339" s="97"/>
      <c r="W339" s="97"/>
      <c r="AF339"/>
      <c r="AG339"/>
      <c r="AH339"/>
    </row>
    <row r="340" spans="1:34" x14ac:dyDescent="0.25">
      <c r="A340" s="97"/>
      <c r="B340" s="97"/>
      <c r="C340" s="97"/>
      <c r="D340" s="97"/>
      <c r="E340" s="97"/>
      <c r="F340" s="97"/>
      <c r="G340" s="97"/>
      <c r="H340" s="97"/>
      <c r="I340" s="97"/>
      <c r="J340" s="97"/>
      <c r="K340" s="97"/>
      <c r="L340" s="97"/>
      <c r="N340" s="97"/>
      <c r="O340" s="76"/>
      <c r="R340" s="97"/>
      <c r="S340" s="97"/>
      <c r="T340" s="97"/>
      <c r="U340" s="97"/>
      <c r="V340" s="97"/>
      <c r="W340" s="97"/>
      <c r="AF340"/>
      <c r="AG340"/>
      <c r="AH340"/>
    </row>
    <row r="341" spans="1:34" x14ac:dyDescent="0.25">
      <c r="A341" s="97"/>
      <c r="B341" s="97"/>
      <c r="C341" s="97"/>
      <c r="D341" s="97"/>
      <c r="E341" s="97"/>
      <c r="F341" s="97"/>
      <c r="G341" s="97"/>
      <c r="H341" s="97"/>
      <c r="I341" s="97"/>
      <c r="J341" s="97"/>
      <c r="K341" s="97"/>
      <c r="L341" s="97"/>
      <c r="N341" s="97"/>
      <c r="O341" s="76"/>
      <c r="R341" s="97"/>
      <c r="S341" s="97"/>
      <c r="T341" s="97"/>
      <c r="U341" s="97"/>
      <c r="V341" s="97"/>
      <c r="W341" s="97"/>
      <c r="AF341"/>
      <c r="AG341"/>
      <c r="AH341"/>
    </row>
    <row r="342" spans="1:34" x14ac:dyDescent="0.25">
      <c r="A342" s="97"/>
      <c r="B342" s="97"/>
      <c r="C342" s="97"/>
      <c r="D342" s="97"/>
      <c r="E342" s="97"/>
      <c r="F342" s="97"/>
      <c r="G342" s="97"/>
      <c r="H342" s="97"/>
      <c r="I342" s="97"/>
      <c r="J342" s="97"/>
      <c r="K342" s="97"/>
      <c r="L342" s="97"/>
      <c r="N342" s="97"/>
      <c r="O342" s="76"/>
      <c r="R342" s="97"/>
      <c r="S342" s="97"/>
      <c r="T342" s="97"/>
      <c r="U342" s="97"/>
      <c r="V342" s="97"/>
      <c r="W342" s="97"/>
      <c r="AF342"/>
      <c r="AG342"/>
      <c r="AH342"/>
    </row>
    <row r="343" spans="1:34" x14ac:dyDescent="0.25">
      <c r="A343" s="97"/>
      <c r="B343" s="97"/>
      <c r="C343" s="97"/>
      <c r="D343" s="97"/>
      <c r="E343" s="97"/>
      <c r="F343" s="97"/>
      <c r="G343" s="97"/>
      <c r="H343" s="97"/>
      <c r="I343" s="97"/>
      <c r="J343" s="97"/>
      <c r="K343" s="97"/>
      <c r="L343" s="97"/>
      <c r="N343" s="97"/>
      <c r="O343" s="76"/>
      <c r="R343" s="97"/>
      <c r="S343" s="97"/>
      <c r="T343" s="97"/>
      <c r="U343" s="97"/>
      <c r="V343" s="97"/>
      <c r="W343" s="97"/>
      <c r="AF343"/>
      <c r="AG343"/>
      <c r="AH343"/>
    </row>
    <row r="344" spans="1:34" x14ac:dyDescent="0.25">
      <c r="A344" s="97"/>
      <c r="B344" s="97"/>
      <c r="C344" s="97"/>
      <c r="D344" s="97"/>
      <c r="E344" s="97"/>
      <c r="F344" s="97"/>
      <c r="G344" s="97"/>
      <c r="H344" s="97"/>
      <c r="I344" s="97"/>
      <c r="J344" s="97"/>
      <c r="K344" s="97"/>
      <c r="L344" s="97"/>
      <c r="N344" s="97"/>
      <c r="O344" s="76"/>
      <c r="R344" s="97"/>
      <c r="S344" s="97"/>
      <c r="T344" s="97"/>
      <c r="U344" s="97"/>
      <c r="V344" s="97"/>
      <c r="W344" s="97"/>
      <c r="AF344"/>
      <c r="AG344"/>
      <c r="AH344"/>
    </row>
    <row r="345" spans="1:34" x14ac:dyDescent="0.25">
      <c r="A345" s="97"/>
      <c r="B345" s="97"/>
      <c r="C345" s="97"/>
      <c r="D345" s="97"/>
      <c r="E345" s="97"/>
      <c r="F345" s="97"/>
      <c r="G345" s="97"/>
      <c r="H345" s="97"/>
      <c r="I345" s="97"/>
      <c r="J345" s="97"/>
      <c r="K345" s="97"/>
      <c r="L345" s="97"/>
      <c r="N345" s="97"/>
      <c r="O345" s="76"/>
      <c r="R345" s="97"/>
      <c r="S345" s="97"/>
      <c r="T345" s="97"/>
      <c r="U345" s="97"/>
      <c r="V345" s="97"/>
      <c r="W345" s="97"/>
      <c r="AF345"/>
      <c r="AG345"/>
      <c r="AH345"/>
    </row>
    <row r="346" spans="1:34" x14ac:dyDescent="0.25">
      <c r="A346" s="97"/>
      <c r="B346" s="97"/>
      <c r="C346" s="97"/>
      <c r="D346" s="97"/>
      <c r="E346" s="97"/>
      <c r="F346" s="97"/>
      <c r="G346" s="97"/>
      <c r="H346" s="97"/>
      <c r="I346" s="97"/>
      <c r="J346" s="97"/>
      <c r="K346" s="97"/>
      <c r="L346" s="97"/>
      <c r="N346" s="97"/>
      <c r="O346" s="76"/>
      <c r="R346" s="97"/>
      <c r="S346" s="97"/>
      <c r="T346" s="97"/>
      <c r="U346" s="97"/>
      <c r="V346" s="97"/>
      <c r="W346" s="97"/>
      <c r="AF346"/>
      <c r="AG346"/>
      <c r="AH346"/>
    </row>
    <row r="347" spans="1:34" x14ac:dyDescent="0.25">
      <c r="A347" s="97"/>
      <c r="B347" s="97"/>
      <c r="C347" s="97"/>
      <c r="D347" s="97"/>
      <c r="E347" s="97"/>
      <c r="F347" s="97"/>
      <c r="G347" s="97"/>
      <c r="H347" s="97"/>
      <c r="I347" s="97"/>
      <c r="J347" s="97"/>
      <c r="K347" s="97"/>
      <c r="L347" s="97"/>
      <c r="N347" s="97"/>
      <c r="O347" s="76"/>
      <c r="R347" s="97"/>
      <c r="S347" s="97"/>
      <c r="T347" s="97"/>
      <c r="U347" s="97"/>
      <c r="V347" s="97"/>
      <c r="W347" s="97"/>
      <c r="AF347"/>
      <c r="AG347"/>
      <c r="AH347"/>
    </row>
    <row r="348" spans="1:34" x14ac:dyDescent="0.25">
      <c r="A348" s="97"/>
      <c r="B348" s="97"/>
      <c r="C348" s="97"/>
      <c r="D348" s="97"/>
      <c r="E348" s="97"/>
      <c r="F348" s="97"/>
      <c r="G348" s="97"/>
      <c r="H348" s="97"/>
      <c r="I348" s="97"/>
      <c r="J348" s="97"/>
      <c r="K348" s="97"/>
      <c r="L348" s="97"/>
      <c r="N348" s="97"/>
      <c r="O348" s="76"/>
      <c r="R348" s="97"/>
      <c r="S348" s="97"/>
      <c r="T348" s="97"/>
      <c r="U348" s="97"/>
      <c r="V348" s="97"/>
      <c r="W348" s="97"/>
      <c r="AF348"/>
      <c r="AG348"/>
      <c r="AH348"/>
    </row>
    <row r="349" spans="1:34" x14ac:dyDescent="0.25">
      <c r="A349" s="97"/>
      <c r="B349" s="97"/>
      <c r="C349" s="97"/>
      <c r="D349" s="97"/>
      <c r="E349" s="97"/>
      <c r="F349" s="97"/>
      <c r="G349" s="97"/>
      <c r="H349" s="97"/>
      <c r="I349" s="97"/>
      <c r="J349" s="97"/>
      <c r="K349" s="97"/>
      <c r="L349" s="97"/>
      <c r="N349" s="97"/>
      <c r="O349" s="76"/>
      <c r="R349" s="97"/>
      <c r="S349" s="97"/>
      <c r="T349" s="97"/>
      <c r="U349" s="97"/>
      <c r="V349" s="97"/>
      <c r="W349" s="97"/>
      <c r="AF349"/>
      <c r="AG349"/>
      <c r="AH349"/>
    </row>
    <row r="350" spans="1:34" x14ac:dyDescent="0.25">
      <c r="A350" s="97"/>
      <c r="B350" s="97"/>
      <c r="C350" s="97"/>
      <c r="D350" s="97"/>
      <c r="E350" s="97"/>
      <c r="F350" s="97"/>
      <c r="G350" s="97"/>
      <c r="H350" s="97"/>
      <c r="I350" s="97"/>
      <c r="J350" s="97"/>
      <c r="K350" s="97"/>
      <c r="L350" s="97"/>
      <c r="N350" s="97"/>
      <c r="O350" s="76"/>
      <c r="R350" s="97"/>
      <c r="S350" s="97"/>
      <c r="T350" s="97"/>
      <c r="U350" s="97"/>
      <c r="V350" s="97"/>
      <c r="W350" s="97"/>
      <c r="AF350"/>
      <c r="AG350"/>
      <c r="AH350"/>
    </row>
    <row r="351" spans="1:34" x14ac:dyDescent="0.25">
      <c r="A351" s="97"/>
      <c r="B351" s="97"/>
      <c r="C351" s="97"/>
      <c r="D351" s="97"/>
      <c r="E351" s="97"/>
      <c r="F351" s="97"/>
      <c r="G351" s="97"/>
      <c r="H351" s="97"/>
      <c r="I351" s="97"/>
      <c r="J351" s="97"/>
      <c r="K351" s="97"/>
      <c r="L351" s="97"/>
      <c r="N351" s="97"/>
      <c r="O351" s="76"/>
      <c r="R351" s="97"/>
      <c r="S351" s="97"/>
      <c r="T351" s="97"/>
      <c r="U351" s="97"/>
      <c r="V351" s="97"/>
      <c r="W351" s="97"/>
      <c r="AF351"/>
      <c r="AG351"/>
      <c r="AH351"/>
    </row>
    <row r="352" spans="1:34" x14ac:dyDescent="0.25">
      <c r="A352" s="97"/>
      <c r="B352" s="97"/>
      <c r="C352" s="97"/>
      <c r="D352" s="97"/>
      <c r="E352" s="97"/>
      <c r="F352" s="97"/>
      <c r="G352" s="97"/>
      <c r="H352" s="97"/>
      <c r="I352" s="97"/>
      <c r="J352" s="97"/>
      <c r="K352" s="97"/>
      <c r="L352" s="97"/>
      <c r="N352" s="97"/>
      <c r="O352" s="76"/>
      <c r="R352" s="97"/>
      <c r="S352" s="97"/>
      <c r="T352" s="97"/>
      <c r="U352" s="97"/>
      <c r="V352" s="97"/>
      <c r="W352" s="97"/>
      <c r="AF352"/>
      <c r="AG352"/>
      <c r="AH352"/>
    </row>
    <row r="353" spans="1:34" x14ac:dyDescent="0.25">
      <c r="A353" s="97"/>
      <c r="B353" s="97"/>
      <c r="C353" s="97"/>
      <c r="D353" s="97"/>
      <c r="E353" s="97"/>
      <c r="F353" s="97"/>
      <c r="G353" s="97"/>
      <c r="H353" s="97"/>
      <c r="I353" s="97"/>
      <c r="J353" s="97"/>
      <c r="K353" s="97"/>
      <c r="L353" s="97"/>
      <c r="N353" s="97"/>
      <c r="O353" s="76"/>
      <c r="R353" s="97"/>
      <c r="S353" s="97"/>
      <c r="T353" s="97"/>
      <c r="U353" s="97"/>
      <c r="V353" s="97"/>
      <c r="W353" s="97"/>
      <c r="AF353"/>
      <c r="AG353"/>
      <c r="AH353"/>
    </row>
    <row r="354" spans="1:34" x14ac:dyDescent="0.25">
      <c r="A354" s="97"/>
      <c r="B354" s="97"/>
      <c r="C354" s="97"/>
      <c r="D354" s="97"/>
      <c r="E354" s="97"/>
      <c r="F354" s="97"/>
      <c r="G354" s="97"/>
      <c r="H354" s="97"/>
      <c r="I354" s="97"/>
      <c r="J354" s="97"/>
      <c r="K354" s="97"/>
      <c r="L354" s="97"/>
      <c r="N354" s="97"/>
      <c r="O354" s="76"/>
      <c r="R354" s="97"/>
      <c r="S354" s="97"/>
      <c r="T354" s="97"/>
      <c r="U354" s="97"/>
      <c r="V354" s="97"/>
      <c r="W354" s="97"/>
      <c r="AF354"/>
      <c r="AG354"/>
      <c r="AH354"/>
    </row>
    <row r="355" spans="1:34" x14ac:dyDescent="0.25">
      <c r="A355" s="97"/>
      <c r="B355" s="97"/>
      <c r="C355" s="97"/>
      <c r="D355" s="97"/>
      <c r="E355" s="97"/>
      <c r="F355" s="97"/>
      <c r="G355" s="97"/>
      <c r="H355" s="97"/>
      <c r="I355" s="97"/>
      <c r="J355" s="97"/>
      <c r="K355" s="97"/>
      <c r="L355" s="97"/>
      <c r="N355" s="97"/>
      <c r="O355" s="76"/>
      <c r="R355" s="97"/>
      <c r="S355" s="97"/>
      <c r="T355" s="97"/>
      <c r="U355" s="97"/>
      <c r="V355" s="97"/>
      <c r="W355" s="97"/>
      <c r="AF355"/>
      <c r="AG355"/>
      <c r="AH355"/>
    </row>
    <row r="356" spans="1:34" x14ac:dyDescent="0.25">
      <c r="A356" s="97"/>
      <c r="B356" s="97"/>
      <c r="C356" s="97"/>
      <c r="D356" s="97"/>
      <c r="E356" s="97"/>
      <c r="F356" s="97"/>
      <c r="G356" s="97"/>
      <c r="H356" s="97"/>
      <c r="I356" s="97"/>
      <c r="J356" s="97"/>
      <c r="K356" s="97"/>
      <c r="L356" s="97"/>
      <c r="N356" s="97"/>
      <c r="O356" s="76"/>
      <c r="R356" s="97"/>
      <c r="S356" s="97"/>
      <c r="T356" s="97"/>
      <c r="U356" s="97"/>
      <c r="V356" s="97"/>
      <c r="W356" s="97"/>
      <c r="AF356"/>
      <c r="AG356"/>
      <c r="AH356"/>
    </row>
    <row r="357" spans="1:34" x14ac:dyDescent="0.25">
      <c r="A357" s="97"/>
      <c r="B357" s="97"/>
      <c r="C357" s="97"/>
      <c r="D357" s="97"/>
      <c r="E357" s="97"/>
      <c r="F357" s="97"/>
      <c r="G357" s="97"/>
      <c r="H357" s="97"/>
      <c r="I357" s="97"/>
      <c r="J357" s="97"/>
      <c r="K357" s="97"/>
      <c r="L357" s="97"/>
      <c r="N357" s="97"/>
      <c r="O357" s="76"/>
      <c r="R357" s="97"/>
      <c r="S357" s="97"/>
      <c r="T357" s="97"/>
      <c r="U357" s="97"/>
      <c r="V357" s="97"/>
      <c r="W357" s="97"/>
      <c r="AF357"/>
      <c r="AG357"/>
      <c r="AH357"/>
    </row>
    <row r="358" spans="1:34" x14ac:dyDescent="0.25">
      <c r="A358" s="97"/>
      <c r="B358" s="97"/>
      <c r="C358" s="97"/>
      <c r="D358" s="97"/>
      <c r="E358" s="97"/>
      <c r="F358" s="97"/>
      <c r="G358" s="97"/>
      <c r="H358" s="97"/>
      <c r="I358" s="97"/>
      <c r="J358" s="97"/>
      <c r="K358" s="97"/>
      <c r="L358" s="97"/>
      <c r="N358" s="97"/>
      <c r="O358" s="76"/>
      <c r="R358" s="97"/>
      <c r="S358" s="97"/>
      <c r="T358" s="97"/>
      <c r="U358" s="97"/>
      <c r="V358" s="97"/>
      <c r="W358" s="97"/>
      <c r="AF358"/>
      <c r="AG358"/>
      <c r="AH358"/>
    </row>
    <row r="359" spans="1:34" x14ac:dyDescent="0.25">
      <c r="A359" s="97"/>
      <c r="B359" s="97"/>
      <c r="C359" s="97"/>
      <c r="D359" s="97"/>
      <c r="E359" s="97"/>
      <c r="F359" s="97"/>
      <c r="G359" s="97"/>
      <c r="H359" s="97"/>
      <c r="I359" s="97"/>
      <c r="J359" s="97"/>
      <c r="K359" s="97"/>
      <c r="L359" s="97"/>
      <c r="N359" s="97"/>
      <c r="O359" s="76"/>
      <c r="R359" s="97"/>
      <c r="S359" s="97"/>
      <c r="T359" s="97"/>
      <c r="U359" s="97"/>
      <c r="V359" s="97"/>
      <c r="W359" s="97"/>
      <c r="AF359"/>
      <c r="AG359"/>
      <c r="AH359"/>
    </row>
    <row r="360" spans="1:34" x14ac:dyDescent="0.25">
      <c r="A360" s="97"/>
      <c r="B360" s="97"/>
      <c r="C360" s="97"/>
      <c r="D360" s="97"/>
      <c r="E360" s="97"/>
      <c r="F360" s="97"/>
      <c r="G360" s="97"/>
      <c r="H360" s="97"/>
      <c r="I360" s="97"/>
      <c r="J360" s="97"/>
      <c r="K360" s="97"/>
      <c r="L360" s="97"/>
      <c r="N360" s="97"/>
      <c r="O360" s="76"/>
      <c r="R360" s="97"/>
      <c r="S360" s="97"/>
      <c r="T360" s="97"/>
      <c r="U360" s="97"/>
      <c r="V360" s="97"/>
      <c r="W360" s="97"/>
      <c r="AF360"/>
      <c r="AG360"/>
      <c r="AH360"/>
    </row>
    <row r="361" spans="1:34" x14ac:dyDescent="0.25">
      <c r="A361" s="97"/>
      <c r="B361" s="97"/>
      <c r="C361" s="97"/>
      <c r="D361" s="97"/>
      <c r="E361" s="97"/>
      <c r="F361" s="97"/>
      <c r="G361" s="97"/>
      <c r="H361" s="97"/>
      <c r="I361" s="97"/>
      <c r="J361" s="97"/>
      <c r="K361" s="97"/>
      <c r="L361" s="97"/>
      <c r="N361" s="97"/>
      <c r="O361" s="76"/>
      <c r="R361" s="97"/>
      <c r="S361" s="97"/>
      <c r="T361" s="97"/>
      <c r="U361" s="97"/>
      <c r="V361" s="97"/>
      <c r="W361" s="97"/>
      <c r="AF361"/>
      <c r="AG361"/>
      <c r="AH361"/>
    </row>
    <row r="362" spans="1:34" x14ac:dyDescent="0.25">
      <c r="A362" s="97"/>
      <c r="B362" s="97"/>
      <c r="C362" s="97"/>
      <c r="D362" s="97"/>
      <c r="E362" s="97"/>
      <c r="F362" s="97"/>
      <c r="G362" s="97"/>
      <c r="H362" s="97"/>
      <c r="I362" s="97"/>
      <c r="J362" s="97"/>
      <c r="K362" s="97"/>
      <c r="L362" s="97"/>
      <c r="N362" s="97"/>
      <c r="O362" s="76"/>
      <c r="R362" s="97"/>
      <c r="S362" s="97"/>
      <c r="T362" s="97"/>
      <c r="U362" s="97"/>
      <c r="V362" s="97"/>
      <c r="W362" s="97"/>
      <c r="AF362"/>
      <c r="AG362"/>
      <c r="AH362"/>
    </row>
    <row r="363" spans="1:34" x14ac:dyDescent="0.25">
      <c r="A363" s="97"/>
      <c r="B363" s="97"/>
      <c r="C363" s="97"/>
      <c r="D363" s="97"/>
      <c r="E363" s="97"/>
      <c r="F363" s="97"/>
      <c r="G363" s="97"/>
      <c r="H363" s="97"/>
      <c r="I363" s="97"/>
      <c r="J363" s="97"/>
      <c r="K363" s="97"/>
      <c r="L363" s="97"/>
      <c r="N363" s="97"/>
      <c r="O363" s="76"/>
      <c r="R363" s="97"/>
      <c r="S363" s="97"/>
      <c r="T363" s="97"/>
      <c r="U363" s="97"/>
      <c r="V363" s="97"/>
      <c r="W363" s="97"/>
      <c r="AF363"/>
      <c r="AG363"/>
      <c r="AH363"/>
    </row>
    <row r="364" spans="1:34" x14ac:dyDescent="0.25">
      <c r="A364" s="97"/>
      <c r="B364" s="97"/>
      <c r="C364" s="97"/>
      <c r="D364" s="97"/>
      <c r="E364" s="97"/>
      <c r="F364" s="97"/>
      <c r="G364" s="97"/>
      <c r="H364" s="97"/>
      <c r="I364" s="97"/>
      <c r="J364" s="97"/>
      <c r="K364" s="97"/>
      <c r="L364" s="97"/>
      <c r="N364" s="97"/>
      <c r="O364" s="76"/>
      <c r="R364" s="97"/>
      <c r="S364" s="97"/>
      <c r="T364" s="97"/>
      <c r="U364" s="97"/>
      <c r="V364" s="97"/>
      <c r="W364" s="97"/>
      <c r="AF364"/>
      <c r="AG364"/>
      <c r="AH364"/>
    </row>
    <row r="365" spans="1:34" x14ac:dyDescent="0.25">
      <c r="A365" s="97"/>
      <c r="B365" s="97"/>
      <c r="C365" s="97"/>
      <c r="D365" s="97"/>
      <c r="E365" s="97"/>
      <c r="F365" s="97"/>
      <c r="G365" s="97"/>
      <c r="H365" s="97"/>
      <c r="I365" s="97"/>
      <c r="J365" s="97"/>
      <c r="K365" s="97"/>
      <c r="L365" s="97"/>
      <c r="N365" s="97"/>
      <c r="O365" s="76"/>
      <c r="R365" s="97"/>
      <c r="S365" s="97"/>
      <c r="T365" s="97"/>
      <c r="U365" s="97"/>
      <c r="V365" s="97"/>
      <c r="W365" s="97"/>
      <c r="AF365"/>
      <c r="AG365"/>
      <c r="AH365"/>
    </row>
    <row r="366" spans="1:34" x14ac:dyDescent="0.25">
      <c r="A366" s="97"/>
      <c r="B366" s="97"/>
      <c r="C366" s="97"/>
      <c r="D366" s="97"/>
      <c r="E366" s="97"/>
      <c r="F366" s="97"/>
      <c r="G366" s="97"/>
      <c r="H366" s="97"/>
      <c r="I366" s="97"/>
      <c r="J366" s="97"/>
      <c r="K366" s="97"/>
      <c r="L366" s="97"/>
      <c r="N366" s="97"/>
      <c r="O366" s="76"/>
      <c r="R366" s="97"/>
      <c r="S366" s="97"/>
      <c r="T366" s="97"/>
      <c r="U366" s="97"/>
      <c r="V366" s="97"/>
      <c r="W366" s="97"/>
      <c r="AF366"/>
      <c r="AG366"/>
      <c r="AH366"/>
    </row>
    <row r="367" spans="1:34" x14ac:dyDescent="0.25">
      <c r="A367" s="97"/>
      <c r="B367" s="97"/>
      <c r="C367" s="97"/>
      <c r="D367" s="97"/>
      <c r="E367" s="97"/>
      <c r="F367" s="97"/>
      <c r="G367" s="97"/>
      <c r="H367" s="97"/>
      <c r="I367" s="97"/>
      <c r="J367" s="97"/>
      <c r="K367" s="97"/>
      <c r="L367" s="97"/>
      <c r="N367" s="97"/>
      <c r="O367" s="76"/>
      <c r="R367" s="97"/>
      <c r="S367" s="97"/>
      <c r="T367" s="97"/>
      <c r="U367" s="97"/>
      <c r="V367" s="97"/>
      <c r="W367" s="97"/>
      <c r="AF367"/>
      <c r="AG367"/>
      <c r="AH367"/>
    </row>
    <row r="368" spans="1:34" x14ac:dyDescent="0.25">
      <c r="A368" s="97"/>
      <c r="B368" s="97"/>
      <c r="C368" s="97"/>
      <c r="D368" s="97"/>
      <c r="E368" s="97"/>
      <c r="F368" s="97"/>
      <c r="G368" s="97"/>
      <c r="H368" s="97"/>
      <c r="I368" s="97"/>
      <c r="J368" s="97"/>
      <c r="K368" s="97"/>
      <c r="L368" s="97"/>
      <c r="N368" s="97"/>
      <c r="O368" s="76"/>
      <c r="R368" s="97"/>
      <c r="S368" s="97"/>
      <c r="T368" s="97"/>
      <c r="U368" s="97"/>
      <c r="V368" s="97"/>
      <c r="W368" s="97"/>
      <c r="AF368"/>
      <c r="AG368"/>
      <c r="AH368"/>
    </row>
    <row r="369" spans="1:34" x14ac:dyDescent="0.25">
      <c r="A369" s="97"/>
      <c r="B369" s="97"/>
      <c r="C369" s="97"/>
      <c r="D369" s="97"/>
      <c r="E369" s="97"/>
      <c r="F369" s="97"/>
      <c r="G369" s="97"/>
      <c r="H369" s="97"/>
      <c r="I369" s="97"/>
      <c r="J369" s="97"/>
      <c r="K369" s="97"/>
      <c r="L369" s="97"/>
      <c r="N369" s="97"/>
      <c r="O369" s="76"/>
      <c r="R369" s="97"/>
      <c r="S369" s="97"/>
      <c r="T369" s="97"/>
      <c r="U369" s="97"/>
      <c r="V369" s="97"/>
      <c r="W369" s="97"/>
      <c r="AF369"/>
      <c r="AG369"/>
      <c r="AH369"/>
    </row>
    <row r="370" spans="1:34" x14ac:dyDescent="0.25">
      <c r="A370" s="97"/>
      <c r="B370" s="97"/>
      <c r="C370" s="97"/>
      <c r="D370" s="97"/>
      <c r="E370" s="97"/>
      <c r="F370" s="97"/>
      <c r="G370" s="97"/>
      <c r="H370" s="97"/>
      <c r="I370" s="97"/>
      <c r="J370" s="97"/>
      <c r="K370" s="97"/>
      <c r="L370" s="97"/>
      <c r="N370" s="97"/>
      <c r="O370" s="76"/>
      <c r="R370" s="97"/>
      <c r="S370" s="97"/>
      <c r="T370" s="97"/>
      <c r="U370" s="97"/>
      <c r="V370" s="97"/>
      <c r="W370" s="97"/>
      <c r="AF370"/>
      <c r="AG370"/>
      <c r="AH370"/>
    </row>
    <row r="371" spans="1:34" x14ac:dyDescent="0.25">
      <c r="A371" s="97"/>
      <c r="B371" s="97"/>
      <c r="C371" s="97"/>
      <c r="D371" s="97"/>
      <c r="E371" s="97"/>
      <c r="F371" s="97"/>
      <c r="G371" s="97"/>
      <c r="H371" s="97"/>
      <c r="I371" s="97"/>
      <c r="J371" s="97"/>
      <c r="K371" s="97"/>
      <c r="L371" s="97"/>
      <c r="N371" s="97"/>
      <c r="O371" s="76"/>
      <c r="R371" s="97"/>
      <c r="S371" s="97"/>
      <c r="T371" s="97"/>
      <c r="U371" s="97"/>
      <c r="V371" s="97"/>
      <c r="W371" s="97"/>
      <c r="AF371"/>
      <c r="AG371"/>
      <c r="AH371"/>
    </row>
    <row r="372" spans="1:34" x14ac:dyDescent="0.25">
      <c r="A372" s="97"/>
      <c r="B372" s="97"/>
      <c r="C372" s="97"/>
      <c r="D372" s="97"/>
      <c r="E372" s="97"/>
      <c r="F372" s="97"/>
      <c r="G372" s="97"/>
      <c r="H372" s="97"/>
      <c r="I372" s="97"/>
      <c r="J372" s="97"/>
      <c r="K372" s="97"/>
      <c r="L372" s="97"/>
      <c r="N372" s="97"/>
      <c r="O372" s="76"/>
      <c r="R372" s="97"/>
      <c r="S372" s="97"/>
      <c r="T372" s="97"/>
      <c r="U372" s="97"/>
      <c r="V372" s="97"/>
      <c r="W372" s="97"/>
      <c r="AF372"/>
      <c r="AG372"/>
      <c r="AH372"/>
    </row>
    <row r="373" spans="1:34" x14ac:dyDescent="0.25">
      <c r="A373" s="97"/>
      <c r="B373" s="97"/>
      <c r="C373" s="97"/>
      <c r="D373" s="97"/>
      <c r="E373" s="97"/>
      <c r="F373" s="97"/>
      <c r="G373" s="97"/>
      <c r="H373" s="97"/>
      <c r="I373" s="97"/>
      <c r="J373" s="97"/>
      <c r="K373" s="97"/>
      <c r="L373" s="97"/>
      <c r="N373" s="97"/>
      <c r="O373" s="76"/>
      <c r="R373" s="97"/>
      <c r="S373" s="97"/>
      <c r="T373" s="97"/>
      <c r="U373" s="97"/>
      <c r="V373" s="97"/>
      <c r="W373" s="97"/>
      <c r="AF373"/>
      <c r="AG373"/>
      <c r="AH373"/>
    </row>
    <row r="374" spans="1:34" x14ac:dyDescent="0.25">
      <c r="A374" s="97"/>
      <c r="B374" s="97"/>
      <c r="C374" s="97"/>
      <c r="D374" s="97"/>
      <c r="E374" s="97"/>
      <c r="F374" s="97"/>
      <c r="G374" s="97"/>
      <c r="H374" s="97"/>
      <c r="I374" s="97"/>
      <c r="J374" s="97"/>
      <c r="K374" s="97"/>
      <c r="L374" s="97"/>
      <c r="N374" s="97"/>
      <c r="O374" s="76"/>
      <c r="R374" s="97"/>
      <c r="S374" s="97"/>
      <c r="T374" s="97"/>
      <c r="U374" s="97"/>
      <c r="V374" s="97"/>
      <c r="W374" s="97"/>
      <c r="AF374"/>
      <c r="AG374"/>
      <c r="AH374"/>
    </row>
    <row r="375" spans="1:34" x14ac:dyDescent="0.25">
      <c r="A375" s="97"/>
      <c r="B375" s="97"/>
      <c r="C375" s="97"/>
      <c r="D375" s="97"/>
      <c r="E375" s="97"/>
      <c r="F375" s="97"/>
      <c r="G375" s="97"/>
      <c r="H375" s="97"/>
      <c r="I375" s="97"/>
      <c r="J375" s="97"/>
      <c r="K375" s="97"/>
      <c r="L375" s="97"/>
      <c r="N375" s="97"/>
      <c r="O375" s="76"/>
      <c r="R375" s="97"/>
      <c r="S375" s="97"/>
      <c r="T375" s="97"/>
      <c r="U375" s="97"/>
      <c r="V375" s="97"/>
      <c r="W375" s="97"/>
      <c r="AF375"/>
      <c r="AG375"/>
      <c r="AH375"/>
    </row>
    <row r="376" spans="1:34" x14ac:dyDescent="0.25">
      <c r="A376" s="97"/>
      <c r="B376" s="97"/>
      <c r="C376" s="97"/>
      <c r="D376" s="97"/>
      <c r="E376" s="97"/>
      <c r="F376" s="97"/>
      <c r="G376" s="97"/>
      <c r="H376" s="97"/>
      <c r="I376" s="97"/>
      <c r="J376" s="97"/>
      <c r="K376" s="97"/>
      <c r="L376" s="97"/>
      <c r="N376" s="97"/>
      <c r="O376" s="76"/>
      <c r="R376" s="97"/>
      <c r="S376" s="97"/>
      <c r="T376" s="97"/>
      <c r="U376" s="97"/>
      <c r="V376" s="97"/>
      <c r="W376" s="97"/>
      <c r="AF376"/>
      <c r="AG376"/>
      <c r="AH376"/>
    </row>
    <row r="377" spans="1:34" x14ac:dyDescent="0.25">
      <c r="A377" s="97"/>
      <c r="B377" s="97"/>
      <c r="C377" s="97"/>
      <c r="D377" s="97"/>
      <c r="E377" s="97"/>
      <c r="F377" s="97"/>
      <c r="G377" s="97"/>
      <c r="H377" s="97"/>
      <c r="I377" s="97"/>
      <c r="J377" s="97"/>
      <c r="K377" s="97"/>
      <c r="L377" s="97"/>
      <c r="N377" s="97"/>
      <c r="O377" s="76"/>
      <c r="R377" s="97"/>
      <c r="S377" s="97"/>
      <c r="T377" s="97"/>
      <c r="U377" s="97"/>
      <c r="V377" s="97"/>
      <c r="W377" s="97"/>
      <c r="AF377"/>
      <c r="AG377"/>
      <c r="AH377"/>
    </row>
    <row r="378" spans="1:34" x14ac:dyDescent="0.25">
      <c r="A378" s="97"/>
      <c r="B378" s="97"/>
      <c r="C378" s="97"/>
      <c r="D378" s="97"/>
      <c r="E378" s="97"/>
      <c r="F378" s="97"/>
      <c r="G378" s="97"/>
      <c r="H378" s="97"/>
      <c r="I378" s="97"/>
      <c r="J378" s="97"/>
      <c r="K378" s="97"/>
      <c r="L378" s="97"/>
      <c r="N378" s="97"/>
      <c r="O378" s="76"/>
      <c r="R378" s="97"/>
      <c r="S378" s="97"/>
      <c r="T378" s="97"/>
      <c r="U378" s="97"/>
      <c r="V378" s="97"/>
      <c r="W378" s="97"/>
      <c r="AF378"/>
      <c r="AG378"/>
      <c r="AH378"/>
    </row>
    <row r="379" spans="1:34" x14ac:dyDescent="0.25">
      <c r="A379" s="97"/>
      <c r="B379" s="97"/>
      <c r="C379" s="97"/>
      <c r="D379" s="97"/>
      <c r="E379" s="97"/>
      <c r="F379" s="97"/>
      <c r="G379" s="97"/>
      <c r="H379" s="97"/>
      <c r="I379" s="97"/>
      <c r="J379" s="97"/>
      <c r="K379" s="97"/>
      <c r="L379" s="97"/>
      <c r="N379" s="97"/>
      <c r="O379" s="76"/>
      <c r="R379" s="97"/>
      <c r="S379" s="97"/>
      <c r="T379" s="97"/>
      <c r="U379" s="97"/>
      <c r="V379" s="97"/>
      <c r="W379" s="97"/>
      <c r="AF379"/>
      <c r="AG379"/>
      <c r="AH379"/>
    </row>
    <row r="380" spans="1:34" x14ac:dyDescent="0.25">
      <c r="A380" s="97"/>
      <c r="B380" s="97"/>
      <c r="C380" s="97"/>
      <c r="D380" s="97"/>
      <c r="E380" s="97"/>
      <c r="F380" s="97"/>
      <c r="G380" s="97"/>
      <c r="H380" s="97"/>
      <c r="I380" s="97"/>
      <c r="J380" s="97"/>
      <c r="K380" s="97"/>
      <c r="L380" s="97"/>
      <c r="N380" s="97"/>
      <c r="O380" s="76"/>
      <c r="R380" s="97"/>
      <c r="S380" s="97"/>
      <c r="T380" s="97"/>
      <c r="U380" s="97"/>
      <c r="V380" s="97"/>
      <c r="W380" s="97"/>
      <c r="AF380"/>
      <c r="AG380"/>
      <c r="AH380"/>
    </row>
    <row r="381" spans="1:34" x14ac:dyDescent="0.25">
      <c r="A381" s="97"/>
      <c r="B381" s="97"/>
      <c r="C381" s="97"/>
      <c r="D381" s="97"/>
      <c r="E381" s="97"/>
      <c r="F381" s="97"/>
      <c r="G381" s="97"/>
      <c r="H381" s="97"/>
      <c r="I381" s="97"/>
      <c r="J381" s="97"/>
      <c r="K381" s="97"/>
      <c r="L381" s="97"/>
      <c r="N381" s="97"/>
      <c r="O381" s="76"/>
      <c r="R381" s="97"/>
      <c r="S381" s="97"/>
      <c r="T381" s="97"/>
      <c r="U381" s="97"/>
      <c r="V381" s="97"/>
      <c r="W381" s="97"/>
      <c r="AF381"/>
      <c r="AG381"/>
      <c r="AH381"/>
    </row>
    <row r="382" spans="1:34" x14ac:dyDescent="0.25">
      <c r="A382" s="97"/>
      <c r="B382" s="97"/>
      <c r="C382" s="97"/>
      <c r="D382" s="97"/>
      <c r="E382" s="97"/>
      <c r="F382" s="97"/>
      <c r="G382" s="97"/>
      <c r="H382" s="97"/>
      <c r="I382" s="97"/>
      <c r="J382" s="97"/>
      <c r="K382" s="97"/>
      <c r="L382" s="97"/>
      <c r="N382" s="97"/>
      <c r="O382" s="76"/>
      <c r="R382" s="97"/>
      <c r="S382" s="97"/>
      <c r="T382" s="97"/>
      <c r="U382" s="97"/>
      <c r="V382" s="97"/>
      <c r="W382" s="97"/>
      <c r="AF382"/>
      <c r="AG382"/>
      <c r="AH382"/>
    </row>
    <row r="383" spans="1:34" x14ac:dyDescent="0.25">
      <c r="A383" s="97"/>
      <c r="B383" s="97"/>
      <c r="C383" s="97"/>
      <c r="D383" s="97"/>
      <c r="E383" s="97"/>
      <c r="F383" s="97"/>
      <c r="G383" s="97"/>
      <c r="H383" s="97"/>
      <c r="I383" s="97"/>
      <c r="J383" s="97"/>
      <c r="K383" s="97"/>
      <c r="L383" s="97"/>
      <c r="N383" s="97"/>
      <c r="O383" s="76"/>
      <c r="R383" s="97"/>
      <c r="S383" s="97"/>
      <c r="T383" s="97"/>
      <c r="U383" s="97"/>
      <c r="V383" s="97"/>
      <c r="W383" s="97"/>
      <c r="AF383"/>
      <c r="AG383"/>
      <c r="AH383"/>
    </row>
    <row r="384" spans="1:34" x14ac:dyDescent="0.25">
      <c r="A384" s="97"/>
      <c r="B384" s="97"/>
      <c r="C384" s="97"/>
      <c r="D384" s="97"/>
      <c r="E384" s="97"/>
      <c r="F384" s="97"/>
      <c r="G384" s="97"/>
      <c r="H384" s="97"/>
      <c r="I384" s="97"/>
      <c r="J384" s="97"/>
      <c r="K384" s="97"/>
      <c r="L384" s="97"/>
      <c r="N384" s="97"/>
      <c r="O384" s="76"/>
      <c r="R384" s="97"/>
      <c r="S384" s="97"/>
      <c r="T384" s="97"/>
      <c r="U384" s="97"/>
      <c r="V384" s="97"/>
      <c r="W384" s="97"/>
      <c r="AF384"/>
      <c r="AG384"/>
      <c r="AH384"/>
    </row>
    <row r="385" spans="1:34" x14ac:dyDescent="0.25">
      <c r="A385" s="97"/>
      <c r="B385" s="97"/>
      <c r="C385" s="97"/>
      <c r="D385" s="97"/>
      <c r="E385" s="97"/>
      <c r="F385" s="97"/>
      <c r="G385" s="97"/>
      <c r="H385" s="97"/>
      <c r="I385" s="97"/>
      <c r="J385" s="97"/>
      <c r="K385" s="97"/>
      <c r="L385" s="97"/>
      <c r="N385" s="97"/>
      <c r="O385" s="76"/>
      <c r="R385" s="97"/>
      <c r="S385" s="97"/>
      <c r="T385" s="97"/>
      <c r="U385" s="97"/>
      <c r="V385" s="97"/>
      <c r="W385" s="97"/>
      <c r="AF385"/>
      <c r="AG385"/>
      <c r="AH385"/>
    </row>
    <row r="386" spans="1:34" x14ac:dyDescent="0.25">
      <c r="A386" s="97"/>
      <c r="B386" s="97"/>
      <c r="C386" s="97"/>
      <c r="D386" s="97"/>
      <c r="E386" s="97"/>
      <c r="F386" s="97"/>
      <c r="G386" s="97"/>
      <c r="H386" s="97"/>
      <c r="I386" s="97"/>
      <c r="J386" s="97"/>
      <c r="K386" s="97"/>
      <c r="L386" s="97"/>
      <c r="N386" s="97"/>
      <c r="O386" s="76"/>
      <c r="R386" s="97"/>
      <c r="S386" s="97"/>
      <c r="T386" s="97"/>
      <c r="U386" s="97"/>
      <c r="V386" s="97"/>
      <c r="W386" s="97"/>
      <c r="AF386"/>
      <c r="AG386"/>
      <c r="AH386"/>
    </row>
    <row r="387" spans="1:34" x14ac:dyDescent="0.25">
      <c r="A387" s="97"/>
      <c r="B387" s="97"/>
      <c r="C387" s="97"/>
      <c r="D387" s="97"/>
      <c r="E387" s="97"/>
      <c r="F387" s="97"/>
      <c r="G387" s="97"/>
      <c r="H387" s="97"/>
      <c r="I387" s="97"/>
      <c r="J387" s="97"/>
      <c r="K387" s="97"/>
      <c r="L387" s="97"/>
      <c r="N387" s="97"/>
      <c r="O387" s="76"/>
      <c r="R387" s="97"/>
      <c r="S387" s="97"/>
      <c r="T387" s="97"/>
      <c r="U387" s="97"/>
      <c r="V387" s="97"/>
      <c r="W387" s="97"/>
      <c r="AF387"/>
      <c r="AG387"/>
      <c r="AH387"/>
    </row>
    <row r="388" spans="1:34" x14ac:dyDescent="0.25">
      <c r="A388" s="97"/>
      <c r="B388" s="97"/>
      <c r="C388" s="97"/>
      <c r="D388" s="97"/>
      <c r="E388" s="97"/>
      <c r="F388" s="97"/>
      <c r="G388" s="97"/>
      <c r="H388" s="97"/>
      <c r="I388" s="97"/>
      <c r="J388" s="97"/>
      <c r="K388" s="97"/>
      <c r="L388" s="97"/>
      <c r="N388" s="97"/>
      <c r="O388" s="76"/>
      <c r="R388" s="97"/>
      <c r="S388" s="97"/>
      <c r="T388" s="97"/>
      <c r="U388" s="97"/>
      <c r="V388" s="97"/>
      <c r="W388" s="97"/>
      <c r="AF388"/>
      <c r="AG388"/>
      <c r="AH388"/>
    </row>
    <row r="389" spans="1:34" x14ac:dyDescent="0.25">
      <c r="A389" s="97"/>
      <c r="B389" s="97"/>
      <c r="C389" s="97"/>
      <c r="D389" s="97"/>
      <c r="E389" s="97"/>
      <c r="F389" s="97"/>
      <c r="G389" s="97"/>
      <c r="H389" s="97"/>
      <c r="I389" s="97"/>
      <c r="J389" s="97"/>
      <c r="K389" s="97"/>
      <c r="L389" s="97"/>
      <c r="N389" s="97"/>
      <c r="O389" s="76"/>
      <c r="R389" s="97"/>
      <c r="S389" s="97"/>
      <c r="T389" s="97"/>
      <c r="U389" s="97"/>
      <c r="V389" s="97"/>
      <c r="W389" s="97"/>
      <c r="AF389"/>
      <c r="AG389"/>
      <c r="AH389"/>
    </row>
    <row r="390" spans="1:34" x14ac:dyDescent="0.25">
      <c r="A390" s="97"/>
      <c r="B390" s="97"/>
      <c r="C390" s="97"/>
      <c r="D390" s="97"/>
      <c r="E390" s="97"/>
      <c r="F390" s="97"/>
      <c r="G390" s="97"/>
      <c r="H390" s="97"/>
      <c r="I390" s="97"/>
      <c r="J390" s="97"/>
      <c r="K390" s="97"/>
      <c r="L390" s="97"/>
      <c r="N390" s="97"/>
      <c r="O390" s="76"/>
      <c r="R390" s="97"/>
      <c r="S390" s="97"/>
      <c r="T390" s="97"/>
      <c r="U390" s="97"/>
      <c r="V390" s="97"/>
      <c r="W390" s="97"/>
      <c r="AF390"/>
      <c r="AG390"/>
      <c r="AH390"/>
    </row>
    <row r="391" spans="1:34" x14ac:dyDescent="0.25">
      <c r="A391" s="97"/>
      <c r="B391" s="97"/>
      <c r="C391" s="97"/>
      <c r="D391" s="97"/>
      <c r="E391" s="97"/>
      <c r="F391" s="97"/>
      <c r="G391" s="97"/>
      <c r="H391" s="97"/>
      <c r="I391" s="97"/>
      <c r="J391" s="97"/>
      <c r="K391" s="97"/>
      <c r="L391" s="97"/>
      <c r="N391" s="97"/>
      <c r="O391" s="76"/>
      <c r="R391" s="97"/>
      <c r="S391" s="97"/>
      <c r="T391" s="97"/>
      <c r="U391" s="97"/>
      <c r="V391" s="97"/>
      <c r="W391" s="97"/>
      <c r="AF391"/>
      <c r="AG391"/>
      <c r="AH391"/>
    </row>
    <row r="392" spans="1:34" x14ac:dyDescent="0.25">
      <c r="A392" s="97"/>
      <c r="B392" s="97"/>
      <c r="C392" s="97"/>
      <c r="D392" s="97"/>
      <c r="E392" s="97"/>
      <c r="F392" s="97"/>
      <c r="G392" s="97"/>
      <c r="H392" s="97"/>
      <c r="I392" s="97"/>
      <c r="J392" s="97"/>
      <c r="K392" s="97"/>
      <c r="L392" s="97"/>
      <c r="N392" s="97"/>
      <c r="O392" s="76"/>
      <c r="R392" s="97"/>
      <c r="S392" s="97"/>
      <c r="T392" s="97"/>
      <c r="U392" s="97"/>
      <c r="V392" s="97"/>
      <c r="W392" s="97"/>
      <c r="AF392"/>
      <c r="AG392"/>
      <c r="AH392"/>
    </row>
    <row r="393" spans="1:34" x14ac:dyDescent="0.25">
      <c r="A393" s="97"/>
      <c r="B393" s="97"/>
      <c r="C393" s="97"/>
      <c r="D393" s="97"/>
      <c r="E393" s="97"/>
      <c r="F393" s="97"/>
      <c r="G393" s="97"/>
      <c r="H393" s="97"/>
      <c r="I393" s="97"/>
      <c r="J393" s="97"/>
      <c r="K393" s="97"/>
      <c r="L393" s="97"/>
      <c r="N393" s="97"/>
      <c r="O393" s="76"/>
      <c r="R393" s="97"/>
      <c r="S393" s="97"/>
      <c r="T393" s="97"/>
      <c r="U393" s="97"/>
      <c r="V393" s="97"/>
      <c r="W393" s="97"/>
      <c r="AF393"/>
      <c r="AG393"/>
      <c r="AH393"/>
    </row>
    <row r="394" spans="1:34" x14ac:dyDescent="0.25">
      <c r="A394" s="97"/>
      <c r="B394" s="97"/>
      <c r="C394" s="97"/>
      <c r="D394" s="97"/>
      <c r="E394" s="97"/>
      <c r="F394" s="97"/>
      <c r="G394" s="97"/>
      <c r="H394" s="97"/>
      <c r="I394" s="97"/>
      <c r="J394" s="97"/>
      <c r="K394" s="97"/>
      <c r="L394" s="97"/>
      <c r="N394" s="97"/>
      <c r="O394" s="76"/>
      <c r="R394" s="97"/>
      <c r="S394" s="97"/>
      <c r="T394" s="97"/>
      <c r="U394" s="97"/>
      <c r="V394" s="97"/>
      <c r="W394" s="97"/>
      <c r="AF394"/>
      <c r="AG394"/>
      <c r="AH394"/>
    </row>
    <row r="395" spans="1:34" x14ac:dyDescent="0.25">
      <c r="A395" s="97"/>
      <c r="B395" s="97"/>
      <c r="C395" s="97"/>
      <c r="D395" s="97"/>
      <c r="E395" s="97"/>
      <c r="F395" s="97"/>
      <c r="G395" s="97"/>
      <c r="H395" s="97"/>
      <c r="I395" s="97"/>
      <c r="J395" s="97"/>
      <c r="K395" s="97"/>
      <c r="L395" s="97"/>
      <c r="N395" s="97"/>
      <c r="O395" s="76"/>
      <c r="R395" s="97"/>
      <c r="S395" s="97"/>
      <c r="T395" s="97"/>
      <c r="U395" s="97"/>
      <c r="V395" s="97"/>
      <c r="W395" s="97"/>
      <c r="AF395"/>
      <c r="AG395"/>
      <c r="AH395"/>
    </row>
    <row r="396" spans="1:34" x14ac:dyDescent="0.25">
      <c r="A396" s="97"/>
      <c r="B396" s="97"/>
      <c r="C396" s="97"/>
      <c r="D396" s="97"/>
      <c r="E396" s="97"/>
      <c r="F396" s="97"/>
      <c r="G396" s="97"/>
      <c r="H396" s="97"/>
      <c r="I396" s="97"/>
      <c r="J396" s="97"/>
      <c r="K396" s="97"/>
      <c r="L396" s="97"/>
      <c r="N396" s="97"/>
      <c r="O396" s="76"/>
      <c r="R396" s="97"/>
      <c r="S396" s="97"/>
      <c r="T396" s="97"/>
      <c r="U396" s="97"/>
      <c r="V396" s="97"/>
      <c r="W396" s="97"/>
      <c r="AF396"/>
      <c r="AG396"/>
      <c r="AH396"/>
    </row>
    <row r="397" spans="1:34" x14ac:dyDescent="0.25">
      <c r="A397" s="97"/>
      <c r="B397" s="97"/>
      <c r="C397" s="97"/>
      <c r="D397" s="97"/>
      <c r="E397" s="97"/>
      <c r="F397" s="97"/>
      <c r="G397" s="97"/>
      <c r="H397" s="97"/>
      <c r="I397" s="97"/>
      <c r="J397" s="97"/>
      <c r="K397" s="97"/>
      <c r="L397" s="97"/>
      <c r="N397" s="97"/>
      <c r="O397" s="76"/>
      <c r="R397" s="97"/>
      <c r="S397" s="97"/>
      <c r="T397" s="97"/>
      <c r="U397" s="97"/>
      <c r="V397" s="97"/>
      <c r="W397" s="97"/>
      <c r="AF397"/>
      <c r="AG397"/>
      <c r="AH397"/>
    </row>
    <row r="398" spans="1:34" x14ac:dyDescent="0.25">
      <c r="A398" s="97"/>
      <c r="B398" s="97"/>
      <c r="C398" s="97"/>
      <c r="D398" s="97"/>
      <c r="E398" s="97"/>
      <c r="F398" s="97"/>
      <c r="G398" s="97"/>
      <c r="H398" s="97"/>
      <c r="I398" s="97"/>
      <c r="J398" s="97"/>
      <c r="K398" s="97"/>
      <c r="L398" s="97"/>
      <c r="N398" s="97"/>
      <c r="O398" s="76"/>
      <c r="R398" s="97"/>
      <c r="S398" s="97"/>
      <c r="T398" s="97"/>
      <c r="U398" s="97"/>
      <c r="V398" s="97"/>
      <c r="W398" s="97"/>
      <c r="AF398"/>
      <c r="AG398"/>
      <c r="AH398"/>
    </row>
    <row r="399" spans="1:34" x14ac:dyDescent="0.25">
      <c r="A399" s="97"/>
      <c r="B399" s="97"/>
      <c r="C399" s="97"/>
      <c r="D399" s="97"/>
      <c r="E399" s="97"/>
      <c r="F399" s="97"/>
      <c r="G399" s="97"/>
      <c r="H399" s="97"/>
      <c r="I399" s="97"/>
      <c r="J399" s="97"/>
      <c r="K399" s="97"/>
      <c r="L399" s="97"/>
      <c r="N399" s="97"/>
      <c r="O399" s="76"/>
      <c r="R399" s="97"/>
      <c r="S399" s="97"/>
      <c r="T399" s="97"/>
      <c r="U399" s="97"/>
      <c r="V399" s="97"/>
      <c r="W399" s="97"/>
      <c r="AF399"/>
      <c r="AG399"/>
      <c r="AH399"/>
    </row>
    <row r="400" spans="1:34" x14ac:dyDescent="0.25">
      <c r="A400" s="97"/>
      <c r="B400" s="97"/>
      <c r="C400" s="97"/>
      <c r="D400" s="97"/>
      <c r="E400" s="97"/>
      <c r="F400" s="97"/>
      <c r="G400" s="97"/>
      <c r="H400" s="97"/>
      <c r="I400" s="97"/>
      <c r="J400" s="97"/>
      <c r="K400" s="97"/>
      <c r="L400" s="97"/>
      <c r="N400" s="97"/>
      <c r="O400" s="76"/>
      <c r="R400" s="97"/>
      <c r="S400" s="97"/>
      <c r="T400" s="97"/>
      <c r="U400" s="97"/>
      <c r="V400" s="97"/>
      <c r="W400" s="97"/>
      <c r="AF400"/>
      <c r="AG400"/>
      <c r="AH400"/>
    </row>
    <row r="401" spans="1:34" x14ac:dyDescent="0.25">
      <c r="A401" s="97"/>
      <c r="B401" s="97"/>
      <c r="C401" s="97"/>
      <c r="D401" s="97"/>
      <c r="E401" s="97"/>
      <c r="F401" s="97"/>
      <c r="G401" s="97"/>
      <c r="H401" s="97"/>
      <c r="I401" s="97"/>
      <c r="J401" s="97"/>
      <c r="K401" s="97"/>
      <c r="L401" s="97"/>
      <c r="N401" s="97"/>
      <c r="O401" s="76"/>
      <c r="R401" s="97"/>
      <c r="S401" s="97"/>
      <c r="T401" s="97"/>
      <c r="U401" s="97"/>
      <c r="V401" s="97"/>
      <c r="W401" s="97"/>
      <c r="AF401"/>
      <c r="AG401"/>
      <c r="AH401"/>
    </row>
    <row r="402" spans="1:34" x14ac:dyDescent="0.25">
      <c r="A402" s="97"/>
      <c r="B402" s="97"/>
      <c r="C402" s="97"/>
      <c r="D402" s="97"/>
      <c r="E402" s="97"/>
      <c r="F402" s="97"/>
      <c r="G402" s="97"/>
      <c r="H402" s="97"/>
      <c r="I402" s="97"/>
      <c r="J402" s="97"/>
      <c r="K402" s="97"/>
      <c r="L402" s="97"/>
      <c r="N402" s="97"/>
      <c r="O402" s="76"/>
      <c r="R402" s="97"/>
      <c r="S402" s="97"/>
      <c r="T402" s="97"/>
      <c r="U402" s="97"/>
      <c r="V402" s="97"/>
      <c r="W402" s="97"/>
      <c r="AF402"/>
      <c r="AG402"/>
      <c r="AH402"/>
    </row>
    <row r="403" spans="1:34" x14ac:dyDescent="0.25">
      <c r="A403" s="97"/>
      <c r="B403" s="97"/>
      <c r="C403" s="97"/>
      <c r="D403" s="97"/>
      <c r="E403" s="97"/>
      <c r="F403" s="97"/>
      <c r="G403" s="97"/>
      <c r="H403" s="97"/>
      <c r="I403" s="97"/>
      <c r="J403" s="97"/>
      <c r="K403" s="97"/>
      <c r="L403" s="97"/>
      <c r="N403" s="97"/>
      <c r="O403" s="76"/>
      <c r="R403" s="97"/>
      <c r="S403" s="97"/>
      <c r="T403" s="97"/>
      <c r="U403" s="97"/>
      <c r="V403" s="97"/>
      <c r="W403" s="97"/>
      <c r="AF403"/>
      <c r="AG403"/>
      <c r="AH403"/>
    </row>
    <row r="404" spans="1:34" x14ac:dyDescent="0.25">
      <c r="A404" s="97"/>
      <c r="B404" s="97"/>
      <c r="C404" s="97"/>
      <c r="D404" s="97"/>
      <c r="E404" s="97"/>
      <c r="F404" s="97"/>
      <c r="G404" s="97"/>
      <c r="H404" s="97"/>
      <c r="I404" s="97"/>
      <c r="J404" s="97"/>
      <c r="K404" s="97"/>
      <c r="L404" s="97"/>
      <c r="N404" s="97"/>
      <c r="O404" s="76"/>
      <c r="R404" s="97"/>
      <c r="S404" s="97"/>
      <c r="T404" s="97"/>
      <c r="U404" s="97"/>
      <c r="V404" s="97"/>
      <c r="W404" s="97"/>
      <c r="AF404"/>
      <c r="AG404"/>
      <c r="AH404"/>
    </row>
    <row r="405" spans="1:34" x14ac:dyDescent="0.25">
      <c r="A405" s="97"/>
      <c r="B405" s="97"/>
      <c r="C405" s="97"/>
      <c r="D405" s="97"/>
      <c r="E405" s="97"/>
      <c r="F405" s="97"/>
      <c r="G405" s="97"/>
      <c r="H405" s="97"/>
      <c r="I405" s="97"/>
      <c r="J405" s="97"/>
      <c r="K405" s="97"/>
      <c r="L405" s="97"/>
      <c r="N405" s="97"/>
      <c r="O405" s="76"/>
      <c r="R405" s="97"/>
      <c r="S405" s="97"/>
      <c r="T405" s="97"/>
      <c r="U405" s="97"/>
      <c r="V405" s="97"/>
      <c r="W405" s="97"/>
      <c r="AF405"/>
      <c r="AG405"/>
      <c r="AH405"/>
    </row>
    <row r="406" spans="1:34" x14ac:dyDescent="0.25">
      <c r="A406" s="97"/>
      <c r="B406" s="97"/>
      <c r="C406" s="97"/>
      <c r="D406" s="97"/>
      <c r="E406" s="97"/>
      <c r="F406" s="97"/>
      <c r="G406" s="97"/>
      <c r="H406" s="97"/>
      <c r="I406" s="97"/>
      <c r="J406" s="97"/>
      <c r="K406" s="97"/>
      <c r="L406" s="97"/>
      <c r="N406" s="97"/>
      <c r="O406" s="76"/>
      <c r="R406" s="97"/>
      <c r="S406" s="97"/>
      <c r="T406" s="97"/>
      <c r="U406" s="97"/>
      <c r="V406" s="97"/>
      <c r="W406" s="97"/>
      <c r="AF406"/>
      <c r="AG406"/>
      <c r="AH406"/>
    </row>
    <row r="407" spans="1:34" x14ac:dyDescent="0.25">
      <c r="A407" s="97"/>
      <c r="B407" s="97"/>
      <c r="C407" s="97"/>
      <c r="D407" s="97"/>
      <c r="E407" s="97"/>
      <c r="F407" s="97"/>
      <c r="G407" s="97"/>
      <c r="H407" s="97"/>
      <c r="I407" s="97"/>
      <c r="J407" s="97"/>
      <c r="K407" s="97"/>
      <c r="L407" s="97"/>
      <c r="N407" s="97"/>
      <c r="O407" s="76"/>
      <c r="R407" s="97"/>
      <c r="S407" s="97"/>
      <c r="T407" s="97"/>
      <c r="U407" s="97"/>
      <c r="V407" s="97"/>
      <c r="W407" s="97"/>
      <c r="AF407"/>
      <c r="AG407"/>
      <c r="AH407"/>
    </row>
    <row r="408" spans="1:34" x14ac:dyDescent="0.25">
      <c r="A408" s="97"/>
      <c r="B408" s="97"/>
      <c r="C408" s="97"/>
      <c r="D408" s="97"/>
      <c r="E408" s="97"/>
      <c r="F408" s="97"/>
      <c r="G408" s="97"/>
      <c r="H408" s="97"/>
      <c r="I408" s="97"/>
      <c r="J408" s="97"/>
      <c r="K408" s="97"/>
      <c r="L408" s="97"/>
      <c r="N408" s="97"/>
      <c r="O408" s="76"/>
      <c r="R408" s="97"/>
      <c r="S408" s="97"/>
      <c r="T408" s="97"/>
      <c r="U408" s="97"/>
      <c r="V408" s="97"/>
      <c r="W408" s="97"/>
      <c r="AF408"/>
      <c r="AG408"/>
      <c r="AH408"/>
    </row>
    <row r="409" spans="1:34" x14ac:dyDescent="0.25">
      <c r="A409" s="97"/>
      <c r="B409" s="97"/>
      <c r="C409" s="97"/>
      <c r="D409" s="97"/>
      <c r="E409" s="97"/>
      <c r="F409" s="97"/>
      <c r="G409" s="97"/>
      <c r="H409" s="97"/>
      <c r="I409" s="97"/>
      <c r="J409" s="97"/>
      <c r="K409" s="97"/>
      <c r="L409" s="97"/>
      <c r="N409" s="97"/>
      <c r="O409" s="76"/>
      <c r="R409" s="97"/>
      <c r="S409" s="97"/>
      <c r="T409" s="97"/>
      <c r="U409" s="97"/>
      <c r="V409" s="97"/>
      <c r="W409" s="97"/>
      <c r="AF409"/>
      <c r="AG409"/>
      <c r="AH409"/>
    </row>
    <row r="410" spans="1:34" x14ac:dyDescent="0.25">
      <c r="A410" s="97"/>
      <c r="B410" s="97"/>
      <c r="C410" s="97"/>
      <c r="D410" s="97"/>
      <c r="E410" s="97"/>
      <c r="F410" s="97"/>
      <c r="G410" s="97"/>
      <c r="H410" s="97"/>
      <c r="I410" s="97"/>
      <c r="J410" s="97"/>
      <c r="K410" s="97"/>
      <c r="L410" s="97"/>
      <c r="N410" s="97"/>
      <c r="O410" s="76"/>
      <c r="R410" s="97"/>
      <c r="S410" s="97"/>
      <c r="T410" s="97"/>
      <c r="U410" s="97"/>
      <c r="V410" s="97"/>
      <c r="W410" s="97"/>
      <c r="AF410"/>
      <c r="AG410"/>
      <c r="AH410"/>
    </row>
    <row r="411" spans="1:34" x14ac:dyDescent="0.25">
      <c r="A411" s="97"/>
      <c r="B411" s="97"/>
      <c r="C411" s="97"/>
      <c r="D411" s="97"/>
      <c r="E411" s="97"/>
      <c r="F411" s="97"/>
      <c r="G411" s="97"/>
      <c r="H411" s="97"/>
      <c r="I411" s="97"/>
      <c r="J411" s="97"/>
      <c r="K411" s="97"/>
      <c r="L411" s="97"/>
      <c r="N411" s="97"/>
      <c r="O411" s="76"/>
      <c r="R411" s="97"/>
      <c r="S411" s="97"/>
      <c r="T411" s="97"/>
      <c r="U411" s="97"/>
      <c r="V411" s="97"/>
      <c r="W411" s="97"/>
      <c r="AF411"/>
      <c r="AG411"/>
      <c r="AH411"/>
    </row>
    <row r="412" spans="1:34" x14ac:dyDescent="0.25">
      <c r="A412" s="97"/>
      <c r="B412" s="97"/>
      <c r="C412" s="97"/>
      <c r="D412" s="97"/>
      <c r="E412" s="97"/>
      <c r="F412" s="97"/>
      <c r="G412" s="97"/>
      <c r="H412" s="97"/>
      <c r="I412" s="97"/>
      <c r="J412" s="97"/>
      <c r="K412" s="97"/>
      <c r="L412" s="97"/>
      <c r="N412" s="97"/>
      <c r="O412" s="76"/>
      <c r="R412" s="97"/>
      <c r="S412" s="97"/>
      <c r="T412" s="97"/>
      <c r="U412" s="97"/>
      <c r="V412" s="97"/>
      <c r="W412" s="97"/>
      <c r="AF412"/>
      <c r="AG412"/>
      <c r="AH412"/>
    </row>
    <row r="413" spans="1:34" x14ac:dyDescent="0.25">
      <c r="A413" s="97"/>
      <c r="B413" s="97"/>
      <c r="C413" s="97"/>
      <c r="D413" s="97"/>
      <c r="E413" s="97"/>
      <c r="F413" s="97"/>
      <c r="G413" s="97"/>
      <c r="H413" s="97"/>
      <c r="I413" s="97"/>
      <c r="J413" s="97"/>
      <c r="K413" s="97"/>
      <c r="L413" s="97"/>
      <c r="N413" s="97"/>
      <c r="O413" s="76"/>
      <c r="R413" s="97"/>
      <c r="S413" s="97"/>
      <c r="T413" s="97"/>
      <c r="U413" s="97"/>
      <c r="V413" s="97"/>
      <c r="W413" s="97"/>
      <c r="AF413"/>
      <c r="AG413"/>
      <c r="AH413"/>
    </row>
    <row r="414" spans="1:34" x14ac:dyDescent="0.25">
      <c r="A414" s="97"/>
      <c r="B414" s="97"/>
      <c r="C414" s="97"/>
      <c r="D414" s="97"/>
      <c r="E414" s="97"/>
      <c r="F414" s="97"/>
      <c r="G414" s="97"/>
      <c r="H414" s="97"/>
      <c r="I414" s="97"/>
      <c r="J414" s="97"/>
      <c r="K414" s="97"/>
      <c r="L414" s="97"/>
      <c r="N414" s="97"/>
      <c r="O414" s="76"/>
      <c r="R414" s="97"/>
      <c r="S414" s="97"/>
      <c r="T414" s="97"/>
      <c r="U414" s="97"/>
      <c r="V414" s="97"/>
      <c r="W414" s="97"/>
      <c r="AF414"/>
      <c r="AG414"/>
      <c r="AH414"/>
    </row>
    <row r="415" spans="1:34" x14ac:dyDescent="0.25">
      <c r="A415" s="97"/>
      <c r="B415" s="97"/>
      <c r="C415" s="97"/>
      <c r="D415" s="97"/>
      <c r="E415" s="97"/>
      <c r="F415" s="97"/>
      <c r="G415" s="97"/>
      <c r="H415" s="97"/>
      <c r="I415" s="97"/>
      <c r="J415" s="97"/>
      <c r="K415" s="97"/>
      <c r="L415" s="97"/>
      <c r="N415" s="97"/>
      <c r="O415" s="76"/>
      <c r="R415" s="97"/>
      <c r="S415" s="97"/>
      <c r="T415" s="97"/>
      <c r="U415" s="97"/>
      <c r="V415" s="97"/>
      <c r="W415" s="97"/>
      <c r="AF415"/>
      <c r="AG415"/>
      <c r="AH415"/>
    </row>
    <row r="416" spans="1:34" x14ac:dyDescent="0.25">
      <c r="A416" s="97"/>
      <c r="B416" s="97"/>
      <c r="C416" s="97"/>
      <c r="D416" s="97"/>
      <c r="E416" s="97"/>
      <c r="F416" s="97"/>
      <c r="G416" s="97"/>
      <c r="H416" s="97"/>
      <c r="I416" s="97"/>
      <c r="J416" s="97"/>
      <c r="K416" s="97"/>
      <c r="L416" s="97"/>
      <c r="N416" s="97"/>
      <c r="O416" s="76"/>
      <c r="R416" s="97"/>
      <c r="S416" s="97"/>
      <c r="T416" s="97"/>
      <c r="U416" s="97"/>
      <c r="V416" s="97"/>
      <c r="W416" s="97"/>
      <c r="AF416"/>
      <c r="AG416"/>
      <c r="AH416"/>
    </row>
    <row r="417" spans="1:34" x14ac:dyDescent="0.25">
      <c r="A417" s="97"/>
      <c r="B417" s="97"/>
      <c r="C417" s="97"/>
      <c r="D417" s="97"/>
      <c r="E417" s="97"/>
      <c r="F417" s="97"/>
      <c r="G417" s="97"/>
      <c r="H417" s="97"/>
      <c r="I417" s="97"/>
      <c r="J417" s="97"/>
      <c r="K417" s="97"/>
      <c r="L417" s="97"/>
      <c r="N417" s="97"/>
      <c r="O417" s="76"/>
      <c r="R417" s="97"/>
      <c r="S417" s="97"/>
      <c r="T417" s="97"/>
      <c r="U417" s="97"/>
      <c r="V417" s="97"/>
      <c r="W417" s="97"/>
      <c r="AF417"/>
      <c r="AG417"/>
      <c r="AH417"/>
    </row>
    <row r="418" spans="1:34" x14ac:dyDescent="0.25">
      <c r="A418" s="97"/>
      <c r="B418" s="97"/>
      <c r="C418" s="97"/>
      <c r="D418" s="97"/>
      <c r="E418" s="97"/>
      <c r="F418" s="97"/>
      <c r="G418" s="97"/>
      <c r="H418" s="97"/>
      <c r="I418" s="97"/>
      <c r="J418" s="97"/>
      <c r="K418" s="97"/>
      <c r="L418" s="97"/>
      <c r="N418" s="97"/>
      <c r="O418" s="76"/>
      <c r="R418" s="97"/>
      <c r="S418" s="97"/>
      <c r="T418" s="97"/>
      <c r="U418" s="97"/>
      <c r="V418" s="97"/>
      <c r="W418" s="97"/>
      <c r="AF418"/>
      <c r="AG418"/>
      <c r="AH418"/>
    </row>
    <row r="419" spans="1:34" x14ac:dyDescent="0.25">
      <c r="A419" s="97"/>
      <c r="B419" s="97"/>
      <c r="C419" s="97"/>
      <c r="D419" s="97"/>
      <c r="E419" s="97"/>
      <c r="F419" s="97"/>
      <c r="G419" s="97"/>
      <c r="H419" s="97"/>
      <c r="I419" s="97"/>
      <c r="J419" s="97"/>
      <c r="K419" s="97"/>
      <c r="L419" s="97"/>
      <c r="N419" s="97"/>
      <c r="O419" s="76"/>
      <c r="R419" s="97"/>
      <c r="S419" s="97"/>
      <c r="T419" s="97"/>
      <c r="U419" s="97"/>
      <c r="V419" s="97"/>
      <c r="W419" s="97"/>
      <c r="AF419"/>
      <c r="AG419"/>
      <c r="AH419"/>
    </row>
    <row r="420" spans="1:34" x14ac:dyDescent="0.25">
      <c r="A420" s="97"/>
      <c r="B420" s="97"/>
      <c r="C420" s="97"/>
      <c r="D420" s="97"/>
      <c r="E420" s="97"/>
      <c r="F420" s="97"/>
      <c r="G420" s="97"/>
      <c r="H420" s="97"/>
      <c r="I420" s="97"/>
      <c r="J420" s="97"/>
      <c r="K420" s="97"/>
      <c r="L420" s="97"/>
      <c r="N420" s="97"/>
      <c r="O420" s="76"/>
      <c r="R420" s="97"/>
      <c r="S420" s="97"/>
      <c r="T420" s="97"/>
      <c r="U420" s="97"/>
      <c r="V420" s="97"/>
      <c r="W420" s="97"/>
      <c r="AF420"/>
      <c r="AG420"/>
      <c r="AH420"/>
    </row>
    <row r="421" spans="1:34" x14ac:dyDescent="0.25">
      <c r="A421" s="97"/>
      <c r="B421" s="97"/>
      <c r="C421" s="97"/>
      <c r="D421" s="97"/>
      <c r="E421" s="97"/>
      <c r="F421" s="97"/>
      <c r="G421" s="97"/>
      <c r="H421" s="97"/>
      <c r="I421" s="97"/>
      <c r="J421" s="97"/>
      <c r="K421" s="97"/>
      <c r="L421" s="97"/>
      <c r="N421" s="97"/>
      <c r="O421" s="76"/>
      <c r="R421" s="97"/>
      <c r="S421" s="97"/>
      <c r="T421" s="97"/>
      <c r="U421" s="97"/>
      <c r="V421" s="97"/>
      <c r="W421" s="97"/>
      <c r="AF421"/>
      <c r="AG421"/>
      <c r="AH421"/>
    </row>
    <row r="422" spans="1:34" x14ac:dyDescent="0.25">
      <c r="A422" s="97"/>
      <c r="B422" s="97"/>
      <c r="C422" s="97"/>
      <c r="D422" s="97"/>
      <c r="E422" s="97"/>
      <c r="F422" s="97"/>
      <c r="G422" s="97"/>
      <c r="H422" s="97"/>
      <c r="I422" s="97"/>
      <c r="J422" s="97"/>
      <c r="K422" s="97"/>
      <c r="L422" s="97"/>
      <c r="N422" s="97"/>
      <c r="O422" s="76"/>
      <c r="R422" s="97"/>
      <c r="S422" s="97"/>
      <c r="T422" s="97"/>
      <c r="U422" s="97"/>
      <c r="V422" s="97"/>
      <c r="W422" s="97"/>
      <c r="AF422"/>
      <c r="AG422"/>
      <c r="AH422"/>
    </row>
    <row r="423" spans="1:34" x14ac:dyDescent="0.25">
      <c r="A423" s="97"/>
      <c r="B423" s="97"/>
      <c r="C423" s="97"/>
      <c r="D423" s="97"/>
      <c r="E423" s="97"/>
      <c r="F423" s="97"/>
      <c r="G423" s="97"/>
      <c r="H423" s="97"/>
      <c r="I423" s="97"/>
      <c r="J423" s="97"/>
      <c r="K423" s="97"/>
      <c r="L423" s="97"/>
      <c r="N423" s="97"/>
      <c r="O423" s="76"/>
      <c r="R423" s="97"/>
      <c r="S423" s="97"/>
      <c r="T423" s="97"/>
      <c r="U423" s="97"/>
      <c r="V423" s="97"/>
      <c r="W423" s="97"/>
      <c r="AF423"/>
      <c r="AG423"/>
      <c r="AH423"/>
    </row>
    <row r="424" spans="1:34" x14ac:dyDescent="0.25">
      <c r="A424" s="97"/>
      <c r="B424" s="97"/>
      <c r="C424" s="97"/>
      <c r="D424" s="97"/>
      <c r="E424" s="97"/>
      <c r="F424" s="97"/>
      <c r="G424" s="97"/>
      <c r="H424" s="97"/>
      <c r="I424" s="97"/>
      <c r="J424" s="97"/>
      <c r="K424" s="97"/>
      <c r="L424" s="97"/>
      <c r="N424" s="97"/>
      <c r="O424" s="76"/>
      <c r="R424" s="97"/>
      <c r="S424" s="97"/>
      <c r="T424" s="97"/>
      <c r="U424" s="97"/>
      <c r="V424" s="97"/>
      <c r="W424" s="97"/>
      <c r="AF424"/>
      <c r="AG424"/>
      <c r="AH424"/>
    </row>
    <row r="425" spans="1:34" x14ac:dyDescent="0.25">
      <c r="A425" s="97"/>
      <c r="B425" s="97"/>
      <c r="C425" s="97"/>
      <c r="D425" s="97"/>
      <c r="E425" s="97"/>
      <c r="F425" s="97"/>
      <c r="G425" s="97"/>
      <c r="H425" s="97"/>
      <c r="I425" s="97"/>
      <c r="J425" s="97"/>
      <c r="K425" s="97"/>
      <c r="L425" s="97"/>
      <c r="N425" s="97"/>
      <c r="O425" s="76"/>
      <c r="R425" s="97"/>
      <c r="S425" s="97"/>
      <c r="T425" s="97"/>
      <c r="U425" s="97"/>
      <c r="V425" s="97"/>
      <c r="W425" s="97"/>
      <c r="AF425"/>
      <c r="AG425"/>
      <c r="AH425"/>
    </row>
    <row r="426" spans="1:34" x14ac:dyDescent="0.25">
      <c r="A426" s="97"/>
      <c r="B426" s="97"/>
      <c r="C426" s="97"/>
      <c r="D426" s="97"/>
      <c r="E426" s="97"/>
      <c r="F426" s="97"/>
      <c r="G426" s="97"/>
      <c r="H426" s="97"/>
      <c r="I426" s="97"/>
      <c r="J426" s="97"/>
      <c r="K426" s="97"/>
      <c r="L426" s="97"/>
      <c r="N426" s="97"/>
      <c r="O426" s="76"/>
      <c r="R426" s="97"/>
      <c r="S426" s="97"/>
      <c r="T426" s="97"/>
      <c r="U426" s="97"/>
      <c r="V426" s="97"/>
      <c r="W426" s="97"/>
      <c r="AF426"/>
      <c r="AG426"/>
      <c r="AH426"/>
    </row>
    <row r="427" spans="1:34" x14ac:dyDescent="0.25">
      <c r="A427" s="97"/>
      <c r="B427" s="97"/>
      <c r="C427" s="97"/>
      <c r="D427" s="97"/>
      <c r="E427" s="97"/>
      <c r="F427" s="97"/>
      <c r="G427" s="97"/>
      <c r="H427" s="97"/>
      <c r="I427" s="97"/>
      <c r="J427" s="97"/>
      <c r="K427" s="97"/>
      <c r="L427" s="97"/>
      <c r="N427" s="97"/>
      <c r="O427" s="76"/>
      <c r="R427" s="97"/>
      <c r="S427" s="97"/>
      <c r="T427" s="97"/>
      <c r="U427" s="97"/>
      <c r="V427" s="97"/>
      <c r="W427" s="97"/>
      <c r="AF427"/>
      <c r="AG427"/>
      <c r="AH427"/>
    </row>
    <row r="428" spans="1:34" x14ac:dyDescent="0.25">
      <c r="A428" s="97"/>
      <c r="B428" s="97"/>
      <c r="C428" s="97"/>
      <c r="D428" s="97"/>
      <c r="E428" s="97"/>
      <c r="F428" s="97"/>
      <c r="G428" s="97"/>
      <c r="H428" s="97"/>
      <c r="I428" s="97"/>
      <c r="J428" s="97"/>
      <c r="K428" s="97"/>
      <c r="L428" s="97"/>
      <c r="N428" s="97"/>
      <c r="O428" s="76"/>
      <c r="R428" s="97"/>
      <c r="S428" s="97"/>
      <c r="T428" s="97"/>
      <c r="U428" s="97"/>
      <c r="V428" s="97"/>
      <c r="W428" s="97"/>
      <c r="AF428"/>
      <c r="AG428"/>
      <c r="AH428"/>
    </row>
    <row r="429" spans="1:34" x14ac:dyDescent="0.25">
      <c r="A429" s="97"/>
      <c r="B429" s="97"/>
      <c r="C429" s="97"/>
      <c r="D429" s="97"/>
      <c r="E429" s="97"/>
      <c r="F429" s="97"/>
      <c r="G429" s="97"/>
      <c r="H429" s="97"/>
      <c r="I429" s="97"/>
      <c r="J429" s="97"/>
      <c r="K429" s="97"/>
      <c r="L429" s="97"/>
      <c r="N429" s="97"/>
      <c r="O429" s="76"/>
      <c r="R429" s="97"/>
      <c r="S429" s="97"/>
      <c r="T429" s="97"/>
      <c r="U429" s="97"/>
      <c r="V429" s="97"/>
      <c r="W429" s="97"/>
      <c r="AF429"/>
      <c r="AG429"/>
      <c r="AH429"/>
    </row>
    <row r="430" spans="1:34" x14ac:dyDescent="0.25">
      <c r="A430" s="97"/>
      <c r="B430" s="97"/>
      <c r="C430" s="97"/>
      <c r="D430" s="97"/>
      <c r="E430" s="97"/>
      <c r="F430" s="97"/>
      <c r="G430" s="97"/>
      <c r="H430" s="97"/>
      <c r="I430" s="97"/>
      <c r="J430" s="97"/>
      <c r="K430" s="97"/>
      <c r="L430" s="97"/>
      <c r="N430" s="97"/>
      <c r="O430" s="76"/>
      <c r="R430" s="97"/>
      <c r="S430" s="97"/>
      <c r="T430" s="97"/>
      <c r="U430" s="97"/>
      <c r="V430" s="97"/>
      <c r="W430" s="97"/>
      <c r="AF430"/>
      <c r="AG430"/>
      <c r="AH430"/>
    </row>
    <row r="431" spans="1:34" x14ac:dyDescent="0.25">
      <c r="A431" s="97"/>
      <c r="B431" s="97"/>
      <c r="C431" s="97"/>
      <c r="D431" s="97"/>
      <c r="E431" s="97"/>
      <c r="F431" s="97"/>
      <c r="G431" s="97"/>
      <c r="H431" s="97"/>
      <c r="I431" s="97"/>
      <c r="J431" s="97"/>
      <c r="K431" s="97"/>
      <c r="L431" s="97"/>
      <c r="N431" s="97"/>
      <c r="O431" s="76"/>
      <c r="R431" s="97"/>
      <c r="S431" s="97"/>
      <c r="T431" s="97"/>
      <c r="U431" s="97"/>
      <c r="V431" s="97"/>
      <c r="W431" s="97"/>
      <c r="AF431"/>
      <c r="AG431"/>
      <c r="AH431"/>
    </row>
    <row r="432" spans="1:34" x14ac:dyDescent="0.25">
      <c r="A432" s="97"/>
      <c r="B432" s="97"/>
      <c r="C432" s="97"/>
      <c r="D432" s="97"/>
      <c r="E432" s="97"/>
      <c r="F432" s="97"/>
      <c r="G432" s="97"/>
      <c r="H432" s="97"/>
      <c r="I432" s="97"/>
      <c r="J432" s="97"/>
      <c r="K432" s="97"/>
      <c r="L432" s="97"/>
      <c r="N432" s="97"/>
      <c r="O432" s="76"/>
      <c r="R432" s="97"/>
      <c r="S432" s="97"/>
      <c r="T432" s="97"/>
      <c r="U432" s="97"/>
      <c r="V432" s="97"/>
      <c r="W432" s="97"/>
      <c r="AF432"/>
      <c r="AG432"/>
      <c r="AH432"/>
    </row>
    <row r="433" spans="1:34" x14ac:dyDescent="0.25">
      <c r="A433" s="97"/>
      <c r="B433" s="97"/>
      <c r="C433" s="97"/>
      <c r="D433" s="97"/>
      <c r="E433" s="97"/>
      <c r="F433" s="97"/>
      <c r="G433" s="97"/>
      <c r="H433" s="97"/>
      <c r="I433" s="97"/>
      <c r="J433" s="97"/>
      <c r="K433" s="97"/>
      <c r="L433" s="97"/>
      <c r="N433" s="97"/>
      <c r="O433" s="76"/>
      <c r="R433" s="97"/>
      <c r="S433" s="97"/>
      <c r="T433" s="97"/>
      <c r="U433" s="97"/>
      <c r="V433" s="97"/>
      <c r="W433" s="97"/>
      <c r="AF433"/>
      <c r="AG433"/>
      <c r="AH433"/>
    </row>
    <row r="434" spans="1:34" x14ac:dyDescent="0.25">
      <c r="A434" s="97"/>
      <c r="B434" s="97"/>
      <c r="C434" s="97"/>
      <c r="D434" s="97"/>
      <c r="E434" s="97"/>
      <c r="F434" s="97"/>
      <c r="G434" s="97"/>
      <c r="H434" s="97"/>
      <c r="I434" s="97"/>
      <c r="J434" s="97"/>
      <c r="K434" s="97"/>
      <c r="L434" s="97"/>
      <c r="N434" s="97"/>
      <c r="O434" s="76"/>
      <c r="R434" s="97"/>
      <c r="S434" s="97"/>
      <c r="T434" s="97"/>
      <c r="U434" s="97"/>
      <c r="V434" s="97"/>
      <c r="W434" s="97"/>
      <c r="AF434"/>
      <c r="AG434"/>
      <c r="AH434"/>
    </row>
    <row r="435" spans="1:34" x14ac:dyDescent="0.25">
      <c r="A435" s="97"/>
      <c r="B435" s="97"/>
      <c r="C435" s="97"/>
      <c r="D435" s="97"/>
      <c r="E435" s="97"/>
      <c r="F435" s="97"/>
      <c r="G435" s="97"/>
      <c r="H435" s="97"/>
      <c r="I435" s="97"/>
      <c r="J435" s="97"/>
      <c r="K435" s="97"/>
      <c r="L435" s="97"/>
      <c r="N435" s="97"/>
      <c r="O435" s="76"/>
      <c r="R435" s="97"/>
      <c r="S435" s="97"/>
      <c r="T435" s="97"/>
      <c r="U435" s="97"/>
      <c r="V435" s="97"/>
      <c r="W435" s="97"/>
      <c r="AF435"/>
      <c r="AG435"/>
      <c r="AH435"/>
    </row>
    <row r="436" spans="1:34" x14ac:dyDescent="0.25">
      <c r="A436" s="97"/>
      <c r="B436" s="97"/>
      <c r="C436" s="97"/>
      <c r="D436" s="97"/>
      <c r="E436" s="97"/>
      <c r="F436" s="97"/>
      <c r="G436" s="97"/>
      <c r="H436" s="97"/>
      <c r="I436" s="97"/>
      <c r="J436" s="97"/>
      <c r="K436" s="97"/>
      <c r="L436" s="97"/>
      <c r="N436" s="97"/>
      <c r="O436" s="76"/>
      <c r="R436" s="97"/>
      <c r="S436" s="97"/>
      <c r="T436" s="97"/>
      <c r="U436" s="97"/>
      <c r="V436" s="97"/>
      <c r="W436" s="97"/>
      <c r="AF436"/>
      <c r="AG436"/>
      <c r="AH436"/>
    </row>
    <row r="437" spans="1:34" x14ac:dyDescent="0.25">
      <c r="A437" s="97"/>
      <c r="B437" s="97"/>
      <c r="C437" s="97"/>
      <c r="D437" s="97"/>
      <c r="E437" s="97"/>
      <c r="F437" s="97"/>
      <c r="G437" s="97"/>
      <c r="H437" s="97"/>
      <c r="I437" s="97"/>
      <c r="J437" s="97"/>
      <c r="K437" s="97"/>
      <c r="L437" s="97"/>
      <c r="N437" s="97"/>
      <c r="O437" s="76"/>
      <c r="R437" s="97"/>
      <c r="S437" s="97"/>
      <c r="T437" s="97"/>
      <c r="U437" s="97"/>
      <c r="V437" s="97"/>
      <c r="W437" s="97"/>
      <c r="AF437"/>
      <c r="AG437"/>
      <c r="AH437"/>
    </row>
    <row r="438" spans="1:34" x14ac:dyDescent="0.25">
      <c r="A438" s="97"/>
      <c r="B438" s="97"/>
      <c r="C438" s="97"/>
      <c r="D438" s="97"/>
      <c r="E438" s="97"/>
      <c r="F438" s="97"/>
      <c r="G438" s="97"/>
      <c r="H438" s="97"/>
      <c r="I438" s="97"/>
      <c r="J438" s="97"/>
      <c r="K438" s="97"/>
      <c r="L438" s="97"/>
      <c r="N438" s="97"/>
      <c r="O438" s="76"/>
      <c r="R438" s="97"/>
      <c r="S438" s="97"/>
      <c r="T438" s="97"/>
      <c r="U438" s="97"/>
      <c r="V438" s="97"/>
      <c r="W438" s="97"/>
      <c r="AF438"/>
      <c r="AG438"/>
      <c r="AH438"/>
    </row>
    <row r="439" spans="1:34" x14ac:dyDescent="0.25">
      <c r="A439" s="97"/>
      <c r="B439" s="97"/>
      <c r="C439" s="97"/>
      <c r="D439" s="97"/>
      <c r="E439" s="97"/>
      <c r="F439" s="97"/>
      <c r="G439" s="97"/>
      <c r="H439" s="97"/>
      <c r="I439" s="97"/>
      <c r="J439" s="97"/>
      <c r="K439" s="97"/>
      <c r="L439" s="97"/>
      <c r="N439" s="97"/>
      <c r="O439" s="76"/>
      <c r="R439" s="97"/>
      <c r="S439" s="97"/>
      <c r="T439" s="97"/>
      <c r="U439" s="97"/>
      <c r="V439" s="97"/>
      <c r="W439" s="97"/>
      <c r="AF439"/>
      <c r="AG439"/>
      <c r="AH439"/>
    </row>
    <row r="440" spans="1:34" x14ac:dyDescent="0.25">
      <c r="A440" s="97"/>
      <c r="B440" s="97"/>
      <c r="C440" s="97"/>
      <c r="D440" s="97"/>
      <c r="E440" s="97"/>
      <c r="F440" s="97"/>
      <c r="G440" s="97"/>
      <c r="H440" s="97"/>
      <c r="I440" s="97"/>
      <c r="J440" s="97"/>
      <c r="K440" s="97"/>
      <c r="L440" s="97"/>
      <c r="N440" s="97"/>
      <c r="O440" s="76"/>
      <c r="R440" s="97"/>
      <c r="S440" s="97"/>
      <c r="T440" s="97"/>
      <c r="U440" s="97"/>
      <c r="V440" s="97"/>
      <c r="W440" s="97"/>
      <c r="AF440"/>
      <c r="AG440"/>
      <c r="AH440"/>
    </row>
    <row r="441" spans="1:34" x14ac:dyDescent="0.25">
      <c r="A441" s="97"/>
      <c r="B441" s="97"/>
      <c r="C441" s="97"/>
      <c r="D441" s="97"/>
      <c r="E441" s="97"/>
      <c r="F441" s="97"/>
      <c r="G441" s="97"/>
      <c r="H441" s="97"/>
      <c r="I441" s="97"/>
      <c r="J441" s="97"/>
      <c r="K441" s="97"/>
      <c r="L441" s="97"/>
      <c r="N441" s="97"/>
      <c r="O441" s="76"/>
      <c r="R441" s="97"/>
      <c r="S441" s="97"/>
      <c r="T441" s="97"/>
      <c r="U441" s="97"/>
      <c r="V441" s="97"/>
      <c r="W441" s="97"/>
      <c r="AF441"/>
      <c r="AG441"/>
      <c r="AH441"/>
    </row>
    <row r="442" spans="1:34" x14ac:dyDescent="0.25">
      <c r="A442" s="97"/>
      <c r="B442" s="97"/>
      <c r="C442" s="97"/>
      <c r="D442" s="97"/>
      <c r="E442" s="97"/>
      <c r="F442" s="97"/>
      <c r="G442" s="97"/>
      <c r="H442" s="97"/>
      <c r="I442" s="97"/>
      <c r="J442" s="97"/>
      <c r="K442" s="97"/>
      <c r="L442" s="97"/>
      <c r="N442" s="97"/>
      <c r="O442" s="76"/>
      <c r="R442" s="97"/>
      <c r="S442" s="97"/>
      <c r="T442" s="97"/>
      <c r="U442" s="97"/>
      <c r="V442" s="97"/>
      <c r="W442" s="97"/>
      <c r="AF442"/>
      <c r="AG442"/>
      <c r="AH442"/>
    </row>
    <row r="443" spans="1:34" x14ac:dyDescent="0.25">
      <c r="A443" s="97"/>
      <c r="B443" s="97"/>
      <c r="C443" s="97"/>
      <c r="D443" s="97"/>
      <c r="E443" s="97"/>
      <c r="F443" s="97"/>
      <c r="G443" s="97"/>
      <c r="H443" s="97"/>
      <c r="I443" s="97"/>
      <c r="J443" s="97"/>
      <c r="K443" s="97"/>
      <c r="L443" s="97"/>
      <c r="N443" s="97"/>
      <c r="O443" s="76"/>
      <c r="R443" s="97"/>
      <c r="S443" s="97"/>
      <c r="T443" s="97"/>
      <c r="U443" s="97"/>
      <c r="V443" s="97"/>
      <c r="W443" s="97"/>
      <c r="AF443"/>
      <c r="AG443"/>
      <c r="AH443"/>
    </row>
    <row r="444" spans="1:34" x14ac:dyDescent="0.25">
      <c r="A444" s="97"/>
      <c r="B444" s="97"/>
      <c r="C444" s="97"/>
      <c r="D444" s="97"/>
      <c r="E444" s="97"/>
      <c r="F444" s="97"/>
      <c r="G444" s="97"/>
      <c r="H444" s="97"/>
      <c r="I444" s="97"/>
      <c r="J444" s="97"/>
      <c r="K444" s="97"/>
      <c r="L444" s="97"/>
      <c r="N444" s="97"/>
      <c r="O444" s="76"/>
      <c r="R444" s="97"/>
      <c r="S444" s="97"/>
      <c r="T444" s="97"/>
      <c r="U444" s="97"/>
      <c r="V444" s="97"/>
      <c r="W444" s="97"/>
      <c r="AF444"/>
      <c r="AG444"/>
      <c r="AH444"/>
    </row>
    <row r="445" spans="1:34" x14ac:dyDescent="0.25">
      <c r="A445" s="97"/>
      <c r="B445" s="97"/>
      <c r="C445" s="97"/>
      <c r="D445" s="97"/>
      <c r="E445" s="97"/>
      <c r="F445" s="97"/>
      <c r="G445" s="97"/>
      <c r="H445" s="97"/>
      <c r="I445" s="97"/>
      <c r="J445" s="97"/>
      <c r="K445" s="97"/>
      <c r="L445" s="97"/>
      <c r="N445" s="97"/>
      <c r="O445" s="76"/>
      <c r="R445" s="97"/>
      <c r="S445" s="97"/>
      <c r="T445" s="97"/>
      <c r="U445" s="97"/>
      <c r="V445" s="97"/>
      <c r="W445" s="97"/>
      <c r="AF445"/>
      <c r="AG445"/>
      <c r="AH445"/>
    </row>
    <row r="446" spans="1:34" x14ac:dyDescent="0.25">
      <c r="A446" s="97"/>
      <c r="B446" s="97"/>
      <c r="C446" s="97"/>
      <c r="D446" s="97"/>
      <c r="E446" s="97"/>
      <c r="F446" s="97"/>
      <c r="G446" s="97"/>
      <c r="H446" s="97"/>
      <c r="I446" s="97"/>
      <c r="J446" s="97"/>
      <c r="K446" s="97"/>
      <c r="L446" s="97"/>
      <c r="N446" s="97"/>
      <c r="O446" s="76"/>
      <c r="R446" s="97"/>
      <c r="S446" s="97"/>
      <c r="T446" s="97"/>
      <c r="U446" s="97"/>
      <c r="V446" s="97"/>
      <c r="W446" s="97"/>
      <c r="AF446"/>
      <c r="AG446"/>
      <c r="AH446"/>
    </row>
    <row r="447" spans="1:34" x14ac:dyDescent="0.25">
      <c r="A447" s="97"/>
      <c r="B447" s="97"/>
      <c r="C447" s="97"/>
      <c r="D447" s="97"/>
      <c r="E447" s="97"/>
      <c r="F447" s="97"/>
      <c r="G447" s="97"/>
      <c r="H447" s="97"/>
      <c r="I447" s="97"/>
      <c r="J447" s="97"/>
      <c r="K447" s="97"/>
      <c r="L447" s="97"/>
      <c r="N447" s="97"/>
      <c r="O447" s="76"/>
      <c r="R447" s="97"/>
      <c r="S447" s="97"/>
      <c r="T447" s="97"/>
      <c r="U447" s="97"/>
      <c r="V447" s="97"/>
      <c r="W447" s="97"/>
      <c r="AF447"/>
      <c r="AG447"/>
      <c r="AH447"/>
    </row>
    <row r="448" spans="1:34" x14ac:dyDescent="0.25">
      <c r="A448" s="97"/>
      <c r="B448" s="97"/>
      <c r="C448" s="97"/>
      <c r="D448" s="97"/>
      <c r="E448" s="97"/>
      <c r="F448" s="97"/>
      <c r="G448" s="97"/>
      <c r="H448" s="97"/>
      <c r="I448" s="97"/>
      <c r="J448" s="97"/>
      <c r="K448" s="97"/>
      <c r="L448" s="97"/>
      <c r="N448" s="97"/>
      <c r="O448" s="76"/>
      <c r="R448" s="97"/>
      <c r="S448" s="97"/>
      <c r="T448" s="97"/>
      <c r="U448" s="97"/>
      <c r="V448" s="97"/>
      <c r="W448" s="97"/>
      <c r="AF448"/>
      <c r="AG448"/>
      <c r="AH448"/>
    </row>
    <row r="449" spans="1:34" x14ac:dyDescent="0.25">
      <c r="A449" s="97"/>
      <c r="B449" s="97"/>
      <c r="C449" s="97"/>
      <c r="D449" s="97"/>
      <c r="E449" s="97"/>
      <c r="F449" s="97"/>
      <c r="G449" s="97"/>
      <c r="H449" s="97"/>
      <c r="I449" s="97"/>
      <c r="J449" s="97"/>
      <c r="K449" s="97"/>
      <c r="L449" s="97"/>
      <c r="N449" s="97"/>
      <c r="O449" s="76"/>
      <c r="R449" s="97"/>
      <c r="S449" s="97"/>
      <c r="T449" s="97"/>
      <c r="U449" s="97"/>
      <c r="V449" s="97"/>
      <c r="W449" s="97"/>
      <c r="AF449"/>
      <c r="AG449"/>
      <c r="AH449"/>
    </row>
    <row r="450" spans="1:34" x14ac:dyDescent="0.25">
      <c r="A450" s="97"/>
      <c r="B450" s="97"/>
      <c r="C450" s="97"/>
      <c r="D450" s="97"/>
      <c r="E450" s="97"/>
      <c r="F450" s="97"/>
      <c r="G450" s="97"/>
      <c r="H450" s="97"/>
      <c r="I450" s="97"/>
      <c r="J450" s="97"/>
      <c r="K450" s="97"/>
      <c r="L450" s="97"/>
      <c r="N450" s="97"/>
      <c r="O450" s="76"/>
      <c r="R450" s="97"/>
      <c r="S450" s="97"/>
      <c r="T450" s="97"/>
      <c r="U450" s="97"/>
      <c r="V450" s="97"/>
      <c r="W450" s="97"/>
      <c r="AF450"/>
      <c r="AG450"/>
      <c r="AH450"/>
    </row>
    <row r="451" spans="1:34" x14ac:dyDescent="0.25">
      <c r="A451" s="97"/>
      <c r="B451" s="97"/>
      <c r="C451" s="97"/>
      <c r="D451" s="97"/>
      <c r="E451" s="97"/>
      <c r="F451" s="97"/>
      <c r="G451" s="97"/>
      <c r="H451" s="97"/>
      <c r="I451" s="97"/>
      <c r="J451" s="97"/>
      <c r="K451" s="97"/>
      <c r="L451" s="97"/>
      <c r="N451" s="97"/>
      <c r="O451" s="76"/>
      <c r="R451" s="97"/>
      <c r="S451" s="97"/>
      <c r="T451" s="97"/>
      <c r="U451" s="97"/>
      <c r="V451" s="97"/>
      <c r="W451" s="97"/>
      <c r="AF451"/>
      <c r="AG451"/>
      <c r="AH451"/>
    </row>
    <row r="452" spans="1:34" x14ac:dyDescent="0.25">
      <c r="A452" s="97"/>
      <c r="B452" s="97"/>
      <c r="C452" s="97"/>
      <c r="D452" s="97"/>
      <c r="E452" s="97"/>
      <c r="F452" s="97"/>
      <c r="G452" s="97"/>
      <c r="H452" s="97"/>
      <c r="I452" s="97"/>
      <c r="J452" s="97"/>
      <c r="K452" s="97"/>
      <c r="L452" s="97"/>
      <c r="N452" s="97"/>
      <c r="O452" s="76"/>
      <c r="R452" s="97"/>
      <c r="S452" s="97"/>
      <c r="T452" s="97"/>
      <c r="U452" s="97"/>
      <c r="V452" s="97"/>
      <c r="W452" s="97"/>
      <c r="AF452"/>
      <c r="AG452"/>
      <c r="AH452"/>
    </row>
    <row r="453" spans="1:34" x14ac:dyDescent="0.25">
      <c r="A453" s="97"/>
      <c r="B453" s="97"/>
      <c r="C453" s="97"/>
      <c r="D453" s="97"/>
      <c r="E453" s="97"/>
      <c r="F453" s="97"/>
      <c r="G453" s="97"/>
      <c r="H453" s="97"/>
      <c r="I453" s="97"/>
      <c r="J453" s="97"/>
      <c r="K453" s="97"/>
      <c r="L453" s="97"/>
      <c r="N453" s="97"/>
      <c r="O453" s="76"/>
      <c r="R453" s="97"/>
      <c r="S453" s="97"/>
      <c r="T453" s="97"/>
      <c r="U453" s="97"/>
      <c r="V453" s="97"/>
      <c r="W453" s="97"/>
      <c r="AF453"/>
      <c r="AG453"/>
      <c r="AH453"/>
    </row>
    <row r="454" spans="1:34" x14ac:dyDescent="0.25">
      <c r="A454" s="97"/>
      <c r="B454" s="97"/>
      <c r="C454" s="97"/>
      <c r="D454" s="97"/>
      <c r="E454" s="97"/>
      <c r="F454" s="97"/>
      <c r="G454" s="97"/>
      <c r="H454" s="97"/>
      <c r="I454" s="97"/>
      <c r="J454" s="97"/>
      <c r="K454" s="97"/>
      <c r="L454" s="97"/>
      <c r="N454" s="97"/>
      <c r="O454" s="76"/>
      <c r="R454" s="97"/>
      <c r="S454" s="97"/>
      <c r="T454" s="97"/>
      <c r="U454" s="97"/>
      <c r="V454" s="97"/>
      <c r="W454" s="97"/>
      <c r="AF454"/>
      <c r="AG454"/>
      <c r="AH454"/>
    </row>
    <row r="455" spans="1:34" x14ac:dyDescent="0.25">
      <c r="A455" s="97"/>
      <c r="B455" s="97"/>
      <c r="C455" s="97"/>
      <c r="D455" s="97"/>
      <c r="E455" s="97"/>
      <c r="F455" s="97"/>
      <c r="G455" s="97"/>
      <c r="H455" s="97"/>
      <c r="I455" s="97"/>
      <c r="J455" s="97"/>
      <c r="K455" s="97"/>
      <c r="L455" s="97"/>
      <c r="N455" s="97"/>
      <c r="O455" s="76"/>
      <c r="R455" s="97"/>
      <c r="S455" s="97"/>
      <c r="T455" s="97"/>
      <c r="U455" s="97"/>
      <c r="V455" s="97"/>
      <c r="W455" s="97"/>
      <c r="AF455"/>
      <c r="AG455"/>
      <c r="AH455"/>
    </row>
    <row r="456" spans="1:34" x14ac:dyDescent="0.25">
      <c r="A456" s="97"/>
      <c r="B456" s="97"/>
      <c r="C456" s="97"/>
      <c r="D456" s="97"/>
      <c r="E456" s="97"/>
      <c r="F456" s="97"/>
      <c r="G456" s="97"/>
      <c r="H456" s="97"/>
      <c r="I456" s="97"/>
      <c r="J456" s="97"/>
      <c r="K456" s="97"/>
      <c r="L456" s="97"/>
      <c r="N456" s="97"/>
      <c r="O456" s="76"/>
      <c r="R456" s="97"/>
      <c r="S456" s="97"/>
      <c r="T456" s="97"/>
      <c r="U456" s="97"/>
      <c r="V456" s="97"/>
      <c r="W456" s="97"/>
      <c r="AF456"/>
      <c r="AG456"/>
      <c r="AH456"/>
    </row>
    <row r="457" spans="1:34" x14ac:dyDescent="0.25">
      <c r="A457" s="97"/>
      <c r="B457" s="97"/>
      <c r="C457" s="97"/>
      <c r="D457" s="97"/>
      <c r="E457" s="97"/>
      <c r="F457" s="97"/>
      <c r="G457" s="97"/>
      <c r="H457" s="97"/>
      <c r="I457" s="97"/>
      <c r="J457" s="97"/>
      <c r="K457" s="97"/>
      <c r="L457" s="97"/>
      <c r="N457" s="97"/>
      <c r="O457" s="76"/>
      <c r="R457" s="97"/>
      <c r="S457" s="97"/>
      <c r="T457" s="97"/>
      <c r="U457" s="97"/>
      <c r="V457" s="97"/>
      <c r="W457" s="97"/>
      <c r="AF457"/>
      <c r="AG457"/>
      <c r="AH457"/>
    </row>
    <row r="458" spans="1:34" x14ac:dyDescent="0.25">
      <c r="A458" s="97"/>
      <c r="B458" s="97"/>
      <c r="C458" s="97"/>
      <c r="D458" s="97"/>
      <c r="E458" s="97"/>
      <c r="F458" s="97"/>
      <c r="G458" s="97"/>
      <c r="H458" s="97"/>
      <c r="I458" s="97"/>
      <c r="J458" s="97"/>
      <c r="K458" s="97"/>
      <c r="L458" s="97"/>
      <c r="N458" s="97"/>
      <c r="O458" s="76"/>
      <c r="R458" s="97"/>
      <c r="S458" s="97"/>
      <c r="T458" s="97"/>
      <c r="U458" s="97"/>
      <c r="V458" s="97"/>
      <c r="W458" s="97"/>
      <c r="AF458"/>
      <c r="AG458"/>
      <c r="AH458"/>
    </row>
    <row r="459" spans="1:34" x14ac:dyDescent="0.25">
      <c r="A459" s="97"/>
      <c r="B459" s="97"/>
      <c r="C459" s="97"/>
      <c r="D459" s="97"/>
      <c r="E459" s="97"/>
      <c r="F459" s="97"/>
      <c r="G459" s="97"/>
      <c r="H459" s="97"/>
      <c r="I459" s="97"/>
      <c r="J459" s="97"/>
      <c r="K459" s="97"/>
      <c r="L459" s="97"/>
      <c r="N459" s="97"/>
      <c r="O459" s="76"/>
      <c r="R459" s="97"/>
      <c r="S459" s="97"/>
      <c r="T459" s="97"/>
      <c r="U459" s="97"/>
      <c r="V459" s="97"/>
      <c r="W459" s="97"/>
      <c r="AF459"/>
      <c r="AG459"/>
      <c r="AH459"/>
    </row>
    <row r="460" spans="1:34" x14ac:dyDescent="0.25">
      <c r="A460" s="97"/>
      <c r="B460" s="97"/>
      <c r="C460" s="97"/>
      <c r="D460" s="97"/>
      <c r="E460" s="97"/>
      <c r="F460" s="97"/>
      <c r="G460" s="97"/>
      <c r="H460" s="97"/>
      <c r="I460" s="97"/>
      <c r="J460" s="97"/>
      <c r="K460" s="97"/>
      <c r="L460" s="97"/>
      <c r="N460" s="97"/>
      <c r="O460" s="76"/>
      <c r="R460" s="97"/>
      <c r="S460" s="97"/>
      <c r="T460" s="97"/>
      <c r="U460" s="97"/>
      <c r="V460" s="97"/>
      <c r="W460" s="97"/>
      <c r="AF460"/>
      <c r="AG460"/>
      <c r="AH460"/>
    </row>
    <row r="461" spans="1:34" x14ac:dyDescent="0.25">
      <c r="A461" s="97"/>
      <c r="B461" s="97"/>
      <c r="C461" s="97"/>
      <c r="D461" s="97"/>
      <c r="E461" s="97"/>
      <c r="F461" s="97"/>
      <c r="G461" s="97"/>
      <c r="H461" s="97"/>
      <c r="I461" s="97"/>
      <c r="J461" s="97"/>
      <c r="K461" s="97"/>
      <c r="L461" s="97"/>
      <c r="N461" s="97"/>
      <c r="O461" s="76"/>
      <c r="R461" s="97"/>
      <c r="S461" s="97"/>
      <c r="T461" s="97"/>
      <c r="U461" s="97"/>
      <c r="V461" s="97"/>
      <c r="W461" s="97"/>
      <c r="AF461"/>
      <c r="AG461"/>
      <c r="AH461"/>
    </row>
    <row r="462" spans="1:34" x14ac:dyDescent="0.25">
      <c r="A462" s="97"/>
      <c r="B462" s="97"/>
      <c r="C462" s="97"/>
      <c r="D462" s="97"/>
      <c r="E462" s="97"/>
      <c r="F462" s="97"/>
      <c r="G462" s="97"/>
      <c r="H462" s="97"/>
      <c r="I462" s="97"/>
      <c r="J462" s="97"/>
      <c r="K462" s="97"/>
      <c r="L462" s="97"/>
      <c r="N462" s="97"/>
      <c r="O462" s="76"/>
      <c r="R462" s="97"/>
      <c r="S462" s="97"/>
      <c r="T462" s="97"/>
      <c r="U462" s="97"/>
      <c r="V462" s="97"/>
      <c r="W462" s="97"/>
      <c r="AF462"/>
      <c r="AG462"/>
      <c r="AH462"/>
    </row>
    <row r="463" spans="1:34" x14ac:dyDescent="0.25">
      <c r="A463" s="97"/>
      <c r="B463" s="97"/>
      <c r="C463" s="97"/>
      <c r="D463" s="97"/>
      <c r="E463" s="97"/>
      <c r="F463" s="97"/>
      <c r="G463" s="97"/>
      <c r="H463" s="97"/>
      <c r="I463" s="97"/>
      <c r="J463" s="97"/>
      <c r="K463" s="97"/>
      <c r="L463" s="97"/>
      <c r="N463" s="97"/>
      <c r="O463" s="76"/>
      <c r="R463" s="97"/>
      <c r="S463" s="97"/>
      <c r="T463" s="97"/>
      <c r="U463" s="97"/>
      <c r="V463" s="97"/>
      <c r="W463" s="97"/>
      <c r="AF463"/>
      <c r="AG463"/>
      <c r="AH463"/>
    </row>
    <row r="464" spans="1:34" x14ac:dyDescent="0.25">
      <c r="A464" s="97"/>
      <c r="B464" s="97"/>
      <c r="C464" s="97"/>
      <c r="D464" s="97"/>
      <c r="E464" s="97"/>
      <c r="F464" s="97"/>
      <c r="G464" s="97"/>
      <c r="H464" s="97"/>
      <c r="I464" s="97"/>
      <c r="J464" s="97"/>
      <c r="K464" s="97"/>
      <c r="L464" s="97"/>
      <c r="N464" s="97"/>
      <c r="O464" s="76"/>
      <c r="R464" s="97"/>
      <c r="S464" s="97"/>
      <c r="T464" s="97"/>
      <c r="U464" s="97"/>
      <c r="V464" s="97"/>
      <c r="W464" s="97"/>
      <c r="AF464"/>
      <c r="AG464"/>
      <c r="AH464"/>
    </row>
    <row r="465" spans="1:34" x14ac:dyDescent="0.25">
      <c r="A465" s="97"/>
      <c r="B465" s="97"/>
      <c r="C465" s="97"/>
      <c r="D465" s="97"/>
      <c r="E465" s="97"/>
      <c r="F465" s="97"/>
      <c r="G465" s="97"/>
      <c r="H465" s="97"/>
      <c r="I465" s="97"/>
      <c r="J465" s="97"/>
      <c r="K465" s="97"/>
      <c r="L465" s="97"/>
      <c r="N465" s="97"/>
      <c r="O465" s="76"/>
      <c r="R465" s="97"/>
      <c r="S465" s="97"/>
      <c r="T465" s="97"/>
      <c r="U465" s="97"/>
      <c r="V465" s="97"/>
      <c r="W465" s="97"/>
      <c r="AF465"/>
      <c r="AG465"/>
      <c r="AH465"/>
    </row>
    <row r="466" spans="1:34" x14ac:dyDescent="0.25">
      <c r="A466" s="97"/>
      <c r="B466" s="97"/>
      <c r="C466" s="97"/>
      <c r="D466" s="97"/>
      <c r="E466" s="97"/>
      <c r="F466" s="97"/>
      <c r="G466" s="97"/>
      <c r="H466" s="97"/>
      <c r="I466" s="97"/>
      <c r="J466" s="97"/>
      <c r="K466" s="97"/>
      <c r="L466" s="97"/>
      <c r="N466" s="97"/>
      <c r="O466" s="76"/>
      <c r="R466" s="97"/>
      <c r="S466" s="97"/>
      <c r="T466" s="97"/>
      <c r="U466" s="97"/>
      <c r="V466" s="97"/>
      <c r="W466" s="97"/>
      <c r="AF466"/>
      <c r="AG466"/>
      <c r="AH466"/>
    </row>
    <row r="467" spans="1:34" x14ac:dyDescent="0.25">
      <c r="A467" s="97"/>
      <c r="B467" s="97"/>
      <c r="C467" s="97"/>
      <c r="D467" s="97"/>
      <c r="E467" s="97"/>
      <c r="F467" s="97"/>
      <c r="G467" s="97"/>
      <c r="H467" s="97"/>
      <c r="I467" s="97"/>
      <c r="J467" s="97"/>
      <c r="K467" s="97"/>
      <c r="L467" s="97"/>
      <c r="N467" s="97"/>
      <c r="O467" s="76"/>
      <c r="R467" s="97"/>
      <c r="S467" s="97"/>
      <c r="T467" s="97"/>
      <c r="U467" s="97"/>
      <c r="V467" s="97"/>
      <c r="W467" s="97"/>
      <c r="AF467"/>
      <c r="AG467"/>
      <c r="AH467"/>
    </row>
    <row r="468" spans="1:34" x14ac:dyDescent="0.25">
      <c r="A468" s="97"/>
      <c r="B468" s="97"/>
      <c r="C468" s="97"/>
      <c r="D468" s="97"/>
      <c r="E468" s="97"/>
      <c r="F468" s="97"/>
      <c r="G468" s="97"/>
      <c r="H468" s="97"/>
      <c r="I468" s="97"/>
      <c r="J468" s="97"/>
      <c r="K468" s="97"/>
      <c r="L468" s="97"/>
      <c r="N468" s="97"/>
      <c r="O468" s="76"/>
      <c r="R468" s="97"/>
      <c r="S468" s="97"/>
      <c r="T468" s="97"/>
      <c r="U468" s="97"/>
      <c r="V468" s="97"/>
      <c r="W468" s="97"/>
      <c r="AF468"/>
      <c r="AG468"/>
      <c r="AH468"/>
    </row>
    <row r="469" spans="1:34" x14ac:dyDescent="0.25">
      <c r="A469" s="97"/>
      <c r="B469" s="97"/>
      <c r="C469" s="97"/>
      <c r="D469" s="97"/>
      <c r="E469" s="97"/>
      <c r="F469" s="97"/>
      <c r="G469" s="97"/>
      <c r="H469" s="97"/>
      <c r="I469" s="97"/>
      <c r="J469" s="97"/>
      <c r="K469" s="97"/>
      <c r="L469" s="97"/>
      <c r="N469" s="97"/>
      <c r="O469" s="76"/>
      <c r="R469" s="97"/>
      <c r="S469" s="97"/>
      <c r="T469" s="97"/>
      <c r="U469" s="97"/>
      <c r="V469" s="97"/>
      <c r="W469" s="97"/>
      <c r="AF469"/>
      <c r="AG469"/>
      <c r="AH469"/>
    </row>
    <row r="470" spans="1:34" x14ac:dyDescent="0.25">
      <c r="A470" s="97"/>
      <c r="B470" s="97"/>
      <c r="C470" s="97"/>
      <c r="D470" s="97"/>
      <c r="E470" s="97"/>
      <c r="F470" s="97"/>
      <c r="G470" s="97"/>
      <c r="H470" s="97"/>
      <c r="I470" s="97"/>
      <c r="J470" s="97"/>
      <c r="K470" s="97"/>
      <c r="L470" s="97"/>
      <c r="N470" s="97"/>
      <c r="O470" s="76"/>
      <c r="R470" s="97"/>
      <c r="S470" s="97"/>
      <c r="T470" s="97"/>
      <c r="U470" s="97"/>
      <c r="V470" s="97"/>
      <c r="W470" s="97"/>
      <c r="AF470"/>
      <c r="AG470"/>
      <c r="AH470"/>
    </row>
    <row r="471" spans="1:34" x14ac:dyDescent="0.25">
      <c r="A471" s="97"/>
      <c r="B471" s="97"/>
      <c r="C471" s="97"/>
      <c r="D471" s="97"/>
      <c r="E471" s="97"/>
      <c r="F471" s="97"/>
      <c r="G471" s="97"/>
      <c r="H471" s="97"/>
      <c r="I471" s="97"/>
      <c r="J471" s="97"/>
      <c r="K471" s="97"/>
      <c r="L471" s="97"/>
      <c r="N471" s="97"/>
      <c r="O471" s="76"/>
      <c r="R471" s="97"/>
      <c r="S471" s="97"/>
      <c r="T471" s="97"/>
      <c r="U471" s="97"/>
      <c r="V471" s="97"/>
      <c r="W471" s="97"/>
      <c r="AF471"/>
      <c r="AG471"/>
      <c r="AH471"/>
    </row>
    <row r="472" spans="1:34" x14ac:dyDescent="0.25">
      <c r="A472" s="97"/>
      <c r="B472" s="97"/>
      <c r="C472" s="97"/>
      <c r="D472" s="97"/>
      <c r="E472" s="97"/>
      <c r="F472" s="97"/>
      <c r="G472" s="97"/>
      <c r="H472" s="97"/>
      <c r="I472" s="97"/>
      <c r="J472" s="97"/>
      <c r="K472" s="97"/>
      <c r="L472" s="97"/>
      <c r="N472" s="97"/>
      <c r="O472" s="76"/>
      <c r="R472" s="97"/>
      <c r="S472" s="97"/>
      <c r="T472" s="97"/>
      <c r="U472" s="97"/>
      <c r="V472" s="97"/>
      <c r="W472" s="97"/>
      <c r="AF472"/>
      <c r="AG472"/>
      <c r="AH472"/>
    </row>
    <row r="473" spans="1:34" x14ac:dyDescent="0.25">
      <c r="A473" s="97"/>
      <c r="B473" s="97"/>
      <c r="C473" s="97"/>
      <c r="D473" s="97"/>
      <c r="E473" s="97"/>
      <c r="F473" s="97"/>
      <c r="G473" s="97"/>
      <c r="H473" s="97"/>
      <c r="I473" s="97"/>
      <c r="J473" s="97"/>
      <c r="K473" s="97"/>
      <c r="L473" s="97"/>
      <c r="N473" s="97"/>
      <c r="O473" s="76"/>
      <c r="R473" s="97"/>
      <c r="S473" s="97"/>
      <c r="T473" s="97"/>
      <c r="U473" s="97"/>
      <c r="V473" s="97"/>
      <c r="W473" s="97"/>
      <c r="AF473"/>
      <c r="AG473"/>
      <c r="AH473"/>
    </row>
    <row r="474" spans="1:34" x14ac:dyDescent="0.25">
      <c r="A474" s="97"/>
      <c r="B474" s="97"/>
      <c r="C474" s="97"/>
      <c r="D474" s="97"/>
      <c r="E474" s="97"/>
      <c r="F474" s="97"/>
      <c r="G474" s="97"/>
      <c r="H474" s="97"/>
      <c r="I474" s="97"/>
      <c r="J474" s="97"/>
      <c r="K474" s="97"/>
      <c r="L474" s="97"/>
      <c r="N474" s="97"/>
      <c r="O474" s="76"/>
      <c r="R474" s="97"/>
      <c r="S474" s="97"/>
      <c r="T474" s="97"/>
      <c r="U474" s="97"/>
      <c r="V474" s="97"/>
      <c r="W474" s="97"/>
      <c r="AF474"/>
      <c r="AG474"/>
      <c r="AH474"/>
    </row>
    <row r="475" spans="1:34" x14ac:dyDescent="0.25">
      <c r="A475" s="97"/>
      <c r="B475" s="97"/>
      <c r="C475" s="97"/>
      <c r="D475" s="97"/>
      <c r="E475" s="97"/>
      <c r="F475" s="97"/>
      <c r="G475" s="97"/>
      <c r="H475" s="97"/>
      <c r="I475" s="97"/>
      <c r="J475" s="97"/>
      <c r="K475" s="97"/>
      <c r="L475" s="97"/>
      <c r="N475" s="97"/>
      <c r="O475" s="76"/>
      <c r="R475" s="97"/>
      <c r="S475" s="97"/>
      <c r="T475" s="97"/>
      <c r="U475" s="97"/>
      <c r="V475" s="97"/>
      <c r="W475" s="97"/>
      <c r="AF475"/>
      <c r="AG475"/>
      <c r="AH475"/>
    </row>
    <row r="476" spans="1:34" x14ac:dyDescent="0.25">
      <c r="A476" s="97"/>
      <c r="B476" s="97"/>
      <c r="C476" s="97"/>
      <c r="D476" s="97"/>
      <c r="E476" s="97"/>
      <c r="F476" s="97"/>
      <c r="G476" s="97"/>
      <c r="H476" s="97"/>
      <c r="I476" s="97"/>
      <c r="J476" s="97"/>
      <c r="K476" s="97"/>
      <c r="L476" s="97"/>
      <c r="N476" s="97"/>
      <c r="O476" s="76"/>
      <c r="R476" s="97"/>
      <c r="S476" s="97"/>
      <c r="T476" s="97"/>
      <c r="U476" s="97"/>
      <c r="V476" s="97"/>
      <c r="W476" s="97"/>
      <c r="AF476"/>
      <c r="AG476"/>
      <c r="AH476"/>
    </row>
    <row r="477" spans="1:34" x14ac:dyDescent="0.25">
      <c r="A477" s="97"/>
      <c r="B477" s="97"/>
      <c r="C477" s="97"/>
      <c r="D477" s="97"/>
      <c r="E477" s="97"/>
      <c r="F477" s="97"/>
      <c r="G477" s="97"/>
      <c r="H477" s="97"/>
      <c r="I477" s="97"/>
      <c r="J477" s="97"/>
      <c r="K477" s="97"/>
      <c r="L477" s="97"/>
      <c r="N477" s="97"/>
      <c r="O477" s="76"/>
      <c r="R477" s="97"/>
      <c r="S477" s="97"/>
      <c r="T477" s="97"/>
      <c r="U477" s="97"/>
      <c r="V477" s="97"/>
      <c r="W477" s="97"/>
      <c r="AF477"/>
      <c r="AG477"/>
      <c r="AH477"/>
    </row>
    <row r="478" spans="1:34" x14ac:dyDescent="0.25">
      <c r="A478" s="97"/>
      <c r="B478" s="97"/>
      <c r="C478" s="97"/>
      <c r="D478" s="97"/>
      <c r="E478" s="97"/>
      <c r="F478" s="97"/>
      <c r="G478" s="97"/>
      <c r="H478" s="97"/>
      <c r="I478" s="97"/>
      <c r="J478" s="97"/>
      <c r="K478" s="97"/>
      <c r="L478" s="97"/>
      <c r="N478" s="97"/>
      <c r="O478" s="76"/>
      <c r="R478" s="97"/>
      <c r="S478" s="97"/>
      <c r="T478" s="97"/>
      <c r="U478" s="97"/>
      <c r="V478" s="97"/>
      <c r="W478" s="97"/>
      <c r="AF478"/>
      <c r="AG478"/>
      <c r="AH478"/>
    </row>
    <row r="479" spans="1:34" x14ac:dyDescent="0.25">
      <c r="A479" s="97"/>
      <c r="B479" s="97"/>
      <c r="C479" s="97"/>
      <c r="D479" s="97"/>
      <c r="E479" s="97"/>
      <c r="F479" s="97"/>
      <c r="G479" s="97"/>
      <c r="H479" s="97"/>
      <c r="I479" s="97"/>
      <c r="J479" s="97"/>
      <c r="K479" s="97"/>
      <c r="L479" s="97"/>
      <c r="N479" s="97"/>
      <c r="O479" s="76"/>
      <c r="R479" s="97"/>
      <c r="S479" s="97"/>
      <c r="T479" s="97"/>
      <c r="U479" s="97"/>
      <c r="V479" s="97"/>
      <c r="W479" s="97"/>
      <c r="AF479"/>
      <c r="AG479"/>
      <c r="AH479"/>
    </row>
    <row r="480" spans="1:34" x14ac:dyDescent="0.25">
      <c r="A480" s="97"/>
      <c r="B480" s="97"/>
      <c r="C480" s="97"/>
      <c r="D480" s="97"/>
      <c r="E480" s="97"/>
      <c r="F480" s="97"/>
      <c r="G480" s="97"/>
      <c r="H480" s="97"/>
      <c r="I480" s="97"/>
      <c r="J480" s="97"/>
      <c r="K480" s="97"/>
      <c r="L480" s="97"/>
      <c r="N480" s="97"/>
      <c r="O480" s="76"/>
      <c r="R480" s="97"/>
      <c r="S480" s="97"/>
      <c r="T480" s="97"/>
      <c r="U480" s="97"/>
      <c r="V480" s="97"/>
      <c r="W480" s="97"/>
      <c r="AF480"/>
      <c r="AG480"/>
      <c r="AH480"/>
    </row>
    <row r="481" spans="1:34" x14ac:dyDescent="0.25">
      <c r="A481" s="97"/>
      <c r="B481" s="97"/>
      <c r="C481" s="97"/>
      <c r="D481" s="97"/>
      <c r="E481" s="97"/>
      <c r="F481" s="97"/>
      <c r="G481" s="97"/>
      <c r="H481" s="97"/>
      <c r="I481" s="97"/>
      <c r="J481" s="97"/>
      <c r="K481" s="97"/>
      <c r="L481" s="97"/>
      <c r="N481" s="97"/>
      <c r="O481" s="76"/>
      <c r="R481" s="97"/>
      <c r="S481" s="97"/>
      <c r="T481" s="97"/>
      <c r="U481" s="97"/>
      <c r="V481" s="97"/>
      <c r="W481" s="97"/>
      <c r="AF481"/>
      <c r="AG481"/>
      <c r="AH481"/>
    </row>
    <row r="482" spans="1:34" x14ac:dyDescent="0.25">
      <c r="A482" s="97"/>
      <c r="B482" s="97"/>
      <c r="C482" s="97"/>
      <c r="D482" s="97"/>
      <c r="E482" s="97"/>
      <c r="F482" s="97"/>
      <c r="G482" s="97"/>
      <c r="H482" s="97"/>
      <c r="I482" s="97"/>
      <c r="J482" s="97"/>
      <c r="K482" s="97"/>
      <c r="L482" s="97"/>
      <c r="N482" s="97"/>
      <c r="O482" s="76"/>
      <c r="R482" s="97"/>
      <c r="S482" s="97"/>
      <c r="T482" s="97"/>
      <c r="U482" s="97"/>
      <c r="V482" s="97"/>
      <c r="W482" s="97"/>
      <c r="AF482"/>
      <c r="AG482"/>
      <c r="AH482"/>
    </row>
    <row r="483" spans="1:34" x14ac:dyDescent="0.25">
      <c r="A483" s="97"/>
      <c r="B483" s="97"/>
      <c r="C483" s="97"/>
      <c r="D483" s="97"/>
      <c r="E483" s="97"/>
      <c r="F483" s="97"/>
      <c r="G483" s="97"/>
      <c r="H483" s="97"/>
      <c r="I483" s="97"/>
      <c r="J483" s="97"/>
      <c r="K483" s="97"/>
      <c r="L483" s="97"/>
      <c r="N483" s="97"/>
      <c r="O483" s="76"/>
      <c r="R483" s="97"/>
      <c r="S483" s="97"/>
      <c r="T483" s="97"/>
      <c r="U483" s="97"/>
      <c r="V483" s="97"/>
      <c r="W483" s="97"/>
      <c r="AF483"/>
      <c r="AG483"/>
      <c r="AH483"/>
    </row>
    <row r="484" spans="1:34" x14ac:dyDescent="0.25">
      <c r="A484" s="97"/>
      <c r="B484" s="97"/>
      <c r="C484" s="97"/>
      <c r="D484" s="97"/>
      <c r="E484" s="97"/>
      <c r="F484" s="97"/>
      <c r="G484" s="97"/>
      <c r="H484" s="97"/>
      <c r="I484" s="97"/>
      <c r="J484" s="97"/>
      <c r="K484" s="97"/>
      <c r="L484" s="97"/>
      <c r="N484" s="97"/>
      <c r="O484" s="76"/>
      <c r="R484" s="97"/>
      <c r="S484" s="97"/>
      <c r="T484" s="97"/>
      <c r="U484" s="97"/>
      <c r="V484" s="97"/>
      <c r="W484" s="97"/>
      <c r="AF484"/>
      <c r="AG484"/>
      <c r="AH484"/>
    </row>
    <row r="485" spans="1:34" x14ac:dyDescent="0.25">
      <c r="A485" s="97"/>
      <c r="B485" s="97"/>
      <c r="C485" s="97"/>
      <c r="D485" s="97"/>
      <c r="E485" s="97"/>
      <c r="F485" s="97"/>
      <c r="G485" s="97"/>
      <c r="H485" s="97"/>
      <c r="I485" s="97"/>
      <c r="J485" s="97"/>
      <c r="K485" s="97"/>
      <c r="L485" s="97"/>
      <c r="N485" s="97"/>
      <c r="O485" s="76"/>
      <c r="R485" s="97"/>
      <c r="S485" s="97"/>
      <c r="T485" s="97"/>
      <c r="U485" s="97"/>
      <c r="V485" s="97"/>
      <c r="W485" s="97"/>
      <c r="AF485"/>
      <c r="AG485"/>
      <c r="AH485"/>
    </row>
    <row r="486" spans="1:34" x14ac:dyDescent="0.25">
      <c r="A486" s="97"/>
      <c r="B486" s="97"/>
      <c r="C486" s="97"/>
      <c r="D486" s="97"/>
      <c r="E486" s="97"/>
      <c r="F486" s="97"/>
      <c r="G486" s="97"/>
      <c r="H486" s="97"/>
      <c r="I486" s="97"/>
      <c r="J486" s="97"/>
      <c r="K486" s="97"/>
      <c r="L486" s="97"/>
      <c r="N486" s="97"/>
      <c r="O486" s="76"/>
      <c r="R486" s="97"/>
      <c r="S486" s="97"/>
      <c r="T486" s="97"/>
      <c r="U486" s="97"/>
      <c r="V486" s="97"/>
      <c r="W486" s="97"/>
      <c r="AF486"/>
      <c r="AG486"/>
      <c r="AH486"/>
    </row>
    <row r="487" spans="1:34" x14ac:dyDescent="0.25">
      <c r="A487" s="97"/>
      <c r="B487" s="97"/>
      <c r="C487" s="97"/>
      <c r="D487" s="97"/>
      <c r="E487" s="97"/>
      <c r="F487" s="97"/>
      <c r="G487" s="97"/>
      <c r="H487" s="97"/>
      <c r="I487" s="97"/>
      <c r="J487" s="97"/>
      <c r="K487" s="97"/>
      <c r="L487" s="97"/>
      <c r="N487" s="97"/>
      <c r="O487" s="76"/>
      <c r="R487" s="97"/>
      <c r="S487" s="97"/>
      <c r="T487" s="97"/>
      <c r="U487" s="97"/>
      <c r="V487" s="97"/>
      <c r="W487" s="97"/>
      <c r="AF487"/>
      <c r="AG487"/>
      <c r="AH487"/>
    </row>
    <row r="488" spans="1:34" x14ac:dyDescent="0.25">
      <c r="A488" s="97"/>
      <c r="B488" s="97"/>
      <c r="C488" s="97"/>
      <c r="D488" s="97"/>
      <c r="E488" s="97"/>
      <c r="F488" s="97"/>
      <c r="G488" s="97"/>
      <c r="H488" s="97"/>
      <c r="I488" s="97"/>
      <c r="J488" s="97"/>
      <c r="K488" s="97"/>
      <c r="L488" s="97"/>
      <c r="N488" s="97"/>
      <c r="O488" s="76"/>
      <c r="R488" s="97"/>
      <c r="S488" s="97"/>
      <c r="T488" s="97"/>
      <c r="U488" s="97"/>
      <c r="V488" s="97"/>
      <c r="W488" s="97"/>
      <c r="AF488"/>
      <c r="AG488"/>
      <c r="AH488"/>
    </row>
    <row r="489" spans="1:34" x14ac:dyDescent="0.25">
      <c r="A489" s="97"/>
      <c r="B489" s="97"/>
      <c r="C489" s="97"/>
      <c r="D489" s="97"/>
      <c r="E489" s="97"/>
      <c r="F489" s="97"/>
      <c r="G489" s="97"/>
      <c r="H489" s="97"/>
      <c r="I489" s="97"/>
      <c r="J489" s="97"/>
      <c r="K489" s="97"/>
      <c r="L489" s="97"/>
      <c r="N489" s="97"/>
      <c r="O489" s="76"/>
      <c r="R489" s="97"/>
      <c r="S489" s="97"/>
      <c r="T489" s="97"/>
      <c r="U489" s="97"/>
      <c r="V489" s="97"/>
      <c r="W489" s="97"/>
      <c r="AF489"/>
      <c r="AG489"/>
      <c r="AH489"/>
    </row>
    <row r="490" spans="1:34" x14ac:dyDescent="0.25">
      <c r="A490" s="97"/>
      <c r="B490" s="97"/>
      <c r="C490" s="97"/>
      <c r="D490" s="97"/>
      <c r="E490" s="97"/>
      <c r="F490" s="97"/>
      <c r="G490" s="97"/>
      <c r="H490" s="97"/>
      <c r="I490" s="97"/>
      <c r="J490" s="97"/>
      <c r="K490" s="97"/>
      <c r="L490" s="97"/>
      <c r="N490" s="97"/>
      <c r="O490" s="76"/>
      <c r="R490" s="97"/>
      <c r="S490" s="97"/>
      <c r="T490" s="97"/>
      <c r="U490" s="97"/>
      <c r="V490" s="97"/>
      <c r="W490" s="97"/>
      <c r="AF490"/>
      <c r="AG490"/>
      <c r="AH490"/>
    </row>
    <row r="491" spans="1:34" x14ac:dyDescent="0.25">
      <c r="A491" s="97"/>
      <c r="B491" s="97"/>
      <c r="C491" s="97"/>
      <c r="D491" s="97"/>
      <c r="E491" s="97"/>
      <c r="F491" s="97"/>
      <c r="G491" s="97"/>
      <c r="H491" s="97"/>
      <c r="I491" s="97"/>
      <c r="J491" s="97"/>
      <c r="K491" s="97"/>
      <c r="L491" s="97"/>
      <c r="N491" s="97"/>
      <c r="O491" s="76"/>
      <c r="R491" s="97"/>
      <c r="S491" s="97"/>
      <c r="T491" s="97"/>
      <c r="U491" s="97"/>
      <c r="V491" s="97"/>
      <c r="W491" s="97"/>
      <c r="AF491"/>
      <c r="AG491"/>
      <c r="AH491"/>
    </row>
    <row r="492" spans="1:34" x14ac:dyDescent="0.25">
      <c r="A492" s="97"/>
      <c r="B492" s="97"/>
      <c r="C492" s="97"/>
      <c r="D492" s="97"/>
      <c r="E492" s="97"/>
      <c r="F492" s="97"/>
      <c r="G492" s="97"/>
      <c r="H492" s="97"/>
      <c r="I492" s="97"/>
      <c r="J492" s="97"/>
      <c r="K492" s="97"/>
      <c r="L492" s="97"/>
      <c r="N492" s="97"/>
      <c r="O492" s="76"/>
      <c r="R492" s="97"/>
      <c r="S492" s="97"/>
      <c r="T492" s="97"/>
      <c r="U492" s="97"/>
      <c r="V492" s="97"/>
      <c r="W492" s="97"/>
      <c r="AF492"/>
      <c r="AG492"/>
      <c r="AH492"/>
    </row>
    <row r="493" spans="1:34" x14ac:dyDescent="0.25">
      <c r="A493" s="97"/>
      <c r="B493" s="97"/>
      <c r="C493" s="97"/>
      <c r="D493" s="97"/>
      <c r="E493" s="97"/>
      <c r="F493" s="97"/>
      <c r="G493" s="97"/>
      <c r="H493" s="97"/>
      <c r="I493" s="97"/>
      <c r="J493" s="97"/>
      <c r="K493" s="97"/>
      <c r="L493" s="97"/>
      <c r="N493" s="97"/>
      <c r="O493" s="76"/>
      <c r="R493" s="97"/>
      <c r="S493" s="97"/>
      <c r="T493" s="97"/>
      <c r="U493" s="97"/>
      <c r="V493" s="97"/>
      <c r="W493" s="97"/>
      <c r="AF493"/>
      <c r="AG493"/>
      <c r="AH493"/>
    </row>
    <row r="494" spans="1:34" x14ac:dyDescent="0.25">
      <c r="A494" s="97"/>
      <c r="B494" s="97"/>
      <c r="C494" s="97"/>
      <c r="D494" s="97"/>
      <c r="E494" s="97"/>
      <c r="F494" s="97"/>
      <c r="G494" s="97"/>
      <c r="H494" s="97"/>
      <c r="I494" s="97"/>
      <c r="J494" s="97"/>
      <c r="K494" s="97"/>
      <c r="L494" s="97"/>
      <c r="N494" s="97"/>
      <c r="O494" s="76"/>
      <c r="R494" s="97"/>
      <c r="S494" s="97"/>
      <c r="T494" s="97"/>
      <c r="U494" s="97"/>
      <c r="V494" s="97"/>
      <c r="W494" s="97"/>
      <c r="AF494"/>
      <c r="AG494"/>
      <c r="AH494"/>
    </row>
    <row r="495" spans="1:34" x14ac:dyDescent="0.25">
      <c r="A495" s="97"/>
      <c r="B495" s="97"/>
      <c r="C495" s="97"/>
      <c r="D495" s="97"/>
      <c r="E495" s="97"/>
      <c r="F495" s="97"/>
      <c r="G495" s="97"/>
      <c r="H495" s="97"/>
      <c r="I495" s="97"/>
      <c r="J495" s="97"/>
      <c r="K495" s="97"/>
      <c r="L495" s="97"/>
      <c r="N495" s="97"/>
      <c r="O495" s="76"/>
      <c r="R495" s="97"/>
      <c r="S495" s="97"/>
      <c r="T495" s="97"/>
      <c r="U495" s="97"/>
      <c r="V495" s="97"/>
      <c r="W495" s="97"/>
      <c r="AF495"/>
      <c r="AG495"/>
      <c r="AH495"/>
    </row>
    <row r="496" spans="1:34" x14ac:dyDescent="0.25">
      <c r="A496" s="97"/>
      <c r="B496" s="97"/>
      <c r="C496" s="97"/>
      <c r="D496" s="97"/>
      <c r="E496" s="97"/>
      <c r="F496" s="97"/>
      <c r="G496" s="97"/>
      <c r="H496" s="97"/>
      <c r="I496" s="97"/>
      <c r="J496" s="97"/>
      <c r="K496" s="97"/>
      <c r="L496" s="97"/>
      <c r="N496" s="97"/>
      <c r="O496" s="76"/>
      <c r="R496" s="97"/>
      <c r="S496" s="97"/>
      <c r="T496" s="97"/>
      <c r="U496" s="97"/>
      <c r="V496" s="97"/>
      <c r="W496" s="97"/>
      <c r="AF496"/>
      <c r="AG496"/>
      <c r="AH496"/>
    </row>
    <row r="497" spans="1:34" x14ac:dyDescent="0.25">
      <c r="A497" s="97"/>
      <c r="B497" s="97"/>
      <c r="C497" s="97"/>
      <c r="D497" s="97"/>
      <c r="E497" s="97"/>
      <c r="F497" s="97"/>
      <c r="G497" s="97"/>
      <c r="H497" s="97"/>
      <c r="I497" s="97"/>
      <c r="J497" s="97"/>
      <c r="K497" s="97"/>
      <c r="L497" s="97"/>
      <c r="N497" s="97"/>
      <c r="O497" s="76"/>
      <c r="R497" s="97"/>
      <c r="S497" s="97"/>
      <c r="T497" s="97"/>
      <c r="U497" s="97"/>
      <c r="V497" s="97"/>
      <c r="W497" s="97"/>
      <c r="AF497"/>
      <c r="AG497"/>
      <c r="AH497"/>
    </row>
    <row r="498" spans="1:34" x14ac:dyDescent="0.25">
      <c r="A498" s="97"/>
      <c r="B498" s="97"/>
      <c r="C498" s="97"/>
      <c r="D498" s="97"/>
      <c r="E498" s="97"/>
      <c r="F498" s="97"/>
      <c r="G498" s="97"/>
      <c r="H498" s="97"/>
      <c r="I498" s="97"/>
      <c r="J498" s="97"/>
      <c r="K498" s="97"/>
      <c r="L498" s="97"/>
      <c r="N498" s="97"/>
      <c r="O498" s="76"/>
      <c r="R498" s="97"/>
      <c r="S498" s="97"/>
      <c r="T498" s="97"/>
      <c r="U498" s="97"/>
      <c r="V498" s="97"/>
      <c r="W498" s="97"/>
      <c r="AF498"/>
      <c r="AG498"/>
      <c r="AH498"/>
    </row>
    <row r="499" spans="1:34" x14ac:dyDescent="0.25">
      <c r="A499" s="97"/>
      <c r="B499" s="97"/>
      <c r="C499" s="97"/>
      <c r="D499" s="97"/>
      <c r="E499" s="97"/>
      <c r="F499" s="97"/>
      <c r="G499" s="97"/>
      <c r="H499" s="97"/>
      <c r="I499" s="97"/>
      <c r="J499" s="97"/>
      <c r="K499" s="97"/>
      <c r="L499" s="97"/>
      <c r="N499" s="97"/>
      <c r="O499" s="76"/>
      <c r="R499" s="97"/>
      <c r="S499" s="97"/>
      <c r="T499" s="97"/>
      <c r="U499" s="97"/>
      <c r="V499" s="97"/>
      <c r="W499" s="97"/>
      <c r="AF499"/>
      <c r="AG499"/>
      <c r="AH499"/>
    </row>
    <row r="500" spans="1:34" x14ac:dyDescent="0.25">
      <c r="A500" s="97"/>
      <c r="B500" s="97"/>
      <c r="C500" s="97"/>
      <c r="D500" s="97"/>
      <c r="E500" s="97"/>
      <c r="F500" s="97"/>
      <c r="G500" s="97"/>
      <c r="H500" s="97"/>
      <c r="I500" s="97"/>
      <c r="J500" s="97"/>
      <c r="K500" s="97"/>
      <c r="L500" s="97"/>
      <c r="N500" s="97"/>
      <c r="O500" s="76"/>
      <c r="R500" s="97"/>
      <c r="S500" s="97"/>
      <c r="T500" s="97"/>
      <c r="U500" s="97"/>
      <c r="V500" s="97"/>
      <c r="W500" s="97"/>
      <c r="AF500"/>
      <c r="AG500"/>
      <c r="AH500"/>
    </row>
    <row r="501" spans="1:34" x14ac:dyDescent="0.25">
      <c r="A501" s="97"/>
      <c r="B501" s="97"/>
      <c r="C501" s="97"/>
      <c r="D501" s="97"/>
      <c r="E501" s="97"/>
      <c r="F501" s="97"/>
      <c r="G501" s="97"/>
      <c r="H501" s="97"/>
      <c r="I501" s="97"/>
      <c r="J501" s="97"/>
      <c r="K501" s="97"/>
      <c r="L501" s="97"/>
      <c r="N501" s="97"/>
      <c r="O501" s="76"/>
      <c r="R501" s="97"/>
      <c r="S501" s="97"/>
      <c r="T501" s="97"/>
      <c r="U501" s="97"/>
      <c r="V501" s="97"/>
      <c r="W501" s="97"/>
      <c r="AF501"/>
      <c r="AG501"/>
      <c r="AH501"/>
    </row>
    <row r="502" spans="1:34" x14ac:dyDescent="0.25">
      <c r="A502" s="97"/>
      <c r="B502" s="97"/>
      <c r="C502" s="97"/>
      <c r="D502" s="97"/>
      <c r="E502" s="97"/>
      <c r="F502" s="97"/>
      <c r="G502" s="97"/>
      <c r="H502" s="97"/>
      <c r="I502" s="97"/>
      <c r="J502" s="97"/>
      <c r="K502" s="97"/>
      <c r="L502" s="97"/>
      <c r="N502" s="97"/>
      <c r="O502" s="76"/>
      <c r="R502" s="97"/>
      <c r="S502" s="97"/>
      <c r="T502" s="97"/>
      <c r="U502" s="97"/>
      <c r="V502" s="97"/>
      <c r="W502" s="97"/>
      <c r="AF502"/>
      <c r="AG502"/>
      <c r="AH502"/>
    </row>
    <row r="503" spans="1:34" x14ac:dyDescent="0.25">
      <c r="A503" s="97"/>
      <c r="B503" s="97"/>
      <c r="C503" s="97"/>
      <c r="D503" s="97"/>
      <c r="E503" s="97"/>
      <c r="F503" s="97"/>
      <c r="G503" s="97"/>
      <c r="H503" s="97"/>
      <c r="I503" s="97"/>
      <c r="J503" s="97"/>
      <c r="K503" s="97"/>
      <c r="L503" s="97"/>
      <c r="N503" s="97"/>
      <c r="O503" s="76"/>
      <c r="R503" s="97"/>
      <c r="S503" s="97"/>
      <c r="T503" s="97"/>
      <c r="U503" s="97"/>
      <c r="V503" s="97"/>
      <c r="W503" s="97"/>
      <c r="AF503"/>
      <c r="AG503"/>
      <c r="AH503"/>
    </row>
    <row r="504" spans="1:34" x14ac:dyDescent="0.25">
      <c r="A504" s="97"/>
      <c r="B504" s="97"/>
      <c r="C504" s="97"/>
      <c r="D504" s="97"/>
      <c r="E504" s="97"/>
      <c r="F504" s="97"/>
      <c r="G504" s="97"/>
      <c r="H504" s="97"/>
      <c r="I504" s="97"/>
      <c r="J504" s="97"/>
      <c r="K504" s="97"/>
      <c r="L504" s="97"/>
      <c r="N504" s="97"/>
      <c r="O504" s="76"/>
      <c r="R504" s="97"/>
      <c r="S504" s="97"/>
      <c r="T504" s="97"/>
      <c r="U504" s="97"/>
      <c r="V504" s="97"/>
      <c r="W504" s="97"/>
      <c r="AF504"/>
      <c r="AG504"/>
      <c r="AH504"/>
    </row>
    <row r="505" spans="1:34" x14ac:dyDescent="0.25">
      <c r="A505" s="97"/>
      <c r="B505" s="97"/>
      <c r="C505" s="97"/>
      <c r="D505" s="97"/>
      <c r="E505" s="97"/>
      <c r="F505" s="97"/>
      <c r="G505" s="97"/>
      <c r="H505" s="97"/>
      <c r="I505" s="97"/>
      <c r="J505" s="97"/>
      <c r="K505" s="97"/>
      <c r="L505" s="97"/>
      <c r="N505" s="97"/>
      <c r="O505" s="76"/>
      <c r="R505" s="97"/>
      <c r="S505" s="97"/>
      <c r="T505" s="97"/>
      <c r="U505" s="97"/>
      <c r="V505" s="97"/>
      <c r="W505" s="97"/>
      <c r="AF505"/>
      <c r="AG505"/>
      <c r="AH505"/>
    </row>
    <row r="506" spans="1:34" x14ac:dyDescent="0.25">
      <c r="A506" s="97"/>
      <c r="B506" s="97"/>
      <c r="C506" s="97"/>
      <c r="D506" s="97"/>
      <c r="E506" s="97"/>
      <c r="F506" s="97"/>
      <c r="G506" s="97"/>
      <c r="H506" s="97"/>
      <c r="I506" s="97"/>
      <c r="J506" s="97"/>
      <c r="K506" s="97"/>
      <c r="L506" s="97"/>
      <c r="N506" s="97"/>
      <c r="O506" s="76"/>
      <c r="R506" s="97"/>
      <c r="S506" s="97"/>
      <c r="T506" s="97"/>
      <c r="U506" s="97"/>
      <c r="V506" s="97"/>
      <c r="W506" s="97"/>
      <c r="AF506"/>
      <c r="AG506"/>
      <c r="AH506"/>
    </row>
    <row r="507" spans="1:34" x14ac:dyDescent="0.25">
      <c r="A507" s="97"/>
      <c r="B507" s="97"/>
      <c r="C507" s="97"/>
      <c r="D507" s="97"/>
      <c r="E507" s="97"/>
      <c r="F507" s="97"/>
      <c r="G507" s="97"/>
      <c r="H507" s="97"/>
      <c r="I507" s="97"/>
      <c r="J507" s="97"/>
      <c r="K507" s="97"/>
      <c r="L507" s="97"/>
      <c r="N507" s="97"/>
      <c r="O507" s="76"/>
      <c r="R507" s="97"/>
      <c r="S507" s="97"/>
      <c r="T507" s="97"/>
      <c r="U507" s="97"/>
      <c r="V507" s="97"/>
      <c r="W507" s="97"/>
      <c r="AF507"/>
      <c r="AG507"/>
      <c r="AH507"/>
    </row>
    <row r="508" spans="1:34" x14ac:dyDescent="0.25">
      <c r="A508" s="97"/>
      <c r="B508" s="97"/>
      <c r="C508" s="97"/>
      <c r="D508" s="97"/>
      <c r="E508" s="97"/>
      <c r="F508" s="97"/>
      <c r="G508" s="97"/>
      <c r="H508" s="97"/>
      <c r="I508" s="97"/>
      <c r="J508" s="97"/>
      <c r="K508" s="97"/>
      <c r="L508" s="97"/>
      <c r="N508" s="97"/>
      <c r="O508" s="76"/>
      <c r="R508" s="97"/>
      <c r="S508" s="97"/>
      <c r="T508" s="97"/>
      <c r="U508" s="97"/>
      <c r="V508" s="97"/>
      <c r="W508" s="97"/>
      <c r="AF508"/>
      <c r="AG508"/>
      <c r="AH508"/>
    </row>
    <row r="509" spans="1:34" x14ac:dyDescent="0.25">
      <c r="A509" s="97"/>
      <c r="B509" s="97"/>
      <c r="C509" s="97"/>
      <c r="D509" s="97"/>
      <c r="E509" s="97"/>
      <c r="F509" s="97"/>
      <c r="G509" s="97"/>
      <c r="H509" s="97"/>
      <c r="I509" s="97"/>
      <c r="J509" s="97"/>
      <c r="K509" s="97"/>
      <c r="L509" s="97"/>
      <c r="N509" s="97"/>
      <c r="O509" s="76"/>
      <c r="R509" s="97"/>
      <c r="S509" s="97"/>
      <c r="T509" s="97"/>
      <c r="U509" s="97"/>
      <c r="V509" s="97"/>
      <c r="W509" s="97"/>
      <c r="AF509"/>
      <c r="AG509"/>
      <c r="AH509"/>
    </row>
    <row r="510" spans="1:34" x14ac:dyDescent="0.25">
      <c r="A510" s="97"/>
      <c r="B510" s="97"/>
      <c r="C510" s="97"/>
      <c r="D510" s="97"/>
      <c r="E510" s="97"/>
      <c r="F510" s="97"/>
      <c r="G510" s="97"/>
      <c r="H510" s="97"/>
      <c r="I510" s="97"/>
      <c r="J510" s="97"/>
      <c r="K510" s="97"/>
      <c r="L510" s="97"/>
      <c r="N510" s="97"/>
      <c r="O510" s="76"/>
      <c r="R510" s="97"/>
      <c r="S510" s="97"/>
      <c r="T510" s="97"/>
      <c r="U510" s="97"/>
      <c r="V510" s="97"/>
      <c r="W510" s="97"/>
      <c r="AF510"/>
      <c r="AG510"/>
      <c r="AH510"/>
    </row>
    <row r="511" spans="1:34" x14ac:dyDescent="0.25">
      <c r="A511" s="97"/>
      <c r="B511" s="97"/>
      <c r="C511" s="97"/>
      <c r="D511" s="97"/>
      <c r="E511" s="97"/>
      <c r="F511" s="97"/>
      <c r="G511" s="97"/>
      <c r="H511" s="97"/>
      <c r="I511" s="97"/>
      <c r="J511" s="97"/>
      <c r="K511" s="97"/>
      <c r="L511" s="97"/>
      <c r="N511" s="97"/>
      <c r="O511" s="76"/>
      <c r="R511" s="97"/>
      <c r="S511" s="97"/>
      <c r="T511" s="97"/>
      <c r="U511" s="97"/>
      <c r="V511" s="97"/>
      <c r="W511" s="97"/>
      <c r="AF511"/>
      <c r="AG511"/>
      <c r="AH511"/>
    </row>
    <row r="512" spans="1:34" x14ac:dyDescent="0.25">
      <c r="A512" s="97"/>
      <c r="B512" s="97"/>
      <c r="C512" s="97"/>
      <c r="D512" s="97"/>
      <c r="E512" s="97"/>
      <c r="F512" s="97"/>
      <c r="G512" s="97"/>
      <c r="H512" s="97"/>
      <c r="I512" s="97"/>
      <c r="J512" s="97"/>
      <c r="K512" s="97"/>
      <c r="L512" s="97"/>
      <c r="N512" s="97"/>
      <c r="O512" s="76"/>
      <c r="R512" s="97"/>
      <c r="S512" s="97"/>
      <c r="T512" s="97"/>
      <c r="U512" s="97"/>
      <c r="V512" s="97"/>
      <c r="W512" s="97"/>
      <c r="AF512"/>
      <c r="AG512"/>
      <c r="AH512"/>
    </row>
    <row r="513" spans="1:34" x14ac:dyDescent="0.25">
      <c r="A513" s="97"/>
      <c r="B513" s="97"/>
      <c r="C513" s="97"/>
      <c r="D513" s="97"/>
      <c r="E513" s="97"/>
      <c r="F513" s="97"/>
      <c r="G513" s="97"/>
      <c r="H513" s="97"/>
      <c r="I513" s="97"/>
      <c r="J513" s="97"/>
      <c r="K513" s="97"/>
      <c r="L513" s="97"/>
      <c r="N513" s="97"/>
      <c r="O513" s="76"/>
      <c r="R513" s="97"/>
      <c r="S513" s="97"/>
      <c r="T513" s="97"/>
      <c r="U513" s="97"/>
      <c r="V513" s="97"/>
      <c r="W513" s="97"/>
      <c r="AF513"/>
      <c r="AG513"/>
      <c r="AH513"/>
    </row>
    <row r="514" spans="1:34" x14ac:dyDescent="0.25">
      <c r="A514" s="97"/>
      <c r="B514" s="97"/>
      <c r="C514" s="97"/>
      <c r="D514" s="97"/>
      <c r="E514" s="97"/>
      <c r="F514" s="97"/>
      <c r="G514" s="97"/>
      <c r="H514" s="97"/>
      <c r="I514" s="97"/>
      <c r="J514" s="97"/>
      <c r="K514" s="97"/>
      <c r="L514" s="97"/>
      <c r="N514" s="97"/>
      <c r="O514" s="76"/>
      <c r="R514" s="97"/>
      <c r="S514" s="97"/>
      <c r="T514" s="97"/>
      <c r="U514" s="97"/>
      <c r="V514" s="97"/>
      <c r="W514" s="97"/>
      <c r="AF514"/>
      <c r="AG514"/>
      <c r="AH514"/>
    </row>
    <row r="515" spans="1:34" x14ac:dyDescent="0.25">
      <c r="A515" s="97"/>
      <c r="B515" s="97"/>
      <c r="C515" s="97"/>
      <c r="D515" s="97"/>
      <c r="E515" s="97"/>
      <c r="F515" s="97"/>
      <c r="G515" s="97"/>
      <c r="H515" s="97"/>
      <c r="I515" s="97"/>
      <c r="J515" s="97"/>
      <c r="K515" s="97"/>
      <c r="L515" s="97"/>
      <c r="N515" s="97"/>
      <c r="O515" s="76"/>
      <c r="R515" s="97"/>
      <c r="S515" s="97"/>
      <c r="T515" s="97"/>
      <c r="U515" s="97"/>
      <c r="V515" s="97"/>
      <c r="W515" s="97"/>
      <c r="AF515"/>
      <c r="AG515"/>
      <c r="AH515"/>
    </row>
    <row r="516" spans="1:34" x14ac:dyDescent="0.25">
      <c r="A516" s="97"/>
      <c r="B516" s="97"/>
      <c r="C516" s="97"/>
      <c r="D516" s="97"/>
      <c r="E516" s="97"/>
      <c r="F516" s="97"/>
      <c r="G516" s="97"/>
      <c r="H516" s="97"/>
      <c r="I516" s="97"/>
      <c r="J516" s="97"/>
      <c r="K516" s="97"/>
      <c r="L516" s="97"/>
      <c r="N516" s="97"/>
      <c r="O516" s="76"/>
      <c r="R516" s="97"/>
      <c r="S516" s="97"/>
      <c r="T516" s="97"/>
      <c r="U516" s="97"/>
      <c r="V516" s="97"/>
      <c r="W516" s="97"/>
      <c r="AF516"/>
      <c r="AG516"/>
      <c r="AH516"/>
    </row>
    <row r="517" spans="1:34" x14ac:dyDescent="0.25">
      <c r="A517" s="97"/>
      <c r="B517" s="97"/>
      <c r="C517" s="97"/>
      <c r="D517" s="97"/>
      <c r="E517" s="97"/>
      <c r="F517" s="97"/>
      <c r="G517" s="97"/>
      <c r="H517" s="97"/>
      <c r="I517" s="97"/>
      <c r="J517" s="97"/>
      <c r="K517" s="97"/>
      <c r="L517" s="97"/>
      <c r="N517" s="97"/>
      <c r="O517" s="76"/>
      <c r="R517" s="97"/>
      <c r="S517" s="97"/>
      <c r="T517" s="97"/>
      <c r="U517" s="97"/>
      <c r="V517" s="97"/>
      <c r="W517" s="97"/>
      <c r="AF517"/>
      <c r="AG517"/>
      <c r="AH517"/>
    </row>
    <row r="518" spans="1:34" x14ac:dyDescent="0.25">
      <c r="A518" s="97"/>
      <c r="B518" s="97"/>
      <c r="C518" s="97"/>
      <c r="D518" s="97"/>
      <c r="E518" s="97"/>
      <c r="F518" s="97"/>
      <c r="G518" s="97"/>
      <c r="H518" s="97"/>
      <c r="I518" s="97"/>
      <c r="J518" s="97"/>
      <c r="K518" s="97"/>
      <c r="L518" s="97"/>
      <c r="N518" s="97"/>
      <c r="O518" s="76"/>
      <c r="R518" s="97"/>
      <c r="S518" s="97"/>
      <c r="T518" s="97"/>
      <c r="U518" s="97"/>
      <c r="V518" s="97"/>
      <c r="W518" s="97"/>
      <c r="AF518"/>
      <c r="AG518"/>
      <c r="AH518"/>
    </row>
    <row r="519" spans="1:34" x14ac:dyDescent="0.25">
      <c r="A519" s="97"/>
      <c r="B519" s="97"/>
      <c r="C519" s="97"/>
      <c r="D519" s="97"/>
      <c r="E519" s="97"/>
      <c r="F519" s="97"/>
      <c r="G519" s="97"/>
      <c r="H519" s="97"/>
      <c r="I519" s="97"/>
      <c r="J519" s="97"/>
      <c r="K519" s="97"/>
      <c r="L519" s="97"/>
      <c r="N519" s="97"/>
      <c r="O519" s="76"/>
      <c r="R519" s="97"/>
      <c r="S519" s="97"/>
      <c r="T519" s="97"/>
      <c r="U519" s="97"/>
      <c r="V519" s="97"/>
      <c r="W519" s="97"/>
      <c r="AF519"/>
      <c r="AG519"/>
      <c r="AH519"/>
    </row>
    <row r="520" spans="1:34" x14ac:dyDescent="0.25">
      <c r="A520" s="97"/>
      <c r="B520" s="97"/>
      <c r="C520" s="97"/>
      <c r="D520" s="97"/>
      <c r="E520" s="97"/>
      <c r="F520" s="97"/>
      <c r="G520" s="97"/>
      <c r="H520" s="97"/>
      <c r="I520" s="97"/>
      <c r="J520" s="97"/>
      <c r="K520" s="97"/>
      <c r="L520" s="97"/>
      <c r="N520" s="97"/>
      <c r="O520" s="76"/>
      <c r="R520" s="97"/>
      <c r="S520" s="97"/>
      <c r="T520" s="97"/>
      <c r="U520" s="97"/>
      <c r="V520" s="97"/>
      <c r="W520" s="97"/>
      <c r="AF520"/>
      <c r="AG520"/>
      <c r="AH520"/>
    </row>
    <row r="521" spans="1:34" x14ac:dyDescent="0.25">
      <c r="A521" s="97"/>
      <c r="B521" s="97"/>
      <c r="C521" s="97"/>
      <c r="D521" s="97"/>
      <c r="E521" s="97"/>
      <c r="F521" s="97"/>
      <c r="G521" s="97"/>
      <c r="H521" s="97"/>
      <c r="I521" s="97"/>
      <c r="J521" s="97"/>
      <c r="K521" s="97"/>
      <c r="L521" s="97"/>
      <c r="N521" s="97"/>
      <c r="O521" s="76"/>
      <c r="R521" s="97"/>
      <c r="S521" s="97"/>
      <c r="T521" s="97"/>
      <c r="U521" s="97"/>
      <c r="V521" s="97"/>
      <c r="W521" s="97"/>
      <c r="AF521"/>
      <c r="AG521"/>
      <c r="AH521"/>
    </row>
    <row r="522" spans="1:34" x14ac:dyDescent="0.25">
      <c r="A522" s="97"/>
      <c r="B522" s="97"/>
      <c r="C522" s="97"/>
      <c r="D522" s="97"/>
      <c r="E522" s="97"/>
      <c r="F522" s="97"/>
      <c r="G522" s="97"/>
      <c r="H522" s="97"/>
      <c r="I522" s="97"/>
      <c r="J522" s="97"/>
      <c r="K522" s="97"/>
      <c r="L522" s="97"/>
      <c r="N522" s="97"/>
      <c r="O522" s="76"/>
      <c r="R522" s="97"/>
      <c r="S522" s="97"/>
      <c r="T522" s="97"/>
      <c r="U522" s="97"/>
      <c r="V522" s="97"/>
      <c r="W522" s="97"/>
      <c r="AF522"/>
      <c r="AG522"/>
      <c r="AH522"/>
    </row>
    <row r="523" spans="1:34" x14ac:dyDescent="0.25">
      <c r="A523" s="97"/>
      <c r="B523" s="97"/>
      <c r="C523" s="97"/>
      <c r="D523" s="97"/>
      <c r="E523" s="97"/>
      <c r="F523" s="97"/>
      <c r="G523" s="97"/>
      <c r="H523" s="97"/>
      <c r="I523" s="97"/>
      <c r="J523" s="97"/>
      <c r="K523" s="97"/>
      <c r="L523" s="97"/>
      <c r="N523" s="97"/>
      <c r="O523" s="76"/>
      <c r="R523" s="97"/>
      <c r="S523" s="97"/>
      <c r="T523" s="97"/>
      <c r="U523" s="97"/>
      <c r="V523" s="97"/>
      <c r="W523" s="97"/>
      <c r="AF523"/>
      <c r="AG523"/>
      <c r="AH523"/>
    </row>
    <row r="524" spans="1:34" x14ac:dyDescent="0.25">
      <c r="A524" s="97"/>
      <c r="B524" s="97"/>
      <c r="C524" s="97"/>
      <c r="D524" s="97"/>
      <c r="E524" s="97"/>
      <c r="F524" s="97"/>
      <c r="G524" s="97"/>
      <c r="H524" s="97"/>
      <c r="I524" s="97"/>
      <c r="J524" s="97"/>
      <c r="K524" s="97"/>
      <c r="L524" s="97"/>
      <c r="N524" s="97"/>
      <c r="O524" s="76"/>
      <c r="R524" s="97"/>
      <c r="S524" s="97"/>
      <c r="T524" s="97"/>
      <c r="U524" s="97"/>
      <c r="V524" s="97"/>
      <c r="W524" s="97"/>
      <c r="AF524"/>
      <c r="AG524"/>
      <c r="AH524"/>
    </row>
    <row r="525" spans="1:34" x14ac:dyDescent="0.25">
      <c r="A525" s="97"/>
      <c r="B525" s="97"/>
      <c r="C525" s="97"/>
      <c r="D525" s="97"/>
      <c r="E525" s="97"/>
      <c r="F525" s="97"/>
      <c r="G525" s="97"/>
      <c r="H525" s="97"/>
      <c r="I525" s="97"/>
      <c r="J525" s="97"/>
      <c r="K525" s="97"/>
      <c r="L525" s="97"/>
      <c r="N525" s="97"/>
      <c r="O525" s="76"/>
      <c r="R525" s="97"/>
      <c r="S525" s="97"/>
      <c r="T525" s="97"/>
      <c r="U525" s="97"/>
      <c r="V525" s="97"/>
      <c r="W525" s="97"/>
      <c r="AF525"/>
      <c r="AG525"/>
      <c r="AH525"/>
    </row>
    <row r="526" spans="1:34" x14ac:dyDescent="0.25">
      <c r="A526" s="97"/>
      <c r="B526" s="97"/>
      <c r="C526" s="97"/>
      <c r="D526" s="97"/>
      <c r="E526" s="97"/>
      <c r="F526" s="97"/>
      <c r="G526" s="97"/>
      <c r="H526" s="97"/>
      <c r="I526" s="97"/>
      <c r="J526" s="97"/>
      <c r="K526" s="97"/>
      <c r="L526" s="97"/>
      <c r="N526" s="97"/>
      <c r="O526" s="76"/>
      <c r="R526" s="97"/>
      <c r="S526" s="97"/>
      <c r="T526" s="97"/>
      <c r="U526" s="97"/>
      <c r="V526" s="97"/>
      <c r="W526" s="97"/>
      <c r="AF526"/>
      <c r="AG526"/>
      <c r="AH526"/>
    </row>
    <row r="527" spans="1:34" x14ac:dyDescent="0.25">
      <c r="A527" s="97"/>
      <c r="B527" s="97"/>
      <c r="C527" s="97"/>
      <c r="D527" s="97"/>
      <c r="E527" s="97"/>
      <c r="F527" s="97"/>
      <c r="G527" s="97"/>
      <c r="H527" s="97"/>
      <c r="I527" s="97"/>
      <c r="J527" s="97"/>
      <c r="K527" s="97"/>
      <c r="L527" s="97"/>
      <c r="N527" s="97"/>
      <c r="O527" s="76"/>
      <c r="R527" s="97"/>
      <c r="S527" s="97"/>
      <c r="T527" s="97"/>
      <c r="U527" s="97"/>
      <c r="V527" s="97"/>
      <c r="W527" s="97"/>
      <c r="AF527"/>
      <c r="AG527"/>
      <c r="AH527"/>
    </row>
    <row r="528" spans="1:34" x14ac:dyDescent="0.25">
      <c r="A528" s="97"/>
      <c r="B528" s="97"/>
      <c r="C528" s="97"/>
      <c r="D528" s="97"/>
      <c r="E528" s="97"/>
      <c r="F528" s="97"/>
      <c r="G528" s="97"/>
      <c r="H528" s="97"/>
      <c r="I528" s="97"/>
      <c r="J528" s="97"/>
      <c r="K528" s="97"/>
      <c r="L528" s="97"/>
      <c r="N528" s="97"/>
      <c r="O528" s="76"/>
      <c r="R528" s="97"/>
      <c r="S528" s="97"/>
      <c r="T528" s="97"/>
      <c r="U528" s="97"/>
      <c r="V528" s="97"/>
      <c r="W528" s="97"/>
      <c r="AF528"/>
      <c r="AG528"/>
      <c r="AH528"/>
    </row>
    <row r="529" spans="1:34" x14ac:dyDescent="0.25">
      <c r="A529" s="97"/>
      <c r="B529" s="97"/>
      <c r="C529" s="97"/>
      <c r="D529" s="97"/>
      <c r="E529" s="97"/>
      <c r="F529" s="97"/>
      <c r="G529" s="97"/>
      <c r="H529" s="97"/>
      <c r="I529" s="97"/>
      <c r="J529" s="97"/>
      <c r="K529" s="97"/>
      <c r="L529" s="97"/>
      <c r="N529" s="97"/>
      <c r="O529" s="76"/>
      <c r="R529" s="97"/>
      <c r="S529" s="97"/>
      <c r="T529" s="97"/>
      <c r="U529" s="97"/>
      <c r="V529" s="97"/>
      <c r="W529" s="97"/>
      <c r="AF529"/>
      <c r="AG529"/>
      <c r="AH529"/>
    </row>
    <row r="530" spans="1:34" x14ac:dyDescent="0.25">
      <c r="A530" s="97"/>
      <c r="B530" s="97"/>
      <c r="C530" s="97"/>
      <c r="D530" s="97"/>
      <c r="E530" s="97"/>
      <c r="F530" s="97"/>
      <c r="G530" s="97"/>
      <c r="H530" s="97"/>
      <c r="I530" s="97"/>
      <c r="J530" s="97"/>
      <c r="K530" s="97"/>
      <c r="L530" s="97"/>
      <c r="N530" s="97"/>
      <c r="O530" s="76"/>
      <c r="R530" s="97"/>
      <c r="S530" s="97"/>
      <c r="T530" s="97"/>
      <c r="U530" s="97"/>
      <c r="V530" s="97"/>
      <c r="W530" s="97"/>
      <c r="AF530"/>
      <c r="AG530"/>
      <c r="AH530"/>
    </row>
    <row r="531" spans="1:34" x14ac:dyDescent="0.25">
      <c r="A531" s="97"/>
      <c r="B531" s="97"/>
      <c r="C531" s="97"/>
      <c r="D531" s="97"/>
      <c r="E531" s="97"/>
      <c r="F531" s="97"/>
      <c r="G531" s="97"/>
      <c r="H531" s="97"/>
      <c r="I531" s="97"/>
      <c r="J531" s="97"/>
      <c r="K531" s="97"/>
      <c r="L531" s="97"/>
      <c r="N531" s="97"/>
      <c r="O531" s="76"/>
      <c r="R531" s="97"/>
      <c r="S531" s="97"/>
      <c r="T531" s="97"/>
      <c r="U531" s="97"/>
      <c r="V531" s="97"/>
      <c r="W531" s="97"/>
      <c r="AF531"/>
      <c r="AG531"/>
      <c r="AH531"/>
    </row>
    <row r="532" spans="1:34" x14ac:dyDescent="0.25">
      <c r="A532" s="97"/>
      <c r="B532" s="97"/>
      <c r="C532" s="97"/>
      <c r="D532" s="97"/>
      <c r="E532" s="97"/>
      <c r="F532" s="97"/>
      <c r="G532" s="97"/>
      <c r="H532" s="97"/>
      <c r="I532" s="97"/>
      <c r="J532" s="97"/>
      <c r="K532" s="97"/>
      <c r="L532" s="97"/>
      <c r="N532" s="97"/>
      <c r="O532" s="76"/>
      <c r="R532" s="97"/>
      <c r="S532" s="97"/>
      <c r="T532" s="97"/>
      <c r="U532" s="97"/>
      <c r="V532" s="97"/>
      <c r="W532" s="97"/>
      <c r="AF532"/>
      <c r="AG532"/>
      <c r="AH532"/>
    </row>
    <row r="533" spans="1:34" x14ac:dyDescent="0.25">
      <c r="A533" s="97"/>
      <c r="B533" s="97"/>
      <c r="C533" s="97"/>
      <c r="D533" s="97"/>
      <c r="E533" s="97"/>
      <c r="F533" s="97"/>
      <c r="G533" s="97"/>
      <c r="H533" s="97"/>
      <c r="I533" s="97"/>
      <c r="J533" s="97"/>
      <c r="K533" s="97"/>
      <c r="L533" s="97"/>
      <c r="N533" s="97"/>
      <c r="O533" s="76"/>
      <c r="R533" s="97"/>
      <c r="S533" s="97"/>
      <c r="T533" s="97"/>
      <c r="U533" s="97"/>
      <c r="V533" s="97"/>
      <c r="W533" s="97"/>
      <c r="AF533"/>
      <c r="AG533"/>
      <c r="AH533"/>
    </row>
    <row r="534" spans="1:34" x14ac:dyDescent="0.25">
      <c r="A534" s="97"/>
      <c r="B534" s="97"/>
      <c r="C534" s="97"/>
      <c r="D534" s="97"/>
      <c r="E534" s="97"/>
      <c r="F534" s="97"/>
      <c r="G534" s="97"/>
      <c r="H534" s="97"/>
      <c r="I534" s="97"/>
      <c r="J534" s="97"/>
      <c r="K534" s="97"/>
      <c r="L534" s="97"/>
      <c r="N534" s="97"/>
      <c r="O534" s="76"/>
      <c r="R534" s="97"/>
      <c r="S534" s="97"/>
      <c r="T534" s="97"/>
      <c r="U534" s="97"/>
      <c r="V534" s="97"/>
      <c r="W534" s="97"/>
      <c r="AF534"/>
      <c r="AG534"/>
      <c r="AH534"/>
    </row>
    <row r="535" spans="1:34" x14ac:dyDescent="0.25">
      <c r="A535" s="97"/>
      <c r="B535" s="97"/>
      <c r="C535" s="97"/>
      <c r="D535" s="97"/>
      <c r="E535" s="97"/>
      <c r="F535" s="97"/>
      <c r="G535" s="97"/>
      <c r="H535" s="97"/>
      <c r="I535" s="97"/>
      <c r="J535" s="97"/>
      <c r="K535" s="97"/>
      <c r="L535" s="97"/>
      <c r="N535" s="97"/>
      <c r="O535" s="76"/>
      <c r="R535" s="97"/>
      <c r="S535" s="97"/>
      <c r="T535" s="97"/>
      <c r="U535" s="97"/>
      <c r="V535" s="97"/>
      <c r="W535" s="97"/>
      <c r="AF535"/>
      <c r="AG535"/>
      <c r="AH535"/>
    </row>
    <row r="536" spans="1:34" x14ac:dyDescent="0.25">
      <c r="A536" s="97"/>
      <c r="B536" s="97"/>
      <c r="C536" s="97"/>
      <c r="D536" s="97"/>
      <c r="E536" s="97"/>
      <c r="F536" s="97"/>
      <c r="G536" s="97"/>
      <c r="H536" s="97"/>
      <c r="I536" s="97"/>
      <c r="J536" s="97"/>
      <c r="K536" s="97"/>
      <c r="L536" s="97"/>
      <c r="N536" s="97"/>
      <c r="O536" s="76"/>
      <c r="R536" s="97"/>
      <c r="S536" s="97"/>
      <c r="T536" s="97"/>
      <c r="U536" s="97"/>
      <c r="V536" s="97"/>
      <c r="W536" s="97"/>
      <c r="AF536"/>
      <c r="AG536"/>
      <c r="AH536"/>
    </row>
    <row r="537" spans="1:34" x14ac:dyDescent="0.25">
      <c r="A537" s="97"/>
      <c r="B537" s="97"/>
      <c r="C537" s="97"/>
      <c r="D537" s="97"/>
      <c r="E537" s="97"/>
      <c r="F537" s="97"/>
      <c r="G537" s="97"/>
      <c r="H537" s="97"/>
      <c r="I537" s="97"/>
      <c r="J537" s="97"/>
      <c r="K537" s="97"/>
      <c r="L537" s="97"/>
      <c r="N537" s="97"/>
      <c r="O537" s="76"/>
      <c r="R537" s="97"/>
      <c r="S537" s="97"/>
      <c r="T537" s="97"/>
      <c r="U537" s="97"/>
      <c r="V537" s="97"/>
      <c r="W537" s="97"/>
      <c r="AF537"/>
      <c r="AG537"/>
      <c r="AH537"/>
    </row>
    <row r="538" spans="1:34" x14ac:dyDescent="0.25">
      <c r="A538" s="97"/>
      <c r="B538" s="97"/>
      <c r="C538" s="97"/>
      <c r="D538" s="97"/>
      <c r="E538" s="97"/>
      <c r="F538" s="97"/>
      <c r="G538" s="97"/>
      <c r="H538" s="97"/>
      <c r="I538" s="97"/>
      <c r="J538" s="97"/>
      <c r="K538" s="97"/>
      <c r="L538" s="97"/>
      <c r="N538" s="97"/>
      <c r="O538" s="76"/>
      <c r="R538" s="97"/>
      <c r="S538" s="97"/>
      <c r="T538" s="97"/>
      <c r="U538" s="97"/>
      <c r="V538" s="97"/>
      <c r="W538" s="97"/>
      <c r="AF538"/>
      <c r="AG538"/>
      <c r="AH538"/>
    </row>
    <row r="539" spans="1:34" x14ac:dyDescent="0.25">
      <c r="A539" s="97"/>
      <c r="B539" s="97"/>
      <c r="C539" s="97"/>
      <c r="D539" s="97"/>
      <c r="E539" s="97"/>
      <c r="F539" s="97"/>
      <c r="G539" s="97"/>
      <c r="H539" s="97"/>
      <c r="I539" s="97"/>
      <c r="J539" s="97"/>
      <c r="K539" s="97"/>
      <c r="L539" s="97"/>
      <c r="N539" s="97"/>
      <c r="O539" s="76"/>
      <c r="R539" s="97"/>
      <c r="S539" s="97"/>
      <c r="T539" s="97"/>
      <c r="U539" s="97"/>
      <c r="V539" s="97"/>
      <c r="W539" s="97"/>
      <c r="AF539"/>
      <c r="AG539"/>
      <c r="AH539"/>
    </row>
    <row r="540" spans="1:34" x14ac:dyDescent="0.25">
      <c r="A540" s="97"/>
      <c r="B540" s="97"/>
      <c r="C540" s="97"/>
      <c r="D540" s="97"/>
      <c r="E540" s="97"/>
      <c r="F540" s="97"/>
      <c r="G540" s="97"/>
      <c r="H540" s="97"/>
      <c r="I540" s="97"/>
      <c r="J540" s="97"/>
      <c r="K540" s="97"/>
      <c r="L540" s="97"/>
      <c r="N540" s="97"/>
      <c r="O540" s="76"/>
      <c r="R540" s="97"/>
      <c r="S540" s="97"/>
      <c r="T540" s="97"/>
      <c r="U540" s="97"/>
      <c r="V540" s="97"/>
      <c r="W540" s="97"/>
      <c r="AF540"/>
      <c r="AG540"/>
      <c r="AH540"/>
    </row>
    <row r="541" spans="1:34" x14ac:dyDescent="0.25">
      <c r="A541" s="97"/>
      <c r="B541" s="97"/>
      <c r="C541" s="97"/>
      <c r="D541" s="97"/>
      <c r="E541" s="97"/>
      <c r="F541" s="97"/>
      <c r="G541" s="97"/>
      <c r="H541" s="97"/>
      <c r="I541" s="97"/>
      <c r="J541" s="97"/>
      <c r="K541" s="97"/>
      <c r="L541" s="97"/>
      <c r="N541" s="97"/>
      <c r="O541" s="76"/>
      <c r="R541" s="97"/>
      <c r="S541" s="97"/>
      <c r="T541" s="97"/>
      <c r="U541" s="97"/>
      <c r="V541" s="97"/>
      <c r="W541" s="97"/>
      <c r="AF541"/>
      <c r="AG541"/>
      <c r="AH541"/>
    </row>
    <row r="542" spans="1:34" x14ac:dyDescent="0.25">
      <c r="A542" s="97"/>
      <c r="B542" s="97"/>
      <c r="C542" s="97"/>
      <c r="D542" s="97"/>
      <c r="E542" s="97"/>
      <c r="F542" s="97"/>
      <c r="G542" s="97"/>
      <c r="H542" s="97"/>
      <c r="I542" s="97"/>
      <c r="J542" s="97"/>
      <c r="K542" s="97"/>
      <c r="L542" s="97"/>
      <c r="N542" s="97"/>
      <c r="O542" s="76"/>
      <c r="R542" s="97"/>
      <c r="S542" s="97"/>
      <c r="T542" s="97"/>
      <c r="U542" s="97"/>
      <c r="V542" s="97"/>
      <c r="W542" s="97"/>
      <c r="AF542"/>
      <c r="AG542"/>
      <c r="AH542"/>
    </row>
    <row r="543" spans="1:34" x14ac:dyDescent="0.25">
      <c r="A543" s="97"/>
      <c r="B543" s="97"/>
      <c r="C543" s="97"/>
      <c r="D543" s="97"/>
      <c r="E543" s="97"/>
      <c r="F543" s="97"/>
      <c r="G543" s="97"/>
      <c r="H543" s="97"/>
      <c r="I543" s="97"/>
      <c r="J543" s="97"/>
      <c r="K543" s="97"/>
      <c r="L543" s="97"/>
      <c r="N543" s="97"/>
      <c r="O543" s="76"/>
      <c r="R543" s="97"/>
      <c r="S543" s="97"/>
      <c r="T543" s="97"/>
      <c r="U543" s="97"/>
      <c r="V543" s="97"/>
      <c r="W543" s="97"/>
      <c r="AF543"/>
      <c r="AG543"/>
      <c r="AH543"/>
    </row>
    <row r="544" spans="1:34" x14ac:dyDescent="0.25">
      <c r="A544" s="97"/>
      <c r="B544" s="97"/>
      <c r="C544" s="97"/>
      <c r="D544" s="97"/>
      <c r="E544" s="97"/>
      <c r="F544" s="97"/>
      <c r="G544" s="97"/>
      <c r="H544" s="97"/>
      <c r="I544" s="97"/>
      <c r="J544" s="97"/>
      <c r="K544" s="97"/>
      <c r="L544" s="97"/>
      <c r="N544" s="97"/>
      <c r="O544" s="76"/>
      <c r="R544" s="97"/>
      <c r="S544" s="97"/>
      <c r="T544" s="97"/>
      <c r="U544" s="97"/>
      <c r="V544" s="97"/>
      <c r="W544" s="97"/>
      <c r="AF544"/>
      <c r="AG544"/>
      <c r="AH544"/>
    </row>
    <row r="545" spans="1:34" x14ac:dyDescent="0.25">
      <c r="A545" s="97"/>
      <c r="B545" s="97"/>
      <c r="C545" s="97"/>
      <c r="D545" s="97"/>
      <c r="E545" s="97"/>
      <c r="F545" s="97"/>
      <c r="G545" s="97"/>
      <c r="H545" s="97"/>
      <c r="I545" s="97"/>
      <c r="J545" s="97"/>
      <c r="K545" s="97"/>
      <c r="L545" s="97"/>
      <c r="N545" s="97"/>
      <c r="O545" s="76"/>
      <c r="R545" s="97"/>
      <c r="S545" s="97"/>
      <c r="T545" s="97"/>
      <c r="U545" s="97"/>
      <c r="V545" s="97"/>
      <c r="W545" s="97"/>
      <c r="AF545"/>
      <c r="AG545"/>
      <c r="AH545"/>
    </row>
    <row r="546" spans="1:34" x14ac:dyDescent="0.25">
      <c r="A546" s="97"/>
      <c r="B546" s="97"/>
      <c r="C546" s="97"/>
      <c r="D546" s="97"/>
      <c r="E546" s="97"/>
      <c r="F546" s="97"/>
      <c r="G546" s="97"/>
      <c r="H546" s="97"/>
      <c r="I546" s="97"/>
      <c r="J546" s="97"/>
      <c r="K546" s="97"/>
      <c r="L546" s="97"/>
      <c r="N546" s="97"/>
      <c r="O546" s="76"/>
      <c r="R546" s="97"/>
      <c r="S546" s="97"/>
      <c r="T546" s="97"/>
      <c r="U546" s="97"/>
      <c r="V546" s="97"/>
      <c r="W546" s="97"/>
      <c r="AF546"/>
      <c r="AG546"/>
      <c r="AH546"/>
    </row>
    <row r="547" spans="1:34" x14ac:dyDescent="0.25">
      <c r="A547" s="97"/>
      <c r="B547" s="97"/>
      <c r="C547" s="97"/>
      <c r="D547" s="97"/>
      <c r="E547" s="97"/>
      <c r="F547" s="97"/>
      <c r="G547" s="97"/>
      <c r="H547" s="97"/>
      <c r="I547" s="97"/>
      <c r="J547" s="97"/>
      <c r="K547" s="97"/>
      <c r="L547" s="97"/>
      <c r="N547" s="97"/>
      <c r="O547" s="76"/>
      <c r="R547" s="97"/>
      <c r="S547" s="97"/>
      <c r="T547" s="97"/>
      <c r="U547" s="97"/>
      <c r="V547" s="97"/>
      <c r="W547" s="97"/>
      <c r="AF547"/>
      <c r="AG547"/>
      <c r="AH547"/>
    </row>
    <row r="548" spans="1:34" x14ac:dyDescent="0.25">
      <c r="A548" s="97"/>
      <c r="B548" s="97"/>
      <c r="C548" s="97"/>
      <c r="D548" s="97"/>
      <c r="E548" s="97"/>
      <c r="F548" s="97"/>
      <c r="G548" s="97"/>
      <c r="H548" s="97"/>
      <c r="I548" s="97"/>
      <c r="J548" s="97"/>
      <c r="K548" s="97"/>
      <c r="L548" s="97"/>
      <c r="N548" s="97"/>
      <c r="O548" s="76"/>
      <c r="R548" s="97"/>
      <c r="S548" s="97"/>
      <c r="T548" s="97"/>
      <c r="U548" s="97"/>
      <c r="V548" s="97"/>
      <c r="W548" s="97"/>
      <c r="AF548"/>
      <c r="AG548"/>
      <c r="AH548"/>
    </row>
    <row r="549" spans="1:34" x14ac:dyDescent="0.25">
      <c r="A549" s="97"/>
      <c r="B549" s="97"/>
      <c r="C549" s="97"/>
      <c r="D549" s="97"/>
      <c r="E549" s="97"/>
      <c r="F549" s="97"/>
      <c r="G549" s="97"/>
      <c r="H549" s="97"/>
      <c r="I549" s="97"/>
      <c r="J549" s="97"/>
      <c r="K549" s="97"/>
      <c r="L549" s="97"/>
      <c r="N549" s="97"/>
      <c r="O549" s="76"/>
      <c r="R549" s="97"/>
      <c r="S549" s="97"/>
      <c r="T549" s="97"/>
      <c r="U549" s="97"/>
      <c r="V549" s="97"/>
      <c r="W549" s="97"/>
      <c r="AF549"/>
      <c r="AG549"/>
      <c r="AH549"/>
    </row>
    <row r="550" spans="1:34" x14ac:dyDescent="0.25">
      <c r="A550" s="97"/>
      <c r="B550" s="97"/>
      <c r="C550" s="97"/>
      <c r="D550" s="97"/>
      <c r="E550" s="97"/>
      <c r="F550" s="97"/>
      <c r="G550" s="97"/>
      <c r="H550" s="97"/>
      <c r="I550" s="97"/>
      <c r="J550" s="97"/>
      <c r="K550" s="97"/>
      <c r="L550" s="97"/>
      <c r="N550" s="97"/>
      <c r="O550" s="76"/>
      <c r="R550" s="97"/>
      <c r="S550" s="97"/>
      <c r="T550" s="97"/>
      <c r="U550" s="97"/>
      <c r="V550" s="97"/>
      <c r="W550" s="97"/>
      <c r="AF550"/>
      <c r="AG550"/>
      <c r="AH550"/>
    </row>
    <row r="551" spans="1:34" x14ac:dyDescent="0.25">
      <c r="A551" s="97"/>
      <c r="B551" s="97"/>
      <c r="C551" s="97"/>
      <c r="D551" s="97"/>
      <c r="E551" s="97"/>
      <c r="F551" s="97"/>
      <c r="G551" s="97"/>
      <c r="H551" s="97"/>
      <c r="I551" s="97"/>
      <c r="J551" s="97"/>
      <c r="K551" s="97"/>
      <c r="L551" s="97"/>
      <c r="N551" s="97"/>
      <c r="O551" s="76"/>
      <c r="R551" s="97"/>
      <c r="S551" s="97"/>
      <c r="T551" s="97"/>
      <c r="U551" s="97"/>
      <c r="V551" s="97"/>
      <c r="W551" s="97"/>
      <c r="AF551"/>
      <c r="AG551"/>
      <c r="AH551"/>
    </row>
    <row r="552" spans="1:34" x14ac:dyDescent="0.25">
      <c r="A552" s="97"/>
      <c r="B552" s="97"/>
      <c r="C552" s="97"/>
      <c r="D552" s="97"/>
      <c r="E552" s="97"/>
      <c r="F552" s="97"/>
      <c r="G552" s="97"/>
      <c r="H552" s="97"/>
      <c r="I552" s="97"/>
      <c r="J552" s="97"/>
      <c r="K552" s="97"/>
      <c r="L552" s="97"/>
      <c r="N552" s="97"/>
      <c r="O552" s="76"/>
      <c r="R552" s="97"/>
      <c r="S552" s="97"/>
      <c r="T552" s="97"/>
      <c r="U552" s="97"/>
      <c r="V552" s="97"/>
      <c r="W552" s="97"/>
      <c r="AF552"/>
      <c r="AG552"/>
      <c r="AH552"/>
    </row>
    <row r="553" spans="1:34" x14ac:dyDescent="0.25">
      <c r="A553" s="97"/>
      <c r="B553" s="97"/>
      <c r="C553" s="97"/>
      <c r="D553" s="97"/>
      <c r="E553" s="97"/>
      <c r="F553" s="97"/>
      <c r="G553" s="97"/>
      <c r="H553" s="97"/>
      <c r="I553" s="97"/>
      <c r="J553" s="97"/>
      <c r="K553" s="97"/>
      <c r="L553" s="97"/>
      <c r="N553" s="97"/>
      <c r="O553" s="76"/>
      <c r="R553" s="97"/>
      <c r="S553" s="97"/>
      <c r="T553" s="97"/>
      <c r="U553" s="97"/>
      <c r="V553" s="97"/>
      <c r="W553" s="97"/>
      <c r="AF553"/>
      <c r="AG553"/>
      <c r="AH553"/>
    </row>
    <row r="554" spans="1:34" x14ac:dyDescent="0.25">
      <c r="A554" s="97"/>
      <c r="B554" s="97"/>
      <c r="C554" s="97"/>
      <c r="D554" s="97"/>
      <c r="E554" s="97"/>
      <c r="F554" s="97"/>
      <c r="G554" s="97"/>
      <c r="H554" s="97"/>
      <c r="I554" s="97"/>
      <c r="J554" s="97"/>
      <c r="K554" s="97"/>
      <c r="L554" s="97"/>
      <c r="N554" s="97"/>
      <c r="O554" s="76"/>
      <c r="R554" s="97"/>
      <c r="S554" s="97"/>
      <c r="T554" s="97"/>
      <c r="U554" s="97"/>
      <c r="V554" s="97"/>
      <c r="W554" s="97"/>
      <c r="AF554"/>
      <c r="AG554"/>
      <c r="AH554"/>
    </row>
    <row r="555" spans="1:34" x14ac:dyDescent="0.25">
      <c r="A555" s="97"/>
      <c r="B555" s="97"/>
      <c r="C555" s="97"/>
      <c r="D555" s="97"/>
      <c r="E555" s="97"/>
      <c r="F555" s="97"/>
      <c r="G555" s="97"/>
      <c r="H555" s="97"/>
      <c r="I555" s="97"/>
      <c r="J555" s="97"/>
      <c r="K555" s="97"/>
      <c r="L555" s="97"/>
      <c r="N555" s="97"/>
      <c r="O555" s="76"/>
      <c r="R555" s="97"/>
      <c r="S555" s="97"/>
      <c r="T555" s="97"/>
      <c r="U555" s="97"/>
      <c r="V555" s="97"/>
      <c r="W555" s="97"/>
      <c r="AF555"/>
      <c r="AG555"/>
      <c r="AH555"/>
    </row>
    <row r="556" spans="1:34" x14ac:dyDescent="0.25">
      <c r="A556" s="97"/>
      <c r="B556" s="97"/>
      <c r="C556" s="97"/>
      <c r="D556" s="97"/>
      <c r="E556" s="97"/>
      <c r="F556" s="97"/>
      <c r="G556" s="97"/>
      <c r="H556" s="97"/>
      <c r="I556" s="97"/>
      <c r="J556" s="97"/>
      <c r="K556" s="97"/>
      <c r="L556" s="97"/>
      <c r="N556" s="97"/>
      <c r="O556" s="76"/>
      <c r="R556" s="97"/>
      <c r="S556" s="97"/>
      <c r="T556" s="97"/>
      <c r="U556" s="97"/>
      <c r="V556" s="97"/>
      <c r="W556" s="97"/>
      <c r="AF556"/>
      <c r="AG556"/>
      <c r="AH556"/>
    </row>
    <row r="557" spans="1:34" x14ac:dyDescent="0.25">
      <c r="A557" s="97"/>
      <c r="B557" s="97"/>
      <c r="C557" s="97"/>
      <c r="D557" s="97"/>
      <c r="E557" s="97"/>
      <c r="F557" s="97"/>
      <c r="G557" s="97"/>
      <c r="H557" s="97"/>
      <c r="I557" s="97"/>
      <c r="J557" s="97"/>
      <c r="K557" s="97"/>
      <c r="L557" s="97"/>
      <c r="N557" s="97"/>
      <c r="O557" s="76"/>
      <c r="R557" s="97"/>
      <c r="S557" s="97"/>
      <c r="T557" s="97"/>
      <c r="U557" s="97"/>
      <c r="V557" s="97"/>
      <c r="W557" s="97"/>
      <c r="AF557"/>
      <c r="AG557"/>
      <c r="AH557"/>
    </row>
    <row r="558" spans="1:34" x14ac:dyDescent="0.25">
      <c r="A558" s="97"/>
      <c r="B558" s="97"/>
      <c r="C558" s="97"/>
      <c r="D558" s="97"/>
      <c r="E558" s="97"/>
      <c r="F558" s="97"/>
      <c r="G558" s="97"/>
      <c r="H558" s="97"/>
      <c r="I558" s="97"/>
      <c r="J558" s="97"/>
      <c r="K558" s="97"/>
      <c r="L558" s="97"/>
      <c r="N558" s="97"/>
      <c r="O558" s="76"/>
      <c r="R558" s="97"/>
      <c r="S558" s="97"/>
      <c r="T558" s="97"/>
      <c r="U558" s="97"/>
      <c r="V558" s="97"/>
      <c r="W558" s="97"/>
      <c r="AF558"/>
      <c r="AG558"/>
      <c r="AH558"/>
    </row>
    <row r="559" spans="1:34" x14ac:dyDescent="0.25">
      <c r="A559" s="97"/>
      <c r="B559" s="97"/>
      <c r="C559" s="97"/>
      <c r="D559" s="97"/>
      <c r="E559" s="97"/>
      <c r="F559" s="97"/>
      <c r="G559" s="97"/>
      <c r="H559" s="97"/>
      <c r="I559" s="97"/>
      <c r="J559" s="97"/>
      <c r="K559" s="97"/>
      <c r="L559" s="97"/>
      <c r="N559" s="97"/>
      <c r="O559" s="76"/>
      <c r="R559" s="97"/>
      <c r="S559" s="97"/>
      <c r="T559" s="97"/>
      <c r="U559" s="97"/>
      <c r="V559" s="97"/>
      <c r="W559" s="97"/>
      <c r="AF559"/>
      <c r="AG559"/>
      <c r="AH559"/>
    </row>
    <row r="560" spans="1:34" x14ac:dyDescent="0.25">
      <c r="A560" s="97"/>
      <c r="B560" s="97"/>
      <c r="C560" s="97"/>
      <c r="D560" s="97"/>
      <c r="E560" s="97"/>
      <c r="F560" s="97"/>
      <c r="G560" s="97"/>
      <c r="H560" s="97"/>
      <c r="I560" s="97"/>
      <c r="J560" s="97"/>
      <c r="K560" s="97"/>
      <c r="L560" s="97"/>
      <c r="N560" s="97"/>
      <c r="O560" s="76"/>
      <c r="R560" s="97"/>
      <c r="S560" s="97"/>
      <c r="T560" s="97"/>
      <c r="U560" s="97"/>
      <c r="V560" s="97"/>
      <c r="W560" s="97"/>
      <c r="AF560"/>
      <c r="AG560"/>
      <c r="AH560"/>
    </row>
    <row r="561" spans="1:34" x14ac:dyDescent="0.25">
      <c r="A561" s="97"/>
      <c r="B561" s="97"/>
      <c r="C561" s="97"/>
      <c r="D561" s="97"/>
      <c r="E561" s="97"/>
      <c r="F561" s="97"/>
      <c r="G561" s="97"/>
      <c r="H561" s="97"/>
      <c r="I561" s="97"/>
      <c r="J561" s="97"/>
      <c r="K561" s="97"/>
      <c r="L561" s="97"/>
      <c r="N561" s="97"/>
      <c r="O561" s="76"/>
      <c r="R561" s="97"/>
      <c r="S561" s="97"/>
      <c r="T561" s="97"/>
      <c r="U561" s="97"/>
      <c r="V561" s="97"/>
      <c r="W561" s="97"/>
      <c r="AF561"/>
      <c r="AG561"/>
      <c r="AH561"/>
    </row>
    <row r="562" spans="1:34" x14ac:dyDescent="0.25">
      <c r="A562" s="97"/>
      <c r="B562" s="97"/>
      <c r="C562" s="97"/>
      <c r="D562" s="97"/>
      <c r="E562" s="97"/>
      <c r="F562" s="97"/>
      <c r="G562" s="97"/>
      <c r="H562" s="97"/>
      <c r="I562" s="97"/>
      <c r="J562" s="97"/>
      <c r="K562" s="97"/>
      <c r="L562" s="97"/>
      <c r="N562" s="97"/>
      <c r="O562" s="76"/>
      <c r="R562" s="97"/>
      <c r="S562" s="97"/>
      <c r="T562" s="97"/>
      <c r="U562" s="97"/>
      <c r="V562" s="97"/>
      <c r="W562" s="97"/>
      <c r="AF562"/>
      <c r="AG562"/>
      <c r="AH562"/>
    </row>
    <row r="563" spans="1:34" x14ac:dyDescent="0.25">
      <c r="A563" s="97"/>
      <c r="B563" s="97"/>
      <c r="C563" s="97"/>
      <c r="D563" s="97"/>
      <c r="E563" s="97"/>
      <c r="F563" s="97"/>
      <c r="G563" s="97"/>
      <c r="H563" s="97"/>
      <c r="I563" s="97"/>
      <c r="J563" s="97"/>
      <c r="K563" s="97"/>
      <c r="L563" s="97"/>
      <c r="N563" s="97"/>
      <c r="O563" s="76"/>
      <c r="R563" s="97"/>
      <c r="S563" s="97"/>
      <c r="T563" s="97"/>
      <c r="U563" s="97"/>
      <c r="V563" s="97"/>
      <c r="W563" s="97"/>
      <c r="AF563"/>
      <c r="AG563"/>
      <c r="AH563"/>
    </row>
    <row r="564" spans="1:34" x14ac:dyDescent="0.25">
      <c r="A564" s="97"/>
      <c r="B564" s="97"/>
      <c r="C564" s="97"/>
      <c r="D564" s="97"/>
      <c r="E564" s="97"/>
      <c r="F564" s="97"/>
      <c r="G564" s="97"/>
      <c r="H564" s="97"/>
      <c r="I564" s="97"/>
      <c r="J564" s="97"/>
      <c r="K564" s="97"/>
      <c r="L564" s="97"/>
      <c r="N564" s="97"/>
      <c r="O564" s="76"/>
      <c r="R564" s="97"/>
      <c r="S564" s="97"/>
      <c r="T564" s="97"/>
      <c r="U564" s="97"/>
      <c r="V564" s="97"/>
      <c r="W564" s="97"/>
      <c r="AF564"/>
      <c r="AG564"/>
      <c r="AH564"/>
    </row>
    <row r="565" spans="1:34" x14ac:dyDescent="0.25">
      <c r="A565" s="97"/>
      <c r="B565" s="97"/>
      <c r="C565" s="97"/>
      <c r="D565" s="97"/>
      <c r="E565" s="97"/>
      <c r="F565" s="97"/>
      <c r="G565" s="97"/>
      <c r="H565" s="97"/>
      <c r="I565" s="97"/>
      <c r="J565" s="97"/>
      <c r="K565" s="97"/>
      <c r="L565" s="97"/>
      <c r="N565" s="97"/>
      <c r="O565" s="76"/>
      <c r="R565" s="97"/>
      <c r="S565" s="97"/>
      <c r="T565" s="97"/>
      <c r="U565" s="97"/>
      <c r="V565" s="97"/>
      <c r="W565" s="97"/>
      <c r="AF565"/>
      <c r="AG565"/>
      <c r="AH565"/>
    </row>
    <row r="566" spans="1:34" x14ac:dyDescent="0.25">
      <c r="A566" s="97"/>
      <c r="B566" s="97"/>
      <c r="C566" s="97"/>
      <c r="D566" s="97"/>
      <c r="E566" s="97"/>
      <c r="F566" s="97"/>
      <c r="G566" s="97"/>
      <c r="H566" s="97"/>
      <c r="I566" s="97"/>
      <c r="J566" s="97"/>
      <c r="K566" s="97"/>
      <c r="L566" s="97"/>
      <c r="N566" s="97"/>
      <c r="O566" s="76"/>
      <c r="R566" s="97"/>
      <c r="S566" s="97"/>
      <c r="T566" s="97"/>
      <c r="U566" s="97"/>
      <c r="V566" s="97"/>
      <c r="W566" s="97"/>
      <c r="AF566"/>
      <c r="AG566"/>
      <c r="AH566"/>
    </row>
    <row r="567" spans="1:34" x14ac:dyDescent="0.25">
      <c r="A567" s="97"/>
      <c r="B567" s="97"/>
      <c r="C567" s="97"/>
      <c r="D567" s="97"/>
      <c r="E567" s="97"/>
      <c r="F567" s="97"/>
      <c r="G567" s="97"/>
      <c r="H567" s="97"/>
      <c r="I567" s="97"/>
      <c r="J567" s="97"/>
      <c r="K567" s="97"/>
      <c r="L567" s="97"/>
      <c r="N567" s="97"/>
      <c r="O567" s="76"/>
      <c r="R567" s="97"/>
      <c r="S567" s="97"/>
      <c r="T567" s="97"/>
      <c r="U567" s="97"/>
      <c r="V567" s="97"/>
      <c r="W567" s="97"/>
      <c r="AF567"/>
      <c r="AG567"/>
      <c r="AH567"/>
    </row>
    <row r="568" spans="1:34" x14ac:dyDescent="0.25">
      <c r="A568" s="97"/>
      <c r="B568" s="97"/>
      <c r="C568" s="97"/>
      <c r="D568" s="97"/>
      <c r="E568" s="97"/>
      <c r="F568" s="97"/>
      <c r="G568" s="97"/>
      <c r="H568" s="97"/>
      <c r="I568" s="97"/>
      <c r="J568" s="97"/>
      <c r="K568" s="97"/>
      <c r="L568" s="97"/>
      <c r="N568" s="97"/>
      <c r="O568" s="76"/>
      <c r="R568" s="97"/>
      <c r="S568" s="97"/>
      <c r="T568" s="97"/>
      <c r="U568" s="97"/>
      <c r="V568" s="97"/>
      <c r="W568" s="97"/>
      <c r="AF568"/>
      <c r="AG568"/>
      <c r="AH568"/>
    </row>
    <row r="569" spans="1:34" x14ac:dyDescent="0.25">
      <c r="A569" s="97"/>
      <c r="B569" s="97"/>
      <c r="C569" s="97"/>
      <c r="D569" s="97"/>
      <c r="E569" s="97"/>
      <c r="F569" s="97"/>
      <c r="G569" s="97"/>
      <c r="H569" s="97"/>
      <c r="I569" s="97"/>
      <c r="J569" s="97"/>
      <c r="K569" s="97"/>
      <c r="L569" s="97"/>
      <c r="N569" s="97"/>
      <c r="O569" s="76"/>
      <c r="R569" s="97"/>
      <c r="S569" s="97"/>
      <c r="T569" s="97"/>
      <c r="U569" s="97"/>
      <c r="V569" s="97"/>
      <c r="W569" s="97"/>
      <c r="AF569"/>
      <c r="AG569"/>
      <c r="AH569"/>
    </row>
    <row r="570" spans="1:34" x14ac:dyDescent="0.25">
      <c r="A570" s="97"/>
      <c r="B570" s="97"/>
      <c r="C570" s="97"/>
      <c r="D570" s="97"/>
      <c r="E570" s="97"/>
      <c r="F570" s="97"/>
      <c r="G570" s="97"/>
      <c r="H570" s="97"/>
      <c r="I570" s="97"/>
      <c r="J570" s="97"/>
      <c r="K570" s="97"/>
      <c r="L570" s="97"/>
      <c r="N570" s="97"/>
      <c r="O570" s="76"/>
      <c r="R570" s="97"/>
      <c r="S570" s="97"/>
      <c r="T570" s="97"/>
      <c r="U570" s="97"/>
      <c r="V570" s="97"/>
      <c r="W570" s="97"/>
      <c r="AF570"/>
      <c r="AG570"/>
      <c r="AH570"/>
    </row>
    <row r="571" spans="1:34" x14ac:dyDescent="0.25">
      <c r="A571" s="97"/>
      <c r="B571" s="97"/>
      <c r="C571" s="97"/>
      <c r="D571" s="97"/>
      <c r="E571" s="97"/>
      <c r="F571" s="97"/>
      <c r="G571" s="97"/>
      <c r="H571" s="97"/>
      <c r="I571" s="97"/>
      <c r="J571" s="97"/>
      <c r="K571" s="97"/>
      <c r="L571" s="97"/>
      <c r="N571" s="97"/>
      <c r="O571" s="76"/>
      <c r="R571" s="97"/>
      <c r="S571" s="97"/>
      <c r="T571" s="97"/>
      <c r="U571" s="97"/>
      <c r="V571" s="97"/>
      <c r="W571" s="97"/>
      <c r="AF571"/>
      <c r="AG571"/>
      <c r="AH571"/>
    </row>
    <row r="572" spans="1:34" x14ac:dyDescent="0.25">
      <c r="A572" s="97"/>
      <c r="B572" s="97"/>
      <c r="C572" s="97"/>
      <c r="D572" s="97"/>
      <c r="E572" s="97"/>
      <c r="F572" s="97"/>
      <c r="G572" s="97"/>
      <c r="H572" s="97"/>
      <c r="I572" s="97"/>
      <c r="J572" s="97"/>
      <c r="K572" s="97"/>
      <c r="L572" s="97"/>
      <c r="N572" s="97"/>
      <c r="O572" s="76"/>
      <c r="R572" s="97"/>
      <c r="S572" s="97"/>
      <c r="T572" s="97"/>
      <c r="U572" s="97"/>
      <c r="V572" s="97"/>
      <c r="W572" s="97"/>
      <c r="AF572"/>
      <c r="AG572"/>
      <c r="AH572"/>
    </row>
    <row r="573" spans="1:34" x14ac:dyDescent="0.25">
      <c r="A573" s="97"/>
      <c r="B573" s="97"/>
      <c r="C573" s="97"/>
      <c r="D573" s="97"/>
      <c r="E573" s="97"/>
      <c r="F573" s="97"/>
      <c r="G573" s="97"/>
      <c r="H573" s="97"/>
      <c r="I573" s="97"/>
      <c r="J573" s="97"/>
      <c r="K573" s="97"/>
      <c r="L573" s="97"/>
      <c r="N573" s="97"/>
      <c r="O573" s="76"/>
      <c r="R573" s="97"/>
      <c r="S573" s="97"/>
      <c r="T573" s="97"/>
      <c r="U573" s="97"/>
      <c r="V573" s="97"/>
      <c r="W573" s="97"/>
      <c r="AF573"/>
      <c r="AG573"/>
      <c r="AH573"/>
    </row>
    <row r="574" spans="1:34" x14ac:dyDescent="0.25">
      <c r="A574" s="97"/>
      <c r="B574" s="97"/>
      <c r="C574" s="97"/>
      <c r="D574" s="97"/>
      <c r="E574" s="97"/>
      <c r="F574" s="97"/>
      <c r="G574" s="97"/>
      <c r="H574" s="97"/>
      <c r="I574" s="97"/>
      <c r="J574" s="97"/>
      <c r="K574" s="97"/>
      <c r="L574" s="97"/>
      <c r="N574" s="97"/>
      <c r="O574" s="76"/>
      <c r="R574" s="97"/>
      <c r="S574" s="97"/>
      <c r="T574" s="97"/>
      <c r="U574" s="97"/>
      <c r="V574" s="97"/>
      <c r="W574" s="97"/>
      <c r="AF574"/>
      <c r="AG574"/>
      <c r="AH574"/>
    </row>
    <row r="575" spans="1:34" x14ac:dyDescent="0.25">
      <c r="A575" s="97"/>
      <c r="B575" s="97"/>
      <c r="C575" s="97"/>
      <c r="D575" s="97"/>
      <c r="E575" s="97"/>
      <c r="F575" s="97"/>
      <c r="G575" s="97"/>
      <c r="H575" s="97"/>
      <c r="I575" s="97"/>
      <c r="J575" s="97"/>
      <c r="K575" s="97"/>
      <c r="L575" s="97"/>
      <c r="N575" s="97"/>
      <c r="O575" s="76"/>
      <c r="R575" s="97"/>
      <c r="S575" s="97"/>
      <c r="T575" s="97"/>
      <c r="U575" s="97"/>
      <c r="V575" s="97"/>
      <c r="W575" s="97"/>
      <c r="AF575"/>
      <c r="AG575"/>
      <c r="AH575"/>
    </row>
    <row r="576" spans="1:34" x14ac:dyDescent="0.25">
      <c r="A576" s="97"/>
      <c r="B576" s="97"/>
      <c r="C576" s="97"/>
      <c r="D576" s="97"/>
      <c r="E576" s="97"/>
      <c r="F576" s="97"/>
      <c r="G576" s="97"/>
      <c r="H576" s="97"/>
      <c r="I576" s="97"/>
      <c r="J576" s="97"/>
      <c r="K576" s="97"/>
      <c r="L576" s="97"/>
      <c r="N576" s="97"/>
      <c r="O576" s="76"/>
      <c r="R576" s="97"/>
      <c r="S576" s="97"/>
      <c r="T576" s="97"/>
      <c r="U576" s="97"/>
      <c r="V576" s="97"/>
      <c r="W576" s="97"/>
      <c r="AF576"/>
      <c r="AG576"/>
      <c r="AH576"/>
    </row>
    <row r="577" spans="1:34" x14ac:dyDescent="0.25">
      <c r="A577" s="97"/>
      <c r="B577" s="97"/>
      <c r="C577" s="97"/>
      <c r="D577" s="97"/>
      <c r="E577" s="97"/>
      <c r="F577" s="97"/>
      <c r="G577" s="97"/>
      <c r="H577" s="97"/>
      <c r="I577" s="97"/>
      <c r="J577" s="97"/>
      <c r="K577" s="97"/>
      <c r="L577" s="97"/>
      <c r="N577" s="97"/>
      <c r="O577" s="76"/>
      <c r="R577" s="97"/>
      <c r="S577" s="97"/>
      <c r="T577" s="97"/>
      <c r="U577" s="97"/>
      <c r="V577" s="97"/>
      <c r="W577" s="97"/>
      <c r="AF577"/>
      <c r="AG577"/>
      <c r="AH577"/>
    </row>
    <row r="578" spans="1:34" x14ac:dyDescent="0.25">
      <c r="A578" s="97"/>
      <c r="B578" s="97"/>
      <c r="C578" s="97"/>
      <c r="D578" s="97"/>
      <c r="E578" s="97"/>
      <c r="F578" s="97"/>
      <c r="G578" s="97"/>
      <c r="H578" s="97"/>
      <c r="I578" s="97"/>
      <c r="J578" s="97"/>
      <c r="K578" s="97"/>
      <c r="L578" s="97"/>
      <c r="N578" s="97"/>
      <c r="O578" s="76"/>
      <c r="R578" s="97"/>
      <c r="S578" s="97"/>
      <c r="T578" s="97"/>
      <c r="U578" s="97"/>
      <c r="V578" s="97"/>
      <c r="W578" s="97"/>
      <c r="AF578"/>
      <c r="AG578"/>
      <c r="AH578"/>
    </row>
    <row r="579" spans="1:34" x14ac:dyDescent="0.25">
      <c r="A579" s="97"/>
      <c r="B579" s="97"/>
      <c r="C579" s="97"/>
      <c r="D579" s="97"/>
      <c r="E579" s="97"/>
      <c r="F579" s="97"/>
      <c r="G579" s="97"/>
      <c r="H579" s="97"/>
      <c r="I579" s="97"/>
      <c r="J579" s="97"/>
      <c r="K579" s="97"/>
      <c r="L579" s="97"/>
      <c r="N579" s="97"/>
      <c r="O579" s="76"/>
      <c r="R579" s="97"/>
      <c r="S579" s="97"/>
      <c r="T579" s="97"/>
      <c r="U579" s="97"/>
      <c r="V579" s="97"/>
      <c r="W579" s="97"/>
      <c r="AF579"/>
      <c r="AG579"/>
      <c r="AH579"/>
    </row>
    <row r="580" spans="1:34" x14ac:dyDescent="0.25">
      <c r="A580" s="97"/>
      <c r="B580" s="97"/>
      <c r="C580" s="97"/>
      <c r="D580" s="97"/>
      <c r="E580" s="97"/>
      <c r="F580" s="97"/>
      <c r="G580" s="97"/>
      <c r="H580" s="97"/>
      <c r="I580" s="97"/>
      <c r="J580" s="97"/>
      <c r="K580" s="97"/>
      <c r="L580" s="97"/>
      <c r="N580" s="97"/>
      <c r="O580" s="76"/>
      <c r="R580" s="97"/>
      <c r="S580" s="97"/>
      <c r="T580" s="97"/>
      <c r="U580" s="97"/>
      <c r="V580" s="97"/>
      <c r="W580" s="97"/>
      <c r="AF580"/>
      <c r="AG580"/>
      <c r="AH580"/>
    </row>
    <row r="581" spans="1:34" x14ac:dyDescent="0.25">
      <c r="A581" s="97"/>
      <c r="B581" s="97"/>
      <c r="C581" s="97"/>
      <c r="D581" s="97"/>
      <c r="E581" s="97"/>
      <c r="F581" s="97"/>
      <c r="G581" s="97"/>
      <c r="H581" s="97"/>
      <c r="I581" s="97"/>
      <c r="J581" s="97"/>
      <c r="K581" s="97"/>
      <c r="L581" s="97"/>
      <c r="N581" s="97"/>
      <c r="O581" s="76"/>
      <c r="R581" s="97"/>
      <c r="S581" s="97"/>
      <c r="T581" s="97"/>
      <c r="U581" s="97"/>
      <c r="V581" s="97"/>
      <c r="W581" s="97"/>
      <c r="AF581"/>
      <c r="AG581"/>
      <c r="AH581"/>
    </row>
    <row r="582" spans="1:34" x14ac:dyDescent="0.25">
      <c r="A582" s="97"/>
      <c r="B582" s="97"/>
      <c r="C582" s="97"/>
      <c r="D582" s="97"/>
      <c r="E582" s="97"/>
      <c r="F582" s="97"/>
      <c r="G582" s="97"/>
      <c r="H582" s="97"/>
      <c r="I582" s="97"/>
      <c r="J582" s="97"/>
      <c r="K582" s="97"/>
      <c r="L582" s="97"/>
      <c r="N582" s="97"/>
      <c r="O582" s="76"/>
      <c r="R582" s="97"/>
      <c r="S582" s="97"/>
      <c r="T582" s="97"/>
      <c r="U582" s="97"/>
      <c r="V582" s="97"/>
      <c r="W582" s="97"/>
      <c r="AF582"/>
      <c r="AG582"/>
      <c r="AH582"/>
    </row>
    <row r="583" spans="1:34" x14ac:dyDescent="0.25">
      <c r="A583" s="97"/>
      <c r="B583" s="97"/>
      <c r="C583" s="97"/>
      <c r="D583" s="97"/>
      <c r="E583" s="97"/>
      <c r="F583" s="97"/>
      <c r="G583" s="97"/>
      <c r="H583" s="97"/>
      <c r="I583" s="97"/>
      <c r="J583" s="97"/>
      <c r="K583" s="97"/>
      <c r="L583" s="97"/>
      <c r="N583" s="97"/>
      <c r="O583" s="76"/>
      <c r="R583" s="97"/>
      <c r="S583" s="97"/>
      <c r="T583" s="97"/>
      <c r="U583" s="97"/>
      <c r="V583" s="97"/>
      <c r="W583" s="97"/>
      <c r="AF583"/>
      <c r="AG583"/>
      <c r="AH583"/>
    </row>
    <row r="584" spans="1:34" x14ac:dyDescent="0.25">
      <c r="A584" s="97"/>
      <c r="B584" s="97"/>
      <c r="C584" s="97"/>
      <c r="D584" s="97"/>
      <c r="E584" s="97"/>
      <c r="F584" s="97"/>
      <c r="G584" s="97"/>
      <c r="H584" s="97"/>
      <c r="I584" s="97"/>
      <c r="J584" s="97"/>
      <c r="K584" s="97"/>
      <c r="L584" s="97"/>
      <c r="N584" s="97"/>
      <c r="O584" s="76"/>
      <c r="R584" s="97"/>
      <c r="S584" s="97"/>
      <c r="T584" s="97"/>
      <c r="U584" s="97"/>
      <c r="V584" s="97"/>
      <c r="W584" s="97"/>
      <c r="AF584"/>
      <c r="AG584"/>
      <c r="AH584"/>
    </row>
    <row r="585" spans="1:34" x14ac:dyDescent="0.25">
      <c r="A585" s="97"/>
      <c r="B585" s="97"/>
      <c r="C585" s="97"/>
      <c r="D585" s="97"/>
      <c r="E585" s="97"/>
      <c r="F585" s="97"/>
      <c r="G585" s="97"/>
      <c r="H585" s="97"/>
      <c r="I585" s="97"/>
      <c r="J585" s="97"/>
      <c r="K585" s="97"/>
      <c r="L585" s="97"/>
      <c r="N585" s="97"/>
      <c r="O585" s="76"/>
      <c r="R585" s="97"/>
      <c r="S585" s="97"/>
      <c r="T585" s="97"/>
      <c r="U585" s="97"/>
      <c r="V585" s="97"/>
      <c r="W585" s="97"/>
      <c r="AF585"/>
      <c r="AG585"/>
      <c r="AH585"/>
    </row>
    <row r="586" spans="1:34" x14ac:dyDescent="0.25">
      <c r="A586" s="97"/>
      <c r="B586" s="97"/>
      <c r="C586" s="97"/>
      <c r="D586" s="97"/>
      <c r="E586" s="97"/>
      <c r="F586" s="97"/>
      <c r="G586" s="97"/>
      <c r="H586" s="97"/>
      <c r="I586" s="97"/>
      <c r="J586" s="97"/>
      <c r="K586" s="97"/>
      <c r="L586" s="97"/>
      <c r="N586" s="97"/>
      <c r="O586" s="76"/>
      <c r="R586" s="97"/>
      <c r="S586" s="97"/>
      <c r="T586" s="97"/>
      <c r="U586" s="97"/>
      <c r="V586" s="97"/>
      <c r="W586" s="97"/>
      <c r="AF586"/>
      <c r="AG586"/>
      <c r="AH586"/>
    </row>
    <row r="587" spans="1:34" x14ac:dyDescent="0.25">
      <c r="A587" s="97"/>
      <c r="B587" s="97"/>
      <c r="C587" s="97"/>
      <c r="D587" s="97"/>
      <c r="E587" s="97"/>
      <c r="F587" s="97"/>
      <c r="G587" s="97"/>
      <c r="H587" s="97"/>
      <c r="I587" s="97"/>
      <c r="J587" s="97"/>
      <c r="K587" s="97"/>
      <c r="L587" s="97"/>
      <c r="N587" s="97"/>
      <c r="O587" s="76"/>
      <c r="R587" s="97"/>
      <c r="S587" s="97"/>
      <c r="T587" s="97"/>
      <c r="U587" s="97"/>
      <c r="V587" s="97"/>
      <c r="W587" s="97"/>
      <c r="AF587"/>
      <c r="AG587"/>
      <c r="AH587"/>
    </row>
    <row r="588" spans="1:34" x14ac:dyDescent="0.25">
      <c r="A588" s="97"/>
      <c r="B588" s="97"/>
      <c r="C588" s="97"/>
      <c r="D588" s="97"/>
      <c r="E588" s="97"/>
      <c r="F588" s="97"/>
      <c r="G588" s="97"/>
      <c r="H588" s="97"/>
      <c r="I588" s="97"/>
      <c r="J588" s="97"/>
      <c r="K588" s="97"/>
      <c r="L588" s="97"/>
      <c r="N588" s="97"/>
      <c r="O588" s="76"/>
      <c r="R588" s="97"/>
      <c r="S588" s="97"/>
      <c r="T588" s="97"/>
      <c r="U588" s="97"/>
      <c r="V588" s="97"/>
      <c r="W588" s="97"/>
      <c r="AF588"/>
      <c r="AG588"/>
      <c r="AH588"/>
    </row>
    <row r="589" spans="1:34" x14ac:dyDescent="0.25">
      <c r="A589" s="97"/>
      <c r="B589" s="97"/>
      <c r="C589" s="97"/>
      <c r="D589" s="97"/>
      <c r="E589" s="97"/>
      <c r="F589" s="97"/>
      <c r="G589" s="97"/>
      <c r="H589" s="97"/>
      <c r="I589" s="97"/>
      <c r="J589" s="97"/>
      <c r="K589" s="97"/>
      <c r="L589" s="97"/>
      <c r="N589" s="97"/>
      <c r="O589" s="76"/>
      <c r="R589" s="97"/>
      <c r="S589" s="97"/>
      <c r="T589" s="97"/>
      <c r="U589" s="97"/>
      <c r="V589" s="97"/>
      <c r="W589" s="97"/>
      <c r="AF589"/>
      <c r="AG589"/>
      <c r="AH589"/>
    </row>
    <row r="590" spans="1:34" x14ac:dyDescent="0.25">
      <c r="A590" s="97"/>
      <c r="B590" s="97"/>
      <c r="C590" s="97"/>
      <c r="D590" s="97"/>
      <c r="E590" s="97"/>
      <c r="F590" s="97"/>
      <c r="G590" s="97"/>
      <c r="H590" s="97"/>
      <c r="I590" s="97"/>
      <c r="J590" s="97"/>
      <c r="K590" s="97"/>
      <c r="L590" s="97"/>
      <c r="N590" s="97"/>
      <c r="O590" s="76"/>
      <c r="R590" s="97"/>
      <c r="S590" s="97"/>
      <c r="T590" s="97"/>
      <c r="U590" s="97"/>
      <c r="V590" s="97"/>
      <c r="W590" s="97"/>
      <c r="AF590"/>
      <c r="AG590"/>
      <c r="AH590"/>
    </row>
    <row r="591" spans="1:34" x14ac:dyDescent="0.25">
      <c r="A591" s="97"/>
      <c r="B591" s="97"/>
      <c r="C591" s="97"/>
      <c r="D591" s="97"/>
      <c r="E591" s="97"/>
      <c r="F591" s="97"/>
      <c r="G591" s="97"/>
      <c r="H591" s="97"/>
      <c r="I591" s="97"/>
      <c r="J591" s="97"/>
      <c r="K591" s="97"/>
      <c r="L591" s="97"/>
      <c r="N591" s="97"/>
      <c r="O591" s="76"/>
      <c r="R591" s="97"/>
      <c r="S591" s="97"/>
      <c r="T591" s="97"/>
      <c r="U591" s="97"/>
      <c r="V591" s="97"/>
      <c r="W591" s="97"/>
      <c r="AF591"/>
      <c r="AG591"/>
      <c r="AH591"/>
    </row>
    <row r="592" spans="1:34" x14ac:dyDescent="0.25">
      <c r="A592" s="97"/>
      <c r="B592" s="97"/>
      <c r="C592" s="97"/>
      <c r="D592" s="97"/>
      <c r="E592" s="97"/>
      <c r="F592" s="97"/>
      <c r="G592" s="97"/>
      <c r="H592" s="97"/>
      <c r="I592" s="97"/>
      <c r="J592" s="97"/>
      <c r="K592" s="97"/>
      <c r="L592" s="97"/>
      <c r="N592" s="97"/>
      <c r="O592" s="76"/>
      <c r="R592" s="97"/>
      <c r="S592" s="97"/>
      <c r="T592" s="97"/>
      <c r="U592" s="97"/>
      <c r="V592" s="97"/>
      <c r="W592" s="97"/>
      <c r="AF592"/>
      <c r="AG592"/>
      <c r="AH592"/>
    </row>
    <row r="593" spans="1:34" x14ac:dyDescent="0.25">
      <c r="A593" s="97"/>
      <c r="B593" s="97"/>
      <c r="C593" s="97"/>
      <c r="D593" s="97"/>
      <c r="E593" s="97"/>
      <c r="F593" s="97"/>
      <c r="G593" s="97"/>
      <c r="H593" s="97"/>
      <c r="I593" s="97"/>
      <c r="J593" s="97"/>
      <c r="K593" s="97"/>
      <c r="L593" s="97"/>
      <c r="N593" s="97"/>
      <c r="O593" s="76"/>
      <c r="R593" s="97"/>
      <c r="S593" s="97"/>
      <c r="T593" s="97"/>
      <c r="U593" s="97"/>
      <c r="V593" s="97"/>
      <c r="W593" s="97"/>
      <c r="AF593"/>
      <c r="AG593"/>
      <c r="AH593"/>
    </row>
    <row r="594" spans="1:34" x14ac:dyDescent="0.25">
      <c r="A594" s="97"/>
      <c r="B594" s="97"/>
      <c r="C594" s="97"/>
      <c r="D594" s="97"/>
      <c r="E594" s="97"/>
      <c r="F594" s="97"/>
      <c r="G594" s="97"/>
      <c r="H594" s="97"/>
      <c r="I594" s="97"/>
      <c r="J594" s="97"/>
      <c r="K594" s="97"/>
      <c r="L594" s="97"/>
      <c r="N594" s="97"/>
      <c r="O594" s="76"/>
      <c r="R594" s="97"/>
      <c r="S594" s="97"/>
      <c r="T594" s="97"/>
      <c r="U594" s="97"/>
      <c r="V594" s="97"/>
      <c r="W594" s="97"/>
      <c r="AF594"/>
      <c r="AG594"/>
      <c r="AH594"/>
    </row>
    <row r="595" spans="1:34" x14ac:dyDescent="0.25">
      <c r="A595" s="97"/>
      <c r="B595" s="97"/>
      <c r="C595" s="97"/>
      <c r="D595" s="97"/>
      <c r="E595" s="97"/>
      <c r="F595" s="97"/>
      <c r="G595" s="97"/>
      <c r="H595" s="97"/>
      <c r="I595" s="97"/>
      <c r="J595" s="97"/>
      <c r="K595" s="97"/>
      <c r="L595" s="97"/>
      <c r="N595" s="97"/>
      <c r="O595" s="76"/>
      <c r="R595" s="97"/>
      <c r="S595" s="97"/>
      <c r="T595" s="97"/>
      <c r="U595" s="97"/>
      <c r="V595" s="97"/>
      <c r="W595" s="97"/>
      <c r="AF595"/>
      <c r="AG595"/>
      <c r="AH595"/>
    </row>
    <row r="596" spans="1:34" x14ac:dyDescent="0.25">
      <c r="A596" s="97"/>
      <c r="B596" s="97"/>
      <c r="C596" s="97"/>
      <c r="D596" s="97"/>
      <c r="E596" s="97"/>
      <c r="F596" s="97"/>
      <c r="G596" s="97"/>
      <c r="H596" s="97"/>
      <c r="I596" s="97"/>
      <c r="J596" s="97"/>
      <c r="K596" s="97"/>
      <c r="L596" s="97"/>
      <c r="N596" s="97"/>
      <c r="O596" s="76"/>
      <c r="R596" s="97"/>
      <c r="S596" s="97"/>
      <c r="T596" s="97"/>
      <c r="U596" s="97"/>
      <c r="V596" s="97"/>
      <c r="W596" s="97"/>
      <c r="AF596"/>
      <c r="AG596"/>
      <c r="AH596"/>
    </row>
    <row r="597" spans="1:34" x14ac:dyDescent="0.25">
      <c r="A597" s="97"/>
      <c r="B597" s="97"/>
      <c r="C597" s="97"/>
      <c r="D597" s="97"/>
      <c r="E597" s="97"/>
      <c r="F597" s="97"/>
      <c r="G597" s="97"/>
      <c r="H597" s="97"/>
      <c r="I597" s="97"/>
      <c r="J597" s="97"/>
      <c r="K597" s="97"/>
      <c r="L597" s="97"/>
      <c r="N597" s="97"/>
      <c r="O597" s="76"/>
      <c r="R597" s="97"/>
      <c r="S597" s="97"/>
      <c r="T597" s="97"/>
      <c r="U597" s="97"/>
      <c r="V597" s="97"/>
      <c r="W597" s="97"/>
      <c r="AF597"/>
      <c r="AG597"/>
      <c r="AH597"/>
    </row>
    <row r="598" spans="1:34" x14ac:dyDescent="0.25">
      <c r="A598" s="97"/>
      <c r="B598" s="97"/>
      <c r="C598" s="97"/>
      <c r="D598" s="97"/>
      <c r="E598" s="97"/>
      <c r="F598" s="97"/>
      <c r="G598" s="97"/>
      <c r="H598" s="97"/>
      <c r="I598" s="97"/>
      <c r="J598" s="97"/>
      <c r="K598" s="97"/>
      <c r="L598" s="97"/>
      <c r="N598" s="97"/>
      <c r="O598" s="76"/>
      <c r="R598" s="97"/>
      <c r="S598" s="97"/>
      <c r="T598" s="97"/>
      <c r="U598" s="97"/>
      <c r="V598" s="97"/>
      <c r="W598" s="97"/>
      <c r="AF598"/>
      <c r="AG598"/>
      <c r="AH598"/>
    </row>
    <row r="599" spans="1:34" x14ac:dyDescent="0.25">
      <c r="A599" s="97"/>
      <c r="B599" s="97"/>
      <c r="C599" s="97"/>
      <c r="D599" s="97"/>
      <c r="E599" s="97"/>
      <c r="F599" s="97"/>
      <c r="G599" s="97"/>
      <c r="H599" s="97"/>
      <c r="I599" s="97"/>
      <c r="J599" s="97"/>
      <c r="K599" s="97"/>
      <c r="L599" s="97"/>
      <c r="N599" s="97"/>
      <c r="O599" s="76"/>
      <c r="R599" s="97"/>
      <c r="S599" s="97"/>
      <c r="T599" s="97"/>
      <c r="U599" s="97"/>
      <c r="V599" s="97"/>
      <c r="W599" s="97"/>
      <c r="AF599"/>
      <c r="AG599"/>
      <c r="AH599"/>
    </row>
    <row r="600" spans="1:34" x14ac:dyDescent="0.25">
      <c r="A600" s="97"/>
      <c r="B600" s="97"/>
      <c r="C600" s="97"/>
      <c r="D600" s="97"/>
      <c r="E600" s="97"/>
      <c r="F600" s="97"/>
      <c r="G600" s="97"/>
      <c r="H600" s="97"/>
      <c r="I600" s="97"/>
      <c r="J600" s="97"/>
      <c r="K600" s="97"/>
      <c r="L600" s="97"/>
      <c r="N600" s="97"/>
      <c r="O600" s="76"/>
      <c r="R600" s="97"/>
      <c r="S600" s="97"/>
      <c r="T600" s="97"/>
      <c r="U600" s="97"/>
      <c r="V600" s="97"/>
      <c r="W600" s="97"/>
      <c r="AF600"/>
      <c r="AG600"/>
      <c r="AH600"/>
    </row>
    <row r="601" spans="1:34" x14ac:dyDescent="0.25">
      <c r="A601" s="97"/>
      <c r="B601" s="97"/>
      <c r="C601" s="97"/>
      <c r="D601" s="97"/>
      <c r="E601" s="97"/>
      <c r="F601" s="97"/>
      <c r="G601" s="97"/>
      <c r="H601" s="97"/>
      <c r="I601" s="97"/>
      <c r="J601" s="97"/>
      <c r="K601" s="97"/>
      <c r="L601" s="97"/>
      <c r="N601" s="97"/>
      <c r="O601" s="76"/>
      <c r="R601" s="97"/>
      <c r="S601" s="97"/>
      <c r="T601" s="97"/>
      <c r="U601" s="97"/>
      <c r="V601" s="97"/>
      <c r="W601" s="97"/>
      <c r="AF601"/>
      <c r="AG601"/>
      <c r="AH601"/>
    </row>
    <row r="602" spans="1:34" x14ac:dyDescent="0.25">
      <c r="A602" s="97"/>
      <c r="B602" s="97"/>
      <c r="C602" s="97"/>
      <c r="D602" s="97"/>
      <c r="E602" s="97"/>
      <c r="F602" s="97"/>
      <c r="G602" s="97"/>
      <c r="H602" s="97"/>
      <c r="I602" s="97"/>
      <c r="J602" s="97"/>
      <c r="K602" s="97"/>
      <c r="L602" s="97"/>
      <c r="N602" s="97"/>
      <c r="O602" s="76"/>
      <c r="R602" s="97"/>
      <c r="S602" s="97"/>
      <c r="T602" s="97"/>
      <c r="U602" s="97"/>
      <c r="V602" s="97"/>
      <c r="W602" s="97"/>
      <c r="AF602"/>
      <c r="AG602"/>
      <c r="AH602"/>
    </row>
    <row r="603" spans="1:34" x14ac:dyDescent="0.25">
      <c r="A603" s="97"/>
      <c r="B603" s="97"/>
      <c r="C603" s="97"/>
      <c r="D603" s="97"/>
      <c r="E603" s="97"/>
      <c r="F603" s="97"/>
      <c r="G603" s="97"/>
      <c r="H603" s="97"/>
      <c r="I603" s="97"/>
      <c r="J603" s="97"/>
      <c r="K603" s="97"/>
      <c r="L603" s="97"/>
      <c r="N603" s="97"/>
      <c r="O603" s="76"/>
      <c r="R603" s="97"/>
      <c r="S603" s="97"/>
      <c r="T603" s="97"/>
      <c r="U603" s="97"/>
      <c r="V603" s="97"/>
      <c r="W603" s="97"/>
      <c r="AF603"/>
      <c r="AG603"/>
      <c r="AH603"/>
    </row>
    <row r="604" spans="1:34" x14ac:dyDescent="0.25">
      <c r="A604" s="97"/>
      <c r="B604" s="97"/>
      <c r="C604" s="97"/>
      <c r="D604" s="97"/>
      <c r="E604" s="97"/>
      <c r="F604" s="97"/>
      <c r="G604" s="97"/>
      <c r="H604" s="97"/>
      <c r="I604" s="97"/>
      <c r="J604" s="97"/>
      <c r="K604" s="97"/>
      <c r="L604" s="97"/>
      <c r="N604" s="97"/>
      <c r="O604" s="76"/>
      <c r="R604" s="97"/>
      <c r="S604" s="97"/>
      <c r="T604" s="97"/>
      <c r="U604" s="97"/>
      <c r="V604" s="97"/>
      <c r="W604" s="97"/>
      <c r="AF604"/>
      <c r="AG604"/>
      <c r="AH604"/>
    </row>
    <row r="605" spans="1:34" x14ac:dyDescent="0.25">
      <c r="A605" s="97"/>
      <c r="B605" s="97"/>
      <c r="C605" s="97"/>
      <c r="D605" s="97"/>
      <c r="E605" s="97"/>
      <c r="F605" s="97"/>
      <c r="G605" s="97"/>
      <c r="H605" s="97"/>
      <c r="I605" s="97"/>
      <c r="J605" s="97"/>
      <c r="K605" s="97"/>
      <c r="L605" s="97"/>
      <c r="N605" s="97"/>
      <c r="O605" s="76"/>
      <c r="R605" s="97"/>
      <c r="S605" s="97"/>
      <c r="T605" s="97"/>
      <c r="U605" s="97"/>
      <c r="V605" s="97"/>
      <c r="W605" s="97"/>
      <c r="AF605"/>
      <c r="AG605"/>
      <c r="AH605"/>
    </row>
    <row r="606" spans="1:34" x14ac:dyDescent="0.25">
      <c r="A606" s="97"/>
      <c r="B606" s="97"/>
      <c r="C606" s="97"/>
      <c r="D606" s="97"/>
      <c r="E606" s="97"/>
      <c r="F606" s="97"/>
      <c r="G606" s="97"/>
      <c r="H606" s="97"/>
      <c r="I606" s="97"/>
      <c r="J606" s="97"/>
      <c r="K606" s="97"/>
      <c r="L606" s="97"/>
      <c r="N606" s="97"/>
      <c r="O606" s="76"/>
      <c r="R606" s="97"/>
      <c r="S606" s="97"/>
      <c r="T606" s="97"/>
      <c r="U606" s="97"/>
      <c r="V606" s="97"/>
      <c r="W606" s="97"/>
      <c r="AF606"/>
      <c r="AG606"/>
      <c r="AH606"/>
    </row>
    <row r="607" spans="1:34" x14ac:dyDescent="0.25">
      <c r="A607" s="97"/>
      <c r="B607" s="97"/>
      <c r="C607" s="97"/>
      <c r="D607" s="97"/>
      <c r="E607" s="97"/>
      <c r="F607" s="97"/>
      <c r="G607" s="97"/>
      <c r="H607" s="97"/>
      <c r="I607" s="97"/>
      <c r="J607" s="97"/>
      <c r="K607" s="97"/>
      <c r="L607" s="97"/>
      <c r="N607" s="97"/>
      <c r="O607" s="76"/>
      <c r="R607" s="97"/>
      <c r="S607" s="97"/>
      <c r="T607" s="97"/>
      <c r="U607" s="97"/>
      <c r="V607" s="97"/>
      <c r="W607" s="97"/>
      <c r="AF607"/>
      <c r="AG607"/>
      <c r="AH607"/>
    </row>
    <row r="608" spans="1:34" x14ac:dyDescent="0.25">
      <c r="A608" s="97"/>
      <c r="B608" s="97"/>
      <c r="C608" s="97"/>
      <c r="D608" s="97"/>
      <c r="E608" s="97"/>
      <c r="F608" s="97"/>
      <c r="G608" s="97"/>
      <c r="H608" s="97"/>
      <c r="I608" s="97"/>
      <c r="J608" s="97"/>
      <c r="K608" s="97"/>
      <c r="L608" s="97"/>
      <c r="N608" s="97"/>
      <c r="O608" s="76"/>
      <c r="R608" s="97"/>
      <c r="S608" s="97"/>
      <c r="T608" s="97"/>
      <c r="U608" s="97"/>
      <c r="V608" s="97"/>
      <c r="W608" s="97"/>
      <c r="AF608"/>
      <c r="AG608"/>
      <c r="AH608"/>
    </row>
    <row r="609" spans="1:34" x14ac:dyDescent="0.25">
      <c r="A609" s="97"/>
      <c r="B609" s="97"/>
      <c r="C609" s="97"/>
      <c r="D609" s="97"/>
      <c r="E609" s="97"/>
      <c r="F609" s="97"/>
      <c r="G609" s="97"/>
      <c r="H609" s="97"/>
      <c r="I609" s="97"/>
      <c r="J609" s="97"/>
      <c r="K609" s="97"/>
      <c r="L609" s="97"/>
      <c r="N609" s="97"/>
      <c r="O609" s="76"/>
      <c r="R609" s="97"/>
      <c r="S609" s="97"/>
      <c r="T609" s="97"/>
      <c r="U609" s="97"/>
      <c r="V609" s="97"/>
      <c r="W609" s="97"/>
      <c r="AF609"/>
      <c r="AG609"/>
      <c r="AH609"/>
    </row>
    <row r="610" spans="1:34" x14ac:dyDescent="0.25">
      <c r="A610" s="97"/>
      <c r="B610" s="97"/>
      <c r="C610" s="97"/>
      <c r="D610" s="97"/>
      <c r="E610" s="97"/>
      <c r="F610" s="97"/>
      <c r="G610" s="97"/>
      <c r="H610" s="97"/>
      <c r="I610" s="97"/>
      <c r="J610" s="97"/>
      <c r="K610" s="97"/>
      <c r="L610" s="97"/>
      <c r="N610" s="97"/>
      <c r="O610" s="76"/>
      <c r="R610" s="97"/>
      <c r="S610" s="97"/>
      <c r="T610" s="97"/>
      <c r="U610" s="97"/>
      <c r="V610" s="97"/>
      <c r="W610" s="97"/>
      <c r="AF610"/>
      <c r="AG610"/>
      <c r="AH610"/>
    </row>
    <row r="611" spans="1:34" x14ac:dyDescent="0.25">
      <c r="A611" s="97"/>
      <c r="B611" s="97"/>
      <c r="C611" s="97"/>
      <c r="D611" s="97"/>
      <c r="E611" s="97"/>
      <c r="F611" s="97"/>
      <c r="G611" s="97"/>
      <c r="H611" s="97"/>
      <c r="I611" s="97"/>
      <c r="J611" s="97"/>
      <c r="K611" s="97"/>
      <c r="L611" s="97"/>
      <c r="N611" s="97"/>
      <c r="O611" s="76"/>
      <c r="R611" s="97"/>
      <c r="S611" s="97"/>
      <c r="T611" s="97"/>
      <c r="U611" s="97"/>
      <c r="V611" s="97"/>
      <c r="W611" s="97"/>
      <c r="AF611"/>
      <c r="AG611"/>
      <c r="AH611"/>
    </row>
    <row r="612" spans="1:34" x14ac:dyDescent="0.25">
      <c r="A612" s="97"/>
      <c r="B612" s="97"/>
      <c r="C612" s="97"/>
      <c r="D612" s="97"/>
      <c r="E612" s="97"/>
      <c r="F612" s="97"/>
      <c r="G612" s="97"/>
      <c r="H612" s="97"/>
      <c r="I612" s="97"/>
      <c r="J612" s="97"/>
      <c r="K612" s="97"/>
      <c r="L612" s="97"/>
      <c r="N612" s="97"/>
      <c r="O612" s="76"/>
      <c r="R612" s="97"/>
      <c r="S612" s="97"/>
      <c r="T612" s="97"/>
      <c r="U612" s="97"/>
      <c r="V612" s="97"/>
      <c r="W612" s="97"/>
      <c r="AF612"/>
      <c r="AG612"/>
      <c r="AH612"/>
    </row>
    <row r="613" spans="1:34" x14ac:dyDescent="0.25">
      <c r="A613" s="97"/>
      <c r="B613" s="97"/>
      <c r="C613" s="97"/>
      <c r="D613" s="97"/>
      <c r="E613" s="97"/>
      <c r="F613" s="97"/>
      <c r="G613" s="97"/>
      <c r="H613" s="97"/>
      <c r="I613" s="97"/>
      <c r="J613" s="97"/>
      <c r="K613" s="97"/>
      <c r="L613" s="97"/>
      <c r="N613" s="97"/>
      <c r="O613" s="76"/>
      <c r="R613" s="97"/>
      <c r="S613" s="97"/>
      <c r="T613" s="97"/>
      <c r="U613" s="97"/>
      <c r="V613" s="97"/>
      <c r="W613" s="97"/>
      <c r="AF613"/>
      <c r="AG613"/>
      <c r="AH613"/>
    </row>
    <row r="614" spans="1:34" x14ac:dyDescent="0.25">
      <c r="A614" s="97"/>
      <c r="B614" s="97"/>
      <c r="C614" s="97"/>
      <c r="D614" s="97"/>
      <c r="E614" s="97"/>
      <c r="F614" s="97"/>
      <c r="G614" s="97"/>
      <c r="H614" s="97"/>
      <c r="I614" s="97"/>
      <c r="J614" s="97"/>
      <c r="K614" s="97"/>
      <c r="L614" s="97"/>
      <c r="N614" s="97"/>
      <c r="O614" s="76"/>
      <c r="R614" s="97"/>
      <c r="S614" s="97"/>
      <c r="T614" s="97"/>
      <c r="U614" s="97"/>
      <c r="V614" s="97"/>
      <c r="W614" s="97"/>
      <c r="AF614"/>
      <c r="AG614"/>
      <c r="AH614"/>
    </row>
    <row r="615" spans="1:34" x14ac:dyDescent="0.25">
      <c r="A615" s="97"/>
      <c r="B615" s="97"/>
      <c r="C615" s="97"/>
      <c r="D615" s="97"/>
      <c r="E615" s="97"/>
      <c r="F615" s="97"/>
      <c r="G615" s="97"/>
      <c r="H615" s="97"/>
      <c r="I615" s="97"/>
      <c r="J615" s="97"/>
      <c r="K615" s="97"/>
      <c r="L615" s="97"/>
      <c r="N615" s="97"/>
      <c r="O615" s="76"/>
      <c r="R615" s="97"/>
      <c r="S615" s="97"/>
      <c r="T615" s="97"/>
      <c r="U615" s="97"/>
      <c r="V615" s="97"/>
      <c r="W615" s="97"/>
      <c r="AF615"/>
      <c r="AG615"/>
      <c r="AH615"/>
    </row>
    <row r="616" spans="1:34" x14ac:dyDescent="0.25">
      <c r="A616" s="97"/>
      <c r="B616" s="97"/>
      <c r="C616" s="97"/>
      <c r="D616" s="97"/>
      <c r="E616" s="97"/>
      <c r="F616" s="97"/>
      <c r="G616" s="97"/>
      <c r="H616" s="97"/>
      <c r="I616" s="97"/>
      <c r="J616" s="97"/>
      <c r="K616" s="97"/>
      <c r="L616" s="97"/>
      <c r="N616" s="97"/>
      <c r="O616" s="76"/>
      <c r="R616" s="97"/>
      <c r="S616" s="97"/>
      <c r="T616" s="97"/>
      <c r="U616" s="97"/>
      <c r="V616" s="97"/>
      <c r="W616" s="97"/>
      <c r="AF616"/>
      <c r="AG616"/>
      <c r="AH616"/>
    </row>
    <row r="617" spans="1:34" x14ac:dyDescent="0.25">
      <c r="A617" s="97"/>
      <c r="B617" s="97"/>
      <c r="C617" s="97"/>
      <c r="D617" s="97"/>
      <c r="E617" s="97"/>
      <c r="F617" s="97"/>
      <c r="G617" s="97"/>
      <c r="H617" s="97"/>
      <c r="I617" s="97"/>
      <c r="J617" s="97"/>
      <c r="K617" s="97"/>
      <c r="L617" s="97"/>
      <c r="N617" s="97"/>
      <c r="O617" s="76"/>
      <c r="R617" s="97"/>
      <c r="S617" s="97"/>
      <c r="T617" s="97"/>
      <c r="U617" s="97"/>
      <c r="V617" s="97"/>
      <c r="W617" s="97"/>
      <c r="AF617"/>
      <c r="AG617"/>
      <c r="AH617"/>
    </row>
    <row r="618" spans="1:34" x14ac:dyDescent="0.25">
      <c r="A618" s="97"/>
      <c r="B618" s="97"/>
      <c r="C618" s="97"/>
      <c r="D618" s="97"/>
      <c r="E618" s="97"/>
      <c r="F618" s="97"/>
      <c r="G618" s="97"/>
      <c r="H618" s="97"/>
      <c r="I618" s="97"/>
      <c r="J618" s="97"/>
      <c r="K618" s="97"/>
      <c r="L618" s="97"/>
      <c r="N618" s="97"/>
      <c r="O618" s="76"/>
      <c r="R618" s="97"/>
      <c r="S618" s="97"/>
      <c r="T618" s="97"/>
      <c r="U618" s="97"/>
      <c r="V618" s="97"/>
      <c r="W618" s="97"/>
      <c r="AF618"/>
      <c r="AG618"/>
      <c r="AH618"/>
    </row>
    <row r="619" spans="1:34" x14ac:dyDescent="0.25">
      <c r="A619" s="97"/>
      <c r="B619" s="97"/>
      <c r="C619" s="97"/>
      <c r="D619" s="97"/>
      <c r="E619" s="97"/>
      <c r="F619" s="97"/>
      <c r="G619" s="97"/>
      <c r="H619" s="97"/>
      <c r="I619" s="97"/>
      <c r="J619" s="97"/>
      <c r="K619" s="97"/>
      <c r="L619" s="97"/>
      <c r="N619" s="97"/>
      <c r="O619" s="76"/>
      <c r="R619" s="97"/>
      <c r="S619" s="97"/>
      <c r="T619" s="97"/>
      <c r="U619" s="97"/>
      <c r="V619" s="97"/>
      <c r="W619" s="97"/>
      <c r="AF619"/>
      <c r="AG619"/>
      <c r="AH619"/>
    </row>
    <row r="620" spans="1:34" x14ac:dyDescent="0.25">
      <c r="A620" s="97"/>
      <c r="B620" s="97"/>
      <c r="C620" s="97"/>
      <c r="D620" s="97"/>
      <c r="E620" s="97"/>
      <c r="F620" s="97"/>
      <c r="G620" s="97"/>
      <c r="H620" s="97"/>
      <c r="I620" s="97"/>
      <c r="J620" s="97"/>
      <c r="K620" s="97"/>
      <c r="L620" s="97"/>
      <c r="N620" s="97"/>
      <c r="O620" s="76"/>
      <c r="R620" s="97"/>
      <c r="S620" s="97"/>
      <c r="T620" s="97"/>
      <c r="U620" s="97"/>
      <c r="V620" s="97"/>
      <c r="W620" s="97"/>
      <c r="AF620"/>
      <c r="AG620"/>
      <c r="AH620"/>
    </row>
    <row r="621" spans="1:34" x14ac:dyDescent="0.25">
      <c r="A621" s="97"/>
      <c r="B621" s="97"/>
      <c r="C621" s="97"/>
      <c r="D621" s="97"/>
      <c r="E621" s="97"/>
      <c r="F621" s="97"/>
      <c r="G621" s="97"/>
      <c r="H621" s="97"/>
      <c r="I621" s="97"/>
      <c r="J621" s="97"/>
      <c r="K621" s="97"/>
      <c r="L621" s="97"/>
      <c r="N621" s="97"/>
      <c r="O621" s="76"/>
      <c r="R621" s="97"/>
      <c r="S621" s="97"/>
      <c r="T621" s="97"/>
      <c r="U621" s="97"/>
      <c r="V621" s="97"/>
      <c r="W621" s="97"/>
      <c r="AF621"/>
      <c r="AG621"/>
      <c r="AH621"/>
    </row>
    <row r="622" spans="1:34" x14ac:dyDescent="0.25">
      <c r="A622" s="97"/>
      <c r="B622" s="97"/>
      <c r="C622" s="97"/>
      <c r="D622" s="97"/>
      <c r="E622" s="97"/>
      <c r="F622" s="97"/>
      <c r="G622" s="97"/>
      <c r="H622" s="97"/>
      <c r="I622" s="97"/>
      <c r="J622" s="97"/>
      <c r="K622" s="97"/>
      <c r="L622" s="97"/>
      <c r="N622" s="97"/>
      <c r="O622" s="76"/>
      <c r="R622" s="97"/>
      <c r="S622" s="97"/>
      <c r="T622" s="97"/>
      <c r="U622" s="97"/>
      <c r="V622" s="97"/>
      <c r="W622" s="97"/>
      <c r="AF622"/>
      <c r="AG622"/>
      <c r="AH622"/>
    </row>
    <row r="623" spans="1:34" x14ac:dyDescent="0.25">
      <c r="A623" s="97"/>
      <c r="B623" s="97"/>
      <c r="C623" s="97"/>
      <c r="D623" s="97"/>
      <c r="E623" s="97"/>
      <c r="F623" s="97"/>
      <c r="G623" s="97"/>
      <c r="H623" s="97"/>
      <c r="I623" s="97"/>
      <c r="J623" s="97"/>
      <c r="K623" s="97"/>
      <c r="L623" s="97"/>
      <c r="N623" s="97"/>
      <c r="O623" s="76"/>
      <c r="R623" s="97"/>
      <c r="S623" s="97"/>
      <c r="T623" s="97"/>
      <c r="U623" s="97"/>
      <c r="V623" s="97"/>
      <c r="W623" s="97"/>
      <c r="AF623"/>
      <c r="AG623"/>
      <c r="AH623"/>
    </row>
    <row r="624" spans="1:34" x14ac:dyDescent="0.25">
      <c r="A624" s="97"/>
      <c r="B624" s="97"/>
      <c r="C624" s="97"/>
      <c r="D624" s="97"/>
      <c r="E624" s="97"/>
      <c r="F624" s="97"/>
      <c r="G624" s="97"/>
      <c r="H624" s="97"/>
      <c r="I624" s="97"/>
      <c r="J624" s="97"/>
      <c r="K624" s="97"/>
      <c r="L624" s="97"/>
      <c r="N624" s="97"/>
      <c r="O624" s="76"/>
      <c r="R624" s="97"/>
      <c r="S624" s="97"/>
      <c r="T624" s="97"/>
      <c r="U624" s="97"/>
      <c r="V624" s="97"/>
      <c r="W624" s="97"/>
      <c r="AF624"/>
      <c r="AG624"/>
      <c r="AH624"/>
    </row>
    <row r="625" spans="1:34" x14ac:dyDescent="0.25">
      <c r="A625" s="97"/>
      <c r="B625" s="97"/>
      <c r="C625" s="97"/>
      <c r="D625" s="97"/>
      <c r="E625" s="97"/>
      <c r="F625" s="97"/>
      <c r="G625" s="97"/>
      <c r="H625" s="97"/>
      <c r="I625" s="97"/>
      <c r="J625" s="97"/>
      <c r="K625" s="97"/>
      <c r="L625" s="97"/>
      <c r="N625" s="97"/>
      <c r="O625" s="76"/>
      <c r="R625" s="97"/>
      <c r="S625" s="97"/>
      <c r="T625" s="97"/>
      <c r="U625" s="97"/>
      <c r="V625" s="97"/>
      <c r="W625" s="97"/>
      <c r="AF625"/>
      <c r="AG625"/>
      <c r="AH625"/>
    </row>
    <row r="626" spans="1:34" x14ac:dyDescent="0.25">
      <c r="A626" s="97"/>
      <c r="B626" s="97"/>
      <c r="C626" s="97"/>
      <c r="D626" s="97"/>
      <c r="E626" s="97"/>
      <c r="F626" s="97"/>
      <c r="G626" s="97"/>
      <c r="H626" s="97"/>
      <c r="I626" s="97"/>
      <c r="J626" s="97"/>
      <c r="K626" s="97"/>
      <c r="L626" s="97"/>
      <c r="N626" s="97"/>
      <c r="O626" s="76"/>
      <c r="R626" s="97"/>
      <c r="S626" s="97"/>
      <c r="T626" s="97"/>
      <c r="U626" s="97"/>
      <c r="V626" s="97"/>
      <c r="W626" s="97"/>
      <c r="AF626"/>
      <c r="AG626"/>
      <c r="AH626"/>
    </row>
    <row r="627" spans="1:34" x14ac:dyDescent="0.25">
      <c r="A627" s="97"/>
      <c r="B627" s="97"/>
      <c r="C627" s="97"/>
      <c r="D627" s="97"/>
      <c r="E627" s="97"/>
      <c r="F627" s="97"/>
      <c r="G627" s="97"/>
      <c r="H627" s="97"/>
      <c r="I627" s="97"/>
      <c r="J627" s="97"/>
      <c r="K627" s="97"/>
      <c r="L627" s="97"/>
      <c r="N627" s="97"/>
      <c r="O627" s="76"/>
      <c r="R627" s="97"/>
      <c r="S627" s="97"/>
      <c r="T627" s="97"/>
      <c r="U627" s="97"/>
      <c r="V627" s="97"/>
      <c r="W627" s="97"/>
      <c r="AF627"/>
      <c r="AG627"/>
      <c r="AH627"/>
    </row>
    <row r="628" spans="1:34" x14ac:dyDescent="0.25">
      <c r="A628" s="97"/>
      <c r="B628" s="97"/>
      <c r="C628" s="97"/>
      <c r="D628" s="97"/>
      <c r="E628" s="97"/>
      <c r="F628" s="97"/>
      <c r="G628" s="97"/>
      <c r="H628" s="97"/>
      <c r="I628" s="97"/>
      <c r="J628" s="97"/>
      <c r="K628" s="97"/>
      <c r="L628" s="97"/>
      <c r="N628" s="97"/>
      <c r="O628" s="76"/>
      <c r="R628" s="97"/>
      <c r="S628" s="97"/>
      <c r="T628" s="97"/>
      <c r="U628" s="97"/>
      <c r="V628" s="97"/>
      <c r="W628" s="97"/>
      <c r="AF628"/>
      <c r="AG628"/>
      <c r="AH628"/>
    </row>
    <row r="629" spans="1:34" x14ac:dyDescent="0.25">
      <c r="A629" s="97"/>
      <c r="B629" s="97"/>
      <c r="C629" s="97"/>
      <c r="D629" s="97"/>
      <c r="E629" s="97"/>
      <c r="F629" s="97"/>
      <c r="G629" s="97"/>
      <c r="H629" s="97"/>
      <c r="I629" s="97"/>
      <c r="J629" s="97"/>
      <c r="K629" s="97"/>
      <c r="L629" s="97"/>
      <c r="N629" s="97"/>
      <c r="O629" s="76"/>
      <c r="R629" s="97"/>
      <c r="S629" s="97"/>
      <c r="T629" s="97"/>
      <c r="U629" s="97"/>
      <c r="V629" s="97"/>
      <c r="W629" s="97"/>
      <c r="AF629"/>
      <c r="AG629"/>
      <c r="AH629"/>
    </row>
    <row r="630" spans="1:34" x14ac:dyDescent="0.25">
      <c r="A630" s="97"/>
      <c r="B630" s="97"/>
      <c r="C630" s="97"/>
      <c r="D630" s="97"/>
      <c r="E630" s="97"/>
      <c r="F630" s="97"/>
      <c r="G630" s="97"/>
      <c r="H630" s="97"/>
      <c r="I630" s="97"/>
      <c r="J630" s="97"/>
      <c r="K630" s="97"/>
      <c r="L630" s="97"/>
      <c r="N630" s="97"/>
      <c r="O630" s="76"/>
      <c r="R630" s="97"/>
      <c r="S630" s="97"/>
      <c r="T630" s="97"/>
      <c r="U630" s="97"/>
      <c r="V630" s="97"/>
      <c r="W630" s="97"/>
      <c r="AF630"/>
      <c r="AG630"/>
      <c r="AH630"/>
    </row>
    <row r="631" spans="1:34" x14ac:dyDescent="0.25">
      <c r="A631" s="97"/>
      <c r="B631" s="97"/>
      <c r="C631" s="97"/>
      <c r="D631" s="97"/>
      <c r="E631" s="97"/>
      <c r="F631" s="97"/>
      <c r="G631" s="97"/>
      <c r="H631" s="97"/>
      <c r="I631" s="97"/>
      <c r="J631" s="97"/>
      <c r="K631" s="97"/>
      <c r="L631" s="97"/>
      <c r="N631" s="97"/>
      <c r="O631" s="76"/>
      <c r="R631" s="97"/>
      <c r="S631" s="97"/>
      <c r="T631" s="97"/>
      <c r="U631" s="97"/>
      <c r="V631" s="97"/>
      <c r="W631" s="97"/>
      <c r="AF631"/>
      <c r="AG631"/>
      <c r="AH631"/>
    </row>
    <row r="632" spans="1:34" x14ac:dyDescent="0.25">
      <c r="A632" s="97"/>
      <c r="B632" s="97"/>
      <c r="C632" s="97"/>
      <c r="D632" s="97"/>
      <c r="E632" s="97"/>
      <c r="F632" s="97"/>
      <c r="G632" s="97"/>
      <c r="H632" s="97"/>
      <c r="I632" s="97"/>
      <c r="J632" s="97"/>
      <c r="K632" s="97"/>
      <c r="L632" s="97"/>
      <c r="N632" s="97"/>
      <c r="O632" s="76"/>
      <c r="R632" s="97"/>
      <c r="S632" s="97"/>
      <c r="T632" s="97"/>
      <c r="U632" s="97"/>
      <c r="V632" s="97"/>
      <c r="W632" s="97"/>
      <c r="AF632"/>
      <c r="AG632"/>
      <c r="AH632"/>
    </row>
    <row r="633" spans="1:34" x14ac:dyDescent="0.25">
      <c r="A633" s="97"/>
      <c r="B633" s="97"/>
      <c r="C633" s="97"/>
      <c r="D633" s="97"/>
      <c r="E633" s="97"/>
      <c r="F633" s="97"/>
      <c r="G633" s="97"/>
      <c r="H633" s="97"/>
      <c r="I633" s="97"/>
      <c r="J633" s="97"/>
      <c r="K633" s="97"/>
      <c r="L633" s="97"/>
      <c r="N633" s="97"/>
      <c r="O633" s="76"/>
      <c r="R633" s="97"/>
      <c r="S633" s="97"/>
      <c r="T633" s="97"/>
      <c r="U633" s="97"/>
      <c r="V633" s="97"/>
      <c r="W633" s="97"/>
      <c r="AF633"/>
      <c r="AG633"/>
      <c r="AH633"/>
    </row>
    <row r="634" spans="1:34" x14ac:dyDescent="0.25">
      <c r="A634" s="97"/>
      <c r="B634" s="97"/>
      <c r="C634" s="97"/>
      <c r="D634" s="97"/>
      <c r="E634" s="97"/>
      <c r="F634" s="97"/>
      <c r="G634" s="97"/>
      <c r="H634" s="97"/>
      <c r="I634" s="97"/>
      <c r="J634" s="97"/>
      <c r="K634" s="97"/>
      <c r="L634" s="97"/>
      <c r="N634" s="97"/>
      <c r="O634" s="76"/>
      <c r="R634" s="97"/>
      <c r="S634" s="97"/>
      <c r="T634" s="97"/>
      <c r="U634" s="97"/>
      <c r="V634" s="97"/>
      <c r="W634" s="97"/>
      <c r="AF634"/>
      <c r="AG634"/>
      <c r="AH634"/>
    </row>
    <row r="635" spans="1:34" x14ac:dyDescent="0.25">
      <c r="A635" s="97"/>
      <c r="B635" s="97"/>
      <c r="C635" s="97"/>
      <c r="D635" s="97"/>
      <c r="E635" s="97"/>
      <c r="F635" s="97"/>
      <c r="G635" s="97"/>
      <c r="H635" s="97"/>
      <c r="I635" s="97"/>
      <c r="J635" s="97"/>
      <c r="K635" s="97"/>
      <c r="L635" s="97"/>
      <c r="N635" s="97"/>
      <c r="O635" s="76"/>
      <c r="R635" s="97"/>
      <c r="S635" s="97"/>
      <c r="T635" s="97"/>
      <c r="U635" s="97"/>
      <c r="V635" s="97"/>
      <c r="W635" s="97"/>
      <c r="AF635"/>
      <c r="AG635"/>
      <c r="AH635"/>
    </row>
    <row r="636" spans="1:34" x14ac:dyDescent="0.25">
      <c r="A636" s="97"/>
      <c r="B636" s="97"/>
      <c r="C636" s="97"/>
      <c r="D636" s="97"/>
      <c r="E636" s="97"/>
      <c r="F636" s="97"/>
      <c r="G636" s="97"/>
      <c r="H636" s="97"/>
      <c r="I636" s="97"/>
      <c r="J636" s="97"/>
      <c r="K636" s="97"/>
      <c r="L636" s="97"/>
      <c r="N636" s="97"/>
      <c r="O636" s="76"/>
      <c r="R636" s="97"/>
      <c r="S636" s="97"/>
      <c r="T636" s="97"/>
      <c r="U636" s="97"/>
      <c r="V636" s="97"/>
      <c r="W636" s="97"/>
      <c r="AF636"/>
      <c r="AG636"/>
      <c r="AH636"/>
    </row>
    <row r="637" spans="1:34" x14ac:dyDescent="0.25">
      <c r="A637" s="97"/>
      <c r="B637" s="97"/>
      <c r="C637" s="97"/>
      <c r="D637" s="97"/>
      <c r="E637" s="97"/>
      <c r="F637" s="97"/>
      <c r="G637" s="97"/>
      <c r="H637" s="97"/>
      <c r="I637" s="97"/>
      <c r="J637" s="97"/>
      <c r="K637" s="97"/>
      <c r="L637" s="97"/>
      <c r="N637" s="97"/>
      <c r="O637" s="76"/>
      <c r="R637" s="97"/>
      <c r="S637" s="97"/>
      <c r="T637" s="97"/>
      <c r="U637" s="97"/>
      <c r="V637" s="97"/>
      <c r="W637" s="97"/>
      <c r="AF637"/>
      <c r="AG637"/>
      <c r="AH637"/>
    </row>
    <row r="638" spans="1:34" x14ac:dyDescent="0.25">
      <c r="A638" s="97"/>
      <c r="B638" s="97"/>
      <c r="C638" s="97"/>
      <c r="D638" s="97"/>
      <c r="E638" s="97"/>
      <c r="F638" s="97"/>
      <c r="G638" s="97"/>
      <c r="H638" s="97"/>
      <c r="I638" s="97"/>
      <c r="J638" s="97"/>
      <c r="K638" s="97"/>
      <c r="L638" s="97"/>
      <c r="N638" s="97"/>
      <c r="O638" s="76"/>
      <c r="R638" s="97"/>
      <c r="S638" s="97"/>
      <c r="T638" s="97"/>
      <c r="U638" s="97"/>
      <c r="V638" s="97"/>
      <c r="W638" s="97"/>
      <c r="AF638"/>
      <c r="AG638"/>
      <c r="AH638"/>
    </row>
    <row r="639" spans="1:34" x14ac:dyDescent="0.25">
      <c r="A639" s="97"/>
      <c r="B639" s="97"/>
      <c r="C639" s="97"/>
      <c r="D639" s="97"/>
      <c r="E639" s="97"/>
      <c r="F639" s="97"/>
      <c r="G639" s="97"/>
      <c r="H639" s="97"/>
      <c r="I639" s="97"/>
      <c r="J639" s="97"/>
      <c r="K639" s="97"/>
      <c r="L639" s="97"/>
      <c r="N639" s="97"/>
      <c r="O639" s="76"/>
      <c r="R639" s="97"/>
      <c r="S639" s="97"/>
      <c r="T639" s="97"/>
      <c r="U639" s="97"/>
      <c r="V639" s="97"/>
      <c r="W639" s="97"/>
      <c r="AF639"/>
      <c r="AG639"/>
      <c r="AH639"/>
    </row>
    <row r="640" spans="1:34" x14ac:dyDescent="0.25">
      <c r="A640" s="97"/>
      <c r="B640" s="97"/>
      <c r="C640" s="97"/>
      <c r="D640" s="97"/>
      <c r="E640" s="97"/>
      <c r="F640" s="97"/>
      <c r="G640" s="97"/>
      <c r="H640" s="97"/>
      <c r="I640" s="97"/>
      <c r="J640" s="97"/>
      <c r="K640" s="97"/>
      <c r="L640" s="97"/>
      <c r="N640" s="97"/>
      <c r="O640" s="76"/>
      <c r="R640" s="97"/>
      <c r="S640" s="97"/>
      <c r="T640" s="97"/>
      <c r="U640" s="97"/>
      <c r="V640" s="97"/>
      <c r="W640" s="97"/>
      <c r="AF640"/>
      <c r="AG640"/>
      <c r="AH640"/>
    </row>
    <row r="641" spans="1:34" x14ac:dyDescent="0.25">
      <c r="A641" s="97"/>
      <c r="B641" s="97"/>
      <c r="C641" s="97"/>
      <c r="D641" s="97"/>
      <c r="E641" s="97"/>
      <c r="F641" s="97"/>
      <c r="G641" s="97"/>
      <c r="H641" s="97"/>
      <c r="I641" s="97"/>
      <c r="J641" s="97"/>
      <c r="K641" s="97"/>
      <c r="L641" s="97"/>
      <c r="N641" s="97"/>
      <c r="O641" s="76"/>
      <c r="R641" s="97"/>
      <c r="S641" s="97"/>
      <c r="T641" s="97"/>
      <c r="U641" s="97"/>
      <c r="V641" s="97"/>
      <c r="W641" s="97"/>
      <c r="AF641"/>
      <c r="AG641"/>
      <c r="AH641"/>
    </row>
    <row r="642" spans="1:34" x14ac:dyDescent="0.25">
      <c r="A642" s="97"/>
      <c r="B642" s="97"/>
      <c r="C642" s="97"/>
      <c r="D642" s="97"/>
      <c r="E642" s="97"/>
      <c r="F642" s="97"/>
      <c r="G642" s="97"/>
      <c r="H642" s="97"/>
      <c r="I642" s="97"/>
      <c r="J642" s="97"/>
      <c r="K642" s="97"/>
      <c r="L642" s="97"/>
      <c r="N642" s="97"/>
      <c r="O642" s="76"/>
      <c r="R642" s="97"/>
      <c r="S642" s="97"/>
      <c r="T642" s="97"/>
      <c r="U642" s="97"/>
      <c r="V642" s="97"/>
      <c r="W642" s="97"/>
      <c r="AF642"/>
      <c r="AG642"/>
      <c r="AH642"/>
    </row>
    <row r="643" spans="1:34" x14ac:dyDescent="0.25">
      <c r="A643" s="97"/>
      <c r="B643" s="97"/>
      <c r="C643" s="97"/>
      <c r="D643" s="97"/>
      <c r="E643" s="97"/>
      <c r="F643" s="97"/>
      <c r="G643" s="97"/>
      <c r="H643" s="97"/>
      <c r="I643" s="97"/>
      <c r="J643" s="97"/>
      <c r="K643" s="97"/>
      <c r="L643" s="97"/>
      <c r="N643" s="97"/>
      <c r="O643" s="76"/>
      <c r="R643" s="97"/>
      <c r="S643" s="97"/>
      <c r="T643" s="97"/>
      <c r="U643" s="97"/>
      <c r="V643" s="97"/>
      <c r="W643" s="97"/>
      <c r="AF643"/>
      <c r="AG643"/>
      <c r="AH643"/>
    </row>
    <row r="644" spans="1:34" x14ac:dyDescent="0.25">
      <c r="A644" s="97"/>
      <c r="B644" s="97"/>
      <c r="C644" s="97"/>
      <c r="D644" s="97"/>
      <c r="E644" s="97"/>
      <c r="F644" s="97"/>
      <c r="G644" s="97"/>
      <c r="H644" s="97"/>
      <c r="I644" s="97"/>
      <c r="J644" s="97"/>
      <c r="K644" s="97"/>
      <c r="L644" s="97"/>
      <c r="N644" s="97"/>
      <c r="O644" s="76"/>
      <c r="R644" s="97"/>
      <c r="S644" s="97"/>
      <c r="T644" s="97"/>
      <c r="U644" s="97"/>
      <c r="V644" s="97"/>
      <c r="W644" s="97"/>
      <c r="AF644"/>
      <c r="AG644"/>
      <c r="AH644"/>
    </row>
    <row r="645" spans="1:34" x14ac:dyDescent="0.25">
      <c r="A645" s="97"/>
      <c r="B645" s="97"/>
      <c r="C645" s="97"/>
      <c r="D645" s="97"/>
      <c r="E645" s="97"/>
      <c r="F645" s="97"/>
      <c r="G645" s="97"/>
      <c r="H645" s="97"/>
      <c r="I645" s="97"/>
      <c r="J645" s="97"/>
      <c r="K645" s="97"/>
      <c r="L645" s="97"/>
      <c r="N645" s="97"/>
      <c r="O645" s="76"/>
      <c r="R645" s="97"/>
      <c r="S645" s="97"/>
      <c r="T645" s="97"/>
      <c r="U645" s="97"/>
      <c r="V645" s="97"/>
      <c r="W645" s="97"/>
      <c r="AF645"/>
      <c r="AG645"/>
      <c r="AH645"/>
    </row>
    <row r="646" spans="1:34" x14ac:dyDescent="0.25">
      <c r="A646" s="97"/>
      <c r="B646" s="97"/>
      <c r="C646" s="97"/>
      <c r="D646" s="97"/>
      <c r="E646" s="97"/>
      <c r="F646" s="97"/>
      <c r="G646" s="97"/>
      <c r="H646" s="97"/>
      <c r="I646" s="97"/>
      <c r="J646" s="97"/>
      <c r="K646" s="97"/>
      <c r="L646" s="97"/>
      <c r="N646" s="97"/>
      <c r="O646" s="76"/>
      <c r="R646" s="97"/>
      <c r="S646" s="97"/>
      <c r="T646" s="97"/>
      <c r="U646" s="97"/>
      <c r="V646" s="97"/>
      <c r="W646" s="97"/>
      <c r="AF646"/>
      <c r="AG646"/>
      <c r="AH646"/>
    </row>
    <row r="647" spans="1:34" x14ac:dyDescent="0.25">
      <c r="A647" s="97"/>
      <c r="B647" s="97"/>
      <c r="C647" s="97"/>
      <c r="D647" s="97"/>
      <c r="E647" s="97"/>
      <c r="F647" s="97"/>
      <c r="G647" s="97"/>
      <c r="H647" s="97"/>
      <c r="I647" s="97"/>
      <c r="J647" s="97"/>
      <c r="K647" s="97"/>
      <c r="L647" s="97"/>
      <c r="N647" s="97"/>
      <c r="O647" s="76"/>
      <c r="R647" s="97"/>
      <c r="S647" s="97"/>
      <c r="T647" s="97"/>
      <c r="U647" s="97"/>
      <c r="V647" s="97"/>
      <c r="W647" s="97"/>
      <c r="AF647"/>
      <c r="AG647"/>
      <c r="AH647"/>
    </row>
    <row r="648" spans="1:34" x14ac:dyDescent="0.25">
      <c r="A648" s="97"/>
      <c r="B648" s="97"/>
      <c r="C648" s="97"/>
      <c r="D648" s="97"/>
      <c r="E648" s="97"/>
      <c r="F648" s="97"/>
      <c r="G648" s="97"/>
      <c r="H648" s="97"/>
      <c r="I648" s="97"/>
      <c r="J648" s="97"/>
      <c r="K648" s="97"/>
      <c r="L648" s="97"/>
      <c r="N648" s="97"/>
      <c r="O648" s="76"/>
      <c r="R648" s="97"/>
      <c r="S648" s="97"/>
      <c r="T648" s="97"/>
      <c r="U648" s="97"/>
      <c r="V648" s="97"/>
      <c r="W648" s="97"/>
      <c r="AF648"/>
      <c r="AG648"/>
      <c r="AH648"/>
    </row>
    <row r="649" spans="1:34" x14ac:dyDescent="0.25">
      <c r="A649" s="97"/>
      <c r="B649" s="97"/>
      <c r="C649" s="97"/>
      <c r="D649" s="97"/>
      <c r="E649" s="97"/>
      <c r="F649" s="97"/>
      <c r="G649" s="97"/>
      <c r="H649" s="97"/>
      <c r="I649" s="97"/>
      <c r="J649" s="97"/>
      <c r="K649" s="97"/>
      <c r="L649" s="97"/>
      <c r="N649" s="97"/>
      <c r="O649" s="76"/>
      <c r="R649" s="97"/>
      <c r="S649" s="97"/>
      <c r="T649" s="97"/>
      <c r="U649" s="97"/>
      <c r="V649" s="97"/>
      <c r="W649" s="97"/>
      <c r="AF649"/>
      <c r="AG649"/>
      <c r="AH649"/>
    </row>
    <row r="650" spans="1:34" x14ac:dyDescent="0.25">
      <c r="A650" s="97"/>
      <c r="B650" s="97"/>
      <c r="C650" s="97"/>
      <c r="D650" s="97"/>
      <c r="E650" s="97"/>
      <c r="F650" s="97"/>
      <c r="G650" s="97"/>
      <c r="H650" s="97"/>
      <c r="I650" s="97"/>
      <c r="J650" s="97"/>
      <c r="K650" s="97"/>
      <c r="L650" s="97"/>
      <c r="N650" s="97"/>
      <c r="O650" s="76"/>
      <c r="R650" s="97"/>
      <c r="S650" s="97"/>
      <c r="T650" s="97"/>
      <c r="U650" s="97"/>
      <c r="V650" s="97"/>
      <c r="W650" s="97"/>
      <c r="AF650"/>
      <c r="AG650"/>
      <c r="AH650"/>
    </row>
    <row r="651" spans="1:34" x14ac:dyDescent="0.25">
      <c r="A651" s="97"/>
      <c r="B651" s="97"/>
      <c r="C651" s="97"/>
      <c r="D651" s="97"/>
      <c r="E651" s="97"/>
      <c r="F651" s="97"/>
      <c r="G651" s="97"/>
      <c r="H651" s="97"/>
      <c r="I651" s="97"/>
      <c r="J651" s="97"/>
      <c r="K651" s="97"/>
      <c r="L651" s="97"/>
      <c r="N651" s="97"/>
      <c r="O651" s="76"/>
      <c r="R651" s="97"/>
      <c r="S651" s="97"/>
      <c r="T651" s="97"/>
      <c r="U651" s="97"/>
      <c r="V651" s="97"/>
      <c r="W651" s="97"/>
      <c r="AF651"/>
      <c r="AG651"/>
      <c r="AH651"/>
    </row>
    <row r="652" spans="1:34" x14ac:dyDescent="0.25">
      <c r="A652" s="97"/>
      <c r="B652" s="97"/>
      <c r="C652" s="97"/>
      <c r="D652" s="97"/>
      <c r="E652" s="97"/>
      <c r="F652" s="97"/>
      <c r="G652" s="97"/>
      <c r="H652" s="97"/>
      <c r="I652" s="97"/>
      <c r="J652" s="97"/>
      <c r="K652" s="97"/>
      <c r="L652" s="97"/>
      <c r="N652" s="97"/>
      <c r="O652" s="76"/>
      <c r="R652" s="97"/>
      <c r="S652" s="97"/>
      <c r="T652" s="97"/>
      <c r="U652" s="97"/>
      <c r="V652" s="97"/>
      <c r="W652" s="97"/>
      <c r="AF652"/>
      <c r="AG652"/>
      <c r="AH652"/>
    </row>
    <row r="653" spans="1:34" x14ac:dyDescent="0.25">
      <c r="A653" s="97"/>
      <c r="B653" s="97"/>
      <c r="C653" s="97"/>
      <c r="D653" s="97"/>
      <c r="E653" s="97"/>
      <c r="F653" s="97"/>
      <c r="G653" s="97"/>
      <c r="H653" s="97"/>
      <c r="I653" s="97"/>
      <c r="J653" s="97"/>
      <c r="K653" s="97"/>
      <c r="L653" s="97"/>
      <c r="N653" s="97"/>
      <c r="O653" s="76"/>
      <c r="R653" s="97"/>
      <c r="S653" s="97"/>
      <c r="T653" s="97"/>
      <c r="U653" s="97"/>
      <c r="V653" s="97"/>
      <c r="W653" s="97"/>
      <c r="AF653"/>
      <c r="AG653"/>
      <c r="AH653"/>
    </row>
    <row r="654" spans="1:34" x14ac:dyDescent="0.25">
      <c r="A654" s="97"/>
      <c r="B654" s="97"/>
      <c r="C654" s="97"/>
      <c r="D654" s="97"/>
      <c r="E654" s="97"/>
      <c r="F654" s="97"/>
      <c r="G654" s="97"/>
      <c r="H654" s="97"/>
      <c r="I654" s="97"/>
      <c r="J654" s="97"/>
      <c r="K654" s="97"/>
      <c r="L654" s="97"/>
      <c r="N654" s="97"/>
      <c r="O654" s="76"/>
      <c r="R654" s="97"/>
      <c r="S654" s="97"/>
      <c r="T654" s="97"/>
      <c r="U654" s="97"/>
      <c r="V654" s="97"/>
      <c r="W654" s="97"/>
      <c r="AF654"/>
      <c r="AG654"/>
      <c r="AH654"/>
    </row>
    <row r="655" spans="1:34" x14ac:dyDescent="0.25">
      <c r="A655" s="97"/>
      <c r="B655" s="97"/>
      <c r="C655" s="97"/>
      <c r="D655" s="97"/>
      <c r="E655" s="97"/>
      <c r="F655" s="97"/>
      <c r="G655" s="97"/>
      <c r="H655" s="97"/>
      <c r="I655" s="97"/>
      <c r="J655" s="97"/>
      <c r="K655" s="97"/>
      <c r="L655" s="97"/>
      <c r="N655" s="97"/>
      <c r="O655" s="76"/>
      <c r="R655" s="97"/>
      <c r="S655" s="97"/>
      <c r="T655" s="97"/>
      <c r="U655" s="97"/>
      <c r="V655" s="97"/>
      <c r="W655" s="97"/>
      <c r="AF655"/>
      <c r="AG655"/>
      <c r="AH655"/>
    </row>
    <row r="656" spans="1:34" x14ac:dyDescent="0.25">
      <c r="A656" s="97"/>
      <c r="B656" s="97"/>
      <c r="C656" s="97"/>
      <c r="D656" s="97"/>
      <c r="E656" s="97"/>
      <c r="F656" s="97"/>
      <c r="G656" s="97"/>
      <c r="H656" s="97"/>
      <c r="I656" s="97"/>
      <c r="J656" s="97"/>
      <c r="K656" s="97"/>
      <c r="L656" s="97"/>
      <c r="N656" s="97"/>
      <c r="O656" s="76"/>
      <c r="R656" s="97"/>
      <c r="S656" s="97"/>
      <c r="T656" s="97"/>
      <c r="U656" s="97"/>
      <c r="V656" s="97"/>
      <c r="W656" s="97"/>
      <c r="AF656"/>
      <c r="AG656"/>
      <c r="AH656"/>
    </row>
    <row r="657" spans="1:34" x14ac:dyDescent="0.25">
      <c r="A657" s="97"/>
      <c r="B657" s="97"/>
      <c r="C657" s="97"/>
      <c r="D657" s="97"/>
      <c r="E657" s="97"/>
      <c r="F657" s="97"/>
      <c r="G657" s="97"/>
      <c r="H657" s="97"/>
      <c r="I657" s="97"/>
      <c r="J657" s="97"/>
      <c r="K657" s="97"/>
      <c r="L657" s="97"/>
      <c r="N657" s="97"/>
      <c r="O657" s="76"/>
      <c r="R657" s="97"/>
      <c r="S657" s="97"/>
      <c r="T657" s="97"/>
      <c r="U657" s="97"/>
      <c r="V657" s="97"/>
      <c r="W657" s="97"/>
      <c r="AF657"/>
      <c r="AG657"/>
      <c r="AH657"/>
    </row>
    <row r="658" spans="1:34" x14ac:dyDescent="0.25">
      <c r="A658" s="97"/>
      <c r="B658" s="97"/>
      <c r="C658" s="97"/>
      <c r="D658" s="97"/>
      <c r="E658" s="97"/>
      <c r="F658" s="97"/>
      <c r="G658" s="97"/>
      <c r="H658" s="97"/>
      <c r="I658" s="97"/>
      <c r="J658" s="97"/>
      <c r="K658" s="97"/>
      <c r="L658" s="97"/>
      <c r="N658" s="97"/>
      <c r="O658" s="76"/>
      <c r="R658" s="97"/>
      <c r="S658" s="97"/>
      <c r="T658" s="97"/>
      <c r="U658" s="97"/>
      <c r="V658" s="97"/>
      <c r="W658" s="97"/>
      <c r="AF658"/>
      <c r="AG658"/>
      <c r="AH658"/>
    </row>
    <row r="659" spans="1:34" x14ac:dyDescent="0.25">
      <c r="A659" s="97"/>
      <c r="B659" s="97"/>
      <c r="C659" s="97"/>
      <c r="D659" s="97"/>
      <c r="E659" s="97"/>
      <c r="F659" s="97"/>
      <c r="G659" s="97"/>
      <c r="H659" s="97"/>
      <c r="I659" s="97"/>
      <c r="J659" s="97"/>
      <c r="K659" s="97"/>
      <c r="L659" s="97"/>
      <c r="N659" s="97"/>
      <c r="O659" s="76"/>
      <c r="R659" s="97"/>
      <c r="S659" s="97"/>
      <c r="T659" s="97"/>
      <c r="U659" s="97"/>
      <c r="V659" s="97"/>
      <c r="W659" s="97"/>
      <c r="AF659"/>
      <c r="AG659"/>
      <c r="AH659"/>
    </row>
    <row r="660" spans="1:34" x14ac:dyDescent="0.25">
      <c r="A660" s="97"/>
      <c r="B660" s="97"/>
      <c r="C660" s="97"/>
      <c r="D660" s="97"/>
      <c r="E660" s="97"/>
      <c r="F660" s="97"/>
      <c r="G660" s="97"/>
      <c r="H660" s="97"/>
      <c r="I660" s="97"/>
      <c r="J660" s="97"/>
      <c r="K660" s="97"/>
      <c r="L660" s="97"/>
      <c r="N660" s="97"/>
      <c r="O660" s="76"/>
      <c r="R660" s="97"/>
      <c r="S660" s="97"/>
      <c r="T660" s="97"/>
      <c r="U660" s="97"/>
      <c r="V660" s="97"/>
      <c r="W660" s="97"/>
      <c r="AF660"/>
      <c r="AG660"/>
      <c r="AH660"/>
    </row>
    <row r="661" spans="1:34" x14ac:dyDescent="0.25">
      <c r="A661" s="97"/>
      <c r="B661" s="97"/>
      <c r="C661" s="97"/>
      <c r="D661" s="97"/>
      <c r="E661" s="97"/>
      <c r="F661" s="97"/>
      <c r="G661" s="97"/>
      <c r="H661" s="97"/>
      <c r="I661" s="97"/>
      <c r="J661" s="97"/>
      <c r="K661" s="97"/>
      <c r="L661" s="97"/>
      <c r="N661" s="97"/>
      <c r="O661" s="76"/>
      <c r="R661" s="97"/>
      <c r="S661" s="97"/>
      <c r="T661" s="97"/>
      <c r="U661" s="97"/>
      <c r="V661" s="97"/>
      <c r="W661" s="97"/>
      <c r="AF661"/>
      <c r="AG661"/>
      <c r="AH661"/>
    </row>
    <row r="662" spans="1:34" x14ac:dyDescent="0.25">
      <c r="A662" s="97"/>
      <c r="B662" s="97"/>
      <c r="C662" s="97"/>
      <c r="D662" s="97"/>
      <c r="E662" s="97"/>
      <c r="F662" s="97"/>
      <c r="G662" s="97"/>
      <c r="H662" s="97"/>
      <c r="I662" s="97"/>
      <c r="J662" s="97"/>
      <c r="K662" s="97"/>
      <c r="L662" s="97"/>
      <c r="N662" s="97"/>
      <c r="O662" s="76"/>
      <c r="R662" s="97"/>
      <c r="S662" s="97"/>
      <c r="T662" s="97"/>
      <c r="U662" s="97"/>
      <c r="V662" s="97"/>
      <c r="W662" s="97"/>
      <c r="AF662"/>
      <c r="AG662"/>
      <c r="AH662"/>
    </row>
    <row r="663" spans="1:34" x14ac:dyDescent="0.25">
      <c r="A663" s="97"/>
      <c r="B663" s="97"/>
      <c r="C663" s="97"/>
      <c r="D663" s="97"/>
      <c r="E663" s="97"/>
      <c r="F663" s="97"/>
      <c r="G663" s="97"/>
      <c r="H663" s="97"/>
      <c r="I663" s="97"/>
      <c r="J663" s="97"/>
      <c r="K663" s="97"/>
      <c r="L663" s="97"/>
      <c r="N663" s="97"/>
      <c r="O663" s="76"/>
      <c r="R663" s="97"/>
      <c r="S663" s="97"/>
      <c r="T663" s="97"/>
      <c r="U663" s="97"/>
      <c r="V663" s="97"/>
      <c r="W663" s="97"/>
      <c r="AF663"/>
      <c r="AG663"/>
      <c r="AH663"/>
    </row>
    <row r="664" spans="1:34" x14ac:dyDescent="0.25">
      <c r="A664" s="97"/>
      <c r="B664" s="97"/>
      <c r="C664" s="97"/>
      <c r="D664" s="97"/>
      <c r="E664" s="97"/>
      <c r="F664" s="97"/>
      <c r="G664" s="97"/>
      <c r="H664" s="97"/>
      <c r="I664" s="97"/>
      <c r="J664" s="97"/>
      <c r="K664" s="97"/>
      <c r="L664" s="97"/>
      <c r="N664" s="97"/>
      <c r="O664" s="76"/>
      <c r="R664" s="97"/>
      <c r="S664" s="97"/>
      <c r="T664" s="97"/>
      <c r="U664" s="97"/>
      <c r="V664" s="97"/>
      <c r="W664" s="97"/>
      <c r="AF664"/>
      <c r="AG664"/>
      <c r="AH664"/>
    </row>
    <row r="665" spans="1:34" x14ac:dyDescent="0.25">
      <c r="A665" s="97"/>
      <c r="B665" s="97"/>
      <c r="C665" s="97"/>
      <c r="D665" s="97"/>
      <c r="E665" s="97"/>
      <c r="F665" s="97"/>
      <c r="G665" s="97"/>
      <c r="H665" s="97"/>
      <c r="I665" s="97"/>
      <c r="J665" s="97"/>
      <c r="K665" s="97"/>
      <c r="L665" s="97"/>
      <c r="N665" s="97"/>
      <c r="O665" s="76"/>
      <c r="R665" s="97"/>
      <c r="S665" s="97"/>
      <c r="T665" s="97"/>
      <c r="U665" s="97"/>
      <c r="V665" s="97"/>
      <c r="W665" s="97"/>
      <c r="AF665"/>
      <c r="AG665"/>
      <c r="AH665"/>
    </row>
    <row r="666" spans="1:34" x14ac:dyDescent="0.25">
      <c r="A666" s="97"/>
      <c r="B666" s="97"/>
      <c r="C666" s="97"/>
      <c r="D666" s="97"/>
      <c r="E666" s="97"/>
      <c r="F666" s="97"/>
      <c r="G666" s="97"/>
      <c r="H666" s="97"/>
      <c r="I666" s="97"/>
      <c r="J666" s="97"/>
      <c r="K666" s="97"/>
      <c r="L666" s="97"/>
      <c r="N666" s="97"/>
      <c r="O666" s="76"/>
      <c r="R666" s="97"/>
      <c r="S666" s="97"/>
      <c r="T666" s="97"/>
      <c r="U666" s="97"/>
      <c r="V666" s="97"/>
      <c r="W666" s="97"/>
      <c r="AF666"/>
      <c r="AG666"/>
      <c r="AH666"/>
    </row>
    <row r="667" spans="1:34" x14ac:dyDescent="0.25">
      <c r="A667" s="97"/>
      <c r="B667" s="97"/>
      <c r="C667" s="97"/>
      <c r="D667" s="97"/>
      <c r="E667" s="97"/>
      <c r="F667" s="97"/>
      <c r="G667" s="97"/>
      <c r="H667" s="97"/>
      <c r="I667" s="97"/>
      <c r="J667" s="97"/>
      <c r="K667" s="97"/>
      <c r="L667" s="97"/>
      <c r="N667" s="97"/>
      <c r="O667" s="76"/>
      <c r="R667" s="97"/>
      <c r="S667" s="97"/>
      <c r="T667" s="97"/>
      <c r="U667" s="97"/>
      <c r="V667" s="97"/>
      <c r="W667" s="97"/>
      <c r="AF667"/>
      <c r="AG667"/>
      <c r="AH667"/>
    </row>
    <row r="668" spans="1:34" x14ac:dyDescent="0.25">
      <c r="A668" s="97"/>
      <c r="B668" s="97"/>
      <c r="C668" s="97"/>
      <c r="D668" s="97"/>
      <c r="E668" s="97"/>
      <c r="F668" s="97"/>
      <c r="G668" s="97"/>
      <c r="H668" s="97"/>
      <c r="I668" s="97"/>
      <c r="J668" s="97"/>
      <c r="K668" s="97"/>
      <c r="L668" s="97"/>
      <c r="N668" s="97"/>
      <c r="O668" s="76"/>
      <c r="R668" s="97"/>
      <c r="S668" s="97"/>
      <c r="T668" s="97"/>
      <c r="U668" s="97"/>
      <c r="V668" s="97"/>
      <c r="W668" s="97"/>
      <c r="AF668"/>
      <c r="AG668"/>
      <c r="AH668"/>
    </row>
    <row r="669" spans="1:34" x14ac:dyDescent="0.25">
      <c r="A669" s="97"/>
      <c r="B669" s="97"/>
      <c r="C669" s="97"/>
      <c r="D669" s="97"/>
      <c r="E669" s="97"/>
      <c r="F669" s="97"/>
      <c r="G669" s="97"/>
      <c r="H669" s="97"/>
      <c r="I669" s="97"/>
      <c r="J669" s="97"/>
      <c r="K669" s="97"/>
      <c r="L669" s="97"/>
      <c r="N669" s="97"/>
      <c r="O669" s="76"/>
      <c r="R669" s="97"/>
      <c r="S669" s="97"/>
      <c r="T669" s="97"/>
      <c r="U669" s="97"/>
      <c r="V669" s="97"/>
      <c r="W669" s="97"/>
      <c r="AF669"/>
      <c r="AG669"/>
      <c r="AH669"/>
    </row>
    <row r="670" spans="1:34" x14ac:dyDescent="0.25">
      <c r="A670" s="97"/>
      <c r="B670" s="97"/>
      <c r="C670" s="97"/>
      <c r="D670" s="97"/>
      <c r="E670" s="97"/>
      <c r="F670" s="97"/>
      <c r="G670" s="97"/>
      <c r="H670" s="97"/>
      <c r="I670" s="97"/>
      <c r="J670" s="97"/>
      <c r="K670" s="97"/>
      <c r="L670" s="97"/>
      <c r="N670" s="97"/>
      <c r="O670" s="76"/>
      <c r="R670" s="97"/>
      <c r="S670" s="97"/>
      <c r="T670" s="97"/>
      <c r="U670" s="97"/>
      <c r="V670" s="97"/>
      <c r="W670" s="97"/>
      <c r="AF670"/>
      <c r="AG670"/>
      <c r="AH670"/>
    </row>
    <row r="671" spans="1:34" x14ac:dyDescent="0.25">
      <c r="A671" s="97"/>
      <c r="B671" s="97"/>
      <c r="C671" s="97"/>
      <c r="D671" s="97"/>
      <c r="E671" s="97"/>
      <c r="F671" s="97"/>
      <c r="G671" s="97"/>
      <c r="H671" s="97"/>
      <c r="I671" s="97"/>
      <c r="J671" s="97"/>
      <c r="K671" s="97"/>
      <c r="L671" s="97"/>
      <c r="N671" s="97"/>
      <c r="O671" s="76"/>
      <c r="R671" s="97"/>
      <c r="S671" s="97"/>
      <c r="T671" s="97"/>
      <c r="U671" s="97"/>
      <c r="V671" s="97"/>
      <c r="W671" s="97"/>
      <c r="AF671"/>
      <c r="AG671"/>
      <c r="AH671"/>
    </row>
    <row r="672" spans="1:34" x14ac:dyDescent="0.25">
      <c r="A672" s="97"/>
      <c r="B672" s="97"/>
      <c r="C672" s="97"/>
      <c r="D672" s="97"/>
      <c r="E672" s="97"/>
      <c r="F672" s="97"/>
      <c r="G672" s="97"/>
      <c r="H672" s="97"/>
      <c r="I672" s="97"/>
      <c r="J672" s="97"/>
      <c r="K672" s="97"/>
      <c r="L672" s="97"/>
      <c r="N672" s="97"/>
      <c r="O672" s="76"/>
      <c r="R672" s="97"/>
      <c r="S672" s="97"/>
      <c r="T672" s="97"/>
      <c r="U672" s="97"/>
      <c r="V672" s="97"/>
      <c r="W672" s="97"/>
      <c r="AF672"/>
      <c r="AG672"/>
      <c r="AH672"/>
    </row>
    <row r="673" spans="1:34" x14ac:dyDescent="0.25">
      <c r="A673" s="97"/>
      <c r="B673" s="97"/>
      <c r="C673" s="97"/>
      <c r="D673" s="97"/>
      <c r="E673" s="97"/>
      <c r="F673" s="97"/>
      <c r="G673" s="97"/>
      <c r="H673" s="97"/>
      <c r="I673" s="97"/>
      <c r="J673" s="97"/>
      <c r="K673" s="97"/>
      <c r="L673" s="97"/>
      <c r="N673" s="97"/>
      <c r="O673" s="76"/>
      <c r="R673" s="97"/>
      <c r="S673" s="97"/>
      <c r="T673" s="97"/>
      <c r="U673" s="97"/>
      <c r="V673" s="97"/>
      <c r="W673" s="97"/>
      <c r="AF673"/>
      <c r="AG673"/>
      <c r="AH673"/>
    </row>
    <row r="674" spans="1:34" x14ac:dyDescent="0.25">
      <c r="A674" s="97"/>
      <c r="B674" s="97"/>
      <c r="C674" s="97"/>
      <c r="D674" s="97"/>
      <c r="E674" s="97"/>
      <c r="F674" s="97"/>
      <c r="G674" s="97"/>
      <c r="H674" s="97"/>
      <c r="I674" s="97"/>
      <c r="J674" s="97"/>
      <c r="K674" s="97"/>
      <c r="L674" s="97"/>
      <c r="N674" s="97"/>
      <c r="O674" s="76"/>
      <c r="R674" s="97"/>
      <c r="S674" s="97"/>
      <c r="T674" s="97"/>
      <c r="U674" s="97"/>
      <c r="V674" s="97"/>
      <c r="W674" s="97"/>
      <c r="AF674"/>
      <c r="AG674"/>
      <c r="AH674"/>
    </row>
    <row r="675" spans="1:34" x14ac:dyDescent="0.25">
      <c r="A675" s="97"/>
      <c r="B675" s="97"/>
      <c r="C675" s="97"/>
      <c r="D675" s="97"/>
      <c r="E675" s="97"/>
      <c r="F675" s="97"/>
      <c r="G675" s="97"/>
      <c r="H675" s="97"/>
      <c r="I675" s="97"/>
      <c r="J675" s="97"/>
      <c r="K675" s="97"/>
      <c r="L675" s="97"/>
      <c r="N675" s="97"/>
      <c r="O675" s="76"/>
      <c r="R675" s="97"/>
      <c r="S675" s="97"/>
      <c r="T675" s="97"/>
      <c r="U675" s="97"/>
      <c r="V675" s="97"/>
      <c r="W675" s="97"/>
      <c r="AF675"/>
      <c r="AG675"/>
      <c r="AH675"/>
    </row>
    <row r="676" spans="1:34" x14ac:dyDescent="0.25">
      <c r="A676" s="97"/>
      <c r="B676" s="97"/>
      <c r="C676" s="97"/>
      <c r="D676" s="97"/>
      <c r="E676" s="97"/>
      <c r="F676" s="97"/>
      <c r="G676" s="97"/>
      <c r="H676" s="97"/>
      <c r="I676" s="97"/>
      <c r="J676" s="97"/>
      <c r="K676" s="97"/>
      <c r="L676" s="97"/>
      <c r="N676" s="97"/>
      <c r="O676" s="76"/>
      <c r="R676" s="97"/>
      <c r="S676" s="97"/>
      <c r="T676" s="97"/>
      <c r="U676" s="97"/>
      <c r="V676" s="97"/>
      <c r="W676" s="97"/>
      <c r="AF676"/>
      <c r="AG676"/>
      <c r="AH676"/>
    </row>
    <row r="677" spans="1:34" x14ac:dyDescent="0.25">
      <c r="A677" s="97"/>
      <c r="B677" s="97"/>
      <c r="C677" s="97"/>
      <c r="D677" s="97"/>
      <c r="E677" s="97"/>
      <c r="F677" s="97"/>
      <c r="G677" s="97"/>
      <c r="H677" s="97"/>
      <c r="I677" s="97"/>
      <c r="J677" s="97"/>
      <c r="K677" s="97"/>
      <c r="L677" s="97"/>
      <c r="N677" s="97"/>
      <c r="O677" s="76"/>
      <c r="R677" s="97"/>
      <c r="S677" s="97"/>
      <c r="T677" s="97"/>
      <c r="U677" s="97"/>
      <c r="V677" s="97"/>
      <c r="W677" s="97"/>
      <c r="AF677"/>
      <c r="AG677"/>
      <c r="AH677"/>
    </row>
    <row r="678" spans="1:34" x14ac:dyDescent="0.25">
      <c r="A678" s="97"/>
      <c r="B678" s="97"/>
      <c r="C678" s="97"/>
      <c r="D678" s="97"/>
      <c r="E678" s="97"/>
      <c r="F678" s="97"/>
      <c r="G678" s="97"/>
      <c r="H678" s="97"/>
      <c r="I678" s="97"/>
      <c r="J678" s="97"/>
      <c r="K678" s="97"/>
      <c r="L678" s="97"/>
      <c r="N678" s="97"/>
      <c r="O678" s="76"/>
      <c r="R678" s="97"/>
      <c r="S678" s="97"/>
      <c r="T678" s="97"/>
      <c r="U678" s="97"/>
      <c r="V678" s="97"/>
      <c r="W678" s="97"/>
      <c r="AF678"/>
      <c r="AG678"/>
      <c r="AH678"/>
    </row>
    <row r="679" spans="1:34" x14ac:dyDescent="0.25">
      <c r="A679" s="97"/>
      <c r="B679" s="97"/>
      <c r="C679" s="97"/>
      <c r="D679" s="97"/>
      <c r="E679" s="97"/>
      <c r="F679" s="97"/>
      <c r="G679" s="97"/>
      <c r="H679" s="97"/>
      <c r="I679" s="97"/>
      <c r="J679" s="97"/>
      <c r="K679" s="97"/>
      <c r="L679" s="97"/>
      <c r="N679" s="97"/>
      <c r="O679" s="76"/>
      <c r="R679" s="97"/>
      <c r="S679" s="97"/>
      <c r="T679" s="97"/>
      <c r="U679" s="97"/>
      <c r="V679" s="97"/>
      <c r="W679" s="97"/>
      <c r="AF679"/>
      <c r="AG679"/>
      <c r="AH679"/>
    </row>
    <row r="680" spans="1:34" x14ac:dyDescent="0.25">
      <c r="A680" s="97"/>
      <c r="B680" s="97"/>
      <c r="C680" s="97"/>
      <c r="D680" s="97"/>
      <c r="E680" s="97"/>
      <c r="F680" s="97"/>
      <c r="G680" s="97"/>
      <c r="H680" s="97"/>
      <c r="I680" s="97"/>
      <c r="J680" s="97"/>
      <c r="K680" s="97"/>
      <c r="L680" s="97"/>
      <c r="N680" s="97"/>
      <c r="O680" s="76"/>
      <c r="R680" s="97"/>
      <c r="S680" s="97"/>
      <c r="T680" s="97"/>
      <c r="U680" s="97"/>
      <c r="V680" s="97"/>
      <c r="W680" s="97"/>
      <c r="AF680"/>
      <c r="AG680"/>
      <c r="AH680"/>
    </row>
    <row r="681" spans="1:34" x14ac:dyDescent="0.25">
      <c r="A681" s="97"/>
      <c r="B681" s="97"/>
      <c r="C681" s="97"/>
      <c r="D681" s="97"/>
      <c r="E681" s="97"/>
      <c r="F681" s="97"/>
      <c r="G681" s="97"/>
      <c r="H681" s="97"/>
      <c r="I681" s="97"/>
      <c r="J681" s="97"/>
      <c r="K681" s="97"/>
      <c r="L681" s="97"/>
      <c r="N681" s="97"/>
      <c r="O681" s="76"/>
      <c r="R681" s="97"/>
      <c r="S681" s="97"/>
      <c r="T681" s="97"/>
      <c r="U681" s="97"/>
      <c r="V681" s="97"/>
      <c r="W681" s="97"/>
      <c r="AF681"/>
      <c r="AG681"/>
      <c r="AH681"/>
    </row>
    <row r="682" spans="1:34" x14ac:dyDescent="0.25">
      <c r="A682" s="97"/>
      <c r="B682" s="97"/>
      <c r="C682" s="97"/>
      <c r="D682" s="97"/>
      <c r="E682" s="97"/>
      <c r="F682" s="97"/>
      <c r="G682" s="97"/>
      <c r="H682" s="97"/>
      <c r="I682" s="97"/>
      <c r="J682" s="97"/>
      <c r="K682" s="97"/>
      <c r="L682" s="97"/>
      <c r="N682" s="97"/>
      <c r="O682" s="76"/>
      <c r="R682" s="97"/>
      <c r="S682" s="97"/>
      <c r="T682" s="97"/>
      <c r="U682" s="97"/>
      <c r="V682" s="97"/>
      <c r="W682" s="97"/>
      <c r="AF682"/>
      <c r="AG682"/>
      <c r="AH682"/>
    </row>
    <row r="683" spans="1:34" x14ac:dyDescent="0.25">
      <c r="A683" s="97"/>
      <c r="B683" s="97"/>
      <c r="C683" s="97"/>
      <c r="D683" s="97"/>
      <c r="E683" s="97"/>
      <c r="F683" s="97"/>
      <c r="G683" s="97"/>
      <c r="H683" s="97"/>
      <c r="I683" s="97"/>
      <c r="J683" s="97"/>
      <c r="K683" s="97"/>
      <c r="L683" s="97"/>
      <c r="N683" s="97"/>
      <c r="O683" s="76"/>
      <c r="R683" s="97"/>
      <c r="S683" s="97"/>
      <c r="T683" s="97"/>
      <c r="U683" s="97"/>
      <c r="V683" s="97"/>
      <c r="W683" s="97"/>
      <c r="AF683"/>
      <c r="AG683"/>
      <c r="AH683"/>
    </row>
    <row r="684" spans="1:34" x14ac:dyDescent="0.25">
      <c r="A684" s="97"/>
      <c r="B684" s="97"/>
      <c r="C684" s="97"/>
      <c r="D684" s="97"/>
      <c r="E684" s="97"/>
      <c r="F684" s="97"/>
      <c r="G684" s="97"/>
      <c r="H684" s="97"/>
      <c r="I684" s="97"/>
      <c r="J684" s="97"/>
      <c r="K684" s="97"/>
      <c r="L684" s="97"/>
      <c r="N684" s="97"/>
      <c r="O684" s="76"/>
      <c r="R684" s="97"/>
      <c r="S684" s="97"/>
      <c r="T684" s="97"/>
      <c r="U684" s="97"/>
      <c r="V684" s="97"/>
      <c r="W684" s="97"/>
      <c r="AF684"/>
      <c r="AG684"/>
      <c r="AH684"/>
    </row>
    <row r="685" spans="1:34" x14ac:dyDescent="0.25">
      <c r="A685" s="97"/>
      <c r="B685" s="97"/>
      <c r="C685" s="97"/>
      <c r="D685" s="97"/>
      <c r="E685" s="97"/>
      <c r="F685" s="97"/>
      <c r="G685" s="97"/>
      <c r="H685" s="97"/>
      <c r="I685" s="97"/>
      <c r="J685" s="97"/>
      <c r="K685" s="97"/>
      <c r="L685" s="97"/>
      <c r="N685" s="97"/>
      <c r="O685" s="76"/>
      <c r="R685" s="97"/>
      <c r="S685" s="97"/>
      <c r="T685" s="97"/>
      <c r="U685" s="97"/>
      <c r="V685" s="97"/>
      <c r="W685" s="97"/>
      <c r="AF685"/>
      <c r="AG685"/>
      <c r="AH685"/>
    </row>
    <row r="686" spans="1:34" x14ac:dyDescent="0.25">
      <c r="A686" s="97"/>
      <c r="B686" s="97"/>
      <c r="C686" s="97"/>
      <c r="D686" s="97"/>
      <c r="E686" s="97"/>
      <c r="F686" s="97"/>
      <c r="G686" s="97"/>
      <c r="H686" s="97"/>
      <c r="I686" s="97"/>
      <c r="J686" s="97"/>
      <c r="K686" s="97"/>
      <c r="L686" s="97"/>
      <c r="N686" s="97"/>
      <c r="O686" s="76"/>
      <c r="R686" s="97"/>
      <c r="S686" s="97"/>
      <c r="T686" s="97"/>
      <c r="U686" s="97"/>
      <c r="V686" s="97"/>
      <c r="W686" s="97"/>
      <c r="AF686"/>
      <c r="AG686"/>
      <c r="AH686"/>
    </row>
    <row r="687" spans="1:34" x14ac:dyDescent="0.25">
      <c r="A687" s="97"/>
      <c r="B687" s="97"/>
      <c r="C687" s="97"/>
      <c r="D687" s="97"/>
      <c r="E687" s="97"/>
      <c r="F687" s="97"/>
      <c r="G687" s="97"/>
      <c r="H687" s="97"/>
      <c r="I687" s="97"/>
      <c r="J687" s="97"/>
      <c r="K687" s="97"/>
      <c r="L687" s="97"/>
      <c r="N687" s="97"/>
      <c r="O687" s="76"/>
      <c r="R687" s="97"/>
      <c r="S687" s="97"/>
      <c r="T687" s="97"/>
      <c r="U687" s="97"/>
      <c r="V687" s="97"/>
      <c r="W687" s="97"/>
      <c r="AF687"/>
      <c r="AG687"/>
      <c r="AH687"/>
    </row>
    <row r="688" spans="1:34" x14ac:dyDescent="0.25">
      <c r="A688" s="97"/>
      <c r="B688" s="97"/>
      <c r="C688" s="97"/>
      <c r="D688" s="97"/>
      <c r="E688" s="97"/>
      <c r="F688" s="97"/>
      <c r="G688" s="97"/>
      <c r="H688" s="97"/>
      <c r="I688" s="97"/>
      <c r="J688" s="97"/>
      <c r="K688" s="97"/>
      <c r="L688" s="97"/>
      <c r="N688" s="97"/>
      <c r="O688" s="76"/>
      <c r="R688" s="97"/>
      <c r="S688" s="97"/>
      <c r="T688" s="97"/>
      <c r="U688" s="97"/>
      <c r="V688" s="97"/>
      <c r="W688" s="97"/>
      <c r="AF688"/>
      <c r="AG688"/>
      <c r="AH688"/>
    </row>
    <row r="689" spans="1:34" x14ac:dyDescent="0.25">
      <c r="A689" s="97"/>
      <c r="B689" s="97"/>
      <c r="C689" s="97"/>
      <c r="D689" s="97"/>
      <c r="E689" s="97"/>
      <c r="F689" s="97"/>
      <c r="G689" s="97"/>
      <c r="H689" s="97"/>
      <c r="I689" s="97"/>
      <c r="J689" s="97"/>
      <c r="K689" s="97"/>
      <c r="L689" s="97"/>
      <c r="N689" s="97"/>
      <c r="O689" s="76"/>
      <c r="R689" s="97"/>
      <c r="S689" s="97"/>
      <c r="T689" s="97"/>
      <c r="U689" s="97"/>
      <c r="V689" s="97"/>
      <c r="W689" s="97"/>
      <c r="AF689"/>
      <c r="AG689"/>
      <c r="AH689"/>
    </row>
    <row r="690" spans="1:34" x14ac:dyDescent="0.25">
      <c r="A690" s="97"/>
      <c r="B690" s="97"/>
      <c r="C690" s="97"/>
      <c r="D690" s="97"/>
      <c r="E690" s="97"/>
      <c r="F690" s="97"/>
      <c r="G690" s="97"/>
      <c r="H690" s="97"/>
      <c r="I690" s="97"/>
      <c r="J690" s="97"/>
      <c r="K690" s="97"/>
      <c r="L690" s="97"/>
      <c r="N690" s="97"/>
      <c r="O690" s="76"/>
      <c r="R690" s="97"/>
      <c r="S690" s="97"/>
      <c r="T690" s="97"/>
      <c r="U690" s="97"/>
      <c r="V690" s="97"/>
      <c r="W690" s="97"/>
      <c r="AF690"/>
      <c r="AG690"/>
      <c r="AH690"/>
    </row>
    <row r="691" spans="1:34" x14ac:dyDescent="0.25">
      <c r="A691" s="97"/>
      <c r="B691" s="97"/>
      <c r="C691" s="97"/>
      <c r="D691" s="97"/>
      <c r="E691" s="97"/>
      <c r="F691" s="97"/>
      <c r="G691" s="97"/>
      <c r="H691" s="97"/>
      <c r="I691" s="97"/>
      <c r="J691" s="97"/>
      <c r="K691" s="97"/>
      <c r="L691" s="97"/>
      <c r="N691" s="97"/>
      <c r="O691" s="76"/>
      <c r="R691" s="97"/>
      <c r="S691" s="97"/>
      <c r="T691" s="97"/>
      <c r="U691" s="97"/>
      <c r="V691" s="97"/>
      <c r="W691" s="97"/>
      <c r="AF691"/>
      <c r="AG691"/>
      <c r="AH691"/>
    </row>
    <row r="692" spans="1:34" x14ac:dyDescent="0.25">
      <c r="A692" s="97"/>
      <c r="B692" s="97"/>
      <c r="C692" s="97"/>
      <c r="D692" s="97"/>
      <c r="E692" s="97"/>
      <c r="F692" s="97"/>
      <c r="G692" s="97"/>
      <c r="H692" s="97"/>
      <c r="I692" s="97"/>
      <c r="J692" s="97"/>
      <c r="K692" s="97"/>
      <c r="L692" s="97"/>
      <c r="N692" s="97"/>
      <c r="O692" s="76"/>
      <c r="R692" s="97"/>
      <c r="S692" s="97"/>
      <c r="T692" s="97"/>
      <c r="U692" s="97"/>
      <c r="V692" s="97"/>
      <c r="W692" s="97"/>
      <c r="AF692"/>
      <c r="AG692"/>
      <c r="AH692"/>
    </row>
    <row r="693" spans="1:34" x14ac:dyDescent="0.25">
      <c r="A693" s="97"/>
      <c r="B693" s="97"/>
      <c r="C693" s="97"/>
      <c r="D693" s="97"/>
      <c r="E693" s="97"/>
      <c r="F693" s="97"/>
      <c r="G693" s="97"/>
      <c r="H693" s="97"/>
      <c r="I693" s="97"/>
      <c r="J693" s="97"/>
      <c r="K693" s="97"/>
      <c r="L693" s="97"/>
      <c r="N693" s="97"/>
      <c r="O693" s="76"/>
      <c r="R693" s="97"/>
      <c r="S693" s="97"/>
      <c r="T693" s="97"/>
      <c r="U693" s="97"/>
      <c r="V693" s="97"/>
      <c r="W693" s="97"/>
      <c r="AF693"/>
      <c r="AG693"/>
      <c r="AH693"/>
    </row>
    <row r="694" spans="1:34" x14ac:dyDescent="0.25">
      <c r="A694" s="97"/>
      <c r="B694" s="97"/>
      <c r="C694" s="97"/>
      <c r="D694" s="97"/>
      <c r="E694" s="97"/>
      <c r="F694" s="97"/>
      <c r="G694" s="97"/>
      <c r="H694" s="97"/>
      <c r="I694" s="97"/>
      <c r="J694" s="97"/>
      <c r="K694" s="97"/>
      <c r="L694" s="97"/>
      <c r="N694" s="97"/>
      <c r="O694" s="76"/>
      <c r="R694" s="97"/>
      <c r="S694" s="97"/>
      <c r="T694" s="97"/>
      <c r="U694" s="97"/>
      <c r="V694" s="97"/>
      <c r="W694" s="97"/>
      <c r="AF694"/>
      <c r="AG694"/>
      <c r="AH694"/>
    </row>
    <row r="695" spans="1:34" x14ac:dyDescent="0.25">
      <c r="A695" s="97"/>
      <c r="B695" s="97"/>
      <c r="C695" s="97"/>
      <c r="D695" s="97"/>
      <c r="E695" s="97"/>
      <c r="F695" s="97"/>
      <c r="G695" s="97"/>
      <c r="H695" s="97"/>
      <c r="I695" s="97"/>
      <c r="J695" s="97"/>
      <c r="K695" s="97"/>
      <c r="L695" s="97"/>
      <c r="N695" s="97"/>
      <c r="O695" s="76"/>
      <c r="R695" s="97"/>
      <c r="S695" s="97"/>
      <c r="T695" s="97"/>
      <c r="U695" s="97"/>
      <c r="V695" s="97"/>
      <c r="W695" s="97"/>
      <c r="AF695"/>
      <c r="AG695"/>
      <c r="AH695"/>
    </row>
    <row r="696" spans="1:34" x14ac:dyDescent="0.25">
      <c r="A696" s="97"/>
      <c r="B696" s="97"/>
      <c r="C696" s="97"/>
      <c r="D696" s="97"/>
      <c r="E696" s="97"/>
      <c r="F696" s="97"/>
      <c r="G696" s="97"/>
      <c r="H696" s="97"/>
      <c r="I696" s="97"/>
      <c r="J696" s="97"/>
      <c r="K696" s="97"/>
      <c r="L696" s="97"/>
      <c r="N696" s="97"/>
      <c r="O696" s="76"/>
      <c r="R696" s="97"/>
      <c r="S696" s="97"/>
      <c r="T696" s="97"/>
      <c r="U696" s="97"/>
      <c r="V696" s="97"/>
      <c r="W696" s="97"/>
      <c r="AF696"/>
      <c r="AG696"/>
      <c r="AH696"/>
    </row>
    <row r="697" spans="1:34" x14ac:dyDescent="0.25">
      <c r="A697" s="97"/>
      <c r="B697" s="97"/>
      <c r="C697" s="97"/>
      <c r="D697" s="97"/>
      <c r="E697" s="97"/>
      <c r="F697" s="97"/>
      <c r="G697" s="97"/>
      <c r="H697" s="97"/>
      <c r="I697" s="97"/>
      <c r="J697" s="97"/>
      <c r="K697" s="97"/>
      <c r="L697" s="97"/>
      <c r="N697" s="97"/>
      <c r="O697" s="76"/>
      <c r="R697" s="97"/>
      <c r="S697" s="97"/>
      <c r="T697" s="97"/>
      <c r="U697" s="97"/>
      <c r="V697" s="97"/>
      <c r="W697" s="97"/>
      <c r="AF697"/>
      <c r="AG697"/>
      <c r="AH697"/>
    </row>
    <row r="698" spans="1:34" x14ac:dyDescent="0.25">
      <c r="A698" s="97"/>
      <c r="B698" s="97"/>
      <c r="C698" s="97"/>
      <c r="D698" s="97"/>
      <c r="E698" s="97"/>
      <c r="F698" s="97"/>
      <c r="G698" s="97"/>
      <c r="H698" s="97"/>
      <c r="I698" s="97"/>
      <c r="J698" s="97"/>
      <c r="K698" s="97"/>
      <c r="L698" s="97"/>
      <c r="N698" s="97"/>
      <c r="O698" s="76"/>
      <c r="R698" s="97"/>
      <c r="S698" s="97"/>
      <c r="T698" s="97"/>
      <c r="U698" s="97"/>
      <c r="V698" s="97"/>
      <c r="W698" s="97"/>
      <c r="AF698"/>
      <c r="AG698"/>
      <c r="AH698"/>
    </row>
    <row r="699" spans="1:34" x14ac:dyDescent="0.25">
      <c r="A699" s="97"/>
      <c r="B699" s="97"/>
      <c r="C699" s="97"/>
      <c r="D699" s="97"/>
      <c r="E699" s="97"/>
      <c r="F699" s="97"/>
      <c r="G699" s="97"/>
      <c r="H699" s="97"/>
      <c r="I699" s="97"/>
      <c r="J699" s="97"/>
      <c r="K699" s="97"/>
      <c r="L699" s="97"/>
      <c r="N699" s="97"/>
      <c r="O699" s="76"/>
      <c r="R699" s="97"/>
      <c r="S699" s="97"/>
      <c r="T699" s="97"/>
      <c r="U699" s="97"/>
      <c r="V699" s="97"/>
      <c r="W699" s="97"/>
      <c r="AF699"/>
      <c r="AG699"/>
      <c r="AH699"/>
    </row>
    <row r="700" spans="1:34" x14ac:dyDescent="0.25">
      <c r="A700" s="97"/>
      <c r="B700" s="97"/>
      <c r="C700" s="97"/>
      <c r="D700" s="97"/>
      <c r="E700" s="97"/>
      <c r="F700" s="97"/>
      <c r="G700" s="97"/>
      <c r="H700" s="97"/>
      <c r="I700" s="97"/>
      <c r="J700" s="97"/>
      <c r="K700" s="97"/>
      <c r="L700" s="97"/>
      <c r="N700" s="97"/>
      <c r="O700" s="76"/>
      <c r="R700" s="97"/>
      <c r="S700" s="97"/>
      <c r="T700" s="97"/>
      <c r="U700" s="97"/>
      <c r="V700" s="97"/>
      <c r="W700" s="97"/>
      <c r="AF700"/>
      <c r="AG700"/>
      <c r="AH700"/>
    </row>
    <row r="701" spans="1:34" x14ac:dyDescent="0.25">
      <c r="A701" s="97"/>
      <c r="B701" s="97"/>
      <c r="C701" s="97"/>
      <c r="D701" s="97"/>
      <c r="E701" s="97"/>
      <c r="F701" s="97"/>
      <c r="G701" s="97"/>
      <c r="H701" s="97"/>
      <c r="I701" s="97"/>
      <c r="J701" s="97"/>
      <c r="K701" s="97"/>
      <c r="L701" s="97"/>
      <c r="N701" s="97"/>
      <c r="O701" s="76"/>
      <c r="R701" s="97"/>
      <c r="S701" s="97"/>
      <c r="T701" s="97"/>
      <c r="U701" s="97"/>
      <c r="V701" s="97"/>
      <c r="W701" s="97"/>
      <c r="AF701"/>
      <c r="AG701"/>
      <c r="AH701"/>
    </row>
    <row r="702" spans="1:34" x14ac:dyDescent="0.25">
      <c r="A702" s="97"/>
      <c r="B702" s="97"/>
      <c r="C702" s="97"/>
      <c r="D702" s="97"/>
      <c r="E702" s="97"/>
      <c r="F702" s="97"/>
      <c r="G702" s="97"/>
      <c r="H702" s="97"/>
      <c r="I702" s="97"/>
      <c r="J702" s="97"/>
      <c r="K702" s="97"/>
      <c r="L702" s="97"/>
      <c r="N702" s="97"/>
      <c r="O702" s="76"/>
      <c r="R702" s="97"/>
      <c r="S702" s="97"/>
      <c r="T702" s="97"/>
      <c r="U702" s="97"/>
      <c r="V702" s="97"/>
      <c r="W702" s="97"/>
      <c r="AF702"/>
      <c r="AG702"/>
      <c r="AH702"/>
    </row>
    <row r="703" spans="1:34" x14ac:dyDescent="0.25">
      <c r="A703" s="97"/>
      <c r="B703" s="97"/>
      <c r="C703" s="97"/>
      <c r="D703" s="97"/>
      <c r="E703" s="97"/>
      <c r="F703" s="97"/>
      <c r="G703" s="97"/>
      <c r="H703" s="97"/>
      <c r="I703" s="97"/>
      <c r="J703" s="97"/>
      <c r="K703" s="97"/>
      <c r="L703" s="97"/>
      <c r="N703" s="97"/>
      <c r="O703" s="76"/>
      <c r="R703" s="97"/>
      <c r="S703" s="97"/>
      <c r="T703" s="97"/>
      <c r="U703" s="97"/>
      <c r="V703" s="97"/>
      <c r="W703" s="97"/>
      <c r="AF703"/>
      <c r="AG703"/>
      <c r="AH703"/>
    </row>
    <row r="704" spans="1:34" x14ac:dyDescent="0.25">
      <c r="A704" s="97"/>
      <c r="B704" s="97"/>
      <c r="C704" s="97"/>
      <c r="D704" s="97"/>
      <c r="E704" s="97"/>
      <c r="F704" s="97"/>
      <c r="G704" s="97"/>
      <c r="H704" s="97"/>
      <c r="I704" s="97"/>
      <c r="J704" s="97"/>
      <c r="K704" s="97"/>
      <c r="L704" s="97"/>
      <c r="N704" s="97"/>
      <c r="O704" s="76"/>
      <c r="R704" s="97"/>
      <c r="S704" s="97"/>
      <c r="T704" s="97"/>
      <c r="U704" s="97"/>
      <c r="V704" s="97"/>
      <c r="W704" s="97"/>
      <c r="AF704"/>
      <c r="AG704"/>
      <c r="AH704"/>
    </row>
    <row r="705" spans="1:34" x14ac:dyDescent="0.25">
      <c r="A705" s="97"/>
      <c r="B705" s="97"/>
      <c r="C705" s="97"/>
      <c r="D705" s="97"/>
      <c r="E705" s="97"/>
      <c r="F705" s="97"/>
      <c r="G705" s="97"/>
      <c r="H705" s="97"/>
      <c r="I705" s="97"/>
      <c r="J705" s="97"/>
      <c r="K705" s="97"/>
      <c r="L705" s="97"/>
      <c r="N705" s="97"/>
      <c r="O705" s="76"/>
      <c r="R705" s="97"/>
      <c r="S705" s="97"/>
      <c r="T705" s="97"/>
      <c r="U705" s="97"/>
      <c r="V705" s="97"/>
      <c r="W705" s="97"/>
      <c r="AF705"/>
      <c r="AG705"/>
      <c r="AH705"/>
    </row>
    <row r="706" spans="1:34" x14ac:dyDescent="0.25">
      <c r="A706" s="97"/>
      <c r="B706" s="97"/>
      <c r="C706" s="97"/>
      <c r="D706" s="97"/>
      <c r="E706" s="97"/>
      <c r="F706" s="97"/>
      <c r="G706" s="97"/>
      <c r="H706" s="97"/>
      <c r="I706" s="97"/>
      <c r="J706" s="97"/>
      <c r="K706" s="97"/>
      <c r="L706" s="97"/>
      <c r="N706" s="97"/>
      <c r="O706" s="76"/>
      <c r="R706" s="97"/>
      <c r="S706" s="97"/>
      <c r="T706" s="97"/>
      <c r="U706" s="97"/>
      <c r="V706" s="97"/>
      <c r="W706" s="97"/>
      <c r="AF706"/>
      <c r="AG706"/>
      <c r="AH706"/>
    </row>
    <row r="707" spans="1:34" x14ac:dyDescent="0.25">
      <c r="A707" s="97"/>
      <c r="B707" s="97"/>
      <c r="C707" s="97"/>
      <c r="D707" s="97"/>
      <c r="E707" s="97"/>
      <c r="F707" s="97"/>
      <c r="G707" s="97"/>
      <c r="H707" s="97"/>
      <c r="I707" s="97"/>
      <c r="J707" s="97"/>
      <c r="K707" s="97"/>
      <c r="L707" s="97"/>
      <c r="N707" s="97"/>
      <c r="O707" s="76"/>
      <c r="R707" s="97"/>
      <c r="S707" s="97"/>
      <c r="T707" s="97"/>
      <c r="U707" s="97"/>
      <c r="V707" s="97"/>
      <c r="W707" s="97"/>
      <c r="AF707"/>
      <c r="AG707"/>
      <c r="AH707"/>
    </row>
    <row r="708" spans="1:34" x14ac:dyDescent="0.25">
      <c r="A708" s="97"/>
      <c r="B708" s="97"/>
      <c r="C708" s="97"/>
      <c r="D708" s="97"/>
      <c r="E708" s="97"/>
      <c r="F708" s="97"/>
      <c r="G708" s="97"/>
      <c r="H708" s="97"/>
      <c r="I708" s="97"/>
      <c r="J708" s="97"/>
      <c r="K708" s="97"/>
      <c r="L708" s="97"/>
      <c r="N708" s="97"/>
      <c r="O708" s="76"/>
      <c r="R708" s="97"/>
      <c r="S708" s="97"/>
      <c r="T708" s="97"/>
      <c r="U708" s="97"/>
      <c r="V708" s="97"/>
      <c r="W708" s="97"/>
      <c r="AF708"/>
      <c r="AG708"/>
      <c r="AH708"/>
    </row>
    <row r="709" spans="1:34" x14ac:dyDescent="0.25">
      <c r="A709" s="97"/>
      <c r="B709" s="97"/>
      <c r="C709" s="97"/>
      <c r="D709" s="97"/>
      <c r="E709" s="97"/>
      <c r="F709" s="97"/>
      <c r="G709" s="97"/>
      <c r="H709" s="97"/>
      <c r="I709" s="97"/>
      <c r="J709" s="97"/>
      <c r="K709" s="97"/>
      <c r="L709" s="97"/>
      <c r="N709" s="97"/>
      <c r="O709" s="76"/>
      <c r="R709" s="97"/>
      <c r="S709" s="97"/>
      <c r="T709" s="97"/>
      <c r="U709" s="97"/>
      <c r="V709" s="97"/>
      <c r="W709" s="97"/>
      <c r="AF709"/>
      <c r="AG709"/>
      <c r="AH709"/>
    </row>
    <row r="710" spans="1:34" x14ac:dyDescent="0.25">
      <c r="A710" s="97"/>
      <c r="B710" s="97"/>
      <c r="C710" s="97"/>
      <c r="D710" s="97"/>
      <c r="E710" s="97"/>
      <c r="F710" s="97"/>
      <c r="G710" s="97"/>
      <c r="H710" s="97"/>
      <c r="I710" s="97"/>
      <c r="J710" s="97"/>
      <c r="K710" s="97"/>
      <c r="L710" s="97"/>
      <c r="N710" s="97"/>
      <c r="O710" s="76"/>
      <c r="R710" s="97"/>
      <c r="S710" s="97"/>
      <c r="T710" s="97"/>
      <c r="U710" s="97"/>
      <c r="V710" s="97"/>
      <c r="W710" s="97"/>
      <c r="AF710"/>
      <c r="AG710"/>
      <c r="AH710"/>
    </row>
    <row r="711" spans="1:34" x14ac:dyDescent="0.25">
      <c r="A711" s="97"/>
      <c r="B711" s="97"/>
      <c r="C711" s="97"/>
      <c r="D711" s="97"/>
      <c r="E711" s="97"/>
      <c r="F711" s="97"/>
      <c r="G711" s="97"/>
      <c r="H711" s="97"/>
      <c r="I711" s="97"/>
      <c r="J711" s="97"/>
      <c r="K711" s="97"/>
      <c r="L711" s="97"/>
      <c r="N711" s="97"/>
      <c r="O711" s="76"/>
      <c r="R711" s="97"/>
      <c r="S711" s="97"/>
      <c r="T711" s="97"/>
      <c r="U711" s="97"/>
      <c r="V711" s="97"/>
      <c r="W711" s="97"/>
      <c r="AF711"/>
      <c r="AG711"/>
      <c r="AH711"/>
    </row>
    <row r="712" spans="1:34" x14ac:dyDescent="0.25">
      <c r="A712" s="97"/>
      <c r="B712" s="97"/>
      <c r="C712" s="97"/>
      <c r="D712" s="97"/>
      <c r="E712" s="97"/>
      <c r="F712" s="97"/>
      <c r="G712" s="97"/>
      <c r="H712" s="97"/>
      <c r="I712" s="97"/>
      <c r="J712" s="97"/>
      <c r="K712" s="97"/>
      <c r="L712" s="97"/>
      <c r="N712" s="97"/>
      <c r="O712" s="76"/>
      <c r="R712" s="97"/>
      <c r="S712" s="97"/>
      <c r="T712" s="97"/>
      <c r="U712" s="97"/>
      <c r="V712" s="97"/>
      <c r="W712" s="97"/>
      <c r="AF712"/>
      <c r="AG712"/>
      <c r="AH712"/>
    </row>
    <row r="713" spans="1:34" x14ac:dyDescent="0.25">
      <c r="A713" s="97"/>
      <c r="B713" s="97"/>
      <c r="C713" s="97"/>
      <c r="D713" s="97"/>
      <c r="E713" s="97"/>
      <c r="F713" s="97"/>
      <c r="G713" s="97"/>
      <c r="H713" s="97"/>
      <c r="I713" s="97"/>
      <c r="J713" s="97"/>
      <c r="K713" s="97"/>
      <c r="L713" s="97"/>
      <c r="N713" s="97"/>
      <c r="O713" s="76"/>
      <c r="R713" s="97"/>
      <c r="S713" s="97"/>
      <c r="T713" s="97"/>
      <c r="U713" s="97"/>
      <c r="V713" s="97"/>
      <c r="W713" s="97"/>
      <c r="AF713"/>
      <c r="AG713"/>
      <c r="AH713"/>
    </row>
    <row r="714" spans="1:34" x14ac:dyDescent="0.25">
      <c r="A714" s="97"/>
      <c r="B714" s="97"/>
      <c r="C714" s="97"/>
      <c r="D714" s="97"/>
      <c r="E714" s="97"/>
      <c r="F714" s="97"/>
      <c r="G714" s="97"/>
      <c r="H714" s="97"/>
      <c r="I714" s="97"/>
      <c r="J714" s="97"/>
      <c r="K714" s="97"/>
      <c r="L714" s="97"/>
      <c r="N714" s="97"/>
      <c r="O714" s="76"/>
      <c r="R714" s="97"/>
      <c r="S714" s="97"/>
      <c r="T714" s="97"/>
      <c r="U714" s="97"/>
      <c r="V714" s="97"/>
      <c r="W714" s="97"/>
      <c r="AF714"/>
      <c r="AG714"/>
      <c r="AH714"/>
    </row>
    <row r="715" spans="1:34" x14ac:dyDescent="0.25">
      <c r="A715" s="97"/>
      <c r="B715" s="97"/>
      <c r="C715" s="97"/>
      <c r="D715" s="97"/>
      <c r="E715" s="97"/>
      <c r="F715" s="97"/>
      <c r="G715" s="97"/>
      <c r="H715" s="97"/>
      <c r="I715" s="97"/>
      <c r="J715" s="97"/>
      <c r="K715" s="97"/>
      <c r="L715" s="97"/>
      <c r="N715" s="97"/>
      <c r="O715" s="76"/>
      <c r="R715" s="97"/>
      <c r="S715" s="97"/>
      <c r="T715" s="97"/>
      <c r="U715" s="97"/>
      <c r="V715" s="97"/>
      <c r="W715" s="97"/>
      <c r="AF715"/>
      <c r="AG715"/>
      <c r="AH715"/>
    </row>
    <row r="716" spans="1:34" x14ac:dyDescent="0.25">
      <c r="A716" s="97"/>
      <c r="B716" s="97"/>
      <c r="C716" s="97"/>
      <c r="D716" s="97"/>
      <c r="E716" s="97"/>
      <c r="F716" s="97"/>
      <c r="G716" s="97"/>
      <c r="H716" s="97"/>
      <c r="I716" s="97"/>
      <c r="J716" s="97"/>
      <c r="K716" s="97"/>
      <c r="L716" s="97"/>
      <c r="N716" s="97"/>
      <c r="O716" s="76"/>
      <c r="R716" s="97"/>
      <c r="S716" s="97"/>
      <c r="T716" s="97"/>
      <c r="U716" s="97"/>
      <c r="V716" s="97"/>
      <c r="W716" s="97"/>
      <c r="AF716"/>
      <c r="AG716"/>
      <c r="AH716"/>
    </row>
    <row r="717" spans="1:34" x14ac:dyDescent="0.25">
      <c r="A717" s="97"/>
      <c r="B717" s="97"/>
      <c r="C717" s="97"/>
      <c r="D717" s="97"/>
      <c r="E717" s="97"/>
      <c r="F717" s="97"/>
      <c r="G717" s="97"/>
      <c r="H717" s="97"/>
      <c r="I717" s="97"/>
      <c r="J717" s="97"/>
      <c r="K717" s="97"/>
      <c r="L717" s="97"/>
      <c r="N717" s="97"/>
      <c r="O717" s="76"/>
      <c r="R717" s="97"/>
      <c r="S717" s="97"/>
      <c r="T717" s="97"/>
      <c r="U717" s="97"/>
      <c r="V717" s="97"/>
      <c r="W717" s="97"/>
      <c r="AF717"/>
      <c r="AG717"/>
      <c r="AH717"/>
    </row>
    <row r="718" spans="1:34" x14ac:dyDescent="0.25">
      <c r="A718" s="97"/>
      <c r="B718" s="97"/>
      <c r="C718" s="97"/>
      <c r="D718" s="97"/>
      <c r="E718" s="97"/>
      <c r="F718" s="97"/>
      <c r="G718" s="97"/>
      <c r="H718" s="97"/>
      <c r="I718" s="97"/>
      <c r="J718" s="97"/>
      <c r="K718" s="97"/>
      <c r="L718" s="97"/>
      <c r="N718" s="97"/>
      <c r="O718" s="76"/>
      <c r="R718" s="97"/>
      <c r="S718" s="97"/>
      <c r="T718" s="97"/>
      <c r="U718" s="97"/>
      <c r="V718" s="97"/>
      <c r="W718" s="97"/>
      <c r="AF718"/>
      <c r="AG718"/>
      <c r="AH718"/>
    </row>
    <row r="719" spans="1:34" x14ac:dyDescent="0.25">
      <c r="A719" s="97"/>
      <c r="B719" s="97"/>
      <c r="C719" s="97"/>
      <c r="D719" s="97"/>
      <c r="E719" s="97"/>
      <c r="F719" s="97"/>
      <c r="G719" s="97"/>
      <c r="H719" s="97"/>
      <c r="I719" s="97"/>
      <c r="J719" s="97"/>
      <c r="K719" s="97"/>
      <c r="L719" s="97"/>
      <c r="N719" s="97"/>
      <c r="O719" s="76"/>
      <c r="R719" s="97"/>
      <c r="S719" s="97"/>
      <c r="T719" s="97"/>
      <c r="U719" s="97"/>
      <c r="V719" s="97"/>
      <c r="W719" s="97"/>
      <c r="AF719"/>
      <c r="AG719"/>
      <c r="AH719"/>
    </row>
    <row r="720" spans="1:34" x14ac:dyDescent="0.25">
      <c r="A720" s="97"/>
      <c r="B720" s="97"/>
      <c r="C720" s="97"/>
      <c r="D720" s="97"/>
      <c r="E720" s="97"/>
      <c r="F720" s="97"/>
      <c r="G720" s="97"/>
      <c r="H720" s="97"/>
      <c r="I720" s="97"/>
      <c r="J720" s="97"/>
      <c r="K720" s="97"/>
      <c r="L720" s="97"/>
      <c r="N720" s="97"/>
      <c r="O720" s="76"/>
      <c r="R720" s="97"/>
      <c r="S720" s="97"/>
      <c r="T720" s="97"/>
      <c r="U720" s="97"/>
      <c r="V720" s="97"/>
      <c r="W720" s="97"/>
      <c r="AF720"/>
      <c r="AG720"/>
      <c r="AH720"/>
    </row>
    <row r="721" spans="1:34" x14ac:dyDescent="0.25">
      <c r="A721" s="97"/>
      <c r="B721" s="97"/>
      <c r="C721" s="97"/>
      <c r="D721" s="97"/>
      <c r="E721" s="97"/>
      <c r="F721" s="97"/>
      <c r="G721" s="97"/>
      <c r="H721" s="97"/>
      <c r="I721" s="97"/>
      <c r="J721" s="97"/>
      <c r="K721" s="97"/>
      <c r="L721" s="97"/>
      <c r="N721" s="97"/>
      <c r="O721" s="76"/>
      <c r="R721" s="97"/>
      <c r="S721" s="97"/>
      <c r="T721" s="97"/>
      <c r="U721" s="97"/>
      <c r="V721" s="97"/>
      <c r="W721" s="97"/>
      <c r="AF721"/>
      <c r="AG721"/>
      <c r="AH721"/>
    </row>
    <row r="722" spans="1:34" x14ac:dyDescent="0.25">
      <c r="A722" s="97"/>
      <c r="B722" s="97"/>
      <c r="C722" s="97"/>
      <c r="D722" s="97"/>
      <c r="E722" s="97"/>
      <c r="F722" s="97"/>
      <c r="G722" s="97"/>
      <c r="H722" s="97"/>
      <c r="I722" s="97"/>
      <c r="J722" s="97"/>
      <c r="K722" s="97"/>
      <c r="L722" s="97"/>
      <c r="N722" s="97"/>
      <c r="O722" s="76"/>
      <c r="R722" s="97"/>
      <c r="S722" s="97"/>
      <c r="T722" s="97"/>
      <c r="U722" s="97"/>
      <c r="V722" s="97"/>
      <c r="W722" s="97"/>
      <c r="AF722"/>
      <c r="AG722"/>
      <c r="AH722"/>
    </row>
    <row r="723" spans="1:34" x14ac:dyDescent="0.25">
      <c r="A723" s="97"/>
      <c r="B723" s="97"/>
      <c r="C723" s="97"/>
      <c r="D723" s="97"/>
      <c r="E723" s="97"/>
      <c r="F723" s="97"/>
      <c r="G723" s="97"/>
      <c r="H723" s="97"/>
      <c r="I723" s="97"/>
      <c r="J723" s="97"/>
      <c r="K723" s="97"/>
      <c r="L723" s="97"/>
      <c r="N723" s="97"/>
      <c r="O723" s="76"/>
      <c r="R723" s="97"/>
      <c r="S723" s="97"/>
      <c r="T723" s="97"/>
      <c r="U723" s="97"/>
      <c r="V723" s="97"/>
      <c r="W723" s="97"/>
      <c r="AF723"/>
      <c r="AG723"/>
      <c r="AH723"/>
    </row>
    <row r="724" spans="1:34" x14ac:dyDescent="0.25">
      <c r="A724" s="97"/>
      <c r="B724" s="97"/>
      <c r="C724" s="97"/>
      <c r="D724" s="97"/>
      <c r="E724" s="97"/>
      <c r="F724" s="97"/>
      <c r="G724" s="97"/>
      <c r="H724" s="97"/>
      <c r="I724" s="97"/>
      <c r="J724" s="97"/>
      <c r="K724" s="97"/>
      <c r="L724" s="97"/>
      <c r="N724" s="97"/>
      <c r="O724" s="76"/>
      <c r="R724" s="97"/>
      <c r="S724" s="97"/>
      <c r="T724" s="97"/>
      <c r="U724" s="97"/>
      <c r="V724" s="97"/>
      <c r="W724" s="97"/>
      <c r="AF724"/>
      <c r="AG724"/>
      <c r="AH724"/>
    </row>
    <row r="725" spans="1:34" x14ac:dyDescent="0.25">
      <c r="A725" s="97"/>
      <c r="B725" s="97"/>
      <c r="C725" s="97"/>
      <c r="D725" s="97"/>
      <c r="E725" s="97"/>
      <c r="F725" s="97"/>
      <c r="G725" s="97"/>
      <c r="H725" s="97"/>
      <c r="I725" s="97"/>
      <c r="J725" s="97"/>
      <c r="K725" s="97"/>
      <c r="L725" s="97"/>
      <c r="N725" s="97"/>
      <c r="O725" s="76"/>
      <c r="R725" s="97"/>
      <c r="S725" s="97"/>
      <c r="T725" s="97"/>
      <c r="U725" s="97"/>
      <c r="V725" s="97"/>
      <c r="W725" s="97"/>
      <c r="AF725"/>
      <c r="AG725"/>
      <c r="AH725"/>
    </row>
    <row r="726" spans="1:34" x14ac:dyDescent="0.25">
      <c r="A726" s="97"/>
      <c r="B726" s="97"/>
      <c r="C726" s="97"/>
      <c r="D726" s="97"/>
      <c r="E726" s="97"/>
      <c r="F726" s="97"/>
      <c r="G726" s="97"/>
      <c r="H726" s="97"/>
      <c r="I726" s="97"/>
      <c r="J726" s="97"/>
      <c r="K726" s="97"/>
      <c r="L726" s="97"/>
      <c r="N726" s="97"/>
      <c r="O726" s="76"/>
      <c r="R726" s="97"/>
      <c r="S726" s="97"/>
      <c r="T726" s="97"/>
      <c r="U726" s="97"/>
      <c r="V726" s="97"/>
      <c r="W726" s="97"/>
      <c r="AF726"/>
      <c r="AG726"/>
      <c r="AH726"/>
    </row>
    <row r="727" spans="1:34" x14ac:dyDescent="0.25">
      <c r="A727" s="97"/>
      <c r="B727" s="97"/>
      <c r="C727" s="97"/>
      <c r="D727" s="97"/>
      <c r="E727" s="97"/>
      <c r="F727" s="97"/>
      <c r="G727" s="97"/>
      <c r="H727" s="97"/>
      <c r="I727" s="97"/>
      <c r="J727" s="97"/>
      <c r="K727" s="97"/>
      <c r="L727" s="97"/>
      <c r="N727" s="97"/>
      <c r="O727" s="76"/>
      <c r="R727" s="97"/>
      <c r="S727" s="97"/>
      <c r="T727" s="97"/>
      <c r="U727" s="97"/>
      <c r="V727" s="97"/>
      <c r="W727" s="97"/>
      <c r="AF727"/>
      <c r="AG727"/>
      <c r="AH727"/>
    </row>
    <row r="728" spans="1:34" x14ac:dyDescent="0.25">
      <c r="A728" s="97"/>
      <c r="B728" s="97"/>
      <c r="C728" s="97"/>
      <c r="D728" s="97"/>
      <c r="E728" s="97"/>
      <c r="F728" s="97"/>
      <c r="G728" s="97"/>
      <c r="H728" s="97"/>
      <c r="I728" s="97"/>
      <c r="J728" s="97"/>
      <c r="K728" s="97"/>
      <c r="L728" s="97"/>
      <c r="N728" s="97"/>
      <c r="O728" s="76"/>
      <c r="R728" s="97"/>
      <c r="S728" s="97"/>
      <c r="T728" s="97"/>
      <c r="U728" s="97"/>
      <c r="V728" s="97"/>
      <c r="W728" s="97"/>
      <c r="AF728"/>
      <c r="AG728"/>
      <c r="AH728"/>
    </row>
    <row r="729" spans="1:34" x14ac:dyDescent="0.25">
      <c r="A729" s="97"/>
      <c r="B729" s="97"/>
      <c r="C729" s="97"/>
      <c r="D729" s="97"/>
      <c r="E729" s="97"/>
      <c r="F729" s="97"/>
      <c r="G729" s="97"/>
      <c r="H729" s="97"/>
      <c r="I729" s="97"/>
      <c r="J729" s="97"/>
      <c r="K729" s="97"/>
      <c r="L729" s="97"/>
      <c r="N729" s="97"/>
      <c r="O729" s="76"/>
      <c r="R729" s="97"/>
      <c r="S729" s="97"/>
      <c r="T729" s="97"/>
      <c r="U729" s="97"/>
      <c r="V729" s="97"/>
      <c r="W729" s="97"/>
      <c r="AF729"/>
      <c r="AG729"/>
      <c r="AH729"/>
    </row>
    <row r="730" spans="1:34" x14ac:dyDescent="0.25">
      <c r="A730" s="97"/>
      <c r="B730" s="97"/>
      <c r="C730" s="97"/>
      <c r="D730" s="97"/>
      <c r="E730" s="97"/>
      <c r="F730" s="97"/>
      <c r="G730" s="97"/>
      <c r="H730" s="97"/>
      <c r="I730" s="97"/>
      <c r="J730" s="97"/>
      <c r="K730" s="97"/>
      <c r="L730" s="97"/>
      <c r="N730" s="97"/>
      <c r="O730" s="76"/>
      <c r="R730" s="97"/>
      <c r="S730" s="97"/>
      <c r="T730" s="97"/>
      <c r="U730" s="97"/>
      <c r="V730" s="97"/>
      <c r="W730" s="97"/>
      <c r="AF730"/>
      <c r="AG730"/>
      <c r="AH730"/>
    </row>
    <row r="731" spans="1:34" x14ac:dyDescent="0.25">
      <c r="A731" s="97"/>
      <c r="B731" s="97"/>
      <c r="C731" s="97"/>
      <c r="D731" s="97"/>
      <c r="E731" s="97"/>
      <c r="F731" s="97"/>
      <c r="G731" s="97"/>
      <c r="H731" s="97"/>
      <c r="I731" s="97"/>
      <c r="J731" s="97"/>
      <c r="K731" s="97"/>
      <c r="L731" s="97"/>
      <c r="N731" s="97"/>
      <c r="O731" s="76"/>
      <c r="R731" s="97"/>
      <c r="S731" s="97"/>
      <c r="T731" s="97"/>
      <c r="U731" s="97"/>
      <c r="V731" s="97"/>
      <c r="W731" s="97"/>
      <c r="AF731"/>
      <c r="AG731"/>
      <c r="AH731"/>
    </row>
    <row r="732" spans="1:34" x14ac:dyDescent="0.25">
      <c r="A732" s="97"/>
      <c r="B732" s="97"/>
      <c r="C732" s="97"/>
      <c r="D732" s="97"/>
      <c r="E732" s="97"/>
      <c r="F732" s="97"/>
      <c r="G732" s="97"/>
      <c r="H732" s="97"/>
      <c r="I732" s="97"/>
      <c r="J732" s="97"/>
      <c r="K732" s="97"/>
      <c r="L732" s="97"/>
      <c r="N732" s="97"/>
      <c r="O732" s="76"/>
      <c r="R732" s="97"/>
      <c r="S732" s="97"/>
      <c r="T732" s="97"/>
      <c r="U732" s="97"/>
      <c r="V732" s="97"/>
      <c r="W732" s="97"/>
      <c r="AF732"/>
      <c r="AG732"/>
      <c r="AH732"/>
    </row>
    <row r="733" spans="1:34" x14ac:dyDescent="0.25">
      <c r="A733" s="97"/>
      <c r="B733" s="97"/>
      <c r="C733" s="97"/>
      <c r="D733" s="97"/>
      <c r="E733" s="97"/>
      <c r="F733" s="97"/>
      <c r="G733" s="97"/>
      <c r="H733" s="97"/>
      <c r="I733" s="97"/>
      <c r="J733" s="97"/>
      <c r="K733" s="97"/>
      <c r="L733" s="97"/>
      <c r="N733" s="97"/>
      <c r="O733" s="76"/>
      <c r="R733" s="97"/>
      <c r="S733" s="97"/>
      <c r="T733" s="97"/>
      <c r="U733" s="97"/>
      <c r="V733" s="97"/>
      <c r="W733" s="97"/>
      <c r="AF733"/>
      <c r="AG733"/>
      <c r="AH733"/>
    </row>
    <row r="734" spans="1:34" x14ac:dyDescent="0.25">
      <c r="A734" s="97"/>
      <c r="B734" s="97"/>
      <c r="C734" s="97"/>
      <c r="D734" s="97"/>
      <c r="E734" s="97"/>
      <c r="F734" s="97"/>
      <c r="G734" s="97"/>
      <c r="H734" s="97"/>
      <c r="I734" s="97"/>
      <c r="J734" s="97"/>
      <c r="K734" s="97"/>
      <c r="L734" s="97"/>
      <c r="N734" s="97"/>
      <c r="O734" s="76"/>
      <c r="R734" s="97"/>
      <c r="S734" s="97"/>
      <c r="T734" s="97"/>
      <c r="U734" s="97"/>
      <c r="V734" s="97"/>
      <c r="W734" s="97"/>
      <c r="AF734"/>
      <c r="AG734"/>
      <c r="AH734"/>
    </row>
    <row r="735" spans="1:34" x14ac:dyDescent="0.25">
      <c r="A735" s="97"/>
      <c r="B735" s="97"/>
      <c r="C735" s="97"/>
      <c r="D735" s="97"/>
      <c r="E735" s="97"/>
      <c r="F735" s="97"/>
      <c r="G735" s="97"/>
      <c r="H735" s="97"/>
      <c r="I735" s="97"/>
      <c r="J735" s="97"/>
      <c r="K735" s="97"/>
      <c r="L735" s="97"/>
      <c r="N735" s="97"/>
      <c r="O735" s="76"/>
      <c r="R735" s="97"/>
      <c r="S735" s="97"/>
      <c r="T735" s="97"/>
      <c r="U735" s="97"/>
      <c r="V735" s="97"/>
      <c r="W735" s="97"/>
      <c r="AF735"/>
      <c r="AG735"/>
      <c r="AH735"/>
    </row>
    <row r="736" spans="1:34" x14ac:dyDescent="0.25">
      <c r="A736" s="97"/>
      <c r="B736" s="97"/>
      <c r="C736" s="97"/>
      <c r="D736" s="97"/>
      <c r="E736" s="97"/>
      <c r="F736" s="97"/>
      <c r="G736" s="97"/>
      <c r="H736" s="97"/>
      <c r="I736" s="97"/>
      <c r="J736" s="97"/>
      <c r="K736" s="97"/>
      <c r="L736" s="97"/>
      <c r="N736" s="97"/>
      <c r="O736" s="76"/>
      <c r="R736" s="97"/>
      <c r="S736" s="97"/>
      <c r="T736" s="97"/>
      <c r="U736" s="97"/>
      <c r="V736" s="97"/>
      <c r="W736" s="97"/>
      <c r="AF736"/>
      <c r="AG736"/>
      <c r="AH736"/>
    </row>
    <row r="737" spans="1:34" x14ac:dyDescent="0.25">
      <c r="A737" s="97"/>
      <c r="B737" s="97"/>
      <c r="C737" s="97"/>
      <c r="D737" s="97"/>
      <c r="E737" s="97"/>
      <c r="F737" s="97"/>
      <c r="G737" s="97"/>
      <c r="H737" s="97"/>
      <c r="I737" s="97"/>
      <c r="J737" s="97"/>
      <c r="K737" s="97"/>
      <c r="L737" s="97"/>
      <c r="N737" s="97"/>
      <c r="O737" s="76"/>
      <c r="R737" s="97"/>
      <c r="S737" s="97"/>
      <c r="T737" s="97"/>
      <c r="U737" s="97"/>
      <c r="V737" s="97"/>
      <c r="W737" s="97"/>
      <c r="AF737"/>
      <c r="AG737"/>
      <c r="AH737"/>
    </row>
    <row r="738" spans="1:34" x14ac:dyDescent="0.25">
      <c r="A738" s="97"/>
      <c r="B738" s="97"/>
      <c r="C738" s="97"/>
      <c r="D738" s="97"/>
      <c r="E738" s="97"/>
      <c r="F738" s="97"/>
      <c r="G738" s="97"/>
      <c r="H738" s="97"/>
      <c r="I738" s="97"/>
      <c r="J738" s="97"/>
      <c r="K738" s="97"/>
      <c r="L738" s="97"/>
      <c r="N738" s="97"/>
      <c r="O738" s="76"/>
      <c r="R738" s="97"/>
      <c r="S738" s="97"/>
      <c r="T738" s="97"/>
      <c r="U738" s="97"/>
      <c r="V738" s="97"/>
      <c r="W738" s="97"/>
      <c r="AF738"/>
      <c r="AG738"/>
      <c r="AH738"/>
    </row>
    <row r="739" spans="1:34" x14ac:dyDescent="0.25">
      <c r="A739" s="97"/>
      <c r="B739" s="97"/>
      <c r="C739" s="97"/>
      <c r="D739" s="97"/>
      <c r="E739" s="97"/>
      <c r="F739" s="97"/>
      <c r="G739" s="97"/>
      <c r="H739" s="97"/>
      <c r="I739" s="97"/>
      <c r="J739" s="97"/>
      <c r="K739" s="97"/>
      <c r="L739" s="97"/>
      <c r="N739" s="97"/>
      <c r="O739" s="76"/>
      <c r="R739" s="97"/>
      <c r="S739" s="97"/>
      <c r="T739" s="97"/>
      <c r="U739" s="97"/>
      <c r="V739" s="97"/>
      <c r="W739" s="97"/>
      <c r="AF739"/>
      <c r="AG739"/>
      <c r="AH739"/>
    </row>
    <row r="740" spans="1:34" x14ac:dyDescent="0.25">
      <c r="A740" s="97"/>
      <c r="B740" s="97"/>
      <c r="C740" s="97"/>
      <c r="D740" s="97"/>
      <c r="E740" s="97"/>
      <c r="F740" s="97"/>
      <c r="G740" s="97"/>
      <c r="H740" s="97"/>
      <c r="I740" s="97"/>
      <c r="J740" s="97"/>
      <c r="K740" s="97"/>
      <c r="L740" s="97"/>
      <c r="N740" s="97"/>
      <c r="O740" s="76"/>
      <c r="R740" s="97"/>
      <c r="S740" s="97"/>
      <c r="T740" s="97"/>
      <c r="U740" s="97"/>
      <c r="V740" s="97"/>
      <c r="W740" s="97"/>
      <c r="AF740"/>
      <c r="AG740"/>
      <c r="AH740"/>
    </row>
    <row r="741" spans="1:34" x14ac:dyDescent="0.25">
      <c r="A741" s="97"/>
      <c r="B741" s="97"/>
      <c r="C741" s="97"/>
      <c r="D741" s="97"/>
      <c r="E741" s="97"/>
      <c r="F741" s="97"/>
      <c r="G741" s="97"/>
      <c r="H741" s="97"/>
      <c r="I741" s="97"/>
      <c r="J741" s="97"/>
      <c r="K741" s="97"/>
      <c r="L741" s="97"/>
      <c r="N741" s="97"/>
      <c r="O741" s="76"/>
      <c r="R741" s="97"/>
      <c r="S741" s="97"/>
      <c r="T741" s="97"/>
      <c r="U741" s="97"/>
      <c r="V741" s="97"/>
      <c r="W741" s="97"/>
      <c r="AF741"/>
      <c r="AG741"/>
      <c r="AH741"/>
    </row>
    <row r="742" spans="1:34" x14ac:dyDescent="0.25">
      <c r="A742" s="97"/>
      <c r="B742" s="97"/>
      <c r="C742" s="97"/>
      <c r="D742" s="97"/>
      <c r="E742" s="97"/>
      <c r="F742" s="97"/>
      <c r="G742" s="97"/>
      <c r="H742" s="97"/>
      <c r="I742" s="97"/>
      <c r="J742" s="97"/>
      <c r="K742" s="97"/>
      <c r="L742" s="97"/>
      <c r="N742" s="97"/>
      <c r="O742" s="76"/>
      <c r="R742" s="97"/>
      <c r="S742" s="97"/>
      <c r="T742" s="97"/>
      <c r="U742" s="97"/>
      <c r="V742" s="97"/>
      <c r="W742" s="97"/>
      <c r="AF742"/>
      <c r="AG742"/>
      <c r="AH742"/>
    </row>
    <row r="743" spans="1:34" x14ac:dyDescent="0.25">
      <c r="A743" s="97"/>
      <c r="B743" s="97"/>
      <c r="C743" s="97"/>
      <c r="D743" s="97"/>
      <c r="E743" s="97"/>
      <c r="F743" s="97"/>
      <c r="G743" s="97"/>
      <c r="H743" s="97"/>
      <c r="I743" s="97"/>
      <c r="J743" s="97"/>
      <c r="K743" s="97"/>
      <c r="L743" s="97"/>
      <c r="N743" s="97"/>
      <c r="O743" s="76"/>
      <c r="R743" s="97"/>
      <c r="S743" s="97"/>
      <c r="T743" s="97"/>
      <c r="U743" s="97"/>
      <c r="V743" s="97"/>
      <c r="W743" s="97"/>
      <c r="AF743"/>
      <c r="AG743"/>
      <c r="AH743"/>
    </row>
    <row r="744" spans="1:34" x14ac:dyDescent="0.25">
      <c r="A744" s="97"/>
      <c r="B744" s="97"/>
      <c r="C744" s="97"/>
      <c r="D744" s="97"/>
      <c r="E744" s="97"/>
      <c r="F744" s="97"/>
      <c r="G744" s="97"/>
      <c r="H744" s="97"/>
      <c r="I744" s="97"/>
      <c r="J744" s="97"/>
      <c r="K744" s="97"/>
      <c r="L744" s="97"/>
      <c r="N744" s="97"/>
      <c r="O744" s="76"/>
      <c r="R744" s="97"/>
      <c r="S744" s="97"/>
      <c r="T744" s="97"/>
      <c r="U744" s="97"/>
      <c r="V744" s="97"/>
      <c r="W744" s="97"/>
      <c r="AF744"/>
      <c r="AG744"/>
      <c r="AH744"/>
    </row>
    <row r="745" spans="1:34" x14ac:dyDescent="0.25">
      <c r="A745" s="97"/>
      <c r="B745" s="97"/>
      <c r="C745" s="97"/>
      <c r="D745" s="97"/>
      <c r="E745" s="97"/>
      <c r="F745" s="97"/>
      <c r="G745" s="97"/>
      <c r="H745" s="97"/>
      <c r="I745" s="97"/>
      <c r="J745" s="97"/>
      <c r="K745" s="97"/>
      <c r="L745" s="97"/>
      <c r="N745" s="97"/>
      <c r="O745" s="76"/>
      <c r="R745" s="97"/>
      <c r="S745" s="97"/>
      <c r="T745" s="97"/>
      <c r="U745" s="97"/>
      <c r="V745" s="97"/>
      <c r="W745" s="97"/>
      <c r="AF745"/>
      <c r="AG745"/>
      <c r="AH745"/>
    </row>
    <row r="746" spans="1:34" x14ac:dyDescent="0.25">
      <c r="A746" s="97"/>
      <c r="B746" s="97"/>
      <c r="C746" s="97"/>
      <c r="D746" s="97"/>
      <c r="E746" s="97"/>
      <c r="F746" s="97"/>
      <c r="G746" s="97"/>
      <c r="H746" s="97"/>
      <c r="I746" s="97"/>
      <c r="J746" s="97"/>
      <c r="K746" s="97"/>
      <c r="L746" s="97"/>
      <c r="N746" s="97"/>
      <c r="O746" s="76"/>
      <c r="R746" s="97"/>
      <c r="S746" s="97"/>
      <c r="T746" s="97"/>
      <c r="U746" s="97"/>
      <c r="V746" s="97"/>
      <c r="W746" s="97"/>
      <c r="AF746"/>
      <c r="AG746"/>
      <c r="AH746"/>
    </row>
    <row r="747" spans="1:34" x14ac:dyDescent="0.25">
      <c r="A747" s="97"/>
      <c r="B747" s="97"/>
      <c r="C747" s="97"/>
      <c r="D747" s="97"/>
      <c r="E747" s="97"/>
      <c r="F747" s="97"/>
      <c r="G747" s="97"/>
      <c r="H747" s="97"/>
      <c r="I747" s="97"/>
      <c r="J747" s="97"/>
      <c r="K747" s="97"/>
      <c r="L747" s="97"/>
      <c r="N747" s="97"/>
      <c r="O747" s="76"/>
      <c r="R747" s="97"/>
      <c r="S747" s="97"/>
      <c r="T747" s="97"/>
      <c r="U747" s="97"/>
      <c r="V747" s="97"/>
      <c r="W747" s="97"/>
      <c r="AF747"/>
      <c r="AG747"/>
      <c r="AH747"/>
    </row>
    <row r="748" spans="1:34" x14ac:dyDescent="0.25">
      <c r="A748" s="97"/>
      <c r="B748" s="97"/>
      <c r="C748" s="97"/>
      <c r="D748" s="97"/>
      <c r="E748" s="97"/>
      <c r="F748" s="97"/>
      <c r="G748" s="97"/>
      <c r="H748" s="97"/>
      <c r="I748" s="97"/>
      <c r="J748" s="97"/>
      <c r="K748" s="97"/>
      <c r="L748" s="97"/>
      <c r="N748" s="97"/>
      <c r="O748" s="76"/>
      <c r="R748" s="97"/>
      <c r="S748" s="97"/>
      <c r="T748" s="97"/>
      <c r="U748" s="97"/>
      <c r="V748" s="97"/>
      <c r="W748" s="97"/>
      <c r="AF748"/>
      <c r="AG748"/>
      <c r="AH748"/>
    </row>
    <row r="749" spans="1:34" x14ac:dyDescent="0.25">
      <c r="A749" s="97"/>
      <c r="B749" s="97"/>
      <c r="C749" s="97"/>
      <c r="D749" s="97"/>
      <c r="E749" s="97"/>
      <c r="F749" s="97"/>
      <c r="G749" s="97"/>
      <c r="H749" s="97"/>
      <c r="I749" s="97"/>
      <c r="J749" s="97"/>
      <c r="K749" s="97"/>
      <c r="L749" s="97"/>
      <c r="N749" s="97"/>
      <c r="O749" s="76"/>
      <c r="R749" s="97"/>
      <c r="S749" s="97"/>
      <c r="T749" s="97"/>
      <c r="U749" s="97"/>
      <c r="V749" s="97"/>
      <c r="W749" s="97"/>
      <c r="AF749"/>
      <c r="AG749"/>
      <c r="AH749"/>
    </row>
    <row r="750" spans="1:34" x14ac:dyDescent="0.25">
      <c r="A750" s="97"/>
      <c r="B750" s="97"/>
      <c r="C750" s="97"/>
      <c r="D750" s="97"/>
      <c r="E750" s="97"/>
      <c r="F750" s="97"/>
      <c r="G750" s="97"/>
      <c r="H750" s="97"/>
      <c r="I750" s="97"/>
      <c r="J750" s="97"/>
      <c r="K750" s="97"/>
      <c r="L750" s="97"/>
      <c r="N750" s="97"/>
      <c r="O750" s="76"/>
      <c r="R750" s="97"/>
      <c r="S750" s="97"/>
      <c r="T750" s="97"/>
      <c r="U750" s="97"/>
      <c r="V750" s="97"/>
      <c r="W750" s="97"/>
      <c r="AF750"/>
      <c r="AG750"/>
      <c r="AH750"/>
    </row>
    <row r="751" spans="1:34" x14ac:dyDescent="0.25">
      <c r="A751" s="97"/>
      <c r="B751" s="97"/>
      <c r="C751" s="97"/>
      <c r="D751" s="97"/>
      <c r="E751" s="97"/>
      <c r="F751" s="97"/>
      <c r="G751" s="97"/>
      <c r="H751" s="97"/>
      <c r="I751" s="97"/>
      <c r="J751" s="97"/>
      <c r="K751" s="97"/>
      <c r="L751" s="97"/>
      <c r="N751" s="97"/>
      <c r="O751" s="76"/>
      <c r="R751" s="97"/>
      <c r="S751" s="97"/>
      <c r="T751" s="97"/>
      <c r="U751" s="97"/>
      <c r="V751" s="97"/>
      <c r="W751" s="97"/>
      <c r="AF751"/>
      <c r="AG751"/>
      <c r="AH751"/>
    </row>
    <row r="752" spans="1:34" x14ac:dyDescent="0.25">
      <c r="A752" s="97"/>
      <c r="B752" s="97"/>
      <c r="C752" s="97"/>
      <c r="D752" s="97"/>
      <c r="E752" s="97"/>
      <c r="F752" s="97"/>
      <c r="G752" s="97"/>
      <c r="H752" s="97"/>
      <c r="I752" s="97"/>
      <c r="J752" s="97"/>
      <c r="K752" s="97"/>
      <c r="L752" s="97"/>
      <c r="N752" s="97"/>
      <c r="O752" s="76"/>
      <c r="R752" s="97"/>
      <c r="S752" s="97"/>
      <c r="T752" s="97"/>
      <c r="U752" s="97"/>
      <c r="V752" s="97"/>
      <c r="W752" s="97"/>
      <c r="AF752"/>
      <c r="AG752"/>
      <c r="AH752"/>
    </row>
    <row r="753" spans="1:34" x14ac:dyDescent="0.25">
      <c r="A753" s="97"/>
      <c r="B753" s="97"/>
      <c r="C753" s="97"/>
      <c r="D753" s="97"/>
      <c r="E753" s="97"/>
      <c r="F753" s="97"/>
      <c r="G753" s="97"/>
      <c r="H753" s="97"/>
      <c r="I753" s="97"/>
      <c r="J753" s="97"/>
      <c r="K753" s="97"/>
      <c r="L753" s="97"/>
      <c r="N753" s="97"/>
      <c r="O753" s="76"/>
      <c r="R753" s="97"/>
      <c r="S753" s="97"/>
      <c r="T753" s="97"/>
      <c r="U753" s="97"/>
      <c r="V753" s="97"/>
      <c r="W753" s="97"/>
      <c r="AF753"/>
      <c r="AG753"/>
      <c r="AH753"/>
    </row>
    <row r="754" spans="1:34" x14ac:dyDescent="0.25">
      <c r="A754" s="97"/>
      <c r="B754" s="97"/>
      <c r="C754" s="97"/>
      <c r="D754" s="97"/>
      <c r="E754" s="97"/>
      <c r="F754" s="97"/>
      <c r="G754" s="97"/>
      <c r="H754" s="97"/>
      <c r="I754" s="97"/>
      <c r="J754" s="97"/>
      <c r="K754" s="97"/>
      <c r="L754" s="97"/>
      <c r="N754" s="97"/>
      <c r="O754" s="76"/>
      <c r="R754" s="97"/>
      <c r="S754" s="97"/>
      <c r="T754" s="97"/>
      <c r="U754" s="97"/>
      <c r="V754" s="97"/>
      <c r="W754" s="97"/>
      <c r="AF754"/>
      <c r="AG754"/>
      <c r="AH754"/>
    </row>
    <row r="755" spans="1:34" x14ac:dyDescent="0.25">
      <c r="A755" s="97"/>
      <c r="B755" s="97"/>
      <c r="C755" s="97"/>
      <c r="D755" s="97"/>
      <c r="E755" s="97"/>
      <c r="F755" s="97"/>
      <c r="G755" s="97"/>
      <c r="H755" s="97"/>
      <c r="I755" s="97"/>
      <c r="J755" s="97"/>
      <c r="K755" s="97"/>
      <c r="L755" s="97"/>
      <c r="N755" s="97"/>
      <c r="O755" s="76"/>
      <c r="R755" s="97"/>
      <c r="S755" s="97"/>
      <c r="T755" s="97"/>
      <c r="U755" s="97"/>
      <c r="V755" s="97"/>
      <c r="W755" s="97"/>
      <c r="AF755"/>
      <c r="AG755"/>
      <c r="AH755"/>
    </row>
    <row r="756" spans="1:34" x14ac:dyDescent="0.25">
      <c r="A756" s="97"/>
      <c r="B756" s="97"/>
      <c r="C756" s="97"/>
      <c r="D756" s="97"/>
      <c r="E756" s="97"/>
      <c r="F756" s="97"/>
      <c r="G756" s="97"/>
      <c r="H756" s="97"/>
      <c r="I756" s="97"/>
      <c r="J756" s="97"/>
      <c r="K756" s="97"/>
      <c r="L756" s="97"/>
      <c r="N756" s="97"/>
      <c r="O756" s="76"/>
      <c r="R756" s="97"/>
      <c r="S756" s="97"/>
      <c r="T756" s="97"/>
      <c r="U756" s="97"/>
      <c r="V756" s="97"/>
      <c r="W756" s="97"/>
      <c r="AF756"/>
      <c r="AG756"/>
      <c r="AH756"/>
    </row>
    <row r="757" spans="1:34" x14ac:dyDescent="0.25">
      <c r="A757" s="97"/>
      <c r="B757" s="97"/>
      <c r="C757" s="97"/>
      <c r="D757" s="97"/>
      <c r="E757" s="97"/>
      <c r="F757" s="97"/>
      <c r="G757" s="97"/>
      <c r="H757" s="97"/>
      <c r="I757" s="97"/>
      <c r="J757" s="97"/>
      <c r="K757" s="97"/>
      <c r="L757" s="97"/>
      <c r="N757" s="97"/>
      <c r="O757" s="76"/>
      <c r="R757" s="97"/>
      <c r="S757" s="97"/>
      <c r="T757" s="97"/>
      <c r="U757" s="97"/>
      <c r="V757" s="97"/>
      <c r="W757" s="97"/>
      <c r="AF757"/>
      <c r="AG757"/>
      <c r="AH757"/>
    </row>
    <row r="758" spans="1:34" x14ac:dyDescent="0.25">
      <c r="A758" s="97"/>
      <c r="B758" s="97"/>
      <c r="C758" s="97"/>
      <c r="D758" s="97"/>
      <c r="E758" s="97"/>
      <c r="F758" s="97"/>
      <c r="G758" s="97"/>
      <c r="H758" s="97"/>
      <c r="I758" s="97"/>
      <c r="J758" s="97"/>
      <c r="K758" s="97"/>
      <c r="L758" s="97"/>
      <c r="N758" s="97"/>
      <c r="O758" s="76"/>
      <c r="R758" s="97"/>
      <c r="S758" s="97"/>
      <c r="T758" s="97"/>
      <c r="U758" s="97"/>
      <c r="V758" s="97"/>
      <c r="W758" s="97"/>
      <c r="AF758"/>
      <c r="AG758"/>
      <c r="AH758"/>
    </row>
    <row r="759" spans="1:34" x14ac:dyDescent="0.25">
      <c r="A759" s="97"/>
      <c r="B759" s="97"/>
      <c r="C759" s="97"/>
      <c r="D759" s="97"/>
      <c r="E759" s="97"/>
      <c r="F759" s="97"/>
      <c r="G759" s="97"/>
      <c r="H759" s="97"/>
      <c r="I759" s="97"/>
      <c r="J759" s="97"/>
      <c r="K759" s="97"/>
      <c r="L759" s="97"/>
      <c r="N759" s="97"/>
      <c r="O759" s="76"/>
      <c r="R759" s="97"/>
      <c r="S759" s="97"/>
      <c r="T759" s="97"/>
      <c r="U759" s="97"/>
      <c r="V759" s="97"/>
      <c r="W759" s="97"/>
      <c r="AF759"/>
      <c r="AG759"/>
      <c r="AH759"/>
    </row>
    <row r="760" spans="1:34" x14ac:dyDescent="0.25">
      <c r="A760" s="97"/>
      <c r="B760" s="97"/>
      <c r="C760" s="97"/>
      <c r="D760" s="97"/>
      <c r="E760" s="97"/>
      <c r="F760" s="97"/>
      <c r="G760" s="97"/>
      <c r="H760" s="97"/>
      <c r="I760" s="97"/>
      <c r="J760" s="97"/>
      <c r="K760" s="97"/>
      <c r="L760" s="97"/>
      <c r="N760" s="97"/>
      <c r="O760" s="76"/>
      <c r="R760" s="97"/>
      <c r="S760" s="97"/>
      <c r="T760" s="97"/>
      <c r="U760" s="97"/>
      <c r="V760" s="97"/>
      <c r="W760" s="97"/>
      <c r="AF760"/>
      <c r="AG760"/>
      <c r="AH760"/>
    </row>
    <row r="761" spans="1:34" x14ac:dyDescent="0.25">
      <c r="A761" s="97"/>
      <c r="B761" s="97"/>
      <c r="C761" s="97"/>
      <c r="D761" s="97"/>
      <c r="E761" s="97"/>
      <c r="F761" s="97"/>
      <c r="G761" s="97"/>
      <c r="H761" s="97"/>
      <c r="I761" s="97"/>
      <c r="J761" s="97"/>
      <c r="K761" s="97"/>
      <c r="L761" s="97"/>
      <c r="N761" s="97"/>
      <c r="O761" s="76"/>
      <c r="R761" s="97"/>
      <c r="S761" s="97"/>
      <c r="T761" s="97"/>
      <c r="U761" s="97"/>
      <c r="V761" s="97"/>
      <c r="W761" s="97"/>
      <c r="AF761"/>
      <c r="AG761"/>
      <c r="AH761"/>
    </row>
    <row r="762" spans="1:34" x14ac:dyDescent="0.25">
      <c r="A762" s="97"/>
      <c r="B762" s="97"/>
      <c r="C762" s="97"/>
      <c r="D762" s="97"/>
      <c r="E762" s="97"/>
      <c r="F762" s="97"/>
      <c r="G762" s="97"/>
      <c r="H762" s="97"/>
      <c r="I762" s="97"/>
      <c r="J762" s="97"/>
      <c r="K762" s="97"/>
      <c r="L762" s="97"/>
      <c r="N762" s="97"/>
      <c r="O762" s="76"/>
      <c r="R762" s="97"/>
      <c r="S762" s="97"/>
      <c r="T762" s="97"/>
      <c r="U762" s="97"/>
      <c r="V762" s="97"/>
      <c r="W762" s="97"/>
      <c r="AF762"/>
      <c r="AG762"/>
      <c r="AH762"/>
    </row>
    <row r="763" spans="1:34" x14ac:dyDescent="0.25">
      <c r="A763" s="97"/>
      <c r="B763" s="97"/>
      <c r="C763" s="97"/>
      <c r="D763" s="97"/>
      <c r="E763" s="97"/>
      <c r="F763" s="97"/>
      <c r="G763" s="97"/>
      <c r="H763" s="97"/>
      <c r="I763" s="97"/>
      <c r="J763" s="97"/>
      <c r="K763" s="97"/>
      <c r="L763" s="97"/>
      <c r="N763" s="97"/>
      <c r="O763" s="76"/>
      <c r="R763" s="97"/>
      <c r="S763" s="97"/>
      <c r="T763" s="97"/>
      <c r="U763" s="97"/>
      <c r="V763" s="97"/>
      <c r="W763" s="97"/>
      <c r="AF763"/>
      <c r="AG763"/>
      <c r="AH763"/>
    </row>
    <row r="764" spans="1:34" x14ac:dyDescent="0.25">
      <c r="A764" s="97"/>
      <c r="B764" s="97"/>
      <c r="C764" s="97"/>
      <c r="D764" s="97"/>
      <c r="E764" s="97"/>
      <c r="F764" s="97"/>
      <c r="G764" s="97"/>
      <c r="H764" s="97"/>
      <c r="I764" s="97"/>
      <c r="J764" s="97"/>
      <c r="K764" s="97"/>
      <c r="L764" s="97"/>
      <c r="N764" s="97"/>
      <c r="O764" s="76"/>
      <c r="R764" s="97"/>
      <c r="S764" s="97"/>
      <c r="T764" s="97"/>
      <c r="U764" s="97"/>
      <c r="V764" s="97"/>
      <c r="W764" s="97"/>
      <c r="AF764"/>
      <c r="AG764"/>
      <c r="AH764"/>
    </row>
    <row r="765" spans="1:34" x14ac:dyDescent="0.25">
      <c r="A765" s="97"/>
      <c r="B765" s="97"/>
      <c r="C765" s="97"/>
      <c r="D765" s="97"/>
      <c r="E765" s="97"/>
      <c r="F765" s="97"/>
      <c r="G765" s="97"/>
      <c r="H765" s="97"/>
      <c r="I765" s="97"/>
      <c r="J765" s="97"/>
      <c r="K765" s="97"/>
      <c r="L765" s="97"/>
      <c r="N765" s="97"/>
      <c r="O765" s="76"/>
      <c r="R765" s="97"/>
      <c r="S765" s="97"/>
      <c r="T765" s="97"/>
      <c r="U765" s="97"/>
      <c r="V765" s="97"/>
      <c r="W765" s="97"/>
      <c r="AF765"/>
      <c r="AG765"/>
      <c r="AH765"/>
    </row>
    <row r="766" spans="1:34" x14ac:dyDescent="0.25">
      <c r="A766" s="97"/>
      <c r="B766" s="97"/>
      <c r="C766" s="97"/>
      <c r="D766" s="97"/>
      <c r="E766" s="97"/>
      <c r="F766" s="97"/>
      <c r="G766" s="97"/>
      <c r="H766" s="97"/>
      <c r="I766" s="97"/>
      <c r="J766" s="97"/>
      <c r="K766" s="97"/>
      <c r="L766" s="97"/>
      <c r="N766" s="97"/>
      <c r="O766" s="76"/>
      <c r="R766" s="97"/>
      <c r="S766" s="97"/>
      <c r="T766" s="97"/>
      <c r="U766" s="97"/>
      <c r="V766" s="97"/>
      <c r="W766" s="97"/>
      <c r="AF766"/>
      <c r="AG766"/>
      <c r="AH766"/>
    </row>
    <row r="767" spans="1:34" x14ac:dyDescent="0.25">
      <c r="A767" s="97"/>
      <c r="B767" s="97"/>
      <c r="C767" s="97"/>
      <c r="D767" s="97"/>
      <c r="E767" s="97"/>
      <c r="F767" s="97"/>
      <c r="G767" s="97"/>
      <c r="H767" s="97"/>
      <c r="I767" s="97"/>
      <c r="J767" s="97"/>
      <c r="K767" s="97"/>
      <c r="L767" s="97"/>
      <c r="N767" s="97"/>
      <c r="O767" s="76"/>
      <c r="R767" s="97"/>
      <c r="S767" s="97"/>
      <c r="T767" s="97"/>
      <c r="U767" s="97"/>
      <c r="V767" s="97"/>
      <c r="W767" s="97"/>
      <c r="AF767"/>
      <c r="AG767"/>
      <c r="AH767"/>
    </row>
    <row r="768" spans="1:34" x14ac:dyDescent="0.25">
      <c r="A768" s="97"/>
      <c r="B768" s="97"/>
      <c r="C768" s="97"/>
      <c r="D768" s="97"/>
      <c r="E768" s="97"/>
      <c r="F768" s="97"/>
      <c r="G768" s="97"/>
      <c r="H768" s="97"/>
      <c r="I768" s="97"/>
      <c r="J768" s="97"/>
      <c r="K768" s="97"/>
      <c r="L768" s="97"/>
      <c r="N768" s="97"/>
      <c r="O768" s="76"/>
      <c r="R768" s="97"/>
      <c r="S768" s="97"/>
      <c r="T768" s="97"/>
      <c r="U768" s="97"/>
      <c r="V768" s="97"/>
      <c r="W768" s="97"/>
      <c r="AF768"/>
      <c r="AG768"/>
      <c r="AH768"/>
    </row>
    <row r="769" spans="1:34" x14ac:dyDescent="0.25">
      <c r="A769" s="97"/>
      <c r="B769" s="97"/>
      <c r="C769" s="97"/>
      <c r="D769" s="97"/>
      <c r="E769" s="97"/>
      <c r="F769" s="97"/>
      <c r="G769" s="97"/>
      <c r="H769" s="97"/>
      <c r="I769" s="97"/>
      <c r="J769" s="97"/>
      <c r="K769" s="97"/>
      <c r="L769" s="97"/>
      <c r="N769" s="97"/>
      <c r="O769" s="76"/>
      <c r="R769" s="97"/>
      <c r="S769" s="97"/>
      <c r="T769" s="97"/>
      <c r="U769" s="97"/>
      <c r="V769" s="97"/>
      <c r="W769" s="97"/>
      <c r="AF769"/>
      <c r="AG769"/>
      <c r="AH769"/>
    </row>
    <row r="770" spans="1:34" x14ac:dyDescent="0.25">
      <c r="A770" s="97"/>
      <c r="B770" s="97"/>
      <c r="C770" s="97"/>
      <c r="D770" s="97"/>
      <c r="E770" s="97"/>
      <c r="F770" s="97"/>
      <c r="G770" s="97"/>
      <c r="H770" s="97"/>
      <c r="I770" s="97"/>
      <c r="J770" s="97"/>
      <c r="K770" s="97"/>
      <c r="L770" s="97"/>
      <c r="N770" s="97"/>
      <c r="O770" s="76"/>
      <c r="R770" s="97"/>
      <c r="S770" s="97"/>
      <c r="T770" s="97"/>
      <c r="U770" s="97"/>
      <c r="V770" s="97"/>
      <c r="W770" s="97"/>
      <c r="AF770"/>
      <c r="AG770"/>
      <c r="AH770"/>
    </row>
    <row r="771" spans="1:34" x14ac:dyDescent="0.25">
      <c r="A771" s="97"/>
      <c r="B771" s="97"/>
      <c r="C771" s="97"/>
      <c r="D771" s="97"/>
      <c r="E771" s="97"/>
      <c r="F771" s="97"/>
      <c r="G771" s="97"/>
      <c r="H771" s="97"/>
      <c r="I771" s="97"/>
      <c r="J771" s="97"/>
      <c r="K771" s="97"/>
      <c r="L771" s="97"/>
      <c r="N771" s="97"/>
      <c r="O771" s="76"/>
      <c r="R771" s="97"/>
      <c r="S771" s="97"/>
      <c r="T771" s="97"/>
      <c r="U771" s="97"/>
      <c r="V771" s="97"/>
      <c r="W771" s="97"/>
      <c r="AF771"/>
      <c r="AG771"/>
      <c r="AH771"/>
    </row>
    <row r="772" spans="1:34" x14ac:dyDescent="0.25">
      <c r="A772" s="97"/>
      <c r="B772" s="97"/>
      <c r="C772" s="97"/>
      <c r="D772" s="97"/>
      <c r="E772" s="97"/>
      <c r="F772" s="97"/>
      <c r="G772" s="97"/>
      <c r="H772" s="97"/>
      <c r="I772" s="97"/>
      <c r="J772" s="97"/>
      <c r="K772" s="97"/>
      <c r="L772" s="97"/>
      <c r="N772" s="97"/>
      <c r="O772" s="76"/>
      <c r="R772" s="97"/>
      <c r="S772" s="97"/>
      <c r="T772" s="97"/>
      <c r="U772" s="97"/>
      <c r="V772" s="97"/>
      <c r="W772" s="97"/>
      <c r="AF772"/>
      <c r="AG772"/>
      <c r="AH772"/>
    </row>
    <row r="773" spans="1:34" x14ac:dyDescent="0.25">
      <c r="A773" s="97"/>
      <c r="B773" s="97"/>
      <c r="C773" s="97"/>
      <c r="D773" s="97"/>
      <c r="E773" s="97"/>
      <c r="F773" s="97"/>
      <c r="G773" s="97"/>
      <c r="H773" s="97"/>
      <c r="I773" s="97"/>
      <c r="J773" s="97"/>
      <c r="K773" s="97"/>
      <c r="L773" s="97"/>
      <c r="N773" s="97"/>
      <c r="O773" s="76"/>
      <c r="R773" s="97"/>
      <c r="S773" s="97"/>
      <c r="T773" s="97"/>
      <c r="U773" s="97"/>
      <c r="V773" s="97"/>
      <c r="W773" s="97"/>
      <c r="AF773"/>
      <c r="AG773"/>
      <c r="AH773"/>
    </row>
    <row r="774" spans="1:34" x14ac:dyDescent="0.25">
      <c r="A774" s="97"/>
      <c r="B774" s="97"/>
      <c r="C774" s="97"/>
      <c r="D774" s="97"/>
      <c r="E774" s="97"/>
      <c r="F774" s="97"/>
      <c r="G774" s="97"/>
      <c r="H774" s="97"/>
      <c r="I774" s="97"/>
      <c r="J774" s="97"/>
      <c r="K774" s="97"/>
      <c r="L774" s="97"/>
      <c r="N774" s="97"/>
      <c r="O774" s="76"/>
      <c r="R774" s="97"/>
      <c r="S774" s="97"/>
      <c r="T774" s="97"/>
      <c r="U774" s="97"/>
      <c r="V774" s="97"/>
      <c r="W774" s="97"/>
      <c r="AF774"/>
      <c r="AG774"/>
      <c r="AH774"/>
    </row>
    <row r="775" spans="1:34" x14ac:dyDescent="0.25">
      <c r="A775" s="97"/>
      <c r="B775" s="97"/>
      <c r="C775" s="97"/>
      <c r="D775" s="97"/>
      <c r="E775" s="97"/>
      <c r="F775" s="97"/>
      <c r="G775" s="97"/>
      <c r="H775" s="97"/>
      <c r="I775" s="97"/>
      <c r="J775" s="97"/>
      <c r="K775" s="97"/>
      <c r="L775" s="97"/>
      <c r="N775" s="97"/>
      <c r="O775" s="76"/>
      <c r="R775" s="97"/>
      <c r="S775" s="97"/>
      <c r="T775" s="97"/>
      <c r="U775" s="97"/>
      <c r="V775" s="97"/>
      <c r="W775" s="97"/>
      <c r="AF775"/>
      <c r="AG775"/>
      <c r="AH775"/>
    </row>
    <row r="776" spans="1:34" x14ac:dyDescent="0.25">
      <c r="A776" s="97"/>
      <c r="B776" s="97"/>
      <c r="C776" s="97"/>
      <c r="D776" s="97"/>
      <c r="E776" s="97"/>
      <c r="F776" s="97"/>
      <c r="G776" s="97"/>
      <c r="H776" s="97"/>
      <c r="I776" s="97"/>
      <c r="J776" s="97"/>
      <c r="K776" s="97"/>
      <c r="L776" s="97"/>
      <c r="N776" s="97"/>
      <c r="O776" s="76"/>
      <c r="R776" s="97"/>
      <c r="S776" s="97"/>
      <c r="T776" s="97"/>
      <c r="U776" s="97"/>
      <c r="V776" s="97"/>
      <c r="W776" s="97"/>
      <c r="AF776"/>
      <c r="AG776"/>
      <c r="AH776"/>
    </row>
    <row r="777" spans="1:34" x14ac:dyDescent="0.25">
      <c r="A777" s="97"/>
      <c r="B777" s="97"/>
      <c r="C777" s="97"/>
      <c r="D777" s="97"/>
      <c r="E777" s="97"/>
      <c r="F777" s="97"/>
      <c r="G777" s="97"/>
      <c r="H777" s="97"/>
      <c r="I777" s="97"/>
      <c r="J777" s="97"/>
      <c r="K777" s="97"/>
      <c r="L777" s="97"/>
      <c r="N777" s="97"/>
      <c r="O777" s="76"/>
      <c r="R777" s="97"/>
      <c r="S777" s="97"/>
      <c r="T777" s="97"/>
      <c r="U777" s="97"/>
      <c r="V777" s="97"/>
      <c r="W777" s="97"/>
      <c r="AF777"/>
      <c r="AG777"/>
      <c r="AH777"/>
    </row>
    <row r="778" spans="1:34" x14ac:dyDescent="0.25">
      <c r="A778" s="97"/>
      <c r="B778" s="97"/>
      <c r="C778" s="97"/>
      <c r="D778" s="97"/>
      <c r="E778" s="97"/>
      <c r="F778" s="97"/>
      <c r="G778" s="97"/>
      <c r="H778" s="97"/>
      <c r="I778" s="97"/>
      <c r="J778" s="97"/>
      <c r="K778" s="97"/>
      <c r="L778" s="97"/>
      <c r="N778" s="97"/>
      <c r="O778" s="76"/>
      <c r="R778" s="97"/>
      <c r="S778" s="97"/>
      <c r="T778" s="97"/>
      <c r="U778" s="97"/>
      <c r="V778" s="97"/>
      <c r="W778" s="97"/>
      <c r="AF778"/>
      <c r="AG778"/>
      <c r="AH778"/>
    </row>
    <row r="779" spans="1:34" x14ac:dyDescent="0.25">
      <c r="A779" s="97"/>
      <c r="B779" s="97"/>
      <c r="C779" s="97"/>
      <c r="D779" s="97"/>
      <c r="E779" s="97"/>
      <c r="F779" s="97"/>
      <c r="G779" s="97"/>
      <c r="H779" s="97"/>
      <c r="I779" s="97"/>
      <c r="J779" s="97"/>
      <c r="K779" s="97"/>
      <c r="L779" s="97"/>
      <c r="N779" s="97"/>
      <c r="O779" s="76"/>
      <c r="R779" s="97"/>
      <c r="S779" s="97"/>
      <c r="T779" s="97"/>
      <c r="U779" s="97"/>
      <c r="V779" s="97"/>
      <c r="W779" s="97"/>
      <c r="AF779"/>
      <c r="AG779"/>
      <c r="AH779"/>
    </row>
    <row r="780" spans="1:34" x14ac:dyDescent="0.25">
      <c r="A780" s="97"/>
      <c r="B780" s="97"/>
      <c r="C780" s="97"/>
      <c r="D780" s="97"/>
      <c r="E780" s="97"/>
      <c r="F780" s="97"/>
      <c r="G780" s="97"/>
      <c r="H780" s="97"/>
      <c r="I780" s="97"/>
      <c r="J780" s="97"/>
      <c r="K780" s="97"/>
      <c r="L780" s="97"/>
      <c r="N780" s="97"/>
      <c r="O780" s="76"/>
      <c r="R780" s="97"/>
      <c r="S780" s="97"/>
      <c r="T780" s="97"/>
      <c r="U780" s="97"/>
      <c r="V780" s="97"/>
      <c r="W780" s="97"/>
      <c r="AF780"/>
      <c r="AG780"/>
      <c r="AH780"/>
    </row>
    <row r="781" spans="1:34" x14ac:dyDescent="0.25">
      <c r="A781" s="97"/>
      <c r="B781" s="97"/>
      <c r="C781" s="97"/>
      <c r="D781" s="97"/>
      <c r="E781" s="97"/>
      <c r="F781" s="97"/>
      <c r="G781" s="97"/>
      <c r="H781" s="97"/>
      <c r="I781" s="97"/>
      <c r="J781" s="97"/>
      <c r="K781" s="97"/>
      <c r="L781" s="97"/>
      <c r="N781" s="97"/>
      <c r="O781" s="76"/>
      <c r="R781" s="97"/>
      <c r="S781" s="97"/>
      <c r="T781" s="97"/>
      <c r="U781" s="97"/>
      <c r="V781" s="97"/>
      <c r="W781" s="97"/>
      <c r="AF781"/>
      <c r="AG781"/>
      <c r="AH781"/>
    </row>
    <row r="782" spans="1:34" x14ac:dyDescent="0.25">
      <c r="A782" s="97"/>
      <c r="B782" s="97"/>
      <c r="C782" s="97"/>
      <c r="D782" s="97"/>
      <c r="E782" s="97"/>
      <c r="F782" s="97"/>
      <c r="G782" s="97"/>
      <c r="H782" s="97"/>
      <c r="I782" s="97"/>
      <c r="J782" s="97"/>
      <c r="K782" s="97"/>
      <c r="L782" s="97"/>
      <c r="N782" s="97"/>
      <c r="O782" s="76"/>
      <c r="R782" s="97"/>
      <c r="S782" s="97"/>
      <c r="T782" s="97"/>
      <c r="U782" s="97"/>
      <c r="V782" s="97"/>
      <c r="W782" s="97"/>
      <c r="AF782"/>
      <c r="AG782"/>
      <c r="AH782"/>
    </row>
    <row r="783" spans="1:34" x14ac:dyDescent="0.25">
      <c r="A783" s="97"/>
      <c r="B783" s="97"/>
      <c r="C783" s="97"/>
      <c r="D783" s="97"/>
      <c r="E783" s="97"/>
      <c r="F783" s="97"/>
      <c r="G783" s="97"/>
      <c r="H783" s="97"/>
      <c r="I783" s="97"/>
      <c r="J783" s="97"/>
      <c r="K783" s="97"/>
      <c r="L783" s="97"/>
      <c r="N783" s="97"/>
      <c r="O783" s="76"/>
      <c r="R783" s="97"/>
      <c r="S783" s="97"/>
      <c r="T783" s="97"/>
      <c r="U783" s="97"/>
      <c r="V783" s="97"/>
      <c r="W783" s="97"/>
      <c r="AF783"/>
      <c r="AG783"/>
      <c r="AH783"/>
    </row>
    <row r="784" spans="1:34" x14ac:dyDescent="0.25">
      <c r="A784" s="97"/>
      <c r="B784" s="97"/>
      <c r="C784" s="97"/>
      <c r="D784" s="97"/>
      <c r="E784" s="97"/>
      <c r="F784" s="97"/>
      <c r="G784" s="97"/>
      <c r="H784" s="97"/>
      <c r="I784" s="97"/>
      <c r="J784" s="97"/>
      <c r="K784" s="97"/>
      <c r="L784" s="97"/>
      <c r="N784" s="97"/>
      <c r="O784" s="76"/>
      <c r="R784" s="97"/>
      <c r="S784" s="97"/>
      <c r="T784" s="97"/>
      <c r="U784" s="97"/>
      <c r="V784" s="97"/>
      <c r="W784" s="97"/>
      <c r="AF784"/>
      <c r="AG784"/>
      <c r="AH784"/>
    </row>
    <row r="785" spans="1:34" x14ac:dyDescent="0.25">
      <c r="A785" s="97"/>
      <c r="B785" s="97"/>
      <c r="C785" s="97"/>
      <c r="D785" s="97"/>
      <c r="E785" s="97"/>
      <c r="F785" s="97"/>
      <c r="G785" s="97"/>
      <c r="H785" s="97"/>
      <c r="I785" s="97"/>
      <c r="J785" s="97"/>
      <c r="K785" s="97"/>
      <c r="L785" s="97"/>
      <c r="N785" s="97"/>
      <c r="O785" s="76"/>
      <c r="R785" s="97"/>
      <c r="S785" s="97"/>
      <c r="T785" s="97"/>
      <c r="U785" s="97"/>
      <c r="V785" s="97"/>
      <c r="W785" s="97"/>
      <c r="AF785"/>
      <c r="AG785"/>
      <c r="AH785"/>
    </row>
    <row r="786" spans="1:34" x14ac:dyDescent="0.25">
      <c r="A786" s="97"/>
      <c r="B786" s="97"/>
      <c r="C786" s="97"/>
      <c r="D786" s="97"/>
      <c r="E786" s="97"/>
      <c r="F786" s="97"/>
      <c r="G786" s="97"/>
      <c r="H786" s="97"/>
      <c r="I786" s="97"/>
      <c r="J786" s="97"/>
      <c r="K786" s="97"/>
      <c r="L786" s="97"/>
      <c r="N786" s="97"/>
      <c r="O786" s="76"/>
      <c r="R786" s="97"/>
      <c r="S786" s="97"/>
      <c r="T786" s="97"/>
      <c r="U786" s="97"/>
      <c r="V786" s="97"/>
      <c r="W786" s="97"/>
      <c r="AF786"/>
      <c r="AG786"/>
      <c r="AH786"/>
    </row>
    <row r="787" spans="1:34" x14ac:dyDescent="0.25">
      <c r="A787" s="97"/>
      <c r="B787" s="97"/>
      <c r="C787" s="97"/>
      <c r="D787" s="97"/>
      <c r="E787" s="97"/>
      <c r="F787" s="97"/>
      <c r="G787" s="97"/>
      <c r="H787" s="97"/>
      <c r="I787" s="97"/>
      <c r="J787" s="97"/>
      <c r="K787" s="97"/>
      <c r="L787" s="97"/>
      <c r="N787" s="97"/>
      <c r="O787" s="76"/>
      <c r="R787" s="97"/>
      <c r="S787" s="97"/>
      <c r="T787" s="97"/>
      <c r="U787" s="97"/>
      <c r="V787" s="97"/>
      <c r="W787" s="97"/>
      <c r="AF787"/>
      <c r="AG787"/>
      <c r="AH787"/>
    </row>
    <row r="788" spans="1:34" x14ac:dyDescent="0.25">
      <c r="A788" s="97"/>
      <c r="B788" s="97"/>
      <c r="C788" s="97"/>
      <c r="D788" s="97"/>
      <c r="E788" s="97"/>
      <c r="F788" s="97"/>
      <c r="G788" s="97"/>
      <c r="H788" s="97"/>
      <c r="I788" s="97"/>
      <c r="J788" s="97"/>
      <c r="K788" s="97"/>
      <c r="L788" s="97"/>
      <c r="N788" s="97"/>
      <c r="O788" s="76"/>
      <c r="R788" s="97"/>
      <c r="S788" s="97"/>
      <c r="T788" s="97"/>
      <c r="U788" s="97"/>
      <c r="V788" s="97"/>
      <c r="W788" s="97"/>
      <c r="AF788"/>
      <c r="AG788"/>
      <c r="AH788"/>
    </row>
    <row r="789" spans="1:34" x14ac:dyDescent="0.25">
      <c r="A789" s="97"/>
      <c r="B789" s="97"/>
      <c r="C789" s="97"/>
      <c r="D789" s="97"/>
      <c r="E789" s="97"/>
      <c r="F789" s="97"/>
      <c r="G789" s="97"/>
      <c r="H789" s="97"/>
      <c r="I789" s="97"/>
      <c r="J789" s="97"/>
      <c r="K789" s="97"/>
      <c r="L789" s="97"/>
      <c r="N789" s="97"/>
      <c r="O789" s="76"/>
      <c r="R789" s="97"/>
      <c r="S789" s="97"/>
      <c r="T789" s="97"/>
      <c r="U789" s="97"/>
      <c r="V789" s="97"/>
      <c r="W789" s="97"/>
      <c r="AF789"/>
      <c r="AG789"/>
      <c r="AH789"/>
    </row>
    <row r="790" spans="1:34" x14ac:dyDescent="0.25">
      <c r="A790" s="97"/>
      <c r="B790" s="97"/>
      <c r="C790" s="97"/>
      <c r="D790" s="97"/>
      <c r="E790" s="97"/>
      <c r="F790" s="97"/>
      <c r="G790" s="97"/>
      <c r="H790" s="97"/>
      <c r="I790" s="97"/>
      <c r="J790" s="97"/>
      <c r="K790" s="97"/>
      <c r="L790" s="97"/>
      <c r="N790" s="97"/>
      <c r="O790" s="76"/>
      <c r="R790" s="97"/>
      <c r="S790" s="97"/>
      <c r="T790" s="97"/>
      <c r="U790" s="97"/>
      <c r="V790" s="97"/>
      <c r="W790" s="97"/>
      <c r="AF790"/>
      <c r="AG790"/>
      <c r="AH790"/>
    </row>
    <row r="791" spans="1:34" x14ac:dyDescent="0.25">
      <c r="A791" s="97"/>
      <c r="B791" s="97"/>
      <c r="C791" s="97"/>
      <c r="D791" s="97"/>
      <c r="E791" s="97"/>
      <c r="F791" s="97"/>
      <c r="G791" s="97"/>
      <c r="H791" s="97"/>
      <c r="I791" s="97"/>
      <c r="J791" s="97"/>
      <c r="K791" s="97"/>
      <c r="L791" s="97"/>
      <c r="N791" s="97"/>
      <c r="O791" s="76"/>
      <c r="R791" s="97"/>
      <c r="S791" s="97"/>
      <c r="T791" s="97"/>
      <c r="U791" s="97"/>
      <c r="V791" s="97"/>
      <c r="W791" s="97"/>
      <c r="AF791"/>
      <c r="AG791"/>
      <c r="AH791"/>
    </row>
    <row r="792" spans="1:34" x14ac:dyDescent="0.25">
      <c r="A792" s="97"/>
      <c r="B792" s="97"/>
      <c r="C792" s="97"/>
      <c r="D792" s="97"/>
      <c r="E792" s="97"/>
      <c r="F792" s="97"/>
      <c r="G792" s="97"/>
      <c r="H792" s="97"/>
      <c r="I792" s="97"/>
      <c r="J792" s="97"/>
      <c r="K792" s="97"/>
      <c r="L792" s="97"/>
      <c r="N792" s="97"/>
      <c r="O792" s="76"/>
      <c r="R792" s="97"/>
      <c r="S792" s="97"/>
      <c r="T792" s="97"/>
      <c r="U792" s="97"/>
      <c r="V792" s="97"/>
      <c r="W792" s="97"/>
      <c r="AF792"/>
      <c r="AG792"/>
      <c r="AH792"/>
    </row>
    <row r="793" spans="1:34" x14ac:dyDescent="0.25">
      <c r="A793" s="97"/>
      <c r="B793" s="97"/>
      <c r="C793" s="97"/>
      <c r="D793" s="97"/>
      <c r="E793" s="97"/>
      <c r="F793" s="97"/>
      <c r="G793" s="97"/>
      <c r="H793" s="97"/>
      <c r="I793" s="97"/>
      <c r="J793" s="97"/>
      <c r="K793" s="97"/>
      <c r="L793" s="97"/>
      <c r="N793" s="97"/>
      <c r="O793" s="76"/>
      <c r="R793" s="97"/>
      <c r="S793" s="97"/>
      <c r="T793" s="97"/>
      <c r="U793" s="97"/>
      <c r="V793" s="97"/>
      <c r="W793" s="97"/>
      <c r="AF793"/>
      <c r="AG793"/>
      <c r="AH793"/>
    </row>
    <row r="794" spans="1:34" x14ac:dyDescent="0.25">
      <c r="A794" s="97"/>
      <c r="B794" s="97"/>
      <c r="C794" s="97"/>
      <c r="D794" s="97"/>
      <c r="E794" s="97"/>
      <c r="F794" s="97"/>
      <c r="G794" s="97"/>
      <c r="H794" s="97"/>
      <c r="I794" s="97"/>
      <c r="J794" s="97"/>
      <c r="K794" s="97"/>
      <c r="L794" s="97"/>
      <c r="N794" s="97"/>
      <c r="O794" s="76"/>
      <c r="R794" s="97"/>
      <c r="S794" s="97"/>
      <c r="T794" s="97"/>
      <c r="U794" s="97"/>
      <c r="V794" s="97"/>
      <c r="W794" s="97"/>
      <c r="AF794"/>
      <c r="AG794"/>
      <c r="AH794"/>
    </row>
    <row r="795" spans="1:34" x14ac:dyDescent="0.25">
      <c r="A795" s="97"/>
      <c r="B795" s="97"/>
      <c r="C795" s="97"/>
      <c r="D795" s="97"/>
      <c r="E795" s="97"/>
      <c r="F795" s="97"/>
      <c r="G795" s="97"/>
      <c r="H795" s="97"/>
      <c r="I795" s="97"/>
      <c r="J795" s="97"/>
      <c r="K795" s="97"/>
      <c r="L795" s="97"/>
      <c r="N795" s="97"/>
      <c r="O795" s="76"/>
      <c r="R795" s="97"/>
      <c r="S795" s="97"/>
      <c r="T795" s="97"/>
      <c r="U795" s="97"/>
      <c r="V795" s="97"/>
      <c r="W795" s="97"/>
      <c r="AF795"/>
      <c r="AG795"/>
      <c r="AH795"/>
    </row>
    <row r="796" spans="1:34" x14ac:dyDescent="0.25">
      <c r="A796" s="97"/>
      <c r="B796" s="97"/>
      <c r="C796" s="97"/>
      <c r="D796" s="97"/>
      <c r="E796" s="97"/>
      <c r="F796" s="97"/>
      <c r="G796" s="97"/>
      <c r="H796" s="97"/>
      <c r="I796" s="97"/>
      <c r="J796" s="97"/>
      <c r="K796" s="97"/>
      <c r="L796" s="97"/>
      <c r="N796" s="97"/>
      <c r="O796" s="76"/>
      <c r="R796" s="97"/>
      <c r="S796" s="97"/>
      <c r="T796" s="97"/>
      <c r="U796" s="97"/>
      <c r="V796" s="97"/>
      <c r="W796" s="97"/>
      <c r="AF796"/>
      <c r="AG796"/>
      <c r="AH796"/>
    </row>
    <row r="797" spans="1:34" x14ac:dyDescent="0.25">
      <c r="A797" s="97"/>
      <c r="B797" s="97"/>
      <c r="C797" s="97"/>
      <c r="D797" s="97"/>
      <c r="E797" s="97"/>
      <c r="F797" s="97"/>
      <c r="G797" s="97"/>
      <c r="H797" s="97"/>
      <c r="I797" s="97"/>
      <c r="J797" s="97"/>
      <c r="K797" s="97"/>
      <c r="L797" s="97"/>
      <c r="N797" s="97"/>
      <c r="O797" s="76"/>
      <c r="R797" s="97"/>
      <c r="S797" s="97"/>
      <c r="T797" s="97"/>
      <c r="U797" s="97"/>
      <c r="V797" s="97"/>
      <c r="W797" s="97"/>
      <c r="AF797"/>
      <c r="AG797"/>
      <c r="AH797"/>
    </row>
    <row r="798" spans="1:34" x14ac:dyDescent="0.25">
      <c r="A798" s="97"/>
      <c r="B798" s="97"/>
      <c r="C798" s="97"/>
      <c r="D798" s="97"/>
      <c r="E798" s="97"/>
      <c r="F798" s="97"/>
      <c r="G798" s="97"/>
      <c r="H798" s="97"/>
      <c r="I798" s="97"/>
      <c r="J798" s="97"/>
      <c r="K798" s="97"/>
      <c r="L798" s="97"/>
      <c r="N798" s="97"/>
      <c r="O798" s="76"/>
      <c r="R798" s="97"/>
      <c r="S798" s="97"/>
      <c r="T798" s="97"/>
      <c r="U798" s="97"/>
      <c r="V798" s="97"/>
      <c r="W798" s="97"/>
      <c r="AF798"/>
      <c r="AG798"/>
      <c r="AH798"/>
    </row>
    <row r="799" spans="1:34" x14ac:dyDescent="0.25">
      <c r="A799" s="97"/>
      <c r="B799" s="97"/>
      <c r="C799" s="97"/>
      <c r="D799" s="97"/>
      <c r="E799" s="97"/>
      <c r="F799" s="97"/>
      <c r="G799" s="97"/>
      <c r="H799" s="97"/>
      <c r="I799" s="97"/>
      <c r="J799" s="97"/>
      <c r="K799" s="97"/>
      <c r="L799" s="97"/>
      <c r="N799" s="97"/>
      <c r="O799" s="76"/>
      <c r="R799" s="97"/>
      <c r="S799" s="97"/>
      <c r="T799" s="97"/>
      <c r="U799" s="97"/>
      <c r="V799" s="97"/>
      <c r="W799" s="97"/>
      <c r="AF799"/>
      <c r="AG799"/>
      <c r="AH799"/>
    </row>
    <row r="800" spans="1:34" x14ac:dyDescent="0.25">
      <c r="A800" s="97"/>
      <c r="B800" s="97"/>
      <c r="C800" s="97"/>
      <c r="D800" s="97"/>
      <c r="E800" s="97"/>
      <c r="F800" s="97"/>
      <c r="G800" s="97"/>
      <c r="H800" s="97"/>
      <c r="I800" s="97"/>
      <c r="J800" s="97"/>
      <c r="K800" s="97"/>
      <c r="L800" s="97"/>
      <c r="N800" s="97"/>
      <c r="O800" s="76"/>
      <c r="R800" s="97"/>
      <c r="S800" s="97"/>
      <c r="T800" s="97"/>
      <c r="U800" s="97"/>
      <c r="V800" s="97"/>
      <c r="W800" s="97"/>
      <c r="AF800"/>
      <c r="AG800"/>
      <c r="AH800"/>
    </row>
    <row r="801" spans="1:34" x14ac:dyDescent="0.25">
      <c r="A801" s="97"/>
      <c r="B801" s="97"/>
      <c r="C801" s="97"/>
      <c r="D801" s="97"/>
      <c r="E801" s="97"/>
      <c r="F801" s="97"/>
      <c r="G801" s="97"/>
      <c r="H801" s="97"/>
      <c r="I801" s="97"/>
      <c r="J801" s="97"/>
      <c r="K801" s="97"/>
      <c r="L801" s="97"/>
      <c r="N801" s="97"/>
      <c r="O801" s="76"/>
      <c r="R801" s="97"/>
      <c r="S801" s="97"/>
      <c r="T801" s="97"/>
      <c r="U801" s="97"/>
      <c r="V801" s="97"/>
      <c r="W801" s="97"/>
      <c r="AF801"/>
      <c r="AG801"/>
      <c r="AH801"/>
    </row>
    <row r="802" spans="1:34" x14ac:dyDescent="0.25">
      <c r="A802" s="97"/>
      <c r="B802" s="97"/>
      <c r="C802" s="97"/>
      <c r="D802" s="97"/>
      <c r="E802" s="97"/>
      <c r="F802" s="97"/>
      <c r="G802" s="97"/>
      <c r="H802" s="97"/>
      <c r="I802" s="97"/>
      <c r="J802" s="97"/>
      <c r="K802" s="97"/>
      <c r="L802" s="97"/>
      <c r="N802" s="97"/>
      <c r="O802" s="76"/>
      <c r="R802" s="97"/>
      <c r="S802" s="97"/>
      <c r="T802" s="97"/>
      <c r="U802" s="97"/>
      <c r="V802" s="97"/>
      <c r="W802" s="97"/>
      <c r="AF802"/>
      <c r="AG802"/>
      <c r="AH802"/>
    </row>
    <row r="803" spans="1:34" x14ac:dyDescent="0.25">
      <c r="A803" s="97"/>
      <c r="B803" s="97"/>
      <c r="C803" s="97"/>
      <c r="D803" s="97"/>
      <c r="E803" s="97"/>
      <c r="F803" s="97"/>
      <c r="G803" s="97"/>
      <c r="H803" s="97"/>
      <c r="I803" s="97"/>
      <c r="J803" s="97"/>
      <c r="K803" s="97"/>
      <c r="L803" s="97"/>
      <c r="N803" s="97"/>
      <c r="O803" s="76"/>
      <c r="R803" s="97"/>
      <c r="S803" s="97"/>
      <c r="T803" s="97"/>
      <c r="U803" s="97"/>
      <c r="V803" s="97"/>
      <c r="W803" s="97"/>
      <c r="AF803"/>
      <c r="AG803"/>
      <c r="AH803"/>
    </row>
    <row r="804" spans="1:34" x14ac:dyDescent="0.25">
      <c r="A804" s="97"/>
      <c r="B804" s="97"/>
      <c r="C804" s="97"/>
      <c r="D804" s="97"/>
      <c r="E804" s="97"/>
      <c r="F804" s="97"/>
      <c r="G804" s="97"/>
      <c r="H804" s="97"/>
      <c r="I804" s="97"/>
      <c r="J804" s="97"/>
      <c r="K804" s="97"/>
      <c r="L804" s="97"/>
      <c r="N804" s="97"/>
      <c r="O804" s="76"/>
      <c r="R804" s="97"/>
      <c r="S804" s="97"/>
      <c r="T804" s="97"/>
      <c r="U804" s="97"/>
      <c r="V804" s="97"/>
      <c r="W804" s="97"/>
      <c r="AF804"/>
      <c r="AG804"/>
      <c r="AH804"/>
    </row>
    <row r="805" spans="1:34" x14ac:dyDescent="0.25">
      <c r="A805" s="97"/>
      <c r="B805" s="97"/>
      <c r="C805" s="97"/>
      <c r="D805" s="97"/>
      <c r="E805" s="97"/>
      <c r="F805" s="97"/>
      <c r="G805" s="97"/>
      <c r="H805" s="97"/>
      <c r="I805" s="97"/>
      <c r="J805" s="97"/>
      <c r="K805" s="97"/>
      <c r="L805" s="97"/>
      <c r="N805" s="97"/>
      <c r="O805" s="76"/>
      <c r="R805" s="97"/>
      <c r="S805" s="97"/>
      <c r="T805" s="97"/>
      <c r="U805" s="97"/>
      <c r="V805" s="97"/>
      <c r="W805" s="97"/>
      <c r="AF805"/>
      <c r="AG805"/>
      <c r="AH805"/>
    </row>
    <row r="806" spans="1:34" x14ac:dyDescent="0.25">
      <c r="A806" s="97"/>
      <c r="B806" s="97"/>
      <c r="C806" s="97"/>
      <c r="D806" s="97"/>
      <c r="E806" s="97"/>
      <c r="F806" s="97"/>
      <c r="G806" s="97"/>
      <c r="H806" s="97"/>
      <c r="I806" s="97"/>
      <c r="J806" s="97"/>
      <c r="K806" s="97"/>
      <c r="L806" s="97"/>
      <c r="N806" s="97"/>
      <c r="O806" s="76"/>
      <c r="R806" s="97"/>
      <c r="S806" s="97"/>
      <c r="T806" s="97"/>
      <c r="U806" s="97"/>
      <c r="V806" s="97"/>
      <c r="W806" s="97"/>
      <c r="AF806"/>
      <c r="AG806"/>
      <c r="AH806"/>
    </row>
    <row r="807" spans="1:34" x14ac:dyDescent="0.25">
      <c r="A807" s="97"/>
      <c r="B807" s="97"/>
      <c r="C807" s="97"/>
      <c r="D807" s="97"/>
      <c r="E807" s="97"/>
      <c r="F807" s="97"/>
      <c r="G807" s="97"/>
      <c r="H807" s="97"/>
      <c r="I807" s="97"/>
      <c r="J807" s="97"/>
      <c r="K807" s="97"/>
      <c r="L807" s="97"/>
      <c r="N807" s="97"/>
      <c r="O807" s="76"/>
      <c r="R807" s="97"/>
      <c r="S807" s="97"/>
      <c r="T807" s="97"/>
      <c r="U807" s="97"/>
      <c r="V807" s="97"/>
      <c r="W807" s="97"/>
      <c r="AF807"/>
      <c r="AG807"/>
      <c r="AH807"/>
    </row>
    <row r="808" spans="1:34" x14ac:dyDescent="0.25">
      <c r="A808" s="97"/>
      <c r="B808" s="97"/>
      <c r="C808" s="97"/>
      <c r="D808" s="97"/>
      <c r="E808" s="97"/>
      <c r="F808" s="97"/>
      <c r="G808" s="97"/>
      <c r="H808" s="97"/>
      <c r="I808" s="97"/>
      <c r="J808" s="97"/>
      <c r="K808" s="97"/>
      <c r="L808" s="97"/>
      <c r="N808" s="97"/>
      <c r="O808" s="76"/>
      <c r="R808" s="97"/>
      <c r="S808" s="97"/>
      <c r="T808" s="97"/>
      <c r="U808" s="97"/>
      <c r="V808" s="97"/>
      <c r="W808" s="97"/>
      <c r="AF808"/>
      <c r="AG808"/>
      <c r="AH808"/>
    </row>
    <row r="809" spans="1:34" x14ac:dyDescent="0.25">
      <c r="A809" s="97"/>
      <c r="B809" s="97"/>
      <c r="C809" s="97"/>
      <c r="D809" s="97"/>
      <c r="E809" s="97"/>
      <c r="F809" s="97"/>
      <c r="G809" s="97"/>
      <c r="H809" s="97"/>
      <c r="I809" s="97"/>
      <c r="J809" s="97"/>
      <c r="K809" s="97"/>
      <c r="L809" s="97"/>
      <c r="N809" s="97"/>
      <c r="O809" s="76"/>
      <c r="R809" s="97"/>
      <c r="S809" s="97"/>
      <c r="T809" s="97"/>
      <c r="U809" s="97"/>
      <c r="V809" s="97"/>
      <c r="W809" s="97"/>
      <c r="AF809"/>
      <c r="AG809"/>
      <c r="AH809"/>
    </row>
    <row r="810" spans="1:34" x14ac:dyDescent="0.25">
      <c r="A810" s="97"/>
      <c r="B810" s="97"/>
      <c r="C810" s="97"/>
      <c r="D810" s="97"/>
      <c r="E810" s="97"/>
      <c r="F810" s="97"/>
      <c r="G810" s="97"/>
      <c r="H810" s="97"/>
      <c r="I810" s="97"/>
      <c r="J810" s="97"/>
      <c r="K810" s="97"/>
      <c r="L810" s="97"/>
      <c r="N810" s="97"/>
      <c r="O810" s="76"/>
      <c r="R810" s="97"/>
      <c r="S810" s="97"/>
      <c r="T810" s="97"/>
      <c r="U810" s="97"/>
      <c r="V810" s="97"/>
      <c r="W810" s="97"/>
      <c r="AF810"/>
      <c r="AG810"/>
      <c r="AH810"/>
    </row>
    <row r="811" spans="1:34" x14ac:dyDescent="0.25">
      <c r="A811" s="97"/>
      <c r="B811" s="97"/>
      <c r="C811" s="97"/>
      <c r="D811" s="97"/>
      <c r="E811" s="97"/>
      <c r="F811" s="97"/>
      <c r="G811" s="97"/>
      <c r="H811" s="97"/>
      <c r="I811" s="97"/>
      <c r="J811" s="97"/>
      <c r="K811" s="97"/>
      <c r="L811" s="97"/>
      <c r="N811" s="97"/>
      <c r="O811" s="76"/>
      <c r="R811" s="97"/>
      <c r="S811" s="97"/>
      <c r="T811" s="97"/>
      <c r="U811" s="97"/>
      <c r="V811" s="97"/>
      <c r="W811" s="97"/>
      <c r="AF811"/>
      <c r="AG811"/>
      <c r="AH811"/>
    </row>
    <row r="812" spans="1:34" x14ac:dyDescent="0.25">
      <c r="A812" s="97"/>
      <c r="B812" s="97"/>
      <c r="C812" s="97"/>
      <c r="D812" s="97"/>
      <c r="E812" s="97"/>
      <c r="F812" s="97"/>
      <c r="G812" s="97"/>
      <c r="H812" s="97"/>
      <c r="I812" s="97"/>
      <c r="J812" s="97"/>
      <c r="K812" s="97"/>
      <c r="L812" s="97"/>
      <c r="N812" s="97"/>
      <c r="O812" s="76"/>
      <c r="R812" s="97"/>
      <c r="S812" s="97"/>
      <c r="T812" s="97"/>
      <c r="U812" s="97"/>
      <c r="V812" s="97"/>
      <c r="W812" s="97"/>
      <c r="AF812"/>
      <c r="AG812"/>
      <c r="AH812"/>
    </row>
    <row r="813" spans="1:34" x14ac:dyDescent="0.25">
      <c r="A813" s="97"/>
      <c r="B813" s="97"/>
      <c r="C813" s="97"/>
      <c r="D813" s="97"/>
      <c r="E813" s="97"/>
      <c r="F813" s="97"/>
      <c r="G813" s="97"/>
      <c r="H813" s="97"/>
      <c r="I813" s="97"/>
      <c r="J813" s="97"/>
      <c r="K813" s="97"/>
      <c r="L813" s="97"/>
      <c r="N813" s="97"/>
      <c r="O813" s="76"/>
      <c r="R813" s="97"/>
      <c r="S813" s="97"/>
      <c r="T813" s="97"/>
      <c r="U813" s="97"/>
      <c r="V813" s="97"/>
      <c r="W813" s="97"/>
      <c r="AF813"/>
      <c r="AG813"/>
      <c r="AH813"/>
    </row>
    <row r="814" spans="1:34" x14ac:dyDescent="0.25">
      <c r="A814" s="97"/>
      <c r="B814" s="97"/>
      <c r="C814" s="97"/>
      <c r="D814" s="97"/>
      <c r="E814" s="97"/>
      <c r="F814" s="97"/>
      <c r="G814" s="97"/>
      <c r="H814" s="97"/>
      <c r="I814" s="97"/>
      <c r="J814" s="97"/>
      <c r="K814" s="97"/>
      <c r="L814" s="97"/>
      <c r="N814" s="97"/>
      <c r="O814" s="76"/>
      <c r="R814" s="97"/>
      <c r="S814" s="97"/>
      <c r="T814" s="97"/>
      <c r="U814" s="97"/>
      <c r="V814" s="97"/>
      <c r="W814" s="97"/>
      <c r="AF814"/>
      <c r="AG814"/>
      <c r="AH814"/>
    </row>
    <row r="815" spans="1:34" x14ac:dyDescent="0.25">
      <c r="A815" s="97"/>
      <c r="B815" s="97"/>
      <c r="C815" s="97"/>
      <c r="D815" s="97"/>
      <c r="E815" s="97"/>
      <c r="F815" s="97"/>
      <c r="G815" s="97"/>
      <c r="H815" s="97"/>
      <c r="I815" s="97"/>
      <c r="J815" s="97"/>
      <c r="K815" s="97"/>
      <c r="L815" s="97"/>
      <c r="N815" s="97"/>
      <c r="O815" s="76"/>
      <c r="R815" s="97"/>
      <c r="S815" s="97"/>
      <c r="T815" s="97"/>
      <c r="U815" s="97"/>
      <c r="V815" s="97"/>
      <c r="W815" s="97"/>
      <c r="AF815"/>
      <c r="AG815"/>
      <c r="AH815"/>
    </row>
    <row r="816" spans="1:34" x14ac:dyDescent="0.25">
      <c r="A816" s="97"/>
      <c r="B816" s="97"/>
      <c r="C816" s="97"/>
      <c r="D816" s="97"/>
      <c r="E816" s="97"/>
      <c r="F816" s="97"/>
      <c r="G816" s="97"/>
      <c r="H816" s="97"/>
      <c r="I816" s="97"/>
      <c r="J816" s="97"/>
      <c r="K816" s="97"/>
      <c r="L816" s="97"/>
      <c r="N816" s="97"/>
      <c r="O816" s="76"/>
      <c r="R816" s="97"/>
      <c r="S816" s="97"/>
      <c r="T816" s="97"/>
      <c r="U816" s="97"/>
      <c r="V816" s="97"/>
      <c r="W816" s="97"/>
      <c r="AF816"/>
      <c r="AG816"/>
      <c r="AH816"/>
    </row>
    <row r="817" spans="1:34" x14ac:dyDescent="0.25">
      <c r="A817" s="97"/>
      <c r="B817" s="97"/>
      <c r="C817" s="97"/>
      <c r="D817" s="97"/>
      <c r="E817" s="97"/>
      <c r="F817" s="97"/>
      <c r="G817" s="97"/>
      <c r="H817" s="97"/>
      <c r="I817" s="97"/>
      <c r="J817" s="97"/>
      <c r="K817" s="97"/>
      <c r="L817" s="97"/>
      <c r="N817" s="97"/>
      <c r="O817" s="76"/>
      <c r="R817" s="97"/>
      <c r="S817" s="97"/>
      <c r="T817" s="97"/>
      <c r="U817" s="97"/>
      <c r="V817" s="97"/>
      <c r="W817" s="97"/>
      <c r="AF817"/>
      <c r="AG817"/>
      <c r="AH817"/>
    </row>
    <row r="818" spans="1:34" x14ac:dyDescent="0.25">
      <c r="A818" s="97"/>
      <c r="B818" s="97"/>
      <c r="C818" s="97"/>
      <c r="D818" s="97"/>
      <c r="E818" s="97"/>
      <c r="F818" s="97"/>
      <c r="G818" s="97"/>
      <c r="H818" s="97"/>
      <c r="I818" s="97"/>
      <c r="J818" s="97"/>
      <c r="K818" s="97"/>
      <c r="L818" s="97"/>
      <c r="N818" s="97"/>
      <c r="O818" s="76"/>
      <c r="R818" s="97"/>
      <c r="S818" s="97"/>
      <c r="T818" s="97"/>
      <c r="U818" s="97"/>
      <c r="V818" s="97"/>
      <c r="W818" s="97"/>
      <c r="AF818"/>
      <c r="AG818"/>
      <c r="AH818"/>
    </row>
    <row r="819" spans="1:34" x14ac:dyDescent="0.25">
      <c r="A819" s="97"/>
      <c r="B819" s="97"/>
      <c r="C819" s="97"/>
      <c r="D819" s="97"/>
      <c r="E819" s="97"/>
      <c r="F819" s="97"/>
      <c r="G819" s="97"/>
      <c r="H819" s="97"/>
      <c r="I819" s="97"/>
      <c r="J819" s="97"/>
      <c r="K819" s="97"/>
      <c r="L819" s="97"/>
      <c r="N819" s="97"/>
      <c r="O819" s="76"/>
      <c r="R819" s="97"/>
      <c r="S819" s="97"/>
      <c r="T819" s="97"/>
      <c r="U819" s="97"/>
      <c r="V819" s="97"/>
      <c r="W819" s="97"/>
      <c r="AF819"/>
      <c r="AG819"/>
      <c r="AH819"/>
    </row>
    <row r="820" spans="1:34" x14ac:dyDescent="0.25">
      <c r="A820" s="97"/>
      <c r="B820" s="97"/>
      <c r="C820" s="97"/>
      <c r="D820" s="97"/>
      <c r="E820" s="97"/>
      <c r="F820" s="97"/>
      <c r="G820" s="97"/>
      <c r="H820" s="97"/>
      <c r="I820" s="97"/>
      <c r="J820" s="97"/>
      <c r="K820" s="97"/>
      <c r="L820" s="97"/>
      <c r="N820" s="97"/>
      <c r="O820" s="76"/>
      <c r="R820" s="97"/>
      <c r="S820" s="97"/>
      <c r="T820" s="97"/>
      <c r="U820" s="97"/>
      <c r="V820" s="97"/>
      <c r="W820" s="97"/>
      <c r="AF820"/>
      <c r="AG820"/>
      <c r="AH820"/>
    </row>
    <row r="821" spans="1:34" x14ac:dyDescent="0.25">
      <c r="A821" s="97"/>
      <c r="B821" s="97"/>
      <c r="C821" s="97"/>
      <c r="D821" s="97"/>
      <c r="E821" s="97"/>
      <c r="F821" s="97"/>
      <c r="G821" s="97"/>
      <c r="H821" s="97"/>
      <c r="I821" s="97"/>
      <c r="J821" s="97"/>
      <c r="K821" s="97"/>
      <c r="L821" s="97"/>
      <c r="N821" s="97"/>
      <c r="O821" s="76"/>
      <c r="R821" s="97"/>
      <c r="S821" s="97"/>
      <c r="T821" s="97"/>
      <c r="U821" s="97"/>
      <c r="V821" s="97"/>
      <c r="W821" s="97"/>
      <c r="AF821"/>
      <c r="AG821"/>
      <c r="AH821"/>
    </row>
    <row r="822" spans="1:34" x14ac:dyDescent="0.25">
      <c r="A822" s="97"/>
      <c r="B822" s="97"/>
      <c r="C822" s="97"/>
      <c r="D822" s="97"/>
      <c r="E822" s="97"/>
      <c r="F822" s="97"/>
      <c r="G822" s="97"/>
      <c r="H822" s="97"/>
      <c r="I822" s="97"/>
      <c r="J822" s="97"/>
      <c r="K822" s="97"/>
      <c r="L822" s="97"/>
      <c r="N822" s="97"/>
      <c r="O822" s="76"/>
      <c r="R822" s="97"/>
      <c r="S822" s="97"/>
      <c r="T822" s="97"/>
      <c r="U822" s="97"/>
      <c r="V822" s="97"/>
      <c r="W822" s="97"/>
      <c r="AF822"/>
      <c r="AG822"/>
      <c r="AH822"/>
    </row>
    <row r="823" spans="1:34" x14ac:dyDescent="0.25">
      <c r="A823" s="97"/>
      <c r="B823" s="97"/>
      <c r="C823" s="97"/>
      <c r="D823" s="97"/>
      <c r="E823" s="97"/>
      <c r="F823" s="97"/>
      <c r="G823" s="97"/>
      <c r="H823" s="97"/>
      <c r="I823" s="97"/>
      <c r="J823" s="97"/>
      <c r="K823" s="97"/>
      <c r="L823" s="97"/>
      <c r="N823" s="97"/>
      <c r="O823" s="76"/>
      <c r="R823" s="97"/>
      <c r="S823" s="97"/>
      <c r="T823" s="97"/>
      <c r="U823" s="97"/>
      <c r="V823" s="97"/>
      <c r="W823" s="97"/>
      <c r="AF823"/>
      <c r="AG823"/>
      <c r="AH823"/>
    </row>
    <row r="824" spans="1:34" x14ac:dyDescent="0.25">
      <c r="A824" s="97"/>
      <c r="B824" s="97"/>
      <c r="C824" s="97"/>
      <c r="D824" s="97"/>
      <c r="E824" s="97"/>
      <c r="F824" s="97"/>
      <c r="G824" s="97"/>
      <c r="H824" s="97"/>
      <c r="I824" s="97"/>
      <c r="J824" s="97"/>
      <c r="K824" s="97"/>
      <c r="L824" s="97"/>
      <c r="N824" s="97"/>
      <c r="O824" s="76"/>
      <c r="R824" s="97"/>
      <c r="S824" s="97"/>
      <c r="T824" s="97"/>
      <c r="U824" s="97"/>
      <c r="V824" s="97"/>
      <c r="W824" s="97"/>
      <c r="AF824"/>
      <c r="AG824"/>
      <c r="AH824"/>
    </row>
    <row r="825" spans="1:34" x14ac:dyDescent="0.25">
      <c r="A825" s="97"/>
      <c r="B825" s="97"/>
      <c r="C825" s="97"/>
      <c r="D825" s="97"/>
      <c r="E825" s="97"/>
      <c r="F825" s="97"/>
      <c r="G825" s="97"/>
      <c r="H825" s="97"/>
      <c r="I825" s="97"/>
      <c r="J825" s="97"/>
      <c r="K825" s="97"/>
      <c r="L825" s="97"/>
      <c r="N825" s="97"/>
      <c r="O825" s="76"/>
      <c r="R825" s="97"/>
      <c r="S825" s="97"/>
      <c r="T825" s="97"/>
      <c r="U825" s="97"/>
      <c r="V825" s="97"/>
      <c r="W825" s="97"/>
      <c r="AF825"/>
      <c r="AG825"/>
      <c r="AH825"/>
    </row>
    <row r="826" spans="1:34" x14ac:dyDescent="0.25">
      <c r="A826" s="97"/>
      <c r="B826" s="97"/>
      <c r="C826" s="97"/>
      <c r="D826" s="97"/>
      <c r="E826" s="97"/>
      <c r="F826" s="97"/>
      <c r="G826" s="97"/>
      <c r="H826" s="97"/>
      <c r="I826" s="97"/>
      <c r="J826" s="97"/>
      <c r="K826" s="97"/>
      <c r="L826" s="97"/>
      <c r="N826" s="97"/>
      <c r="O826" s="76"/>
      <c r="R826" s="97"/>
      <c r="S826" s="97"/>
      <c r="T826" s="97"/>
      <c r="U826" s="97"/>
      <c r="V826" s="97"/>
      <c r="W826" s="97"/>
      <c r="AF826"/>
      <c r="AG826"/>
      <c r="AH826"/>
    </row>
    <row r="827" spans="1:34" x14ac:dyDescent="0.25">
      <c r="A827" s="97"/>
      <c r="B827" s="97"/>
      <c r="C827" s="97"/>
      <c r="D827" s="97"/>
      <c r="E827" s="97"/>
      <c r="F827" s="97"/>
      <c r="G827" s="97"/>
      <c r="H827" s="97"/>
      <c r="I827" s="97"/>
      <c r="J827" s="97"/>
      <c r="K827" s="97"/>
      <c r="L827" s="97"/>
      <c r="N827" s="97"/>
      <c r="O827" s="76"/>
      <c r="R827" s="97"/>
      <c r="S827" s="97"/>
      <c r="T827" s="97"/>
      <c r="U827" s="97"/>
      <c r="V827" s="97"/>
      <c r="W827" s="97"/>
      <c r="AF827"/>
      <c r="AG827"/>
      <c r="AH827"/>
    </row>
    <row r="828" spans="1:34" x14ac:dyDescent="0.25">
      <c r="A828" s="97"/>
      <c r="B828" s="97"/>
      <c r="C828" s="97"/>
      <c r="D828" s="97"/>
      <c r="E828" s="97"/>
      <c r="F828" s="97"/>
      <c r="G828" s="97"/>
      <c r="H828" s="97"/>
      <c r="I828" s="97"/>
      <c r="J828" s="97"/>
      <c r="K828" s="97"/>
      <c r="L828" s="97"/>
      <c r="N828" s="97"/>
      <c r="O828" s="76"/>
      <c r="R828" s="97"/>
      <c r="S828" s="97"/>
      <c r="T828" s="97"/>
      <c r="U828" s="97"/>
      <c r="V828" s="97"/>
      <c r="W828" s="97"/>
      <c r="AF828"/>
      <c r="AG828"/>
      <c r="AH828"/>
    </row>
    <row r="829" spans="1:34" x14ac:dyDescent="0.25">
      <c r="A829" s="97"/>
      <c r="B829" s="97"/>
      <c r="C829" s="97"/>
      <c r="D829" s="97"/>
      <c r="E829" s="97"/>
      <c r="F829" s="97"/>
      <c r="G829" s="97"/>
      <c r="H829" s="97"/>
      <c r="I829" s="97"/>
      <c r="J829" s="97"/>
      <c r="K829" s="97"/>
      <c r="L829" s="97"/>
      <c r="N829" s="97"/>
      <c r="O829" s="76"/>
      <c r="R829" s="97"/>
      <c r="S829" s="97"/>
      <c r="T829" s="97"/>
      <c r="U829" s="97"/>
      <c r="V829" s="97"/>
      <c r="W829" s="97"/>
      <c r="AF829"/>
      <c r="AG829"/>
      <c r="AH829"/>
    </row>
    <row r="830" spans="1:34" x14ac:dyDescent="0.25">
      <c r="A830" s="97"/>
      <c r="B830" s="97"/>
      <c r="C830" s="97"/>
      <c r="D830" s="97"/>
      <c r="E830" s="97"/>
      <c r="F830" s="97"/>
      <c r="G830" s="97"/>
      <c r="H830" s="97"/>
      <c r="I830" s="97"/>
      <c r="J830" s="97"/>
      <c r="K830" s="97"/>
      <c r="L830" s="97"/>
      <c r="N830" s="97"/>
      <c r="O830" s="76"/>
      <c r="R830" s="97"/>
      <c r="S830" s="97"/>
      <c r="T830" s="97"/>
      <c r="U830" s="97"/>
      <c r="V830" s="97"/>
      <c r="W830" s="97"/>
      <c r="AF830"/>
      <c r="AG830"/>
      <c r="AH830"/>
    </row>
    <row r="831" spans="1:34" x14ac:dyDescent="0.25">
      <c r="A831" s="97"/>
      <c r="B831" s="97"/>
      <c r="C831" s="97"/>
      <c r="D831" s="97"/>
      <c r="E831" s="97"/>
      <c r="F831" s="97"/>
      <c r="G831" s="97"/>
      <c r="H831" s="97"/>
      <c r="I831" s="97"/>
      <c r="J831" s="97"/>
      <c r="K831" s="97"/>
      <c r="L831" s="97"/>
      <c r="N831" s="97"/>
      <c r="O831" s="76"/>
      <c r="R831" s="97"/>
      <c r="S831" s="97"/>
      <c r="T831" s="97"/>
      <c r="U831" s="97"/>
      <c r="V831" s="97"/>
      <c r="W831" s="97"/>
      <c r="AF831"/>
      <c r="AG831"/>
      <c r="AH831"/>
    </row>
    <row r="832" spans="1:34" x14ac:dyDescent="0.25">
      <c r="A832" s="97"/>
      <c r="B832" s="97"/>
      <c r="C832" s="97"/>
      <c r="D832" s="97"/>
      <c r="E832" s="97"/>
      <c r="F832" s="97"/>
      <c r="G832" s="97"/>
      <c r="H832" s="97"/>
      <c r="I832" s="97"/>
      <c r="J832" s="97"/>
      <c r="K832" s="97"/>
      <c r="L832" s="97"/>
      <c r="N832" s="97"/>
      <c r="O832" s="76"/>
      <c r="R832" s="97"/>
      <c r="S832" s="97"/>
      <c r="T832" s="97"/>
      <c r="U832" s="97"/>
      <c r="V832" s="97"/>
      <c r="W832" s="97"/>
      <c r="AF832"/>
      <c r="AG832"/>
      <c r="AH832"/>
    </row>
    <row r="833" spans="1:34" x14ac:dyDescent="0.25">
      <c r="A833" s="97"/>
      <c r="B833" s="97"/>
      <c r="C833" s="97"/>
      <c r="D833" s="97"/>
      <c r="E833" s="97"/>
      <c r="F833" s="97"/>
      <c r="G833" s="97"/>
      <c r="H833" s="97"/>
      <c r="I833" s="97"/>
      <c r="J833" s="97"/>
      <c r="K833" s="97"/>
      <c r="L833" s="97"/>
      <c r="N833" s="97"/>
      <c r="O833" s="76"/>
      <c r="R833" s="97"/>
      <c r="S833" s="97"/>
      <c r="T833" s="97"/>
      <c r="U833" s="97"/>
      <c r="V833" s="97"/>
      <c r="W833" s="97"/>
      <c r="AF833"/>
      <c r="AG833"/>
      <c r="AH833"/>
    </row>
    <row r="834" spans="1:34" x14ac:dyDescent="0.25">
      <c r="A834" s="97"/>
      <c r="B834" s="97"/>
      <c r="C834" s="97"/>
      <c r="D834" s="97"/>
      <c r="E834" s="97"/>
      <c r="F834" s="97"/>
      <c r="G834" s="97"/>
      <c r="H834" s="97"/>
      <c r="I834" s="97"/>
      <c r="J834" s="97"/>
      <c r="K834" s="97"/>
      <c r="L834" s="97"/>
      <c r="N834" s="97"/>
      <c r="O834" s="76"/>
      <c r="R834" s="97"/>
      <c r="S834" s="97"/>
      <c r="T834" s="97"/>
      <c r="U834" s="97"/>
      <c r="V834" s="97"/>
      <c r="W834" s="97"/>
      <c r="AF834"/>
      <c r="AG834"/>
      <c r="AH834"/>
    </row>
    <row r="835" spans="1:34" x14ac:dyDescent="0.25">
      <c r="A835" s="97"/>
      <c r="B835" s="97"/>
      <c r="C835" s="97"/>
      <c r="D835" s="97"/>
      <c r="E835" s="97"/>
      <c r="F835" s="97"/>
      <c r="G835" s="97"/>
      <c r="H835" s="97"/>
      <c r="I835" s="97"/>
      <c r="J835" s="97"/>
      <c r="K835" s="97"/>
      <c r="L835" s="97"/>
      <c r="N835" s="97"/>
      <c r="O835" s="76"/>
      <c r="R835" s="97"/>
      <c r="S835" s="97"/>
      <c r="T835" s="97"/>
      <c r="U835" s="97"/>
      <c r="V835" s="97"/>
      <c r="W835" s="97"/>
      <c r="AF835"/>
      <c r="AG835"/>
      <c r="AH835"/>
    </row>
    <row r="836" spans="1:34" x14ac:dyDescent="0.25">
      <c r="A836" s="97"/>
      <c r="B836" s="97"/>
      <c r="C836" s="97"/>
      <c r="D836" s="97"/>
      <c r="E836" s="97"/>
      <c r="F836" s="97"/>
      <c r="G836" s="97"/>
      <c r="H836" s="97"/>
      <c r="I836" s="97"/>
      <c r="J836" s="97"/>
      <c r="K836" s="97"/>
      <c r="L836" s="97"/>
      <c r="N836" s="97"/>
      <c r="O836" s="76"/>
      <c r="R836" s="97"/>
      <c r="S836" s="97"/>
      <c r="T836" s="97"/>
      <c r="U836" s="97"/>
      <c r="V836" s="97"/>
      <c r="W836" s="97"/>
      <c r="AF836"/>
      <c r="AG836"/>
      <c r="AH836"/>
    </row>
    <row r="837" spans="1:34" x14ac:dyDescent="0.25">
      <c r="A837" s="97"/>
      <c r="B837" s="97"/>
      <c r="C837" s="97"/>
      <c r="D837" s="97"/>
      <c r="E837" s="97"/>
      <c r="F837" s="97"/>
      <c r="G837" s="97"/>
      <c r="H837" s="97"/>
      <c r="I837" s="97"/>
      <c r="J837" s="97"/>
      <c r="K837" s="97"/>
      <c r="L837" s="97"/>
      <c r="N837" s="97"/>
      <c r="O837" s="76"/>
      <c r="R837" s="97"/>
      <c r="S837" s="97"/>
      <c r="T837" s="97"/>
      <c r="U837" s="97"/>
      <c r="V837" s="97"/>
      <c r="W837" s="97"/>
      <c r="AF837"/>
      <c r="AG837"/>
      <c r="AH837"/>
    </row>
    <row r="838" spans="1:34" x14ac:dyDescent="0.25">
      <c r="A838" s="97"/>
      <c r="B838" s="97"/>
      <c r="C838" s="97"/>
      <c r="D838" s="97"/>
      <c r="E838" s="97"/>
      <c r="F838" s="97"/>
      <c r="G838" s="97"/>
      <c r="H838" s="97"/>
      <c r="I838" s="97"/>
      <c r="J838" s="97"/>
      <c r="K838" s="97"/>
      <c r="L838" s="97"/>
      <c r="N838" s="97"/>
      <c r="O838" s="76"/>
      <c r="R838" s="97"/>
      <c r="S838" s="97"/>
      <c r="T838" s="97"/>
      <c r="U838" s="97"/>
      <c r="V838" s="97"/>
      <c r="W838" s="97"/>
      <c r="AF838"/>
      <c r="AG838"/>
      <c r="AH838"/>
    </row>
    <row r="839" spans="1:34" x14ac:dyDescent="0.25">
      <c r="A839" s="97"/>
      <c r="B839" s="97"/>
      <c r="C839" s="97"/>
      <c r="D839" s="97"/>
      <c r="E839" s="97"/>
      <c r="F839" s="97"/>
      <c r="G839" s="97"/>
      <c r="H839" s="97"/>
      <c r="I839" s="97"/>
      <c r="J839" s="97"/>
      <c r="K839" s="97"/>
      <c r="L839" s="97"/>
      <c r="N839" s="97"/>
      <c r="O839" s="76"/>
      <c r="R839" s="97"/>
      <c r="S839" s="97"/>
      <c r="T839" s="97"/>
      <c r="U839" s="97"/>
      <c r="V839" s="97"/>
      <c r="W839" s="97"/>
      <c r="AF839"/>
      <c r="AG839"/>
      <c r="AH839"/>
    </row>
    <row r="840" spans="1:34" x14ac:dyDescent="0.25">
      <c r="A840" s="97"/>
      <c r="B840" s="97"/>
      <c r="C840" s="97"/>
      <c r="D840" s="97"/>
      <c r="E840" s="97"/>
      <c r="F840" s="97"/>
      <c r="G840" s="97"/>
      <c r="H840" s="97"/>
      <c r="I840" s="97"/>
      <c r="J840" s="97"/>
      <c r="K840" s="97"/>
      <c r="L840" s="97"/>
      <c r="N840" s="97"/>
      <c r="O840" s="76"/>
      <c r="R840" s="97"/>
      <c r="S840" s="97"/>
      <c r="T840" s="97"/>
      <c r="U840" s="97"/>
      <c r="V840" s="97"/>
      <c r="W840" s="97"/>
      <c r="AF840"/>
      <c r="AG840"/>
      <c r="AH840"/>
    </row>
    <row r="841" spans="1:34" x14ac:dyDescent="0.25">
      <c r="A841" s="97"/>
      <c r="B841" s="97"/>
      <c r="C841" s="97"/>
      <c r="D841" s="97"/>
      <c r="E841" s="97"/>
      <c r="F841" s="97"/>
      <c r="G841" s="97"/>
      <c r="H841" s="97"/>
      <c r="I841" s="97"/>
      <c r="J841" s="97"/>
      <c r="K841" s="97"/>
      <c r="L841" s="97"/>
      <c r="N841" s="97"/>
      <c r="O841" s="76"/>
      <c r="R841" s="97"/>
      <c r="S841" s="97"/>
      <c r="T841" s="97"/>
      <c r="U841" s="97"/>
      <c r="V841" s="97"/>
      <c r="W841" s="97"/>
      <c r="AF841"/>
      <c r="AG841"/>
      <c r="AH841"/>
    </row>
    <row r="842" spans="1:34" x14ac:dyDescent="0.25">
      <c r="A842" s="97"/>
      <c r="B842" s="97"/>
      <c r="C842" s="97"/>
      <c r="D842" s="97"/>
      <c r="E842" s="97"/>
      <c r="F842" s="97"/>
      <c r="G842" s="97"/>
      <c r="H842" s="97"/>
      <c r="I842" s="97"/>
      <c r="J842" s="97"/>
      <c r="K842" s="97"/>
      <c r="L842" s="97"/>
      <c r="N842" s="97"/>
      <c r="O842" s="76"/>
      <c r="R842" s="97"/>
      <c r="S842" s="97"/>
      <c r="T842" s="97"/>
      <c r="U842" s="97"/>
      <c r="V842" s="97"/>
      <c r="W842" s="97"/>
      <c r="AF842"/>
      <c r="AG842"/>
      <c r="AH842"/>
    </row>
    <row r="843" spans="1:34" x14ac:dyDescent="0.25">
      <c r="A843" s="97"/>
      <c r="B843" s="97"/>
      <c r="C843" s="97"/>
      <c r="D843" s="97"/>
      <c r="E843" s="97"/>
      <c r="F843" s="97"/>
      <c r="G843" s="97"/>
      <c r="H843" s="97"/>
      <c r="I843" s="97"/>
      <c r="J843" s="97"/>
      <c r="K843" s="97"/>
      <c r="L843" s="97"/>
      <c r="N843" s="97"/>
      <c r="O843" s="76"/>
      <c r="R843" s="97"/>
      <c r="S843" s="97"/>
      <c r="T843" s="97"/>
      <c r="U843" s="97"/>
      <c r="V843" s="97"/>
      <c r="W843" s="97"/>
      <c r="AF843"/>
      <c r="AG843"/>
      <c r="AH843"/>
    </row>
    <row r="844" spans="1:34" x14ac:dyDescent="0.25">
      <c r="A844" s="97"/>
      <c r="B844" s="97"/>
      <c r="C844" s="97"/>
      <c r="D844" s="97"/>
      <c r="E844" s="97"/>
      <c r="F844" s="97"/>
      <c r="G844" s="97"/>
      <c r="H844" s="97"/>
      <c r="I844" s="97"/>
      <c r="J844" s="97"/>
      <c r="K844" s="97"/>
      <c r="L844" s="97"/>
      <c r="N844" s="97"/>
      <c r="O844" s="76"/>
      <c r="R844" s="97"/>
      <c r="S844" s="97"/>
      <c r="T844" s="97"/>
      <c r="U844" s="97"/>
      <c r="V844" s="97"/>
      <c r="W844" s="97"/>
      <c r="AF844"/>
      <c r="AG844"/>
      <c r="AH844"/>
    </row>
    <row r="845" spans="1:34" x14ac:dyDescent="0.25">
      <c r="A845" s="97"/>
      <c r="B845" s="97"/>
      <c r="C845" s="97"/>
      <c r="D845" s="97"/>
      <c r="E845" s="97"/>
      <c r="F845" s="97"/>
      <c r="G845" s="97"/>
      <c r="H845" s="97"/>
      <c r="I845" s="97"/>
      <c r="J845" s="97"/>
      <c r="K845" s="97"/>
      <c r="L845" s="97"/>
      <c r="N845" s="97"/>
      <c r="O845" s="76"/>
      <c r="R845" s="97"/>
      <c r="S845" s="97"/>
      <c r="T845" s="97"/>
      <c r="U845" s="97"/>
      <c r="V845" s="97"/>
      <c r="W845" s="97"/>
      <c r="AF845"/>
      <c r="AG845"/>
      <c r="AH845"/>
    </row>
    <row r="846" spans="1:34" x14ac:dyDescent="0.25">
      <c r="A846" s="97"/>
      <c r="B846" s="97"/>
      <c r="C846" s="97"/>
      <c r="D846" s="97"/>
      <c r="E846" s="97"/>
      <c r="F846" s="97"/>
      <c r="G846" s="97"/>
      <c r="H846" s="97"/>
      <c r="I846" s="97"/>
      <c r="J846" s="97"/>
      <c r="K846" s="97"/>
      <c r="L846" s="97"/>
      <c r="N846" s="97"/>
      <c r="O846" s="76"/>
      <c r="R846" s="97"/>
      <c r="S846" s="97"/>
      <c r="T846" s="97"/>
      <c r="U846" s="97"/>
      <c r="V846" s="97"/>
      <c r="W846" s="97"/>
      <c r="AF846"/>
      <c r="AG846"/>
      <c r="AH846"/>
    </row>
    <row r="847" spans="1:34" x14ac:dyDescent="0.25">
      <c r="A847" s="97"/>
      <c r="B847" s="97"/>
      <c r="C847" s="97"/>
      <c r="D847" s="97"/>
      <c r="E847" s="97"/>
      <c r="F847" s="97"/>
      <c r="G847" s="97"/>
      <c r="H847" s="97"/>
      <c r="I847" s="97"/>
      <c r="J847" s="97"/>
      <c r="K847" s="97"/>
      <c r="L847" s="97"/>
      <c r="N847" s="97"/>
      <c r="O847" s="76"/>
      <c r="R847" s="97"/>
      <c r="S847" s="97"/>
      <c r="T847" s="97"/>
      <c r="U847" s="97"/>
      <c r="V847" s="97"/>
      <c r="W847" s="97"/>
      <c r="AF847"/>
      <c r="AG847"/>
      <c r="AH847"/>
    </row>
    <row r="848" spans="1:34" x14ac:dyDescent="0.25">
      <c r="A848" s="97"/>
      <c r="B848" s="97"/>
      <c r="C848" s="97"/>
      <c r="D848" s="97"/>
      <c r="E848" s="97"/>
      <c r="F848" s="97"/>
      <c r="G848" s="97"/>
      <c r="H848" s="97"/>
      <c r="I848" s="97"/>
      <c r="J848" s="97"/>
      <c r="K848" s="97"/>
      <c r="L848" s="97"/>
      <c r="N848" s="97"/>
      <c r="O848" s="76"/>
      <c r="R848" s="97"/>
      <c r="S848" s="97"/>
      <c r="T848" s="97"/>
      <c r="U848" s="97"/>
      <c r="V848" s="97"/>
      <c r="W848" s="97"/>
      <c r="AF848"/>
      <c r="AG848"/>
      <c r="AH848"/>
    </row>
    <row r="849" spans="1:34" x14ac:dyDescent="0.25">
      <c r="A849" s="97"/>
      <c r="B849" s="97"/>
      <c r="C849" s="97"/>
      <c r="D849" s="97"/>
      <c r="E849" s="97"/>
      <c r="F849" s="97"/>
      <c r="G849" s="97"/>
      <c r="H849" s="97"/>
      <c r="I849" s="97"/>
      <c r="J849" s="97"/>
      <c r="K849" s="97"/>
      <c r="L849" s="97"/>
      <c r="N849" s="97"/>
      <c r="O849" s="76"/>
      <c r="R849" s="97"/>
      <c r="S849" s="97"/>
      <c r="T849" s="97"/>
      <c r="U849" s="97"/>
      <c r="V849" s="97"/>
      <c r="W849" s="97"/>
      <c r="AF849"/>
      <c r="AG849"/>
      <c r="AH849"/>
    </row>
    <row r="850" spans="1:34" x14ac:dyDescent="0.25">
      <c r="A850" s="97"/>
      <c r="B850" s="97"/>
      <c r="C850" s="97"/>
      <c r="D850" s="97"/>
      <c r="E850" s="97"/>
      <c r="F850" s="97"/>
      <c r="G850" s="97"/>
      <c r="H850" s="97"/>
      <c r="I850" s="97"/>
      <c r="J850" s="97"/>
      <c r="K850" s="97"/>
      <c r="L850" s="97"/>
      <c r="N850" s="97"/>
      <c r="O850" s="76"/>
      <c r="R850" s="97"/>
      <c r="S850" s="97"/>
      <c r="T850" s="97"/>
      <c r="U850" s="97"/>
      <c r="V850" s="97"/>
      <c r="W850" s="97"/>
      <c r="AF850"/>
      <c r="AG850"/>
      <c r="AH850"/>
    </row>
    <row r="851" spans="1:34" x14ac:dyDescent="0.25">
      <c r="A851" s="97"/>
      <c r="B851" s="97"/>
      <c r="C851" s="97"/>
      <c r="D851" s="97"/>
      <c r="E851" s="97"/>
      <c r="F851" s="97"/>
      <c r="G851" s="97"/>
      <c r="H851" s="97"/>
      <c r="I851" s="97"/>
      <c r="J851" s="97"/>
      <c r="K851" s="97"/>
      <c r="L851" s="97"/>
      <c r="N851" s="97"/>
      <c r="O851" s="76"/>
      <c r="R851" s="97"/>
      <c r="S851" s="97"/>
      <c r="T851" s="97"/>
      <c r="U851" s="97"/>
      <c r="V851" s="97"/>
      <c r="W851" s="97"/>
      <c r="AF851"/>
      <c r="AG851"/>
      <c r="AH851"/>
    </row>
    <row r="852" spans="1:34" x14ac:dyDescent="0.25">
      <c r="A852" s="97"/>
      <c r="B852" s="97"/>
      <c r="C852" s="97"/>
      <c r="D852" s="97"/>
      <c r="E852" s="97"/>
      <c r="F852" s="97"/>
      <c r="G852" s="97"/>
      <c r="H852" s="97"/>
      <c r="I852" s="97"/>
      <c r="J852" s="97"/>
      <c r="K852" s="97"/>
      <c r="L852" s="97"/>
      <c r="N852" s="97"/>
      <c r="O852" s="76"/>
      <c r="R852" s="97"/>
      <c r="S852" s="97"/>
      <c r="T852" s="97"/>
      <c r="U852" s="97"/>
      <c r="V852" s="97"/>
      <c r="W852" s="97"/>
      <c r="AF852"/>
      <c r="AG852"/>
      <c r="AH852"/>
    </row>
    <row r="853" spans="1:34" x14ac:dyDescent="0.25">
      <c r="A853" s="97"/>
      <c r="B853" s="97"/>
      <c r="C853" s="97"/>
      <c r="D853" s="97"/>
      <c r="E853" s="97"/>
      <c r="F853" s="97"/>
      <c r="G853" s="97"/>
      <c r="H853" s="97"/>
      <c r="I853" s="97"/>
      <c r="J853" s="97"/>
      <c r="K853" s="97"/>
      <c r="L853" s="97"/>
      <c r="N853" s="97"/>
      <c r="O853" s="76"/>
      <c r="R853" s="97"/>
      <c r="S853" s="97"/>
      <c r="T853" s="97"/>
      <c r="U853" s="97"/>
      <c r="V853" s="97"/>
      <c r="W853" s="97"/>
      <c r="AF853"/>
      <c r="AG853"/>
      <c r="AH853"/>
    </row>
    <row r="854" spans="1:34" x14ac:dyDescent="0.25">
      <c r="A854" s="97"/>
      <c r="B854" s="97"/>
      <c r="C854" s="97"/>
      <c r="D854" s="97"/>
      <c r="E854" s="97"/>
      <c r="F854" s="97"/>
      <c r="G854" s="97"/>
      <c r="H854" s="97"/>
      <c r="I854" s="97"/>
      <c r="J854" s="97"/>
      <c r="K854" s="97"/>
      <c r="L854" s="97"/>
      <c r="N854" s="97"/>
      <c r="O854" s="76"/>
      <c r="R854" s="97"/>
      <c r="S854" s="97"/>
      <c r="T854" s="97"/>
      <c r="U854" s="97"/>
      <c r="V854" s="97"/>
      <c r="W854" s="97"/>
      <c r="AF854"/>
      <c r="AG854"/>
      <c r="AH854"/>
    </row>
    <row r="855" spans="1:34" x14ac:dyDescent="0.25">
      <c r="A855" s="97"/>
      <c r="B855" s="97"/>
      <c r="C855" s="97"/>
      <c r="D855" s="97"/>
      <c r="E855" s="97"/>
      <c r="F855" s="97"/>
      <c r="G855" s="97"/>
      <c r="H855" s="97"/>
      <c r="I855" s="97"/>
      <c r="J855" s="97"/>
      <c r="K855" s="97"/>
      <c r="L855" s="97"/>
      <c r="N855" s="97"/>
      <c r="O855" s="76"/>
      <c r="R855" s="97"/>
      <c r="S855" s="97"/>
      <c r="T855" s="97"/>
      <c r="U855" s="97"/>
      <c r="V855" s="97"/>
      <c r="W855" s="97"/>
      <c r="AF855"/>
      <c r="AG855"/>
      <c r="AH855"/>
    </row>
    <row r="856" spans="1:34" x14ac:dyDescent="0.25">
      <c r="A856" s="97"/>
      <c r="B856" s="97"/>
      <c r="C856" s="97"/>
      <c r="D856" s="97"/>
      <c r="E856" s="97"/>
      <c r="F856" s="97"/>
      <c r="G856" s="97"/>
      <c r="H856" s="97"/>
      <c r="I856" s="97"/>
      <c r="J856" s="97"/>
      <c r="K856" s="97"/>
      <c r="L856" s="97"/>
      <c r="N856" s="97"/>
      <c r="O856" s="76"/>
      <c r="R856" s="97"/>
      <c r="S856" s="97"/>
      <c r="T856" s="97"/>
      <c r="U856" s="97"/>
      <c r="V856" s="97"/>
      <c r="W856" s="97"/>
      <c r="AF856"/>
      <c r="AG856"/>
      <c r="AH856"/>
    </row>
    <row r="857" spans="1:34" x14ac:dyDescent="0.25">
      <c r="A857" s="97"/>
      <c r="B857" s="97"/>
      <c r="C857" s="97"/>
      <c r="D857" s="97"/>
      <c r="E857" s="97"/>
      <c r="F857" s="97"/>
      <c r="G857" s="97"/>
      <c r="H857" s="97"/>
      <c r="I857" s="97"/>
      <c r="J857" s="97"/>
      <c r="K857" s="97"/>
      <c r="L857" s="97"/>
      <c r="N857" s="97"/>
      <c r="O857" s="76"/>
      <c r="R857" s="97"/>
      <c r="S857" s="97"/>
      <c r="T857" s="97"/>
      <c r="U857" s="97"/>
      <c r="V857" s="97"/>
      <c r="W857" s="97"/>
      <c r="AF857"/>
      <c r="AG857"/>
      <c r="AH857"/>
    </row>
    <row r="858" spans="1:34" x14ac:dyDescent="0.25">
      <c r="A858" s="97"/>
      <c r="B858" s="97"/>
      <c r="C858" s="97"/>
      <c r="D858" s="97"/>
      <c r="E858" s="97"/>
      <c r="F858" s="97"/>
      <c r="G858" s="97"/>
      <c r="H858" s="97"/>
      <c r="I858" s="97"/>
      <c r="J858" s="97"/>
      <c r="K858" s="97"/>
      <c r="L858" s="97"/>
      <c r="N858" s="97"/>
      <c r="O858" s="76"/>
      <c r="R858" s="97"/>
      <c r="S858" s="97"/>
      <c r="T858" s="97"/>
      <c r="U858" s="97"/>
      <c r="V858" s="97"/>
      <c r="W858" s="97"/>
      <c r="AF858"/>
      <c r="AG858"/>
      <c r="AH858"/>
    </row>
    <row r="859" spans="1:34" x14ac:dyDescent="0.25">
      <c r="A859" s="97"/>
      <c r="B859" s="97"/>
      <c r="C859" s="97"/>
      <c r="D859" s="97"/>
      <c r="E859" s="97"/>
      <c r="F859" s="97"/>
      <c r="G859" s="97"/>
      <c r="H859" s="97"/>
      <c r="I859" s="97"/>
      <c r="J859" s="97"/>
      <c r="K859" s="97"/>
      <c r="L859" s="97"/>
      <c r="N859" s="97"/>
      <c r="O859" s="76"/>
      <c r="R859" s="97"/>
      <c r="S859" s="97"/>
      <c r="T859" s="97"/>
      <c r="U859" s="97"/>
      <c r="V859" s="97"/>
      <c r="W859" s="97"/>
      <c r="AF859"/>
      <c r="AG859"/>
      <c r="AH859"/>
    </row>
    <row r="860" spans="1:34" x14ac:dyDescent="0.25">
      <c r="A860" s="97"/>
      <c r="B860" s="97"/>
      <c r="C860" s="97"/>
      <c r="D860" s="97"/>
      <c r="E860" s="97"/>
      <c r="F860" s="97"/>
      <c r="G860" s="97"/>
      <c r="H860" s="97"/>
      <c r="I860" s="97"/>
      <c r="J860" s="97"/>
      <c r="K860" s="97"/>
      <c r="L860" s="97"/>
      <c r="N860" s="97"/>
      <c r="O860" s="76"/>
      <c r="R860" s="97"/>
      <c r="S860" s="97"/>
      <c r="T860" s="97"/>
      <c r="U860" s="97"/>
      <c r="V860" s="97"/>
      <c r="W860" s="97"/>
      <c r="AF860"/>
      <c r="AG860"/>
      <c r="AH860"/>
    </row>
    <row r="861" spans="1:34" x14ac:dyDescent="0.25">
      <c r="A861" s="97"/>
      <c r="B861" s="97"/>
      <c r="C861" s="97"/>
      <c r="D861" s="97"/>
      <c r="E861" s="97"/>
      <c r="F861" s="97"/>
      <c r="G861" s="97"/>
      <c r="H861" s="97"/>
      <c r="I861" s="97"/>
      <c r="J861" s="97"/>
      <c r="K861" s="97"/>
      <c r="L861" s="97"/>
      <c r="N861" s="97"/>
      <c r="O861" s="76"/>
      <c r="R861" s="97"/>
      <c r="S861" s="97"/>
      <c r="T861" s="97"/>
      <c r="U861" s="97"/>
      <c r="V861" s="97"/>
      <c r="W861" s="97"/>
      <c r="AF861"/>
      <c r="AG861"/>
      <c r="AH861"/>
    </row>
    <row r="862" spans="1:34" x14ac:dyDescent="0.25">
      <c r="A862" s="97"/>
      <c r="B862" s="97"/>
      <c r="C862" s="97"/>
      <c r="D862" s="97"/>
      <c r="E862" s="97"/>
      <c r="F862" s="97"/>
      <c r="G862" s="97"/>
      <c r="H862" s="97"/>
      <c r="I862" s="97"/>
      <c r="J862" s="97"/>
      <c r="K862" s="97"/>
      <c r="L862" s="97"/>
      <c r="N862" s="97"/>
      <c r="O862" s="76"/>
      <c r="R862" s="97"/>
      <c r="S862" s="97"/>
      <c r="T862" s="97"/>
      <c r="U862" s="97"/>
      <c r="V862" s="97"/>
      <c r="W862" s="97"/>
      <c r="AF862"/>
      <c r="AG862"/>
      <c r="AH862"/>
    </row>
    <row r="863" spans="1:34" x14ac:dyDescent="0.25">
      <c r="A863" s="97"/>
      <c r="B863" s="97"/>
      <c r="C863" s="97"/>
      <c r="D863" s="97"/>
      <c r="E863" s="97"/>
      <c r="F863" s="97"/>
      <c r="G863" s="97"/>
      <c r="H863" s="97"/>
      <c r="I863" s="97"/>
      <c r="J863" s="97"/>
      <c r="K863" s="97"/>
      <c r="L863" s="97"/>
      <c r="N863" s="97"/>
      <c r="O863" s="76"/>
      <c r="R863" s="97"/>
      <c r="S863" s="97"/>
      <c r="T863" s="97"/>
      <c r="U863" s="97"/>
      <c r="V863" s="97"/>
      <c r="W863" s="97"/>
      <c r="AF863"/>
      <c r="AG863"/>
      <c r="AH863"/>
    </row>
    <row r="864" spans="1:34" x14ac:dyDescent="0.25">
      <c r="A864" s="97"/>
      <c r="B864" s="97"/>
      <c r="C864" s="97"/>
      <c r="D864" s="97"/>
      <c r="E864" s="97"/>
      <c r="F864" s="97"/>
      <c r="G864" s="97"/>
      <c r="H864" s="97"/>
      <c r="I864" s="97"/>
      <c r="J864" s="97"/>
      <c r="K864" s="97"/>
      <c r="L864" s="97"/>
      <c r="N864" s="97"/>
      <c r="O864" s="76"/>
      <c r="R864" s="97"/>
      <c r="S864" s="97"/>
      <c r="T864" s="97"/>
      <c r="U864" s="97"/>
      <c r="V864" s="97"/>
      <c r="W864" s="97"/>
      <c r="AF864"/>
      <c r="AG864"/>
      <c r="AH864"/>
    </row>
    <row r="865" spans="1:34" x14ac:dyDescent="0.25">
      <c r="A865" s="97"/>
      <c r="B865" s="97"/>
      <c r="C865" s="97"/>
      <c r="D865" s="97"/>
      <c r="E865" s="97"/>
      <c r="F865" s="97"/>
      <c r="G865" s="97"/>
      <c r="H865" s="97"/>
      <c r="I865" s="97"/>
      <c r="J865" s="97"/>
      <c r="K865" s="97"/>
      <c r="L865" s="97"/>
      <c r="N865" s="97"/>
      <c r="O865" s="76"/>
      <c r="R865" s="97"/>
      <c r="S865" s="97"/>
      <c r="T865" s="97"/>
      <c r="U865" s="97"/>
      <c r="V865" s="97"/>
      <c r="W865" s="97"/>
      <c r="AF865"/>
      <c r="AG865"/>
      <c r="AH865"/>
    </row>
    <row r="866" spans="1:34" x14ac:dyDescent="0.25">
      <c r="A866" s="97"/>
      <c r="B866" s="97"/>
      <c r="C866" s="97"/>
      <c r="D866" s="97"/>
      <c r="E866" s="97"/>
      <c r="F866" s="97"/>
      <c r="G866" s="97"/>
      <c r="H866" s="97"/>
      <c r="I866" s="97"/>
      <c r="J866" s="97"/>
      <c r="K866" s="97"/>
      <c r="L866" s="97"/>
      <c r="N866" s="97"/>
      <c r="O866" s="76"/>
      <c r="R866" s="97"/>
      <c r="S866" s="97"/>
      <c r="T866" s="97"/>
      <c r="U866" s="97"/>
      <c r="V866" s="97"/>
      <c r="W866" s="97"/>
      <c r="AF866"/>
      <c r="AG866"/>
      <c r="AH866"/>
    </row>
    <row r="867" spans="1:34" x14ac:dyDescent="0.25">
      <c r="A867" s="97"/>
      <c r="B867" s="97"/>
      <c r="C867" s="97"/>
      <c r="D867" s="97"/>
      <c r="E867" s="97"/>
      <c r="F867" s="97"/>
      <c r="G867" s="97"/>
      <c r="H867" s="97"/>
      <c r="I867" s="97"/>
      <c r="J867" s="97"/>
      <c r="K867" s="97"/>
      <c r="L867" s="97"/>
      <c r="N867" s="97"/>
      <c r="O867" s="76"/>
      <c r="R867" s="97"/>
      <c r="S867" s="97"/>
      <c r="T867" s="97"/>
      <c r="U867" s="97"/>
      <c r="V867" s="97"/>
      <c r="W867" s="97"/>
      <c r="AF867"/>
      <c r="AG867"/>
      <c r="AH867"/>
    </row>
    <row r="868" spans="1:34" x14ac:dyDescent="0.25">
      <c r="A868" s="97"/>
      <c r="B868" s="97"/>
      <c r="C868" s="97"/>
      <c r="D868" s="97"/>
      <c r="E868" s="97"/>
      <c r="F868" s="97"/>
      <c r="G868" s="97"/>
      <c r="H868" s="97"/>
      <c r="I868" s="97"/>
      <c r="J868" s="97"/>
      <c r="K868" s="97"/>
      <c r="L868" s="97"/>
      <c r="N868" s="97"/>
      <c r="O868" s="76"/>
      <c r="R868" s="97"/>
      <c r="S868" s="97"/>
      <c r="T868" s="97"/>
      <c r="U868" s="97"/>
      <c r="V868" s="97"/>
      <c r="W868" s="97"/>
      <c r="AF868"/>
      <c r="AG868"/>
      <c r="AH868"/>
    </row>
    <row r="869" spans="1:34" x14ac:dyDescent="0.25">
      <c r="A869" s="97"/>
      <c r="B869" s="97"/>
      <c r="C869" s="97"/>
      <c r="D869" s="97"/>
      <c r="E869" s="97"/>
      <c r="F869" s="97"/>
      <c r="G869" s="97"/>
      <c r="H869" s="97"/>
      <c r="I869" s="97"/>
      <c r="J869" s="97"/>
      <c r="K869" s="97"/>
      <c r="L869" s="97"/>
      <c r="N869" s="97"/>
      <c r="O869" s="76"/>
      <c r="R869" s="97"/>
      <c r="S869" s="97"/>
      <c r="T869" s="97"/>
      <c r="U869" s="97"/>
      <c r="V869" s="97"/>
      <c r="W869" s="97"/>
      <c r="AF869"/>
      <c r="AG869"/>
      <c r="AH869"/>
    </row>
    <row r="870" spans="1:34" x14ac:dyDescent="0.25">
      <c r="A870" s="97"/>
      <c r="B870" s="97"/>
      <c r="C870" s="97"/>
      <c r="D870" s="97"/>
      <c r="E870" s="97"/>
      <c r="F870" s="97"/>
      <c r="G870" s="97"/>
      <c r="H870" s="97"/>
      <c r="I870" s="97"/>
      <c r="J870" s="97"/>
      <c r="K870" s="97"/>
      <c r="L870" s="97"/>
      <c r="N870" s="97"/>
      <c r="O870" s="76"/>
      <c r="R870" s="97"/>
      <c r="S870" s="97"/>
      <c r="T870" s="97"/>
      <c r="U870" s="97"/>
      <c r="V870" s="97"/>
      <c r="W870" s="97"/>
      <c r="AF870"/>
      <c r="AG870"/>
      <c r="AH870"/>
    </row>
    <row r="871" spans="1:34" x14ac:dyDescent="0.25">
      <c r="A871" s="97"/>
      <c r="B871" s="97"/>
      <c r="C871" s="97"/>
      <c r="D871" s="97"/>
      <c r="E871" s="97"/>
      <c r="F871" s="97"/>
      <c r="G871" s="97"/>
      <c r="H871" s="97"/>
      <c r="I871" s="97"/>
      <c r="J871" s="97"/>
      <c r="K871" s="97"/>
      <c r="L871" s="97"/>
      <c r="N871" s="97"/>
      <c r="O871" s="76"/>
      <c r="R871" s="97"/>
      <c r="S871" s="97"/>
      <c r="T871" s="97"/>
      <c r="U871" s="97"/>
      <c r="V871" s="97"/>
      <c r="W871" s="97"/>
      <c r="AF871"/>
      <c r="AG871"/>
      <c r="AH871"/>
    </row>
    <row r="872" spans="1:34" x14ac:dyDescent="0.25">
      <c r="A872" s="97"/>
      <c r="B872" s="97"/>
      <c r="C872" s="97"/>
      <c r="D872" s="97"/>
      <c r="E872" s="97"/>
      <c r="F872" s="97"/>
      <c r="G872" s="97"/>
      <c r="H872" s="97"/>
      <c r="I872" s="97"/>
      <c r="J872" s="97"/>
      <c r="K872" s="97"/>
      <c r="L872" s="97"/>
      <c r="N872" s="97"/>
      <c r="O872" s="76"/>
      <c r="R872" s="97"/>
      <c r="S872" s="97"/>
      <c r="T872" s="97"/>
      <c r="U872" s="97"/>
      <c r="V872" s="97"/>
      <c r="W872" s="97"/>
      <c r="AF872"/>
      <c r="AG872"/>
      <c r="AH872"/>
    </row>
    <row r="873" spans="1:34" x14ac:dyDescent="0.25">
      <c r="A873" s="97"/>
      <c r="B873" s="97"/>
      <c r="C873" s="97"/>
      <c r="D873" s="97"/>
      <c r="E873" s="97"/>
      <c r="F873" s="97"/>
      <c r="G873" s="97"/>
      <c r="H873" s="97"/>
      <c r="I873" s="97"/>
      <c r="J873" s="97"/>
      <c r="K873" s="97"/>
      <c r="L873" s="97"/>
      <c r="N873" s="97"/>
      <c r="O873" s="76"/>
      <c r="R873" s="97"/>
      <c r="S873" s="97"/>
      <c r="T873" s="97"/>
      <c r="U873" s="97"/>
      <c r="V873" s="97"/>
      <c r="W873" s="97"/>
      <c r="AF873"/>
      <c r="AG873"/>
      <c r="AH873"/>
    </row>
    <row r="874" spans="1:34" x14ac:dyDescent="0.25">
      <c r="A874" s="97"/>
      <c r="B874" s="97"/>
      <c r="C874" s="97"/>
      <c r="D874" s="97"/>
      <c r="E874" s="97"/>
      <c r="F874" s="97"/>
      <c r="G874" s="97"/>
      <c r="H874" s="97"/>
      <c r="I874" s="97"/>
      <c r="J874" s="97"/>
      <c r="K874" s="97"/>
      <c r="L874" s="97"/>
      <c r="N874" s="97"/>
      <c r="O874" s="76"/>
      <c r="R874" s="97"/>
      <c r="S874" s="97"/>
      <c r="T874" s="97"/>
      <c r="U874" s="97"/>
      <c r="V874" s="97"/>
      <c r="W874" s="97"/>
      <c r="AF874"/>
      <c r="AG874"/>
      <c r="AH874"/>
    </row>
    <row r="875" spans="1:34" x14ac:dyDescent="0.25">
      <c r="A875" s="97"/>
      <c r="B875" s="97"/>
      <c r="C875" s="97"/>
      <c r="D875" s="97"/>
      <c r="E875" s="97"/>
      <c r="F875" s="97"/>
      <c r="G875" s="97"/>
      <c r="H875" s="97"/>
      <c r="I875" s="97"/>
      <c r="J875" s="97"/>
      <c r="K875" s="97"/>
      <c r="L875" s="97"/>
      <c r="N875" s="97"/>
      <c r="O875" s="76"/>
      <c r="R875" s="97"/>
      <c r="S875" s="97"/>
      <c r="T875" s="97"/>
      <c r="U875" s="97"/>
      <c r="V875" s="97"/>
      <c r="W875" s="97"/>
      <c r="AF875"/>
      <c r="AG875"/>
      <c r="AH875"/>
    </row>
    <row r="876" spans="1:34" x14ac:dyDescent="0.25">
      <c r="A876" s="97"/>
      <c r="B876" s="97"/>
      <c r="C876" s="97"/>
      <c r="D876" s="97"/>
      <c r="E876" s="97"/>
      <c r="F876" s="97"/>
      <c r="G876" s="97"/>
      <c r="H876" s="97"/>
      <c r="I876" s="97"/>
      <c r="J876" s="97"/>
      <c r="K876" s="97"/>
      <c r="L876" s="97"/>
      <c r="N876" s="97"/>
      <c r="O876" s="76"/>
      <c r="R876" s="97"/>
      <c r="S876" s="97"/>
      <c r="T876" s="97"/>
      <c r="U876" s="97"/>
      <c r="V876" s="97"/>
      <c r="W876" s="97"/>
      <c r="AF876"/>
      <c r="AG876"/>
      <c r="AH876"/>
    </row>
    <row r="877" spans="1:34" x14ac:dyDescent="0.25">
      <c r="A877" s="97"/>
      <c r="B877" s="97"/>
      <c r="C877" s="97"/>
      <c r="D877" s="97"/>
      <c r="E877" s="97"/>
      <c r="F877" s="97"/>
      <c r="G877" s="97"/>
      <c r="H877" s="97"/>
      <c r="I877" s="97"/>
      <c r="J877" s="97"/>
      <c r="K877" s="97"/>
      <c r="L877" s="97"/>
      <c r="N877" s="97"/>
      <c r="O877" s="76"/>
      <c r="R877" s="97"/>
      <c r="S877" s="97"/>
      <c r="T877" s="97"/>
      <c r="U877" s="97"/>
      <c r="V877" s="97"/>
      <c r="W877" s="97"/>
      <c r="AF877"/>
      <c r="AG877"/>
      <c r="AH877"/>
    </row>
    <row r="878" spans="1:34" x14ac:dyDescent="0.25">
      <c r="A878" s="97"/>
      <c r="B878" s="97"/>
      <c r="C878" s="97"/>
      <c r="D878" s="97"/>
      <c r="E878" s="97"/>
      <c r="F878" s="97"/>
      <c r="G878" s="97"/>
      <c r="H878" s="97"/>
      <c r="I878" s="97"/>
      <c r="J878" s="97"/>
      <c r="K878" s="97"/>
      <c r="L878" s="97"/>
      <c r="N878" s="97"/>
      <c r="O878" s="76"/>
      <c r="R878" s="97"/>
      <c r="S878" s="97"/>
      <c r="T878" s="97"/>
      <c r="U878" s="97"/>
      <c r="V878" s="97"/>
      <c r="W878" s="97"/>
      <c r="AF878"/>
      <c r="AG878"/>
      <c r="AH878"/>
    </row>
    <row r="879" spans="1:34" x14ac:dyDescent="0.25">
      <c r="A879" s="97"/>
      <c r="B879" s="97"/>
      <c r="C879" s="97"/>
      <c r="D879" s="97"/>
      <c r="E879" s="97"/>
      <c r="F879" s="97"/>
      <c r="G879" s="97"/>
      <c r="H879" s="97"/>
      <c r="I879" s="97"/>
      <c r="J879" s="97"/>
      <c r="K879" s="97"/>
      <c r="L879" s="97"/>
      <c r="N879" s="97"/>
      <c r="O879" s="76"/>
      <c r="R879" s="97"/>
      <c r="S879" s="97"/>
      <c r="T879" s="97"/>
      <c r="U879" s="97"/>
      <c r="V879" s="97"/>
      <c r="W879" s="97"/>
      <c r="AF879"/>
      <c r="AG879"/>
      <c r="AH879"/>
    </row>
    <row r="880" spans="1:34" x14ac:dyDescent="0.25">
      <c r="A880" s="97"/>
      <c r="B880" s="97"/>
      <c r="C880" s="97"/>
      <c r="D880" s="97"/>
      <c r="E880" s="97"/>
      <c r="F880" s="97"/>
      <c r="G880" s="97"/>
      <c r="H880" s="97"/>
      <c r="I880" s="97"/>
      <c r="J880" s="97"/>
      <c r="K880" s="97"/>
      <c r="L880" s="97"/>
      <c r="N880" s="97"/>
      <c r="O880" s="76"/>
      <c r="R880" s="97"/>
      <c r="S880" s="97"/>
      <c r="T880" s="97"/>
      <c r="U880" s="97"/>
      <c r="V880" s="97"/>
      <c r="W880" s="97"/>
      <c r="AF880"/>
      <c r="AG880"/>
      <c r="AH880"/>
    </row>
    <row r="881" spans="1:34" x14ac:dyDescent="0.25">
      <c r="A881" s="97"/>
      <c r="B881" s="97"/>
      <c r="C881" s="97"/>
      <c r="D881" s="97"/>
      <c r="E881" s="97"/>
      <c r="F881" s="97"/>
      <c r="G881" s="97"/>
      <c r="H881" s="97"/>
      <c r="I881" s="97"/>
      <c r="J881" s="97"/>
      <c r="K881" s="97"/>
      <c r="L881" s="97"/>
      <c r="N881" s="97"/>
      <c r="O881" s="76"/>
      <c r="R881" s="97"/>
      <c r="S881" s="97"/>
      <c r="T881" s="97"/>
      <c r="U881" s="97"/>
      <c r="V881" s="97"/>
      <c r="W881" s="97"/>
      <c r="AF881"/>
      <c r="AG881"/>
      <c r="AH881"/>
    </row>
    <row r="882" spans="1:34" x14ac:dyDescent="0.25">
      <c r="A882" s="97"/>
      <c r="B882" s="97"/>
      <c r="C882" s="97"/>
      <c r="D882" s="97"/>
      <c r="E882" s="97"/>
      <c r="F882" s="97"/>
      <c r="G882" s="97"/>
      <c r="H882" s="97"/>
      <c r="I882" s="97"/>
      <c r="J882" s="97"/>
      <c r="K882" s="97"/>
      <c r="L882" s="97"/>
      <c r="N882" s="97"/>
      <c r="O882" s="76"/>
      <c r="R882" s="97"/>
      <c r="S882" s="97"/>
      <c r="T882" s="97"/>
      <c r="U882" s="97"/>
      <c r="V882" s="97"/>
      <c r="W882" s="97"/>
      <c r="AF882"/>
      <c r="AG882"/>
      <c r="AH882"/>
    </row>
    <row r="883" spans="1:34" x14ac:dyDescent="0.25">
      <c r="A883" s="97"/>
      <c r="B883" s="97"/>
      <c r="C883" s="97"/>
      <c r="D883" s="97"/>
      <c r="E883" s="97"/>
      <c r="F883" s="97"/>
      <c r="G883" s="97"/>
      <c r="H883" s="97"/>
      <c r="I883" s="97"/>
      <c r="J883" s="97"/>
      <c r="K883" s="97"/>
      <c r="L883" s="97"/>
      <c r="N883" s="97"/>
      <c r="O883" s="76"/>
      <c r="R883" s="97"/>
      <c r="S883" s="97"/>
      <c r="T883" s="97"/>
      <c r="U883" s="97"/>
      <c r="V883" s="97"/>
      <c r="W883" s="97"/>
      <c r="AF883"/>
      <c r="AG883"/>
      <c r="AH883"/>
    </row>
    <row r="884" spans="1:34" x14ac:dyDescent="0.25">
      <c r="A884" s="97"/>
      <c r="B884" s="97"/>
      <c r="C884" s="97"/>
      <c r="D884" s="97"/>
      <c r="E884" s="97"/>
      <c r="F884" s="97"/>
      <c r="G884" s="97"/>
      <c r="H884" s="97"/>
      <c r="I884" s="97"/>
      <c r="J884" s="97"/>
      <c r="K884" s="97"/>
      <c r="L884" s="97"/>
      <c r="N884" s="97"/>
      <c r="O884" s="76"/>
      <c r="R884" s="97"/>
      <c r="S884" s="97"/>
      <c r="T884" s="97"/>
      <c r="U884" s="97"/>
      <c r="V884" s="97"/>
      <c r="W884" s="97"/>
      <c r="AF884"/>
      <c r="AG884"/>
      <c r="AH884"/>
    </row>
    <row r="885" spans="1:34" x14ac:dyDescent="0.25">
      <c r="A885" s="97"/>
      <c r="B885" s="97"/>
      <c r="C885" s="97"/>
      <c r="D885" s="97"/>
      <c r="E885" s="97"/>
      <c r="F885" s="97"/>
      <c r="G885" s="97"/>
      <c r="H885" s="97"/>
      <c r="I885" s="97"/>
      <c r="J885" s="97"/>
      <c r="K885" s="97"/>
      <c r="L885" s="97"/>
      <c r="N885" s="97"/>
      <c r="O885" s="76"/>
      <c r="R885" s="97"/>
      <c r="S885" s="97"/>
      <c r="T885" s="97"/>
      <c r="U885" s="97"/>
      <c r="V885" s="97"/>
      <c r="W885" s="97"/>
      <c r="AF885"/>
      <c r="AG885"/>
      <c r="AH885"/>
    </row>
    <row r="886" spans="1:34" x14ac:dyDescent="0.25">
      <c r="A886" s="97"/>
      <c r="B886" s="97"/>
      <c r="C886" s="97"/>
      <c r="D886" s="97"/>
      <c r="E886" s="97"/>
      <c r="F886" s="97"/>
      <c r="G886" s="97"/>
      <c r="H886" s="97"/>
      <c r="I886" s="97"/>
      <c r="J886" s="97"/>
      <c r="K886" s="97"/>
      <c r="L886" s="97"/>
      <c r="N886" s="97"/>
      <c r="O886" s="76"/>
      <c r="R886" s="97"/>
      <c r="S886" s="97"/>
      <c r="T886" s="97"/>
      <c r="U886" s="97"/>
      <c r="V886" s="97"/>
      <c r="W886" s="97"/>
      <c r="AF886"/>
      <c r="AG886"/>
      <c r="AH886"/>
    </row>
    <row r="887" spans="1:34" x14ac:dyDescent="0.25">
      <c r="A887" s="97"/>
      <c r="B887" s="97"/>
      <c r="C887" s="97"/>
      <c r="D887" s="97"/>
      <c r="E887" s="97"/>
      <c r="F887" s="97"/>
      <c r="G887" s="97"/>
      <c r="H887" s="97"/>
      <c r="I887" s="97"/>
      <c r="J887" s="97"/>
      <c r="K887" s="97"/>
      <c r="L887" s="97"/>
      <c r="N887" s="97"/>
      <c r="O887" s="76"/>
      <c r="R887" s="97"/>
      <c r="S887" s="97"/>
      <c r="T887" s="97"/>
      <c r="U887" s="97"/>
      <c r="V887" s="97"/>
      <c r="W887" s="97"/>
      <c r="AF887"/>
      <c r="AG887"/>
      <c r="AH887"/>
    </row>
    <row r="888" spans="1:34" x14ac:dyDescent="0.25">
      <c r="A888" s="97"/>
      <c r="B888" s="97"/>
      <c r="C888" s="97"/>
      <c r="D888" s="97"/>
      <c r="E888" s="97"/>
      <c r="F888" s="97"/>
      <c r="G888" s="97"/>
      <c r="H888" s="97"/>
      <c r="I888" s="97"/>
      <c r="J888" s="97"/>
      <c r="K888" s="97"/>
      <c r="L888" s="97"/>
      <c r="N888" s="97"/>
      <c r="O888" s="76"/>
      <c r="R888" s="97"/>
      <c r="S888" s="97"/>
      <c r="T888" s="97"/>
      <c r="U888" s="97"/>
      <c r="V888" s="97"/>
      <c r="W888" s="97"/>
      <c r="AF888"/>
      <c r="AG888"/>
      <c r="AH888"/>
    </row>
    <row r="889" spans="1:34" x14ac:dyDescent="0.25">
      <c r="A889" s="97"/>
      <c r="B889" s="97"/>
      <c r="C889" s="97"/>
      <c r="D889" s="97"/>
      <c r="E889" s="97"/>
      <c r="F889" s="97"/>
      <c r="G889" s="97"/>
      <c r="H889" s="97"/>
      <c r="I889" s="97"/>
      <c r="J889" s="97"/>
      <c r="K889" s="97"/>
      <c r="L889" s="97"/>
      <c r="N889" s="97"/>
      <c r="O889" s="76"/>
      <c r="R889" s="97"/>
      <c r="S889" s="97"/>
      <c r="T889" s="97"/>
      <c r="U889" s="97"/>
      <c r="V889" s="97"/>
      <c r="W889" s="97"/>
      <c r="AF889"/>
      <c r="AG889"/>
      <c r="AH889"/>
    </row>
    <row r="890" spans="1:34" x14ac:dyDescent="0.25">
      <c r="A890" s="97"/>
      <c r="B890" s="97"/>
      <c r="C890" s="97"/>
      <c r="D890" s="97"/>
      <c r="E890" s="97"/>
      <c r="F890" s="97"/>
      <c r="G890" s="97"/>
      <c r="H890" s="97"/>
      <c r="I890" s="97"/>
      <c r="J890" s="97"/>
      <c r="K890" s="97"/>
      <c r="L890" s="97"/>
      <c r="N890" s="97"/>
      <c r="O890" s="76"/>
      <c r="R890" s="97"/>
      <c r="S890" s="97"/>
      <c r="T890" s="97"/>
      <c r="U890" s="97"/>
      <c r="V890" s="97"/>
      <c r="W890" s="97"/>
      <c r="AF890"/>
      <c r="AG890"/>
      <c r="AH890"/>
    </row>
    <row r="891" spans="1:34" x14ac:dyDescent="0.25">
      <c r="A891" s="97"/>
      <c r="B891" s="97"/>
      <c r="C891" s="97"/>
      <c r="D891" s="97"/>
      <c r="E891" s="97"/>
      <c r="F891" s="97"/>
      <c r="G891" s="97"/>
      <c r="H891" s="97"/>
      <c r="I891" s="97"/>
      <c r="J891" s="97"/>
      <c r="K891" s="97"/>
      <c r="L891" s="97"/>
      <c r="N891" s="97"/>
      <c r="O891" s="76"/>
      <c r="R891" s="97"/>
      <c r="S891" s="97"/>
      <c r="T891" s="97"/>
      <c r="U891" s="97"/>
      <c r="V891" s="97"/>
      <c r="W891" s="97"/>
      <c r="AF891"/>
      <c r="AG891"/>
      <c r="AH891"/>
    </row>
    <row r="892" spans="1:34" x14ac:dyDescent="0.25">
      <c r="A892" s="97"/>
      <c r="B892" s="97"/>
      <c r="C892" s="97"/>
      <c r="D892" s="97"/>
      <c r="E892" s="97"/>
      <c r="F892" s="97"/>
      <c r="G892" s="97"/>
      <c r="H892" s="97"/>
      <c r="I892" s="97"/>
      <c r="J892" s="97"/>
      <c r="K892" s="97"/>
      <c r="L892" s="97"/>
      <c r="N892" s="97"/>
      <c r="O892" s="76"/>
      <c r="R892" s="97"/>
      <c r="S892" s="97"/>
      <c r="T892" s="97"/>
      <c r="U892" s="97"/>
      <c r="V892" s="97"/>
      <c r="W892" s="97"/>
      <c r="AF892"/>
      <c r="AG892"/>
      <c r="AH892"/>
    </row>
    <row r="893" spans="1:34" x14ac:dyDescent="0.25">
      <c r="A893" s="97"/>
      <c r="B893" s="97"/>
      <c r="C893" s="97"/>
      <c r="D893" s="97"/>
      <c r="E893" s="97"/>
      <c r="F893" s="97"/>
      <c r="G893" s="97"/>
      <c r="H893" s="97"/>
      <c r="I893" s="97"/>
      <c r="J893" s="97"/>
      <c r="K893" s="97"/>
      <c r="L893" s="97"/>
      <c r="N893" s="97"/>
      <c r="O893" s="76"/>
      <c r="R893" s="97"/>
      <c r="S893" s="97"/>
      <c r="T893" s="97"/>
      <c r="U893" s="97"/>
      <c r="V893" s="97"/>
      <c r="W893" s="97"/>
      <c r="AF893"/>
      <c r="AG893"/>
      <c r="AH893"/>
    </row>
    <row r="894" spans="1:34" x14ac:dyDescent="0.25">
      <c r="A894" s="97"/>
      <c r="B894" s="97"/>
      <c r="C894" s="97"/>
      <c r="D894" s="97"/>
      <c r="E894" s="97"/>
      <c r="F894" s="97"/>
      <c r="G894" s="97"/>
      <c r="H894" s="97"/>
      <c r="I894" s="97"/>
      <c r="J894" s="97"/>
      <c r="K894" s="97"/>
      <c r="L894" s="97"/>
      <c r="N894" s="97"/>
      <c r="O894" s="76"/>
      <c r="R894" s="97"/>
      <c r="S894" s="97"/>
      <c r="T894" s="97"/>
      <c r="U894" s="97"/>
      <c r="V894" s="97"/>
      <c r="W894" s="97"/>
      <c r="AF894"/>
      <c r="AG894"/>
      <c r="AH894"/>
    </row>
    <row r="895" spans="1:34" x14ac:dyDescent="0.25">
      <c r="A895" s="97"/>
      <c r="B895" s="97"/>
      <c r="C895" s="97"/>
      <c r="D895" s="97"/>
      <c r="E895" s="97"/>
      <c r="F895" s="97"/>
      <c r="G895" s="97"/>
      <c r="H895" s="97"/>
      <c r="I895" s="97"/>
      <c r="J895" s="97"/>
      <c r="K895" s="97"/>
      <c r="L895" s="97"/>
      <c r="N895" s="97"/>
      <c r="O895" s="76"/>
      <c r="R895" s="97"/>
      <c r="S895" s="97"/>
      <c r="T895" s="97"/>
      <c r="U895" s="97"/>
      <c r="V895" s="97"/>
      <c r="W895" s="97"/>
      <c r="AF895"/>
      <c r="AG895"/>
      <c r="AH895"/>
    </row>
    <row r="896" spans="1:34" x14ac:dyDescent="0.25">
      <c r="A896" s="97"/>
      <c r="B896" s="97"/>
      <c r="C896" s="97"/>
      <c r="D896" s="97"/>
      <c r="E896" s="97"/>
      <c r="F896" s="97"/>
      <c r="G896" s="97"/>
      <c r="H896" s="97"/>
      <c r="I896" s="97"/>
      <c r="J896" s="97"/>
      <c r="K896" s="97"/>
      <c r="L896" s="97"/>
      <c r="N896" s="97"/>
      <c r="O896" s="76"/>
      <c r="R896" s="97"/>
      <c r="S896" s="97"/>
      <c r="T896" s="97"/>
      <c r="U896" s="97"/>
      <c r="V896" s="97"/>
      <c r="W896" s="97"/>
      <c r="AF896"/>
      <c r="AG896"/>
      <c r="AH896"/>
    </row>
    <row r="897" spans="1:34" x14ac:dyDescent="0.25">
      <c r="A897" s="97"/>
      <c r="B897" s="97"/>
      <c r="C897" s="97"/>
      <c r="D897" s="97"/>
      <c r="E897" s="97"/>
      <c r="F897" s="97"/>
      <c r="G897" s="97"/>
      <c r="H897" s="97"/>
      <c r="I897" s="97"/>
      <c r="J897" s="97"/>
      <c r="K897" s="97"/>
      <c r="L897" s="97"/>
      <c r="N897" s="97"/>
      <c r="O897" s="76"/>
      <c r="R897" s="97"/>
      <c r="S897" s="97"/>
      <c r="T897" s="97"/>
      <c r="U897" s="97"/>
      <c r="V897" s="97"/>
      <c r="W897" s="97"/>
      <c r="AF897"/>
      <c r="AG897"/>
      <c r="AH897"/>
    </row>
    <row r="898" spans="1:34" x14ac:dyDescent="0.25">
      <c r="A898" s="97"/>
      <c r="B898" s="97"/>
      <c r="C898" s="97"/>
      <c r="D898" s="97"/>
      <c r="E898" s="97"/>
      <c r="F898" s="97"/>
      <c r="G898" s="97"/>
      <c r="H898" s="97"/>
      <c r="I898" s="97"/>
      <c r="J898" s="97"/>
      <c r="K898" s="97"/>
      <c r="L898" s="97"/>
      <c r="N898" s="97"/>
      <c r="O898" s="76"/>
      <c r="R898" s="97"/>
      <c r="S898" s="97"/>
      <c r="T898" s="97"/>
      <c r="U898" s="97"/>
      <c r="V898" s="97"/>
      <c r="W898" s="97"/>
      <c r="AF898"/>
      <c r="AG898"/>
      <c r="AH898"/>
    </row>
    <row r="899" spans="1:34" x14ac:dyDescent="0.25">
      <c r="A899" s="97"/>
      <c r="B899" s="97"/>
      <c r="C899" s="97"/>
      <c r="D899" s="97"/>
      <c r="E899" s="97"/>
      <c r="F899" s="97"/>
      <c r="G899" s="97"/>
      <c r="H899" s="97"/>
      <c r="I899" s="97"/>
      <c r="J899" s="97"/>
      <c r="K899" s="97"/>
      <c r="L899" s="97"/>
      <c r="N899" s="97"/>
      <c r="O899" s="76"/>
      <c r="R899" s="97"/>
      <c r="S899" s="97"/>
      <c r="T899" s="97"/>
      <c r="U899" s="97"/>
      <c r="V899" s="97"/>
      <c r="W899" s="97"/>
      <c r="AF899"/>
      <c r="AG899"/>
      <c r="AH899"/>
    </row>
    <row r="900" spans="1:34" x14ac:dyDescent="0.25">
      <c r="A900" s="97"/>
      <c r="B900" s="97"/>
      <c r="C900" s="97"/>
      <c r="D900" s="97"/>
      <c r="E900" s="97"/>
      <c r="F900" s="97"/>
      <c r="G900" s="97"/>
      <c r="H900" s="97"/>
      <c r="I900" s="97"/>
      <c r="J900" s="97"/>
      <c r="K900" s="97"/>
      <c r="L900" s="97"/>
      <c r="N900" s="97"/>
      <c r="O900" s="76"/>
      <c r="R900" s="97"/>
      <c r="S900" s="97"/>
      <c r="T900" s="97"/>
      <c r="U900" s="97"/>
      <c r="V900" s="97"/>
      <c r="W900" s="97"/>
      <c r="AF900"/>
      <c r="AG900"/>
      <c r="AH900"/>
    </row>
    <row r="901" spans="1:34" x14ac:dyDescent="0.25">
      <c r="A901" s="97"/>
      <c r="B901" s="97"/>
      <c r="C901" s="97"/>
      <c r="D901" s="97"/>
      <c r="E901" s="97"/>
      <c r="F901" s="97"/>
      <c r="G901" s="97"/>
      <c r="H901" s="97"/>
      <c r="I901" s="97"/>
      <c r="J901" s="97"/>
      <c r="K901" s="97"/>
      <c r="L901" s="97"/>
      <c r="N901" s="97"/>
      <c r="O901" s="76"/>
      <c r="R901" s="97"/>
      <c r="S901" s="97"/>
      <c r="T901" s="97"/>
      <c r="U901" s="97"/>
      <c r="V901" s="97"/>
      <c r="W901" s="97"/>
      <c r="AF901"/>
      <c r="AG901"/>
      <c r="AH901"/>
    </row>
    <row r="902" spans="1:34" x14ac:dyDescent="0.25">
      <c r="A902" s="97"/>
      <c r="B902" s="97"/>
      <c r="C902" s="97"/>
      <c r="D902" s="97"/>
      <c r="E902" s="97"/>
      <c r="F902" s="97"/>
      <c r="G902" s="97"/>
      <c r="H902" s="97"/>
      <c r="I902" s="97"/>
      <c r="J902" s="97"/>
      <c r="K902" s="97"/>
      <c r="L902" s="97"/>
      <c r="N902" s="97"/>
      <c r="O902" s="76"/>
      <c r="R902" s="97"/>
      <c r="S902" s="97"/>
      <c r="T902" s="97"/>
      <c r="U902" s="97"/>
      <c r="V902" s="97"/>
      <c r="W902" s="97"/>
      <c r="AF902"/>
      <c r="AG902"/>
      <c r="AH902"/>
    </row>
    <row r="903" spans="1:34" x14ac:dyDescent="0.25">
      <c r="A903" s="97"/>
      <c r="B903" s="97"/>
      <c r="C903" s="97"/>
      <c r="D903" s="97"/>
      <c r="E903" s="97"/>
      <c r="F903" s="97"/>
      <c r="G903" s="97"/>
      <c r="H903" s="97"/>
      <c r="I903" s="97"/>
      <c r="J903" s="97"/>
      <c r="K903" s="97"/>
      <c r="L903" s="97"/>
      <c r="N903" s="97"/>
      <c r="O903" s="76"/>
      <c r="R903" s="97"/>
      <c r="S903" s="97"/>
      <c r="T903" s="97"/>
      <c r="U903" s="97"/>
      <c r="V903" s="97"/>
      <c r="W903" s="97"/>
      <c r="AF903"/>
      <c r="AG903"/>
      <c r="AH903"/>
    </row>
    <row r="904" spans="1:34" x14ac:dyDescent="0.25">
      <c r="A904" s="97"/>
      <c r="B904" s="97"/>
      <c r="C904" s="97"/>
      <c r="D904" s="97"/>
      <c r="E904" s="97"/>
      <c r="F904" s="97"/>
      <c r="G904" s="97"/>
      <c r="H904" s="97"/>
      <c r="I904" s="97"/>
      <c r="J904" s="97"/>
      <c r="K904" s="97"/>
      <c r="L904" s="97"/>
      <c r="N904" s="97"/>
      <c r="O904" s="76"/>
      <c r="R904" s="97"/>
      <c r="S904" s="97"/>
      <c r="T904" s="97"/>
      <c r="U904" s="97"/>
      <c r="V904" s="97"/>
      <c r="W904" s="97"/>
      <c r="AF904"/>
      <c r="AG904"/>
      <c r="AH904"/>
    </row>
    <row r="905" spans="1:34" x14ac:dyDescent="0.25">
      <c r="A905" s="97"/>
      <c r="B905" s="97"/>
      <c r="C905" s="97"/>
      <c r="D905" s="97"/>
      <c r="E905" s="97"/>
      <c r="F905" s="97"/>
      <c r="G905" s="97"/>
      <c r="H905" s="97"/>
      <c r="I905" s="97"/>
      <c r="J905" s="97"/>
      <c r="K905" s="97"/>
      <c r="L905" s="97"/>
      <c r="N905" s="97"/>
      <c r="O905" s="76"/>
      <c r="R905" s="97"/>
      <c r="S905" s="97"/>
      <c r="T905" s="97"/>
      <c r="U905" s="97"/>
      <c r="V905" s="97"/>
      <c r="W905" s="97"/>
      <c r="AF905"/>
      <c r="AG905"/>
      <c r="AH905"/>
    </row>
    <row r="906" spans="1:34" x14ac:dyDescent="0.25">
      <c r="A906" s="97"/>
      <c r="B906" s="97"/>
      <c r="C906" s="97"/>
      <c r="D906" s="97"/>
      <c r="E906" s="97"/>
      <c r="F906" s="97"/>
      <c r="G906" s="97"/>
      <c r="H906" s="97"/>
      <c r="I906" s="97"/>
      <c r="J906" s="97"/>
      <c r="K906" s="97"/>
      <c r="L906" s="97"/>
      <c r="N906" s="97"/>
      <c r="O906" s="76"/>
      <c r="R906" s="97"/>
      <c r="S906" s="97"/>
      <c r="T906" s="97"/>
      <c r="U906" s="97"/>
      <c r="V906" s="97"/>
      <c r="W906" s="97"/>
      <c r="AF906"/>
      <c r="AG906"/>
      <c r="AH906"/>
    </row>
    <row r="907" spans="1:34" x14ac:dyDescent="0.25">
      <c r="A907" s="97"/>
      <c r="B907" s="97"/>
      <c r="C907" s="97"/>
      <c r="D907" s="97"/>
      <c r="E907" s="97"/>
      <c r="F907" s="97"/>
      <c r="G907" s="97"/>
      <c r="H907" s="97"/>
      <c r="I907" s="97"/>
      <c r="J907" s="97"/>
      <c r="K907" s="97"/>
      <c r="L907" s="97"/>
      <c r="N907" s="97"/>
      <c r="O907" s="76"/>
      <c r="R907" s="97"/>
      <c r="S907" s="97"/>
      <c r="T907" s="97"/>
      <c r="U907" s="97"/>
      <c r="V907" s="97"/>
      <c r="W907" s="97"/>
      <c r="AF907"/>
      <c r="AG907"/>
      <c r="AH907"/>
    </row>
    <row r="908" spans="1:34" x14ac:dyDescent="0.25">
      <c r="A908" s="97"/>
      <c r="B908" s="97"/>
      <c r="C908" s="97"/>
      <c r="D908" s="97"/>
      <c r="E908" s="97"/>
      <c r="F908" s="97"/>
      <c r="G908" s="97"/>
      <c r="H908" s="97"/>
      <c r="I908" s="97"/>
      <c r="J908" s="97"/>
      <c r="K908" s="97"/>
      <c r="L908" s="97"/>
      <c r="N908" s="97"/>
      <c r="O908" s="76"/>
      <c r="R908" s="97"/>
      <c r="S908" s="97"/>
      <c r="T908" s="97"/>
      <c r="U908" s="97"/>
      <c r="V908" s="97"/>
      <c r="W908" s="97"/>
      <c r="AF908"/>
      <c r="AG908"/>
      <c r="AH908"/>
    </row>
    <row r="909" spans="1:34" x14ac:dyDescent="0.25">
      <c r="A909" s="97"/>
      <c r="B909" s="97"/>
      <c r="C909" s="97"/>
      <c r="D909" s="97"/>
      <c r="E909" s="97"/>
      <c r="F909" s="97"/>
      <c r="G909" s="97"/>
      <c r="H909" s="97"/>
      <c r="I909" s="97"/>
      <c r="J909" s="97"/>
      <c r="K909" s="97"/>
      <c r="L909" s="97"/>
      <c r="N909" s="97"/>
      <c r="O909" s="76"/>
      <c r="R909" s="97"/>
      <c r="S909" s="97"/>
      <c r="T909" s="97"/>
      <c r="U909" s="97"/>
      <c r="V909" s="97"/>
      <c r="W909" s="97"/>
      <c r="AF909"/>
      <c r="AG909"/>
      <c r="AH909"/>
    </row>
    <row r="910" spans="1:34" x14ac:dyDescent="0.25">
      <c r="A910" s="97"/>
      <c r="B910" s="97"/>
      <c r="C910" s="97"/>
      <c r="D910" s="97"/>
      <c r="E910" s="97"/>
      <c r="F910" s="97"/>
      <c r="G910" s="97"/>
      <c r="H910" s="97"/>
      <c r="I910" s="97"/>
      <c r="J910" s="97"/>
      <c r="K910" s="97"/>
      <c r="L910" s="97"/>
      <c r="N910" s="97"/>
      <c r="O910" s="76"/>
      <c r="R910" s="97"/>
      <c r="S910" s="97"/>
      <c r="T910" s="97"/>
      <c r="U910" s="97"/>
      <c r="V910" s="97"/>
      <c r="W910" s="97"/>
      <c r="AF910"/>
      <c r="AG910"/>
      <c r="AH910"/>
    </row>
    <row r="911" spans="1:34" x14ac:dyDescent="0.25">
      <c r="A911" s="97"/>
      <c r="B911" s="97"/>
      <c r="C911" s="97"/>
      <c r="D911" s="97"/>
      <c r="E911" s="97"/>
      <c r="F911" s="97"/>
      <c r="G911" s="97"/>
      <c r="H911" s="97"/>
      <c r="I911" s="97"/>
      <c r="J911" s="97"/>
      <c r="K911" s="97"/>
      <c r="L911" s="97"/>
      <c r="N911" s="97"/>
      <c r="O911" s="76"/>
      <c r="R911" s="97"/>
      <c r="S911" s="97"/>
      <c r="T911" s="97"/>
      <c r="U911" s="97"/>
      <c r="V911" s="97"/>
      <c r="W911" s="97"/>
      <c r="AF911"/>
      <c r="AG911"/>
      <c r="AH911"/>
    </row>
    <row r="912" spans="1:34" x14ac:dyDescent="0.25">
      <c r="A912" s="97"/>
      <c r="B912" s="97"/>
      <c r="C912" s="97"/>
      <c r="D912" s="97"/>
      <c r="E912" s="97"/>
      <c r="F912" s="97"/>
      <c r="G912" s="97"/>
      <c r="H912" s="97"/>
      <c r="I912" s="97"/>
      <c r="J912" s="97"/>
      <c r="K912" s="97"/>
      <c r="L912" s="97"/>
      <c r="N912" s="97"/>
      <c r="O912" s="76"/>
      <c r="R912" s="97"/>
      <c r="S912" s="97"/>
      <c r="T912" s="97"/>
      <c r="U912" s="97"/>
      <c r="V912" s="97"/>
      <c r="W912" s="97"/>
      <c r="AF912"/>
      <c r="AG912"/>
      <c r="AH912"/>
    </row>
    <row r="913" spans="1:34" x14ac:dyDescent="0.25">
      <c r="A913" s="97"/>
      <c r="B913" s="97"/>
      <c r="C913" s="97"/>
      <c r="D913" s="97"/>
      <c r="E913" s="97"/>
      <c r="F913" s="97"/>
      <c r="G913" s="97"/>
      <c r="H913" s="97"/>
      <c r="I913" s="97"/>
      <c r="J913" s="97"/>
      <c r="K913" s="97"/>
      <c r="L913" s="97"/>
      <c r="N913" s="97"/>
      <c r="O913" s="76"/>
      <c r="R913" s="97"/>
      <c r="S913" s="97"/>
      <c r="T913" s="97"/>
      <c r="U913" s="97"/>
      <c r="V913" s="97"/>
      <c r="W913" s="97"/>
      <c r="AF913"/>
      <c r="AG913"/>
      <c r="AH913"/>
    </row>
    <row r="914" spans="1:34" x14ac:dyDescent="0.25">
      <c r="A914" s="97"/>
      <c r="B914" s="97"/>
      <c r="C914" s="97"/>
      <c r="D914" s="97"/>
      <c r="E914" s="97"/>
      <c r="F914" s="97"/>
      <c r="G914" s="97"/>
      <c r="H914" s="97"/>
      <c r="I914" s="97"/>
      <c r="J914" s="97"/>
      <c r="K914" s="97"/>
      <c r="L914" s="97"/>
      <c r="N914" s="97"/>
      <c r="O914" s="76"/>
      <c r="R914" s="97"/>
      <c r="S914" s="97"/>
      <c r="T914" s="97"/>
      <c r="U914" s="97"/>
      <c r="V914" s="97"/>
      <c r="W914" s="97"/>
      <c r="AF914"/>
      <c r="AG914"/>
      <c r="AH914"/>
    </row>
    <row r="915" spans="1:34" x14ac:dyDescent="0.25">
      <c r="A915" s="97"/>
      <c r="B915" s="97"/>
      <c r="C915" s="97"/>
      <c r="D915" s="97"/>
      <c r="E915" s="97"/>
      <c r="F915" s="97"/>
      <c r="G915" s="97"/>
      <c r="H915" s="97"/>
      <c r="I915" s="97"/>
      <c r="J915" s="97"/>
      <c r="K915" s="97"/>
      <c r="L915" s="97"/>
      <c r="N915" s="97"/>
      <c r="O915" s="76"/>
      <c r="R915" s="97"/>
      <c r="S915" s="97"/>
      <c r="T915" s="97"/>
      <c r="U915" s="97"/>
      <c r="V915" s="97"/>
      <c r="W915" s="97"/>
      <c r="AF915"/>
      <c r="AG915"/>
      <c r="AH915"/>
    </row>
    <row r="916" spans="1:34" x14ac:dyDescent="0.25">
      <c r="A916" s="97"/>
      <c r="B916" s="97"/>
      <c r="C916" s="97"/>
      <c r="D916" s="97"/>
      <c r="E916" s="97"/>
      <c r="F916" s="97"/>
      <c r="G916" s="97"/>
      <c r="H916" s="97"/>
      <c r="I916" s="97"/>
      <c r="J916" s="97"/>
      <c r="K916" s="97"/>
      <c r="L916" s="97"/>
      <c r="N916" s="97"/>
      <c r="O916" s="76"/>
      <c r="R916" s="97"/>
      <c r="S916" s="97"/>
      <c r="T916" s="97"/>
      <c r="U916" s="97"/>
      <c r="V916" s="97"/>
      <c r="W916" s="97"/>
      <c r="AF916"/>
      <c r="AG916"/>
      <c r="AH916"/>
    </row>
    <row r="917" spans="1:34" x14ac:dyDescent="0.25">
      <c r="A917" s="97"/>
      <c r="B917" s="97"/>
      <c r="C917" s="97"/>
      <c r="D917" s="97"/>
      <c r="E917" s="97"/>
      <c r="F917" s="97"/>
      <c r="G917" s="97"/>
      <c r="H917" s="97"/>
      <c r="I917" s="97"/>
      <c r="J917" s="97"/>
      <c r="K917" s="97"/>
      <c r="L917" s="97"/>
      <c r="N917" s="97"/>
      <c r="O917" s="76"/>
      <c r="R917" s="97"/>
      <c r="S917" s="97"/>
      <c r="T917" s="97"/>
      <c r="U917" s="97"/>
      <c r="V917" s="97"/>
      <c r="W917" s="97"/>
      <c r="AF917"/>
      <c r="AG917"/>
      <c r="AH917"/>
    </row>
    <row r="918" spans="1:34" x14ac:dyDescent="0.25">
      <c r="A918" s="97"/>
      <c r="B918" s="97"/>
      <c r="C918" s="97"/>
      <c r="D918" s="97"/>
      <c r="E918" s="97"/>
      <c r="F918" s="97"/>
      <c r="G918" s="97"/>
      <c r="H918" s="97"/>
      <c r="I918" s="97"/>
      <c r="J918" s="97"/>
      <c r="K918" s="97"/>
      <c r="L918" s="97"/>
      <c r="N918" s="97"/>
      <c r="O918" s="76"/>
      <c r="R918" s="97"/>
      <c r="S918" s="97"/>
      <c r="T918" s="97"/>
      <c r="U918" s="97"/>
      <c r="V918" s="97"/>
      <c r="W918" s="97"/>
      <c r="AF918"/>
      <c r="AG918"/>
      <c r="AH918"/>
    </row>
    <row r="919" spans="1:34" x14ac:dyDescent="0.25">
      <c r="A919" s="97"/>
      <c r="B919" s="97"/>
      <c r="C919" s="97"/>
      <c r="D919" s="97"/>
      <c r="E919" s="97"/>
      <c r="F919" s="97"/>
      <c r="G919" s="97"/>
      <c r="H919" s="97"/>
      <c r="I919" s="97"/>
      <c r="J919" s="97"/>
      <c r="K919" s="97"/>
      <c r="L919" s="97"/>
      <c r="N919" s="97"/>
      <c r="O919" s="76"/>
      <c r="R919" s="97"/>
      <c r="S919" s="97"/>
      <c r="T919" s="97"/>
      <c r="U919" s="97"/>
      <c r="V919" s="97"/>
      <c r="W919" s="97"/>
      <c r="AF919"/>
      <c r="AG919"/>
      <c r="AH919"/>
    </row>
    <row r="920" spans="1:34" x14ac:dyDescent="0.25">
      <c r="A920" s="97"/>
      <c r="B920" s="97"/>
      <c r="C920" s="97"/>
      <c r="D920" s="97"/>
      <c r="E920" s="97"/>
      <c r="F920" s="97"/>
      <c r="G920" s="97"/>
      <c r="H920" s="97"/>
      <c r="I920" s="97"/>
      <c r="J920" s="97"/>
      <c r="K920" s="97"/>
      <c r="L920" s="97"/>
      <c r="N920" s="97"/>
      <c r="O920" s="76"/>
      <c r="R920" s="97"/>
      <c r="S920" s="97"/>
      <c r="T920" s="97"/>
      <c r="U920" s="97"/>
      <c r="V920" s="97"/>
      <c r="W920" s="97"/>
      <c r="AF920"/>
      <c r="AG920"/>
      <c r="AH920"/>
    </row>
    <row r="921" spans="1:34" x14ac:dyDescent="0.25">
      <c r="A921" s="97"/>
      <c r="B921" s="97"/>
      <c r="C921" s="97"/>
      <c r="D921" s="97"/>
      <c r="E921" s="97"/>
      <c r="F921" s="97"/>
      <c r="G921" s="97"/>
      <c r="H921" s="97"/>
      <c r="I921" s="97"/>
      <c r="J921" s="97"/>
      <c r="K921" s="97"/>
      <c r="L921" s="97"/>
      <c r="N921" s="97"/>
      <c r="O921" s="76"/>
      <c r="R921" s="97"/>
      <c r="S921" s="97"/>
      <c r="T921" s="97"/>
      <c r="U921" s="97"/>
      <c r="V921" s="97"/>
      <c r="W921" s="97"/>
      <c r="AF921"/>
      <c r="AG921"/>
      <c r="AH921"/>
    </row>
    <row r="922" spans="1:34" x14ac:dyDescent="0.25">
      <c r="A922" s="97"/>
      <c r="B922" s="97"/>
      <c r="C922" s="97"/>
      <c r="D922" s="97"/>
      <c r="E922" s="97"/>
      <c r="F922" s="97"/>
      <c r="G922" s="97"/>
      <c r="H922" s="97"/>
      <c r="I922" s="97"/>
      <c r="J922" s="97"/>
      <c r="K922" s="97"/>
      <c r="L922" s="97"/>
      <c r="N922" s="97"/>
      <c r="O922" s="76"/>
      <c r="R922" s="97"/>
      <c r="S922" s="97"/>
      <c r="T922" s="97"/>
      <c r="U922" s="97"/>
      <c r="V922" s="97"/>
      <c r="W922" s="97"/>
      <c r="AF922"/>
      <c r="AG922"/>
      <c r="AH922"/>
    </row>
    <row r="923" spans="1:34" x14ac:dyDescent="0.25">
      <c r="A923" s="97"/>
      <c r="B923" s="97"/>
      <c r="C923" s="97"/>
      <c r="D923" s="97"/>
      <c r="E923" s="97"/>
      <c r="F923" s="97"/>
      <c r="G923" s="97"/>
      <c r="H923" s="97"/>
      <c r="I923" s="97"/>
      <c r="J923" s="97"/>
      <c r="K923" s="97"/>
      <c r="L923" s="97"/>
      <c r="N923" s="97"/>
      <c r="O923" s="76"/>
      <c r="R923" s="97"/>
      <c r="S923" s="97"/>
      <c r="T923" s="97"/>
      <c r="U923" s="97"/>
      <c r="V923" s="97"/>
      <c r="W923" s="97"/>
      <c r="AF923"/>
      <c r="AG923"/>
      <c r="AH923"/>
    </row>
    <row r="924" spans="1:34" x14ac:dyDescent="0.25">
      <c r="A924" s="97"/>
      <c r="B924" s="97"/>
      <c r="C924" s="97"/>
      <c r="D924" s="97"/>
      <c r="E924" s="97"/>
      <c r="F924" s="97"/>
      <c r="G924" s="97"/>
      <c r="H924" s="97"/>
      <c r="I924" s="97"/>
      <c r="J924" s="97"/>
      <c r="K924" s="97"/>
      <c r="L924" s="97"/>
      <c r="N924" s="97"/>
      <c r="O924" s="76"/>
      <c r="R924" s="97"/>
      <c r="S924" s="97"/>
      <c r="T924" s="97"/>
      <c r="U924" s="97"/>
      <c r="V924" s="97"/>
      <c r="W924" s="97"/>
      <c r="AF924"/>
      <c r="AG924"/>
      <c r="AH924"/>
    </row>
    <row r="925" spans="1:34" x14ac:dyDescent="0.25">
      <c r="A925" s="97"/>
      <c r="B925" s="97"/>
      <c r="C925" s="97"/>
      <c r="D925" s="97"/>
      <c r="E925" s="97"/>
      <c r="F925" s="97"/>
      <c r="G925" s="97"/>
      <c r="H925" s="97"/>
      <c r="I925" s="97"/>
      <c r="J925" s="97"/>
      <c r="K925" s="97"/>
      <c r="L925" s="97"/>
      <c r="N925" s="97"/>
      <c r="O925" s="76"/>
      <c r="R925" s="97"/>
      <c r="S925" s="97"/>
      <c r="T925" s="97"/>
      <c r="U925" s="97"/>
      <c r="V925" s="97"/>
      <c r="W925" s="97"/>
      <c r="AF925"/>
      <c r="AG925"/>
      <c r="AH925"/>
    </row>
    <row r="926" spans="1:34" x14ac:dyDescent="0.25">
      <c r="A926" s="97"/>
      <c r="B926" s="97"/>
      <c r="C926" s="97"/>
      <c r="D926" s="97"/>
      <c r="E926" s="97"/>
      <c r="F926" s="97"/>
      <c r="G926" s="97"/>
      <c r="H926" s="97"/>
      <c r="I926" s="97"/>
      <c r="J926" s="97"/>
      <c r="K926" s="97"/>
      <c r="L926" s="97"/>
      <c r="N926" s="97"/>
      <c r="O926" s="76"/>
      <c r="R926" s="97"/>
      <c r="S926" s="97"/>
      <c r="T926" s="97"/>
      <c r="U926" s="97"/>
      <c r="V926" s="97"/>
      <c r="W926" s="97"/>
      <c r="AF926"/>
      <c r="AG926"/>
      <c r="AH926"/>
    </row>
    <row r="927" spans="1:34" x14ac:dyDescent="0.25">
      <c r="A927" s="97"/>
      <c r="B927" s="97"/>
      <c r="C927" s="97"/>
      <c r="D927" s="97"/>
      <c r="E927" s="97"/>
      <c r="F927" s="97"/>
      <c r="G927" s="97"/>
      <c r="H927" s="97"/>
      <c r="I927" s="97"/>
      <c r="J927" s="97"/>
      <c r="K927" s="97"/>
      <c r="L927" s="97"/>
      <c r="N927" s="97"/>
      <c r="O927" s="76"/>
      <c r="R927" s="97"/>
      <c r="S927" s="97"/>
      <c r="T927" s="97"/>
      <c r="U927" s="97"/>
      <c r="V927" s="97"/>
      <c r="W927" s="97"/>
      <c r="AF927"/>
      <c r="AG927"/>
      <c r="AH927"/>
    </row>
    <row r="928" spans="1:34" x14ac:dyDescent="0.25">
      <c r="A928" s="97"/>
      <c r="B928" s="97"/>
      <c r="C928" s="97"/>
      <c r="D928" s="97"/>
      <c r="E928" s="97"/>
      <c r="F928" s="97"/>
      <c r="G928" s="97"/>
      <c r="H928" s="97"/>
      <c r="I928" s="97"/>
      <c r="J928" s="97"/>
      <c r="K928" s="97"/>
      <c r="L928" s="97"/>
      <c r="N928" s="97"/>
      <c r="O928" s="76"/>
      <c r="R928" s="97"/>
      <c r="S928" s="97"/>
      <c r="T928" s="97"/>
      <c r="U928" s="97"/>
      <c r="V928" s="97"/>
      <c r="W928" s="97"/>
      <c r="AF928"/>
      <c r="AG928"/>
      <c r="AH928"/>
    </row>
    <row r="929" spans="1:34" x14ac:dyDescent="0.25">
      <c r="A929" s="97"/>
      <c r="B929" s="97"/>
      <c r="C929" s="97"/>
      <c r="D929" s="97"/>
      <c r="E929" s="97"/>
      <c r="F929" s="97"/>
      <c r="G929" s="97"/>
      <c r="H929" s="97"/>
      <c r="I929" s="97"/>
      <c r="J929" s="97"/>
      <c r="K929" s="97"/>
      <c r="L929" s="97"/>
      <c r="N929" s="97"/>
      <c r="O929" s="76"/>
      <c r="R929" s="97"/>
      <c r="S929" s="97"/>
      <c r="T929" s="97"/>
      <c r="U929" s="97"/>
      <c r="V929" s="97"/>
      <c r="W929" s="97"/>
      <c r="AF929"/>
      <c r="AG929"/>
      <c r="AH929"/>
    </row>
    <row r="930" spans="1:34" x14ac:dyDescent="0.25">
      <c r="A930" s="97"/>
      <c r="B930" s="97"/>
      <c r="C930" s="97"/>
      <c r="D930" s="97"/>
      <c r="E930" s="97"/>
      <c r="F930" s="97"/>
      <c r="G930" s="97"/>
      <c r="H930" s="97"/>
      <c r="I930" s="97"/>
      <c r="J930" s="97"/>
      <c r="K930" s="97"/>
      <c r="L930" s="97"/>
      <c r="N930" s="97"/>
      <c r="O930" s="76"/>
      <c r="R930" s="97"/>
      <c r="S930" s="97"/>
      <c r="T930" s="97"/>
      <c r="U930" s="97"/>
      <c r="V930" s="97"/>
      <c r="W930" s="97"/>
      <c r="AF930"/>
      <c r="AG930"/>
      <c r="AH930"/>
    </row>
    <row r="931" spans="1:34" x14ac:dyDescent="0.25">
      <c r="A931" s="97"/>
      <c r="B931" s="97"/>
      <c r="C931" s="97"/>
      <c r="D931" s="97"/>
      <c r="E931" s="97"/>
      <c r="F931" s="97"/>
      <c r="G931" s="97"/>
      <c r="H931" s="97"/>
      <c r="I931" s="97"/>
      <c r="J931" s="97"/>
      <c r="K931" s="97"/>
      <c r="L931" s="97"/>
      <c r="N931" s="97"/>
      <c r="O931" s="76"/>
      <c r="R931" s="97"/>
      <c r="S931" s="97"/>
      <c r="T931" s="97"/>
      <c r="U931" s="97"/>
      <c r="V931" s="97"/>
      <c r="W931" s="97"/>
      <c r="AF931"/>
      <c r="AG931"/>
      <c r="AH931"/>
    </row>
    <row r="932" spans="1:34" x14ac:dyDescent="0.25">
      <c r="A932" s="97"/>
      <c r="B932" s="97"/>
      <c r="C932" s="97"/>
      <c r="D932" s="97"/>
      <c r="E932" s="97"/>
      <c r="F932" s="97"/>
      <c r="G932" s="97"/>
      <c r="H932" s="97"/>
      <c r="I932" s="97"/>
      <c r="J932" s="97"/>
      <c r="K932" s="97"/>
      <c r="L932" s="97"/>
      <c r="N932" s="97"/>
      <c r="O932" s="76"/>
      <c r="R932" s="97"/>
      <c r="S932" s="97"/>
      <c r="T932" s="97"/>
      <c r="U932" s="97"/>
      <c r="V932" s="97"/>
      <c r="W932" s="97"/>
      <c r="AF932"/>
      <c r="AG932"/>
      <c r="AH932"/>
    </row>
    <row r="933" spans="1:34" x14ac:dyDescent="0.25">
      <c r="A933" s="97"/>
      <c r="B933" s="97"/>
      <c r="C933" s="97"/>
      <c r="D933" s="97"/>
      <c r="E933" s="97"/>
      <c r="F933" s="97"/>
      <c r="G933" s="97"/>
      <c r="H933" s="97"/>
      <c r="I933" s="97"/>
      <c r="J933" s="97"/>
      <c r="K933" s="97"/>
      <c r="L933" s="97"/>
      <c r="N933" s="97"/>
      <c r="O933" s="76"/>
      <c r="R933" s="97"/>
      <c r="S933" s="97"/>
      <c r="T933" s="97"/>
      <c r="U933" s="97"/>
      <c r="V933" s="97"/>
      <c r="W933" s="97"/>
      <c r="AF933"/>
      <c r="AG933"/>
      <c r="AH933"/>
    </row>
    <row r="934" spans="1:34" x14ac:dyDescent="0.25">
      <c r="A934" s="97"/>
      <c r="B934" s="97"/>
      <c r="C934" s="97"/>
      <c r="D934" s="97"/>
      <c r="E934" s="97"/>
      <c r="F934" s="97"/>
      <c r="G934" s="97"/>
      <c r="H934" s="97"/>
      <c r="I934" s="97"/>
      <c r="J934" s="97"/>
      <c r="K934" s="97"/>
      <c r="L934" s="97"/>
      <c r="N934" s="97"/>
      <c r="O934" s="76"/>
      <c r="R934" s="97"/>
      <c r="S934" s="97"/>
      <c r="T934" s="97"/>
      <c r="U934" s="97"/>
      <c r="V934" s="97"/>
      <c r="W934" s="97"/>
      <c r="AF934"/>
      <c r="AG934"/>
      <c r="AH934"/>
    </row>
    <row r="935" spans="1:34" x14ac:dyDescent="0.25">
      <c r="A935" s="97"/>
      <c r="B935" s="97"/>
      <c r="C935" s="97"/>
      <c r="D935" s="97"/>
      <c r="E935" s="97"/>
      <c r="F935" s="97"/>
      <c r="G935" s="97"/>
      <c r="H935" s="97"/>
      <c r="I935" s="97"/>
      <c r="J935" s="97"/>
      <c r="K935" s="97"/>
      <c r="L935" s="97"/>
      <c r="N935" s="97"/>
      <c r="O935" s="76"/>
      <c r="R935" s="97"/>
      <c r="S935" s="97"/>
      <c r="T935" s="97"/>
      <c r="U935" s="97"/>
      <c r="V935" s="97"/>
      <c r="W935" s="97"/>
      <c r="AF935"/>
      <c r="AG935"/>
      <c r="AH935"/>
    </row>
    <row r="936" spans="1:34" x14ac:dyDescent="0.25">
      <c r="A936" s="97"/>
      <c r="B936" s="97"/>
      <c r="C936" s="97"/>
      <c r="D936" s="97"/>
      <c r="E936" s="97"/>
      <c r="F936" s="97"/>
      <c r="G936" s="97"/>
      <c r="H936" s="97"/>
      <c r="I936" s="97"/>
      <c r="J936" s="97"/>
      <c r="K936" s="97"/>
      <c r="L936" s="97"/>
      <c r="N936" s="97"/>
      <c r="O936" s="76"/>
      <c r="R936" s="97"/>
      <c r="S936" s="97"/>
      <c r="T936" s="97"/>
      <c r="U936" s="97"/>
      <c r="V936" s="97"/>
      <c r="W936" s="97"/>
      <c r="AF936"/>
      <c r="AG936"/>
      <c r="AH936"/>
    </row>
    <row r="937" spans="1:34" x14ac:dyDescent="0.25">
      <c r="A937" s="97"/>
      <c r="B937" s="97"/>
      <c r="C937" s="97"/>
      <c r="D937" s="97"/>
      <c r="E937" s="97"/>
      <c r="F937" s="97"/>
      <c r="G937" s="97"/>
      <c r="H937" s="97"/>
      <c r="I937" s="97"/>
      <c r="J937" s="97"/>
      <c r="K937" s="97"/>
      <c r="L937" s="97"/>
      <c r="N937" s="97"/>
      <c r="O937" s="76"/>
      <c r="R937" s="97"/>
      <c r="S937" s="97"/>
      <c r="T937" s="97"/>
      <c r="U937" s="97"/>
      <c r="V937" s="97"/>
      <c r="W937" s="97"/>
      <c r="AF937"/>
      <c r="AG937"/>
      <c r="AH937"/>
    </row>
    <row r="938" spans="1:34" x14ac:dyDescent="0.25">
      <c r="A938" s="97"/>
      <c r="B938" s="97"/>
      <c r="C938" s="97"/>
      <c r="D938" s="97"/>
      <c r="E938" s="97"/>
      <c r="F938" s="97"/>
      <c r="G938" s="97"/>
      <c r="H938" s="97"/>
      <c r="I938" s="97"/>
      <c r="J938" s="97"/>
      <c r="K938" s="97"/>
      <c r="L938" s="97"/>
      <c r="N938" s="97"/>
      <c r="O938" s="76"/>
      <c r="R938" s="97"/>
      <c r="S938" s="97"/>
      <c r="T938" s="97"/>
      <c r="U938" s="97"/>
      <c r="V938" s="97"/>
      <c r="W938" s="97"/>
      <c r="AF938"/>
      <c r="AG938"/>
      <c r="AH938"/>
    </row>
    <row r="939" spans="1:34" x14ac:dyDescent="0.25">
      <c r="A939" s="97"/>
      <c r="B939" s="97"/>
      <c r="C939" s="97"/>
      <c r="D939" s="97"/>
      <c r="E939" s="97"/>
      <c r="F939" s="97"/>
      <c r="G939" s="97"/>
      <c r="H939" s="97"/>
      <c r="I939" s="97"/>
      <c r="J939" s="97"/>
      <c r="K939" s="97"/>
      <c r="L939" s="97"/>
      <c r="N939" s="97"/>
      <c r="O939" s="76"/>
      <c r="R939" s="97"/>
      <c r="S939" s="97"/>
      <c r="T939" s="97"/>
      <c r="U939" s="97"/>
      <c r="V939" s="97"/>
      <c r="W939" s="97"/>
      <c r="AF939"/>
      <c r="AG939"/>
      <c r="AH939"/>
    </row>
    <row r="940" spans="1:34" x14ac:dyDescent="0.25">
      <c r="A940" s="97"/>
      <c r="B940" s="97"/>
      <c r="C940" s="97"/>
      <c r="D940" s="97"/>
      <c r="E940" s="97"/>
      <c r="F940" s="97"/>
      <c r="G940" s="97"/>
      <c r="H940" s="97"/>
      <c r="I940" s="97"/>
      <c r="J940" s="97"/>
      <c r="K940" s="97"/>
      <c r="L940" s="97"/>
      <c r="N940" s="97"/>
      <c r="O940" s="76"/>
      <c r="R940" s="97"/>
      <c r="S940" s="97"/>
      <c r="T940" s="97"/>
      <c r="U940" s="97"/>
      <c r="V940" s="97"/>
      <c r="W940" s="97"/>
      <c r="AF940"/>
      <c r="AG940"/>
      <c r="AH940"/>
    </row>
    <row r="941" spans="1:34" x14ac:dyDescent="0.25">
      <c r="A941" s="97"/>
      <c r="B941" s="97"/>
      <c r="C941" s="97"/>
      <c r="D941" s="97"/>
      <c r="E941" s="97"/>
      <c r="F941" s="97"/>
      <c r="G941" s="97"/>
      <c r="H941" s="97"/>
      <c r="I941" s="97"/>
      <c r="J941" s="97"/>
      <c r="K941" s="97"/>
      <c r="L941" s="97"/>
      <c r="N941" s="97"/>
      <c r="O941" s="76"/>
      <c r="R941" s="97"/>
      <c r="S941" s="97"/>
      <c r="T941" s="97"/>
      <c r="U941" s="97"/>
      <c r="V941" s="97"/>
      <c r="W941" s="97"/>
      <c r="AF941"/>
      <c r="AG941"/>
      <c r="AH941"/>
    </row>
    <row r="942" spans="1:34" x14ac:dyDescent="0.25">
      <c r="A942" s="97"/>
      <c r="B942" s="97"/>
      <c r="C942" s="97"/>
      <c r="D942" s="97"/>
      <c r="E942" s="97"/>
      <c r="F942" s="97"/>
      <c r="G942" s="97"/>
      <c r="H942" s="97"/>
      <c r="I942" s="97"/>
      <c r="J942" s="97"/>
      <c r="K942" s="97"/>
      <c r="L942" s="97"/>
      <c r="N942" s="97"/>
      <c r="O942" s="76"/>
      <c r="R942" s="97"/>
      <c r="S942" s="97"/>
      <c r="T942" s="97"/>
      <c r="U942" s="97"/>
      <c r="V942" s="97"/>
      <c r="W942" s="97"/>
      <c r="AF942"/>
      <c r="AG942"/>
      <c r="AH942"/>
    </row>
    <row r="943" spans="1:34" x14ac:dyDescent="0.25">
      <c r="A943" s="97"/>
      <c r="B943" s="97"/>
      <c r="C943" s="97"/>
      <c r="D943" s="97"/>
      <c r="E943" s="97"/>
      <c r="F943" s="97"/>
      <c r="G943" s="97"/>
      <c r="H943" s="97"/>
      <c r="I943" s="97"/>
      <c r="J943" s="97"/>
      <c r="K943" s="97"/>
      <c r="L943" s="97"/>
      <c r="N943" s="97"/>
      <c r="O943" s="76"/>
      <c r="R943" s="97"/>
      <c r="S943" s="97"/>
      <c r="T943" s="97"/>
      <c r="U943" s="97"/>
      <c r="V943" s="97"/>
      <c r="W943" s="97"/>
      <c r="AF943"/>
      <c r="AG943"/>
      <c r="AH943"/>
    </row>
    <row r="944" spans="1:34" x14ac:dyDescent="0.25">
      <c r="A944" s="97"/>
      <c r="B944" s="97"/>
      <c r="C944" s="97"/>
      <c r="D944" s="97"/>
      <c r="E944" s="97"/>
      <c r="F944" s="97"/>
      <c r="G944" s="97"/>
      <c r="H944" s="97"/>
      <c r="I944" s="97"/>
      <c r="J944" s="97"/>
      <c r="K944" s="97"/>
      <c r="L944" s="97"/>
      <c r="N944" s="97"/>
      <c r="O944" s="76"/>
      <c r="R944" s="97"/>
      <c r="S944" s="97"/>
      <c r="T944" s="97"/>
      <c r="U944" s="97"/>
      <c r="V944" s="97"/>
      <c r="W944" s="97"/>
      <c r="AF944"/>
      <c r="AG944"/>
      <c r="AH944"/>
    </row>
    <row r="945" spans="1:34" x14ac:dyDescent="0.25">
      <c r="A945" s="97"/>
      <c r="B945" s="97"/>
      <c r="C945" s="97"/>
      <c r="D945" s="97"/>
      <c r="E945" s="97"/>
      <c r="F945" s="97"/>
      <c r="G945" s="97"/>
      <c r="H945" s="97"/>
      <c r="I945" s="97"/>
      <c r="J945" s="97"/>
      <c r="K945" s="97"/>
      <c r="L945" s="97"/>
      <c r="N945" s="97"/>
      <c r="O945" s="76"/>
      <c r="R945" s="97"/>
      <c r="S945" s="97"/>
      <c r="T945" s="97"/>
      <c r="U945" s="97"/>
      <c r="V945" s="97"/>
      <c r="W945" s="97"/>
      <c r="AF945"/>
      <c r="AG945"/>
      <c r="AH945"/>
    </row>
    <row r="946" spans="1:34" x14ac:dyDescent="0.25">
      <c r="A946" s="97"/>
      <c r="B946" s="97"/>
      <c r="C946" s="97"/>
      <c r="D946" s="97"/>
      <c r="E946" s="97"/>
      <c r="F946" s="97"/>
      <c r="G946" s="97"/>
      <c r="H946" s="97"/>
      <c r="I946" s="97"/>
      <c r="J946" s="97"/>
      <c r="K946" s="97"/>
      <c r="L946" s="97"/>
      <c r="N946" s="97"/>
      <c r="O946" s="76"/>
      <c r="R946" s="97"/>
      <c r="S946" s="97"/>
      <c r="T946" s="97"/>
      <c r="U946" s="97"/>
      <c r="V946" s="97"/>
      <c r="W946" s="97"/>
      <c r="AF946"/>
      <c r="AG946"/>
      <c r="AH946"/>
    </row>
    <row r="947" spans="1:34" x14ac:dyDescent="0.25">
      <c r="A947" s="97"/>
      <c r="B947" s="97"/>
      <c r="C947" s="97"/>
      <c r="D947" s="97"/>
      <c r="E947" s="97"/>
      <c r="F947" s="97"/>
      <c r="G947" s="97"/>
      <c r="H947" s="97"/>
      <c r="I947" s="97"/>
      <c r="J947" s="97"/>
      <c r="K947" s="97"/>
      <c r="L947" s="97"/>
      <c r="N947" s="97"/>
      <c r="O947" s="76"/>
      <c r="R947" s="97"/>
      <c r="S947" s="97"/>
      <c r="T947" s="97"/>
      <c r="U947" s="97"/>
      <c r="V947" s="97"/>
      <c r="W947" s="97"/>
      <c r="AF947"/>
      <c r="AG947"/>
      <c r="AH947"/>
    </row>
    <row r="948" spans="1:34" x14ac:dyDescent="0.25">
      <c r="A948" s="97"/>
      <c r="B948" s="97"/>
      <c r="C948" s="97"/>
      <c r="D948" s="97"/>
      <c r="E948" s="97"/>
      <c r="F948" s="97"/>
      <c r="G948" s="97"/>
      <c r="H948" s="97"/>
      <c r="I948" s="97"/>
      <c r="J948" s="97"/>
      <c r="K948" s="97"/>
      <c r="L948" s="97"/>
      <c r="N948" s="97"/>
      <c r="O948" s="76"/>
      <c r="R948" s="97"/>
      <c r="S948" s="97"/>
      <c r="T948" s="97"/>
      <c r="U948" s="97"/>
      <c r="V948" s="97"/>
      <c r="W948" s="97"/>
      <c r="AF948"/>
      <c r="AG948"/>
      <c r="AH948"/>
    </row>
    <row r="949" spans="1:34" x14ac:dyDescent="0.25">
      <c r="A949" s="97"/>
      <c r="B949" s="97"/>
      <c r="C949" s="97"/>
      <c r="D949" s="97"/>
      <c r="E949" s="97"/>
      <c r="F949" s="97"/>
      <c r="G949" s="97"/>
      <c r="H949" s="97"/>
      <c r="I949" s="97"/>
      <c r="J949" s="97"/>
      <c r="K949" s="97"/>
      <c r="L949" s="97"/>
      <c r="N949" s="97"/>
      <c r="O949" s="76"/>
      <c r="R949" s="97"/>
      <c r="S949" s="97"/>
      <c r="T949" s="97"/>
      <c r="U949" s="97"/>
      <c r="V949" s="97"/>
      <c r="W949" s="97"/>
      <c r="AF949"/>
      <c r="AG949"/>
      <c r="AH949"/>
    </row>
    <row r="950" spans="1:34" x14ac:dyDescent="0.25">
      <c r="A950" s="97"/>
      <c r="B950" s="97"/>
      <c r="C950" s="97"/>
      <c r="D950" s="97"/>
      <c r="E950" s="97"/>
      <c r="F950" s="97"/>
      <c r="G950" s="97"/>
      <c r="H950" s="97"/>
      <c r="I950" s="97"/>
      <c r="J950" s="97"/>
      <c r="K950" s="97"/>
      <c r="L950" s="97"/>
      <c r="N950" s="97"/>
      <c r="O950" s="76"/>
      <c r="R950" s="97"/>
      <c r="S950" s="97"/>
      <c r="T950" s="97"/>
      <c r="U950" s="97"/>
      <c r="V950" s="97"/>
      <c r="W950" s="97"/>
      <c r="AF950"/>
      <c r="AG950"/>
      <c r="AH950"/>
    </row>
    <row r="951" spans="1:34" x14ac:dyDescent="0.25">
      <c r="A951" s="97"/>
      <c r="B951" s="97"/>
      <c r="C951" s="97"/>
      <c r="D951" s="97"/>
      <c r="E951" s="97"/>
      <c r="F951" s="97"/>
      <c r="G951" s="97"/>
      <c r="H951" s="97"/>
      <c r="I951" s="97"/>
      <c r="J951" s="97"/>
      <c r="K951" s="97"/>
      <c r="L951" s="97"/>
      <c r="N951" s="97"/>
      <c r="O951" s="76"/>
      <c r="R951" s="97"/>
      <c r="S951" s="97"/>
      <c r="T951" s="97"/>
      <c r="U951" s="97"/>
      <c r="V951" s="97"/>
      <c r="W951" s="97"/>
      <c r="AF951"/>
      <c r="AG951"/>
      <c r="AH951"/>
    </row>
    <row r="952" spans="1:34" x14ac:dyDescent="0.25">
      <c r="A952" s="97"/>
      <c r="B952" s="97"/>
      <c r="C952" s="97"/>
      <c r="D952" s="97"/>
      <c r="E952" s="97"/>
      <c r="F952" s="97"/>
      <c r="G952" s="97"/>
      <c r="H952" s="97"/>
      <c r="I952" s="97"/>
      <c r="J952" s="97"/>
      <c r="K952" s="97"/>
      <c r="L952" s="97"/>
      <c r="N952" s="97"/>
      <c r="O952" s="76"/>
      <c r="R952" s="97"/>
      <c r="S952" s="97"/>
      <c r="T952" s="97"/>
      <c r="U952" s="97"/>
      <c r="V952" s="97"/>
      <c r="W952" s="97"/>
      <c r="AF952"/>
      <c r="AG952"/>
      <c r="AH952"/>
    </row>
    <row r="953" spans="1:34" x14ac:dyDescent="0.25">
      <c r="A953" s="97"/>
      <c r="B953" s="97"/>
      <c r="C953" s="97"/>
      <c r="D953" s="97"/>
      <c r="E953" s="97"/>
      <c r="F953" s="97"/>
      <c r="G953" s="97"/>
      <c r="H953" s="97"/>
      <c r="I953" s="97"/>
      <c r="J953" s="97"/>
      <c r="K953" s="97"/>
      <c r="L953" s="97"/>
      <c r="N953" s="97"/>
      <c r="O953" s="76"/>
      <c r="R953" s="97"/>
      <c r="S953" s="97"/>
      <c r="T953" s="97"/>
      <c r="U953" s="97"/>
      <c r="V953" s="97"/>
      <c r="W953" s="97"/>
      <c r="AF953"/>
      <c r="AG953"/>
      <c r="AH953"/>
    </row>
    <row r="954" spans="1:34" x14ac:dyDescent="0.25">
      <c r="A954" s="97"/>
      <c r="B954" s="97"/>
      <c r="C954" s="97"/>
      <c r="D954" s="97"/>
      <c r="E954" s="97"/>
      <c r="F954" s="97"/>
      <c r="G954" s="97"/>
      <c r="H954" s="97"/>
      <c r="I954" s="97"/>
      <c r="J954" s="97"/>
      <c r="K954" s="97"/>
      <c r="L954" s="97"/>
      <c r="N954" s="97"/>
      <c r="O954" s="76"/>
      <c r="R954" s="97"/>
      <c r="S954" s="97"/>
      <c r="T954" s="97"/>
      <c r="U954" s="97"/>
      <c r="V954" s="97"/>
      <c r="W954" s="97"/>
      <c r="AF954"/>
      <c r="AG954"/>
      <c r="AH954"/>
    </row>
    <row r="955" spans="1:34" x14ac:dyDescent="0.25">
      <c r="A955" s="97"/>
      <c r="B955" s="97"/>
      <c r="C955" s="97"/>
      <c r="D955" s="97"/>
      <c r="E955" s="97"/>
      <c r="F955" s="97"/>
      <c r="G955" s="97"/>
      <c r="H955" s="97"/>
      <c r="I955" s="97"/>
      <c r="J955" s="97"/>
      <c r="K955" s="97"/>
      <c r="L955" s="97"/>
      <c r="N955" s="97"/>
      <c r="O955" s="76"/>
      <c r="R955" s="97"/>
      <c r="S955" s="97"/>
      <c r="T955" s="97"/>
      <c r="U955" s="97"/>
      <c r="V955" s="97"/>
      <c r="W955" s="97"/>
      <c r="AF955"/>
      <c r="AG955"/>
      <c r="AH955"/>
    </row>
    <row r="956" spans="1:34" x14ac:dyDescent="0.25">
      <c r="A956" s="97"/>
      <c r="B956" s="97"/>
      <c r="C956" s="97"/>
      <c r="D956" s="97"/>
      <c r="E956" s="97"/>
      <c r="F956" s="97"/>
      <c r="G956" s="97"/>
      <c r="H956" s="97"/>
      <c r="I956" s="97"/>
      <c r="J956" s="97"/>
      <c r="K956" s="97"/>
      <c r="L956" s="97"/>
      <c r="N956" s="97"/>
      <c r="O956" s="76"/>
      <c r="R956" s="97"/>
      <c r="S956" s="97"/>
      <c r="T956" s="97"/>
      <c r="U956" s="97"/>
      <c r="V956" s="97"/>
      <c r="W956" s="97"/>
      <c r="AF956"/>
      <c r="AG956"/>
      <c r="AH956"/>
    </row>
    <row r="957" spans="1:34" x14ac:dyDescent="0.25">
      <c r="A957" s="97"/>
      <c r="B957" s="97"/>
      <c r="C957" s="97"/>
      <c r="D957" s="97"/>
      <c r="E957" s="97"/>
      <c r="F957" s="97"/>
      <c r="G957" s="97"/>
      <c r="H957" s="97"/>
      <c r="I957" s="97"/>
      <c r="J957" s="97"/>
      <c r="K957" s="97"/>
      <c r="L957" s="97"/>
      <c r="N957" s="97"/>
      <c r="O957" s="76"/>
      <c r="R957" s="97"/>
      <c r="S957" s="97"/>
      <c r="T957" s="97"/>
      <c r="U957" s="97"/>
      <c r="V957" s="97"/>
      <c r="W957" s="97"/>
      <c r="AF957"/>
      <c r="AG957"/>
      <c r="AH957"/>
    </row>
    <row r="958" spans="1:34" x14ac:dyDescent="0.25">
      <c r="A958" s="97"/>
      <c r="B958" s="97"/>
      <c r="C958" s="97"/>
      <c r="D958" s="97"/>
      <c r="E958" s="97"/>
      <c r="F958" s="97"/>
      <c r="G958" s="97"/>
      <c r="H958" s="97"/>
      <c r="I958" s="97"/>
      <c r="J958" s="97"/>
      <c r="K958" s="97"/>
      <c r="L958" s="97"/>
      <c r="N958" s="97"/>
      <c r="O958" s="76"/>
      <c r="R958" s="97"/>
      <c r="S958" s="97"/>
      <c r="T958" s="97"/>
      <c r="U958" s="97"/>
      <c r="V958" s="97"/>
      <c r="W958" s="97"/>
      <c r="AF958"/>
      <c r="AG958"/>
      <c r="AH958"/>
    </row>
    <row r="959" spans="1:34" x14ac:dyDescent="0.25">
      <c r="A959" s="97"/>
      <c r="B959" s="97"/>
      <c r="C959" s="97"/>
      <c r="D959" s="97"/>
      <c r="E959" s="97"/>
      <c r="F959" s="97"/>
      <c r="G959" s="97"/>
      <c r="H959" s="97"/>
      <c r="I959" s="97"/>
      <c r="J959" s="97"/>
      <c r="K959" s="97"/>
      <c r="L959" s="97"/>
      <c r="N959" s="97"/>
      <c r="O959" s="76"/>
      <c r="R959" s="97"/>
      <c r="S959" s="97"/>
      <c r="T959" s="97"/>
      <c r="U959" s="97"/>
      <c r="V959" s="97"/>
      <c r="W959" s="97"/>
      <c r="AF959"/>
      <c r="AG959"/>
      <c r="AH959"/>
    </row>
    <row r="960" spans="1:34" x14ac:dyDescent="0.25">
      <c r="A960" s="97"/>
      <c r="B960" s="97"/>
      <c r="C960" s="97"/>
      <c r="D960" s="97"/>
      <c r="E960" s="97"/>
      <c r="F960" s="97"/>
      <c r="G960" s="97"/>
      <c r="H960" s="97"/>
      <c r="I960" s="97"/>
      <c r="J960" s="97"/>
      <c r="K960" s="97"/>
      <c r="L960" s="97"/>
      <c r="N960" s="97"/>
      <c r="O960" s="76"/>
      <c r="R960" s="97"/>
      <c r="S960" s="97"/>
      <c r="T960" s="97"/>
      <c r="U960" s="97"/>
      <c r="V960" s="97"/>
      <c r="W960" s="97"/>
      <c r="AF960"/>
      <c r="AG960"/>
      <c r="AH960"/>
    </row>
    <row r="961" spans="1:34" x14ac:dyDescent="0.25">
      <c r="A961" s="97"/>
      <c r="B961" s="97"/>
      <c r="C961" s="97"/>
      <c r="D961" s="97"/>
      <c r="E961" s="97"/>
      <c r="F961" s="97"/>
      <c r="G961" s="97"/>
      <c r="H961" s="97"/>
      <c r="I961" s="97"/>
      <c r="J961" s="97"/>
      <c r="K961" s="97"/>
      <c r="L961" s="97"/>
      <c r="N961" s="97"/>
      <c r="O961" s="76"/>
      <c r="R961" s="97"/>
      <c r="S961" s="97"/>
      <c r="T961" s="97"/>
      <c r="U961" s="97"/>
      <c r="V961" s="97"/>
      <c r="W961" s="97"/>
      <c r="AF961"/>
      <c r="AG961"/>
      <c r="AH961"/>
    </row>
    <row r="962" spans="1:34" x14ac:dyDescent="0.25">
      <c r="A962" s="97"/>
      <c r="B962" s="97"/>
      <c r="C962" s="97"/>
      <c r="D962" s="97"/>
      <c r="E962" s="97"/>
      <c r="F962" s="97"/>
      <c r="G962" s="97"/>
      <c r="H962" s="97"/>
      <c r="I962" s="97"/>
      <c r="J962" s="97"/>
      <c r="K962" s="97"/>
      <c r="L962" s="97"/>
      <c r="N962" s="97"/>
      <c r="O962" s="76"/>
      <c r="R962" s="97"/>
      <c r="S962" s="97"/>
      <c r="T962" s="97"/>
      <c r="U962" s="97"/>
      <c r="V962" s="97"/>
      <c r="W962" s="97"/>
      <c r="AF962"/>
      <c r="AG962"/>
      <c r="AH962"/>
    </row>
    <row r="963" spans="1:34" x14ac:dyDescent="0.25">
      <c r="A963" s="97"/>
      <c r="B963" s="97"/>
      <c r="C963" s="97"/>
      <c r="D963" s="97"/>
      <c r="E963" s="97"/>
      <c r="F963" s="97"/>
      <c r="G963" s="97"/>
      <c r="H963" s="97"/>
      <c r="I963" s="97"/>
      <c r="J963" s="97"/>
      <c r="K963" s="97"/>
      <c r="L963" s="97"/>
      <c r="N963" s="97"/>
      <c r="O963" s="76"/>
      <c r="R963" s="97"/>
      <c r="S963" s="97"/>
      <c r="T963" s="97"/>
      <c r="U963" s="97"/>
      <c r="V963" s="97"/>
      <c r="W963" s="97"/>
      <c r="AF963"/>
      <c r="AG963"/>
      <c r="AH963"/>
    </row>
    <row r="964" spans="1:34" x14ac:dyDescent="0.25">
      <c r="A964" s="97"/>
      <c r="B964" s="97"/>
      <c r="C964" s="97"/>
      <c r="D964" s="97"/>
      <c r="E964" s="97"/>
      <c r="F964" s="97"/>
      <c r="G964" s="97"/>
      <c r="H964" s="97"/>
      <c r="I964" s="97"/>
      <c r="J964" s="97"/>
      <c r="K964" s="97"/>
      <c r="L964" s="97"/>
      <c r="N964" s="97"/>
      <c r="O964" s="76"/>
      <c r="R964" s="97"/>
      <c r="S964" s="97"/>
      <c r="T964" s="97"/>
      <c r="U964" s="97"/>
      <c r="V964" s="97"/>
      <c r="W964" s="97"/>
      <c r="AF964"/>
      <c r="AG964"/>
      <c r="AH964"/>
    </row>
    <row r="965" spans="1:34" x14ac:dyDescent="0.25">
      <c r="A965" s="97"/>
      <c r="B965" s="97"/>
      <c r="C965" s="97"/>
      <c r="D965" s="97"/>
      <c r="E965" s="97"/>
      <c r="F965" s="97"/>
      <c r="G965" s="97"/>
      <c r="H965" s="97"/>
      <c r="I965" s="97"/>
      <c r="J965" s="97"/>
      <c r="K965" s="97"/>
      <c r="L965" s="97"/>
      <c r="N965" s="97"/>
      <c r="O965" s="76"/>
      <c r="R965" s="97"/>
      <c r="S965" s="97"/>
      <c r="T965" s="97"/>
      <c r="U965" s="97"/>
      <c r="V965" s="97"/>
      <c r="W965" s="97"/>
      <c r="AF965"/>
      <c r="AG965"/>
      <c r="AH965"/>
    </row>
    <row r="966" spans="1:34" x14ac:dyDescent="0.25">
      <c r="A966" s="97"/>
      <c r="B966" s="97"/>
      <c r="C966" s="97"/>
      <c r="D966" s="97"/>
      <c r="E966" s="97"/>
      <c r="F966" s="97"/>
      <c r="G966" s="97"/>
      <c r="H966" s="97"/>
      <c r="I966" s="97"/>
      <c r="J966" s="97"/>
      <c r="K966" s="97"/>
      <c r="L966" s="97"/>
      <c r="N966" s="97"/>
      <c r="O966" s="76"/>
      <c r="R966" s="97"/>
      <c r="S966" s="97"/>
      <c r="T966" s="97"/>
      <c r="U966" s="97"/>
      <c r="V966" s="97"/>
      <c r="W966" s="97"/>
      <c r="AF966"/>
      <c r="AG966"/>
      <c r="AH966"/>
    </row>
    <row r="967" spans="1:34" x14ac:dyDescent="0.25">
      <c r="A967" s="97"/>
      <c r="B967" s="97"/>
      <c r="C967" s="97"/>
      <c r="D967" s="97"/>
      <c r="E967" s="97"/>
      <c r="F967" s="97"/>
      <c r="G967" s="97"/>
      <c r="H967" s="97"/>
      <c r="I967" s="97"/>
      <c r="J967" s="97"/>
      <c r="K967" s="97"/>
      <c r="L967" s="97"/>
      <c r="N967" s="97"/>
      <c r="O967" s="76"/>
      <c r="R967" s="97"/>
      <c r="S967" s="97"/>
      <c r="T967" s="97"/>
      <c r="U967" s="97"/>
      <c r="V967" s="97"/>
      <c r="W967" s="97"/>
      <c r="AF967"/>
      <c r="AG967"/>
      <c r="AH967"/>
    </row>
    <row r="968" spans="1:34" x14ac:dyDescent="0.25">
      <c r="A968" s="97"/>
      <c r="B968" s="97"/>
      <c r="C968" s="97"/>
      <c r="D968" s="97"/>
      <c r="E968" s="97"/>
      <c r="F968" s="97"/>
      <c r="G968" s="97"/>
      <c r="H968" s="97"/>
      <c r="I968" s="97"/>
      <c r="J968" s="97"/>
      <c r="K968" s="97"/>
      <c r="L968" s="97"/>
      <c r="N968" s="97"/>
      <c r="O968" s="76"/>
      <c r="R968" s="97"/>
      <c r="S968" s="97"/>
      <c r="T968" s="97"/>
      <c r="U968" s="97"/>
      <c r="V968" s="97"/>
      <c r="W968" s="97"/>
      <c r="AF968"/>
      <c r="AG968"/>
      <c r="AH968"/>
    </row>
    <row r="969" spans="1:34" x14ac:dyDescent="0.25">
      <c r="A969" s="97"/>
      <c r="B969" s="97"/>
      <c r="C969" s="97"/>
      <c r="D969" s="97"/>
      <c r="E969" s="97"/>
      <c r="F969" s="97"/>
      <c r="G969" s="97"/>
      <c r="H969" s="97"/>
      <c r="I969" s="97"/>
      <c r="J969" s="97"/>
      <c r="K969" s="97"/>
      <c r="L969" s="97"/>
      <c r="N969" s="97"/>
      <c r="O969" s="76"/>
      <c r="R969" s="97"/>
      <c r="S969" s="97"/>
      <c r="T969" s="97"/>
      <c r="U969" s="97"/>
      <c r="V969" s="97"/>
      <c r="W969" s="97"/>
      <c r="AF969"/>
      <c r="AG969"/>
      <c r="AH969"/>
    </row>
    <row r="970" spans="1:34" x14ac:dyDescent="0.25">
      <c r="A970" s="97"/>
      <c r="B970" s="97"/>
      <c r="C970" s="97"/>
      <c r="D970" s="97"/>
      <c r="E970" s="97"/>
      <c r="F970" s="97"/>
      <c r="G970" s="97"/>
      <c r="H970" s="97"/>
      <c r="I970" s="97"/>
      <c r="J970" s="97"/>
      <c r="K970" s="97"/>
      <c r="L970" s="97"/>
      <c r="N970" s="97"/>
      <c r="O970" s="76"/>
      <c r="R970" s="97"/>
      <c r="S970" s="97"/>
      <c r="T970" s="97"/>
      <c r="U970" s="97"/>
      <c r="V970" s="97"/>
      <c r="W970" s="97"/>
      <c r="AF970"/>
      <c r="AG970"/>
      <c r="AH970"/>
    </row>
    <row r="971" spans="1:34" x14ac:dyDescent="0.25">
      <c r="A971" s="97"/>
      <c r="B971" s="97"/>
      <c r="C971" s="97"/>
      <c r="D971" s="97"/>
      <c r="E971" s="97"/>
      <c r="F971" s="97"/>
      <c r="G971" s="97"/>
      <c r="H971" s="97"/>
      <c r="I971" s="97"/>
      <c r="J971" s="97"/>
      <c r="K971" s="97"/>
      <c r="L971" s="97"/>
      <c r="N971" s="97"/>
      <c r="O971" s="76"/>
      <c r="R971" s="97"/>
      <c r="S971" s="97"/>
      <c r="T971" s="97"/>
      <c r="U971" s="97"/>
      <c r="V971" s="97"/>
      <c r="W971" s="97"/>
      <c r="AF971"/>
      <c r="AG971"/>
      <c r="AH971"/>
    </row>
    <row r="972" spans="1:34" x14ac:dyDescent="0.25">
      <c r="A972" s="97"/>
      <c r="B972" s="97"/>
      <c r="C972" s="97"/>
      <c r="D972" s="97"/>
      <c r="E972" s="97"/>
      <c r="F972" s="97"/>
      <c r="G972" s="97"/>
      <c r="H972" s="97"/>
      <c r="I972" s="97"/>
      <c r="J972" s="97"/>
      <c r="K972" s="97"/>
      <c r="L972" s="97"/>
      <c r="N972" s="97"/>
      <c r="O972" s="76"/>
      <c r="R972" s="97"/>
      <c r="S972" s="97"/>
      <c r="T972" s="97"/>
      <c r="U972" s="97"/>
      <c r="V972" s="97"/>
      <c r="W972" s="97"/>
      <c r="AF972"/>
      <c r="AG972"/>
      <c r="AH972"/>
    </row>
    <row r="973" spans="1:34" x14ac:dyDescent="0.25">
      <c r="A973" s="97"/>
      <c r="B973" s="97"/>
      <c r="C973" s="97"/>
      <c r="D973" s="97"/>
      <c r="E973" s="97"/>
      <c r="F973" s="97"/>
      <c r="G973" s="97"/>
      <c r="H973" s="97"/>
      <c r="I973" s="97"/>
      <c r="J973" s="97"/>
      <c r="K973" s="97"/>
      <c r="L973" s="97"/>
      <c r="N973" s="97"/>
      <c r="O973" s="76"/>
      <c r="R973" s="97"/>
      <c r="S973" s="97"/>
      <c r="T973" s="97"/>
      <c r="U973" s="97"/>
      <c r="V973" s="97"/>
      <c r="W973" s="97"/>
      <c r="AF973"/>
      <c r="AG973"/>
      <c r="AH973"/>
    </row>
    <row r="974" spans="1:34" x14ac:dyDescent="0.25">
      <c r="A974" s="97"/>
      <c r="B974" s="97"/>
      <c r="C974" s="97"/>
      <c r="D974" s="97"/>
      <c r="E974" s="97"/>
      <c r="F974" s="97"/>
      <c r="G974" s="97"/>
      <c r="H974" s="97"/>
      <c r="I974" s="97"/>
      <c r="J974" s="97"/>
      <c r="K974" s="97"/>
      <c r="L974" s="97"/>
      <c r="N974" s="97"/>
      <c r="O974" s="76"/>
      <c r="R974" s="97"/>
      <c r="S974" s="97"/>
      <c r="T974" s="97"/>
      <c r="U974" s="97"/>
      <c r="V974" s="97"/>
      <c r="W974" s="97"/>
      <c r="AF974"/>
      <c r="AG974"/>
      <c r="AH974"/>
    </row>
    <row r="975" spans="1:34" x14ac:dyDescent="0.25">
      <c r="A975" s="97"/>
      <c r="B975" s="97"/>
      <c r="C975" s="97"/>
      <c r="D975" s="97"/>
      <c r="E975" s="97"/>
      <c r="F975" s="97"/>
      <c r="G975" s="97"/>
      <c r="H975" s="97"/>
      <c r="I975" s="97"/>
      <c r="J975" s="97"/>
      <c r="K975" s="97"/>
      <c r="L975" s="97"/>
      <c r="N975" s="97"/>
      <c r="O975" s="76"/>
      <c r="R975" s="97"/>
      <c r="S975" s="97"/>
      <c r="T975" s="97"/>
      <c r="U975" s="97"/>
      <c r="V975" s="97"/>
      <c r="W975" s="97"/>
      <c r="AF975"/>
      <c r="AG975"/>
      <c r="AH975"/>
    </row>
    <row r="976" spans="1:34" x14ac:dyDescent="0.25">
      <c r="A976" s="97"/>
      <c r="B976" s="97"/>
      <c r="C976" s="97"/>
      <c r="D976" s="97"/>
      <c r="E976" s="97"/>
      <c r="F976" s="97"/>
      <c r="G976" s="97"/>
      <c r="H976" s="97"/>
      <c r="I976" s="97"/>
      <c r="J976" s="97"/>
      <c r="K976" s="97"/>
      <c r="L976" s="97"/>
      <c r="N976" s="97"/>
      <c r="O976" s="76"/>
      <c r="R976" s="97"/>
      <c r="S976" s="97"/>
      <c r="T976" s="97"/>
      <c r="U976" s="97"/>
      <c r="V976" s="97"/>
      <c r="W976" s="97"/>
      <c r="AF976"/>
      <c r="AG976"/>
      <c r="AH976"/>
    </row>
    <row r="977" spans="1:34" x14ac:dyDescent="0.25">
      <c r="A977" s="97"/>
      <c r="B977" s="97"/>
      <c r="C977" s="97"/>
      <c r="D977" s="97"/>
      <c r="E977" s="97"/>
      <c r="F977" s="97"/>
      <c r="G977" s="97"/>
      <c r="H977" s="97"/>
      <c r="I977" s="97"/>
      <c r="J977" s="97"/>
      <c r="K977" s="97"/>
      <c r="L977" s="97"/>
      <c r="N977" s="97"/>
      <c r="O977" s="76"/>
      <c r="R977" s="97"/>
      <c r="S977" s="97"/>
      <c r="T977" s="97"/>
      <c r="U977" s="97"/>
      <c r="V977" s="97"/>
      <c r="W977" s="97"/>
      <c r="AF977"/>
      <c r="AG977"/>
      <c r="AH977"/>
    </row>
    <row r="978" spans="1:34" x14ac:dyDescent="0.25">
      <c r="E978" s="97"/>
      <c r="F978" s="97"/>
      <c r="G978" s="97"/>
      <c r="H978" s="97"/>
      <c r="I978" s="97"/>
      <c r="J978" s="97"/>
      <c r="K978" s="97"/>
      <c r="L978" s="97"/>
      <c r="N978" s="97"/>
      <c r="O978" s="76"/>
      <c r="R978" s="97"/>
      <c r="S978" s="97"/>
      <c r="T978" s="97"/>
      <c r="U978" s="97"/>
      <c r="V978" s="97"/>
      <c r="W978" s="97"/>
      <c r="AF978"/>
      <c r="AG978"/>
      <c r="AH978"/>
    </row>
    <row r="979" spans="1:34" x14ac:dyDescent="0.25">
      <c r="E979" s="97"/>
      <c r="F979" s="97"/>
      <c r="G979" s="97"/>
      <c r="H979" s="97"/>
      <c r="I979" s="97"/>
      <c r="J979" s="97"/>
      <c r="K979" s="97"/>
      <c r="L979" s="97"/>
      <c r="N979" s="97"/>
      <c r="O979" s="76"/>
      <c r="R979" s="97"/>
      <c r="S979" s="97"/>
      <c r="T979" s="97"/>
      <c r="U979" s="97"/>
      <c r="V979" s="97"/>
      <c r="W979" s="97"/>
      <c r="AF979"/>
      <c r="AG979"/>
      <c r="AH979"/>
    </row>
    <row r="980" spans="1:34" x14ac:dyDescent="0.25">
      <c r="E980" s="97"/>
      <c r="F980" s="97"/>
      <c r="G980" s="97"/>
      <c r="H980" s="97"/>
      <c r="I980" s="97"/>
      <c r="J980" s="97"/>
      <c r="K980" s="97"/>
      <c r="L980" s="97"/>
      <c r="N980" s="97"/>
      <c r="O980" s="76"/>
      <c r="R980" s="97"/>
      <c r="S980" s="97"/>
      <c r="T980" s="97"/>
      <c r="U980" s="97"/>
      <c r="V980" s="97"/>
      <c r="W980" s="97"/>
      <c r="AF980"/>
      <c r="AG980"/>
      <c r="AH980"/>
    </row>
    <row r="981" spans="1:34" x14ac:dyDescent="0.25">
      <c r="E981" s="97"/>
      <c r="F981" s="97"/>
      <c r="G981" s="97"/>
      <c r="H981" s="97"/>
      <c r="I981" s="97"/>
      <c r="J981" s="97"/>
      <c r="K981" s="97"/>
      <c r="L981" s="97"/>
      <c r="N981" s="97"/>
      <c r="O981" s="76"/>
      <c r="R981" s="97"/>
      <c r="S981" s="97"/>
      <c r="T981" s="97"/>
      <c r="U981" s="97"/>
      <c r="V981" s="97"/>
      <c r="W981" s="97"/>
      <c r="AF981"/>
      <c r="AG981"/>
      <c r="AH981"/>
    </row>
    <row r="982" spans="1:34" x14ac:dyDescent="0.25">
      <c r="E982" s="97"/>
      <c r="F982" s="97"/>
      <c r="G982" s="97"/>
      <c r="H982" s="97"/>
      <c r="I982" s="97"/>
      <c r="J982" s="97"/>
      <c r="K982" s="97"/>
      <c r="L982" s="97"/>
      <c r="N982" s="97"/>
      <c r="O982" s="76"/>
      <c r="R982" s="97"/>
      <c r="S982" s="97"/>
      <c r="T982" s="97"/>
      <c r="U982" s="97"/>
      <c r="V982" s="97"/>
      <c r="W982" s="97"/>
      <c r="AF982"/>
      <c r="AG982"/>
      <c r="AH982"/>
    </row>
    <row r="983" spans="1:34" x14ac:dyDescent="0.25">
      <c r="E983" s="97"/>
      <c r="F983" s="97"/>
      <c r="G983" s="97"/>
      <c r="H983" s="97"/>
      <c r="I983" s="97"/>
      <c r="J983" s="97"/>
      <c r="K983" s="97"/>
      <c r="L983" s="97"/>
      <c r="N983" s="97"/>
      <c r="O983" s="76"/>
      <c r="R983" s="97"/>
      <c r="S983" s="97"/>
      <c r="T983" s="97"/>
      <c r="U983" s="97"/>
      <c r="V983" s="97"/>
      <c r="W983" s="97"/>
      <c r="AF983"/>
      <c r="AG983"/>
      <c r="AH983"/>
    </row>
    <row r="984" spans="1:34" x14ac:dyDescent="0.25">
      <c r="E984" s="97"/>
      <c r="F984" s="97"/>
      <c r="G984" s="97"/>
      <c r="H984" s="97"/>
      <c r="I984" s="97"/>
      <c r="J984" s="97"/>
      <c r="K984" s="97"/>
      <c r="L984" s="97"/>
      <c r="N984" s="97"/>
      <c r="O984" s="76"/>
      <c r="R984" s="97"/>
      <c r="S984" s="97"/>
      <c r="T984" s="97"/>
      <c r="U984" s="97"/>
      <c r="V984" s="97"/>
      <c r="W984" s="97"/>
      <c r="AF984"/>
      <c r="AG984"/>
      <c r="AH984"/>
    </row>
    <row r="985" spans="1:34" x14ac:dyDescent="0.25">
      <c r="E985" s="97"/>
      <c r="F985" s="97"/>
      <c r="G985" s="97"/>
      <c r="H985" s="97"/>
      <c r="I985" s="97"/>
      <c r="J985" s="97"/>
      <c r="K985" s="97"/>
      <c r="L985" s="97"/>
      <c r="N985" s="97"/>
      <c r="O985" s="76"/>
      <c r="R985" s="97"/>
      <c r="S985" s="97"/>
      <c r="T985" s="97"/>
      <c r="U985" s="97"/>
      <c r="V985" s="97"/>
      <c r="W985" s="97"/>
      <c r="AF985"/>
      <c r="AG985"/>
      <c r="AH985"/>
    </row>
    <row r="986" spans="1:34" x14ac:dyDescent="0.25">
      <c r="E986" s="97"/>
      <c r="F986" s="97"/>
      <c r="G986" s="97"/>
      <c r="H986" s="97"/>
      <c r="I986" s="97"/>
      <c r="J986" s="97"/>
      <c r="K986" s="97"/>
      <c r="L986" s="97"/>
      <c r="N986" s="97"/>
      <c r="O986" s="76"/>
      <c r="R986" s="97"/>
      <c r="S986" s="97"/>
      <c r="T986" s="97"/>
      <c r="U986" s="97"/>
      <c r="V986" s="97"/>
      <c r="W986" s="97"/>
      <c r="AF986"/>
      <c r="AG986"/>
      <c r="AH986"/>
    </row>
    <row r="987" spans="1:34" x14ac:dyDescent="0.25">
      <c r="E987" s="97"/>
      <c r="F987" s="97"/>
      <c r="G987" s="97"/>
      <c r="H987" s="97"/>
      <c r="I987" s="97"/>
      <c r="J987" s="97"/>
      <c r="K987" s="97"/>
      <c r="L987" s="97"/>
      <c r="N987" s="97"/>
      <c r="O987" s="76"/>
      <c r="R987" s="97"/>
      <c r="S987" s="97"/>
      <c r="T987" s="97"/>
      <c r="U987" s="97"/>
      <c r="V987" s="97"/>
      <c r="W987" s="97"/>
      <c r="AF987"/>
      <c r="AG987"/>
      <c r="AH987"/>
    </row>
    <row r="988" spans="1:34" x14ac:dyDescent="0.25">
      <c r="E988" s="97"/>
      <c r="F988" s="97"/>
      <c r="G988" s="97"/>
      <c r="H988" s="97"/>
      <c r="I988" s="97"/>
      <c r="J988" s="97"/>
      <c r="K988" s="97"/>
      <c r="L988" s="97"/>
      <c r="N988" s="97"/>
      <c r="O988" s="76"/>
      <c r="R988" s="97"/>
      <c r="S988" s="97"/>
      <c r="T988" s="97"/>
      <c r="U988" s="97"/>
      <c r="V988" s="97"/>
      <c r="W988" s="97"/>
      <c r="AF988"/>
      <c r="AG988"/>
      <c r="AH988"/>
    </row>
    <row r="989" spans="1:34" x14ac:dyDescent="0.25">
      <c r="E989" s="97"/>
      <c r="F989" s="97"/>
      <c r="G989" s="97"/>
      <c r="H989" s="97"/>
      <c r="I989" s="97"/>
      <c r="J989" s="97"/>
      <c r="K989" s="97"/>
      <c r="L989" s="97"/>
      <c r="N989" s="97"/>
      <c r="O989" s="76"/>
      <c r="R989" s="97"/>
      <c r="S989" s="97"/>
      <c r="T989" s="97"/>
      <c r="U989" s="97"/>
      <c r="V989" s="97"/>
      <c r="W989" s="97"/>
      <c r="AF989"/>
      <c r="AG989"/>
      <c r="AH989"/>
    </row>
    <row r="990" spans="1:34" x14ac:dyDescent="0.25">
      <c r="E990" s="97"/>
      <c r="F990" s="97"/>
      <c r="G990" s="97"/>
      <c r="H990" s="97"/>
      <c r="I990" s="97"/>
      <c r="J990" s="97"/>
      <c r="K990" s="97"/>
      <c r="L990" s="97"/>
      <c r="N990" s="97"/>
      <c r="O990" s="76"/>
      <c r="R990" s="97"/>
      <c r="S990" s="97"/>
      <c r="T990" s="97"/>
      <c r="U990" s="97"/>
      <c r="V990" s="97"/>
      <c r="W990" s="97"/>
      <c r="AF990"/>
      <c r="AG990"/>
      <c r="AH990"/>
    </row>
    <row r="991" spans="1:34" x14ac:dyDescent="0.25">
      <c r="E991" s="97"/>
      <c r="F991" s="97"/>
      <c r="G991" s="97"/>
      <c r="H991" s="97"/>
      <c r="I991" s="97"/>
      <c r="J991" s="97"/>
      <c r="K991" s="97"/>
      <c r="L991" s="97"/>
      <c r="N991" s="97"/>
      <c r="O991" s="76"/>
      <c r="R991" s="97"/>
      <c r="S991" s="97"/>
      <c r="T991" s="97"/>
      <c r="U991" s="97"/>
      <c r="V991" s="97"/>
      <c r="W991" s="97"/>
      <c r="AF991"/>
      <c r="AG991"/>
      <c r="AH991"/>
    </row>
    <row r="992" spans="1:34" x14ac:dyDescent="0.25">
      <c r="E992" s="97"/>
      <c r="F992" s="97"/>
      <c r="G992" s="97"/>
      <c r="H992" s="97"/>
      <c r="I992" s="97"/>
      <c r="J992" s="97"/>
      <c r="K992" s="97"/>
      <c r="L992" s="97"/>
      <c r="N992" s="97"/>
      <c r="O992" s="76"/>
      <c r="R992" s="97"/>
      <c r="S992" s="97"/>
      <c r="T992" s="97"/>
      <c r="U992" s="97"/>
      <c r="V992" s="97"/>
      <c r="W992" s="97"/>
      <c r="AF992"/>
      <c r="AG992"/>
      <c r="AH992"/>
    </row>
    <row r="993" spans="5:34" x14ac:dyDescent="0.25">
      <c r="E993" s="97"/>
      <c r="F993" s="97"/>
      <c r="G993" s="97"/>
      <c r="H993" s="97"/>
      <c r="I993" s="97"/>
      <c r="J993" s="97"/>
      <c r="K993" s="97"/>
      <c r="L993" s="97"/>
      <c r="N993" s="97"/>
      <c r="O993" s="76"/>
      <c r="R993" s="97"/>
      <c r="S993" s="97"/>
      <c r="T993" s="97"/>
      <c r="U993" s="97"/>
      <c r="V993" s="97"/>
      <c r="W993" s="97"/>
      <c r="AF993"/>
      <c r="AG993"/>
      <c r="AH993"/>
    </row>
    <row r="994" spans="5:34" x14ac:dyDescent="0.25">
      <c r="E994" s="97"/>
      <c r="F994" s="97"/>
      <c r="G994" s="97"/>
      <c r="H994" s="97"/>
      <c r="I994" s="97"/>
      <c r="J994" s="97"/>
      <c r="K994" s="97"/>
      <c r="L994" s="97"/>
      <c r="N994" s="97"/>
      <c r="O994" s="76"/>
      <c r="R994" s="97"/>
      <c r="S994" s="97"/>
      <c r="T994" s="97"/>
      <c r="U994" s="97"/>
      <c r="V994" s="97"/>
      <c r="W994" s="97"/>
      <c r="AF994"/>
      <c r="AG994"/>
      <c r="AH994"/>
    </row>
    <row r="995" spans="5:34" x14ac:dyDescent="0.25">
      <c r="E995" s="97"/>
      <c r="F995" s="97"/>
      <c r="G995" s="97"/>
      <c r="H995" s="97"/>
      <c r="I995" s="97"/>
      <c r="J995" s="97"/>
      <c r="K995" s="97"/>
      <c r="L995" s="97"/>
      <c r="N995" s="97"/>
      <c r="O995" s="76"/>
      <c r="R995" s="97"/>
      <c r="S995" s="97"/>
      <c r="T995" s="97"/>
      <c r="U995" s="97"/>
      <c r="V995" s="97"/>
      <c r="W995" s="97"/>
      <c r="AF995"/>
      <c r="AG995"/>
      <c r="AH995"/>
    </row>
    <row r="996" spans="5:34" x14ac:dyDescent="0.25">
      <c r="E996" s="97"/>
      <c r="F996" s="97"/>
      <c r="G996" s="97"/>
      <c r="H996" s="97"/>
      <c r="I996" s="97"/>
      <c r="J996" s="97"/>
      <c r="K996" s="97"/>
      <c r="L996" s="97"/>
      <c r="N996" s="97"/>
      <c r="O996" s="76"/>
      <c r="R996" s="97"/>
      <c r="S996" s="97"/>
      <c r="T996" s="97"/>
      <c r="U996" s="97"/>
      <c r="V996" s="97"/>
      <c r="W996" s="97"/>
      <c r="AF996"/>
      <c r="AG996"/>
      <c r="AH996"/>
    </row>
    <row r="997" spans="5:34" x14ac:dyDescent="0.25">
      <c r="E997" s="97"/>
      <c r="F997" s="97"/>
      <c r="G997" s="97"/>
      <c r="H997" s="97"/>
      <c r="I997" s="97"/>
      <c r="J997" s="97"/>
      <c r="K997" s="97"/>
      <c r="L997" s="97"/>
      <c r="N997" s="97"/>
      <c r="O997" s="76"/>
      <c r="R997" s="97"/>
      <c r="S997" s="97"/>
      <c r="T997" s="97"/>
      <c r="U997" s="97"/>
      <c r="V997" s="97"/>
      <c r="W997" s="97"/>
      <c r="AF997"/>
      <c r="AG997"/>
      <c r="AH997"/>
    </row>
    <row r="998" spans="5:34" x14ac:dyDescent="0.25">
      <c r="E998" s="97"/>
      <c r="F998" s="97"/>
      <c r="G998" s="97"/>
      <c r="H998" s="97"/>
      <c r="I998" s="97"/>
      <c r="J998" s="97"/>
      <c r="K998" s="97"/>
      <c r="L998" s="97"/>
      <c r="R998" s="97"/>
      <c r="S998" s="97"/>
      <c r="T998" s="97"/>
      <c r="U998" s="97"/>
      <c r="V998" s="97"/>
      <c r="W998" s="97"/>
      <c r="AF998"/>
      <c r="AG998"/>
      <c r="AH998"/>
    </row>
    <row r="999" spans="5:34" x14ac:dyDescent="0.25">
      <c r="E999" s="97"/>
      <c r="F999" s="97"/>
      <c r="G999" s="97"/>
      <c r="H999" s="97"/>
      <c r="I999" s="97"/>
      <c r="J999" s="97"/>
      <c r="K999" s="97"/>
      <c r="L999" s="97"/>
      <c r="R999" s="97"/>
      <c r="S999" s="97"/>
      <c r="T999" s="97"/>
      <c r="U999" s="97"/>
      <c r="V999" s="97"/>
      <c r="W999" s="97"/>
      <c r="AF999"/>
      <c r="AG999"/>
      <c r="AH999"/>
    </row>
    <row r="1000" spans="5:34" x14ac:dyDescent="0.25">
      <c r="E1000" s="97"/>
      <c r="F1000" s="97"/>
      <c r="G1000" s="97"/>
      <c r="H1000" s="97"/>
      <c r="I1000" s="97"/>
      <c r="J1000" s="97"/>
      <c r="K1000" s="97"/>
      <c r="L1000" s="97"/>
      <c r="R1000" s="97"/>
      <c r="S1000" s="97"/>
      <c r="T1000" s="97"/>
      <c r="U1000" s="97"/>
      <c r="V1000" s="97"/>
      <c r="W1000" s="97"/>
      <c r="AF1000"/>
      <c r="AG1000"/>
      <c r="AH1000"/>
    </row>
    <row r="1001" spans="5:34" x14ac:dyDescent="0.25">
      <c r="E1001" s="97"/>
      <c r="F1001" s="97"/>
      <c r="G1001" s="97"/>
      <c r="H1001" s="97"/>
      <c r="I1001" s="97"/>
      <c r="J1001" s="97"/>
      <c r="K1001" s="97"/>
      <c r="L1001" s="97"/>
      <c r="R1001" s="97"/>
      <c r="S1001" s="97"/>
      <c r="T1001" s="97"/>
      <c r="U1001" s="97"/>
      <c r="V1001" s="97"/>
      <c r="W1001" s="97"/>
      <c r="AF1001"/>
      <c r="AG1001"/>
      <c r="AH1001"/>
    </row>
    <row r="1002" spans="5:34" x14ac:dyDescent="0.25">
      <c r="R1002" s="97"/>
      <c r="S1002" s="97"/>
      <c r="T1002" s="97"/>
      <c r="AF1002"/>
      <c r="AG1002"/>
      <c r="AH1002"/>
    </row>
    <row r="1003" spans="5:34" x14ac:dyDescent="0.25">
      <c r="R1003" s="97"/>
      <c r="S1003" s="97"/>
      <c r="T1003" s="97"/>
      <c r="AF1003"/>
      <c r="AG1003"/>
      <c r="AH1003"/>
    </row>
    <row r="1004" spans="5:34" x14ac:dyDescent="0.25">
      <c r="R1004" s="97"/>
      <c r="S1004" s="97"/>
      <c r="T1004" s="97"/>
      <c r="AF1004"/>
      <c r="AG1004"/>
      <c r="AH1004"/>
    </row>
    <row r="1005" spans="5:34" x14ac:dyDescent="0.25">
      <c r="R1005" s="97"/>
      <c r="S1005" s="97"/>
      <c r="T1005" s="97"/>
      <c r="AF1005"/>
      <c r="AG1005"/>
      <c r="AH1005"/>
    </row>
    <row r="1006" spans="5:34" x14ac:dyDescent="0.25">
      <c r="R1006" s="97"/>
      <c r="S1006" s="97"/>
      <c r="T1006" s="97"/>
      <c r="AF1006"/>
      <c r="AG1006"/>
      <c r="AH1006"/>
    </row>
    <row r="1007" spans="5:34" x14ac:dyDescent="0.25">
      <c r="R1007" s="97"/>
      <c r="S1007" s="97"/>
      <c r="T1007" s="97"/>
      <c r="AF1007"/>
      <c r="AG1007"/>
      <c r="AH1007"/>
    </row>
    <row r="1008" spans="5:34" x14ac:dyDescent="0.25">
      <c r="R1008" s="97"/>
      <c r="S1008" s="97"/>
      <c r="T1008" s="97"/>
      <c r="AF1008"/>
      <c r="AG1008"/>
      <c r="AH1008"/>
    </row>
    <row r="1009" spans="18:34" x14ac:dyDescent="0.25">
      <c r="R1009" s="97"/>
      <c r="S1009" s="97"/>
      <c r="T1009" s="97"/>
      <c r="AF1009"/>
      <c r="AG1009"/>
      <c r="AH1009"/>
    </row>
    <row r="1010" spans="18:34" x14ac:dyDescent="0.25">
      <c r="R1010" s="97"/>
      <c r="S1010" s="97"/>
      <c r="T1010" s="97"/>
      <c r="AF1010"/>
      <c r="AG1010"/>
      <c r="AH1010"/>
    </row>
    <row r="1011" spans="18:34" x14ac:dyDescent="0.25">
      <c r="R1011" s="97"/>
      <c r="S1011" s="97"/>
      <c r="T1011" s="97"/>
      <c r="AF1011"/>
      <c r="AG1011"/>
      <c r="AH1011"/>
    </row>
    <row r="1012" spans="18:34" x14ac:dyDescent="0.25">
      <c r="R1012" s="97"/>
      <c r="S1012" s="97"/>
      <c r="T1012" s="97"/>
      <c r="AF1012"/>
      <c r="AG1012"/>
      <c r="AH1012"/>
    </row>
    <row r="1013" spans="18:34" x14ac:dyDescent="0.25">
      <c r="R1013" s="97"/>
      <c r="S1013" s="97"/>
      <c r="T1013" s="97"/>
      <c r="AF1013"/>
      <c r="AG1013"/>
      <c r="AH1013"/>
    </row>
    <row r="1014" spans="18:34" x14ac:dyDescent="0.25">
      <c r="R1014" s="97"/>
      <c r="S1014" s="97"/>
      <c r="T1014" s="97"/>
      <c r="AF1014"/>
      <c r="AG1014"/>
      <c r="AH1014"/>
    </row>
    <row r="1015" spans="18:34" x14ac:dyDescent="0.25">
      <c r="R1015" s="97"/>
      <c r="S1015" s="97"/>
      <c r="T1015" s="97"/>
      <c r="AF1015"/>
      <c r="AG1015"/>
      <c r="AH1015"/>
    </row>
    <row r="1016" spans="18:34" x14ac:dyDescent="0.25">
      <c r="R1016" s="97"/>
      <c r="S1016" s="97"/>
      <c r="T1016" s="97"/>
      <c r="AF1016"/>
      <c r="AG1016"/>
      <c r="AH1016"/>
    </row>
    <row r="1017" spans="18:34" x14ac:dyDescent="0.25">
      <c r="AF1017"/>
      <c r="AG1017"/>
      <c r="AH1017"/>
    </row>
    <row r="1018" spans="18:34" x14ac:dyDescent="0.25">
      <c r="AF1018"/>
      <c r="AG1018"/>
      <c r="AH1018"/>
    </row>
    <row r="1019" spans="18:34" x14ac:dyDescent="0.25">
      <c r="AF1019"/>
      <c r="AG1019"/>
      <c r="AH1019"/>
    </row>
    <row r="1020" spans="18:34" x14ac:dyDescent="0.25">
      <c r="AF1020"/>
      <c r="AG1020"/>
      <c r="AH1020"/>
    </row>
    <row r="1021" spans="18:34" x14ac:dyDescent="0.25">
      <c r="AF1021"/>
      <c r="AG1021"/>
      <c r="AH1021"/>
    </row>
    <row r="1022" spans="18:34" x14ac:dyDescent="0.25">
      <c r="AF1022"/>
      <c r="AG1022"/>
      <c r="AH1022"/>
    </row>
    <row r="1023" spans="18:34" x14ac:dyDescent="0.25">
      <c r="AF1023"/>
      <c r="AG1023"/>
      <c r="AH1023"/>
    </row>
    <row r="1024" spans="18:34" x14ac:dyDescent="0.25">
      <c r="AF1024"/>
      <c r="AG1024"/>
      <c r="AH1024"/>
    </row>
    <row r="1025" spans="32:34" x14ac:dyDescent="0.25">
      <c r="AF1025"/>
      <c r="AG1025"/>
      <c r="AH1025"/>
    </row>
    <row r="1026" spans="32:34" x14ac:dyDescent="0.25">
      <c r="AF1026"/>
      <c r="AG1026"/>
      <c r="AH1026"/>
    </row>
    <row r="1027" spans="32:34" x14ac:dyDescent="0.25">
      <c r="AF1027"/>
      <c r="AG1027"/>
      <c r="AH1027"/>
    </row>
    <row r="1028" spans="32:34" x14ac:dyDescent="0.25">
      <c r="AF1028"/>
      <c r="AG1028"/>
      <c r="AH1028"/>
    </row>
    <row r="1029" spans="32:34" x14ac:dyDescent="0.25">
      <c r="AF1029"/>
      <c r="AG1029"/>
      <c r="AH1029"/>
    </row>
    <row r="1030" spans="32:34" x14ac:dyDescent="0.25">
      <c r="AF1030"/>
      <c r="AG1030"/>
      <c r="AH1030"/>
    </row>
    <row r="1031" spans="32:34" x14ac:dyDescent="0.25">
      <c r="AF1031"/>
      <c r="AG1031"/>
      <c r="AH1031"/>
    </row>
    <row r="1032" spans="32:34" x14ac:dyDescent="0.25">
      <c r="AF1032"/>
      <c r="AG1032"/>
      <c r="AH1032"/>
    </row>
    <row r="1033" spans="32:34" x14ac:dyDescent="0.25">
      <c r="AF1033"/>
      <c r="AG1033"/>
      <c r="AH1033"/>
    </row>
    <row r="1034" spans="32:34" x14ac:dyDescent="0.25">
      <c r="AF1034"/>
      <c r="AG1034"/>
      <c r="AH1034"/>
    </row>
    <row r="1035" spans="32:34" x14ac:dyDescent="0.25">
      <c r="AF1035"/>
      <c r="AG1035"/>
      <c r="AH1035"/>
    </row>
    <row r="1036" spans="32:34" x14ac:dyDescent="0.25">
      <c r="AF1036"/>
      <c r="AG1036"/>
      <c r="AH1036"/>
    </row>
    <row r="1037" spans="32:34" x14ac:dyDescent="0.25">
      <c r="AF1037"/>
      <c r="AG1037"/>
      <c r="AH1037"/>
    </row>
    <row r="1038" spans="32:34" x14ac:dyDescent="0.25">
      <c r="AF1038"/>
      <c r="AG1038"/>
      <c r="AH1038"/>
    </row>
    <row r="1039" spans="32:34" x14ac:dyDescent="0.25">
      <c r="AF1039"/>
      <c r="AG1039"/>
      <c r="AH1039"/>
    </row>
    <row r="1040" spans="32:34" x14ac:dyDescent="0.25">
      <c r="AF1040"/>
      <c r="AG1040"/>
      <c r="AH1040"/>
    </row>
    <row r="1041" spans="32:34" x14ac:dyDescent="0.25">
      <c r="AF1041"/>
      <c r="AG1041"/>
      <c r="AH1041"/>
    </row>
    <row r="1042" spans="32:34" x14ac:dyDescent="0.25">
      <c r="AF1042"/>
      <c r="AG1042"/>
      <c r="AH1042"/>
    </row>
    <row r="1043" spans="32:34" x14ac:dyDescent="0.25">
      <c r="AF1043"/>
      <c r="AG1043"/>
      <c r="AH1043"/>
    </row>
    <row r="1044" spans="32:34" x14ac:dyDescent="0.25">
      <c r="AF1044"/>
      <c r="AG1044"/>
      <c r="AH1044"/>
    </row>
    <row r="1045" spans="32:34" x14ac:dyDescent="0.25">
      <c r="AF1045"/>
      <c r="AG1045"/>
      <c r="AH1045"/>
    </row>
    <row r="1046" spans="32:34" x14ac:dyDescent="0.25">
      <c r="AF1046"/>
      <c r="AG1046"/>
      <c r="AH1046"/>
    </row>
    <row r="1047" spans="32:34" x14ac:dyDescent="0.25">
      <c r="AF1047"/>
      <c r="AG1047"/>
      <c r="AH1047"/>
    </row>
    <row r="1048" spans="32:34" x14ac:dyDescent="0.25">
      <c r="AF1048"/>
      <c r="AG1048"/>
      <c r="AH1048"/>
    </row>
    <row r="1049" spans="32:34" x14ac:dyDescent="0.25">
      <c r="AF1049"/>
      <c r="AG1049"/>
      <c r="AH1049"/>
    </row>
    <row r="1050" spans="32:34" x14ac:dyDescent="0.25">
      <c r="AF1050"/>
      <c r="AG1050"/>
      <c r="AH1050"/>
    </row>
    <row r="1051" spans="32:34" x14ac:dyDescent="0.25">
      <c r="AF1051"/>
      <c r="AG1051"/>
      <c r="AH1051"/>
    </row>
    <row r="1052" spans="32:34" x14ac:dyDescent="0.25">
      <c r="AF1052"/>
      <c r="AG1052"/>
      <c r="AH1052"/>
    </row>
    <row r="1053" spans="32:34" x14ac:dyDescent="0.25">
      <c r="AF1053"/>
      <c r="AG1053"/>
      <c r="AH1053"/>
    </row>
    <row r="1054" spans="32:34" x14ac:dyDescent="0.25">
      <c r="AF1054"/>
      <c r="AG1054"/>
      <c r="AH1054"/>
    </row>
    <row r="1055" spans="32:34" x14ac:dyDescent="0.25">
      <c r="AF1055"/>
      <c r="AG1055"/>
      <c r="AH1055"/>
    </row>
    <row r="1056" spans="32:34" x14ac:dyDescent="0.25">
      <c r="AF1056"/>
      <c r="AG1056"/>
      <c r="AH1056"/>
    </row>
    <row r="1057" spans="32:34" x14ac:dyDescent="0.25">
      <c r="AF1057"/>
      <c r="AG1057"/>
      <c r="AH1057"/>
    </row>
    <row r="1058" spans="32:34" x14ac:dyDescent="0.25">
      <c r="AF1058"/>
      <c r="AG1058"/>
      <c r="AH1058"/>
    </row>
    <row r="1059" spans="32:34" x14ac:dyDescent="0.25">
      <c r="AF1059"/>
      <c r="AG1059"/>
      <c r="AH1059"/>
    </row>
    <row r="1060" spans="32:34" x14ac:dyDescent="0.25">
      <c r="AF1060"/>
      <c r="AG1060"/>
      <c r="AH1060"/>
    </row>
    <row r="1061" spans="32:34" x14ac:dyDescent="0.25">
      <c r="AF1061"/>
      <c r="AG1061"/>
      <c r="AH1061"/>
    </row>
    <row r="1062" spans="32:34" x14ac:dyDescent="0.25">
      <c r="AF1062"/>
      <c r="AG1062"/>
      <c r="AH1062"/>
    </row>
    <row r="1063" spans="32:34" x14ac:dyDescent="0.25">
      <c r="AF1063"/>
      <c r="AG1063"/>
      <c r="AH1063"/>
    </row>
    <row r="1064" spans="32:34" x14ac:dyDescent="0.25">
      <c r="AF1064"/>
      <c r="AG1064"/>
      <c r="AH1064"/>
    </row>
    <row r="1065" spans="32:34" x14ac:dyDescent="0.25">
      <c r="AF1065"/>
      <c r="AG1065"/>
      <c r="AH1065"/>
    </row>
    <row r="1066" spans="32:34" x14ac:dyDescent="0.25">
      <c r="AF1066"/>
      <c r="AG1066"/>
      <c r="AH1066"/>
    </row>
    <row r="1067" spans="32:34" x14ac:dyDescent="0.25">
      <c r="AF1067"/>
      <c r="AG1067"/>
      <c r="AH1067"/>
    </row>
    <row r="1068" spans="32:34" x14ac:dyDescent="0.25">
      <c r="AF1068"/>
      <c r="AG1068"/>
      <c r="AH1068"/>
    </row>
    <row r="1069" spans="32:34" x14ac:dyDescent="0.25">
      <c r="AF1069"/>
      <c r="AG1069"/>
      <c r="AH1069"/>
    </row>
    <row r="1070" spans="32:34" x14ac:dyDescent="0.25">
      <c r="AF1070"/>
      <c r="AG1070"/>
      <c r="AH1070"/>
    </row>
    <row r="1071" spans="32:34" x14ac:dyDescent="0.25">
      <c r="AF1071"/>
      <c r="AG1071"/>
      <c r="AH1071"/>
    </row>
    <row r="1072" spans="32:34" x14ac:dyDescent="0.25">
      <c r="AF1072"/>
      <c r="AG1072"/>
      <c r="AH1072"/>
    </row>
    <row r="1073" spans="32:34" x14ac:dyDescent="0.25">
      <c r="AF1073"/>
      <c r="AG1073"/>
      <c r="AH1073"/>
    </row>
    <row r="1074" spans="32:34" x14ac:dyDescent="0.25">
      <c r="AF1074"/>
      <c r="AG1074"/>
      <c r="AH1074"/>
    </row>
    <row r="1075" spans="32:34" x14ac:dyDescent="0.25">
      <c r="AF1075"/>
      <c r="AG1075"/>
      <c r="AH1075"/>
    </row>
    <row r="1076" spans="32:34" x14ac:dyDescent="0.25">
      <c r="AF1076"/>
      <c r="AG1076"/>
      <c r="AH1076"/>
    </row>
    <row r="1077" spans="32:34" x14ac:dyDescent="0.25">
      <c r="AF1077"/>
      <c r="AG1077"/>
      <c r="AH1077"/>
    </row>
    <row r="1078" spans="32:34" x14ac:dyDescent="0.25">
      <c r="AF1078"/>
      <c r="AG1078"/>
      <c r="AH1078"/>
    </row>
    <row r="1079" spans="32:34" x14ac:dyDescent="0.25">
      <c r="AF1079"/>
      <c r="AG1079"/>
      <c r="AH1079"/>
    </row>
    <row r="1080" spans="32:34" x14ac:dyDescent="0.25">
      <c r="AF1080"/>
      <c r="AG1080"/>
      <c r="AH1080"/>
    </row>
    <row r="1081" spans="32:34" x14ac:dyDescent="0.25">
      <c r="AF1081"/>
      <c r="AG1081"/>
      <c r="AH1081"/>
    </row>
    <row r="1082" spans="32:34" x14ac:dyDescent="0.25">
      <c r="AF1082"/>
      <c r="AG1082"/>
      <c r="AH1082"/>
    </row>
    <row r="1083" spans="32:34" x14ac:dyDescent="0.25">
      <c r="AF1083"/>
      <c r="AG1083"/>
      <c r="AH1083"/>
    </row>
    <row r="1084" spans="32:34" x14ac:dyDescent="0.25">
      <c r="AF1084"/>
      <c r="AG1084"/>
      <c r="AH1084"/>
    </row>
    <row r="1085" spans="32:34" x14ac:dyDescent="0.25">
      <c r="AF1085"/>
      <c r="AG1085"/>
      <c r="AH1085"/>
    </row>
    <row r="1086" spans="32:34" x14ac:dyDescent="0.25">
      <c r="AF1086"/>
      <c r="AG1086"/>
      <c r="AH1086"/>
    </row>
    <row r="1087" spans="32:34" x14ac:dyDescent="0.25">
      <c r="AF1087"/>
      <c r="AG1087"/>
      <c r="AH1087"/>
    </row>
    <row r="1088" spans="32:34" x14ac:dyDescent="0.25">
      <c r="AF1088"/>
      <c r="AG1088"/>
      <c r="AH1088"/>
    </row>
    <row r="1089" spans="32:34" x14ac:dyDescent="0.25">
      <c r="AF1089"/>
      <c r="AG1089"/>
      <c r="AH1089"/>
    </row>
    <row r="1090" spans="32:34" x14ac:dyDescent="0.25">
      <c r="AF1090"/>
      <c r="AG1090"/>
      <c r="AH1090"/>
    </row>
    <row r="1091" spans="32:34" x14ac:dyDescent="0.25">
      <c r="AF1091"/>
      <c r="AG1091"/>
      <c r="AH1091"/>
    </row>
    <row r="1092" spans="32:34" x14ac:dyDescent="0.25">
      <c r="AF1092"/>
      <c r="AG1092"/>
      <c r="AH1092"/>
    </row>
    <row r="1093" spans="32:34" x14ac:dyDescent="0.25">
      <c r="AF1093"/>
      <c r="AG1093"/>
      <c r="AH1093"/>
    </row>
    <row r="1094" spans="32:34" x14ac:dyDescent="0.25">
      <c r="AF1094"/>
      <c r="AG1094"/>
      <c r="AH1094"/>
    </row>
    <row r="1095" spans="32:34" x14ac:dyDescent="0.25">
      <c r="AF1095"/>
      <c r="AG1095"/>
      <c r="AH1095"/>
    </row>
    <row r="1096" spans="32:34" x14ac:dyDescent="0.25">
      <c r="AF1096"/>
      <c r="AG1096"/>
      <c r="AH1096"/>
    </row>
    <row r="1097" spans="32:34" x14ac:dyDescent="0.25">
      <c r="AF1097"/>
      <c r="AG1097"/>
      <c r="AH1097"/>
    </row>
    <row r="1098" spans="32:34" x14ac:dyDescent="0.25">
      <c r="AF1098"/>
      <c r="AG1098"/>
      <c r="AH1098"/>
    </row>
    <row r="1099" spans="32:34" x14ac:dyDescent="0.25">
      <c r="AF1099"/>
      <c r="AG1099"/>
      <c r="AH1099"/>
    </row>
    <row r="1100" spans="32:34" x14ac:dyDescent="0.25">
      <c r="AF1100"/>
      <c r="AG1100"/>
      <c r="AH1100"/>
    </row>
    <row r="1101" spans="32:34" x14ac:dyDescent="0.25">
      <c r="AF1101"/>
      <c r="AG1101"/>
      <c r="AH1101"/>
    </row>
    <row r="1102" spans="32:34" x14ac:dyDescent="0.25">
      <c r="AF1102"/>
      <c r="AG1102"/>
      <c r="AH1102"/>
    </row>
    <row r="1103" spans="32:34" x14ac:dyDescent="0.25">
      <c r="AF1103"/>
      <c r="AG1103"/>
      <c r="AH1103"/>
    </row>
    <row r="1104" spans="32:34" x14ac:dyDescent="0.25">
      <c r="AF1104"/>
      <c r="AG1104"/>
      <c r="AH1104"/>
    </row>
    <row r="1105" spans="32:34" x14ac:dyDescent="0.25">
      <c r="AF1105"/>
      <c r="AG1105"/>
      <c r="AH1105"/>
    </row>
    <row r="1106" spans="32:34" x14ac:dyDescent="0.25">
      <c r="AF1106"/>
      <c r="AG1106"/>
      <c r="AH1106"/>
    </row>
    <row r="1107" spans="32:34" x14ac:dyDescent="0.25">
      <c r="AF1107"/>
      <c r="AG1107"/>
      <c r="AH1107"/>
    </row>
    <row r="1108" spans="32:34" x14ac:dyDescent="0.25">
      <c r="AF1108"/>
      <c r="AG1108"/>
      <c r="AH1108"/>
    </row>
    <row r="1109" spans="32:34" x14ac:dyDescent="0.25">
      <c r="AF1109"/>
      <c r="AG1109"/>
      <c r="AH1109"/>
    </row>
    <row r="1110" spans="32:34" x14ac:dyDescent="0.25">
      <c r="AF1110"/>
      <c r="AG1110"/>
      <c r="AH1110"/>
    </row>
    <row r="1111" spans="32:34" x14ac:dyDescent="0.25">
      <c r="AF1111"/>
      <c r="AG1111"/>
      <c r="AH1111"/>
    </row>
    <row r="1112" spans="32:34" x14ac:dyDescent="0.25">
      <c r="AF1112"/>
      <c r="AG1112"/>
      <c r="AH1112"/>
    </row>
    <row r="1113" spans="32:34" x14ac:dyDescent="0.25">
      <c r="AF1113"/>
      <c r="AG1113"/>
      <c r="AH1113"/>
    </row>
    <row r="1114" spans="32:34" x14ac:dyDescent="0.25">
      <c r="AF1114"/>
      <c r="AG1114"/>
      <c r="AH1114"/>
    </row>
    <row r="1115" spans="32:34" x14ac:dyDescent="0.25">
      <c r="AF1115"/>
      <c r="AG1115"/>
      <c r="AH1115"/>
    </row>
    <row r="1116" spans="32:34" x14ac:dyDescent="0.25">
      <c r="AF1116"/>
      <c r="AG1116"/>
      <c r="AH1116"/>
    </row>
    <row r="1117" spans="32:34" x14ac:dyDescent="0.25">
      <c r="AF1117"/>
      <c r="AG1117"/>
      <c r="AH1117"/>
    </row>
    <row r="1118" spans="32:34" x14ac:dyDescent="0.25">
      <c r="AF1118"/>
      <c r="AG1118"/>
      <c r="AH1118"/>
    </row>
    <row r="1119" spans="32:34" x14ac:dyDescent="0.25">
      <c r="AF1119"/>
      <c r="AG1119"/>
      <c r="AH1119"/>
    </row>
    <row r="1120" spans="32:34" x14ac:dyDescent="0.25">
      <c r="AF1120"/>
      <c r="AG1120"/>
      <c r="AH1120"/>
    </row>
    <row r="1121" spans="32:34" x14ac:dyDescent="0.25">
      <c r="AF1121"/>
      <c r="AG1121"/>
      <c r="AH1121"/>
    </row>
    <row r="1122" spans="32:34" x14ac:dyDescent="0.25">
      <c r="AF1122"/>
      <c r="AG1122"/>
      <c r="AH1122"/>
    </row>
    <row r="1123" spans="32:34" x14ac:dyDescent="0.25">
      <c r="AF1123"/>
      <c r="AG1123"/>
      <c r="AH1123"/>
    </row>
    <row r="1124" spans="32:34" x14ac:dyDescent="0.25">
      <c r="AF1124"/>
      <c r="AG1124"/>
      <c r="AH1124"/>
    </row>
    <row r="1125" spans="32:34" x14ac:dyDescent="0.25">
      <c r="AF1125"/>
      <c r="AG1125"/>
      <c r="AH1125"/>
    </row>
    <row r="1126" spans="32:34" x14ac:dyDescent="0.25">
      <c r="AF1126"/>
      <c r="AG1126"/>
      <c r="AH1126"/>
    </row>
    <row r="1127" spans="32:34" x14ac:dyDescent="0.25">
      <c r="AF1127"/>
      <c r="AG1127"/>
      <c r="AH1127"/>
    </row>
    <row r="1128" spans="32:34" x14ac:dyDescent="0.25">
      <c r="AF1128"/>
      <c r="AG1128"/>
      <c r="AH1128"/>
    </row>
    <row r="1129" spans="32:34" x14ac:dyDescent="0.25">
      <c r="AF1129"/>
      <c r="AG1129"/>
      <c r="AH1129"/>
    </row>
    <row r="1130" spans="32:34" x14ac:dyDescent="0.25">
      <c r="AF1130"/>
      <c r="AG1130"/>
      <c r="AH1130"/>
    </row>
    <row r="1131" spans="32:34" x14ac:dyDescent="0.25">
      <c r="AF1131"/>
      <c r="AG1131"/>
      <c r="AH1131"/>
    </row>
    <row r="1132" spans="32:34" x14ac:dyDescent="0.25">
      <c r="AF1132"/>
      <c r="AG1132"/>
      <c r="AH1132"/>
    </row>
    <row r="1133" spans="32:34" x14ac:dyDescent="0.25">
      <c r="AF1133"/>
      <c r="AG1133"/>
      <c r="AH1133"/>
    </row>
    <row r="1134" spans="32:34" x14ac:dyDescent="0.25">
      <c r="AF1134"/>
      <c r="AG1134"/>
      <c r="AH1134"/>
    </row>
    <row r="1135" spans="32:34" x14ac:dyDescent="0.25">
      <c r="AF1135"/>
      <c r="AG1135"/>
      <c r="AH1135"/>
    </row>
    <row r="1136" spans="32:34" x14ac:dyDescent="0.25">
      <c r="AF1136"/>
      <c r="AG1136"/>
      <c r="AH1136"/>
    </row>
    <row r="1137" spans="32:34" x14ac:dyDescent="0.25">
      <c r="AF1137"/>
      <c r="AG1137"/>
      <c r="AH1137"/>
    </row>
    <row r="1138" spans="32:34" x14ac:dyDescent="0.25">
      <c r="AF1138"/>
      <c r="AG1138"/>
      <c r="AH1138"/>
    </row>
    <row r="1139" spans="32:34" x14ac:dyDescent="0.25">
      <c r="AF1139"/>
      <c r="AG1139"/>
      <c r="AH1139"/>
    </row>
    <row r="1140" spans="32:34" x14ac:dyDescent="0.25">
      <c r="AF1140"/>
      <c r="AG1140"/>
      <c r="AH1140"/>
    </row>
    <row r="1141" spans="32:34" x14ac:dyDescent="0.25">
      <c r="AF1141"/>
      <c r="AG1141"/>
      <c r="AH1141"/>
    </row>
    <row r="1142" spans="32:34" x14ac:dyDescent="0.25">
      <c r="AF1142"/>
      <c r="AG1142"/>
      <c r="AH1142"/>
    </row>
    <row r="1143" spans="32:34" x14ac:dyDescent="0.25">
      <c r="AF1143"/>
      <c r="AG1143"/>
      <c r="AH1143"/>
    </row>
    <row r="1144" spans="32:34" x14ac:dyDescent="0.25">
      <c r="AF1144"/>
      <c r="AG1144"/>
      <c r="AH1144"/>
    </row>
    <row r="1145" spans="32:34" x14ac:dyDescent="0.25">
      <c r="AF1145"/>
      <c r="AG1145"/>
      <c r="AH1145"/>
    </row>
    <row r="1146" spans="32:34" x14ac:dyDescent="0.25">
      <c r="AF1146"/>
      <c r="AG1146"/>
      <c r="AH1146"/>
    </row>
    <row r="1147" spans="32:34" x14ac:dyDescent="0.25">
      <c r="AF1147"/>
      <c r="AG1147"/>
      <c r="AH1147"/>
    </row>
    <row r="1148" spans="32:34" x14ac:dyDescent="0.25">
      <c r="AF1148"/>
      <c r="AG1148"/>
      <c r="AH1148"/>
    </row>
    <row r="1149" spans="32:34" x14ac:dyDescent="0.25">
      <c r="AF1149"/>
      <c r="AG1149"/>
      <c r="AH1149"/>
    </row>
    <row r="1150" spans="32:34" x14ac:dyDescent="0.25">
      <c r="AF1150"/>
      <c r="AG1150"/>
      <c r="AH1150"/>
    </row>
    <row r="1151" spans="32:34" x14ac:dyDescent="0.25">
      <c r="AF1151"/>
      <c r="AG1151"/>
      <c r="AH1151"/>
    </row>
    <row r="1152" spans="32:34" x14ac:dyDescent="0.25">
      <c r="AF1152"/>
      <c r="AG1152"/>
      <c r="AH1152"/>
    </row>
    <row r="1153" spans="32:34" x14ac:dyDescent="0.25">
      <c r="AF1153"/>
      <c r="AG1153"/>
      <c r="AH1153"/>
    </row>
    <row r="1154" spans="32:34" x14ac:dyDescent="0.25">
      <c r="AF1154"/>
      <c r="AG1154"/>
      <c r="AH1154"/>
    </row>
    <row r="1155" spans="32:34" x14ac:dyDescent="0.25">
      <c r="AF1155"/>
      <c r="AG1155"/>
      <c r="AH1155"/>
    </row>
    <row r="1156" spans="32:34" x14ac:dyDescent="0.25">
      <c r="AF1156"/>
      <c r="AG1156"/>
      <c r="AH1156"/>
    </row>
    <row r="1157" spans="32:34" x14ac:dyDescent="0.25">
      <c r="AF1157"/>
      <c r="AG1157"/>
      <c r="AH1157"/>
    </row>
    <row r="1158" spans="32:34" x14ac:dyDescent="0.25">
      <c r="AF1158"/>
      <c r="AG1158"/>
      <c r="AH1158"/>
    </row>
    <row r="1159" spans="32:34" x14ac:dyDescent="0.25">
      <c r="AF1159"/>
      <c r="AG1159"/>
      <c r="AH1159"/>
    </row>
    <row r="1160" spans="32:34" x14ac:dyDescent="0.25">
      <c r="AF1160"/>
      <c r="AG1160"/>
      <c r="AH1160"/>
    </row>
    <row r="1161" spans="32:34" x14ac:dyDescent="0.25">
      <c r="AF1161"/>
      <c r="AG1161"/>
      <c r="AH1161"/>
    </row>
    <row r="1162" spans="32:34" x14ac:dyDescent="0.25">
      <c r="AF1162"/>
      <c r="AG1162"/>
      <c r="AH1162"/>
    </row>
    <row r="1163" spans="32:34" x14ac:dyDescent="0.25">
      <c r="AF1163"/>
      <c r="AG1163"/>
      <c r="AH1163"/>
    </row>
    <row r="1164" spans="32:34" x14ac:dyDescent="0.25">
      <c r="AF1164"/>
      <c r="AG1164"/>
      <c r="AH1164"/>
    </row>
    <row r="1165" spans="32:34" x14ac:dyDescent="0.25">
      <c r="AF1165"/>
      <c r="AG1165"/>
      <c r="AH1165"/>
    </row>
    <row r="1166" spans="32:34" x14ac:dyDescent="0.25">
      <c r="AF1166"/>
      <c r="AG1166"/>
      <c r="AH1166"/>
    </row>
    <row r="1167" spans="32:34" x14ac:dyDescent="0.25">
      <c r="AF1167"/>
      <c r="AG1167"/>
      <c r="AH1167"/>
    </row>
    <row r="1168" spans="32:34" x14ac:dyDescent="0.25">
      <c r="AF1168"/>
      <c r="AG1168"/>
      <c r="AH1168"/>
    </row>
    <row r="1169" spans="32:34" x14ac:dyDescent="0.25">
      <c r="AF1169"/>
      <c r="AG1169"/>
      <c r="AH1169"/>
    </row>
    <row r="1170" spans="32:34" x14ac:dyDescent="0.25">
      <c r="AF1170"/>
      <c r="AG1170"/>
      <c r="AH1170"/>
    </row>
    <row r="1171" spans="32:34" x14ac:dyDescent="0.25">
      <c r="AF1171"/>
      <c r="AG1171"/>
      <c r="AH1171"/>
    </row>
    <row r="1172" spans="32:34" x14ac:dyDescent="0.25">
      <c r="AF1172"/>
      <c r="AG1172"/>
      <c r="AH1172"/>
    </row>
    <row r="1173" spans="32:34" x14ac:dyDescent="0.25">
      <c r="AF1173"/>
      <c r="AG1173"/>
      <c r="AH1173"/>
    </row>
    <row r="1174" spans="32:34" x14ac:dyDescent="0.25">
      <c r="AF1174"/>
      <c r="AG1174"/>
      <c r="AH1174"/>
    </row>
    <row r="1175" spans="32:34" x14ac:dyDescent="0.25">
      <c r="AF1175"/>
      <c r="AG1175"/>
      <c r="AH1175"/>
    </row>
    <row r="1176" spans="32:34" x14ac:dyDescent="0.25">
      <c r="AF1176"/>
      <c r="AG1176"/>
      <c r="AH1176"/>
    </row>
    <row r="1177" spans="32:34" x14ac:dyDescent="0.25">
      <c r="AF1177"/>
      <c r="AG1177"/>
      <c r="AH1177"/>
    </row>
    <row r="1178" spans="32:34" x14ac:dyDescent="0.25">
      <c r="AF1178"/>
      <c r="AG1178"/>
      <c r="AH1178"/>
    </row>
    <row r="1179" spans="32:34" x14ac:dyDescent="0.25">
      <c r="AF1179"/>
      <c r="AG1179"/>
      <c r="AH1179"/>
    </row>
    <row r="1180" spans="32:34" x14ac:dyDescent="0.25">
      <c r="AF1180"/>
      <c r="AG1180"/>
      <c r="AH1180"/>
    </row>
    <row r="1181" spans="32:34" x14ac:dyDescent="0.25">
      <c r="AF1181"/>
      <c r="AG1181"/>
      <c r="AH1181"/>
    </row>
    <row r="1182" spans="32:34" x14ac:dyDescent="0.25">
      <c r="AF1182"/>
      <c r="AG1182"/>
      <c r="AH1182"/>
    </row>
    <row r="1183" spans="32:34" x14ac:dyDescent="0.25">
      <c r="AF1183"/>
      <c r="AG1183"/>
      <c r="AH1183"/>
    </row>
    <row r="1184" spans="32:34" x14ac:dyDescent="0.25">
      <c r="AF1184"/>
      <c r="AG1184"/>
      <c r="AH1184"/>
    </row>
    <row r="1185" spans="32:34" x14ac:dyDescent="0.25">
      <c r="AF1185"/>
      <c r="AG1185"/>
      <c r="AH1185"/>
    </row>
    <row r="1186" spans="32:34" x14ac:dyDescent="0.25">
      <c r="AF1186"/>
      <c r="AG1186"/>
      <c r="AH1186"/>
    </row>
    <row r="1187" spans="32:34" x14ac:dyDescent="0.25">
      <c r="AF1187"/>
      <c r="AG1187"/>
      <c r="AH1187"/>
    </row>
    <row r="1188" spans="32:34" x14ac:dyDescent="0.25">
      <c r="AF1188"/>
      <c r="AG1188"/>
      <c r="AH1188"/>
    </row>
    <row r="1189" spans="32:34" x14ac:dyDescent="0.25">
      <c r="AF1189"/>
      <c r="AG1189"/>
      <c r="AH1189"/>
    </row>
    <row r="1190" spans="32:34" x14ac:dyDescent="0.25">
      <c r="AF1190"/>
      <c r="AG1190"/>
      <c r="AH1190"/>
    </row>
    <row r="1191" spans="32:34" x14ac:dyDescent="0.25">
      <c r="AF1191"/>
      <c r="AG1191"/>
      <c r="AH1191"/>
    </row>
    <row r="1192" spans="32:34" x14ac:dyDescent="0.25">
      <c r="AF1192"/>
      <c r="AG1192"/>
      <c r="AH1192"/>
    </row>
    <row r="1193" spans="32:34" x14ac:dyDescent="0.25">
      <c r="AF1193"/>
      <c r="AG1193"/>
      <c r="AH1193"/>
    </row>
    <row r="1194" spans="32:34" x14ac:dyDescent="0.25">
      <c r="AF1194"/>
      <c r="AG1194"/>
      <c r="AH1194"/>
    </row>
    <row r="1195" spans="32:34" x14ac:dyDescent="0.25">
      <c r="AF1195"/>
      <c r="AG1195"/>
      <c r="AH1195"/>
    </row>
    <row r="1196" spans="32:34" x14ac:dyDescent="0.25">
      <c r="AF1196"/>
      <c r="AG1196"/>
      <c r="AH1196"/>
    </row>
    <row r="1197" spans="32:34" x14ac:dyDescent="0.25">
      <c r="AF1197"/>
      <c r="AG1197"/>
      <c r="AH1197"/>
    </row>
    <row r="1198" spans="32:34" x14ac:dyDescent="0.25">
      <c r="AF1198"/>
      <c r="AG1198"/>
      <c r="AH1198"/>
    </row>
    <row r="1199" spans="32:34" x14ac:dyDescent="0.25">
      <c r="AF1199"/>
      <c r="AG1199"/>
      <c r="AH1199"/>
    </row>
    <row r="1200" spans="32:34" x14ac:dyDescent="0.25">
      <c r="AF1200"/>
      <c r="AG1200"/>
      <c r="AH1200"/>
    </row>
    <row r="1201" spans="32:34" x14ac:dyDescent="0.25">
      <c r="AF1201"/>
      <c r="AG1201"/>
      <c r="AH1201"/>
    </row>
    <row r="1202" spans="32:34" x14ac:dyDescent="0.25">
      <c r="AF1202"/>
      <c r="AG1202"/>
      <c r="AH1202"/>
    </row>
    <row r="1203" spans="32:34" x14ac:dyDescent="0.25">
      <c r="AF1203"/>
      <c r="AG1203"/>
      <c r="AH1203"/>
    </row>
    <row r="1204" spans="32:34" x14ac:dyDescent="0.25">
      <c r="AF1204"/>
      <c r="AG1204"/>
      <c r="AH1204"/>
    </row>
    <row r="1205" spans="32:34" x14ac:dyDescent="0.25">
      <c r="AF1205"/>
      <c r="AG1205"/>
      <c r="AH1205"/>
    </row>
    <row r="1206" spans="32:34" x14ac:dyDescent="0.25">
      <c r="AF1206"/>
      <c r="AG1206"/>
      <c r="AH1206"/>
    </row>
    <row r="1207" spans="32:34" x14ac:dyDescent="0.25">
      <c r="AF1207"/>
      <c r="AG1207"/>
      <c r="AH1207"/>
    </row>
    <row r="1208" spans="32:34" x14ac:dyDescent="0.25">
      <c r="AF1208"/>
      <c r="AG1208"/>
      <c r="AH1208"/>
    </row>
    <row r="1209" spans="32:34" x14ac:dyDescent="0.25">
      <c r="AF1209"/>
      <c r="AG1209"/>
      <c r="AH1209"/>
    </row>
    <row r="1210" spans="32:34" x14ac:dyDescent="0.25">
      <c r="AF1210"/>
      <c r="AG1210"/>
      <c r="AH1210"/>
    </row>
    <row r="1211" spans="32:34" x14ac:dyDescent="0.25">
      <c r="AF1211"/>
      <c r="AG1211"/>
      <c r="AH1211"/>
    </row>
    <row r="1212" spans="32:34" x14ac:dyDescent="0.25">
      <c r="AF1212"/>
      <c r="AG1212"/>
      <c r="AH1212"/>
    </row>
    <row r="1213" spans="32:34" x14ac:dyDescent="0.25">
      <c r="AF1213"/>
      <c r="AG1213"/>
      <c r="AH1213"/>
    </row>
    <row r="1214" spans="32:34" x14ac:dyDescent="0.25">
      <c r="AF1214"/>
      <c r="AG1214"/>
      <c r="AH1214"/>
    </row>
    <row r="1215" spans="32:34" x14ac:dyDescent="0.25">
      <c r="AF1215"/>
      <c r="AG1215"/>
      <c r="AH1215"/>
    </row>
    <row r="1216" spans="32:34" x14ac:dyDescent="0.25">
      <c r="AF1216"/>
      <c r="AG1216"/>
      <c r="AH1216"/>
    </row>
    <row r="1217" spans="32:34" x14ac:dyDescent="0.25">
      <c r="AF1217"/>
      <c r="AG1217"/>
      <c r="AH1217"/>
    </row>
    <row r="1218" spans="32:34" x14ac:dyDescent="0.25">
      <c r="AF1218"/>
      <c r="AG1218"/>
      <c r="AH1218"/>
    </row>
    <row r="1219" spans="32:34" x14ac:dyDescent="0.25">
      <c r="AF1219"/>
      <c r="AG1219"/>
      <c r="AH1219"/>
    </row>
    <row r="1220" spans="32:34" x14ac:dyDescent="0.25">
      <c r="AF1220"/>
      <c r="AG1220"/>
      <c r="AH1220"/>
    </row>
    <row r="1221" spans="32:34" x14ac:dyDescent="0.25">
      <c r="AF1221"/>
      <c r="AG1221"/>
      <c r="AH1221"/>
    </row>
    <row r="1222" spans="32:34" x14ac:dyDescent="0.25">
      <c r="AF1222"/>
      <c r="AG1222"/>
      <c r="AH1222"/>
    </row>
    <row r="1223" spans="32:34" x14ac:dyDescent="0.25">
      <c r="AF1223"/>
      <c r="AG1223"/>
      <c r="AH1223"/>
    </row>
    <row r="1224" spans="32:34" x14ac:dyDescent="0.25">
      <c r="AF1224"/>
      <c r="AG1224"/>
      <c r="AH1224"/>
    </row>
    <row r="1225" spans="32:34" x14ac:dyDescent="0.25">
      <c r="AF1225"/>
      <c r="AG1225"/>
      <c r="AH1225"/>
    </row>
    <row r="1226" spans="32:34" x14ac:dyDescent="0.25">
      <c r="AF1226"/>
      <c r="AG1226"/>
      <c r="AH1226"/>
    </row>
    <row r="1227" spans="32:34" x14ac:dyDescent="0.25">
      <c r="AF1227"/>
      <c r="AG1227"/>
      <c r="AH1227"/>
    </row>
    <row r="1228" spans="32:34" x14ac:dyDescent="0.25">
      <c r="AF1228"/>
      <c r="AG1228"/>
      <c r="AH1228"/>
    </row>
    <row r="1229" spans="32:34" x14ac:dyDescent="0.25">
      <c r="AF1229"/>
      <c r="AG1229"/>
      <c r="AH1229"/>
    </row>
    <row r="1230" spans="32:34" x14ac:dyDescent="0.25">
      <c r="AF1230"/>
      <c r="AG1230"/>
      <c r="AH1230"/>
    </row>
    <row r="1231" spans="32:34" x14ac:dyDescent="0.25">
      <c r="AF1231"/>
      <c r="AG1231"/>
      <c r="AH1231"/>
    </row>
    <row r="1232" spans="32:34" x14ac:dyDescent="0.25">
      <c r="AF1232"/>
      <c r="AG1232"/>
      <c r="AH1232"/>
    </row>
    <row r="1233" spans="32:34" x14ac:dyDescent="0.25">
      <c r="AF1233"/>
      <c r="AG1233"/>
      <c r="AH1233"/>
    </row>
    <row r="1234" spans="32:34" x14ac:dyDescent="0.25">
      <c r="AF1234"/>
      <c r="AG1234"/>
      <c r="AH1234"/>
    </row>
    <row r="1235" spans="32:34" x14ac:dyDescent="0.25">
      <c r="AF1235"/>
      <c r="AG1235"/>
      <c r="AH1235"/>
    </row>
    <row r="1236" spans="32:34" x14ac:dyDescent="0.25">
      <c r="AF1236"/>
      <c r="AG1236"/>
      <c r="AH1236"/>
    </row>
    <row r="1237" spans="32:34" x14ac:dyDescent="0.25">
      <c r="AF1237"/>
      <c r="AG1237"/>
      <c r="AH1237"/>
    </row>
    <row r="1238" spans="32:34" x14ac:dyDescent="0.25">
      <c r="AF1238"/>
      <c r="AG1238"/>
      <c r="AH1238"/>
    </row>
    <row r="1239" spans="32:34" x14ac:dyDescent="0.25">
      <c r="AF1239"/>
      <c r="AG1239"/>
      <c r="AH1239"/>
    </row>
    <row r="1240" spans="32:34" x14ac:dyDescent="0.25">
      <c r="AF1240"/>
      <c r="AG1240"/>
      <c r="AH1240"/>
    </row>
    <row r="1241" spans="32:34" x14ac:dyDescent="0.25">
      <c r="AF1241"/>
      <c r="AG1241"/>
      <c r="AH1241"/>
    </row>
    <row r="1242" spans="32:34" x14ac:dyDescent="0.25">
      <c r="AF1242"/>
      <c r="AG1242"/>
      <c r="AH1242"/>
    </row>
    <row r="1243" spans="32:34" x14ac:dyDescent="0.25">
      <c r="AF1243"/>
      <c r="AG1243"/>
      <c r="AH1243"/>
    </row>
    <row r="1244" spans="32:34" x14ac:dyDescent="0.25">
      <c r="AF1244"/>
      <c r="AG1244"/>
      <c r="AH1244"/>
    </row>
    <row r="1245" spans="32:34" x14ac:dyDescent="0.25">
      <c r="AF1245"/>
      <c r="AG1245"/>
      <c r="AH1245"/>
    </row>
    <row r="1246" spans="32:34" x14ac:dyDescent="0.25">
      <c r="AF1246"/>
      <c r="AG1246"/>
      <c r="AH1246"/>
    </row>
    <row r="1247" spans="32:34" x14ac:dyDescent="0.25">
      <c r="AF1247"/>
      <c r="AG1247"/>
      <c r="AH1247"/>
    </row>
    <row r="1248" spans="32:34" x14ac:dyDescent="0.25">
      <c r="AF1248"/>
      <c r="AG1248"/>
      <c r="AH1248"/>
    </row>
    <row r="1249" spans="32:34" x14ac:dyDescent="0.25">
      <c r="AF1249"/>
      <c r="AG1249"/>
      <c r="AH1249"/>
    </row>
    <row r="1250" spans="32:34" x14ac:dyDescent="0.25">
      <c r="AF1250"/>
      <c r="AG1250"/>
      <c r="AH1250"/>
    </row>
    <row r="1251" spans="32:34" x14ac:dyDescent="0.25">
      <c r="AF1251"/>
      <c r="AG1251"/>
      <c r="AH1251"/>
    </row>
    <row r="1252" spans="32:34" x14ac:dyDescent="0.25">
      <c r="AF1252"/>
      <c r="AG1252"/>
      <c r="AH1252"/>
    </row>
    <row r="1253" spans="32:34" x14ac:dyDescent="0.25">
      <c r="AF1253"/>
      <c r="AG1253"/>
      <c r="AH1253"/>
    </row>
    <row r="1254" spans="32:34" x14ac:dyDescent="0.25">
      <c r="AF1254"/>
      <c r="AG1254"/>
      <c r="AH1254"/>
    </row>
    <row r="1255" spans="32:34" x14ac:dyDescent="0.25">
      <c r="AF1255"/>
      <c r="AG1255"/>
      <c r="AH1255"/>
    </row>
    <row r="1256" spans="32:34" x14ac:dyDescent="0.25">
      <c r="AF1256"/>
      <c r="AG1256"/>
      <c r="AH1256"/>
    </row>
    <row r="1257" spans="32:34" x14ac:dyDescent="0.25">
      <c r="AF1257"/>
      <c r="AG1257"/>
      <c r="AH1257"/>
    </row>
    <row r="1258" spans="32:34" x14ac:dyDescent="0.25">
      <c r="AF1258"/>
      <c r="AG1258"/>
      <c r="AH1258"/>
    </row>
    <row r="1259" spans="32:34" x14ac:dyDescent="0.25">
      <c r="AF1259"/>
      <c r="AG1259"/>
      <c r="AH1259"/>
    </row>
    <row r="1260" spans="32:34" x14ac:dyDescent="0.25">
      <c r="AF1260"/>
      <c r="AG1260"/>
      <c r="AH1260"/>
    </row>
    <row r="1261" spans="32:34" x14ac:dyDescent="0.25">
      <c r="AF1261"/>
      <c r="AG1261"/>
      <c r="AH1261"/>
    </row>
    <row r="1262" spans="32:34" x14ac:dyDescent="0.25">
      <c r="AF1262"/>
      <c r="AG1262"/>
      <c r="AH1262"/>
    </row>
    <row r="1263" spans="32:34" x14ac:dyDescent="0.25">
      <c r="AF1263"/>
      <c r="AG1263"/>
      <c r="AH1263"/>
    </row>
    <row r="1264" spans="32:34" x14ac:dyDescent="0.25">
      <c r="AF1264"/>
      <c r="AG1264"/>
      <c r="AH1264"/>
    </row>
    <row r="1265" spans="32:34" x14ac:dyDescent="0.25">
      <c r="AF1265"/>
      <c r="AG1265"/>
      <c r="AH1265"/>
    </row>
    <row r="1266" spans="32:34" x14ac:dyDescent="0.25">
      <c r="AF1266"/>
      <c r="AG1266"/>
      <c r="AH1266"/>
    </row>
    <row r="1267" spans="32:34" x14ac:dyDescent="0.25">
      <c r="AF1267"/>
      <c r="AG1267"/>
      <c r="AH1267"/>
    </row>
    <row r="1268" spans="32:34" x14ac:dyDescent="0.25">
      <c r="AF1268"/>
      <c r="AG1268"/>
      <c r="AH1268"/>
    </row>
    <row r="1269" spans="32:34" x14ac:dyDescent="0.25">
      <c r="AF1269"/>
      <c r="AG1269"/>
      <c r="AH1269"/>
    </row>
    <row r="1270" spans="32:34" x14ac:dyDescent="0.25">
      <c r="AF1270"/>
      <c r="AG1270"/>
      <c r="AH1270"/>
    </row>
    <row r="1271" spans="32:34" x14ac:dyDescent="0.25">
      <c r="AF1271"/>
      <c r="AG1271"/>
      <c r="AH1271"/>
    </row>
    <row r="1272" spans="32:34" x14ac:dyDescent="0.25">
      <c r="AF1272"/>
      <c r="AG1272"/>
      <c r="AH1272"/>
    </row>
    <row r="1273" spans="32:34" x14ac:dyDescent="0.25">
      <c r="AF1273"/>
      <c r="AG1273"/>
      <c r="AH1273"/>
    </row>
    <row r="1274" spans="32:34" x14ac:dyDescent="0.25">
      <c r="AF1274"/>
      <c r="AG1274"/>
      <c r="AH1274"/>
    </row>
    <row r="1275" spans="32:34" x14ac:dyDescent="0.25">
      <c r="AF1275"/>
      <c r="AG1275"/>
      <c r="AH1275"/>
    </row>
    <row r="1276" spans="32:34" x14ac:dyDescent="0.25">
      <c r="AF1276"/>
      <c r="AG1276"/>
      <c r="AH1276"/>
    </row>
    <row r="1277" spans="32:34" x14ac:dyDescent="0.25">
      <c r="AF1277"/>
      <c r="AG1277"/>
      <c r="AH1277"/>
    </row>
    <row r="1278" spans="32:34" x14ac:dyDescent="0.25">
      <c r="AF1278"/>
      <c r="AG1278"/>
      <c r="AH1278"/>
    </row>
    <row r="1279" spans="32:34" x14ac:dyDescent="0.25">
      <c r="AF1279"/>
      <c r="AG1279"/>
      <c r="AH1279"/>
    </row>
    <row r="1280" spans="32:34" x14ac:dyDescent="0.25">
      <c r="AF1280"/>
      <c r="AG1280"/>
      <c r="AH1280"/>
    </row>
    <row r="1281" spans="32:34" x14ac:dyDescent="0.25">
      <c r="AF1281"/>
      <c r="AG1281"/>
      <c r="AH1281"/>
    </row>
    <row r="1282" spans="32:34" x14ac:dyDescent="0.25">
      <c r="AF1282"/>
      <c r="AG1282"/>
      <c r="AH1282"/>
    </row>
    <row r="1283" spans="32:34" x14ac:dyDescent="0.25">
      <c r="AF1283"/>
      <c r="AG1283"/>
      <c r="AH1283"/>
    </row>
    <row r="1284" spans="32:34" x14ac:dyDescent="0.25">
      <c r="AF1284"/>
      <c r="AG1284"/>
      <c r="AH1284"/>
    </row>
    <row r="1285" spans="32:34" x14ac:dyDescent="0.25">
      <c r="AF1285"/>
      <c r="AG1285"/>
      <c r="AH1285"/>
    </row>
    <row r="1286" spans="32:34" x14ac:dyDescent="0.25">
      <c r="AF1286"/>
      <c r="AG1286"/>
      <c r="AH1286"/>
    </row>
    <row r="1287" spans="32:34" x14ac:dyDescent="0.25">
      <c r="AF1287"/>
      <c r="AG1287"/>
      <c r="AH1287"/>
    </row>
    <row r="1288" spans="32:34" x14ac:dyDescent="0.25">
      <c r="AF1288"/>
      <c r="AG1288"/>
      <c r="AH1288"/>
    </row>
    <row r="1289" spans="32:34" x14ac:dyDescent="0.25">
      <c r="AF1289"/>
      <c r="AG1289"/>
      <c r="AH1289"/>
    </row>
    <row r="1290" spans="32:34" x14ac:dyDescent="0.25">
      <c r="AF1290"/>
      <c r="AG1290"/>
      <c r="AH1290"/>
    </row>
    <row r="1291" spans="32:34" x14ac:dyDescent="0.25">
      <c r="AF1291"/>
      <c r="AG1291"/>
      <c r="AH1291"/>
    </row>
    <row r="1292" spans="32:34" x14ac:dyDescent="0.25">
      <c r="AF1292"/>
      <c r="AG1292"/>
      <c r="AH1292"/>
    </row>
    <row r="1293" spans="32:34" x14ac:dyDescent="0.25">
      <c r="AF1293"/>
      <c r="AG1293"/>
      <c r="AH1293"/>
    </row>
    <row r="1294" spans="32:34" x14ac:dyDescent="0.25">
      <c r="AF1294"/>
      <c r="AG1294"/>
      <c r="AH1294"/>
    </row>
    <row r="1295" spans="32:34" x14ac:dyDescent="0.25">
      <c r="AF1295"/>
      <c r="AG1295"/>
      <c r="AH1295"/>
    </row>
    <row r="1296" spans="32:34" x14ac:dyDescent="0.25">
      <c r="AF1296"/>
      <c r="AG1296"/>
      <c r="AH1296"/>
    </row>
    <row r="1297" spans="32:34" x14ac:dyDescent="0.25">
      <c r="AF1297"/>
      <c r="AG1297"/>
      <c r="AH1297"/>
    </row>
    <row r="1298" spans="32:34" x14ac:dyDescent="0.25">
      <c r="AF1298"/>
      <c r="AG1298"/>
      <c r="AH1298"/>
    </row>
    <row r="1299" spans="32:34" x14ac:dyDescent="0.25">
      <c r="AF1299"/>
      <c r="AG1299"/>
      <c r="AH1299"/>
    </row>
    <row r="1300" spans="32:34" x14ac:dyDescent="0.25">
      <c r="AF1300"/>
      <c r="AG1300"/>
      <c r="AH1300"/>
    </row>
    <row r="1301" spans="32:34" x14ac:dyDescent="0.25">
      <c r="AF1301"/>
      <c r="AG1301"/>
      <c r="AH1301"/>
    </row>
    <row r="1302" spans="32:34" x14ac:dyDescent="0.25">
      <c r="AF1302"/>
      <c r="AG1302"/>
      <c r="AH1302"/>
    </row>
    <row r="1303" spans="32:34" x14ac:dyDescent="0.25">
      <c r="AF1303"/>
      <c r="AG1303"/>
      <c r="AH1303"/>
    </row>
    <row r="1304" spans="32:34" x14ac:dyDescent="0.25">
      <c r="AF1304"/>
      <c r="AG1304"/>
      <c r="AH1304"/>
    </row>
    <row r="1305" spans="32:34" x14ac:dyDescent="0.25">
      <c r="AF1305"/>
      <c r="AG1305"/>
      <c r="AH1305"/>
    </row>
    <row r="1306" spans="32:34" x14ac:dyDescent="0.25">
      <c r="AF1306"/>
      <c r="AG1306"/>
      <c r="AH1306"/>
    </row>
    <row r="1307" spans="32:34" x14ac:dyDescent="0.25">
      <c r="AF1307"/>
      <c r="AG1307"/>
      <c r="AH1307"/>
    </row>
    <row r="1308" spans="32:34" x14ac:dyDescent="0.25">
      <c r="AF1308"/>
      <c r="AG1308"/>
      <c r="AH1308"/>
    </row>
    <row r="1309" spans="32:34" x14ac:dyDescent="0.25">
      <c r="AF1309"/>
      <c r="AG1309"/>
      <c r="AH1309"/>
    </row>
    <row r="1310" spans="32:34" x14ac:dyDescent="0.25">
      <c r="AF1310"/>
      <c r="AG1310"/>
      <c r="AH1310"/>
    </row>
    <row r="1311" spans="32:34" x14ac:dyDescent="0.25">
      <c r="AF1311"/>
      <c r="AG1311"/>
      <c r="AH1311"/>
    </row>
    <row r="1312" spans="32:34" x14ac:dyDescent="0.25">
      <c r="AF1312"/>
      <c r="AG1312"/>
      <c r="AH1312"/>
    </row>
    <row r="1313" spans="32:34" x14ac:dyDescent="0.25">
      <c r="AF1313"/>
      <c r="AG1313"/>
      <c r="AH1313"/>
    </row>
    <row r="1314" spans="32:34" x14ac:dyDescent="0.25">
      <c r="AF1314"/>
      <c r="AG1314"/>
      <c r="AH1314"/>
    </row>
    <row r="1315" spans="32:34" x14ac:dyDescent="0.25">
      <c r="AF1315"/>
      <c r="AG1315"/>
      <c r="AH1315"/>
    </row>
    <row r="1316" spans="32:34" x14ac:dyDescent="0.25">
      <c r="AF1316"/>
      <c r="AG1316"/>
      <c r="AH1316"/>
    </row>
    <row r="1317" spans="32:34" x14ac:dyDescent="0.25">
      <c r="AF1317"/>
      <c r="AG1317"/>
      <c r="AH1317"/>
    </row>
    <row r="1318" spans="32:34" x14ac:dyDescent="0.25">
      <c r="AF1318"/>
      <c r="AG1318"/>
      <c r="AH1318"/>
    </row>
    <row r="1319" spans="32:34" x14ac:dyDescent="0.25">
      <c r="AF1319"/>
      <c r="AG1319"/>
      <c r="AH1319"/>
    </row>
    <row r="1320" spans="32:34" x14ac:dyDescent="0.25">
      <c r="AF1320"/>
      <c r="AG1320"/>
      <c r="AH1320"/>
    </row>
    <row r="1321" spans="32:34" x14ac:dyDescent="0.25">
      <c r="AF1321"/>
      <c r="AG1321"/>
      <c r="AH1321"/>
    </row>
    <row r="1322" spans="32:34" x14ac:dyDescent="0.25">
      <c r="AF1322"/>
      <c r="AG1322"/>
      <c r="AH1322"/>
    </row>
    <row r="1323" spans="32:34" x14ac:dyDescent="0.25">
      <c r="AF1323"/>
      <c r="AG1323"/>
      <c r="AH1323"/>
    </row>
    <row r="1324" spans="32:34" x14ac:dyDescent="0.25">
      <c r="AF1324"/>
      <c r="AG1324"/>
      <c r="AH1324"/>
    </row>
    <row r="1325" spans="32:34" x14ac:dyDescent="0.25">
      <c r="AF1325"/>
      <c r="AG1325"/>
      <c r="AH1325"/>
    </row>
    <row r="1326" spans="32:34" x14ac:dyDescent="0.25">
      <c r="AF1326"/>
      <c r="AG1326"/>
      <c r="AH1326"/>
    </row>
    <row r="1327" spans="32:34" x14ac:dyDescent="0.25">
      <c r="AF1327"/>
      <c r="AG1327"/>
      <c r="AH1327"/>
    </row>
    <row r="1328" spans="32:34" x14ac:dyDescent="0.25">
      <c r="AF1328"/>
      <c r="AG1328"/>
      <c r="AH1328"/>
    </row>
    <row r="1329" spans="32:34" x14ac:dyDescent="0.25">
      <c r="AF1329"/>
      <c r="AG1329"/>
      <c r="AH1329"/>
    </row>
    <row r="1330" spans="32:34" x14ac:dyDescent="0.25">
      <c r="AF1330"/>
      <c r="AG1330"/>
      <c r="AH1330"/>
    </row>
    <row r="1331" spans="32:34" x14ac:dyDescent="0.25">
      <c r="AF1331"/>
      <c r="AG1331"/>
      <c r="AH1331"/>
    </row>
    <row r="1332" spans="32:34" x14ac:dyDescent="0.25">
      <c r="AF1332"/>
      <c r="AG1332"/>
      <c r="AH1332"/>
    </row>
    <row r="1333" spans="32:34" x14ac:dyDescent="0.25">
      <c r="AF1333"/>
      <c r="AG1333"/>
      <c r="AH1333"/>
    </row>
    <row r="1334" spans="32:34" x14ac:dyDescent="0.25">
      <c r="AF1334"/>
      <c r="AG1334"/>
      <c r="AH1334"/>
    </row>
    <row r="1335" spans="32:34" x14ac:dyDescent="0.25">
      <c r="AF1335"/>
      <c r="AG1335"/>
      <c r="AH1335"/>
    </row>
    <row r="1336" spans="32:34" x14ac:dyDescent="0.25">
      <c r="AF1336"/>
      <c r="AG1336"/>
      <c r="AH1336"/>
    </row>
    <row r="1337" spans="32:34" x14ac:dyDescent="0.25">
      <c r="AF1337"/>
      <c r="AG1337"/>
      <c r="AH1337"/>
    </row>
    <row r="1338" spans="32:34" x14ac:dyDescent="0.25">
      <c r="AF1338"/>
      <c r="AG1338"/>
      <c r="AH1338"/>
    </row>
    <row r="1339" spans="32:34" x14ac:dyDescent="0.25">
      <c r="AF1339"/>
      <c r="AG1339"/>
      <c r="AH1339"/>
    </row>
    <row r="1340" spans="32:34" x14ac:dyDescent="0.25">
      <c r="AF1340"/>
      <c r="AG1340"/>
      <c r="AH1340"/>
    </row>
    <row r="1341" spans="32:34" x14ac:dyDescent="0.25">
      <c r="AF1341"/>
      <c r="AG1341"/>
      <c r="AH1341"/>
    </row>
    <row r="1342" spans="32:34" x14ac:dyDescent="0.25">
      <c r="AF1342"/>
      <c r="AG1342"/>
      <c r="AH1342"/>
    </row>
    <row r="1343" spans="32:34" x14ac:dyDescent="0.25">
      <c r="AF1343"/>
      <c r="AG1343"/>
      <c r="AH1343"/>
    </row>
    <row r="1344" spans="32:34" x14ac:dyDescent="0.25">
      <c r="AF1344"/>
      <c r="AG1344"/>
      <c r="AH1344"/>
    </row>
    <row r="1345" spans="32:34" x14ac:dyDescent="0.25">
      <c r="AF1345"/>
      <c r="AG1345"/>
      <c r="AH1345"/>
    </row>
    <row r="1346" spans="32:34" x14ac:dyDescent="0.25">
      <c r="AF1346"/>
      <c r="AG1346"/>
      <c r="AH1346"/>
    </row>
    <row r="1347" spans="32:34" x14ac:dyDescent="0.25">
      <c r="AF1347"/>
      <c r="AG1347"/>
      <c r="AH1347"/>
    </row>
    <row r="1348" spans="32:34" x14ac:dyDescent="0.25">
      <c r="AF1348"/>
      <c r="AG1348"/>
      <c r="AH1348"/>
    </row>
    <row r="1349" spans="32:34" x14ac:dyDescent="0.25">
      <c r="AF1349"/>
      <c r="AG1349"/>
      <c r="AH1349"/>
    </row>
    <row r="1350" spans="32:34" x14ac:dyDescent="0.25">
      <c r="AF1350"/>
      <c r="AG1350"/>
      <c r="AH1350"/>
    </row>
    <row r="1351" spans="32:34" x14ac:dyDescent="0.25">
      <c r="AF1351"/>
      <c r="AG1351"/>
      <c r="AH1351"/>
    </row>
    <row r="1352" spans="32:34" x14ac:dyDescent="0.25">
      <c r="AF1352"/>
      <c r="AG1352"/>
      <c r="AH1352"/>
    </row>
    <row r="1353" spans="32:34" x14ac:dyDescent="0.25">
      <c r="AF1353"/>
      <c r="AG1353"/>
      <c r="AH1353"/>
    </row>
    <row r="1354" spans="32:34" x14ac:dyDescent="0.25">
      <c r="AF1354"/>
      <c r="AG1354"/>
      <c r="AH1354"/>
    </row>
    <row r="1355" spans="32:34" x14ac:dyDescent="0.25">
      <c r="AF1355"/>
      <c r="AG1355"/>
      <c r="AH1355"/>
    </row>
    <row r="1356" spans="32:34" x14ac:dyDescent="0.25">
      <c r="AF1356"/>
      <c r="AG1356"/>
      <c r="AH1356"/>
    </row>
    <row r="1357" spans="32:34" x14ac:dyDescent="0.25">
      <c r="AF1357"/>
      <c r="AG1357"/>
      <c r="AH1357"/>
    </row>
    <row r="1358" spans="32:34" x14ac:dyDescent="0.25">
      <c r="AF1358"/>
      <c r="AG1358"/>
      <c r="AH1358"/>
    </row>
    <row r="1359" spans="32:34" x14ac:dyDescent="0.25">
      <c r="AF1359"/>
      <c r="AG1359"/>
      <c r="AH1359"/>
    </row>
    <row r="1360" spans="32:34" x14ac:dyDescent="0.25">
      <c r="AF1360"/>
      <c r="AG1360"/>
      <c r="AH1360"/>
    </row>
    <row r="1361" spans="32:34" x14ac:dyDescent="0.25">
      <c r="AF1361"/>
      <c r="AG1361"/>
      <c r="AH1361"/>
    </row>
    <row r="1362" spans="32:34" x14ac:dyDescent="0.25">
      <c r="AF1362"/>
      <c r="AG1362"/>
      <c r="AH1362"/>
    </row>
    <row r="1363" spans="32:34" x14ac:dyDescent="0.25">
      <c r="AF1363"/>
      <c r="AG1363"/>
      <c r="AH1363"/>
    </row>
    <row r="1364" spans="32:34" x14ac:dyDescent="0.25">
      <c r="AF1364"/>
      <c r="AG1364"/>
      <c r="AH1364"/>
    </row>
    <row r="1365" spans="32:34" x14ac:dyDescent="0.25">
      <c r="AF1365"/>
      <c r="AG1365"/>
      <c r="AH1365"/>
    </row>
    <row r="1366" spans="32:34" x14ac:dyDescent="0.25">
      <c r="AF1366"/>
      <c r="AG1366"/>
      <c r="AH1366"/>
    </row>
    <row r="1367" spans="32:34" x14ac:dyDescent="0.25">
      <c r="AF1367"/>
      <c r="AG1367"/>
      <c r="AH1367"/>
    </row>
    <row r="1368" spans="32:34" x14ac:dyDescent="0.25">
      <c r="AF1368"/>
      <c r="AG1368"/>
      <c r="AH1368"/>
    </row>
    <row r="1369" spans="32:34" x14ac:dyDescent="0.25">
      <c r="AF1369"/>
      <c r="AG1369"/>
      <c r="AH1369"/>
    </row>
    <row r="1370" spans="32:34" x14ac:dyDescent="0.25">
      <c r="AF1370"/>
      <c r="AG1370"/>
      <c r="AH1370"/>
    </row>
    <row r="1371" spans="32:34" x14ac:dyDescent="0.25">
      <c r="AF1371"/>
      <c r="AG1371"/>
      <c r="AH1371"/>
    </row>
    <row r="1372" spans="32:34" x14ac:dyDescent="0.25">
      <c r="AF1372"/>
      <c r="AG1372"/>
      <c r="AH1372"/>
    </row>
    <row r="1373" spans="32:34" x14ac:dyDescent="0.25">
      <c r="AF1373"/>
      <c r="AG1373"/>
      <c r="AH1373"/>
    </row>
    <row r="1374" spans="32:34" x14ac:dyDescent="0.25">
      <c r="AF1374"/>
      <c r="AG1374"/>
      <c r="AH1374"/>
    </row>
    <row r="1375" spans="32:34" x14ac:dyDescent="0.25">
      <c r="AF1375"/>
      <c r="AG1375"/>
      <c r="AH1375"/>
    </row>
    <row r="1376" spans="32:34" x14ac:dyDescent="0.25">
      <c r="AF1376"/>
      <c r="AG1376"/>
      <c r="AH1376"/>
    </row>
    <row r="1377" spans="32:34" x14ac:dyDescent="0.25">
      <c r="AF1377"/>
      <c r="AG1377"/>
      <c r="AH1377"/>
    </row>
    <row r="1378" spans="32:34" x14ac:dyDescent="0.25">
      <c r="AF1378"/>
      <c r="AG1378"/>
      <c r="AH1378"/>
    </row>
    <row r="1379" spans="32:34" x14ac:dyDescent="0.25">
      <c r="AF1379"/>
      <c r="AG1379"/>
      <c r="AH1379"/>
    </row>
    <row r="1380" spans="32:34" x14ac:dyDescent="0.25">
      <c r="AF1380"/>
      <c r="AG1380"/>
      <c r="AH1380"/>
    </row>
    <row r="1381" spans="32:34" x14ac:dyDescent="0.25">
      <c r="AF1381"/>
      <c r="AG1381"/>
      <c r="AH1381"/>
    </row>
    <row r="1382" spans="32:34" x14ac:dyDescent="0.25">
      <c r="AF1382"/>
      <c r="AG1382"/>
      <c r="AH1382"/>
    </row>
    <row r="1383" spans="32:34" x14ac:dyDescent="0.25">
      <c r="AF1383"/>
      <c r="AG1383"/>
      <c r="AH1383"/>
    </row>
    <row r="1384" spans="32:34" x14ac:dyDescent="0.25">
      <c r="AF1384"/>
      <c r="AG1384"/>
      <c r="AH1384"/>
    </row>
    <row r="1385" spans="32:34" x14ac:dyDescent="0.25">
      <c r="AF1385"/>
      <c r="AG1385"/>
      <c r="AH1385"/>
    </row>
    <row r="1386" spans="32:34" x14ac:dyDescent="0.25">
      <c r="AF1386"/>
      <c r="AG1386"/>
      <c r="AH1386"/>
    </row>
    <row r="1387" spans="32:34" x14ac:dyDescent="0.25">
      <c r="AF1387"/>
      <c r="AG1387"/>
      <c r="AH1387"/>
    </row>
    <row r="1388" spans="32:34" x14ac:dyDescent="0.25">
      <c r="AF1388"/>
      <c r="AG1388"/>
      <c r="AH1388"/>
    </row>
    <row r="1389" spans="32:34" x14ac:dyDescent="0.25">
      <c r="AF1389"/>
      <c r="AG1389"/>
      <c r="AH1389"/>
    </row>
    <row r="1390" spans="32:34" x14ac:dyDescent="0.25">
      <c r="AF1390"/>
      <c r="AG1390"/>
      <c r="AH1390"/>
    </row>
    <row r="1391" spans="32:34" x14ac:dyDescent="0.25">
      <c r="AF1391"/>
      <c r="AG1391"/>
      <c r="AH1391"/>
    </row>
    <row r="1392" spans="32:34" x14ac:dyDescent="0.25">
      <c r="AF1392"/>
      <c r="AG1392"/>
      <c r="AH1392"/>
    </row>
    <row r="1393" spans="32:34" x14ac:dyDescent="0.25">
      <c r="AF1393"/>
      <c r="AG1393"/>
      <c r="AH1393"/>
    </row>
    <row r="1394" spans="32:34" x14ac:dyDescent="0.25">
      <c r="AF1394"/>
      <c r="AG1394"/>
      <c r="AH1394"/>
    </row>
    <row r="1395" spans="32:34" x14ac:dyDescent="0.25">
      <c r="AF1395"/>
      <c r="AG1395"/>
      <c r="AH1395"/>
    </row>
    <row r="1396" spans="32:34" x14ac:dyDescent="0.25">
      <c r="AF1396"/>
      <c r="AG1396"/>
      <c r="AH1396"/>
    </row>
    <row r="1397" spans="32:34" x14ac:dyDescent="0.25">
      <c r="AF1397"/>
      <c r="AG1397"/>
      <c r="AH1397"/>
    </row>
    <row r="1398" spans="32:34" x14ac:dyDescent="0.25">
      <c r="AF1398"/>
      <c r="AG1398"/>
      <c r="AH1398"/>
    </row>
    <row r="1399" spans="32:34" x14ac:dyDescent="0.25">
      <c r="AF1399"/>
      <c r="AG1399"/>
      <c r="AH1399"/>
    </row>
    <row r="1400" spans="32:34" x14ac:dyDescent="0.25">
      <c r="AF1400"/>
      <c r="AG1400"/>
      <c r="AH1400"/>
    </row>
    <row r="1401" spans="32:34" x14ac:dyDescent="0.25">
      <c r="AF1401"/>
      <c r="AG1401"/>
      <c r="AH1401"/>
    </row>
    <row r="1402" spans="32:34" x14ac:dyDescent="0.25">
      <c r="AF1402"/>
      <c r="AG1402"/>
      <c r="AH1402"/>
    </row>
    <row r="1403" spans="32:34" x14ac:dyDescent="0.25">
      <c r="AF1403"/>
      <c r="AG1403"/>
      <c r="AH1403"/>
    </row>
    <row r="1404" spans="32:34" x14ac:dyDescent="0.25">
      <c r="AF1404"/>
      <c r="AG1404"/>
      <c r="AH1404"/>
    </row>
    <row r="1405" spans="32:34" x14ac:dyDescent="0.25">
      <c r="AF1405"/>
      <c r="AG1405"/>
      <c r="AH1405"/>
    </row>
    <row r="1406" spans="32:34" x14ac:dyDescent="0.25">
      <c r="AF1406"/>
      <c r="AG1406"/>
      <c r="AH1406"/>
    </row>
    <row r="1407" spans="32:34" x14ac:dyDescent="0.25">
      <c r="AF1407"/>
      <c r="AG1407"/>
      <c r="AH1407"/>
    </row>
    <row r="1408" spans="32:34" x14ac:dyDescent="0.25">
      <c r="AF1408"/>
      <c r="AG1408"/>
      <c r="AH1408"/>
    </row>
    <row r="1409" spans="32:34" x14ac:dyDescent="0.25">
      <c r="AF1409"/>
      <c r="AG1409"/>
      <c r="AH1409"/>
    </row>
    <row r="1410" spans="32:34" x14ac:dyDescent="0.25">
      <c r="AF1410"/>
      <c r="AG1410"/>
      <c r="AH1410"/>
    </row>
    <row r="1411" spans="32:34" x14ac:dyDescent="0.25">
      <c r="AF1411"/>
      <c r="AG1411"/>
      <c r="AH1411"/>
    </row>
    <row r="1412" spans="32:34" x14ac:dyDescent="0.25">
      <c r="AF1412"/>
      <c r="AG1412"/>
      <c r="AH1412"/>
    </row>
    <row r="1413" spans="32:34" x14ac:dyDescent="0.25">
      <c r="AF1413"/>
      <c r="AG1413"/>
      <c r="AH1413"/>
    </row>
    <row r="1414" spans="32:34" x14ac:dyDescent="0.25">
      <c r="AF1414"/>
      <c r="AG1414"/>
      <c r="AH1414"/>
    </row>
    <row r="1415" spans="32:34" x14ac:dyDescent="0.25">
      <c r="AF1415"/>
      <c r="AG1415"/>
      <c r="AH1415"/>
    </row>
    <row r="1416" spans="32:34" x14ac:dyDescent="0.25">
      <c r="AF1416"/>
      <c r="AG1416"/>
      <c r="AH1416"/>
    </row>
    <row r="1417" spans="32:34" x14ac:dyDescent="0.25">
      <c r="AF1417"/>
      <c r="AG1417"/>
      <c r="AH1417"/>
    </row>
    <row r="1418" spans="32:34" x14ac:dyDescent="0.25">
      <c r="AF1418"/>
      <c r="AG1418"/>
      <c r="AH1418"/>
    </row>
    <row r="1419" spans="32:34" x14ac:dyDescent="0.25">
      <c r="AF1419"/>
      <c r="AG1419"/>
      <c r="AH1419"/>
    </row>
    <row r="1420" spans="32:34" x14ac:dyDescent="0.25">
      <c r="AF1420"/>
      <c r="AG1420"/>
      <c r="AH1420"/>
    </row>
    <row r="1421" spans="32:34" x14ac:dyDescent="0.25">
      <c r="AF1421"/>
      <c r="AG1421"/>
      <c r="AH1421"/>
    </row>
    <row r="1422" spans="32:34" x14ac:dyDescent="0.25">
      <c r="AF1422"/>
      <c r="AG1422"/>
      <c r="AH1422"/>
    </row>
    <row r="1423" spans="32:34" x14ac:dyDescent="0.25">
      <c r="AF1423"/>
      <c r="AG1423"/>
      <c r="AH1423"/>
    </row>
    <row r="1424" spans="32:34" x14ac:dyDescent="0.25">
      <c r="AF1424"/>
      <c r="AG1424"/>
      <c r="AH1424"/>
    </row>
    <row r="1425" spans="32:34" x14ac:dyDescent="0.25">
      <c r="AF1425"/>
      <c r="AG1425"/>
      <c r="AH1425"/>
    </row>
    <row r="1426" spans="32:34" x14ac:dyDescent="0.25">
      <c r="AF1426"/>
      <c r="AG1426"/>
      <c r="AH1426"/>
    </row>
    <row r="1427" spans="32:34" x14ac:dyDescent="0.25">
      <c r="AF1427"/>
      <c r="AG1427"/>
      <c r="AH1427"/>
    </row>
    <row r="1428" spans="32:34" x14ac:dyDescent="0.25">
      <c r="AF1428"/>
      <c r="AG1428"/>
      <c r="AH1428"/>
    </row>
    <row r="1429" spans="32:34" x14ac:dyDescent="0.25">
      <c r="AF1429"/>
      <c r="AG1429"/>
      <c r="AH1429"/>
    </row>
    <row r="1430" spans="32:34" x14ac:dyDescent="0.25">
      <c r="AF1430"/>
      <c r="AG1430"/>
      <c r="AH1430"/>
    </row>
    <row r="1431" spans="32:34" x14ac:dyDescent="0.25">
      <c r="AF1431"/>
      <c r="AG1431"/>
      <c r="AH1431"/>
    </row>
    <row r="1432" spans="32:34" x14ac:dyDescent="0.25">
      <c r="AF1432"/>
      <c r="AG1432"/>
      <c r="AH1432"/>
    </row>
    <row r="1433" spans="32:34" x14ac:dyDescent="0.25">
      <c r="AF1433"/>
      <c r="AG1433"/>
      <c r="AH1433"/>
    </row>
    <row r="1434" spans="32:34" x14ac:dyDescent="0.25">
      <c r="AF1434"/>
      <c r="AG1434"/>
      <c r="AH1434"/>
    </row>
    <row r="1435" spans="32:34" x14ac:dyDescent="0.25">
      <c r="AF1435"/>
      <c r="AG1435"/>
      <c r="AH1435"/>
    </row>
    <row r="1436" spans="32:34" x14ac:dyDescent="0.25">
      <c r="AF1436"/>
      <c r="AG1436"/>
      <c r="AH1436"/>
    </row>
    <row r="1437" spans="32:34" x14ac:dyDescent="0.25">
      <c r="AF1437"/>
      <c r="AG1437"/>
      <c r="AH1437"/>
    </row>
    <row r="1438" spans="32:34" x14ac:dyDescent="0.25">
      <c r="AF1438"/>
      <c r="AG1438"/>
      <c r="AH1438"/>
    </row>
    <row r="1439" spans="32:34" x14ac:dyDescent="0.25">
      <c r="AF1439"/>
      <c r="AG1439"/>
      <c r="AH1439"/>
    </row>
    <row r="1440" spans="32:34" x14ac:dyDescent="0.25">
      <c r="AF1440"/>
      <c r="AG1440"/>
      <c r="AH1440"/>
    </row>
    <row r="1441" spans="32:34" x14ac:dyDescent="0.25">
      <c r="AF1441"/>
      <c r="AG1441"/>
      <c r="AH1441"/>
    </row>
    <row r="1442" spans="32:34" x14ac:dyDescent="0.25">
      <c r="AF1442"/>
      <c r="AG1442"/>
      <c r="AH1442"/>
    </row>
    <row r="1443" spans="32:34" x14ac:dyDescent="0.25">
      <c r="AF1443"/>
      <c r="AG1443"/>
      <c r="AH1443"/>
    </row>
    <row r="1444" spans="32:34" x14ac:dyDescent="0.25">
      <c r="AF1444"/>
      <c r="AG1444"/>
      <c r="AH1444"/>
    </row>
    <row r="1445" spans="32:34" x14ac:dyDescent="0.25">
      <c r="AF1445"/>
      <c r="AG1445"/>
      <c r="AH1445"/>
    </row>
    <row r="1446" spans="32:34" x14ac:dyDescent="0.25">
      <c r="AF1446"/>
      <c r="AG1446"/>
      <c r="AH1446"/>
    </row>
    <row r="1447" spans="32:34" x14ac:dyDescent="0.25">
      <c r="AF1447"/>
      <c r="AG1447"/>
      <c r="AH1447"/>
    </row>
    <row r="1448" spans="32:34" x14ac:dyDescent="0.25">
      <c r="AF1448"/>
      <c r="AG1448"/>
      <c r="AH1448"/>
    </row>
    <row r="1449" spans="32:34" x14ac:dyDescent="0.25">
      <c r="AF1449"/>
      <c r="AG1449"/>
      <c r="AH1449"/>
    </row>
    <row r="1450" spans="32:34" x14ac:dyDescent="0.25">
      <c r="AF1450"/>
      <c r="AG1450"/>
      <c r="AH1450"/>
    </row>
    <row r="1451" spans="32:34" x14ac:dyDescent="0.25">
      <c r="AF1451"/>
      <c r="AG1451"/>
      <c r="AH1451"/>
    </row>
    <row r="1452" spans="32:34" x14ac:dyDescent="0.25">
      <c r="AF1452"/>
      <c r="AG1452"/>
      <c r="AH1452"/>
    </row>
    <row r="1453" spans="32:34" x14ac:dyDescent="0.25">
      <c r="AF1453"/>
      <c r="AG1453"/>
      <c r="AH1453"/>
    </row>
    <row r="1454" spans="32:34" x14ac:dyDescent="0.25">
      <c r="AF1454"/>
      <c r="AG1454"/>
      <c r="AH1454"/>
    </row>
    <row r="1455" spans="32:34" x14ac:dyDescent="0.25">
      <c r="AF1455"/>
      <c r="AG1455"/>
      <c r="AH1455"/>
    </row>
    <row r="1456" spans="32:34" x14ac:dyDescent="0.25">
      <c r="AF1456"/>
      <c r="AG1456"/>
      <c r="AH1456"/>
    </row>
    <row r="1457" spans="32:34" x14ac:dyDescent="0.25">
      <c r="AF1457"/>
      <c r="AG1457"/>
      <c r="AH1457"/>
    </row>
    <row r="1458" spans="32:34" x14ac:dyDescent="0.25">
      <c r="AF1458"/>
      <c r="AG1458"/>
      <c r="AH1458"/>
    </row>
    <row r="1459" spans="32:34" x14ac:dyDescent="0.25">
      <c r="AF1459"/>
      <c r="AG1459"/>
      <c r="AH1459"/>
    </row>
    <row r="1460" spans="32:34" x14ac:dyDescent="0.25">
      <c r="AF1460"/>
      <c r="AG1460"/>
      <c r="AH1460"/>
    </row>
    <row r="1461" spans="32:34" x14ac:dyDescent="0.25">
      <c r="AF1461"/>
      <c r="AG1461"/>
      <c r="AH1461"/>
    </row>
    <row r="1462" spans="32:34" x14ac:dyDescent="0.25">
      <c r="AF1462"/>
      <c r="AG1462"/>
      <c r="AH1462"/>
    </row>
    <row r="1463" spans="32:34" x14ac:dyDescent="0.25">
      <c r="AF1463"/>
      <c r="AG1463"/>
      <c r="AH1463"/>
    </row>
    <row r="1464" spans="32:34" x14ac:dyDescent="0.25">
      <c r="AF1464"/>
      <c r="AG1464"/>
      <c r="AH1464"/>
    </row>
    <row r="1465" spans="32:34" x14ac:dyDescent="0.25">
      <c r="AF1465"/>
      <c r="AG1465"/>
      <c r="AH1465"/>
    </row>
    <row r="1466" spans="32:34" x14ac:dyDescent="0.25">
      <c r="AF1466"/>
      <c r="AG1466"/>
      <c r="AH1466"/>
    </row>
    <row r="1467" spans="32:34" x14ac:dyDescent="0.25">
      <c r="AF1467"/>
      <c r="AG1467"/>
      <c r="AH1467"/>
    </row>
    <row r="1468" spans="32:34" x14ac:dyDescent="0.25">
      <c r="AF1468"/>
      <c r="AG1468"/>
      <c r="AH1468"/>
    </row>
    <row r="1469" spans="32:34" x14ac:dyDescent="0.25">
      <c r="AF1469"/>
      <c r="AG1469"/>
      <c r="AH1469"/>
    </row>
    <row r="1470" spans="32:34" x14ac:dyDescent="0.25">
      <c r="AF1470"/>
      <c r="AG1470"/>
      <c r="AH1470"/>
    </row>
    <row r="1471" spans="32:34" x14ac:dyDescent="0.25">
      <c r="AF1471"/>
      <c r="AG1471"/>
      <c r="AH1471"/>
    </row>
    <row r="1472" spans="32:34" x14ac:dyDescent="0.25">
      <c r="AF1472"/>
      <c r="AG1472"/>
      <c r="AH1472"/>
    </row>
    <row r="1473" spans="32:34" x14ac:dyDescent="0.25">
      <c r="AF1473"/>
      <c r="AG1473"/>
      <c r="AH1473"/>
    </row>
    <row r="1474" spans="32:34" x14ac:dyDescent="0.25">
      <c r="AF1474"/>
      <c r="AG1474"/>
      <c r="AH1474"/>
    </row>
    <row r="1475" spans="32:34" x14ac:dyDescent="0.25">
      <c r="AF1475"/>
      <c r="AG1475"/>
      <c r="AH1475"/>
    </row>
    <row r="1476" spans="32:34" x14ac:dyDescent="0.25">
      <c r="AF1476"/>
      <c r="AG1476"/>
      <c r="AH1476"/>
    </row>
    <row r="1477" spans="32:34" x14ac:dyDescent="0.25">
      <c r="AF1477"/>
      <c r="AG1477"/>
      <c r="AH1477"/>
    </row>
    <row r="1478" spans="32:34" x14ac:dyDescent="0.25">
      <c r="AF1478"/>
      <c r="AG1478"/>
      <c r="AH1478"/>
    </row>
    <row r="1479" spans="32:34" x14ac:dyDescent="0.25">
      <c r="AF1479"/>
      <c r="AG1479"/>
      <c r="AH1479"/>
    </row>
    <row r="1480" spans="32:34" x14ac:dyDescent="0.25">
      <c r="AF1480"/>
      <c r="AG1480"/>
      <c r="AH1480"/>
    </row>
    <row r="1481" spans="32:34" x14ac:dyDescent="0.25">
      <c r="AF1481"/>
      <c r="AG1481"/>
      <c r="AH1481"/>
    </row>
    <row r="1482" spans="32:34" x14ac:dyDescent="0.25">
      <c r="AF1482"/>
      <c r="AG1482"/>
      <c r="AH1482"/>
    </row>
    <row r="1483" spans="32:34" x14ac:dyDescent="0.25">
      <c r="AF1483"/>
      <c r="AG1483"/>
      <c r="AH1483"/>
    </row>
    <row r="1484" spans="32:34" x14ac:dyDescent="0.25">
      <c r="AF1484"/>
      <c r="AG1484"/>
      <c r="AH1484"/>
    </row>
    <row r="1485" spans="32:34" x14ac:dyDescent="0.25">
      <c r="AF1485"/>
      <c r="AG1485"/>
      <c r="AH1485"/>
    </row>
    <row r="1486" spans="32:34" x14ac:dyDescent="0.25">
      <c r="AF1486"/>
      <c r="AG1486"/>
      <c r="AH1486"/>
    </row>
    <row r="1487" spans="32:34" x14ac:dyDescent="0.25">
      <c r="AF1487"/>
      <c r="AG1487"/>
      <c r="AH1487"/>
    </row>
    <row r="1488" spans="32:34" x14ac:dyDescent="0.25">
      <c r="AF1488"/>
      <c r="AG1488"/>
      <c r="AH1488"/>
    </row>
    <row r="1489" spans="32:34" x14ac:dyDescent="0.25">
      <c r="AF1489"/>
      <c r="AG1489"/>
      <c r="AH1489"/>
    </row>
    <row r="1490" spans="32:34" x14ac:dyDescent="0.25">
      <c r="AF1490"/>
      <c r="AG1490"/>
      <c r="AH1490"/>
    </row>
    <row r="1491" spans="32:34" x14ac:dyDescent="0.25">
      <c r="AF1491"/>
      <c r="AG1491"/>
      <c r="AH1491"/>
    </row>
    <row r="1492" spans="32:34" x14ac:dyDescent="0.25">
      <c r="AF1492"/>
      <c r="AG1492"/>
      <c r="AH1492"/>
    </row>
    <row r="1493" spans="32:34" x14ac:dyDescent="0.25">
      <c r="AF1493"/>
      <c r="AG1493"/>
      <c r="AH1493"/>
    </row>
    <row r="1494" spans="32:34" x14ac:dyDescent="0.25">
      <c r="AF1494"/>
      <c r="AG1494"/>
      <c r="AH1494"/>
    </row>
    <row r="1495" spans="32:34" x14ac:dyDescent="0.25">
      <c r="AF1495"/>
      <c r="AG1495"/>
      <c r="AH1495"/>
    </row>
    <row r="1496" spans="32:34" x14ac:dyDescent="0.25">
      <c r="AF1496"/>
      <c r="AG1496"/>
      <c r="AH1496"/>
    </row>
    <row r="1497" spans="32:34" x14ac:dyDescent="0.25">
      <c r="AF1497"/>
      <c r="AG1497"/>
      <c r="AH1497"/>
    </row>
    <row r="1498" spans="32:34" x14ac:dyDescent="0.25">
      <c r="AF1498"/>
      <c r="AG1498"/>
      <c r="AH1498"/>
    </row>
    <row r="1499" spans="32:34" x14ac:dyDescent="0.25">
      <c r="AF1499"/>
      <c r="AG1499"/>
      <c r="AH1499"/>
    </row>
    <row r="1500" spans="32:34" x14ac:dyDescent="0.25">
      <c r="AF1500"/>
      <c r="AG1500"/>
      <c r="AH1500"/>
    </row>
    <row r="1501" spans="32:34" x14ac:dyDescent="0.25">
      <c r="AF1501"/>
      <c r="AG1501"/>
      <c r="AH1501"/>
    </row>
    <row r="1502" spans="32:34" x14ac:dyDescent="0.25">
      <c r="AF1502"/>
      <c r="AG1502"/>
      <c r="AH1502"/>
    </row>
    <row r="1503" spans="32:34" x14ac:dyDescent="0.25">
      <c r="AF1503"/>
      <c r="AG1503"/>
      <c r="AH1503"/>
    </row>
    <row r="1504" spans="32:34" x14ac:dyDescent="0.25">
      <c r="AF1504"/>
      <c r="AG1504"/>
      <c r="AH1504"/>
    </row>
    <row r="1505" spans="32:34" x14ac:dyDescent="0.25">
      <c r="AF1505"/>
      <c r="AG1505"/>
      <c r="AH1505"/>
    </row>
    <row r="1506" spans="32:34" x14ac:dyDescent="0.25">
      <c r="AF1506"/>
      <c r="AG1506"/>
      <c r="AH1506"/>
    </row>
    <row r="1507" spans="32:34" x14ac:dyDescent="0.25">
      <c r="AF1507"/>
      <c r="AG1507"/>
      <c r="AH1507"/>
    </row>
    <row r="1508" spans="32:34" x14ac:dyDescent="0.25">
      <c r="AF1508"/>
      <c r="AG1508"/>
      <c r="AH1508"/>
    </row>
    <row r="1509" spans="32:34" x14ac:dyDescent="0.25">
      <c r="AF1509"/>
      <c r="AG1509"/>
      <c r="AH1509"/>
    </row>
    <row r="1510" spans="32:34" x14ac:dyDescent="0.25">
      <c r="AF1510"/>
      <c r="AG1510"/>
      <c r="AH1510"/>
    </row>
    <row r="1511" spans="32:34" x14ac:dyDescent="0.25">
      <c r="AF1511"/>
      <c r="AG1511"/>
      <c r="AH1511"/>
    </row>
    <row r="1512" spans="32:34" x14ac:dyDescent="0.25">
      <c r="AF1512"/>
      <c r="AG1512"/>
      <c r="AH1512"/>
    </row>
    <row r="1513" spans="32:34" x14ac:dyDescent="0.25">
      <c r="AF1513"/>
      <c r="AG1513"/>
      <c r="AH1513"/>
    </row>
    <row r="1514" spans="32:34" x14ac:dyDescent="0.25">
      <c r="AF1514"/>
      <c r="AG1514"/>
      <c r="AH1514"/>
    </row>
    <row r="1515" spans="32:34" x14ac:dyDescent="0.25">
      <c r="AF1515"/>
      <c r="AG1515"/>
      <c r="AH1515"/>
    </row>
    <row r="1516" spans="32:34" x14ac:dyDescent="0.25">
      <c r="AF1516"/>
      <c r="AG1516"/>
      <c r="AH1516"/>
    </row>
    <row r="1517" spans="32:34" x14ac:dyDescent="0.25">
      <c r="AF1517"/>
      <c r="AG1517"/>
      <c r="AH1517"/>
    </row>
    <row r="1518" spans="32:34" x14ac:dyDescent="0.25">
      <c r="AF1518"/>
      <c r="AG1518"/>
      <c r="AH1518"/>
    </row>
    <row r="1519" spans="32:34" x14ac:dyDescent="0.25">
      <c r="AF1519"/>
      <c r="AG1519"/>
      <c r="AH1519"/>
    </row>
    <row r="1520" spans="32:34" x14ac:dyDescent="0.25">
      <c r="AF1520"/>
      <c r="AG1520"/>
      <c r="AH1520"/>
    </row>
    <row r="1521" spans="32:34" x14ac:dyDescent="0.25">
      <c r="AF1521"/>
      <c r="AG1521"/>
      <c r="AH1521"/>
    </row>
    <row r="1522" spans="32:34" x14ac:dyDescent="0.25">
      <c r="AF1522"/>
      <c r="AG1522"/>
      <c r="AH1522"/>
    </row>
    <row r="1523" spans="32:34" x14ac:dyDescent="0.25">
      <c r="AF1523"/>
      <c r="AG1523"/>
      <c r="AH1523"/>
    </row>
    <row r="1524" spans="32:34" x14ac:dyDescent="0.25">
      <c r="AF1524"/>
      <c r="AG1524"/>
      <c r="AH1524"/>
    </row>
    <row r="1525" spans="32:34" x14ac:dyDescent="0.25">
      <c r="AF1525"/>
      <c r="AG1525"/>
      <c r="AH1525"/>
    </row>
    <row r="1526" spans="32:34" x14ac:dyDescent="0.25">
      <c r="AF1526"/>
      <c r="AG1526"/>
      <c r="AH1526"/>
    </row>
    <row r="1527" spans="32:34" x14ac:dyDescent="0.25">
      <c r="AF1527"/>
      <c r="AG1527"/>
      <c r="AH1527"/>
    </row>
    <row r="1528" spans="32:34" x14ac:dyDescent="0.25">
      <c r="AF1528"/>
      <c r="AG1528"/>
      <c r="AH1528"/>
    </row>
    <row r="1529" spans="32:34" x14ac:dyDescent="0.25">
      <c r="AF1529"/>
      <c r="AG1529"/>
      <c r="AH1529"/>
    </row>
    <row r="1530" spans="32:34" x14ac:dyDescent="0.25">
      <c r="AF1530"/>
      <c r="AG1530"/>
      <c r="AH1530"/>
    </row>
    <row r="1531" spans="32:34" x14ac:dyDescent="0.25">
      <c r="AF1531"/>
      <c r="AG1531"/>
      <c r="AH1531"/>
    </row>
    <row r="1532" spans="32:34" x14ac:dyDescent="0.25">
      <c r="AF1532"/>
      <c r="AG1532"/>
      <c r="AH1532"/>
    </row>
    <row r="1533" spans="32:34" x14ac:dyDescent="0.25">
      <c r="AF1533"/>
      <c r="AG1533"/>
      <c r="AH1533"/>
    </row>
    <row r="1534" spans="32:34" x14ac:dyDescent="0.25">
      <c r="AF1534"/>
      <c r="AG1534"/>
      <c r="AH1534"/>
    </row>
    <row r="1535" spans="32:34" x14ac:dyDescent="0.25">
      <c r="AF1535"/>
      <c r="AG1535"/>
      <c r="AH1535"/>
    </row>
    <row r="1536" spans="32:34" x14ac:dyDescent="0.25">
      <c r="AF1536"/>
      <c r="AG1536"/>
      <c r="AH1536"/>
    </row>
    <row r="1537" spans="32:34" x14ac:dyDescent="0.25">
      <c r="AF1537"/>
      <c r="AG1537"/>
      <c r="AH1537"/>
    </row>
    <row r="1538" spans="32:34" x14ac:dyDescent="0.25">
      <c r="AF1538"/>
      <c r="AG1538"/>
      <c r="AH1538"/>
    </row>
    <row r="1539" spans="32:34" x14ac:dyDescent="0.25">
      <c r="AF1539"/>
      <c r="AG1539"/>
      <c r="AH1539"/>
    </row>
    <row r="1540" spans="32:34" x14ac:dyDescent="0.25">
      <c r="AF1540"/>
      <c r="AG1540"/>
      <c r="AH1540"/>
    </row>
    <row r="1541" spans="32:34" x14ac:dyDescent="0.25">
      <c r="AF1541"/>
      <c r="AG1541"/>
      <c r="AH1541"/>
    </row>
    <row r="1542" spans="32:34" x14ac:dyDescent="0.25">
      <c r="AF1542"/>
      <c r="AG1542"/>
      <c r="AH1542"/>
    </row>
    <row r="1543" spans="32:34" x14ac:dyDescent="0.25">
      <c r="AF1543"/>
      <c r="AG1543"/>
      <c r="AH1543"/>
    </row>
    <row r="1544" spans="32:34" x14ac:dyDescent="0.25">
      <c r="AF1544"/>
      <c r="AG1544"/>
      <c r="AH1544"/>
    </row>
    <row r="1545" spans="32:34" x14ac:dyDescent="0.25">
      <c r="AF1545"/>
      <c r="AG1545"/>
      <c r="AH1545"/>
    </row>
    <row r="1546" spans="32:34" x14ac:dyDescent="0.25">
      <c r="AF1546"/>
      <c r="AG1546"/>
      <c r="AH1546"/>
    </row>
    <row r="1547" spans="32:34" x14ac:dyDescent="0.25">
      <c r="AF1547"/>
      <c r="AG1547"/>
      <c r="AH1547"/>
    </row>
    <row r="1548" spans="32:34" x14ac:dyDescent="0.25">
      <c r="AF1548"/>
      <c r="AG1548"/>
      <c r="AH1548"/>
    </row>
    <row r="1549" spans="32:34" x14ac:dyDescent="0.25">
      <c r="AF1549"/>
      <c r="AG1549"/>
      <c r="AH1549"/>
    </row>
    <row r="1550" spans="32:34" x14ac:dyDescent="0.25">
      <c r="AF1550"/>
      <c r="AG1550"/>
      <c r="AH1550"/>
    </row>
    <row r="1551" spans="32:34" x14ac:dyDescent="0.25">
      <c r="AF1551"/>
      <c r="AG1551"/>
      <c r="AH1551"/>
    </row>
    <row r="1552" spans="32:34" x14ac:dyDescent="0.25">
      <c r="AF1552"/>
      <c r="AG1552"/>
      <c r="AH1552"/>
    </row>
    <row r="1553" spans="32:34" x14ac:dyDescent="0.25">
      <c r="AF1553"/>
      <c r="AG1553"/>
      <c r="AH1553"/>
    </row>
    <row r="1554" spans="32:34" x14ac:dyDescent="0.25">
      <c r="AF1554"/>
      <c r="AG1554"/>
      <c r="AH1554"/>
    </row>
    <row r="1555" spans="32:34" x14ac:dyDescent="0.25">
      <c r="AF1555"/>
      <c r="AG1555"/>
      <c r="AH1555"/>
    </row>
    <row r="1556" spans="32:34" x14ac:dyDescent="0.25">
      <c r="AF1556"/>
      <c r="AG1556"/>
      <c r="AH1556"/>
    </row>
    <row r="1557" spans="32:34" x14ac:dyDescent="0.25">
      <c r="AF1557"/>
      <c r="AG1557"/>
      <c r="AH1557"/>
    </row>
    <row r="1558" spans="32:34" x14ac:dyDescent="0.25">
      <c r="AF1558"/>
      <c r="AG1558"/>
      <c r="AH1558"/>
    </row>
    <row r="1559" spans="32:34" x14ac:dyDescent="0.25">
      <c r="AF1559"/>
      <c r="AG1559"/>
      <c r="AH1559"/>
    </row>
    <row r="1560" spans="32:34" x14ac:dyDescent="0.25">
      <c r="AF1560"/>
      <c r="AG1560"/>
      <c r="AH1560"/>
    </row>
    <row r="1561" spans="32:34" x14ac:dyDescent="0.25">
      <c r="AF1561"/>
      <c r="AG1561"/>
      <c r="AH1561"/>
    </row>
    <row r="1562" spans="32:34" x14ac:dyDescent="0.25">
      <c r="AF1562"/>
      <c r="AG1562"/>
      <c r="AH1562"/>
    </row>
    <row r="1563" spans="32:34" x14ac:dyDescent="0.25">
      <c r="AF1563"/>
      <c r="AG1563"/>
      <c r="AH1563"/>
    </row>
    <row r="1564" spans="32:34" x14ac:dyDescent="0.25">
      <c r="AF1564"/>
      <c r="AG1564"/>
      <c r="AH1564"/>
    </row>
    <row r="1565" spans="32:34" x14ac:dyDescent="0.25">
      <c r="AF1565"/>
      <c r="AG1565"/>
      <c r="AH1565"/>
    </row>
    <row r="1566" spans="32:34" x14ac:dyDescent="0.25">
      <c r="AF1566"/>
      <c r="AG1566"/>
      <c r="AH1566"/>
    </row>
    <row r="1567" spans="32:34" x14ac:dyDescent="0.25">
      <c r="AF1567"/>
      <c r="AG1567"/>
      <c r="AH1567"/>
    </row>
    <row r="1568" spans="32:34" x14ac:dyDescent="0.25">
      <c r="AF1568"/>
      <c r="AG1568"/>
      <c r="AH1568"/>
    </row>
    <row r="1569" spans="32:34" x14ac:dyDescent="0.25">
      <c r="AF1569"/>
      <c r="AG1569"/>
      <c r="AH1569"/>
    </row>
    <row r="1570" spans="32:34" x14ac:dyDescent="0.25">
      <c r="AF1570"/>
      <c r="AG1570"/>
      <c r="AH1570"/>
    </row>
    <row r="1571" spans="32:34" x14ac:dyDescent="0.25">
      <c r="AF1571"/>
      <c r="AG1571"/>
      <c r="AH1571"/>
    </row>
    <row r="1572" spans="32:34" x14ac:dyDescent="0.25">
      <c r="AF1572"/>
      <c r="AG1572"/>
      <c r="AH1572"/>
    </row>
    <row r="1573" spans="32:34" x14ac:dyDescent="0.25">
      <c r="AF1573"/>
      <c r="AG1573"/>
      <c r="AH1573"/>
    </row>
    <row r="1574" spans="32:34" x14ac:dyDescent="0.25">
      <c r="AF1574"/>
      <c r="AG1574"/>
      <c r="AH1574"/>
    </row>
    <row r="1575" spans="32:34" x14ac:dyDescent="0.25">
      <c r="AF1575"/>
      <c r="AG1575"/>
      <c r="AH1575"/>
    </row>
    <row r="1576" spans="32:34" x14ac:dyDescent="0.25">
      <c r="AF1576"/>
      <c r="AG1576"/>
      <c r="AH1576"/>
    </row>
    <row r="1577" spans="32:34" x14ac:dyDescent="0.25">
      <c r="AF1577"/>
      <c r="AG1577"/>
      <c r="AH1577"/>
    </row>
    <row r="1578" spans="32:34" x14ac:dyDescent="0.25">
      <c r="AF1578"/>
      <c r="AG1578"/>
      <c r="AH1578"/>
    </row>
    <row r="1579" spans="32:34" x14ac:dyDescent="0.25">
      <c r="AF1579"/>
      <c r="AG1579"/>
      <c r="AH1579"/>
    </row>
    <row r="1580" spans="32:34" x14ac:dyDescent="0.25">
      <c r="AF1580"/>
      <c r="AG1580"/>
      <c r="AH1580"/>
    </row>
    <row r="1581" spans="32:34" x14ac:dyDescent="0.25">
      <c r="AF1581"/>
      <c r="AG1581"/>
      <c r="AH1581"/>
    </row>
    <row r="1582" spans="32:34" x14ac:dyDescent="0.25">
      <c r="AF1582"/>
      <c r="AG1582"/>
      <c r="AH1582"/>
    </row>
    <row r="1583" spans="32:34" x14ac:dyDescent="0.25">
      <c r="AF1583"/>
      <c r="AG1583"/>
      <c r="AH1583"/>
    </row>
    <row r="1584" spans="32:34" x14ac:dyDescent="0.25">
      <c r="AF1584"/>
      <c r="AG1584"/>
      <c r="AH1584"/>
    </row>
    <row r="1585" spans="32:34" x14ac:dyDescent="0.25">
      <c r="AF1585"/>
      <c r="AG1585"/>
      <c r="AH1585"/>
    </row>
    <row r="1586" spans="32:34" x14ac:dyDescent="0.25">
      <c r="AF1586"/>
      <c r="AG1586"/>
      <c r="AH1586"/>
    </row>
    <row r="1587" spans="32:34" x14ac:dyDescent="0.25">
      <c r="AF1587"/>
      <c r="AG1587"/>
      <c r="AH1587"/>
    </row>
    <row r="1588" spans="32:34" x14ac:dyDescent="0.25">
      <c r="AF1588"/>
      <c r="AG1588"/>
      <c r="AH1588"/>
    </row>
    <row r="1589" spans="32:34" x14ac:dyDescent="0.25">
      <c r="AF1589"/>
      <c r="AG1589"/>
      <c r="AH1589"/>
    </row>
    <row r="1590" spans="32:34" x14ac:dyDescent="0.25">
      <c r="AF1590"/>
      <c r="AG1590"/>
      <c r="AH1590"/>
    </row>
    <row r="1591" spans="32:34" x14ac:dyDescent="0.25">
      <c r="AF1591"/>
      <c r="AG1591"/>
      <c r="AH1591"/>
    </row>
    <row r="1592" spans="32:34" x14ac:dyDescent="0.25">
      <c r="AF1592"/>
      <c r="AG1592"/>
      <c r="AH1592"/>
    </row>
    <row r="1593" spans="32:34" x14ac:dyDescent="0.25">
      <c r="AF1593"/>
      <c r="AG1593"/>
      <c r="AH1593"/>
    </row>
    <row r="1594" spans="32:34" x14ac:dyDescent="0.25">
      <c r="AF1594"/>
      <c r="AG1594"/>
      <c r="AH1594"/>
    </row>
    <row r="1595" spans="32:34" x14ac:dyDescent="0.25">
      <c r="AF1595"/>
      <c r="AG1595"/>
      <c r="AH1595"/>
    </row>
    <row r="1596" spans="32:34" x14ac:dyDescent="0.25">
      <c r="AF1596"/>
      <c r="AG1596"/>
      <c r="AH1596"/>
    </row>
    <row r="1597" spans="32:34" x14ac:dyDescent="0.25">
      <c r="AF1597"/>
      <c r="AG1597"/>
      <c r="AH1597"/>
    </row>
    <row r="1598" spans="32:34" x14ac:dyDescent="0.25">
      <c r="AF1598"/>
      <c r="AG1598"/>
      <c r="AH1598"/>
    </row>
    <row r="1599" spans="32:34" x14ac:dyDescent="0.25">
      <c r="AF1599"/>
      <c r="AG1599"/>
      <c r="AH1599"/>
    </row>
    <row r="1600" spans="32:34" x14ac:dyDescent="0.25">
      <c r="AF1600"/>
      <c r="AG1600"/>
      <c r="AH1600"/>
    </row>
    <row r="1601" spans="32:34" x14ac:dyDescent="0.25">
      <c r="AF1601"/>
      <c r="AG1601"/>
      <c r="AH1601"/>
    </row>
    <row r="1602" spans="32:34" x14ac:dyDescent="0.25">
      <c r="AF1602"/>
      <c r="AG1602"/>
      <c r="AH1602"/>
    </row>
    <row r="1603" spans="32:34" x14ac:dyDescent="0.25">
      <c r="AF1603"/>
      <c r="AG1603"/>
      <c r="AH1603"/>
    </row>
    <row r="1604" spans="32:34" x14ac:dyDescent="0.25">
      <c r="AF1604"/>
      <c r="AG1604"/>
      <c r="AH1604"/>
    </row>
    <row r="1605" spans="32:34" x14ac:dyDescent="0.25">
      <c r="AF1605"/>
      <c r="AG1605"/>
      <c r="AH1605"/>
    </row>
    <row r="1606" spans="32:34" x14ac:dyDescent="0.25">
      <c r="AF1606"/>
      <c r="AG1606"/>
      <c r="AH1606"/>
    </row>
    <row r="1607" spans="32:34" x14ac:dyDescent="0.25">
      <c r="AF1607"/>
      <c r="AG1607"/>
      <c r="AH1607"/>
    </row>
    <row r="1608" spans="32:34" x14ac:dyDescent="0.25">
      <c r="AF1608"/>
      <c r="AG1608"/>
      <c r="AH1608"/>
    </row>
    <row r="1609" spans="32:34" x14ac:dyDescent="0.25">
      <c r="AF1609"/>
      <c r="AG1609"/>
      <c r="AH1609"/>
    </row>
    <row r="1610" spans="32:34" x14ac:dyDescent="0.25">
      <c r="AF1610"/>
      <c r="AG1610"/>
      <c r="AH1610"/>
    </row>
    <row r="1611" spans="32:34" x14ac:dyDescent="0.25">
      <c r="AF1611"/>
      <c r="AG1611"/>
      <c r="AH1611"/>
    </row>
    <row r="1612" spans="32:34" x14ac:dyDescent="0.25">
      <c r="AF1612"/>
      <c r="AG1612"/>
      <c r="AH1612"/>
    </row>
    <row r="1613" spans="32:34" x14ac:dyDescent="0.25">
      <c r="AF1613"/>
      <c r="AG1613"/>
      <c r="AH1613"/>
    </row>
    <row r="1614" spans="32:34" x14ac:dyDescent="0.25">
      <c r="AF1614"/>
      <c r="AG1614"/>
      <c r="AH1614"/>
    </row>
    <row r="1615" spans="32:34" x14ac:dyDescent="0.25">
      <c r="AF1615"/>
      <c r="AG1615"/>
      <c r="AH1615"/>
    </row>
    <row r="1616" spans="32:34" x14ac:dyDescent="0.25">
      <c r="AF1616"/>
      <c r="AG1616"/>
      <c r="AH1616"/>
    </row>
    <row r="1617" spans="32:34" x14ac:dyDescent="0.25">
      <c r="AF1617"/>
      <c r="AG1617"/>
      <c r="AH1617"/>
    </row>
    <row r="1618" spans="32:34" x14ac:dyDescent="0.25">
      <c r="AF1618"/>
      <c r="AG1618"/>
      <c r="AH1618"/>
    </row>
    <row r="1619" spans="32:34" x14ac:dyDescent="0.25">
      <c r="AF1619"/>
      <c r="AG1619"/>
      <c r="AH1619"/>
    </row>
    <row r="1620" spans="32:34" x14ac:dyDescent="0.25">
      <c r="AF1620"/>
      <c r="AG1620"/>
      <c r="AH1620"/>
    </row>
    <row r="1621" spans="32:34" x14ac:dyDescent="0.25">
      <c r="AF1621"/>
      <c r="AG1621"/>
      <c r="AH1621"/>
    </row>
    <row r="1622" spans="32:34" x14ac:dyDescent="0.25">
      <c r="AF1622"/>
      <c r="AG1622"/>
      <c r="AH1622"/>
    </row>
    <row r="1623" spans="32:34" x14ac:dyDescent="0.25">
      <c r="AF1623"/>
      <c r="AG1623"/>
      <c r="AH1623"/>
    </row>
    <row r="1624" spans="32:34" x14ac:dyDescent="0.25">
      <c r="AF1624"/>
      <c r="AG1624"/>
      <c r="AH1624"/>
    </row>
    <row r="1625" spans="32:34" x14ac:dyDescent="0.25">
      <c r="AF1625"/>
      <c r="AG1625"/>
      <c r="AH1625"/>
    </row>
    <row r="1626" spans="32:34" x14ac:dyDescent="0.25">
      <c r="AF1626"/>
      <c r="AG1626"/>
      <c r="AH1626"/>
    </row>
    <row r="1627" spans="32:34" x14ac:dyDescent="0.25">
      <c r="AF1627"/>
      <c r="AG1627"/>
      <c r="AH1627"/>
    </row>
    <row r="1628" spans="32:34" x14ac:dyDescent="0.25">
      <c r="AF1628"/>
      <c r="AG1628"/>
      <c r="AH1628"/>
    </row>
    <row r="1629" spans="32:34" x14ac:dyDescent="0.25">
      <c r="AF1629"/>
      <c r="AG1629"/>
      <c r="AH1629"/>
    </row>
    <row r="1630" spans="32:34" x14ac:dyDescent="0.25">
      <c r="AF1630"/>
      <c r="AG1630"/>
      <c r="AH1630"/>
    </row>
    <row r="1631" spans="32:34" x14ac:dyDescent="0.25">
      <c r="AF1631"/>
      <c r="AG1631"/>
      <c r="AH1631"/>
    </row>
    <row r="1632" spans="32:34" x14ac:dyDescent="0.25">
      <c r="AF1632"/>
      <c r="AG1632"/>
      <c r="AH1632"/>
    </row>
    <row r="1633" spans="32:34" x14ac:dyDescent="0.25">
      <c r="AF1633"/>
      <c r="AG1633"/>
      <c r="AH1633"/>
    </row>
    <row r="1634" spans="32:34" x14ac:dyDescent="0.25">
      <c r="AF1634"/>
      <c r="AG1634"/>
      <c r="AH1634"/>
    </row>
    <row r="1635" spans="32:34" x14ac:dyDescent="0.25">
      <c r="AF1635"/>
      <c r="AG1635"/>
      <c r="AH1635"/>
    </row>
    <row r="1636" spans="32:34" x14ac:dyDescent="0.25">
      <c r="AF1636"/>
      <c r="AG1636"/>
      <c r="AH1636"/>
    </row>
    <row r="1637" spans="32:34" x14ac:dyDescent="0.25">
      <c r="AF1637"/>
      <c r="AG1637"/>
      <c r="AH1637"/>
    </row>
    <row r="1638" spans="32:34" x14ac:dyDescent="0.25">
      <c r="AF1638"/>
      <c r="AG1638"/>
      <c r="AH1638"/>
    </row>
    <row r="1639" spans="32:34" x14ac:dyDescent="0.25">
      <c r="AF1639"/>
      <c r="AG1639"/>
      <c r="AH1639"/>
    </row>
    <row r="1640" spans="32:34" x14ac:dyDescent="0.25">
      <c r="AF1640"/>
      <c r="AG1640"/>
      <c r="AH1640"/>
    </row>
    <row r="1641" spans="32:34" x14ac:dyDescent="0.25">
      <c r="AF1641"/>
      <c r="AG1641"/>
      <c r="AH1641"/>
    </row>
    <row r="1642" spans="32:34" x14ac:dyDescent="0.25">
      <c r="AF1642"/>
      <c r="AG1642"/>
      <c r="AH1642"/>
    </row>
    <row r="1643" spans="32:34" x14ac:dyDescent="0.25">
      <c r="AF1643"/>
      <c r="AG1643"/>
      <c r="AH1643"/>
    </row>
    <row r="1644" spans="32:34" x14ac:dyDescent="0.25">
      <c r="AF1644"/>
      <c r="AG1644"/>
      <c r="AH1644"/>
    </row>
    <row r="1645" spans="32:34" x14ac:dyDescent="0.25">
      <c r="AF1645"/>
      <c r="AG1645"/>
      <c r="AH1645"/>
    </row>
    <row r="1646" spans="32:34" x14ac:dyDescent="0.25">
      <c r="AF1646"/>
      <c r="AG1646"/>
      <c r="AH1646"/>
    </row>
    <row r="1647" spans="32:34" x14ac:dyDescent="0.25">
      <c r="AF1647"/>
      <c r="AG1647"/>
      <c r="AH1647"/>
    </row>
    <row r="1648" spans="32:34" x14ac:dyDescent="0.25">
      <c r="AF1648"/>
      <c r="AG1648"/>
      <c r="AH1648"/>
    </row>
    <row r="1649" spans="32:34" x14ac:dyDescent="0.25">
      <c r="AF1649"/>
      <c r="AG1649"/>
      <c r="AH1649"/>
    </row>
    <row r="1650" spans="32:34" x14ac:dyDescent="0.25">
      <c r="AF1650"/>
      <c r="AG1650"/>
      <c r="AH1650"/>
    </row>
    <row r="1651" spans="32:34" x14ac:dyDescent="0.25">
      <c r="AF1651"/>
      <c r="AG1651"/>
      <c r="AH1651"/>
    </row>
    <row r="1652" spans="32:34" x14ac:dyDescent="0.25">
      <c r="AF1652"/>
      <c r="AG1652"/>
      <c r="AH1652"/>
    </row>
    <row r="1653" spans="32:34" x14ac:dyDescent="0.25">
      <c r="AF1653"/>
      <c r="AG1653"/>
      <c r="AH1653"/>
    </row>
    <row r="1654" spans="32:34" x14ac:dyDescent="0.25">
      <c r="AF1654"/>
      <c r="AG1654"/>
      <c r="AH1654"/>
    </row>
    <row r="1655" spans="32:34" x14ac:dyDescent="0.25">
      <c r="AF1655"/>
      <c r="AG1655"/>
      <c r="AH1655"/>
    </row>
    <row r="1656" spans="32:34" x14ac:dyDescent="0.25">
      <c r="AF1656"/>
      <c r="AG1656"/>
      <c r="AH1656"/>
    </row>
    <row r="1657" spans="32:34" x14ac:dyDescent="0.25">
      <c r="AF1657"/>
      <c r="AG1657"/>
      <c r="AH1657"/>
    </row>
    <row r="1658" spans="32:34" x14ac:dyDescent="0.25">
      <c r="AF1658"/>
      <c r="AG1658"/>
      <c r="AH1658"/>
    </row>
    <row r="1659" spans="32:34" x14ac:dyDescent="0.25">
      <c r="AF1659"/>
      <c r="AG1659"/>
      <c r="AH1659"/>
    </row>
    <row r="1660" spans="32:34" x14ac:dyDescent="0.25">
      <c r="AF1660"/>
      <c r="AG1660"/>
      <c r="AH1660"/>
    </row>
    <row r="1661" spans="32:34" x14ac:dyDescent="0.25">
      <c r="AF1661"/>
      <c r="AG1661"/>
      <c r="AH1661"/>
    </row>
    <row r="1662" spans="32:34" x14ac:dyDescent="0.25">
      <c r="AF1662"/>
      <c r="AG1662"/>
      <c r="AH1662"/>
    </row>
    <row r="1663" spans="32:34" x14ac:dyDescent="0.25">
      <c r="AF1663"/>
      <c r="AG1663"/>
      <c r="AH1663"/>
    </row>
    <row r="1664" spans="32:34" x14ac:dyDescent="0.25">
      <c r="AF1664"/>
      <c r="AG1664"/>
      <c r="AH1664"/>
    </row>
    <row r="1665" spans="32:34" x14ac:dyDescent="0.25">
      <c r="AF1665"/>
      <c r="AG1665"/>
      <c r="AH1665"/>
    </row>
    <row r="1666" spans="32:34" x14ac:dyDescent="0.25">
      <c r="AF1666"/>
      <c r="AG1666"/>
      <c r="AH1666"/>
    </row>
    <row r="1667" spans="32:34" x14ac:dyDescent="0.25">
      <c r="AF1667"/>
      <c r="AG1667"/>
      <c r="AH1667"/>
    </row>
    <row r="1668" spans="32:34" x14ac:dyDescent="0.25">
      <c r="AF1668"/>
      <c r="AG1668"/>
      <c r="AH1668"/>
    </row>
    <row r="1669" spans="32:34" x14ac:dyDescent="0.25">
      <c r="AF1669"/>
      <c r="AG1669"/>
      <c r="AH1669"/>
    </row>
    <row r="1670" spans="32:34" x14ac:dyDescent="0.25">
      <c r="AF1670"/>
      <c r="AG1670"/>
      <c r="AH1670"/>
    </row>
    <row r="1671" spans="32:34" x14ac:dyDescent="0.25">
      <c r="AF1671"/>
      <c r="AG1671"/>
      <c r="AH1671"/>
    </row>
    <row r="1672" spans="32:34" x14ac:dyDescent="0.25">
      <c r="AF1672"/>
      <c r="AG1672"/>
      <c r="AH1672"/>
    </row>
    <row r="1673" spans="32:34" x14ac:dyDescent="0.25">
      <c r="AF1673"/>
      <c r="AG1673"/>
      <c r="AH1673"/>
    </row>
    <row r="1674" spans="32:34" x14ac:dyDescent="0.25">
      <c r="AF1674"/>
      <c r="AG1674"/>
      <c r="AH1674"/>
    </row>
    <row r="1675" spans="32:34" x14ac:dyDescent="0.25">
      <c r="AF1675"/>
      <c r="AG1675"/>
      <c r="AH1675"/>
    </row>
    <row r="1676" spans="32:34" x14ac:dyDescent="0.25">
      <c r="AF1676"/>
      <c r="AG1676"/>
      <c r="AH1676"/>
    </row>
    <row r="1677" spans="32:34" x14ac:dyDescent="0.25">
      <c r="AF1677"/>
      <c r="AG1677"/>
      <c r="AH1677"/>
    </row>
    <row r="1678" spans="32:34" x14ac:dyDescent="0.25">
      <c r="AF1678"/>
      <c r="AG1678"/>
      <c r="AH1678"/>
    </row>
    <row r="1679" spans="32:34" x14ac:dyDescent="0.25">
      <c r="AF1679"/>
      <c r="AG1679"/>
      <c r="AH1679"/>
    </row>
    <row r="1680" spans="32:34" x14ac:dyDescent="0.25">
      <c r="AF1680"/>
      <c r="AG1680"/>
      <c r="AH1680"/>
    </row>
    <row r="1681" spans="32:34" x14ac:dyDescent="0.25">
      <c r="AF1681"/>
      <c r="AG1681"/>
      <c r="AH1681"/>
    </row>
    <row r="1682" spans="32:34" x14ac:dyDescent="0.25">
      <c r="AF1682"/>
      <c r="AG1682"/>
      <c r="AH1682"/>
    </row>
    <row r="1683" spans="32:34" x14ac:dyDescent="0.25">
      <c r="AF1683"/>
      <c r="AG1683"/>
      <c r="AH1683"/>
    </row>
    <row r="1684" spans="32:34" x14ac:dyDescent="0.25">
      <c r="AF1684"/>
      <c r="AG1684"/>
      <c r="AH1684"/>
    </row>
    <row r="1685" spans="32:34" x14ac:dyDescent="0.25">
      <c r="AF1685"/>
      <c r="AG1685"/>
      <c r="AH1685"/>
    </row>
    <row r="1686" spans="32:34" x14ac:dyDescent="0.25">
      <c r="AF1686"/>
      <c r="AG1686"/>
      <c r="AH1686"/>
    </row>
    <row r="1687" spans="32:34" x14ac:dyDescent="0.25">
      <c r="AF1687"/>
      <c r="AG1687"/>
      <c r="AH1687"/>
    </row>
    <row r="1688" spans="32:34" x14ac:dyDescent="0.25">
      <c r="AF1688"/>
      <c r="AG1688"/>
      <c r="AH1688"/>
    </row>
    <row r="1689" spans="32:34" x14ac:dyDescent="0.25">
      <c r="AF1689"/>
      <c r="AG1689"/>
      <c r="AH1689"/>
    </row>
    <row r="1690" spans="32:34" x14ac:dyDescent="0.25">
      <c r="AF1690"/>
      <c r="AG1690"/>
      <c r="AH1690"/>
    </row>
    <row r="1691" spans="32:34" x14ac:dyDescent="0.25">
      <c r="AF1691"/>
      <c r="AG1691"/>
      <c r="AH1691"/>
    </row>
    <row r="1692" spans="32:34" x14ac:dyDescent="0.25">
      <c r="AF1692"/>
      <c r="AG1692"/>
      <c r="AH1692"/>
    </row>
    <row r="1693" spans="32:34" x14ac:dyDescent="0.25">
      <c r="AF1693"/>
      <c r="AG1693"/>
      <c r="AH1693"/>
    </row>
    <row r="1694" spans="32:34" x14ac:dyDescent="0.25">
      <c r="AF1694"/>
      <c r="AG1694"/>
      <c r="AH1694"/>
    </row>
    <row r="1695" spans="32:34" x14ac:dyDescent="0.25">
      <c r="AF1695"/>
      <c r="AG1695"/>
      <c r="AH1695"/>
    </row>
    <row r="1696" spans="32:34" x14ac:dyDescent="0.25">
      <c r="AF1696"/>
      <c r="AG1696"/>
      <c r="AH1696"/>
    </row>
    <row r="1697" spans="32:34" x14ac:dyDescent="0.25">
      <c r="AF1697"/>
      <c r="AG1697"/>
      <c r="AH1697"/>
    </row>
    <row r="1698" spans="32:34" x14ac:dyDescent="0.25">
      <c r="AF1698"/>
      <c r="AG1698"/>
      <c r="AH1698"/>
    </row>
    <row r="1699" spans="32:34" x14ac:dyDescent="0.25">
      <c r="AF1699"/>
      <c r="AG1699"/>
      <c r="AH1699"/>
    </row>
    <row r="1700" spans="32:34" x14ac:dyDescent="0.25">
      <c r="AF1700"/>
      <c r="AG1700"/>
      <c r="AH1700"/>
    </row>
    <row r="1701" spans="32:34" x14ac:dyDescent="0.25">
      <c r="AF1701"/>
      <c r="AG1701"/>
      <c r="AH1701"/>
    </row>
    <row r="1702" spans="32:34" x14ac:dyDescent="0.25">
      <c r="AF1702"/>
      <c r="AG1702"/>
      <c r="AH1702"/>
    </row>
    <row r="1703" spans="32:34" x14ac:dyDescent="0.25">
      <c r="AF1703"/>
      <c r="AG1703"/>
      <c r="AH1703"/>
    </row>
    <row r="1704" spans="32:34" x14ac:dyDescent="0.25">
      <c r="AF1704"/>
      <c r="AG1704"/>
      <c r="AH1704"/>
    </row>
    <row r="1705" spans="32:34" x14ac:dyDescent="0.25">
      <c r="AF1705"/>
      <c r="AG1705"/>
      <c r="AH1705"/>
    </row>
    <row r="1706" spans="32:34" x14ac:dyDescent="0.25">
      <c r="AF1706"/>
      <c r="AG1706"/>
      <c r="AH1706"/>
    </row>
    <row r="1707" spans="32:34" x14ac:dyDescent="0.25">
      <c r="AF1707"/>
      <c r="AG1707"/>
      <c r="AH1707"/>
    </row>
    <row r="1708" spans="32:34" x14ac:dyDescent="0.25">
      <c r="AF1708"/>
      <c r="AG1708"/>
      <c r="AH1708"/>
    </row>
    <row r="1709" spans="32:34" x14ac:dyDescent="0.25">
      <c r="AF1709"/>
      <c r="AG1709"/>
      <c r="AH1709"/>
    </row>
    <row r="1710" spans="32:34" x14ac:dyDescent="0.25">
      <c r="AF1710"/>
      <c r="AG1710"/>
      <c r="AH1710"/>
    </row>
    <row r="1711" spans="32:34" x14ac:dyDescent="0.25">
      <c r="AF1711"/>
      <c r="AG1711"/>
      <c r="AH1711"/>
    </row>
    <row r="1712" spans="32:34" x14ac:dyDescent="0.25">
      <c r="AF1712"/>
      <c r="AG1712"/>
      <c r="AH1712"/>
    </row>
    <row r="1713" spans="32:34" x14ac:dyDescent="0.25">
      <c r="AF1713"/>
      <c r="AG1713"/>
      <c r="AH1713"/>
    </row>
    <row r="1714" spans="32:34" x14ac:dyDescent="0.25">
      <c r="AF1714"/>
      <c r="AG1714"/>
      <c r="AH1714"/>
    </row>
    <row r="1715" spans="32:34" x14ac:dyDescent="0.25">
      <c r="AF1715"/>
      <c r="AG1715"/>
      <c r="AH1715"/>
    </row>
    <row r="1716" spans="32:34" x14ac:dyDescent="0.25">
      <c r="AF1716"/>
      <c r="AG1716"/>
      <c r="AH1716"/>
    </row>
    <row r="1717" spans="32:34" x14ac:dyDescent="0.25">
      <c r="AF1717"/>
      <c r="AG1717"/>
      <c r="AH1717"/>
    </row>
    <row r="1718" spans="32:34" x14ac:dyDescent="0.25">
      <c r="AF1718"/>
      <c r="AG1718"/>
      <c r="AH1718"/>
    </row>
    <row r="1719" spans="32:34" x14ac:dyDescent="0.25">
      <c r="AF1719"/>
      <c r="AG1719"/>
      <c r="AH1719"/>
    </row>
    <row r="1720" spans="32:34" x14ac:dyDescent="0.25">
      <c r="AF1720"/>
      <c r="AG1720"/>
      <c r="AH1720"/>
    </row>
    <row r="1721" spans="32:34" x14ac:dyDescent="0.25">
      <c r="AF1721"/>
      <c r="AG1721"/>
      <c r="AH1721"/>
    </row>
    <row r="1722" spans="32:34" x14ac:dyDescent="0.25">
      <c r="AF1722"/>
      <c r="AG1722"/>
      <c r="AH1722"/>
    </row>
    <row r="1723" spans="32:34" x14ac:dyDescent="0.25">
      <c r="AF1723"/>
      <c r="AG1723"/>
      <c r="AH1723"/>
    </row>
    <row r="1724" spans="32:34" x14ac:dyDescent="0.25">
      <c r="AF1724"/>
      <c r="AG1724"/>
      <c r="AH1724"/>
    </row>
    <row r="1725" spans="32:34" x14ac:dyDescent="0.25">
      <c r="AF1725"/>
      <c r="AG1725"/>
      <c r="AH1725"/>
    </row>
    <row r="1726" spans="32:34" x14ac:dyDescent="0.25">
      <c r="AF1726"/>
      <c r="AG1726"/>
      <c r="AH1726"/>
    </row>
    <row r="1727" spans="32:34" x14ac:dyDescent="0.25">
      <c r="AF1727"/>
      <c r="AG1727"/>
      <c r="AH1727"/>
    </row>
    <row r="1728" spans="32:34" x14ac:dyDescent="0.25">
      <c r="AF1728"/>
      <c r="AG1728"/>
      <c r="AH1728"/>
    </row>
    <row r="1729" spans="32:34" x14ac:dyDescent="0.25">
      <c r="AF1729"/>
      <c r="AG1729"/>
      <c r="AH1729"/>
    </row>
    <row r="1730" spans="32:34" x14ac:dyDescent="0.25">
      <c r="AF1730"/>
      <c r="AG1730"/>
      <c r="AH1730"/>
    </row>
    <row r="1731" spans="32:34" x14ac:dyDescent="0.25">
      <c r="AF1731"/>
      <c r="AG1731"/>
      <c r="AH1731"/>
    </row>
    <row r="1732" spans="32:34" x14ac:dyDescent="0.25">
      <c r="AF1732"/>
      <c r="AG1732"/>
      <c r="AH1732"/>
    </row>
    <row r="1733" spans="32:34" x14ac:dyDescent="0.25">
      <c r="AF1733"/>
      <c r="AG1733"/>
      <c r="AH1733"/>
    </row>
    <row r="1734" spans="32:34" x14ac:dyDescent="0.25">
      <c r="AF1734"/>
      <c r="AG1734"/>
      <c r="AH1734"/>
    </row>
    <row r="1735" spans="32:34" x14ac:dyDescent="0.25">
      <c r="AF1735"/>
      <c r="AG1735"/>
      <c r="AH1735"/>
    </row>
    <row r="1736" spans="32:34" x14ac:dyDescent="0.25">
      <c r="AF1736"/>
      <c r="AG1736"/>
      <c r="AH1736"/>
    </row>
    <row r="1737" spans="32:34" x14ac:dyDescent="0.25">
      <c r="AF1737"/>
      <c r="AG1737"/>
      <c r="AH1737"/>
    </row>
    <row r="1738" spans="32:34" x14ac:dyDescent="0.25">
      <c r="AF1738"/>
      <c r="AG1738"/>
      <c r="AH1738"/>
    </row>
    <row r="1739" spans="32:34" x14ac:dyDescent="0.25">
      <c r="AF1739"/>
      <c r="AG1739"/>
      <c r="AH1739"/>
    </row>
    <row r="1740" spans="32:34" x14ac:dyDescent="0.25">
      <c r="AF1740"/>
      <c r="AG1740"/>
      <c r="AH1740"/>
    </row>
    <row r="1741" spans="32:34" x14ac:dyDescent="0.25">
      <c r="AF1741"/>
      <c r="AG1741"/>
      <c r="AH1741"/>
    </row>
    <row r="1742" spans="32:34" x14ac:dyDescent="0.25">
      <c r="AF1742"/>
      <c r="AG1742"/>
      <c r="AH1742"/>
    </row>
    <row r="1743" spans="32:34" x14ac:dyDescent="0.25">
      <c r="AF1743"/>
      <c r="AG1743"/>
      <c r="AH1743"/>
    </row>
    <row r="1744" spans="32:34" x14ac:dyDescent="0.25">
      <c r="AF1744"/>
      <c r="AG1744"/>
      <c r="AH1744"/>
    </row>
    <row r="1745" spans="32:34" x14ac:dyDescent="0.25">
      <c r="AF1745"/>
      <c r="AG1745"/>
      <c r="AH1745"/>
    </row>
    <row r="1746" spans="32:34" x14ac:dyDescent="0.25">
      <c r="AF1746"/>
      <c r="AG1746"/>
      <c r="AH1746"/>
    </row>
    <row r="1747" spans="32:34" x14ac:dyDescent="0.25">
      <c r="AF1747"/>
      <c r="AG1747"/>
      <c r="AH1747"/>
    </row>
    <row r="1748" spans="32:34" x14ac:dyDescent="0.25">
      <c r="AF1748"/>
      <c r="AG1748"/>
      <c r="AH1748"/>
    </row>
    <row r="1749" spans="32:34" x14ac:dyDescent="0.25">
      <c r="AF1749"/>
      <c r="AG1749"/>
      <c r="AH1749"/>
    </row>
    <row r="1750" spans="32:34" x14ac:dyDescent="0.25">
      <c r="AF1750"/>
      <c r="AG1750"/>
      <c r="AH1750"/>
    </row>
    <row r="1751" spans="32:34" x14ac:dyDescent="0.25">
      <c r="AF1751"/>
      <c r="AG1751"/>
      <c r="AH1751"/>
    </row>
    <row r="1752" spans="32:34" x14ac:dyDescent="0.25">
      <c r="AF1752"/>
      <c r="AG1752"/>
      <c r="AH1752"/>
    </row>
    <row r="1753" spans="32:34" x14ac:dyDescent="0.25">
      <c r="AF1753"/>
      <c r="AG1753"/>
      <c r="AH1753"/>
    </row>
    <row r="1754" spans="32:34" x14ac:dyDescent="0.25">
      <c r="AF1754"/>
      <c r="AG1754"/>
      <c r="AH1754"/>
    </row>
    <row r="1755" spans="32:34" x14ac:dyDescent="0.25">
      <c r="AF1755"/>
      <c r="AG1755"/>
      <c r="AH1755"/>
    </row>
    <row r="1756" spans="32:34" x14ac:dyDescent="0.25">
      <c r="AF1756"/>
      <c r="AG1756"/>
      <c r="AH1756"/>
    </row>
    <row r="1757" spans="32:34" x14ac:dyDescent="0.25">
      <c r="AF1757"/>
      <c r="AG1757"/>
      <c r="AH1757"/>
    </row>
    <row r="1758" spans="32:34" x14ac:dyDescent="0.25">
      <c r="AF1758"/>
      <c r="AG1758"/>
      <c r="AH1758"/>
    </row>
    <row r="1759" spans="32:34" x14ac:dyDescent="0.25">
      <c r="AF1759"/>
      <c r="AG1759"/>
      <c r="AH1759"/>
    </row>
    <row r="1760" spans="32:34" x14ac:dyDescent="0.25">
      <c r="AF1760"/>
      <c r="AG1760"/>
      <c r="AH1760"/>
    </row>
    <row r="1761" spans="32:34" x14ac:dyDescent="0.25">
      <c r="AF1761"/>
      <c r="AG1761"/>
      <c r="AH1761"/>
    </row>
    <row r="1762" spans="32:34" x14ac:dyDescent="0.25">
      <c r="AF1762"/>
      <c r="AG1762"/>
      <c r="AH1762"/>
    </row>
    <row r="1763" spans="32:34" x14ac:dyDescent="0.25">
      <c r="AF1763"/>
      <c r="AG1763"/>
      <c r="AH1763"/>
    </row>
    <row r="1764" spans="32:34" x14ac:dyDescent="0.25">
      <c r="AF1764"/>
      <c r="AG1764"/>
      <c r="AH1764"/>
    </row>
    <row r="1765" spans="32:34" x14ac:dyDescent="0.25">
      <c r="AF1765"/>
      <c r="AG1765"/>
      <c r="AH1765"/>
    </row>
    <row r="1766" spans="32:34" x14ac:dyDescent="0.25">
      <c r="AF1766"/>
      <c r="AG1766"/>
      <c r="AH1766"/>
    </row>
    <row r="1767" spans="32:34" x14ac:dyDescent="0.25">
      <c r="AF1767"/>
      <c r="AG1767"/>
      <c r="AH1767"/>
    </row>
    <row r="1768" spans="32:34" x14ac:dyDescent="0.25">
      <c r="AF1768"/>
      <c r="AG1768"/>
      <c r="AH1768"/>
    </row>
    <row r="1769" spans="32:34" x14ac:dyDescent="0.25">
      <c r="AF1769"/>
      <c r="AG1769"/>
      <c r="AH1769"/>
    </row>
    <row r="1770" spans="32:34" x14ac:dyDescent="0.25">
      <c r="AF1770"/>
      <c r="AG1770"/>
      <c r="AH1770"/>
    </row>
    <row r="1771" spans="32:34" x14ac:dyDescent="0.25">
      <c r="AF1771"/>
      <c r="AG1771"/>
      <c r="AH1771"/>
    </row>
    <row r="1772" spans="32:34" x14ac:dyDescent="0.25">
      <c r="AF1772"/>
      <c r="AG1772"/>
      <c r="AH1772"/>
    </row>
    <row r="1773" spans="32:34" x14ac:dyDescent="0.25">
      <c r="AF1773"/>
      <c r="AG1773"/>
      <c r="AH1773"/>
    </row>
    <row r="1774" spans="32:34" x14ac:dyDescent="0.25">
      <c r="AF1774"/>
      <c r="AG1774"/>
      <c r="AH1774"/>
    </row>
    <row r="1775" spans="32:34" x14ac:dyDescent="0.25">
      <c r="AF1775"/>
      <c r="AG1775"/>
      <c r="AH1775"/>
    </row>
    <row r="1776" spans="32:34" x14ac:dyDescent="0.25">
      <c r="AF1776"/>
      <c r="AG1776"/>
      <c r="AH1776"/>
    </row>
    <row r="1777" spans="32:34" x14ac:dyDescent="0.25">
      <c r="AF1777"/>
      <c r="AG1777"/>
      <c r="AH1777"/>
    </row>
    <row r="1778" spans="32:34" x14ac:dyDescent="0.25">
      <c r="AF1778"/>
      <c r="AG1778"/>
      <c r="AH1778"/>
    </row>
    <row r="1779" spans="32:34" x14ac:dyDescent="0.25">
      <c r="AF1779"/>
      <c r="AG1779"/>
      <c r="AH1779"/>
    </row>
    <row r="1780" spans="32:34" x14ac:dyDescent="0.25">
      <c r="AF1780"/>
      <c r="AG1780"/>
      <c r="AH1780"/>
    </row>
    <row r="1781" spans="32:34" x14ac:dyDescent="0.25">
      <c r="AF1781"/>
      <c r="AG1781"/>
      <c r="AH1781"/>
    </row>
    <row r="1782" spans="32:34" x14ac:dyDescent="0.25">
      <c r="AF1782"/>
      <c r="AG1782"/>
      <c r="AH1782"/>
    </row>
    <row r="1783" spans="32:34" x14ac:dyDescent="0.25">
      <c r="AF1783"/>
      <c r="AG1783"/>
      <c r="AH1783"/>
    </row>
    <row r="1784" spans="32:34" x14ac:dyDescent="0.25">
      <c r="AF1784"/>
      <c r="AG1784"/>
      <c r="AH1784"/>
    </row>
    <row r="1785" spans="32:34" x14ac:dyDescent="0.25">
      <c r="AF1785"/>
      <c r="AG1785"/>
      <c r="AH1785"/>
    </row>
    <row r="1786" spans="32:34" x14ac:dyDescent="0.25">
      <c r="AF1786"/>
      <c r="AG1786"/>
      <c r="AH1786"/>
    </row>
    <row r="1787" spans="32:34" x14ac:dyDescent="0.25">
      <c r="AF1787"/>
      <c r="AG1787"/>
      <c r="AH1787"/>
    </row>
    <row r="1788" spans="32:34" x14ac:dyDescent="0.25">
      <c r="AF1788"/>
      <c r="AG1788"/>
      <c r="AH1788"/>
    </row>
    <row r="1789" spans="32:34" x14ac:dyDescent="0.25">
      <c r="AF1789"/>
      <c r="AG1789"/>
      <c r="AH1789"/>
    </row>
    <row r="1790" spans="32:34" x14ac:dyDescent="0.25">
      <c r="AF1790"/>
      <c r="AG1790"/>
      <c r="AH1790"/>
    </row>
    <row r="1791" spans="32:34" x14ac:dyDescent="0.25">
      <c r="AF1791"/>
      <c r="AG1791"/>
      <c r="AH1791"/>
    </row>
    <row r="1792" spans="32:34" x14ac:dyDescent="0.25">
      <c r="AF1792"/>
      <c r="AG1792"/>
      <c r="AH1792"/>
    </row>
    <row r="1793" spans="32:34" x14ac:dyDescent="0.25">
      <c r="AF1793"/>
      <c r="AG1793"/>
      <c r="AH1793"/>
    </row>
    <row r="1794" spans="32:34" x14ac:dyDescent="0.25">
      <c r="AF1794"/>
      <c r="AG1794"/>
      <c r="AH1794"/>
    </row>
    <row r="1795" spans="32:34" x14ac:dyDescent="0.25">
      <c r="AF1795"/>
      <c r="AG1795"/>
      <c r="AH1795"/>
    </row>
    <row r="1796" spans="32:34" x14ac:dyDescent="0.25">
      <c r="AF1796"/>
      <c r="AG1796"/>
      <c r="AH1796"/>
    </row>
    <row r="1797" spans="32:34" x14ac:dyDescent="0.25">
      <c r="AF1797"/>
      <c r="AG1797"/>
      <c r="AH1797"/>
    </row>
    <row r="1798" spans="32:34" x14ac:dyDescent="0.25">
      <c r="AF1798"/>
      <c r="AG1798"/>
      <c r="AH1798"/>
    </row>
    <row r="1799" spans="32:34" x14ac:dyDescent="0.25">
      <c r="AF1799"/>
      <c r="AG1799"/>
      <c r="AH1799"/>
    </row>
    <row r="1800" spans="32:34" x14ac:dyDescent="0.25">
      <c r="AF1800"/>
      <c r="AG1800"/>
      <c r="AH1800"/>
    </row>
    <row r="1801" spans="32:34" x14ac:dyDescent="0.25">
      <c r="AF1801"/>
      <c r="AG1801"/>
      <c r="AH1801"/>
    </row>
    <row r="1802" spans="32:34" x14ac:dyDescent="0.25">
      <c r="AF1802"/>
      <c r="AG1802"/>
      <c r="AH1802"/>
    </row>
    <row r="1803" spans="32:34" x14ac:dyDescent="0.25">
      <c r="AF1803"/>
      <c r="AG1803"/>
      <c r="AH1803"/>
    </row>
    <row r="1804" spans="32:34" x14ac:dyDescent="0.25">
      <c r="AF1804"/>
      <c r="AG1804"/>
      <c r="AH1804"/>
    </row>
    <row r="1805" spans="32:34" x14ac:dyDescent="0.25">
      <c r="AF1805"/>
      <c r="AG1805"/>
      <c r="AH1805"/>
    </row>
    <row r="1806" spans="32:34" x14ac:dyDescent="0.25">
      <c r="AF1806"/>
      <c r="AG1806"/>
      <c r="AH1806"/>
    </row>
    <row r="1807" spans="32:34" x14ac:dyDescent="0.25">
      <c r="AF1807"/>
      <c r="AG1807"/>
      <c r="AH1807"/>
    </row>
    <row r="1808" spans="32:34" x14ac:dyDescent="0.25">
      <c r="AF1808"/>
      <c r="AG1808"/>
      <c r="AH1808"/>
    </row>
    <row r="1809" spans="32:34" x14ac:dyDescent="0.25">
      <c r="AF1809"/>
      <c r="AG1809"/>
      <c r="AH1809"/>
    </row>
    <row r="1810" spans="32:34" x14ac:dyDescent="0.25">
      <c r="AF1810"/>
      <c r="AG1810"/>
      <c r="AH1810"/>
    </row>
    <row r="1811" spans="32:34" x14ac:dyDescent="0.25">
      <c r="AF1811"/>
      <c r="AG1811"/>
      <c r="AH1811"/>
    </row>
    <row r="1812" spans="32:34" x14ac:dyDescent="0.25">
      <c r="AF1812"/>
      <c r="AG1812"/>
      <c r="AH1812"/>
    </row>
    <row r="1813" spans="32:34" x14ac:dyDescent="0.25">
      <c r="AF1813"/>
      <c r="AG1813"/>
      <c r="AH1813"/>
    </row>
    <row r="1814" spans="32:34" x14ac:dyDescent="0.25">
      <c r="AF1814"/>
      <c r="AG1814"/>
      <c r="AH1814"/>
    </row>
    <row r="1815" spans="32:34" x14ac:dyDescent="0.25">
      <c r="AF1815"/>
      <c r="AG1815"/>
      <c r="AH1815"/>
    </row>
    <row r="1816" spans="32:34" x14ac:dyDescent="0.25">
      <c r="AF1816"/>
      <c r="AG1816"/>
      <c r="AH1816"/>
    </row>
    <row r="1817" spans="32:34" x14ac:dyDescent="0.25">
      <c r="AF1817"/>
      <c r="AG1817"/>
      <c r="AH1817"/>
    </row>
    <row r="1818" spans="32:34" x14ac:dyDescent="0.25">
      <c r="AF1818"/>
      <c r="AG1818"/>
      <c r="AH1818"/>
    </row>
    <row r="1819" spans="32:34" x14ac:dyDescent="0.25">
      <c r="AF1819"/>
      <c r="AG1819"/>
      <c r="AH1819"/>
    </row>
    <row r="1820" spans="32:34" x14ac:dyDescent="0.25">
      <c r="AF1820"/>
      <c r="AG1820"/>
      <c r="AH1820"/>
    </row>
    <row r="1821" spans="32:34" x14ac:dyDescent="0.25">
      <c r="AF1821"/>
      <c r="AG1821"/>
      <c r="AH1821"/>
    </row>
    <row r="1822" spans="32:34" x14ac:dyDescent="0.25">
      <c r="AF1822"/>
      <c r="AG1822"/>
      <c r="AH1822"/>
    </row>
    <row r="1823" spans="32:34" x14ac:dyDescent="0.25">
      <c r="AF1823"/>
      <c r="AG1823"/>
      <c r="AH1823"/>
    </row>
    <row r="1824" spans="32:34" x14ac:dyDescent="0.25">
      <c r="AF1824"/>
      <c r="AG1824"/>
      <c r="AH1824"/>
    </row>
    <row r="1825" spans="32:34" x14ac:dyDescent="0.25">
      <c r="AF1825"/>
      <c r="AG1825"/>
      <c r="AH1825"/>
    </row>
    <row r="1826" spans="32:34" x14ac:dyDescent="0.25">
      <c r="AF1826"/>
      <c r="AG1826"/>
      <c r="AH1826"/>
    </row>
    <row r="1827" spans="32:34" x14ac:dyDescent="0.25">
      <c r="AF1827"/>
      <c r="AG1827"/>
      <c r="AH1827"/>
    </row>
    <row r="1828" spans="32:34" x14ac:dyDescent="0.25">
      <c r="AF1828"/>
      <c r="AG1828"/>
      <c r="AH1828"/>
    </row>
    <row r="1829" spans="32:34" x14ac:dyDescent="0.25">
      <c r="AF1829"/>
      <c r="AG1829"/>
      <c r="AH1829"/>
    </row>
    <row r="1830" spans="32:34" x14ac:dyDescent="0.25">
      <c r="AF1830"/>
      <c r="AG1830"/>
      <c r="AH1830"/>
    </row>
    <row r="1831" spans="32:34" x14ac:dyDescent="0.25">
      <c r="AF1831"/>
      <c r="AG1831"/>
      <c r="AH1831"/>
    </row>
    <row r="1832" spans="32:34" x14ac:dyDescent="0.25">
      <c r="AF1832"/>
      <c r="AG1832"/>
      <c r="AH1832"/>
    </row>
    <row r="1833" spans="32:34" x14ac:dyDescent="0.25">
      <c r="AF1833"/>
      <c r="AG1833"/>
      <c r="AH1833"/>
    </row>
    <row r="1834" spans="32:34" x14ac:dyDescent="0.25">
      <c r="AF1834"/>
      <c r="AG1834"/>
      <c r="AH1834"/>
    </row>
    <row r="1835" spans="32:34" x14ac:dyDescent="0.25">
      <c r="AF1835"/>
      <c r="AG1835"/>
      <c r="AH1835"/>
    </row>
    <row r="1836" spans="32:34" x14ac:dyDescent="0.25">
      <c r="AF1836"/>
      <c r="AG1836"/>
      <c r="AH1836"/>
    </row>
    <row r="1837" spans="32:34" x14ac:dyDescent="0.25">
      <c r="AF1837"/>
      <c r="AG1837"/>
      <c r="AH1837"/>
    </row>
    <row r="1838" spans="32:34" x14ac:dyDescent="0.25">
      <c r="AF1838"/>
      <c r="AG1838"/>
      <c r="AH1838"/>
    </row>
    <row r="1839" spans="32:34" x14ac:dyDescent="0.25">
      <c r="AF1839"/>
      <c r="AG1839"/>
      <c r="AH1839"/>
    </row>
    <row r="1840" spans="32:34" x14ac:dyDescent="0.25">
      <c r="AF1840"/>
      <c r="AG1840"/>
      <c r="AH1840"/>
    </row>
    <row r="1841" spans="32:34" x14ac:dyDescent="0.25">
      <c r="AF1841"/>
      <c r="AG1841"/>
      <c r="AH1841"/>
    </row>
    <row r="1842" spans="32:34" x14ac:dyDescent="0.25">
      <c r="AF1842"/>
      <c r="AG1842"/>
      <c r="AH1842"/>
    </row>
    <row r="1843" spans="32:34" x14ac:dyDescent="0.25">
      <c r="AF1843"/>
      <c r="AG1843"/>
      <c r="AH1843"/>
    </row>
    <row r="1844" spans="32:34" x14ac:dyDescent="0.25">
      <c r="AF1844"/>
      <c r="AG1844"/>
      <c r="AH1844"/>
    </row>
    <row r="1845" spans="32:34" x14ac:dyDescent="0.25">
      <c r="AF1845"/>
      <c r="AG1845"/>
      <c r="AH1845"/>
    </row>
    <row r="1846" spans="32:34" x14ac:dyDescent="0.25">
      <c r="AF1846"/>
      <c r="AG1846"/>
      <c r="AH1846"/>
    </row>
    <row r="1847" spans="32:34" x14ac:dyDescent="0.25">
      <c r="AF1847"/>
      <c r="AG1847"/>
      <c r="AH1847"/>
    </row>
    <row r="1848" spans="32:34" x14ac:dyDescent="0.25">
      <c r="AF1848"/>
      <c r="AG1848"/>
      <c r="AH1848"/>
    </row>
    <row r="1849" spans="32:34" x14ac:dyDescent="0.25">
      <c r="AF1849"/>
      <c r="AG1849"/>
      <c r="AH1849"/>
    </row>
    <row r="1850" spans="32:34" x14ac:dyDescent="0.25">
      <c r="AF1850"/>
      <c r="AG1850"/>
      <c r="AH1850"/>
    </row>
    <row r="1851" spans="32:34" x14ac:dyDescent="0.25">
      <c r="AF1851"/>
      <c r="AG1851"/>
      <c r="AH1851"/>
    </row>
    <row r="1852" spans="32:34" x14ac:dyDescent="0.25">
      <c r="AF1852"/>
      <c r="AG1852"/>
      <c r="AH1852"/>
    </row>
    <row r="1853" spans="32:34" x14ac:dyDescent="0.25">
      <c r="AF1853"/>
      <c r="AG1853"/>
      <c r="AH1853"/>
    </row>
    <row r="1854" spans="32:34" x14ac:dyDescent="0.25">
      <c r="AF1854"/>
      <c r="AG1854"/>
      <c r="AH1854"/>
    </row>
    <row r="1855" spans="32:34" x14ac:dyDescent="0.25">
      <c r="AF1855"/>
      <c r="AG1855"/>
      <c r="AH1855"/>
    </row>
    <row r="1856" spans="32:34" x14ac:dyDescent="0.25">
      <c r="AF1856"/>
      <c r="AG1856"/>
      <c r="AH1856"/>
    </row>
    <row r="1857" spans="32:34" x14ac:dyDescent="0.25">
      <c r="AF1857"/>
      <c r="AG1857"/>
      <c r="AH1857"/>
    </row>
    <row r="1858" spans="32:34" x14ac:dyDescent="0.25">
      <c r="AF1858"/>
      <c r="AG1858"/>
      <c r="AH1858"/>
    </row>
    <row r="1859" spans="32:34" x14ac:dyDescent="0.25">
      <c r="AF1859"/>
      <c r="AG1859"/>
      <c r="AH1859"/>
    </row>
    <row r="1860" spans="32:34" x14ac:dyDescent="0.25">
      <c r="AF1860"/>
      <c r="AG1860"/>
      <c r="AH1860"/>
    </row>
    <row r="1861" spans="32:34" x14ac:dyDescent="0.25">
      <c r="AF1861"/>
      <c r="AG1861"/>
      <c r="AH1861"/>
    </row>
    <row r="1862" spans="32:34" x14ac:dyDescent="0.25">
      <c r="AF1862"/>
      <c r="AG1862"/>
      <c r="AH1862"/>
    </row>
    <row r="1863" spans="32:34" x14ac:dyDescent="0.25">
      <c r="AF1863"/>
      <c r="AG1863"/>
      <c r="AH1863"/>
    </row>
    <row r="1864" spans="32:34" x14ac:dyDescent="0.25">
      <c r="AF1864"/>
      <c r="AG1864"/>
      <c r="AH1864"/>
    </row>
    <row r="1865" spans="32:34" x14ac:dyDescent="0.25">
      <c r="AF1865"/>
      <c r="AG1865"/>
      <c r="AH1865"/>
    </row>
    <row r="1866" spans="32:34" x14ac:dyDescent="0.25">
      <c r="AF1866"/>
      <c r="AG1866"/>
      <c r="AH1866"/>
    </row>
    <row r="1867" spans="32:34" x14ac:dyDescent="0.25">
      <c r="AF1867"/>
      <c r="AG1867"/>
      <c r="AH1867"/>
    </row>
    <row r="1868" spans="32:34" x14ac:dyDescent="0.25">
      <c r="AF1868"/>
      <c r="AG1868"/>
      <c r="AH1868"/>
    </row>
    <row r="1869" spans="32:34" x14ac:dyDescent="0.25">
      <c r="AF1869"/>
      <c r="AG1869"/>
      <c r="AH1869"/>
    </row>
    <row r="1870" spans="32:34" x14ac:dyDescent="0.25">
      <c r="AF1870"/>
      <c r="AG1870"/>
      <c r="AH1870"/>
    </row>
    <row r="1871" spans="32:34" x14ac:dyDescent="0.25">
      <c r="AF1871"/>
      <c r="AG1871"/>
      <c r="AH1871"/>
    </row>
    <row r="1872" spans="32:34" x14ac:dyDescent="0.25">
      <c r="AF1872"/>
      <c r="AG1872"/>
      <c r="AH1872"/>
    </row>
    <row r="1873" spans="32:34" x14ac:dyDescent="0.25">
      <c r="AF1873"/>
      <c r="AG1873"/>
      <c r="AH1873"/>
    </row>
    <row r="1874" spans="32:34" x14ac:dyDescent="0.25">
      <c r="AF1874"/>
      <c r="AG1874"/>
      <c r="AH1874"/>
    </row>
    <row r="1875" spans="32:34" x14ac:dyDescent="0.25">
      <c r="AF1875"/>
      <c r="AG1875"/>
      <c r="AH1875"/>
    </row>
    <row r="1876" spans="32:34" x14ac:dyDescent="0.25">
      <c r="AF1876"/>
      <c r="AG1876"/>
      <c r="AH1876"/>
    </row>
    <row r="1877" spans="32:34" x14ac:dyDescent="0.25">
      <c r="AF1877"/>
      <c r="AG1877"/>
      <c r="AH1877"/>
    </row>
    <row r="1878" spans="32:34" x14ac:dyDescent="0.25">
      <c r="AF1878"/>
      <c r="AG1878"/>
      <c r="AH1878"/>
    </row>
    <row r="1879" spans="32:34" x14ac:dyDescent="0.25">
      <c r="AF1879"/>
      <c r="AG1879"/>
      <c r="AH1879"/>
    </row>
    <row r="1880" spans="32:34" x14ac:dyDescent="0.25">
      <c r="AF1880"/>
      <c r="AG1880"/>
      <c r="AH1880"/>
    </row>
    <row r="1881" spans="32:34" x14ac:dyDescent="0.25">
      <c r="AF1881"/>
      <c r="AG1881"/>
      <c r="AH1881"/>
    </row>
    <row r="1882" spans="32:34" x14ac:dyDescent="0.25">
      <c r="AF1882"/>
      <c r="AG1882"/>
      <c r="AH1882"/>
    </row>
    <row r="1883" spans="32:34" x14ac:dyDescent="0.25">
      <c r="AF1883"/>
      <c r="AG1883"/>
      <c r="AH1883"/>
    </row>
    <row r="1884" spans="32:34" x14ac:dyDescent="0.25">
      <c r="AF1884"/>
      <c r="AG1884"/>
      <c r="AH1884"/>
    </row>
    <row r="1885" spans="32:34" x14ac:dyDescent="0.25">
      <c r="AF1885"/>
      <c r="AG1885"/>
      <c r="AH1885"/>
    </row>
    <row r="1886" spans="32:34" x14ac:dyDescent="0.25">
      <c r="AF1886"/>
      <c r="AG1886"/>
      <c r="AH1886"/>
    </row>
    <row r="1887" spans="32:34" x14ac:dyDescent="0.25">
      <c r="AF1887"/>
      <c r="AG1887"/>
      <c r="AH1887"/>
    </row>
    <row r="1888" spans="32:34" x14ac:dyDescent="0.25">
      <c r="AF1888"/>
      <c r="AG1888"/>
      <c r="AH1888"/>
    </row>
    <row r="1889" spans="32:34" x14ac:dyDescent="0.25">
      <c r="AF1889"/>
      <c r="AG1889"/>
      <c r="AH1889"/>
    </row>
    <row r="1890" spans="32:34" x14ac:dyDescent="0.25">
      <c r="AF1890"/>
      <c r="AG1890"/>
      <c r="AH1890"/>
    </row>
    <row r="1891" spans="32:34" x14ac:dyDescent="0.25">
      <c r="AF1891"/>
      <c r="AG1891"/>
      <c r="AH1891"/>
    </row>
    <row r="1892" spans="32:34" x14ac:dyDescent="0.25">
      <c r="AF1892"/>
      <c r="AG1892"/>
      <c r="AH1892"/>
    </row>
    <row r="1893" spans="32:34" x14ac:dyDescent="0.25">
      <c r="AF1893"/>
      <c r="AG1893"/>
      <c r="AH1893"/>
    </row>
    <row r="1894" spans="32:34" x14ac:dyDescent="0.25">
      <c r="AF1894"/>
      <c r="AG1894"/>
      <c r="AH1894"/>
    </row>
    <row r="1895" spans="32:34" x14ac:dyDescent="0.25">
      <c r="AF1895"/>
      <c r="AG1895"/>
      <c r="AH1895"/>
    </row>
    <row r="1896" spans="32:34" x14ac:dyDescent="0.25">
      <c r="AF1896"/>
      <c r="AG1896"/>
      <c r="AH1896"/>
    </row>
    <row r="1897" spans="32:34" x14ac:dyDescent="0.25">
      <c r="AF1897"/>
      <c r="AG1897"/>
      <c r="AH1897"/>
    </row>
    <row r="1898" spans="32:34" x14ac:dyDescent="0.25">
      <c r="AF1898"/>
      <c r="AG1898"/>
      <c r="AH1898"/>
    </row>
    <row r="1899" spans="32:34" x14ac:dyDescent="0.25">
      <c r="AF1899"/>
      <c r="AG1899"/>
      <c r="AH1899"/>
    </row>
    <row r="1900" spans="32:34" x14ac:dyDescent="0.25">
      <c r="AF1900"/>
      <c r="AG1900"/>
      <c r="AH1900"/>
    </row>
    <row r="1901" spans="32:34" x14ac:dyDescent="0.25">
      <c r="AF1901"/>
      <c r="AG1901"/>
      <c r="AH1901"/>
    </row>
    <row r="1902" spans="32:34" x14ac:dyDescent="0.25">
      <c r="AF1902"/>
      <c r="AG1902"/>
      <c r="AH1902"/>
    </row>
    <row r="1903" spans="32:34" x14ac:dyDescent="0.25">
      <c r="AF1903"/>
      <c r="AG1903"/>
      <c r="AH1903"/>
    </row>
    <row r="1904" spans="32:34" x14ac:dyDescent="0.25">
      <c r="AF1904"/>
      <c r="AG1904"/>
      <c r="AH1904"/>
    </row>
    <row r="1905" spans="32:34" x14ac:dyDescent="0.25">
      <c r="AF1905"/>
      <c r="AG1905"/>
      <c r="AH1905"/>
    </row>
    <row r="1906" spans="32:34" x14ac:dyDescent="0.25">
      <c r="AF1906"/>
      <c r="AG1906"/>
      <c r="AH1906"/>
    </row>
    <row r="1907" spans="32:34" x14ac:dyDescent="0.25">
      <c r="AF1907"/>
      <c r="AG1907"/>
      <c r="AH1907"/>
    </row>
    <row r="1908" spans="32:34" x14ac:dyDescent="0.25">
      <c r="AF1908"/>
      <c r="AG1908"/>
      <c r="AH1908"/>
    </row>
    <row r="1909" spans="32:34" x14ac:dyDescent="0.25">
      <c r="AF1909"/>
      <c r="AG1909"/>
      <c r="AH1909"/>
    </row>
    <row r="1910" spans="32:34" x14ac:dyDescent="0.25">
      <c r="AF1910"/>
      <c r="AG1910"/>
      <c r="AH1910"/>
    </row>
    <row r="1911" spans="32:34" x14ac:dyDescent="0.25">
      <c r="AF1911"/>
      <c r="AG1911"/>
      <c r="AH1911"/>
    </row>
    <row r="1912" spans="32:34" x14ac:dyDescent="0.25">
      <c r="AF1912"/>
      <c r="AG1912"/>
      <c r="AH1912"/>
    </row>
    <row r="1913" spans="32:34" x14ac:dyDescent="0.25">
      <c r="AF1913"/>
      <c r="AG1913"/>
      <c r="AH1913"/>
    </row>
    <row r="1914" spans="32:34" x14ac:dyDescent="0.25">
      <c r="AF1914"/>
      <c r="AG1914"/>
      <c r="AH1914"/>
    </row>
    <row r="1915" spans="32:34" x14ac:dyDescent="0.25">
      <c r="AF1915"/>
      <c r="AG1915"/>
      <c r="AH1915"/>
    </row>
    <row r="1916" spans="32:34" x14ac:dyDescent="0.25">
      <c r="AF1916"/>
      <c r="AG1916"/>
      <c r="AH1916"/>
    </row>
    <row r="1917" spans="32:34" x14ac:dyDescent="0.25">
      <c r="AF1917"/>
      <c r="AG1917"/>
      <c r="AH1917"/>
    </row>
    <row r="1918" spans="32:34" x14ac:dyDescent="0.25">
      <c r="AF1918"/>
      <c r="AG1918"/>
      <c r="AH1918"/>
    </row>
    <row r="1919" spans="32:34" x14ac:dyDescent="0.25">
      <c r="AF1919"/>
      <c r="AG1919"/>
      <c r="AH1919"/>
    </row>
    <row r="1920" spans="32:34" x14ac:dyDescent="0.25">
      <c r="AF1920"/>
      <c r="AG1920"/>
      <c r="AH1920"/>
    </row>
    <row r="1921" spans="32:34" x14ac:dyDescent="0.25">
      <c r="AF1921"/>
      <c r="AG1921"/>
      <c r="AH1921"/>
    </row>
    <row r="1922" spans="32:34" x14ac:dyDescent="0.25">
      <c r="AF1922"/>
      <c r="AG1922"/>
      <c r="AH1922"/>
    </row>
    <row r="1923" spans="32:34" x14ac:dyDescent="0.25">
      <c r="AF1923"/>
      <c r="AG1923"/>
      <c r="AH1923"/>
    </row>
    <row r="1924" spans="32:34" x14ac:dyDescent="0.25">
      <c r="AF1924"/>
      <c r="AG1924"/>
      <c r="AH1924"/>
    </row>
    <row r="1925" spans="32:34" x14ac:dyDescent="0.25">
      <c r="AF1925"/>
      <c r="AG1925"/>
      <c r="AH1925"/>
    </row>
    <row r="1926" spans="32:34" x14ac:dyDescent="0.25">
      <c r="AF1926"/>
      <c r="AG1926"/>
      <c r="AH1926"/>
    </row>
    <row r="1927" spans="32:34" x14ac:dyDescent="0.25">
      <c r="AF1927"/>
      <c r="AG1927"/>
      <c r="AH1927"/>
    </row>
    <row r="1928" spans="32:34" x14ac:dyDescent="0.25">
      <c r="AF1928"/>
      <c r="AG1928"/>
      <c r="AH1928"/>
    </row>
    <row r="1929" spans="32:34" x14ac:dyDescent="0.25">
      <c r="AF1929"/>
      <c r="AG1929"/>
      <c r="AH1929"/>
    </row>
    <row r="1930" spans="32:34" x14ac:dyDescent="0.25">
      <c r="AF1930"/>
      <c r="AG1930"/>
      <c r="AH1930"/>
    </row>
    <row r="1931" spans="32:34" x14ac:dyDescent="0.25">
      <c r="AF1931"/>
      <c r="AG1931"/>
      <c r="AH1931"/>
    </row>
    <row r="1932" spans="32:34" x14ac:dyDescent="0.25">
      <c r="AF1932"/>
      <c r="AG1932"/>
      <c r="AH1932"/>
    </row>
    <row r="1933" spans="32:34" x14ac:dyDescent="0.25">
      <c r="AF1933"/>
      <c r="AG1933"/>
      <c r="AH1933"/>
    </row>
    <row r="1934" spans="32:34" x14ac:dyDescent="0.25">
      <c r="AF1934"/>
      <c r="AG1934"/>
      <c r="AH1934"/>
    </row>
    <row r="1935" spans="32:34" x14ac:dyDescent="0.25">
      <c r="AF1935"/>
      <c r="AG1935"/>
      <c r="AH1935"/>
    </row>
    <row r="1936" spans="32:34" x14ac:dyDescent="0.25">
      <c r="AF1936"/>
      <c r="AG1936"/>
      <c r="AH1936"/>
    </row>
    <row r="1937" spans="32:34" x14ac:dyDescent="0.25">
      <c r="AF1937"/>
      <c r="AG1937"/>
      <c r="AH1937"/>
    </row>
    <row r="1938" spans="32:34" x14ac:dyDescent="0.25">
      <c r="AF1938"/>
      <c r="AG1938"/>
      <c r="AH1938"/>
    </row>
    <row r="1939" spans="32:34" x14ac:dyDescent="0.25">
      <c r="AF1939"/>
      <c r="AG1939"/>
      <c r="AH1939"/>
    </row>
    <row r="1940" spans="32:34" x14ac:dyDescent="0.25">
      <c r="AF1940"/>
      <c r="AG1940"/>
      <c r="AH1940"/>
    </row>
    <row r="1941" spans="32:34" x14ac:dyDescent="0.25">
      <c r="AF1941"/>
      <c r="AG1941"/>
      <c r="AH1941"/>
    </row>
    <row r="1942" spans="32:34" x14ac:dyDescent="0.25">
      <c r="AF1942"/>
      <c r="AG1942"/>
      <c r="AH1942"/>
    </row>
    <row r="1943" spans="32:34" x14ac:dyDescent="0.25">
      <c r="AF1943"/>
      <c r="AG1943"/>
      <c r="AH1943"/>
    </row>
    <row r="1944" spans="32:34" x14ac:dyDescent="0.25">
      <c r="AF1944"/>
      <c r="AG1944"/>
      <c r="AH1944"/>
    </row>
    <row r="1945" spans="32:34" x14ac:dyDescent="0.25">
      <c r="AF1945"/>
      <c r="AG1945"/>
      <c r="AH1945"/>
    </row>
    <row r="1946" spans="32:34" x14ac:dyDescent="0.25">
      <c r="AF1946"/>
      <c r="AG1946"/>
      <c r="AH1946"/>
    </row>
    <row r="1947" spans="32:34" x14ac:dyDescent="0.25">
      <c r="AF1947"/>
      <c r="AG1947"/>
      <c r="AH1947"/>
    </row>
    <row r="1948" spans="32:34" x14ac:dyDescent="0.25">
      <c r="AF1948"/>
      <c r="AG1948"/>
      <c r="AH1948"/>
    </row>
    <row r="1949" spans="32:34" x14ac:dyDescent="0.25">
      <c r="AF1949"/>
      <c r="AG1949"/>
      <c r="AH1949"/>
    </row>
    <row r="1950" spans="32:34" x14ac:dyDescent="0.25">
      <c r="AF1950"/>
      <c r="AG1950"/>
      <c r="AH1950"/>
    </row>
    <row r="1951" spans="32:34" x14ac:dyDescent="0.25">
      <c r="AF1951"/>
      <c r="AG1951"/>
      <c r="AH1951"/>
    </row>
    <row r="1952" spans="32:34" x14ac:dyDescent="0.25">
      <c r="AF1952"/>
      <c r="AG1952"/>
      <c r="AH1952"/>
    </row>
    <row r="1953" spans="32:34" x14ac:dyDescent="0.25">
      <c r="AF1953"/>
      <c r="AG1953"/>
      <c r="AH1953"/>
    </row>
    <row r="1954" spans="32:34" x14ac:dyDescent="0.25">
      <c r="AF1954"/>
      <c r="AG1954"/>
      <c r="AH1954"/>
    </row>
    <row r="1955" spans="32:34" x14ac:dyDescent="0.25">
      <c r="AF1955"/>
      <c r="AG1955"/>
      <c r="AH1955"/>
    </row>
    <row r="1956" spans="32:34" x14ac:dyDescent="0.25">
      <c r="AF1956"/>
      <c r="AG1956"/>
      <c r="AH1956"/>
    </row>
    <row r="1957" spans="32:34" x14ac:dyDescent="0.25">
      <c r="AF1957"/>
      <c r="AG1957"/>
      <c r="AH1957"/>
    </row>
    <row r="1958" spans="32:34" x14ac:dyDescent="0.25">
      <c r="AF1958"/>
      <c r="AG1958"/>
      <c r="AH1958"/>
    </row>
    <row r="1959" spans="32:34" x14ac:dyDescent="0.25">
      <c r="AF1959"/>
      <c r="AG1959"/>
      <c r="AH1959"/>
    </row>
    <row r="1960" spans="32:34" x14ac:dyDescent="0.25">
      <c r="AF1960"/>
      <c r="AG1960"/>
      <c r="AH1960"/>
    </row>
    <row r="1961" spans="32:34" x14ac:dyDescent="0.25">
      <c r="AF1961"/>
      <c r="AG1961"/>
      <c r="AH1961"/>
    </row>
    <row r="1962" spans="32:34" x14ac:dyDescent="0.25">
      <c r="AF1962"/>
      <c r="AG1962"/>
      <c r="AH1962"/>
    </row>
    <row r="1963" spans="32:34" x14ac:dyDescent="0.25">
      <c r="AF1963"/>
      <c r="AG1963"/>
      <c r="AH1963"/>
    </row>
    <row r="1964" spans="32:34" x14ac:dyDescent="0.25">
      <c r="AF1964"/>
      <c r="AG1964"/>
      <c r="AH1964"/>
    </row>
    <row r="1965" spans="32:34" x14ac:dyDescent="0.25">
      <c r="AF1965"/>
      <c r="AG1965"/>
      <c r="AH1965"/>
    </row>
    <row r="1966" spans="32:34" x14ac:dyDescent="0.25">
      <c r="AF1966"/>
      <c r="AG1966"/>
      <c r="AH1966"/>
    </row>
    <row r="1967" spans="32:34" x14ac:dyDescent="0.25">
      <c r="AF1967"/>
      <c r="AG1967"/>
      <c r="AH1967"/>
    </row>
    <row r="1968" spans="32:34" x14ac:dyDescent="0.25">
      <c r="AF1968"/>
      <c r="AG1968"/>
      <c r="AH1968"/>
    </row>
    <row r="1969" spans="32:34" x14ac:dyDescent="0.25">
      <c r="AF1969"/>
      <c r="AG1969"/>
      <c r="AH1969"/>
    </row>
    <row r="1970" spans="32:34" x14ac:dyDescent="0.25">
      <c r="AF1970"/>
      <c r="AG1970"/>
      <c r="AH1970"/>
    </row>
    <row r="1971" spans="32:34" x14ac:dyDescent="0.25">
      <c r="AF1971"/>
      <c r="AG1971"/>
      <c r="AH1971"/>
    </row>
    <row r="1972" spans="32:34" x14ac:dyDescent="0.25">
      <c r="AF1972"/>
      <c r="AG1972"/>
      <c r="AH1972"/>
    </row>
    <row r="1973" spans="32:34" x14ac:dyDescent="0.25">
      <c r="AF1973"/>
      <c r="AG1973"/>
      <c r="AH1973"/>
    </row>
    <row r="1974" spans="32:34" x14ac:dyDescent="0.25">
      <c r="AF1974"/>
      <c r="AG1974"/>
      <c r="AH1974"/>
    </row>
    <row r="1975" spans="32:34" x14ac:dyDescent="0.25">
      <c r="AF1975"/>
      <c r="AG1975"/>
      <c r="AH1975"/>
    </row>
    <row r="1976" spans="32:34" x14ac:dyDescent="0.25">
      <c r="AF1976"/>
      <c r="AG1976"/>
      <c r="AH1976"/>
    </row>
    <row r="1977" spans="32:34" x14ac:dyDescent="0.25">
      <c r="AF1977"/>
      <c r="AG1977"/>
      <c r="AH1977"/>
    </row>
    <row r="1978" spans="32:34" x14ac:dyDescent="0.25">
      <c r="AF1978"/>
      <c r="AG1978"/>
      <c r="AH1978"/>
    </row>
    <row r="1979" spans="32:34" x14ac:dyDescent="0.25">
      <c r="AF1979"/>
      <c r="AG1979"/>
      <c r="AH1979"/>
    </row>
    <row r="1980" spans="32:34" x14ac:dyDescent="0.25">
      <c r="AF1980"/>
      <c r="AG1980"/>
      <c r="AH1980"/>
    </row>
    <row r="1981" spans="32:34" x14ac:dyDescent="0.25">
      <c r="AF1981"/>
      <c r="AG1981"/>
      <c r="AH1981"/>
    </row>
    <row r="1982" spans="32:34" x14ac:dyDescent="0.25">
      <c r="AF1982"/>
      <c r="AG1982"/>
      <c r="AH1982"/>
    </row>
    <row r="1983" spans="32:34" x14ac:dyDescent="0.25">
      <c r="AF1983"/>
      <c r="AG1983"/>
      <c r="AH1983"/>
    </row>
    <row r="1984" spans="32:34" x14ac:dyDescent="0.25">
      <c r="AF1984"/>
      <c r="AG1984"/>
      <c r="AH1984"/>
    </row>
    <row r="1985" spans="32:34" x14ac:dyDescent="0.25">
      <c r="AF1985"/>
      <c r="AG1985"/>
      <c r="AH1985"/>
    </row>
    <row r="1986" spans="32:34" x14ac:dyDescent="0.25">
      <c r="AF1986"/>
      <c r="AG1986"/>
      <c r="AH1986"/>
    </row>
    <row r="1987" spans="32:34" x14ac:dyDescent="0.25">
      <c r="AF1987"/>
      <c r="AG1987"/>
      <c r="AH1987"/>
    </row>
    <row r="1988" spans="32:34" x14ac:dyDescent="0.25">
      <c r="AF1988"/>
      <c r="AG1988"/>
      <c r="AH1988"/>
    </row>
    <row r="1989" spans="32:34" x14ac:dyDescent="0.25">
      <c r="AF1989"/>
      <c r="AG1989"/>
      <c r="AH1989"/>
    </row>
    <row r="1990" spans="32:34" x14ac:dyDescent="0.25">
      <c r="AF1990"/>
      <c r="AG1990"/>
      <c r="AH1990"/>
    </row>
    <row r="1991" spans="32:34" x14ac:dyDescent="0.25">
      <c r="AF1991"/>
      <c r="AG1991"/>
      <c r="AH1991"/>
    </row>
    <row r="1992" spans="32:34" x14ac:dyDescent="0.25">
      <c r="AF1992"/>
      <c r="AG1992"/>
      <c r="AH1992"/>
    </row>
    <row r="1993" spans="32:34" x14ac:dyDescent="0.25">
      <c r="AF1993"/>
      <c r="AG1993"/>
      <c r="AH1993"/>
    </row>
    <row r="1994" spans="32:34" x14ac:dyDescent="0.25">
      <c r="AF1994"/>
      <c r="AG1994"/>
      <c r="AH1994"/>
    </row>
    <row r="1995" spans="32:34" x14ac:dyDescent="0.25">
      <c r="AF1995"/>
      <c r="AG1995"/>
      <c r="AH1995"/>
    </row>
    <row r="1996" spans="32:34" x14ac:dyDescent="0.25">
      <c r="AF1996"/>
      <c r="AG1996"/>
      <c r="AH1996"/>
    </row>
    <row r="1997" spans="32:34" x14ac:dyDescent="0.25">
      <c r="AF1997"/>
      <c r="AG1997"/>
      <c r="AH1997"/>
    </row>
    <row r="1998" spans="32:34" x14ac:dyDescent="0.25">
      <c r="AF1998"/>
      <c r="AG1998"/>
      <c r="AH1998"/>
    </row>
    <row r="1999" spans="32:34" x14ac:dyDescent="0.25">
      <c r="AF1999"/>
      <c r="AG1999"/>
      <c r="AH1999"/>
    </row>
    <row r="2000" spans="32:34" x14ac:dyDescent="0.25">
      <c r="AF2000"/>
      <c r="AG2000"/>
      <c r="AH2000"/>
    </row>
    <row r="2001" spans="32:34" x14ac:dyDescent="0.25">
      <c r="AF2001"/>
      <c r="AG2001"/>
      <c r="AH2001"/>
    </row>
    <row r="2002" spans="32:34" x14ac:dyDescent="0.25">
      <c r="AF2002"/>
      <c r="AG2002"/>
      <c r="AH2002"/>
    </row>
    <row r="2003" spans="32:34" x14ac:dyDescent="0.25">
      <c r="AF2003"/>
      <c r="AG2003"/>
      <c r="AH2003"/>
    </row>
    <row r="2004" spans="32:34" x14ac:dyDescent="0.25">
      <c r="AF2004"/>
      <c r="AG2004"/>
      <c r="AH2004"/>
    </row>
    <row r="2005" spans="32:34" x14ac:dyDescent="0.25">
      <c r="AF2005"/>
      <c r="AG2005"/>
      <c r="AH2005"/>
    </row>
    <row r="2006" spans="32:34" x14ac:dyDescent="0.25">
      <c r="AF2006"/>
      <c r="AG2006"/>
      <c r="AH2006"/>
    </row>
    <row r="2007" spans="32:34" x14ac:dyDescent="0.25">
      <c r="AF2007"/>
      <c r="AG2007"/>
      <c r="AH2007"/>
    </row>
    <row r="2008" spans="32:34" x14ac:dyDescent="0.25">
      <c r="AF2008"/>
      <c r="AG2008"/>
      <c r="AH2008"/>
    </row>
    <row r="2009" spans="32:34" x14ac:dyDescent="0.25">
      <c r="AF2009"/>
      <c r="AG2009"/>
      <c r="AH2009"/>
    </row>
    <row r="2010" spans="32:34" x14ac:dyDescent="0.25">
      <c r="AF2010"/>
      <c r="AG2010"/>
      <c r="AH2010"/>
    </row>
    <row r="2011" spans="32:34" x14ac:dyDescent="0.25">
      <c r="AF2011"/>
      <c r="AG2011"/>
      <c r="AH2011"/>
    </row>
    <row r="2012" spans="32:34" x14ac:dyDescent="0.25">
      <c r="AF2012"/>
      <c r="AG2012"/>
      <c r="AH2012"/>
    </row>
    <row r="2013" spans="32:34" x14ac:dyDescent="0.25">
      <c r="AF2013"/>
      <c r="AG2013"/>
      <c r="AH2013"/>
    </row>
    <row r="2014" spans="32:34" x14ac:dyDescent="0.25">
      <c r="AF2014"/>
      <c r="AG2014"/>
      <c r="AH2014"/>
    </row>
    <row r="2015" spans="32:34" x14ac:dyDescent="0.25">
      <c r="AF2015"/>
      <c r="AG2015"/>
      <c r="AH2015"/>
    </row>
    <row r="2016" spans="32:34" x14ac:dyDescent="0.25">
      <c r="AF2016"/>
      <c r="AG2016"/>
      <c r="AH2016"/>
    </row>
    <row r="2017" spans="32:34" x14ac:dyDescent="0.25">
      <c r="AF2017"/>
      <c r="AG2017"/>
      <c r="AH2017"/>
    </row>
    <row r="2018" spans="32:34" x14ac:dyDescent="0.25">
      <c r="AF2018"/>
      <c r="AG2018"/>
      <c r="AH2018"/>
    </row>
    <row r="2019" spans="32:34" x14ac:dyDescent="0.25">
      <c r="AF2019"/>
      <c r="AG2019"/>
      <c r="AH2019"/>
    </row>
    <row r="2020" spans="32:34" x14ac:dyDescent="0.25">
      <c r="AF2020"/>
      <c r="AG2020"/>
      <c r="AH2020"/>
    </row>
    <row r="2021" spans="32:34" x14ac:dyDescent="0.25">
      <c r="AF2021"/>
      <c r="AG2021"/>
      <c r="AH2021"/>
    </row>
    <row r="2022" spans="32:34" x14ac:dyDescent="0.25">
      <c r="AF2022"/>
      <c r="AG2022"/>
      <c r="AH2022"/>
    </row>
    <row r="2023" spans="32:34" x14ac:dyDescent="0.25">
      <c r="AF2023"/>
      <c r="AG2023"/>
      <c r="AH2023"/>
    </row>
    <row r="2024" spans="32:34" x14ac:dyDescent="0.25">
      <c r="AF2024"/>
      <c r="AG2024"/>
      <c r="AH2024"/>
    </row>
    <row r="2025" spans="32:34" x14ac:dyDescent="0.25">
      <c r="AF2025"/>
      <c r="AG2025"/>
      <c r="AH2025"/>
    </row>
    <row r="2026" spans="32:34" x14ac:dyDescent="0.25">
      <c r="AF2026"/>
      <c r="AG2026"/>
      <c r="AH2026"/>
    </row>
    <row r="2027" spans="32:34" x14ac:dyDescent="0.25">
      <c r="AF2027"/>
      <c r="AG2027"/>
      <c r="AH2027"/>
    </row>
    <row r="2028" spans="32:34" x14ac:dyDescent="0.25">
      <c r="AF2028"/>
      <c r="AG2028"/>
      <c r="AH2028"/>
    </row>
    <row r="2029" spans="32:34" x14ac:dyDescent="0.25">
      <c r="AF2029"/>
      <c r="AG2029"/>
      <c r="AH2029"/>
    </row>
    <row r="2030" spans="32:34" x14ac:dyDescent="0.25">
      <c r="AF2030"/>
      <c r="AG2030"/>
      <c r="AH2030"/>
    </row>
    <row r="2031" spans="32:34" x14ac:dyDescent="0.25">
      <c r="AF2031"/>
      <c r="AG2031"/>
      <c r="AH2031"/>
    </row>
    <row r="2032" spans="32:34" x14ac:dyDescent="0.25">
      <c r="AF2032"/>
      <c r="AG2032"/>
      <c r="AH2032"/>
    </row>
    <row r="2033" spans="32:34" x14ac:dyDescent="0.25">
      <c r="AF2033"/>
      <c r="AG2033"/>
      <c r="AH2033"/>
    </row>
    <row r="2034" spans="32:34" x14ac:dyDescent="0.25">
      <c r="AF2034"/>
      <c r="AG2034"/>
      <c r="AH2034"/>
    </row>
    <row r="2035" spans="32:34" x14ac:dyDescent="0.25">
      <c r="AF2035"/>
      <c r="AG2035"/>
      <c r="AH2035"/>
    </row>
    <row r="2036" spans="32:34" x14ac:dyDescent="0.25">
      <c r="AF2036"/>
      <c r="AG2036"/>
      <c r="AH2036"/>
    </row>
    <row r="2037" spans="32:34" x14ac:dyDescent="0.25">
      <c r="AF2037"/>
      <c r="AG2037"/>
      <c r="AH2037"/>
    </row>
    <row r="2038" spans="32:34" x14ac:dyDescent="0.25">
      <c r="AF2038"/>
      <c r="AG2038"/>
      <c r="AH2038"/>
    </row>
    <row r="2039" spans="32:34" x14ac:dyDescent="0.25">
      <c r="AF2039"/>
      <c r="AG2039"/>
      <c r="AH2039"/>
    </row>
    <row r="2040" spans="32:34" x14ac:dyDescent="0.25">
      <c r="AF2040"/>
      <c r="AG2040"/>
      <c r="AH2040"/>
    </row>
    <row r="2041" spans="32:34" x14ac:dyDescent="0.25">
      <c r="AF2041"/>
      <c r="AG2041"/>
      <c r="AH2041"/>
    </row>
    <row r="2042" spans="32:34" x14ac:dyDescent="0.25">
      <c r="AF2042"/>
      <c r="AG2042"/>
      <c r="AH2042"/>
    </row>
    <row r="2043" spans="32:34" x14ac:dyDescent="0.25">
      <c r="AF2043"/>
      <c r="AG2043"/>
      <c r="AH2043"/>
    </row>
    <row r="2044" spans="32:34" x14ac:dyDescent="0.25">
      <c r="AF2044"/>
      <c r="AG2044"/>
      <c r="AH2044"/>
    </row>
    <row r="2045" spans="32:34" x14ac:dyDescent="0.25">
      <c r="AF2045"/>
      <c r="AG2045"/>
      <c r="AH2045"/>
    </row>
    <row r="2046" spans="32:34" x14ac:dyDescent="0.25">
      <c r="AF2046"/>
      <c r="AG2046"/>
      <c r="AH2046"/>
    </row>
    <row r="2047" spans="32:34" x14ac:dyDescent="0.25">
      <c r="AF2047"/>
      <c r="AG2047"/>
      <c r="AH2047"/>
    </row>
    <row r="2048" spans="32:34" x14ac:dyDescent="0.25">
      <c r="AF2048"/>
      <c r="AG2048"/>
      <c r="AH2048"/>
    </row>
    <row r="2049" spans="32:34" x14ac:dyDescent="0.25">
      <c r="AF2049"/>
      <c r="AG2049"/>
      <c r="AH2049"/>
    </row>
    <row r="2050" spans="32:34" x14ac:dyDescent="0.25">
      <c r="AF2050"/>
      <c r="AG2050"/>
      <c r="AH2050"/>
    </row>
    <row r="2051" spans="32:34" x14ac:dyDescent="0.25">
      <c r="AF2051"/>
      <c r="AG2051"/>
      <c r="AH2051"/>
    </row>
    <row r="2052" spans="32:34" x14ac:dyDescent="0.25">
      <c r="AF2052"/>
      <c r="AG2052"/>
      <c r="AH2052"/>
    </row>
    <row r="2053" spans="32:34" x14ac:dyDescent="0.25">
      <c r="AF2053"/>
      <c r="AG2053"/>
      <c r="AH2053"/>
    </row>
    <row r="2054" spans="32:34" x14ac:dyDescent="0.25">
      <c r="AF2054"/>
      <c r="AG2054"/>
      <c r="AH2054"/>
    </row>
    <row r="2055" spans="32:34" x14ac:dyDescent="0.25">
      <c r="AF2055"/>
      <c r="AG2055"/>
      <c r="AH2055"/>
    </row>
    <row r="2056" spans="32:34" x14ac:dyDescent="0.25">
      <c r="AF2056"/>
      <c r="AG2056"/>
      <c r="AH2056"/>
    </row>
    <row r="2057" spans="32:34" x14ac:dyDescent="0.25">
      <c r="AF2057"/>
      <c r="AG2057"/>
      <c r="AH2057"/>
    </row>
    <row r="2058" spans="32:34" x14ac:dyDescent="0.25">
      <c r="AF2058"/>
      <c r="AG2058"/>
      <c r="AH2058"/>
    </row>
    <row r="2059" spans="32:34" x14ac:dyDescent="0.25">
      <c r="AF2059"/>
      <c r="AG2059"/>
      <c r="AH2059"/>
    </row>
    <row r="2060" spans="32:34" x14ac:dyDescent="0.25">
      <c r="AF2060"/>
      <c r="AG2060"/>
      <c r="AH2060"/>
    </row>
    <row r="2061" spans="32:34" x14ac:dyDescent="0.25">
      <c r="AF2061"/>
      <c r="AG2061"/>
      <c r="AH2061"/>
    </row>
    <row r="2062" spans="32:34" x14ac:dyDescent="0.25">
      <c r="AF2062"/>
      <c r="AG2062"/>
      <c r="AH2062"/>
    </row>
    <row r="2063" spans="32:34" x14ac:dyDescent="0.25">
      <c r="AF2063"/>
      <c r="AG2063"/>
      <c r="AH2063"/>
    </row>
    <row r="2064" spans="32:34" x14ac:dyDescent="0.25">
      <c r="AF2064"/>
      <c r="AG2064"/>
      <c r="AH2064"/>
    </row>
    <row r="2065" spans="32:34" x14ac:dyDescent="0.25">
      <c r="AF2065"/>
      <c r="AG2065"/>
      <c r="AH2065"/>
    </row>
    <row r="2066" spans="32:34" x14ac:dyDescent="0.25">
      <c r="AF2066"/>
      <c r="AG2066"/>
      <c r="AH2066"/>
    </row>
    <row r="2067" spans="32:34" x14ac:dyDescent="0.25">
      <c r="AF2067"/>
      <c r="AG2067"/>
      <c r="AH2067"/>
    </row>
    <row r="2068" spans="32:34" x14ac:dyDescent="0.25">
      <c r="AF2068"/>
      <c r="AG2068"/>
      <c r="AH2068"/>
    </row>
    <row r="2069" spans="32:34" x14ac:dyDescent="0.25">
      <c r="AF2069"/>
      <c r="AG2069"/>
      <c r="AH2069"/>
    </row>
    <row r="2070" spans="32:34" x14ac:dyDescent="0.25">
      <c r="AF2070"/>
      <c r="AG2070"/>
      <c r="AH2070"/>
    </row>
    <row r="2071" spans="32:34" x14ac:dyDescent="0.25">
      <c r="AF2071"/>
      <c r="AG2071"/>
      <c r="AH2071"/>
    </row>
    <row r="2072" spans="32:34" x14ac:dyDescent="0.25">
      <c r="AF2072"/>
      <c r="AG2072"/>
      <c r="AH2072"/>
    </row>
    <row r="2073" spans="32:34" x14ac:dyDescent="0.25">
      <c r="AF2073"/>
      <c r="AG2073"/>
      <c r="AH2073"/>
    </row>
    <row r="2074" spans="32:34" x14ac:dyDescent="0.25">
      <c r="AF2074"/>
      <c r="AG2074"/>
      <c r="AH2074"/>
    </row>
    <row r="2075" spans="32:34" x14ac:dyDescent="0.25">
      <c r="AF2075"/>
      <c r="AG2075"/>
      <c r="AH2075"/>
    </row>
    <row r="2076" spans="32:34" x14ac:dyDescent="0.25">
      <c r="AF2076"/>
      <c r="AG2076"/>
      <c r="AH2076"/>
    </row>
    <row r="2077" spans="32:34" x14ac:dyDescent="0.25">
      <c r="AF2077"/>
      <c r="AG2077"/>
      <c r="AH2077"/>
    </row>
    <row r="2078" spans="32:34" x14ac:dyDescent="0.25">
      <c r="AF2078"/>
      <c r="AG2078"/>
      <c r="AH2078"/>
    </row>
    <row r="2079" spans="32:34" x14ac:dyDescent="0.25">
      <c r="AF2079"/>
      <c r="AG2079"/>
      <c r="AH2079"/>
    </row>
    <row r="2080" spans="32:34" x14ac:dyDescent="0.25">
      <c r="AF2080"/>
      <c r="AG2080"/>
      <c r="AH2080"/>
    </row>
    <row r="2081" spans="32:34" x14ac:dyDescent="0.25">
      <c r="AF2081"/>
      <c r="AG2081"/>
      <c r="AH2081"/>
    </row>
    <row r="2082" spans="32:34" x14ac:dyDescent="0.25">
      <c r="AF2082"/>
      <c r="AG2082"/>
      <c r="AH2082"/>
    </row>
    <row r="2083" spans="32:34" x14ac:dyDescent="0.25">
      <c r="AF2083"/>
      <c r="AG2083"/>
      <c r="AH2083"/>
    </row>
    <row r="2084" spans="32:34" x14ac:dyDescent="0.25">
      <c r="AF2084"/>
      <c r="AG2084"/>
      <c r="AH2084"/>
    </row>
    <row r="2085" spans="32:34" x14ac:dyDescent="0.25">
      <c r="AF2085"/>
      <c r="AG2085"/>
      <c r="AH2085"/>
    </row>
    <row r="2086" spans="32:34" x14ac:dyDescent="0.25">
      <c r="AF2086"/>
      <c r="AG2086"/>
      <c r="AH2086"/>
    </row>
    <row r="2087" spans="32:34" x14ac:dyDescent="0.25">
      <c r="AF2087"/>
      <c r="AG2087"/>
      <c r="AH2087"/>
    </row>
    <row r="2088" spans="32:34" x14ac:dyDescent="0.25">
      <c r="AF2088"/>
      <c r="AG2088"/>
      <c r="AH2088"/>
    </row>
    <row r="2089" spans="32:34" x14ac:dyDescent="0.25">
      <c r="AF2089"/>
      <c r="AG2089"/>
      <c r="AH2089"/>
    </row>
    <row r="2090" spans="32:34" x14ac:dyDescent="0.25">
      <c r="AF2090"/>
      <c r="AG2090"/>
      <c r="AH2090"/>
    </row>
    <row r="2091" spans="32:34" x14ac:dyDescent="0.25">
      <c r="AF2091"/>
      <c r="AG2091"/>
      <c r="AH2091"/>
    </row>
    <row r="2092" spans="32:34" x14ac:dyDescent="0.25">
      <c r="AF2092"/>
      <c r="AG2092"/>
      <c r="AH2092"/>
    </row>
    <row r="2093" spans="32:34" x14ac:dyDescent="0.25">
      <c r="AF2093"/>
      <c r="AG2093"/>
      <c r="AH2093"/>
    </row>
    <row r="2094" spans="32:34" x14ac:dyDescent="0.25">
      <c r="AF2094"/>
      <c r="AG2094"/>
      <c r="AH2094"/>
    </row>
    <row r="2095" spans="32:34" x14ac:dyDescent="0.25">
      <c r="AF2095"/>
      <c r="AG2095"/>
      <c r="AH2095"/>
    </row>
    <row r="2096" spans="32:34" x14ac:dyDescent="0.25">
      <c r="AF2096"/>
      <c r="AG2096"/>
      <c r="AH2096"/>
    </row>
    <row r="2097" spans="32:34" x14ac:dyDescent="0.25">
      <c r="AF2097"/>
      <c r="AG2097"/>
      <c r="AH2097"/>
    </row>
    <row r="2098" spans="32:34" x14ac:dyDescent="0.25">
      <c r="AF2098"/>
      <c r="AG2098"/>
      <c r="AH2098"/>
    </row>
    <row r="2099" spans="32:34" x14ac:dyDescent="0.25">
      <c r="AF2099"/>
      <c r="AG2099"/>
      <c r="AH2099"/>
    </row>
    <row r="2100" spans="32:34" x14ac:dyDescent="0.25">
      <c r="AF2100"/>
      <c r="AG2100"/>
      <c r="AH2100"/>
    </row>
    <row r="2101" spans="32:34" x14ac:dyDescent="0.25">
      <c r="AF2101"/>
      <c r="AG2101"/>
      <c r="AH2101"/>
    </row>
    <row r="2102" spans="32:34" x14ac:dyDescent="0.25">
      <c r="AF2102"/>
      <c r="AG2102"/>
      <c r="AH2102"/>
    </row>
    <row r="2103" spans="32:34" x14ac:dyDescent="0.25">
      <c r="AF2103"/>
      <c r="AG2103"/>
      <c r="AH2103"/>
    </row>
    <row r="2104" spans="32:34" x14ac:dyDescent="0.25">
      <c r="AF2104"/>
      <c r="AG2104"/>
      <c r="AH2104"/>
    </row>
    <row r="2105" spans="32:34" x14ac:dyDescent="0.25">
      <c r="AF2105"/>
      <c r="AG2105"/>
      <c r="AH2105"/>
    </row>
    <row r="2106" spans="32:34" x14ac:dyDescent="0.25">
      <c r="AF2106"/>
      <c r="AG2106"/>
      <c r="AH2106"/>
    </row>
    <row r="2107" spans="32:34" x14ac:dyDescent="0.25">
      <c r="AF2107"/>
      <c r="AG2107"/>
      <c r="AH2107"/>
    </row>
    <row r="2108" spans="32:34" x14ac:dyDescent="0.25">
      <c r="AF2108"/>
      <c r="AG2108"/>
      <c r="AH2108"/>
    </row>
    <row r="2109" spans="32:34" x14ac:dyDescent="0.25">
      <c r="AF2109"/>
      <c r="AG2109"/>
      <c r="AH2109"/>
    </row>
    <row r="2110" spans="32:34" x14ac:dyDescent="0.25">
      <c r="AF2110"/>
      <c r="AG2110"/>
      <c r="AH2110"/>
    </row>
    <row r="2111" spans="32:34" x14ac:dyDescent="0.25">
      <c r="AF2111"/>
      <c r="AG2111"/>
      <c r="AH2111"/>
    </row>
    <row r="2112" spans="32:34" x14ac:dyDescent="0.25">
      <c r="AF2112"/>
      <c r="AG2112"/>
      <c r="AH2112"/>
    </row>
    <row r="2113" spans="32:34" x14ac:dyDescent="0.25">
      <c r="AF2113"/>
      <c r="AG2113"/>
      <c r="AH2113"/>
    </row>
    <row r="2114" spans="32:34" x14ac:dyDescent="0.25">
      <c r="AF2114"/>
      <c r="AG2114"/>
      <c r="AH2114"/>
    </row>
    <row r="2115" spans="32:34" x14ac:dyDescent="0.25">
      <c r="AF2115"/>
      <c r="AG2115"/>
      <c r="AH2115"/>
    </row>
    <row r="2116" spans="32:34" x14ac:dyDescent="0.25">
      <c r="AF2116"/>
      <c r="AG2116"/>
      <c r="AH2116"/>
    </row>
    <row r="2117" spans="32:34" x14ac:dyDescent="0.25">
      <c r="AF2117"/>
      <c r="AG2117"/>
      <c r="AH2117"/>
    </row>
    <row r="2118" spans="32:34" x14ac:dyDescent="0.25">
      <c r="AF2118"/>
      <c r="AG2118"/>
      <c r="AH2118"/>
    </row>
    <row r="2119" spans="32:34" x14ac:dyDescent="0.25">
      <c r="AF2119"/>
      <c r="AG2119"/>
      <c r="AH2119"/>
    </row>
    <row r="2120" spans="32:34" x14ac:dyDescent="0.25">
      <c r="AF2120"/>
      <c r="AG2120"/>
      <c r="AH2120"/>
    </row>
    <row r="2121" spans="32:34" x14ac:dyDescent="0.25">
      <c r="AF2121"/>
      <c r="AG2121"/>
      <c r="AH2121"/>
    </row>
    <row r="2122" spans="32:34" x14ac:dyDescent="0.25">
      <c r="AF2122"/>
      <c r="AG2122"/>
      <c r="AH2122"/>
    </row>
    <row r="2123" spans="32:34" x14ac:dyDescent="0.25">
      <c r="AF2123"/>
      <c r="AG2123"/>
      <c r="AH2123"/>
    </row>
    <row r="2124" spans="32:34" x14ac:dyDescent="0.25">
      <c r="AF2124"/>
      <c r="AG2124"/>
      <c r="AH2124"/>
    </row>
    <row r="2125" spans="32:34" x14ac:dyDescent="0.25">
      <c r="AF2125"/>
      <c r="AG2125"/>
      <c r="AH2125"/>
    </row>
    <row r="2126" spans="32:34" x14ac:dyDescent="0.25">
      <c r="AF2126"/>
      <c r="AG2126"/>
      <c r="AH2126"/>
    </row>
    <row r="2127" spans="32:34" x14ac:dyDescent="0.25">
      <c r="AF2127"/>
      <c r="AG2127"/>
      <c r="AH2127"/>
    </row>
    <row r="2128" spans="32:34" x14ac:dyDescent="0.25">
      <c r="AF2128"/>
      <c r="AG2128"/>
      <c r="AH2128"/>
    </row>
    <row r="2129" spans="32:34" x14ac:dyDescent="0.25">
      <c r="AF2129"/>
      <c r="AG2129"/>
      <c r="AH2129"/>
    </row>
    <row r="2130" spans="32:34" x14ac:dyDescent="0.25">
      <c r="AF2130"/>
      <c r="AG2130"/>
      <c r="AH2130"/>
    </row>
    <row r="2131" spans="32:34" x14ac:dyDescent="0.25">
      <c r="AF2131"/>
      <c r="AG2131"/>
      <c r="AH2131"/>
    </row>
    <row r="2132" spans="32:34" x14ac:dyDescent="0.25">
      <c r="AF2132"/>
      <c r="AG2132"/>
      <c r="AH2132"/>
    </row>
    <row r="2133" spans="32:34" x14ac:dyDescent="0.25">
      <c r="AF2133"/>
      <c r="AG2133"/>
      <c r="AH2133"/>
    </row>
    <row r="2134" spans="32:34" x14ac:dyDescent="0.25">
      <c r="AF2134"/>
      <c r="AG2134"/>
      <c r="AH2134"/>
    </row>
    <row r="2135" spans="32:34" x14ac:dyDescent="0.25">
      <c r="AF2135"/>
      <c r="AG2135"/>
      <c r="AH2135"/>
    </row>
    <row r="2136" spans="32:34" x14ac:dyDescent="0.25">
      <c r="AF2136"/>
      <c r="AG2136"/>
      <c r="AH2136"/>
    </row>
    <row r="2137" spans="32:34" x14ac:dyDescent="0.25">
      <c r="AF2137"/>
      <c r="AG2137"/>
      <c r="AH2137"/>
    </row>
    <row r="2138" spans="32:34" x14ac:dyDescent="0.25">
      <c r="AF2138"/>
      <c r="AG2138"/>
      <c r="AH2138"/>
    </row>
    <row r="2139" spans="32:34" x14ac:dyDescent="0.25">
      <c r="AF2139"/>
      <c r="AG2139"/>
      <c r="AH2139"/>
    </row>
    <row r="2140" spans="32:34" x14ac:dyDescent="0.25">
      <c r="AF2140"/>
      <c r="AG2140"/>
      <c r="AH2140"/>
    </row>
    <row r="2141" spans="32:34" x14ac:dyDescent="0.25">
      <c r="AF2141"/>
      <c r="AG2141"/>
      <c r="AH2141"/>
    </row>
    <row r="2142" spans="32:34" x14ac:dyDescent="0.25">
      <c r="AF2142"/>
      <c r="AG2142"/>
      <c r="AH2142"/>
    </row>
    <row r="2143" spans="32:34" x14ac:dyDescent="0.25">
      <c r="AF2143"/>
      <c r="AG2143"/>
      <c r="AH2143"/>
    </row>
    <row r="2144" spans="32:34" x14ac:dyDescent="0.25">
      <c r="AF2144"/>
      <c r="AG2144"/>
      <c r="AH2144"/>
    </row>
    <row r="2145" spans="32:34" x14ac:dyDescent="0.25">
      <c r="AF2145"/>
      <c r="AG2145"/>
      <c r="AH2145"/>
    </row>
    <row r="2146" spans="32:34" x14ac:dyDescent="0.25">
      <c r="AF2146"/>
      <c r="AG2146"/>
      <c r="AH2146"/>
    </row>
    <row r="2147" spans="32:34" x14ac:dyDescent="0.25">
      <c r="AF2147"/>
      <c r="AG2147"/>
      <c r="AH2147"/>
    </row>
    <row r="2148" spans="32:34" x14ac:dyDescent="0.25">
      <c r="AF2148"/>
      <c r="AG2148"/>
      <c r="AH2148"/>
    </row>
    <row r="2149" spans="32:34" x14ac:dyDescent="0.25">
      <c r="AF2149"/>
      <c r="AG2149"/>
      <c r="AH2149"/>
    </row>
    <row r="2150" spans="32:34" x14ac:dyDescent="0.25">
      <c r="AF2150"/>
      <c r="AG2150"/>
      <c r="AH2150"/>
    </row>
    <row r="2151" spans="32:34" x14ac:dyDescent="0.25">
      <c r="AF2151"/>
      <c r="AG2151"/>
      <c r="AH2151"/>
    </row>
    <row r="2152" spans="32:34" x14ac:dyDescent="0.25">
      <c r="AF2152"/>
      <c r="AG2152"/>
      <c r="AH2152"/>
    </row>
    <row r="2153" spans="32:34" x14ac:dyDescent="0.25">
      <c r="AF2153"/>
      <c r="AG2153"/>
      <c r="AH2153"/>
    </row>
    <row r="2154" spans="32:34" x14ac:dyDescent="0.25">
      <c r="AF2154"/>
      <c r="AG2154"/>
      <c r="AH2154"/>
    </row>
    <row r="2155" spans="32:34" x14ac:dyDescent="0.25">
      <c r="AF2155"/>
      <c r="AG2155"/>
      <c r="AH2155"/>
    </row>
    <row r="2156" spans="32:34" x14ac:dyDescent="0.25">
      <c r="AF2156"/>
      <c r="AG2156"/>
      <c r="AH2156"/>
    </row>
    <row r="2157" spans="32:34" x14ac:dyDescent="0.25">
      <c r="AF2157"/>
      <c r="AG2157"/>
      <c r="AH2157"/>
    </row>
    <row r="2158" spans="32:34" x14ac:dyDescent="0.25">
      <c r="AF2158"/>
      <c r="AG2158"/>
      <c r="AH2158"/>
    </row>
    <row r="2159" spans="32:34" x14ac:dyDescent="0.25">
      <c r="AF2159"/>
      <c r="AG2159"/>
      <c r="AH2159"/>
    </row>
    <row r="2160" spans="32:34" x14ac:dyDescent="0.25">
      <c r="AF2160"/>
      <c r="AG2160"/>
      <c r="AH2160"/>
    </row>
    <row r="2161" spans="32:34" x14ac:dyDescent="0.25">
      <c r="AF2161"/>
      <c r="AG2161"/>
      <c r="AH2161"/>
    </row>
    <row r="2162" spans="32:34" x14ac:dyDescent="0.25">
      <c r="AF2162"/>
      <c r="AG2162"/>
      <c r="AH2162"/>
    </row>
    <row r="2163" spans="32:34" x14ac:dyDescent="0.25">
      <c r="AF2163"/>
      <c r="AG2163"/>
      <c r="AH2163"/>
    </row>
    <row r="2164" spans="32:34" x14ac:dyDescent="0.25">
      <c r="AF2164"/>
      <c r="AG2164"/>
      <c r="AH2164"/>
    </row>
    <row r="2165" spans="32:34" x14ac:dyDescent="0.25">
      <c r="AF2165"/>
      <c r="AG2165"/>
      <c r="AH2165"/>
    </row>
    <row r="2166" spans="32:34" x14ac:dyDescent="0.25">
      <c r="AF2166"/>
      <c r="AG2166"/>
      <c r="AH2166"/>
    </row>
    <row r="2167" spans="32:34" x14ac:dyDescent="0.25">
      <c r="AF2167"/>
      <c r="AG2167"/>
      <c r="AH2167"/>
    </row>
    <row r="2168" spans="32:34" x14ac:dyDescent="0.25">
      <c r="AF2168"/>
      <c r="AG2168"/>
      <c r="AH2168"/>
    </row>
    <row r="2169" spans="32:34" x14ac:dyDescent="0.25">
      <c r="AF2169"/>
      <c r="AG2169"/>
      <c r="AH2169"/>
    </row>
    <row r="2170" spans="32:34" x14ac:dyDescent="0.25">
      <c r="AF2170"/>
      <c r="AG2170"/>
      <c r="AH2170"/>
    </row>
    <row r="2171" spans="32:34" x14ac:dyDescent="0.25">
      <c r="AF2171"/>
      <c r="AG2171"/>
      <c r="AH2171"/>
    </row>
    <row r="2172" spans="32:34" x14ac:dyDescent="0.25">
      <c r="AF2172"/>
      <c r="AG2172"/>
      <c r="AH2172"/>
    </row>
    <row r="2173" spans="32:34" x14ac:dyDescent="0.25">
      <c r="AF2173"/>
      <c r="AG2173"/>
      <c r="AH2173"/>
    </row>
    <row r="2174" spans="32:34" x14ac:dyDescent="0.25">
      <c r="AF2174"/>
      <c r="AG2174"/>
      <c r="AH2174"/>
    </row>
    <row r="2175" spans="32:34" x14ac:dyDescent="0.25">
      <c r="AF2175"/>
      <c r="AG2175"/>
      <c r="AH2175"/>
    </row>
    <row r="2176" spans="32:34" x14ac:dyDescent="0.25">
      <c r="AF2176"/>
      <c r="AG2176"/>
      <c r="AH2176"/>
    </row>
    <row r="2177" spans="32:34" x14ac:dyDescent="0.25">
      <c r="AF2177"/>
      <c r="AG2177"/>
      <c r="AH2177"/>
    </row>
    <row r="2178" spans="32:34" x14ac:dyDescent="0.25">
      <c r="AF2178"/>
      <c r="AG2178"/>
      <c r="AH2178"/>
    </row>
    <row r="2179" spans="32:34" x14ac:dyDescent="0.25">
      <c r="AF2179"/>
      <c r="AG2179"/>
      <c r="AH2179"/>
    </row>
    <row r="2180" spans="32:34" x14ac:dyDescent="0.25">
      <c r="AF2180"/>
      <c r="AG2180"/>
      <c r="AH2180"/>
    </row>
    <row r="2181" spans="32:34" x14ac:dyDescent="0.25">
      <c r="AF2181"/>
      <c r="AG2181"/>
      <c r="AH2181"/>
    </row>
    <row r="2182" spans="32:34" x14ac:dyDescent="0.25">
      <c r="AF2182"/>
      <c r="AG2182"/>
      <c r="AH2182"/>
    </row>
    <row r="2183" spans="32:34" x14ac:dyDescent="0.25">
      <c r="AF2183"/>
      <c r="AG2183"/>
      <c r="AH2183"/>
    </row>
    <row r="2184" spans="32:34" x14ac:dyDescent="0.25">
      <c r="AF2184"/>
      <c r="AG2184"/>
      <c r="AH2184"/>
    </row>
    <row r="2185" spans="32:34" x14ac:dyDescent="0.25">
      <c r="AF2185"/>
      <c r="AG2185"/>
      <c r="AH2185"/>
    </row>
    <row r="2186" spans="32:34" x14ac:dyDescent="0.25">
      <c r="AF2186"/>
      <c r="AG2186"/>
      <c r="AH2186"/>
    </row>
    <row r="2187" spans="32:34" x14ac:dyDescent="0.25">
      <c r="AF2187"/>
      <c r="AG2187"/>
      <c r="AH2187"/>
    </row>
    <row r="2188" spans="32:34" x14ac:dyDescent="0.25">
      <c r="AF2188"/>
      <c r="AG2188"/>
      <c r="AH2188"/>
    </row>
    <row r="2189" spans="32:34" x14ac:dyDescent="0.25">
      <c r="AF2189"/>
      <c r="AG2189"/>
      <c r="AH2189"/>
    </row>
    <row r="2190" spans="32:34" x14ac:dyDescent="0.25">
      <c r="AF2190"/>
      <c r="AG2190"/>
      <c r="AH2190"/>
    </row>
    <row r="2191" spans="32:34" x14ac:dyDescent="0.25">
      <c r="AF2191"/>
      <c r="AG2191"/>
      <c r="AH2191"/>
    </row>
    <row r="2192" spans="32:34" x14ac:dyDescent="0.25">
      <c r="AF2192"/>
      <c r="AG2192"/>
      <c r="AH2192"/>
    </row>
    <row r="2193" spans="32:34" x14ac:dyDescent="0.25">
      <c r="AF2193"/>
      <c r="AG2193"/>
      <c r="AH2193"/>
    </row>
    <row r="2194" spans="32:34" x14ac:dyDescent="0.25">
      <c r="AF2194"/>
      <c r="AG2194"/>
      <c r="AH2194"/>
    </row>
    <row r="2195" spans="32:34" x14ac:dyDescent="0.25">
      <c r="AF2195"/>
      <c r="AG2195"/>
      <c r="AH2195"/>
    </row>
    <row r="2196" spans="32:34" x14ac:dyDescent="0.25">
      <c r="AF2196"/>
      <c r="AG2196"/>
      <c r="AH2196"/>
    </row>
    <row r="2197" spans="32:34" x14ac:dyDescent="0.25">
      <c r="AF2197"/>
      <c r="AG2197"/>
      <c r="AH2197"/>
    </row>
    <row r="2198" spans="32:34" x14ac:dyDescent="0.25">
      <c r="AF2198"/>
      <c r="AG2198"/>
      <c r="AH2198"/>
    </row>
    <row r="2199" spans="32:34" x14ac:dyDescent="0.25">
      <c r="AF2199"/>
      <c r="AG2199"/>
      <c r="AH2199"/>
    </row>
    <row r="2200" spans="32:34" x14ac:dyDescent="0.25">
      <c r="AF2200"/>
      <c r="AG2200"/>
      <c r="AH2200"/>
    </row>
    <row r="2201" spans="32:34" x14ac:dyDescent="0.25">
      <c r="AF2201"/>
      <c r="AG2201"/>
      <c r="AH2201"/>
    </row>
    <row r="2202" spans="32:34" x14ac:dyDescent="0.25">
      <c r="AF2202"/>
      <c r="AG2202"/>
      <c r="AH2202"/>
    </row>
    <row r="2203" spans="32:34" x14ac:dyDescent="0.25">
      <c r="AF2203"/>
      <c r="AG2203"/>
      <c r="AH2203"/>
    </row>
    <row r="2204" spans="32:34" x14ac:dyDescent="0.25">
      <c r="AF2204"/>
      <c r="AG2204"/>
      <c r="AH2204"/>
    </row>
    <row r="2205" spans="32:34" x14ac:dyDescent="0.25">
      <c r="AF2205"/>
      <c r="AG2205"/>
      <c r="AH2205"/>
    </row>
    <row r="2206" spans="32:34" x14ac:dyDescent="0.25">
      <c r="AF2206"/>
      <c r="AG2206"/>
      <c r="AH2206"/>
    </row>
    <row r="2207" spans="32:34" x14ac:dyDescent="0.25">
      <c r="AF2207"/>
      <c r="AG2207"/>
      <c r="AH2207"/>
    </row>
    <row r="2208" spans="32:34" x14ac:dyDescent="0.25">
      <c r="AF2208"/>
      <c r="AG2208"/>
      <c r="AH2208"/>
    </row>
    <row r="2209" spans="32:34" x14ac:dyDescent="0.25">
      <c r="AF2209"/>
      <c r="AG2209"/>
      <c r="AH2209"/>
    </row>
    <row r="2210" spans="32:34" x14ac:dyDescent="0.25">
      <c r="AF2210"/>
      <c r="AG2210"/>
      <c r="AH2210"/>
    </row>
    <row r="2211" spans="32:34" x14ac:dyDescent="0.25">
      <c r="AF2211"/>
      <c r="AG2211"/>
      <c r="AH2211"/>
    </row>
    <row r="2212" spans="32:34" x14ac:dyDescent="0.25">
      <c r="AF2212"/>
      <c r="AG2212"/>
      <c r="AH2212"/>
    </row>
    <row r="2213" spans="32:34" x14ac:dyDescent="0.25">
      <c r="AF2213"/>
      <c r="AG2213"/>
      <c r="AH2213"/>
    </row>
    <row r="2214" spans="32:34" x14ac:dyDescent="0.25">
      <c r="AF2214"/>
      <c r="AG2214"/>
      <c r="AH2214"/>
    </row>
    <row r="2215" spans="32:34" x14ac:dyDescent="0.25">
      <c r="AF2215"/>
      <c r="AG2215"/>
      <c r="AH2215"/>
    </row>
    <row r="2216" spans="32:34" x14ac:dyDescent="0.25">
      <c r="AF2216"/>
      <c r="AG2216"/>
      <c r="AH2216"/>
    </row>
    <row r="2217" spans="32:34" x14ac:dyDescent="0.25">
      <c r="AF2217"/>
      <c r="AG2217"/>
      <c r="AH2217"/>
    </row>
    <row r="2218" spans="32:34" x14ac:dyDescent="0.25">
      <c r="AF2218"/>
      <c r="AG2218"/>
      <c r="AH2218"/>
    </row>
    <row r="2219" spans="32:34" x14ac:dyDescent="0.25">
      <c r="AF2219"/>
      <c r="AG2219"/>
      <c r="AH2219"/>
    </row>
    <row r="2220" spans="32:34" x14ac:dyDescent="0.25">
      <c r="AF2220"/>
      <c r="AG2220"/>
      <c r="AH2220"/>
    </row>
    <row r="2221" spans="32:34" x14ac:dyDescent="0.25">
      <c r="AF2221"/>
      <c r="AG2221"/>
      <c r="AH2221"/>
    </row>
    <row r="2222" spans="32:34" x14ac:dyDescent="0.25">
      <c r="AF2222"/>
      <c r="AG2222"/>
      <c r="AH2222"/>
    </row>
    <row r="2223" spans="32:34" x14ac:dyDescent="0.25">
      <c r="AF2223"/>
      <c r="AG2223"/>
      <c r="AH2223"/>
    </row>
    <row r="2224" spans="32:34" x14ac:dyDescent="0.25">
      <c r="AF2224"/>
      <c r="AG2224"/>
      <c r="AH2224"/>
    </row>
    <row r="2225" spans="32:34" x14ac:dyDescent="0.25">
      <c r="AF2225"/>
      <c r="AG2225"/>
      <c r="AH2225"/>
    </row>
    <row r="2226" spans="32:34" x14ac:dyDescent="0.25">
      <c r="AF2226"/>
      <c r="AG2226"/>
      <c r="AH2226"/>
    </row>
    <row r="2227" spans="32:34" x14ac:dyDescent="0.25">
      <c r="AF2227"/>
      <c r="AG2227"/>
      <c r="AH2227"/>
    </row>
    <row r="2228" spans="32:34" x14ac:dyDescent="0.25">
      <c r="AF2228"/>
      <c r="AG2228"/>
      <c r="AH2228"/>
    </row>
    <row r="2229" spans="32:34" x14ac:dyDescent="0.25">
      <c r="AF2229"/>
      <c r="AG2229"/>
      <c r="AH2229"/>
    </row>
    <row r="2230" spans="32:34" x14ac:dyDescent="0.25">
      <c r="AF2230"/>
      <c r="AG2230"/>
      <c r="AH2230"/>
    </row>
    <row r="2231" spans="32:34" x14ac:dyDescent="0.25">
      <c r="AF2231"/>
      <c r="AG2231"/>
      <c r="AH2231"/>
    </row>
    <row r="2232" spans="32:34" x14ac:dyDescent="0.25">
      <c r="AF2232"/>
      <c r="AG2232"/>
      <c r="AH2232"/>
    </row>
    <row r="2233" spans="32:34" x14ac:dyDescent="0.25">
      <c r="AF2233"/>
      <c r="AG2233"/>
      <c r="AH2233"/>
    </row>
    <row r="2234" spans="32:34" x14ac:dyDescent="0.25">
      <c r="AF2234"/>
      <c r="AG2234"/>
      <c r="AH2234"/>
    </row>
    <row r="2235" spans="32:34" x14ac:dyDescent="0.25">
      <c r="AF2235"/>
      <c r="AG2235"/>
      <c r="AH2235"/>
    </row>
    <row r="2236" spans="32:34" x14ac:dyDescent="0.25">
      <c r="AF2236"/>
      <c r="AG2236"/>
      <c r="AH2236"/>
    </row>
    <row r="2237" spans="32:34" x14ac:dyDescent="0.25">
      <c r="AF2237"/>
      <c r="AG2237"/>
      <c r="AH2237"/>
    </row>
    <row r="2238" spans="32:34" x14ac:dyDescent="0.25">
      <c r="AF2238"/>
      <c r="AG2238"/>
      <c r="AH2238"/>
    </row>
    <row r="2239" spans="32:34" x14ac:dyDescent="0.25">
      <c r="AF2239"/>
      <c r="AG2239"/>
      <c r="AH2239"/>
    </row>
    <row r="2240" spans="32:34" x14ac:dyDescent="0.25">
      <c r="AF2240"/>
      <c r="AG2240"/>
      <c r="AH2240"/>
    </row>
    <row r="2241" spans="32:34" x14ac:dyDescent="0.25">
      <c r="AF2241"/>
      <c r="AG2241"/>
      <c r="AH2241"/>
    </row>
    <row r="2242" spans="32:34" x14ac:dyDescent="0.25">
      <c r="AF2242"/>
      <c r="AG2242"/>
      <c r="AH2242"/>
    </row>
    <row r="2243" spans="32:34" x14ac:dyDescent="0.25">
      <c r="AF2243"/>
      <c r="AG2243"/>
      <c r="AH2243"/>
    </row>
    <row r="2244" spans="32:34" x14ac:dyDescent="0.25">
      <c r="AF2244"/>
      <c r="AG2244"/>
      <c r="AH2244"/>
    </row>
    <row r="2245" spans="32:34" x14ac:dyDescent="0.25">
      <c r="AF2245"/>
      <c r="AG2245"/>
      <c r="AH2245"/>
    </row>
    <row r="2246" spans="32:34" x14ac:dyDescent="0.25">
      <c r="AF2246"/>
      <c r="AG2246"/>
      <c r="AH2246"/>
    </row>
    <row r="2247" spans="32:34" x14ac:dyDescent="0.25">
      <c r="AF2247"/>
      <c r="AG2247"/>
      <c r="AH2247"/>
    </row>
    <row r="2248" spans="32:34" x14ac:dyDescent="0.25">
      <c r="AF2248"/>
      <c r="AG2248"/>
      <c r="AH2248"/>
    </row>
    <row r="2249" spans="32:34" x14ac:dyDescent="0.25">
      <c r="AF2249"/>
      <c r="AG2249"/>
      <c r="AH2249"/>
    </row>
    <row r="2250" spans="32:34" x14ac:dyDescent="0.25">
      <c r="AF2250"/>
      <c r="AG2250"/>
      <c r="AH2250"/>
    </row>
    <row r="2251" spans="32:34" x14ac:dyDescent="0.25">
      <c r="AF2251"/>
      <c r="AG2251"/>
      <c r="AH2251"/>
    </row>
    <row r="2252" spans="32:34" x14ac:dyDescent="0.25">
      <c r="AF2252"/>
      <c r="AG2252"/>
      <c r="AH2252"/>
    </row>
    <row r="2253" spans="32:34" x14ac:dyDescent="0.25">
      <c r="AF2253"/>
      <c r="AG2253"/>
      <c r="AH2253"/>
    </row>
    <row r="2254" spans="32:34" x14ac:dyDescent="0.25">
      <c r="AF2254"/>
      <c r="AG2254"/>
      <c r="AH2254"/>
    </row>
    <row r="2255" spans="32:34" x14ac:dyDescent="0.25">
      <c r="AF2255"/>
      <c r="AG2255"/>
      <c r="AH2255"/>
    </row>
    <row r="2256" spans="32:34" x14ac:dyDescent="0.25">
      <c r="AF2256"/>
      <c r="AG2256"/>
      <c r="AH2256"/>
    </row>
    <row r="2257" spans="32:34" x14ac:dyDescent="0.25">
      <c r="AF2257"/>
      <c r="AG2257"/>
      <c r="AH2257"/>
    </row>
    <row r="2258" spans="32:34" x14ac:dyDescent="0.25">
      <c r="AF2258"/>
      <c r="AG2258"/>
      <c r="AH2258"/>
    </row>
    <row r="2259" spans="32:34" x14ac:dyDescent="0.25">
      <c r="AF2259"/>
      <c r="AG2259"/>
      <c r="AH2259"/>
    </row>
    <row r="2260" spans="32:34" x14ac:dyDescent="0.25">
      <c r="AF2260"/>
      <c r="AG2260"/>
      <c r="AH2260"/>
    </row>
    <row r="2261" spans="32:34" x14ac:dyDescent="0.25">
      <c r="AF2261"/>
      <c r="AG2261"/>
      <c r="AH2261"/>
    </row>
    <row r="2262" spans="32:34" x14ac:dyDescent="0.25">
      <c r="AF2262"/>
      <c r="AG2262"/>
      <c r="AH2262"/>
    </row>
    <row r="2263" spans="32:34" x14ac:dyDescent="0.25">
      <c r="AF2263"/>
      <c r="AG2263"/>
      <c r="AH2263"/>
    </row>
    <row r="2264" spans="32:34" x14ac:dyDescent="0.25">
      <c r="AF2264"/>
      <c r="AG2264"/>
      <c r="AH2264"/>
    </row>
    <row r="2265" spans="32:34" x14ac:dyDescent="0.25">
      <c r="AF2265"/>
      <c r="AG2265"/>
      <c r="AH2265"/>
    </row>
    <row r="2266" spans="32:34" x14ac:dyDescent="0.25">
      <c r="AF2266"/>
      <c r="AG2266"/>
      <c r="AH2266"/>
    </row>
    <row r="2267" spans="32:34" x14ac:dyDescent="0.25">
      <c r="AF2267"/>
      <c r="AG2267"/>
      <c r="AH2267"/>
    </row>
    <row r="2268" spans="32:34" x14ac:dyDescent="0.25">
      <c r="AF2268"/>
      <c r="AG2268"/>
      <c r="AH2268"/>
    </row>
    <row r="2269" spans="32:34" x14ac:dyDescent="0.25">
      <c r="AF2269"/>
      <c r="AG2269"/>
      <c r="AH2269"/>
    </row>
    <row r="2270" spans="32:34" x14ac:dyDescent="0.25">
      <c r="AF2270"/>
      <c r="AG2270"/>
      <c r="AH2270"/>
    </row>
    <row r="2271" spans="32:34" x14ac:dyDescent="0.25">
      <c r="AF2271"/>
      <c r="AG2271"/>
      <c r="AH2271"/>
    </row>
    <row r="2272" spans="32:34" x14ac:dyDescent="0.25">
      <c r="AF2272"/>
      <c r="AG2272"/>
      <c r="AH2272"/>
    </row>
    <row r="2273" spans="32:34" x14ac:dyDescent="0.25">
      <c r="AF2273"/>
      <c r="AG2273"/>
      <c r="AH2273"/>
    </row>
    <row r="2274" spans="32:34" x14ac:dyDescent="0.25">
      <c r="AF2274"/>
      <c r="AG2274"/>
      <c r="AH2274"/>
    </row>
    <row r="2275" spans="32:34" x14ac:dyDescent="0.25">
      <c r="AF2275"/>
      <c r="AG2275"/>
      <c r="AH2275"/>
    </row>
    <row r="2276" spans="32:34" x14ac:dyDescent="0.25">
      <c r="AF2276"/>
      <c r="AG2276"/>
      <c r="AH2276"/>
    </row>
    <row r="2277" spans="32:34" x14ac:dyDescent="0.25">
      <c r="AF2277"/>
      <c r="AG2277"/>
      <c r="AH2277"/>
    </row>
    <row r="2278" spans="32:34" x14ac:dyDescent="0.25">
      <c r="AF2278"/>
      <c r="AG2278"/>
      <c r="AH2278"/>
    </row>
    <row r="2279" spans="32:34" x14ac:dyDescent="0.25">
      <c r="AF2279"/>
      <c r="AG2279"/>
      <c r="AH2279"/>
    </row>
    <row r="2280" spans="32:34" x14ac:dyDescent="0.25">
      <c r="AF2280"/>
      <c r="AG2280"/>
      <c r="AH2280"/>
    </row>
    <row r="2281" spans="32:34" x14ac:dyDescent="0.25">
      <c r="AF2281"/>
      <c r="AG2281"/>
      <c r="AH2281"/>
    </row>
    <row r="2282" spans="32:34" x14ac:dyDescent="0.25">
      <c r="AF2282"/>
      <c r="AG2282"/>
      <c r="AH2282"/>
    </row>
    <row r="2283" spans="32:34" x14ac:dyDescent="0.25">
      <c r="AF2283"/>
      <c r="AG2283"/>
      <c r="AH2283"/>
    </row>
    <row r="2284" spans="32:34" x14ac:dyDescent="0.25">
      <c r="AF2284"/>
      <c r="AG2284"/>
      <c r="AH2284"/>
    </row>
    <row r="2285" spans="32:34" x14ac:dyDescent="0.25">
      <c r="AF2285"/>
      <c r="AG2285"/>
      <c r="AH2285"/>
    </row>
    <row r="2286" spans="32:34" x14ac:dyDescent="0.25">
      <c r="AF2286"/>
      <c r="AG2286"/>
      <c r="AH2286"/>
    </row>
    <row r="2287" spans="32:34" x14ac:dyDescent="0.25">
      <c r="AF2287"/>
      <c r="AG2287"/>
      <c r="AH2287"/>
    </row>
    <row r="2288" spans="32:34" x14ac:dyDescent="0.25">
      <c r="AF2288"/>
      <c r="AG2288"/>
      <c r="AH2288"/>
    </row>
    <row r="2289" spans="32:34" x14ac:dyDescent="0.25">
      <c r="AF2289"/>
      <c r="AG2289"/>
      <c r="AH2289"/>
    </row>
    <row r="2290" spans="32:34" x14ac:dyDescent="0.25">
      <c r="AF2290"/>
      <c r="AG2290"/>
      <c r="AH2290"/>
    </row>
    <row r="2291" spans="32:34" x14ac:dyDescent="0.25">
      <c r="AF2291"/>
      <c r="AG2291"/>
      <c r="AH2291"/>
    </row>
    <row r="2292" spans="32:34" x14ac:dyDescent="0.25">
      <c r="AF2292"/>
      <c r="AG2292"/>
      <c r="AH2292"/>
    </row>
    <row r="2293" spans="32:34" x14ac:dyDescent="0.25">
      <c r="AF2293"/>
      <c r="AG2293"/>
      <c r="AH2293"/>
    </row>
    <row r="2294" spans="32:34" x14ac:dyDescent="0.25">
      <c r="AF2294"/>
      <c r="AG2294"/>
      <c r="AH2294"/>
    </row>
    <row r="2295" spans="32:34" x14ac:dyDescent="0.25">
      <c r="AF2295"/>
      <c r="AG2295"/>
      <c r="AH2295"/>
    </row>
    <row r="2296" spans="32:34" x14ac:dyDescent="0.25">
      <c r="AF2296"/>
      <c r="AG2296"/>
      <c r="AH2296"/>
    </row>
    <row r="2297" spans="32:34" x14ac:dyDescent="0.25">
      <c r="AF2297"/>
      <c r="AG2297"/>
      <c r="AH2297"/>
    </row>
    <row r="2298" spans="32:34" x14ac:dyDescent="0.25">
      <c r="AF2298"/>
      <c r="AG2298"/>
      <c r="AH2298"/>
    </row>
    <row r="2299" spans="32:34" x14ac:dyDescent="0.25">
      <c r="AF2299"/>
      <c r="AG2299"/>
      <c r="AH2299"/>
    </row>
    <row r="2300" spans="32:34" x14ac:dyDescent="0.25">
      <c r="AF2300"/>
      <c r="AG2300"/>
      <c r="AH2300"/>
    </row>
    <row r="2301" spans="32:34" x14ac:dyDescent="0.25">
      <c r="AF2301"/>
      <c r="AG2301"/>
      <c r="AH2301"/>
    </row>
    <row r="2302" spans="32:34" x14ac:dyDescent="0.25">
      <c r="AF2302"/>
      <c r="AG2302"/>
      <c r="AH2302"/>
    </row>
    <row r="2303" spans="32:34" x14ac:dyDescent="0.25">
      <c r="AF2303"/>
      <c r="AG2303"/>
      <c r="AH2303"/>
    </row>
    <row r="2304" spans="32:34" x14ac:dyDescent="0.25">
      <c r="AF2304"/>
      <c r="AG2304"/>
      <c r="AH2304"/>
    </row>
    <row r="2305" spans="32:34" x14ac:dyDescent="0.25">
      <c r="AF2305"/>
      <c r="AG2305"/>
      <c r="AH2305"/>
    </row>
    <row r="2306" spans="32:34" x14ac:dyDescent="0.25">
      <c r="AF2306"/>
      <c r="AG2306"/>
      <c r="AH2306"/>
    </row>
    <row r="2307" spans="32:34" x14ac:dyDescent="0.25">
      <c r="AF2307"/>
      <c r="AG2307"/>
      <c r="AH2307"/>
    </row>
    <row r="2308" spans="32:34" x14ac:dyDescent="0.25">
      <c r="AF2308"/>
      <c r="AG2308"/>
      <c r="AH2308"/>
    </row>
    <row r="2309" spans="32:34" x14ac:dyDescent="0.25">
      <c r="AF2309"/>
      <c r="AG2309"/>
      <c r="AH2309"/>
    </row>
    <row r="2310" spans="32:34" x14ac:dyDescent="0.25">
      <c r="AF2310"/>
      <c r="AG2310"/>
      <c r="AH2310"/>
    </row>
    <row r="2311" spans="32:34" x14ac:dyDescent="0.25">
      <c r="AF2311"/>
      <c r="AG2311"/>
      <c r="AH2311"/>
    </row>
    <row r="2312" spans="32:34" x14ac:dyDescent="0.25">
      <c r="AF2312"/>
      <c r="AG2312"/>
      <c r="AH2312"/>
    </row>
    <row r="2313" spans="32:34" x14ac:dyDescent="0.25">
      <c r="AF2313"/>
      <c r="AG2313"/>
      <c r="AH2313"/>
    </row>
    <row r="2314" spans="32:34" x14ac:dyDescent="0.25">
      <c r="AF2314"/>
      <c r="AG2314"/>
      <c r="AH2314"/>
    </row>
    <row r="2315" spans="32:34" x14ac:dyDescent="0.25">
      <c r="AF2315"/>
      <c r="AG2315"/>
      <c r="AH2315"/>
    </row>
    <row r="2316" spans="32:34" x14ac:dyDescent="0.25">
      <c r="AF2316"/>
      <c r="AG2316"/>
      <c r="AH2316"/>
    </row>
    <row r="2317" spans="32:34" x14ac:dyDescent="0.25">
      <c r="AF2317"/>
      <c r="AG2317"/>
      <c r="AH2317"/>
    </row>
    <row r="2318" spans="32:34" x14ac:dyDescent="0.25">
      <c r="AF2318"/>
      <c r="AG2318"/>
      <c r="AH2318"/>
    </row>
    <row r="2319" spans="32:34" x14ac:dyDescent="0.25">
      <c r="AF2319"/>
      <c r="AG2319"/>
      <c r="AH2319"/>
    </row>
    <row r="2320" spans="32:34" x14ac:dyDescent="0.25">
      <c r="AF2320"/>
      <c r="AG2320"/>
      <c r="AH2320"/>
    </row>
    <row r="2321" spans="32:34" x14ac:dyDescent="0.25">
      <c r="AF2321"/>
      <c r="AG2321"/>
      <c r="AH2321"/>
    </row>
    <row r="2322" spans="32:34" x14ac:dyDescent="0.25">
      <c r="AF2322"/>
      <c r="AG2322"/>
      <c r="AH2322"/>
    </row>
    <row r="2323" spans="32:34" x14ac:dyDescent="0.25">
      <c r="AF2323"/>
      <c r="AG2323"/>
      <c r="AH2323"/>
    </row>
    <row r="2324" spans="32:34" x14ac:dyDescent="0.25">
      <c r="AF2324"/>
      <c r="AG2324"/>
      <c r="AH2324"/>
    </row>
    <row r="2325" spans="32:34" x14ac:dyDescent="0.25">
      <c r="AF2325"/>
      <c r="AG2325"/>
      <c r="AH2325"/>
    </row>
    <row r="2326" spans="32:34" x14ac:dyDescent="0.25">
      <c r="AF2326"/>
      <c r="AG2326"/>
      <c r="AH2326"/>
    </row>
    <row r="2327" spans="32:34" x14ac:dyDescent="0.25">
      <c r="AF2327"/>
      <c r="AG2327"/>
      <c r="AH2327"/>
    </row>
    <row r="2328" spans="32:34" x14ac:dyDescent="0.25">
      <c r="AF2328"/>
      <c r="AG2328"/>
      <c r="AH2328"/>
    </row>
    <row r="2329" spans="32:34" x14ac:dyDescent="0.25">
      <c r="AF2329"/>
      <c r="AG2329"/>
      <c r="AH2329"/>
    </row>
    <row r="2330" spans="32:34" x14ac:dyDescent="0.25">
      <c r="AF2330"/>
      <c r="AG2330"/>
      <c r="AH2330"/>
    </row>
    <row r="2331" spans="32:34" x14ac:dyDescent="0.25">
      <c r="AF2331"/>
      <c r="AG2331"/>
      <c r="AH2331"/>
    </row>
    <row r="2332" spans="32:34" x14ac:dyDescent="0.25">
      <c r="AF2332"/>
      <c r="AG2332"/>
      <c r="AH2332"/>
    </row>
    <row r="2333" spans="32:34" x14ac:dyDescent="0.25">
      <c r="AF2333"/>
      <c r="AG2333"/>
      <c r="AH2333"/>
    </row>
    <row r="2334" spans="32:34" x14ac:dyDescent="0.25">
      <c r="AF2334"/>
      <c r="AG2334"/>
      <c r="AH2334"/>
    </row>
    <row r="2335" spans="32:34" x14ac:dyDescent="0.25">
      <c r="AF2335"/>
      <c r="AG2335"/>
      <c r="AH2335"/>
    </row>
    <row r="2336" spans="32:34" x14ac:dyDescent="0.25">
      <c r="AF2336"/>
      <c r="AG2336"/>
      <c r="AH2336"/>
    </row>
    <row r="2337" spans="32:34" x14ac:dyDescent="0.25">
      <c r="AF2337"/>
      <c r="AG2337"/>
      <c r="AH2337"/>
    </row>
    <row r="2338" spans="32:34" x14ac:dyDescent="0.25">
      <c r="AF2338"/>
      <c r="AG2338"/>
      <c r="AH2338"/>
    </row>
    <row r="2339" spans="32:34" x14ac:dyDescent="0.25">
      <c r="AF2339"/>
      <c r="AG2339"/>
      <c r="AH2339"/>
    </row>
    <row r="2340" spans="32:34" x14ac:dyDescent="0.25">
      <c r="AF2340"/>
      <c r="AG2340"/>
      <c r="AH2340"/>
    </row>
    <row r="2341" spans="32:34" x14ac:dyDescent="0.25">
      <c r="AF2341"/>
      <c r="AG2341"/>
      <c r="AH2341"/>
    </row>
    <row r="2342" spans="32:34" x14ac:dyDescent="0.25">
      <c r="AF2342"/>
      <c r="AG2342"/>
      <c r="AH2342"/>
    </row>
    <row r="2343" spans="32:34" x14ac:dyDescent="0.25">
      <c r="AF2343"/>
      <c r="AG2343"/>
      <c r="AH2343"/>
    </row>
    <row r="2344" spans="32:34" x14ac:dyDescent="0.25">
      <c r="AF2344"/>
      <c r="AG2344"/>
      <c r="AH2344"/>
    </row>
    <row r="2345" spans="32:34" x14ac:dyDescent="0.25">
      <c r="AF2345"/>
      <c r="AG2345"/>
      <c r="AH2345"/>
    </row>
    <row r="2346" spans="32:34" x14ac:dyDescent="0.25">
      <c r="AF2346"/>
      <c r="AG2346"/>
      <c r="AH2346"/>
    </row>
    <row r="2347" spans="32:34" x14ac:dyDescent="0.25">
      <c r="AF2347"/>
      <c r="AG2347"/>
      <c r="AH2347"/>
    </row>
    <row r="2348" spans="32:34" x14ac:dyDescent="0.25">
      <c r="AF2348"/>
      <c r="AG2348"/>
      <c r="AH2348"/>
    </row>
    <row r="2349" spans="32:34" x14ac:dyDescent="0.25">
      <c r="AF2349"/>
      <c r="AG2349"/>
      <c r="AH2349"/>
    </row>
    <row r="2350" spans="32:34" x14ac:dyDescent="0.25">
      <c r="AF2350"/>
      <c r="AG2350"/>
      <c r="AH2350"/>
    </row>
    <row r="2351" spans="32:34" x14ac:dyDescent="0.25">
      <c r="AF2351"/>
      <c r="AG2351"/>
      <c r="AH2351"/>
    </row>
    <row r="2352" spans="32:34" x14ac:dyDescent="0.25">
      <c r="AF2352"/>
      <c r="AG2352"/>
      <c r="AH2352"/>
    </row>
    <row r="2353" spans="32:34" x14ac:dyDescent="0.25">
      <c r="AF2353"/>
      <c r="AG2353"/>
      <c r="AH2353"/>
    </row>
    <row r="2354" spans="32:34" x14ac:dyDescent="0.25">
      <c r="AF2354"/>
      <c r="AG2354"/>
      <c r="AH2354"/>
    </row>
    <row r="2355" spans="32:34" x14ac:dyDescent="0.25">
      <c r="AF2355"/>
      <c r="AG2355"/>
      <c r="AH2355"/>
    </row>
    <row r="2356" spans="32:34" x14ac:dyDescent="0.25">
      <c r="AF2356"/>
      <c r="AG2356"/>
      <c r="AH2356"/>
    </row>
    <row r="2357" spans="32:34" x14ac:dyDescent="0.25">
      <c r="AF2357"/>
      <c r="AG2357"/>
      <c r="AH2357"/>
    </row>
    <row r="2358" spans="32:34" x14ac:dyDescent="0.25">
      <c r="AF2358"/>
      <c r="AG2358"/>
      <c r="AH2358"/>
    </row>
    <row r="2359" spans="32:34" x14ac:dyDescent="0.25">
      <c r="AF2359"/>
      <c r="AG2359"/>
      <c r="AH2359"/>
    </row>
    <row r="2360" spans="32:34" x14ac:dyDescent="0.25">
      <c r="AF2360"/>
      <c r="AG2360"/>
      <c r="AH2360"/>
    </row>
    <row r="2361" spans="32:34" x14ac:dyDescent="0.25">
      <c r="AF2361"/>
      <c r="AG2361"/>
      <c r="AH2361"/>
    </row>
    <row r="2362" spans="32:34" x14ac:dyDescent="0.25">
      <c r="AF2362"/>
      <c r="AG2362"/>
      <c r="AH2362"/>
    </row>
    <row r="2363" spans="32:34" x14ac:dyDescent="0.25">
      <c r="AF2363"/>
      <c r="AG2363"/>
      <c r="AH2363"/>
    </row>
    <row r="2364" spans="32:34" x14ac:dyDescent="0.25">
      <c r="AF2364"/>
      <c r="AG2364"/>
      <c r="AH2364"/>
    </row>
    <row r="2365" spans="32:34" x14ac:dyDescent="0.25">
      <c r="AF2365"/>
      <c r="AG2365"/>
      <c r="AH2365"/>
    </row>
    <row r="2366" spans="32:34" x14ac:dyDescent="0.25">
      <c r="AF2366"/>
      <c r="AG2366"/>
      <c r="AH2366"/>
    </row>
    <row r="2367" spans="32:34" x14ac:dyDescent="0.25">
      <c r="AF2367"/>
      <c r="AG2367"/>
      <c r="AH2367"/>
    </row>
    <row r="2368" spans="32:34" x14ac:dyDescent="0.25">
      <c r="AF2368"/>
      <c r="AG2368"/>
      <c r="AH2368"/>
    </row>
    <row r="2369" spans="32:34" x14ac:dyDescent="0.25">
      <c r="AF2369"/>
      <c r="AG2369"/>
      <c r="AH2369"/>
    </row>
    <row r="2370" spans="32:34" x14ac:dyDescent="0.25">
      <c r="AF2370"/>
      <c r="AG2370"/>
      <c r="AH2370"/>
    </row>
    <row r="2371" spans="32:34" x14ac:dyDescent="0.25">
      <c r="AF2371"/>
      <c r="AG2371"/>
      <c r="AH2371"/>
    </row>
    <row r="2372" spans="32:34" x14ac:dyDescent="0.25">
      <c r="AF2372"/>
      <c r="AG2372"/>
      <c r="AH2372"/>
    </row>
    <row r="2373" spans="32:34" x14ac:dyDescent="0.25">
      <c r="AF2373"/>
      <c r="AG2373"/>
      <c r="AH2373"/>
    </row>
    <row r="2374" spans="32:34" x14ac:dyDescent="0.25">
      <c r="AF2374"/>
      <c r="AG2374"/>
      <c r="AH2374"/>
    </row>
    <row r="2375" spans="32:34" x14ac:dyDescent="0.25">
      <c r="AF2375"/>
      <c r="AG2375"/>
      <c r="AH2375"/>
    </row>
    <row r="2376" spans="32:34" x14ac:dyDescent="0.25">
      <c r="AF2376"/>
      <c r="AG2376"/>
      <c r="AH2376"/>
    </row>
    <row r="2377" spans="32:34" x14ac:dyDescent="0.25">
      <c r="AF2377"/>
      <c r="AG2377"/>
      <c r="AH2377"/>
    </row>
    <row r="2378" spans="32:34" x14ac:dyDescent="0.25">
      <c r="AF2378"/>
      <c r="AG2378"/>
      <c r="AH2378"/>
    </row>
    <row r="2379" spans="32:34" x14ac:dyDescent="0.25">
      <c r="AF2379"/>
      <c r="AG2379"/>
      <c r="AH2379"/>
    </row>
    <row r="2380" spans="32:34" x14ac:dyDescent="0.25">
      <c r="AF2380"/>
      <c r="AG2380"/>
      <c r="AH2380"/>
    </row>
    <row r="2381" spans="32:34" x14ac:dyDescent="0.25">
      <c r="AF2381"/>
      <c r="AG2381"/>
      <c r="AH2381"/>
    </row>
    <row r="2382" spans="32:34" x14ac:dyDescent="0.25">
      <c r="AF2382"/>
      <c r="AG2382"/>
      <c r="AH2382"/>
    </row>
    <row r="2383" spans="32:34" x14ac:dyDescent="0.25">
      <c r="AF2383"/>
      <c r="AG2383"/>
      <c r="AH2383"/>
    </row>
    <row r="2384" spans="32:34" x14ac:dyDescent="0.25">
      <c r="AF2384"/>
      <c r="AG2384"/>
      <c r="AH2384"/>
    </row>
    <row r="2385" spans="32:34" x14ac:dyDescent="0.25">
      <c r="AF2385"/>
      <c r="AG2385"/>
      <c r="AH2385"/>
    </row>
    <row r="2386" spans="32:34" x14ac:dyDescent="0.25">
      <c r="AF2386"/>
      <c r="AG2386"/>
      <c r="AH2386"/>
    </row>
    <row r="2387" spans="32:34" x14ac:dyDescent="0.25">
      <c r="AF2387"/>
      <c r="AG2387"/>
      <c r="AH2387"/>
    </row>
    <row r="2388" spans="32:34" x14ac:dyDescent="0.25">
      <c r="AF2388"/>
      <c r="AG2388"/>
      <c r="AH2388"/>
    </row>
    <row r="2389" spans="32:34" x14ac:dyDescent="0.25">
      <c r="AF2389"/>
      <c r="AG2389"/>
      <c r="AH2389"/>
    </row>
    <row r="2390" spans="32:34" x14ac:dyDescent="0.25">
      <c r="AF2390"/>
      <c r="AG2390"/>
      <c r="AH2390"/>
    </row>
    <row r="2391" spans="32:34" x14ac:dyDescent="0.25">
      <c r="AF2391"/>
      <c r="AG2391"/>
      <c r="AH2391"/>
    </row>
    <row r="2392" spans="32:34" x14ac:dyDescent="0.25">
      <c r="AF2392"/>
      <c r="AG2392"/>
      <c r="AH2392"/>
    </row>
    <row r="2393" spans="32:34" x14ac:dyDescent="0.25">
      <c r="AF2393"/>
      <c r="AG2393"/>
      <c r="AH2393"/>
    </row>
    <row r="2394" spans="32:34" x14ac:dyDescent="0.25">
      <c r="AF2394"/>
      <c r="AG2394"/>
      <c r="AH2394"/>
    </row>
    <row r="2395" spans="32:34" x14ac:dyDescent="0.25">
      <c r="AF2395"/>
      <c r="AG2395"/>
      <c r="AH2395"/>
    </row>
    <row r="2396" spans="32:34" x14ac:dyDescent="0.25">
      <c r="AF2396"/>
      <c r="AG2396"/>
      <c r="AH2396"/>
    </row>
    <row r="2397" spans="32:34" x14ac:dyDescent="0.25">
      <c r="AF2397"/>
      <c r="AG2397"/>
      <c r="AH2397"/>
    </row>
    <row r="2398" spans="32:34" x14ac:dyDescent="0.25">
      <c r="AF2398"/>
      <c r="AG2398"/>
      <c r="AH2398"/>
    </row>
    <row r="2399" spans="32:34" x14ac:dyDescent="0.25">
      <c r="AF2399"/>
      <c r="AG2399"/>
      <c r="AH2399"/>
    </row>
    <row r="2400" spans="32:34" x14ac:dyDescent="0.25">
      <c r="AF2400"/>
      <c r="AG2400"/>
      <c r="AH2400"/>
    </row>
    <row r="2401" spans="32:34" x14ac:dyDescent="0.25">
      <c r="AF2401"/>
      <c r="AG2401"/>
      <c r="AH2401"/>
    </row>
    <row r="2402" spans="32:34" x14ac:dyDescent="0.25">
      <c r="AF2402"/>
      <c r="AG2402"/>
      <c r="AH2402"/>
    </row>
    <row r="2403" spans="32:34" x14ac:dyDescent="0.25">
      <c r="AF2403"/>
      <c r="AG2403"/>
      <c r="AH2403"/>
    </row>
    <row r="2404" spans="32:34" x14ac:dyDescent="0.25">
      <c r="AF2404"/>
      <c r="AG2404"/>
      <c r="AH2404"/>
    </row>
    <row r="2405" spans="32:34" x14ac:dyDescent="0.25">
      <c r="AF2405"/>
      <c r="AG2405"/>
      <c r="AH2405"/>
    </row>
    <row r="2406" spans="32:34" x14ac:dyDescent="0.25">
      <c r="AF2406"/>
      <c r="AG2406"/>
      <c r="AH2406"/>
    </row>
    <row r="2407" spans="32:34" x14ac:dyDescent="0.25">
      <c r="AF2407"/>
      <c r="AG2407"/>
      <c r="AH2407"/>
    </row>
    <row r="2408" spans="32:34" x14ac:dyDescent="0.25">
      <c r="AF2408"/>
      <c r="AG2408"/>
      <c r="AH2408"/>
    </row>
    <row r="2409" spans="32:34" x14ac:dyDescent="0.25">
      <c r="AF2409"/>
      <c r="AG2409"/>
      <c r="AH2409"/>
    </row>
    <row r="2410" spans="32:34" x14ac:dyDescent="0.25">
      <c r="AF2410"/>
      <c r="AG2410"/>
      <c r="AH2410"/>
    </row>
    <row r="2411" spans="32:34" x14ac:dyDescent="0.25">
      <c r="AF2411"/>
      <c r="AG2411"/>
      <c r="AH2411"/>
    </row>
    <row r="2412" spans="32:34" x14ac:dyDescent="0.25">
      <c r="AF2412"/>
      <c r="AG2412"/>
      <c r="AH2412"/>
    </row>
    <row r="2413" spans="32:34" x14ac:dyDescent="0.25">
      <c r="AF2413"/>
      <c r="AG2413"/>
      <c r="AH2413"/>
    </row>
    <row r="2414" spans="32:34" x14ac:dyDescent="0.25">
      <c r="AF2414"/>
      <c r="AG2414"/>
      <c r="AH2414"/>
    </row>
    <row r="2415" spans="32:34" x14ac:dyDescent="0.25">
      <c r="AF2415"/>
      <c r="AG2415"/>
      <c r="AH2415"/>
    </row>
    <row r="2416" spans="32:34" x14ac:dyDescent="0.25">
      <c r="AF2416"/>
      <c r="AG2416"/>
      <c r="AH2416"/>
    </row>
    <row r="2417" spans="32:34" x14ac:dyDescent="0.25">
      <c r="AF2417"/>
      <c r="AG2417"/>
      <c r="AH2417"/>
    </row>
    <row r="2418" spans="32:34" x14ac:dyDescent="0.25">
      <c r="AF2418"/>
      <c r="AG2418"/>
      <c r="AH2418"/>
    </row>
    <row r="2419" spans="32:34" x14ac:dyDescent="0.25">
      <c r="AF2419"/>
      <c r="AG2419"/>
      <c r="AH2419"/>
    </row>
    <row r="2420" spans="32:34" x14ac:dyDescent="0.25">
      <c r="AF2420"/>
      <c r="AG2420"/>
      <c r="AH2420"/>
    </row>
    <row r="2421" spans="32:34" x14ac:dyDescent="0.25">
      <c r="AF2421"/>
      <c r="AG2421"/>
      <c r="AH2421"/>
    </row>
    <row r="2422" spans="32:34" x14ac:dyDescent="0.25">
      <c r="AF2422"/>
      <c r="AG2422"/>
      <c r="AH2422"/>
    </row>
    <row r="2423" spans="32:34" x14ac:dyDescent="0.25">
      <c r="AF2423"/>
      <c r="AG2423"/>
      <c r="AH2423"/>
    </row>
    <row r="2424" spans="32:34" x14ac:dyDescent="0.25">
      <c r="AF2424"/>
      <c r="AG2424"/>
      <c r="AH2424"/>
    </row>
    <row r="2425" spans="32:34" x14ac:dyDescent="0.25">
      <c r="AF2425"/>
      <c r="AG2425"/>
      <c r="AH2425"/>
    </row>
    <row r="2426" spans="32:34" x14ac:dyDescent="0.25">
      <c r="AF2426"/>
      <c r="AG2426"/>
      <c r="AH2426"/>
    </row>
    <row r="2427" spans="32:34" x14ac:dyDescent="0.25">
      <c r="AF2427"/>
      <c r="AG2427"/>
      <c r="AH2427"/>
    </row>
    <row r="2428" spans="32:34" x14ac:dyDescent="0.25">
      <c r="AF2428"/>
      <c r="AG2428"/>
      <c r="AH2428"/>
    </row>
    <row r="2429" spans="32:34" x14ac:dyDescent="0.25">
      <c r="AF2429"/>
      <c r="AG2429"/>
      <c r="AH2429"/>
    </row>
    <row r="2430" spans="32:34" x14ac:dyDescent="0.25">
      <c r="AF2430"/>
      <c r="AG2430"/>
      <c r="AH2430"/>
    </row>
    <row r="2431" spans="32:34" x14ac:dyDescent="0.25">
      <c r="AF2431"/>
      <c r="AG2431"/>
      <c r="AH2431"/>
    </row>
    <row r="2432" spans="32:34" x14ac:dyDescent="0.25">
      <c r="AF2432"/>
      <c r="AG2432"/>
      <c r="AH2432"/>
    </row>
    <row r="2433" spans="32:34" x14ac:dyDescent="0.25">
      <c r="AF2433"/>
      <c r="AG2433"/>
      <c r="AH2433"/>
    </row>
    <row r="2434" spans="32:34" x14ac:dyDescent="0.25">
      <c r="AF2434"/>
      <c r="AG2434"/>
      <c r="AH2434"/>
    </row>
    <row r="2435" spans="32:34" x14ac:dyDescent="0.25">
      <c r="AF2435"/>
      <c r="AG2435"/>
      <c r="AH2435"/>
    </row>
    <row r="2436" spans="32:34" x14ac:dyDescent="0.25">
      <c r="AF2436"/>
      <c r="AG2436"/>
      <c r="AH2436"/>
    </row>
    <row r="2437" spans="32:34" x14ac:dyDescent="0.25">
      <c r="AF2437"/>
      <c r="AG2437"/>
      <c r="AH2437"/>
    </row>
    <row r="2438" spans="32:34" x14ac:dyDescent="0.25">
      <c r="AF2438"/>
      <c r="AG2438"/>
      <c r="AH2438"/>
    </row>
    <row r="2439" spans="32:34" x14ac:dyDescent="0.25">
      <c r="AF2439"/>
      <c r="AG2439"/>
      <c r="AH2439"/>
    </row>
    <row r="2440" spans="32:34" x14ac:dyDescent="0.25">
      <c r="AF2440"/>
      <c r="AG2440"/>
      <c r="AH2440"/>
    </row>
    <row r="2441" spans="32:34" x14ac:dyDescent="0.25">
      <c r="AF2441"/>
      <c r="AG2441"/>
      <c r="AH2441"/>
    </row>
    <row r="2442" spans="32:34" x14ac:dyDescent="0.25">
      <c r="AF2442"/>
      <c r="AG2442"/>
      <c r="AH2442"/>
    </row>
    <row r="2443" spans="32:34" x14ac:dyDescent="0.25">
      <c r="AF2443"/>
      <c r="AG2443"/>
      <c r="AH2443"/>
    </row>
    <row r="2444" spans="32:34" x14ac:dyDescent="0.25">
      <c r="AF2444"/>
      <c r="AG2444"/>
      <c r="AH2444"/>
    </row>
    <row r="2445" spans="32:34" x14ac:dyDescent="0.25">
      <c r="AF2445"/>
      <c r="AG2445"/>
      <c r="AH2445"/>
    </row>
    <row r="2446" spans="32:34" x14ac:dyDescent="0.25">
      <c r="AF2446"/>
      <c r="AG2446"/>
      <c r="AH2446"/>
    </row>
    <row r="2447" spans="32:34" x14ac:dyDescent="0.25">
      <c r="AF2447"/>
      <c r="AG2447"/>
      <c r="AH2447"/>
    </row>
    <row r="2448" spans="32:34" x14ac:dyDescent="0.25">
      <c r="AF2448"/>
      <c r="AG2448"/>
      <c r="AH2448"/>
    </row>
    <row r="2449" spans="32:34" x14ac:dyDescent="0.25">
      <c r="AF2449"/>
      <c r="AG2449"/>
      <c r="AH2449"/>
    </row>
    <row r="2450" spans="32:34" x14ac:dyDescent="0.25">
      <c r="AF2450"/>
      <c r="AG2450"/>
      <c r="AH2450"/>
    </row>
    <row r="2451" spans="32:34" x14ac:dyDescent="0.25">
      <c r="AF2451"/>
      <c r="AG2451"/>
      <c r="AH2451"/>
    </row>
    <row r="2452" spans="32:34" x14ac:dyDescent="0.25">
      <c r="AF2452"/>
      <c r="AG2452"/>
      <c r="AH2452"/>
    </row>
    <row r="2453" spans="32:34" x14ac:dyDescent="0.25">
      <c r="AF2453"/>
      <c r="AG2453"/>
      <c r="AH2453"/>
    </row>
    <row r="2454" spans="32:34" x14ac:dyDescent="0.25">
      <c r="AF2454"/>
      <c r="AG2454"/>
      <c r="AH2454"/>
    </row>
    <row r="2455" spans="32:34" x14ac:dyDescent="0.25">
      <c r="AF2455"/>
      <c r="AG2455"/>
      <c r="AH2455"/>
    </row>
    <row r="2456" spans="32:34" x14ac:dyDescent="0.25">
      <c r="AF2456"/>
      <c r="AG2456"/>
      <c r="AH2456"/>
    </row>
    <row r="2457" spans="32:34" x14ac:dyDescent="0.25">
      <c r="AF2457"/>
      <c r="AG2457"/>
      <c r="AH2457"/>
    </row>
    <row r="2458" spans="32:34" x14ac:dyDescent="0.25">
      <c r="AF2458"/>
      <c r="AG2458"/>
      <c r="AH2458"/>
    </row>
    <row r="2459" spans="32:34" x14ac:dyDescent="0.25">
      <c r="AF2459"/>
      <c r="AG2459"/>
      <c r="AH2459"/>
    </row>
    <row r="2460" spans="32:34" x14ac:dyDescent="0.25">
      <c r="AF2460"/>
      <c r="AG2460"/>
      <c r="AH2460"/>
    </row>
    <row r="2461" spans="32:34" x14ac:dyDescent="0.25">
      <c r="AF2461"/>
      <c r="AG2461"/>
      <c r="AH2461"/>
    </row>
    <row r="2462" spans="32:34" x14ac:dyDescent="0.25">
      <c r="AF2462"/>
      <c r="AG2462"/>
      <c r="AH2462"/>
    </row>
    <row r="2463" spans="32:34" x14ac:dyDescent="0.25">
      <c r="AF2463"/>
      <c r="AG2463"/>
      <c r="AH2463"/>
    </row>
    <row r="2464" spans="32:34" x14ac:dyDescent="0.25">
      <c r="AF2464"/>
      <c r="AG2464"/>
      <c r="AH2464"/>
    </row>
    <row r="2465" spans="32:34" x14ac:dyDescent="0.25">
      <c r="AF2465"/>
      <c r="AG2465"/>
      <c r="AH2465"/>
    </row>
    <row r="2466" spans="32:34" x14ac:dyDescent="0.25">
      <c r="AF2466"/>
      <c r="AG2466"/>
      <c r="AH2466"/>
    </row>
    <row r="2467" spans="32:34" x14ac:dyDescent="0.25">
      <c r="AF2467"/>
      <c r="AG2467"/>
      <c r="AH2467"/>
    </row>
    <row r="2468" spans="32:34" x14ac:dyDescent="0.25">
      <c r="AF2468"/>
      <c r="AG2468"/>
      <c r="AH2468"/>
    </row>
    <row r="2469" spans="32:34" x14ac:dyDescent="0.25">
      <c r="AF2469"/>
      <c r="AG2469"/>
      <c r="AH2469"/>
    </row>
    <row r="2470" spans="32:34" x14ac:dyDescent="0.25">
      <c r="AF2470"/>
      <c r="AG2470"/>
      <c r="AH2470"/>
    </row>
    <row r="2471" spans="32:34" x14ac:dyDescent="0.25">
      <c r="AF2471"/>
      <c r="AG2471"/>
      <c r="AH2471"/>
    </row>
    <row r="2472" spans="32:34" x14ac:dyDescent="0.25">
      <c r="AF2472"/>
      <c r="AG2472"/>
      <c r="AH2472"/>
    </row>
    <row r="2473" spans="32:34" x14ac:dyDescent="0.25">
      <c r="AF2473"/>
      <c r="AG2473"/>
      <c r="AH2473"/>
    </row>
    <row r="2474" spans="32:34" x14ac:dyDescent="0.25">
      <c r="AF2474"/>
      <c r="AG2474"/>
      <c r="AH2474"/>
    </row>
    <row r="2475" spans="32:34" x14ac:dyDescent="0.25">
      <c r="AF2475"/>
      <c r="AG2475"/>
      <c r="AH2475"/>
    </row>
    <row r="2476" spans="32:34" x14ac:dyDescent="0.25">
      <c r="AF2476"/>
      <c r="AG2476"/>
      <c r="AH2476"/>
    </row>
    <row r="2477" spans="32:34" x14ac:dyDescent="0.25">
      <c r="AF2477"/>
      <c r="AG2477"/>
      <c r="AH2477"/>
    </row>
    <row r="2478" spans="32:34" x14ac:dyDescent="0.25">
      <c r="AF2478"/>
      <c r="AG2478"/>
      <c r="AH2478"/>
    </row>
    <row r="2479" spans="32:34" x14ac:dyDescent="0.25">
      <c r="AF2479"/>
      <c r="AG2479"/>
      <c r="AH2479"/>
    </row>
    <row r="2480" spans="32:34" x14ac:dyDescent="0.25">
      <c r="AF2480"/>
      <c r="AG2480"/>
      <c r="AH2480"/>
    </row>
    <row r="2481" spans="32:34" x14ac:dyDescent="0.25">
      <c r="AF2481"/>
      <c r="AG2481"/>
      <c r="AH2481"/>
    </row>
    <row r="2482" spans="32:34" x14ac:dyDescent="0.25">
      <c r="AF2482"/>
      <c r="AG2482"/>
      <c r="AH2482"/>
    </row>
    <row r="2483" spans="32:34" x14ac:dyDescent="0.25">
      <c r="AF2483"/>
      <c r="AG2483"/>
      <c r="AH2483"/>
    </row>
    <row r="2484" spans="32:34" x14ac:dyDescent="0.25">
      <c r="AF2484"/>
      <c r="AG2484"/>
      <c r="AH2484"/>
    </row>
    <row r="2485" spans="32:34" x14ac:dyDescent="0.25">
      <c r="AF2485"/>
      <c r="AG2485"/>
      <c r="AH2485"/>
    </row>
    <row r="2486" spans="32:34" x14ac:dyDescent="0.25">
      <c r="AF2486"/>
      <c r="AG2486"/>
      <c r="AH2486"/>
    </row>
    <row r="2487" spans="32:34" x14ac:dyDescent="0.25">
      <c r="AF2487"/>
      <c r="AG2487"/>
      <c r="AH2487"/>
    </row>
    <row r="2488" spans="32:34" x14ac:dyDescent="0.25">
      <c r="AF2488"/>
      <c r="AG2488"/>
      <c r="AH2488"/>
    </row>
    <row r="2489" spans="32:34" x14ac:dyDescent="0.25">
      <c r="AF2489"/>
      <c r="AG2489"/>
      <c r="AH2489"/>
    </row>
    <row r="2490" spans="32:34" x14ac:dyDescent="0.25">
      <c r="AF2490"/>
      <c r="AG2490"/>
      <c r="AH2490"/>
    </row>
    <row r="2491" spans="32:34" x14ac:dyDescent="0.25">
      <c r="AF2491"/>
      <c r="AG2491"/>
      <c r="AH2491"/>
    </row>
    <row r="2492" spans="32:34" x14ac:dyDescent="0.25">
      <c r="AF2492"/>
      <c r="AG2492"/>
      <c r="AH2492"/>
    </row>
    <row r="2493" spans="32:34" x14ac:dyDescent="0.25">
      <c r="AF2493"/>
      <c r="AG2493"/>
      <c r="AH2493"/>
    </row>
    <row r="2494" spans="32:34" x14ac:dyDescent="0.25">
      <c r="AF2494"/>
      <c r="AG2494"/>
      <c r="AH2494"/>
    </row>
    <row r="2495" spans="32:34" x14ac:dyDescent="0.25">
      <c r="AF2495"/>
      <c r="AG2495"/>
      <c r="AH2495"/>
    </row>
    <row r="2496" spans="32:34" x14ac:dyDescent="0.25">
      <c r="AF2496"/>
      <c r="AG2496"/>
      <c r="AH2496"/>
    </row>
    <row r="2497" spans="32:34" x14ac:dyDescent="0.25">
      <c r="AF2497"/>
      <c r="AG2497"/>
      <c r="AH2497"/>
    </row>
    <row r="2498" spans="32:34" x14ac:dyDescent="0.25">
      <c r="AF2498"/>
      <c r="AG2498"/>
      <c r="AH2498"/>
    </row>
    <row r="2499" spans="32:34" x14ac:dyDescent="0.25">
      <c r="AF2499"/>
      <c r="AG2499"/>
      <c r="AH2499"/>
    </row>
    <row r="2500" spans="32:34" x14ac:dyDescent="0.25">
      <c r="AF2500"/>
      <c r="AG2500"/>
      <c r="AH2500"/>
    </row>
    <row r="2501" spans="32:34" x14ac:dyDescent="0.25">
      <c r="AF2501"/>
      <c r="AG2501"/>
      <c r="AH2501"/>
    </row>
    <row r="2502" spans="32:34" x14ac:dyDescent="0.25">
      <c r="AF2502"/>
      <c r="AG2502"/>
      <c r="AH2502"/>
    </row>
    <row r="2503" spans="32:34" x14ac:dyDescent="0.25">
      <c r="AF2503"/>
      <c r="AG2503"/>
      <c r="AH2503"/>
    </row>
    <row r="2504" spans="32:34" x14ac:dyDescent="0.25">
      <c r="AF2504"/>
      <c r="AG2504"/>
      <c r="AH2504"/>
    </row>
    <row r="2505" spans="32:34" x14ac:dyDescent="0.25">
      <c r="AF2505"/>
      <c r="AG2505"/>
      <c r="AH2505"/>
    </row>
    <row r="2506" spans="32:34" x14ac:dyDescent="0.25">
      <c r="AF2506"/>
      <c r="AG2506"/>
      <c r="AH2506"/>
    </row>
    <row r="2507" spans="32:34" x14ac:dyDescent="0.25">
      <c r="AF2507"/>
      <c r="AG2507"/>
      <c r="AH2507"/>
    </row>
    <row r="2508" spans="32:34" x14ac:dyDescent="0.25">
      <c r="AF2508"/>
      <c r="AG2508"/>
      <c r="AH2508"/>
    </row>
    <row r="2509" spans="32:34" x14ac:dyDescent="0.25">
      <c r="AF2509"/>
      <c r="AG2509"/>
      <c r="AH2509"/>
    </row>
    <row r="2510" spans="32:34" x14ac:dyDescent="0.25">
      <c r="AF2510"/>
      <c r="AG2510"/>
      <c r="AH2510"/>
    </row>
    <row r="2511" spans="32:34" x14ac:dyDescent="0.25">
      <c r="AF2511"/>
      <c r="AG2511"/>
      <c r="AH2511"/>
    </row>
    <row r="2512" spans="32:34" x14ac:dyDescent="0.25">
      <c r="AF2512"/>
      <c r="AG2512"/>
      <c r="AH2512"/>
    </row>
    <row r="2513" spans="32:34" x14ac:dyDescent="0.25">
      <c r="AF2513"/>
      <c r="AG2513"/>
      <c r="AH2513"/>
    </row>
    <row r="2514" spans="32:34" x14ac:dyDescent="0.25">
      <c r="AF2514"/>
      <c r="AG2514"/>
      <c r="AH2514"/>
    </row>
    <row r="2515" spans="32:34" x14ac:dyDescent="0.25">
      <c r="AF2515"/>
      <c r="AG2515"/>
      <c r="AH2515"/>
    </row>
    <row r="2516" spans="32:34" x14ac:dyDescent="0.25">
      <c r="AF2516"/>
      <c r="AG2516"/>
      <c r="AH2516"/>
    </row>
    <row r="2517" spans="32:34" x14ac:dyDescent="0.25">
      <c r="AF2517"/>
      <c r="AG2517"/>
      <c r="AH2517"/>
    </row>
    <row r="2518" spans="32:34" x14ac:dyDescent="0.25">
      <c r="AF2518"/>
      <c r="AG2518"/>
      <c r="AH2518"/>
    </row>
    <row r="2519" spans="32:34" x14ac:dyDescent="0.25">
      <c r="AF2519"/>
      <c r="AG2519"/>
      <c r="AH2519"/>
    </row>
    <row r="2520" spans="32:34" x14ac:dyDescent="0.25">
      <c r="AF2520"/>
      <c r="AG2520"/>
      <c r="AH2520"/>
    </row>
    <row r="2521" spans="32:34" x14ac:dyDescent="0.25">
      <c r="AF2521"/>
      <c r="AG2521"/>
      <c r="AH2521"/>
    </row>
    <row r="2522" spans="32:34" x14ac:dyDescent="0.25">
      <c r="AF2522"/>
      <c r="AG2522"/>
      <c r="AH2522"/>
    </row>
    <row r="2523" spans="32:34" x14ac:dyDescent="0.25">
      <c r="AF2523"/>
      <c r="AG2523"/>
      <c r="AH2523"/>
    </row>
    <row r="2524" spans="32:34" x14ac:dyDescent="0.25">
      <c r="AF2524"/>
      <c r="AG2524"/>
      <c r="AH2524"/>
    </row>
    <row r="2525" spans="32:34" x14ac:dyDescent="0.25">
      <c r="AF2525"/>
      <c r="AG2525"/>
      <c r="AH2525"/>
    </row>
    <row r="2526" spans="32:34" x14ac:dyDescent="0.25">
      <c r="AF2526"/>
      <c r="AG2526"/>
      <c r="AH2526"/>
    </row>
    <row r="2527" spans="32:34" x14ac:dyDescent="0.25">
      <c r="AF2527"/>
      <c r="AG2527"/>
      <c r="AH2527"/>
    </row>
    <row r="2528" spans="32:34" x14ac:dyDescent="0.25">
      <c r="AF2528"/>
      <c r="AG2528"/>
      <c r="AH2528"/>
    </row>
    <row r="2529" spans="32:34" x14ac:dyDescent="0.25">
      <c r="AF2529"/>
      <c r="AG2529"/>
      <c r="AH2529"/>
    </row>
    <row r="2530" spans="32:34" x14ac:dyDescent="0.25">
      <c r="AF2530"/>
      <c r="AG2530"/>
      <c r="AH2530"/>
    </row>
    <row r="2531" spans="32:34" x14ac:dyDescent="0.25">
      <c r="AF2531"/>
      <c r="AG2531"/>
      <c r="AH2531"/>
    </row>
    <row r="2532" spans="32:34" x14ac:dyDescent="0.25">
      <c r="AF2532"/>
      <c r="AG2532"/>
      <c r="AH2532"/>
    </row>
    <row r="2533" spans="32:34" x14ac:dyDescent="0.25">
      <c r="AF2533"/>
      <c r="AG2533"/>
      <c r="AH2533"/>
    </row>
    <row r="2534" spans="32:34" x14ac:dyDescent="0.25">
      <c r="AF2534"/>
      <c r="AG2534"/>
      <c r="AH2534"/>
    </row>
    <row r="2535" spans="32:34" x14ac:dyDescent="0.25">
      <c r="AF2535"/>
      <c r="AG2535"/>
      <c r="AH2535"/>
    </row>
    <row r="2536" spans="32:34" x14ac:dyDescent="0.25">
      <c r="AF2536"/>
      <c r="AG2536"/>
      <c r="AH2536"/>
    </row>
    <row r="2537" spans="32:34" x14ac:dyDescent="0.25">
      <c r="AF2537"/>
      <c r="AG2537"/>
      <c r="AH2537"/>
    </row>
    <row r="2538" spans="32:34" x14ac:dyDescent="0.25">
      <c r="AF2538"/>
      <c r="AG2538"/>
      <c r="AH2538"/>
    </row>
    <row r="2539" spans="32:34" x14ac:dyDescent="0.25">
      <c r="AF2539"/>
      <c r="AG2539"/>
      <c r="AH2539"/>
    </row>
    <row r="2540" spans="32:34" x14ac:dyDescent="0.25">
      <c r="AF2540"/>
      <c r="AG2540"/>
      <c r="AH2540"/>
    </row>
    <row r="2541" spans="32:34" x14ac:dyDescent="0.25">
      <c r="AF2541"/>
      <c r="AG2541"/>
      <c r="AH2541"/>
    </row>
    <row r="2542" spans="32:34" x14ac:dyDescent="0.25">
      <c r="AF2542"/>
      <c r="AG2542"/>
      <c r="AH2542"/>
    </row>
    <row r="2543" spans="32:34" x14ac:dyDescent="0.25">
      <c r="AF2543"/>
      <c r="AG2543"/>
      <c r="AH2543"/>
    </row>
    <row r="2544" spans="32:34" x14ac:dyDescent="0.25">
      <c r="AF2544"/>
      <c r="AG2544"/>
      <c r="AH2544"/>
    </row>
    <row r="2545" spans="32:34" x14ac:dyDescent="0.25">
      <c r="AF2545"/>
      <c r="AG2545"/>
      <c r="AH2545"/>
    </row>
    <row r="2546" spans="32:34" x14ac:dyDescent="0.25">
      <c r="AF2546"/>
      <c r="AG2546"/>
      <c r="AH2546"/>
    </row>
    <row r="2547" spans="32:34" x14ac:dyDescent="0.25">
      <c r="AF2547"/>
      <c r="AG2547"/>
      <c r="AH2547"/>
    </row>
    <row r="2548" spans="32:34" x14ac:dyDescent="0.25">
      <c r="AF2548"/>
      <c r="AG2548"/>
      <c r="AH2548"/>
    </row>
    <row r="2549" spans="32:34" x14ac:dyDescent="0.25">
      <c r="AF2549"/>
      <c r="AG2549"/>
      <c r="AH2549"/>
    </row>
    <row r="2550" spans="32:34" x14ac:dyDescent="0.25">
      <c r="AF2550"/>
      <c r="AG2550"/>
      <c r="AH2550"/>
    </row>
    <row r="2551" spans="32:34" x14ac:dyDescent="0.25">
      <c r="AF2551"/>
      <c r="AG2551"/>
      <c r="AH2551"/>
    </row>
    <row r="2552" spans="32:34" x14ac:dyDescent="0.25">
      <c r="AF2552"/>
      <c r="AG2552"/>
      <c r="AH2552"/>
    </row>
    <row r="2553" spans="32:34" x14ac:dyDescent="0.25">
      <c r="AF2553"/>
      <c r="AG2553"/>
      <c r="AH2553"/>
    </row>
    <row r="2554" spans="32:34" x14ac:dyDescent="0.25">
      <c r="AF2554"/>
      <c r="AG2554"/>
      <c r="AH2554"/>
    </row>
    <row r="2555" spans="32:34" x14ac:dyDescent="0.25">
      <c r="AF2555"/>
      <c r="AG2555"/>
      <c r="AH2555"/>
    </row>
    <row r="2556" spans="32:34" x14ac:dyDescent="0.25">
      <c r="AF2556"/>
      <c r="AG2556"/>
      <c r="AH2556"/>
    </row>
    <row r="2557" spans="32:34" x14ac:dyDescent="0.25">
      <c r="AF2557"/>
      <c r="AG2557"/>
      <c r="AH2557"/>
    </row>
    <row r="2558" spans="32:34" x14ac:dyDescent="0.25">
      <c r="AF2558"/>
      <c r="AG2558"/>
      <c r="AH2558"/>
    </row>
    <row r="2559" spans="32:34" x14ac:dyDescent="0.25">
      <c r="AF2559"/>
      <c r="AG2559"/>
      <c r="AH2559"/>
    </row>
    <row r="2560" spans="32:34" x14ac:dyDescent="0.25">
      <c r="AF2560"/>
      <c r="AG2560"/>
      <c r="AH2560"/>
    </row>
    <row r="2561" spans="32:34" x14ac:dyDescent="0.25">
      <c r="AF2561"/>
      <c r="AG2561"/>
      <c r="AH2561"/>
    </row>
    <row r="2562" spans="32:34" x14ac:dyDescent="0.25">
      <c r="AF2562"/>
      <c r="AG2562"/>
      <c r="AH2562"/>
    </row>
    <row r="2563" spans="32:34" x14ac:dyDescent="0.25">
      <c r="AF2563"/>
      <c r="AG2563"/>
      <c r="AH2563"/>
    </row>
    <row r="2564" spans="32:34" x14ac:dyDescent="0.25">
      <c r="AF2564"/>
      <c r="AG2564"/>
      <c r="AH2564"/>
    </row>
    <row r="2565" spans="32:34" x14ac:dyDescent="0.25">
      <c r="AF2565"/>
      <c r="AG2565"/>
      <c r="AH2565"/>
    </row>
    <row r="2566" spans="32:34" x14ac:dyDescent="0.25">
      <c r="AF2566"/>
      <c r="AG2566"/>
      <c r="AH2566"/>
    </row>
    <row r="2567" spans="32:34" x14ac:dyDescent="0.25">
      <c r="AF2567"/>
      <c r="AG2567"/>
      <c r="AH2567"/>
    </row>
    <row r="2568" spans="32:34" x14ac:dyDescent="0.25">
      <c r="AF2568"/>
      <c r="AG2568"/>
      <c r="AH2568"/>
    </row>
    <row r="2569" spans="32:34" x14ac:dyDescent="0.25">
      <c r="AF2569"/>
      <c r="AG2569"/>
      <c r="AH2569"/>
    </row>
    <row r="2570" spans="32:34" x14ac:dyDescent="0.25">
      <c r="AF2570"/>
      <c r="AG2570"/>
      <c r="AH2570"/>
    </row>
    <row r="2571" spans="32:34" x14ac:dyDescent="0.25">
      <c r="AF2571"/>
      <c r="AG2571"/>
      <c r="AH2571"/>
    </row>
    <row r="2572" spans="32:34" x14ac:dyDescent="0.25">
      <c r="AF2572"/>
      <c r="AG2572"/>
      <c r="AH2572"/>
    </row>
    <row r="2573" spans="32:34" x14ac:dyDescent="0.25">
      <c r="AF2573"/>
      <c r="AG2573"/>
      <c r="AH2573"/>
    </row>
    <row r="2574" spans="32:34" x14ac:dyDescent="0.25">
      <c r="AF2574"/>
      <c r="AG2574"/>
      <c r="AH2574"/>
    </row>
    <row r="2575" spans="32:34" x14ac:dyDescent="0.25">
      <c r="AF2575"/>
      <c r="AG2575"/>
      <c r="AH2575"/>
    </row>
    <row r="2576" spans="32:34" x14ac:dyDescent="0.25">
      <c r="AF2576"/>
      <c r="AG2576"/>
      <c r="AH2576"/>
    </row>
    <row r="2577" spans="32:34" x14ac:dyDescent="0.25">
      <c r="AF2577"/>
      <c r="AG2577"/>
      <c r="AH2577"/>
    </row>
    <row r="2578" spans="32:34" x14ac:dyDescent="0.25">
      <c r="AF2578"/>
      <c r="AG2578"/>
      <c r="AH2578"/>
    </row>
    <row r="2579" spans="32:34" x14ac:dyDescent="0.25">
      <c r="AF2579"/>
      <c r="AG2579"/>
      <c r="AH2579"/>
    </row>
    <row r="2580" spans="32:34" x14ac:dyDescent="0.25">
      <c r="AF2580"/>
      <c r="AG2580"/>
      <c r="AH2580"/>
    </row>
    <row r="2581" spans="32:34" x14ac:dyDescent="0.25">
      <c r="AF2581"/>
      <c r="AG2581"/>
      <c r="AH2581"/>
    </row>
    <row r="2582" spans="32:34" x14ac:dyDescent="0.25">
      <c r="AF2582"/>
      <c r="AG2582"/>
      <c r="AH2582"/>
    </row>
    <row r="2583" spans="32:34" x14ac:dyDescent="0.25">
      <c r="AF2583"/>
      <c r="AG2583"/>
      <c r="AH2583"/>
    </row>
    <row r="2584" spans="32:34" x14ac:dyDescent="0.25">
      <c r="AF2584"/>
      <c r="AG2584"/>
      <c r="AH2584"/>
    </row>
    <row r="2585" spans="32:34" x14ac:dyDescent="0.25">
      <c r="AF2585"/>
      <c r="AG2585"/>
      <c r="AH2585"/>
    </row>
    <row r="2586" spans="32:34" x14ac:dyDescent="0.25">
      <c r="AF2586"/>
      <c r="AG2586"/>
      <c r="AH2586"/>
    </row>
    <row r="2587" spans="32:34" x14ac:dyDescent="0.25">
      <c r="AF2587"/>
      <c r="AG2587"/>
      <c r="AH2587"/>
    </row>
    <row r="2588" spans="32:34" x14ac:dyDescent="0.25">
      <c r="AF2588"/>
      <c r="AG2588"/>
      <c r="AH2588"/>
    </row>
    <row r="2589" spans="32:34" x14ac:dyDescent="0.25">
      <c r="AF2589"/>
      <c r="AG2589"/>
      <c r="AH2589"/>
    </row>
    <row r="2590" spans="32:34" x14ac:dyDescent="0.25">
      <c r="AF2590"/>
      <c r="AG2590"/>
      <c r="AH2590"/>
    </row>
    <row r="2591" spans="32:34" x14ac:dyDescent="0.25">
      <c r="AF2591"/>
      <c r="AG2591"/>
      <c r="AH2591"/>
    </row>
    <row r="2592" spans="32:34" x14ac:dyDescent="0.25">
      <c r="AF2592"/>
      <c r="AG2592"/>
      <c r="AH2592"/>
    </row>
    <row r="2593" spans="32:34" x14ac:dyDescent="0.25">
      <c r="AF2593"/>
      <c r="AG2593"/>
      <c r="AH2593"/>
    </row>
    <row r="2594" spans="32:34" x14ac:dyDescent="0.25">
      <c r="AF2594"/>
      <c r="AG2594"/>
      <c r="AH2594"/>
    </row>
    <row r="2595" spans="32:34" x14ac:dyDescent="0.25">
      <c r="AF2595"/>
      <c r="AG2595"/>
      <c r="AH2595"/>
    </row>
    <row r="2596" spans="32:34" x14ac:dyDescent="0.25">
      <c r="AF2596"/>
      <c r="AG2596"/>
      <c r="AH2596"/>
    </row>
    <row r="2597" spans="32:34" x14ac:dyDescent="0.25">
      <c r="AF2597"/>
      <c r="AG2597"/>
      <c r="AH2597"/>
    </row>
    <row r="2598" spans="32:34" x14ac:dyDescent="0.25">
      <c r="AF2598"/>
      <c r="AG2598"/>
      <c r="AH2598"/>
    </row>
    <row r="2599" spans="32:34" x14ac:dyDescent="0.25">
      <c r="AF2599"/>
      <c r="AG2599"/>
      <c r="AH2599"/>
    </row>
    <row r="2600" spans="32:34" x14ac:dyDescent="0.25">
      <c r="AF2600"/>
      <c r="AG2600"/>
      <c r="AH2600"/>
    </row>
    <row r="2601" spans="32:34" x14ac:dyDescent="0.25">
      <c r="AF2601"/>
      <c r="AG2601"/>
      <c r="AH2601"/>
    </row>
    <row r="2602" spans="32:34" x14ac:dyDescent="0.25">
      <c r="AF2602"/>
      <c r="AG2602"/>
      <c r="AH2602"/>
    </row>
    <row r="2603" spans="32:34" x14ac:dyDescent="0.25">
      <c r="AF2603"/>
      <c r="AG2603"/>
      <c r="AH2603"/>
    </row>
    <row r="2604" spans="32:34" x14ac:dyDescent="0.25">
      <c r="AF2604"/>
      <c r="AG2604"/>
      <c r="AH2604"/>
    </row>
    <row r="2605" spans="32:34" x14ac:dyDescent="0.25">
      <c r="AF2605"/>
      <c r="AG2605"/>
      <c r="AH2605"/>
    </row>
    <row r="2606" spans="32:34" x14ac:dyDescent="0.25">
      <c r="AF2606"/>
      <c r="AG2606"/>
      <c r="AH2606"/>
    </row>
    <row r="2607" spans="32:34" x14ac:dyDescent="0.25">
      <c r="AF2607"/>
      <c r="AG2607"/>
      <c r="AH2607"/>
    </row>
    <row r="2608" spans="32:34" x14ac:dyDescent="0.25">
      <c r="AF2608"/>
      <c r="AG2608"/>
      <c r="AH2608"/>
    </row>
    <row r="2609" spans="32:34" x14ac:dyDescent="0.25">
      <c r="AF2609"/>
      <c r="AG2609"/>
      <c r="AH2609"/>
    </row>
    <row r="2610" spans="32:34" x14ac:dyDescent="0.25">
      <c r="AF2610"/>
      <c r="AG2610"/>
      <c r="AH2610"/>
    </row>
    <row r="2611" spans="32:34" x14ac:dyDescent="0.25">
      <c r="AF2611"/>
      <c r="AG2611"/>
      <c r="AH2611"/>
    </row>
    <row r="2612" spans="32:34" x14ac:dyDescent="0.25">
      <c r="AF2612"/>
      <c r="AG2612"/>
      <c r="AH2612"/>
    </row>
    <row r="2613" spans="32:34" x14ac:dyDescent="0.25">
      <c r="AF2613"/>
      <c r="AG2613"/>
      <c r="AH2613"/>
    </row>
    <row r="2614" spans="32:34" x14ac:dyDescent="0.25">
      <c r="AF2614"/>
      <c r="AG2614"/>
      <c r="AH2614"/>
    </row>
    <row r="2615" spans="32:34" x14ac:dyDescent="0.25">
      <c r="AF2615"/>
      <c r="AG2615"/>
      <c r="AH2615"/>
    </row>
    <row r="2616" spans="32:34" x14ac:dyDescent="0.25">
      <c r="AF2616"/>
      <c r="AG2616"/>
      <c r="AH2616"/>
    </row>
    <row r="2617" spans="32:34" x14ac:dyDescent="0.25">
      <c r="AF2617"/>
      <c r="AG2617"/>
      <c r="AH2617"/>
    </row>
    <row r="2618" spans="32:34" x14ac:dyDescent="0.25">
      <c r="AF2618"/>
      <c r="AG2618"/>
      <c r="AH2618"/>
    </row>
    <row r="2619" spans="32:34" x14ac:dyDescent="0.25">
      <c r="AF2619"/>
      <c r="AG2619"/>
      <c r="AH2619"/>
    </row>
    <row r="2620" spans="32:34" x14ac:dyDescent="0.25">
      <c r="AF2620"/>
      <c r="AG2620"/>
      <c r="AH2620"/>
    </row>
    <row r="2621" spans="32:34" x14ac:dyDescent="0.25">
      <c r="AF2621"/>
      <c r="AG2621"/>
      <c r="AH2621"/>
    </row>
    <row r="2622" spans="32:34" x14ac:dyDescent="0.25">
      <c r="AF2622"/>
      <c r="AG2622"/>
      <c r="AH2622"/>
    </row>
    <row r="2623" spans="32:34" x14ac:dyDescent="0.25">
      <c r="AF2623"/>
      <c r="AG2623"/>
      <c r="AH2623"/>
    </row>
    <row r="2624" spans="32:34" x14ac:dyDescent="0.25">
      <c r="AF2624"/>
      <c r="AG2624"/>
      <c r="AH2624"/>
    </row>
    <row r="2625" spans="32:34" x14ac:dyDescent="0.25">
      <c r="AF2625"/>
      <c r="AG2625"/>
      <c r="AH2625"/>
    </row>
    <row r="2626" spans="32:34" x14ac:dyDescent="0.25">
      <c r="AF2626"/>
      <c r="AG2626"/>
      <c r="AH2626"/>
    </row>
    <row r="2627" spans="32:34" x14ac:dyDescent="0.25">
      <c r="AF2627"/>
      <c r="AG2627"/>
      <c r="AH2627"/>
    </row>
    <row r="2628" spans="32:34" x14ac:dyDescent="0.25">
      <c r="AF2628"/>
      <c r="AG2628"/>
      <c r="AH2628"/>
    </row>
    <row r="2629" spans="32:34" x14ac:dyDescent="0.25">
      <c r="AF2629"/>
      <c r="AG2629"/>
      <c r="AH2629"/>
    </row>
    <row r="2630" spans="32:34" x14ac:dyDescent="0.25">
      <c r="AF2630"/>
      <c r="AG2630"/>
      <c r="AH2630"/>
    </row>
    <row r="2631" spans="32:34" x14ac:dyDescent="0.25">
      <c r="AF2631"/>
      <c r="AG2631"/>
      <c r="AH2631"/>
    </row>
    <row r="2632" spans="32:34" x14ac:dyDescent="0.25">
      <c r="AF2632"/>
      <c r="AG2632"/>
      <c r="AH2632"/>
    </row>
    <row r="2633" spans="32:34" x14ac:dyDescent="0.25">
      <c r="AF2633"/>
      <c r="AG2633"/>
      <c r="AH2633"/>
    </row>
    <row r="2634" spans="32:34" x14ac:dyDescent="0.25">
      <c r="AF2634"/>
      <c r="AG2634"/>
      <c r="AH2634"/>
    </row>
    <row r="2635" spans="32:34" x14ac:dyDescent="0.25">
      <c r="AF2635"/>
      <c r="AG2635"/>
      <c r="AH2635"/>
    </row>
    <row r="2636" spans="32:34" x14ac:dyDescent="0.25">
      <c r="AF2636"/>
      <c r="AG2636"/>
      <c r="AH2636"/>
    </row>
    <row r="2637" spans="32:34" x14ac:dyDescent="0.25">
      <c r="AF2637"/>
      <c r="AG2637"/>
      <c r="AH2637"/>
    </row>
    <row r="2638" spans="32:34" x14ac:dyDescent="0.25">
      <c r="AF2638"/>
      <c r="AG2638"/>
      <c r="AH2638"/>
    </row>
    <row r="2639" spans="32:34" x14ac:dyDescent="0.25">
      <c r="AF2639"/>
      <c r="AG2639"/>
      <c r="AH2639"/>
    </row>
    <row r="2640" spans="32:34" x14ac:dyDescent="0.25">
      <c r="AF2640"/>
      <c r="AG2640"/>
      <c r="AH2640"/>
    </row>
    <row r="2641" spans="32:34" x14ac:dyDescent="0.25">
      <c r="AF2641"/>
      <c r="AG2641"/>
      <c r="AH2641"/>
    </row>
    <row r="2642" spans="32:34" x14ac:dyDescent="0.25">
      <c r="AF2642"/>
      <c r="AG2642"/>
      <c r="AH2642"/>
    </row>
    <row r="2643" spans="32:34" x14ac:dyDescent="0.25">
      <c r="AF2643"/>
      <c r="AG2643"/>
      <c r="AH2643"/>
    </row>
    <row r="2644" spans="32:34" x14ac:dyDescent="0.25">
      <c r="AF2644"/>
      <c r="AG2644"/>
      <c r="AH2644"/>
    </row>
    <row r="2645" spans="32:34" x14ac:dyDescent="0.25">
      <c r="AF2645"/>
      <c r="AG2645"/>
      <c r="AH2645"/>
    </row>
    <row r="2646" spans="32:34" x14ac:dyDescent="0.25">
      <c r="AF2646"/>
      <c r="AG2646"/>
      <c r="AH2646"/>
    </row>
    <row r="2647" spans="32:34" x14ac:dyDescent="0.25">
      <c r="AF2647"/>
      <c r="AG2647"/>
      <c r="AH2647"/>
    </row>
    <row r="2648" spans="32:34" x14ac:dyDescent="0.25">
      <c r="AF2648"/>
      <c r="AG2648"/>
      <c r="AH2648"/>
    </row>
    <row r="2649" spans="32:34" x14ac:dyDescent="0.25">
      <c r="AF2649"/>
      <c r="AG2649"/>
      <c r="AH2649"/>
    </row>
    <row r="2650" spans="32:34" x14ac:dyDescent="0.25">
      <c r="AF2650"/>
      <c r="AG2650"/>
      <c r="AH2650"/>
    </row>
    <row r="2651" spans="32:34" x14ac:dyDescent="0.25">
      <c r="AF2651"/>
      <c r="AG2651"/>
      <c r="AH2651"/>
    </row>
    <row r="2652" spans="32:34" x14ac:dyDescent="0.25">
      <c r="AF2652"/>
      <c r="AG2652"/>
      <c r="AH2652"/>
    </row>
    <row r="2653" spans="32:34" x14ac:dyDescent="0.25">
      <c r="AF2653"/>
      <c r="AG2653"/>
      <c r="AH2653"/>
    </row>
    <row r="2654" spans="32:34" x14ac:dyDescent="0.25">
      <c r="AF2654"/>
      <c r="AG2654"/>
      <c r="AH2654"/>
    </row>
    <row r="2655" spans="32:34" x14ac:dyDescent="0.25">
      <c r="AF2655"/>
      <c r="AG2655"/>
      <c r="AH2655"/>
    </row>
    <row r="2656" spans="32:34" x14ac:dyDescent="0.25">
      <c r="AF2656"/>
      <c r="AG2656"/>
      <c r="AH2656"/>
    </row>
    <row r="2657" spans="32:34" x14ac:dyDescent="0.25">
      <c r="AF2657"/>
      <c r="AG2657"/>
      <c r="AH2657"/>
    </row>
    <row r="2658" spans="32:34" x14ac:dyDescent="0.25">
      <c r="AF2658"/>
      <c r="AG2658"/>
      <c r="AH2658"/>
    </row>
    <row r="2659" spans="32:34" x14ac:dyDescent="0.25">
      <c r="AF2659"/>
      <c r="AG2659"/>
      <c r="AH2659"/>
    </row>
    <row r="2660" spans="32:34" x14ac:dyDescent="0.25">
      <c r="AF2660"/>
      <c r="AG2660"/>
      <c r="AH2660"/>
    </row>
    <row r="2661" spans="32:34" x14ac:dyDescent="0.25">
      <c r="AF2661"/>
      <c r="AG2661"/>
      <c r="AH2661"/>
    </row>
    <row r="2662" spans="32:34" x14ac:dyDescent="0.25">
      <c r="AF2662"/>
      <c r="AG2662"/>
      <c r="AH2662"/>
    </row>
    <row r="2663" spans="32:34" x14ac:dyDescent="0.25">
      <c r="AF2663"/>
      <c r="AG2663"/>
      <c r="AH2663"/>
    </row>
    <row r="2664" spans="32:34" x14ac:dyDescent="0.25">
      <c r="AF2664"/>
      <c r="AG2664"/>
      <c r="AH2664"/>
    </row>
    <row r="2665" spans="32:34" x14ac:dyDescent="0.25">
      <c r="AF2665"/>
      <c r="AG2665"/>
      <c r="AH2665"/>
    </row>
    <row r="2666" spans="32:34" x14ac:dyDescent="0.25">
      <c r="AF2666"/>
      <c r="AG2666"/>
      <c r="AH2666"/>
    </row>
    <row r="2667" spans="32:34" x14ac:dyDescent="0.25">
      <c r="AF2667"/>
      <c r="AG2667"/>
      <c r="AH2667"/>
    </row>
    <row r="2668" spans="32:34" x14ac:dyDescent="0.25">
      <c r="AF2668"/>
      <c r="AG2668"/>
      <c r="AH2668"/>
    </row>
    <row r="2669" spans="32:34" x14ac:dyDescent="0.25">
      <c r="AF2669"/>
      <c r="AG2669"/>
      <c r="AH2669"/>
    </row>
    <row r="2670" spans="32:34" x14ac:dyDescent="0.25">
      <c r="AF2670"/>
      <c r="AG2670"/>
      <c r="AH2670"/>
    </row>
    <row r="2671" spans="32:34" x14ac:dyDescent="0.25">
      <c r="AF2671"/>
      <c r="AG2671"/>
      <c r="AH2671"/>
    </row>
    <row r="2672" spans="32:34" x14ac:dyDescent="0.25">
      <c r="AF2672"/>
      <c r="AG2672"/>
      <c r="AH2672"/>
    </row>
    <row r="2673" spans="32:34" x14ac:dyDescent="0.25">
      <c r="AF2673"/>
      <c r="AG2673"/>
      <c r="AH2673"/>
    </row>
    <row r="2674" spans="32:34" x14ac:dyDescent="0.25">
      <c r="AF2674"/>
      <c r="AG2674"/>
      <c r="AH2674"/>
    </row>
    <row r="2675" spans="32:34" x14ac:dyDescent="0.25">
      <c r="AF2675"/>
      <c r="AG2675"/>
      <c r="AH2675"/>
    </row>
    <row r="2676" spans="32:34" x14ac:dyDescent="0.25">
      <c r="AF2676"/>
      <c r="AG2676"/>
      <c r="AH2676"/>
    </row>
    <row r="2677" spans="32:34" x14ac:dyDescent="0.25">
      <c r="AF2677"/>
      <c r="AG2677"/>
      <c r="AH2677"/>
    </row>
    <row r="2678" spans="32:34" x14ac:dyDescent="0.25">
      <c r="AF2678"/>
      <c r="AG2678"/>
      <c r="AH2678"/>
    </row>
    <row r="2679" spans="32:34" x14ac:dyDescent="0.25">
      <c r="AF2679"/>
      <c r="AG2679"/>
      <c r="AH2679"/>
    </row>
    <row r="2680" spans="32:34" x14ac:dyDescent="0.25">
      <c r="AF2680"/>
      <c r="AG2680"/>
      <c r="AH2680"/>
    </row>
    <row r="2681" spans="32:34" x14ac:dyDescent="0.25">
      <c r="AF2681"/>
      <c r="AG2681"/>
      <c r="AH2681"/>
    </row>
    <row r="2682" spans="32:34" x14ac:dyDescent="0.25">
      <c r="AF2682"/>
      <c r="AG2682"/>
      <c r="AH2682"/>
    </row>
    <row r="2683" spans="32:34" x14ac:dyDescent="0.25">
      <c r="AF2683"/>
      <c r="AG2683"/>
      <c r="AH2683"/>
    </row>
    <row r="2684" spans="32:34" x14ac:dyDescent="0.25">
      <c r="AF2684"/>
      <c r="AG2684"/>
      <c r="AH2684"/>
    </row>
    <row r="2685" spans="32:34" x14ac:dyDescent="0.25">
      <c r="AF2685"/>
      <c r="AG2685"/>
      <c r="AH2685"/>
    </row>
    <row r="2686" spans="32:34" x14ac:dyDescent="0.25">
      <c r="AF2686"/>
      <c r="AG2686"/>
      <c r="AH2686"/>
    </row>
    <row r="2687" spans="32:34" x14ac:dyDescent="0.25">
      <c r="AF2687"/>
      <c r="AG2687"/>
      <c r="AH2687"/>
    </row>
    <row r="2688" spans="32:34" x14ac:dyDescent="0.25">
      <c r="AF2688"/>
      <c r="AG2688"/>
      <c r="AH2688"/>
    </row>
    <row r="2689" spans="32:34" x14ac:dyDescent="0.25">
      <c r="AF2689"/>
      <c r="AG2689"/>
      <c r="AH2689"/>
    </row>
    <row r="2690" spans="32:34" x14ac:dyDescent="0.25">
      <c r="AF2690"/>
      <c r="AG2690"/>
      <c r="AH2690"/>
    </row>
    <row r="2691" spans="32:34" x14ac:dyDescent="0.25">
      <c r="AF2691"/>
      <c r="AG2691"/>
      <c r="AH2691"/>
    </row>
    <row r="2692" spans="32:34" x14ac:dyDescent="0.25">
      <c r="AF2692"/>
      <c r="AG2692"/>
      <c r="AH2692"/>
    </row>
    <row r="2693" spans="32:34" x14ac:dyDescent="0.25">
      <c r="AF2693"/>
      <c r="AG2693"/>
      <c r="AH2693"/>
    </row>
    <row r="2694" spans="32:34" x14ac:dyDescent="0.25">
      <c r="AF2694"/>
      <c r="AG2694"/>
      <c r="AH2694"/>
    </row>
    <row r="2695" spans="32:34" x14ac:dyDescent="0.25">
      <c r="AF2695"/>
      <c r="AG2695"/>
      <c r="AH2695"/>
    </row>
    <row r="2696" spans="32:34" x14ac:dyDescent="0.25">
      <c r="AF2696"/>
      <c r="AG2696"/>
      <c r="AH2696"/>
    </row>
    <row r="2697" spans="32:34" x14ac:dyDescent="0.25">
      <c r="AF2697"/>
      <c r="AG2697"/>
      <c r="AH2697"/>
    </row>
    <row r="2698" spans="32:34" x14ac:dyDescent="0.25">
      <c r="AF2698"/>
      <c r="AG2698"/>
      <c r="AH2698"/>
    </row>
    <row r="2699" spans="32:34" x14ac:dyDescent="0.25">
      <c r="AF2699"/>
      <c r="AG2699"/>
      <c r="AH2699"/>
    </row>
    <row r="2700" spans="32:34" x14ac:dyDescent="0.25">
      <c r="AF2700"/>
      <c r="AG2700"/>
      <c r="AH2700"/>
    </row>
    <row r="2701" spans="32:34" x14ac:dyDescent="0.25">
      <c r="AF2701"/>
      <c r="AG2701"/>
      <c r="AH2701"/>
    </row>
    <row r="2702" spans="32:34" x14ac:dyDescent="0.25">
      <c r="AF2702"/>
      <c r="AG2702"/>
      <c r="AH2702"/>
    </row>
    <row r="2703" spans="32:34" x14ac:dyDescent="0.25">
      <c r="AF2703"/>
      <c r="AG2703"/>
      <c r="AH2703"/>
    </row>
    <row r="2704" spans="32:34" x14ac:dyDescent="0.25">
      <c r="AF2704"/>
      <c r="AG2704"/>
      <c r="AH2704"/>
    </row>
    <row r="2705" spans="32:34" x14ac:dyDescent="0.25">
      <c r="AF2705"/>
      <c r="AG2705"/>
      <c r="AH2705"/>
    </row>
    <row r="2706" spans="32:34" x14ac:dyDescent="0.25">
      <c r="AF2706"/>
      <c r="AG2706"/>
      <c r="AH2706"/>
    </row>
    <row r="2707" spans="32:34" x14ac:dyDescent="0.25">
      <c r="AF2707"/>
      <c r="AG2707"/>
      <c r="AH2707"/>
    </row>
    <row r="2708" spans="32:34" x14ac:dyDescent="0.25">
      <c r="AF2708"/>
      <c r="AG2708"/>
      <c r="AH2708"/>
    </row>
    <row r="2709" spans="32:34" x14ac:dyDescent="0.25">
      <c r="AF2709"/>
      <c r="AG2709"/>
      <c r="AH2709"/>
    </row>
    <row r="2710" spans="32:34" x14ac:dyDescent="0.25">
      <c r="AF2710"/>
      <c r="AG2710"/>
      <c r="AH2710"/>
    </row>
    <row r="2711" spans="32:34" x14ac:dyDescent="0.25">
      <c r="AF2711"/>
      <c r="AG2711"/>
      <c r="AH2711"/>
    </row>
    <row r="2712" spans="32:34" x14ac:dyDescent="0.25">
      <c r="AF2712"/>
      <c r="AG2712"/>
      <c r="AH2712"/>
    </row>
    <row r="2713" spans="32:34" x14ac:dyDescent="0.25">
      <c r="AF2713"/>
      <c r="AG2713"/>
      <c r="AH2713"/>
    </row>
    <row r="2714" spans="32:34" x14ac:dyDescent="0.25">
      <c r="AF2714"/>
      <c r="AG2714"/>
      <c r="AH2714"/>
    </row>
    <row r="2715" spans="32:34" x14ac:dyDescent="0.25">
      <c r="AF2715"/>
      <c r="AG2715"/>
      <c r="AH2715"/>
    </row>
    <row r="2716" spans="32:34" x14ac:dyDescent="0.25">
      <c r="AF2716"/>
      <c r="AG2716"/>
      <c r="AH2716"/>
    </row>
    <row r="2717" spans="32:34" x14ac:dyDescent="0.25">
      <c r="AF2717"/>
      <c r="AG2717"/>
      <c r="AH2717"/>
    </row>
    <row r="2718" spans="32:34" x14ac:dyDescent="0.25">
      <c r="AF2718"/>
      <c r="AG2718"/>
      <c r="AH2718"/>
    </row>
    <row r="2719" spans="32:34" x14ac:dyDescent="0.25">
      <c r="AF2719"/>
      <c r="AG2719"/>
      <c r="AH2719"/>
    </row>
    <row r="2720" spans="32:34" x14ac:dyDescent="0.25">
      <c r="AF2720"/>
      <c r="AG2720"/>
      <c r="AH2720"/>
    </row>
    <row r="2721" spans="32:34" x14ac:dyDescent="0.25">
      <c r="AF2721"/>
      <c r="AG2721"/>
      <c r="AH2721"/>
    </row>
    <row r="2722" spans="32:34" x14ac:dyDescent="0.25">
      <c r="AF2722"/>
      <c r="AG2722"/>
      <c r="AH2722"/>
    </row>
    <row r="2723" spans="32:34" x14ac:dyDescent="0.25">
      <c r="AF2723"/>
      <c r="AG2723"/>
      <c r="AH2723"/>
    </row>
    <row r="2724" spans="32:34" x14ac:dyDescent="0.25">
      <c r="AF2724"/>
      <c r="AG2724"/>
      <c r="AH2724"/>
    </row>
    <row r="2725" spans="32:34" x14ac:dyDescent="0.25">
      <c r="AF2725"/>
      <c r="AG2725"/>
      <c r="AH2725"/>
    </row>
    <row r="2726" spans="32:34" x14ac:dyDescent="0.25">
      <c r="AF2726"/>
      <c r="AG2726"/>
      <c r="AH2726"/>
    </row>
    <row r="2727" spans="32:34" x14ac:dyDescent="0.25">
      <c r="AF2727"/>
      <c r="AG2727"/>
      <c r="AH2727"/>
    </row>
    <row r="2728" spans="32:34" x14ac:dyDescent="0.25">
      <c r="AF2728"/>
      <c r="AG2728"/>
      <c r="AH2728"/>
    </row>
    <row r="2729" spans="32:34" x14ac:dyDescent="0.25">
      <c r="AF2729"/>
      <c r="AG2729"/>
      <c r="AH2729"/>
    </row>
    <row r="2730" spans="32:34" x14ac:dyDescent="0.25">
      <c r="AF2730"/>
      <c r="AG2730"/>
      <c r="AH2730"/>
    </row>
    <row r="2731" spans="32:34" x14ac:dyDescent="0.25">
      <c r="AF2731"/>
      <c r="AG2731"/>
      <c r="AH2731"/>
    </row>
    <row r="2732" spans="32:34" x14ac:dyDescent="0.25">
      <c r="AF2732"/>
      <c r="AG2732"/>
      <c r="AH2732"/>
    </row>
    <row r="2733" spans="32:34" x14ac:dyDescent="0.25">
      <c r="AF2733"/>
      <c r="AG2733"/>
      <c r="AH2733"/>
    </row>
    <row r="2734" spans="32:34" x14ac:dyDescent="0.25">
      <c r="AF2734"/>
      <c r="AG2734"/>
      <c r="AH2734"/>
    </row>
    <row r="2735" spans="32:34" x14ac:dyDescent="0.25">
      <c r="AF2735"/>
      <c r="AG2735"/>
      <c r="AH2735"/>
    </row>
    <row r="2736" spans="32:34" x14ac:dyDescent="0.25">
      <c r="AF2736"/>
      <c r="AG2736"/>
      <c r="AH2736"/>
    </row>
    <row r="2737" spans="32:34" x14ac:dyDescent="0.25">
      <c r="AF2737"/>
      <c r="AG2737"/>
      <c r="AH2737"/>
    </row>
    <row r="2738" spans="32:34" x14ac:dyDescent="0.25">
      <c r="AF2738"/>
      <c r="AG2738"/>
      <c r="AH2738"/>
    </row>
    <row r="2739" spans="32:34" x14ac:dyDescent="0.25">
      <c r="AF2739"/>
      <c r="AG2739"/>
      <c r="AH2739"/>
    </row>
    <row r="2740" spans="32:34" x14ac:dyDescent="0.25">
      <c r="AF2740"/>
      <c r="AG2740"/>
      <c r="AH2740"/>
    </row>
    <row r="2741" spans="32:34" x14ac:dyDescent="0.25">
      <c r="AF2741"/>
      <c r="AG2741"/>
      <c r="AH2741"/>
    </row>
    <row r="2742" spans="32:34" x14ac:dyDescent="0.25">
      <c r="AF2742"/>
      <c r="AG2742"/>
      <c r="AH2742"/>
    </row>
    <row r="2743" spans="32:34" x14ac:dyDescent="0.25">
      <c r="AF2743"/>
      <c r="AG2743"/>
      <c r="AH2743"/>
    </row>
    <row r="2744" spans="32:34" x14ac:dyDescent="0.25">
      <c r="AF2744"/>
      <c r="AG2744"/>
      <c r="AH2744"/>
    </row>
    <row r="2745" spans="32:34" x14ac:dyDescent="0.25">
      <c r="AF2745"/>
      <c r="AG2745"/>
      <c r="AH2745"/>
    </row>
    <row r="2746" spans="32:34" x14ac:dyDescent="0.25">
      <c r="AF2746"/>
      <c r="AG2746"/>
      <c r="AH2746"/>
    </row>
    <row r="2747" spans="32:34" x14ac:dyDescent="0.25">
      <c r="AF2747"/>
      <c r="AG2747"/>
      <c r="AH2747"/>
    </row>
    <row r="2748" spans="32:34" x14ac:dyDescent="0.25">
      <c r="AF2748"/>
      <c r="AG2748"/>
      <c r="AH2748"/>
    </row>
    <row r="2749" spans="32:34" x14ac:dyDescent="0.25">
      <c r="AF2749"/>
      <c r="AG2749"/>
      <c r="AH2749"/>
    </row>
    <row r="2750" spans="32:34" x14ac:dyDescent="0.25">
      <c r="AF2750"/>
      <c r="AG2750"/>
      <c r="AH2750"/>
    </row>
    <row r="2751" spans="32:34" x14ac:dyDescent="0.25">
      <c r="AF2751"/>
      <c r="AG2751"/>
      <c r="AH2751"/>
    </row>
    <row r="2752" spans="32:34" x14ac:dyDescent="0.25">
      <c r="AF2752"/>
      <c r="AG2752"/>
      <c r="AH2752"/>
    </row>
    <row r="2753" spans="32:34" x14ac:dyDescent="0.25">
      <c r="AF2753"/>
      <c r="AG2753"/>
      <c r="AH2753"/>
    </row>
    <row r="2754" spans="32:34" x14ac:dyDescent="0.25">
      <c r="AF2754"/>
      <c r="AG2754"/>
      <c r="AH2754"/>
    </row>
    <row r="2755" spans="32:34" x14ac:dyDescent="0.25">
      <c r="AF2755"/>
      <c r="AG2755"/>
      <c r="AH2755"/>
    </row>
    <row r="2756" spans="32:34" x14ac:dyDescent="0.25">
      <c r="AF2756"/>
      <c r="AG2756"/>
      <c r="AH2756"/>
    </row>
    <row r="2757" spans="32:34" x14ac:dyDescent="0.25">
      <c r="AF2757"/>
      <c r="AG2757"/>
      <c r="AH2757"/>
    </row>
    <row r="2758" spans="32:34" x14ac:dyDescent="0.25">
      <c r="AF2758"/>
      <c r="AG2758"/>
      <c r="AH2758"/>
    </row>
    <row r="2759" spans="32:34" x14ac:dyDescent="0.25">
      <c r="AF2759"/>
      <c r="AG2759"/>
      <c r="AH2759"/>
    </row>
    <row r="2760" spans="32:34" x14ac:dyDescent="0.25">
      <c r="AF2760"/>
      <c r="AG2760"/>
      <c r="AH2760"/>
    </row>
    <row r="2761" spans="32:34" x14ac:dyDescent="0.25">
      <c r="AF2761"/>
      <c r="AG2761"/>
      <c r="AH2761"/>
    </row>
    <row r="2762" spans="32:34" x14ac:dyDescent="0.25">
      <c r="AF2762"/>
      <c r="AG2762"/>
      <c r="AH2762"/>
    </row>
    <row r="2763" spans="32:34" x14ac:dyDescent="0.25">
      <c r="AF2763"/>
      <c r="AG2763"/>
      <c r="AH2763"/>
    </row>
    <row r="2764" spans="32:34" x14ac:dyDescent="0.25">
      <c r="AF2764"/>
      <c r="AG2764"/>
      <c r="AH2764"/>
    </row>
    <row r="2765" spans="32:34" x14ac:dyDescent="0.25">
      <c r="AF2765"/>
      <c r="AG2765"/>
      <c r="AH2765"/>
    </row>
    <row r="2766" spans="32:34" x14ac:dyDescent="0.25">
      <c r="AF2766"/>
      <c r="AG2766"/>
      <c r="AH2766"/>
    </row>
    <row r="2767" spans="32:34" x14ac:dyDescent="0.25">
      <c r="AF2767"/>
      <c r="AG2767"/>
      <c r="AH2767"/>
    </row>
    <row r="2768" spans="32:34" x14ac:dyDescent="0.25">
      <c r="AF2768"/>
      <c r="AG2768"/>
      <c r="AH2768"/>
    </row>
    <row r="2769" spans="32:34" x14ac:dyDescent="0.25">
      <c r="AF2769"/>
      <c r="AG2769"/>
      <c r="AH2769"/>
    </row>
    <row r="2770" spans="32:34" x14ac:dyDescent="0.25">
      <c r="AF2770"/>
      <c r="AG2770"/>
      <c r="AH2770"/>
    </row>
    <row r="2771" spans="32:34" x14ac:dyDescent="0.25">
      <c r="AF2771"/>
      <c r="AG2771"/>
      <c r="AH2771"/>
    </row>
    <row r="2772" spans="32:34" x14ac:dyDescent="0.25">
      <c r="AF2772"/>
      <c r="AG2772"/>
      <c r="AH2772"/>
    </row>
    <row r="2773" spans="32:34" x14ac:dyDescent="0.25">
      <c r="AF2773"/>
      <c r="AG2773"/>
      <c r="AH2773"/>
    </row>
    <row r="2774" spans="32:34" x14ac:dyDescent="0.25">
      <c r="AF2774"/>
      <c r="AG2774"/>
      <c r="AH2774"/>
    </row>
    <row r="2775" spans="32:34" x14ac:dyDescent="0.25">
      <c r="AF2775"/>
      <c r="AG2775"/>
      <c r="AH2775"/>
    </row>
    <row r="2776" spans="32:34" x14ac:dyDescent="0.25">
      <c r="AF2776"/>
      <c r="AG2776"/>
      <c r="AH2776"/>
    </row>
    <row r="2777" spans="32:34" x14ac:dyDescent="0.25">
      <c r="AF2777"/>
      <c r="AG2777"/>
      <c r="AH2777"/>
    </row>
    <row r="2778" spans="32:34" x14ac:dyDescent="0.25">
      <c r="AF2778"/>
      <c r="AG2778"/>
      <c r="AH2778"/>
    </row>
    <row r="2779" spans="32:34" x14ac:dyDescent="0.25">
      <c r="AF2779"/>
      <c r="AG2779"/>
      <c r="AH2779"/>
    </row>
    <row r="2780" spans="32:34" x14ac:dyDescent="0.25">
      <c r="AF2780"/>
      <c r="AG2780"/>
      <c r="AH2780"/>
    </row>
    <row r="2781" spans="32:34" x14ac:dyDescent="0.25">
      <c r="AF2781"/>
      <c r="AG2781"/>
      <c r="AH2781"/>
    </row>
    <row r="2782" spans="32:34" x14ac:dyDescent="0.25">
      <c r="AF2782"/>
      <c r="AG2782"/>
      <c r="AH2782"/>
    </row>
    <row r="2783" spans="32:34" x14ac:dyDescent="0.25">
      <c r="AF2783"/>
      <c r="AG2783"/>
      <c r="AH2783"/>
    </row>
    <row r="2784" spans="32:34" x14ac:dyDescent="0.25">
      <c r="AF2784"/>
      <c r="AG2784"/>
      <c r="AH2784"/>
    </row>
    <row r="2785" spans="32:34" x14ac:dyDescent="0.25">
      <c r="AF2785"/>
      <c r="AG2785"/>
      <c r="AH2785"/>
    </row>
    <row r="2786" spans="32:34" x14ac:dyDescent="0.25">
      <c r="AF2786"/>
      <c r="AG2786"/>
      <c r="AH2786"/>
    </row>
    <row r="2787" spans="32:34" x14ac:dyDescent="0.25">
      <c r="AF2787"/>
      <c r="AG2787"/>
      <c r="AH2787"/>
    </row>
    <row r="2788" spans="32:34" x14ac:dyDescent="0.25">
      <c r="AF2788"/>
      <c r="AG2788"/>
      <c r="AH2788"/>
    </row>
    <row r="2789" spans="32:34" x14ac:dyDescent="0.25">
      <c r="AF2789"/>
      <c r="AG2789"/>
      <c r="AH2789"/>
    </row>
    <row r="2790" spans="32:34" x14ac:dyDescent="0.25">
      <c r="AF2790"/>
      <c r="AG2790"/>
      <c r="AH2790"/>
    </row>
    <row r="2791" spans="32:34" x14ac:dyDescent="0.25">
      <c r="AF2791"/>
      <c r="AG2791"/>
      <c r="AH2791"/>
    </row>
    <row r="2792" spans="32:34" x14ac:dyDescent="0.25">
      <c r="AF2792"/>
      <c r="AG2792"/>
      <c r="AH2792"/>
    </row>
    <row r="2793" spans="32:34" x14ac:dyDescent="0.25">
      <c r="AF2793"/>
      <c r="AG2793"/>
      <c r="AH2793"/>
    </row>
    <row r="2794" spans="32:34" x14ac:dyDescent="0.25">
      <c r="AF2794"/>
      <c r="AG2794"/>
      <c r="AH2794"/>
    </row>
    <row r="2795" spans="32:34" x14ac:dyDescent="0.25">
      <c r="AF2795"/>
      <c r="AG2795"/>
      <c r="AH2795"/>
    </row>
    <row r="2796" spans="32:34" x14ac:dyDescent="0.25">
      <c r="AF2796"/>
      <c r="AG2796"/>
      <c r="AH2796"/>
    </row>
    <row r="2797" spans="32:34" x14ac:dyDescent="0.25">
      <c r="AF2797"/>
      <c r="AG2797"/>
      <c r="AH2797"/>
    </row>
    <row r="2798" spans="32:34" x14ac:dyDescent="0.25">
      <c r="AF2798"/>
      <c r="AG2798"/>
      <c r="AH2798"/>
    </row>
    <row r="2799" spans="32:34" x14ac:dyDescent="0.25">
      <c r="AF2799"/>
      <c r="AG2799"/>
      <c r="AH2799"/>
    </row>
    <row r="2800" spans="32:34" x14ac:dyDescent="0.25">
      <c r="AF2800"/>
      <c r="AG2800"/>
      <c r="AH2800"/>
    </row>
    <row r="2801" spans="32:34" x14ac:dyDescent="0.25">
      <c r="AF2801"/>
      <c r="AG2801"/>
      <c r="AH2801"/>
    </row>
    <row r="2802" spans="32:34" x14ac:dyDescent="0.25">
      <c r="AF2802"/>
      <c r="AG2802"/>
      <c r="AH2802"/>
    </row>
    <row r="2803" spans="32:34" x14ac:dyDescent="0.25">
      <c r="AF2803"/>
      <c r="AG2803"/>
      <c r="AH2803"/>
    </row>
    <row r="2804" spans="32:34" x14ac:dyDescent="0.25">
      <c r="AF2804"/>
      <c r="AG2804"/>
      <c r="AH2804"/>
    </row>
    <row r="2805" spans="32:34" x14ac:dyDescent="0.25">
      <c r="AF2805"/>
      <c r="AG2805"/>
      <c r="AH2805"/>
    </row>
    <row r="2806" spans="32:34" x14ac:dyDescent="0.25">
      <c r="AF2806"/>
      <c r="AG2806"/>
      <c r="AH2806"/>
    </row>
    <row r="2807" spans="32:34" x14ac:dyDescent="0.25">
      <c r="AF2807"/>
      <c r="AG2807"/>
      <c r="AH2807"/>
    </row>
    <row r="2808" spans="32:34" x14ac:dyDescent="0.25">
      <c r="AF2808"/>
      <c r="AG2808"/>
      <c r="AH2808"/>
    </row>
    <row r="2809" spans="32:34" x14ac:dyDescent="0.25">
      <c r="AF2809"/>
      <c r="AG2809"/>
      <c r="AH2809"/>
    </row>
    <row r="2810" spans="32:34" x14ac:dyDescent="0.25">
      <c r="AF2810"/>
      <c r="AG2810"/>
      <c r="AH2810"/>
    </row>
    <row r="2811" spans="32:34" x14ac:dyDescent="0.25">
      <c r="AF2811"/>
      <c r="AG2811"/>
      <c r="AH2811"/>
    </row>
    <row r="2812" spans="32:34" x14ac:dyDescent="0.25">
      <c r="AF2812"/>
      <c r="AG2812"/>
      <c r="AH2812"/>
    </row>
    <row r="2813" spans="32:34" x14ac:dyDescent="0.25">
      <c r="AF2813"/>
      <c r="AG2813"/>
      <c r="AH2813"/>
    </row>
    <row r="2814" spans="32:34" x14ac:dyDescent="0.25">
      <c r="AF2814"/>
      <c r="AG2814"/>
      <c r="AH2814"/>
    </row>
    <row r="2815" spans="32:34" x14ac:dyDescent="0.25">
      <c r="AF2815"/>
      <c r="AG2815"/>
      <c r="AH2815"/>
    </row>
    <row r="2816" spans="32:34" x14ac:dyDescent="0.25">
      <c r="AF2816"/>
      <c r="AG2816"/>
      <c r="AH2816"/>
    </row>
    <row r="2817" spans="32:34" x14ac:dyDescent="0.25">
      <c r="AF2817"/>
      <c r="AG2817"/>
      <c r="AH2817"/>
    </row>
    <row r="2818" spans="32:34" x14ac:dyDescent="0.25">
      <c r="AF2818"/>
      <c r="AG2818"/>
      <c r="AH2818"/>
    </row>
    <row r="2819" spans="32:34" x14ac:dyDescent="0.25">
      <c r="AF2819"/>
      <c r="AG2819"/>
      <c r="AH2819"/>
    </row>
    <row r="2820" spans="32:34" x14ac:dyDescent="0.25">
      <c r="AF2820"/>
      <c r="AG2820"/>
      <c r="AH2820"/>
    </row>
    <row r="2821" spans="32:34" x14ac:dyDescent="0.25">
      <c r="AF2821"/>
      <c r="AG2821"/>
      <c r="AH2821"/>
    </row>
    <row r="2822" spans="32:34" x14ac:dyDescent="0.25">
      <c r="AF2822"/>
      <c r="AG2822"/>
      <c r="AH2822"/>
    </row>
    <row r="2823" spans="32:34" x14ac:dyDescent="0.25">
      <c r="AF2823"/>
      <c r="AG2823"/>
      <c r="AH2823"/>
    </row>
    <row r="2824" spans="32:34" x14ac:dyDescent="0.25">
      <c r="AF2824"/>
      <c r="AG2824"/>
      <c r="AH2824"/>
    </row>
    <row r="2825" spans="32:34" x14ac:dyDescent="0.25">
      <c r="AF2825"/>
      <c r="AG2825"/>
      <c r="AH2825"/>
    </row>
    <row r="2826" spans="32:34" x14ac:dyDescent="0.25">
      <c r="AF2826"/>
      <c r="AG2826"/>
      <c r="AH2826"/>
    </row>
    <row r="2827" spans="32:34" x14ac:dyDescent="0.25">
      <c r="AF2827"/>
      <c r="AG2827"/>
      <c r="AH2827"/>
    </row>
    <row r="2828" spans="32:34" x14ac:dyDescent="0.25">
      <c r="AF2828"/>
      <c r="AG2828"/>
      <c r="AH2828"/>
    </row>
    <row r="2829" spans="32:34" x14ac:dyDescent="0.25">
      <c r="AF2829"/>
      <c r="AG2829"/>
      <c r="AH2829"/>
    </row>
    <row r="2830" spans="32:34" x14ac:dyDescent="0.25">
      <c r="AF2830"/>
      <c r="AG2830"/>
      <c r="AH2830"/>
    </row>
    <row r="2831" spans="32:34" x14ac:dyDescent="0.25">
      <c r="AF2831"/>
      <c r="AG2831"/>
      <c r="AH2831"/>
    </row>
    <row r="2832" spans="32:34" x14ac:dyDescent="0.25">
      <c r="AF2832"/>
      <c r="AG2832"/>
      <c r="AH2832"/>
    </row>
    <row r="2833" spans="32:34" x14ac:dyDescent="0.25">
      <c r="AF2833"/>
      <c r="AG2833"/>
      <c r="AH2833"/>
    </row>
    <row r="2834" spans="32:34" x14ac:dyDescent="0.25">
      <c r="AF2834"/>
      <c r="AG2834"/>
      <c r="AH2834"/>
    </row>
    <row r="2835" spans="32:34" x14ac:dyDescent="0.25">
      <c r="AF2835"/>
      <c r="AG2835"/>
      <c r="AH2835"/>
    </row>
    <row r="2836" spans="32:34" x14ac:dyDescent="0.25">
      <c r="AF2836"/>
      <c r="AG2836"/>
      <c r="AH2836"/>
    </row>
    <row r="2837" spans="32:34" x14ac:dyDescent="0.25">
      <c r="AF2837"/>
      <c r="AG2837"/>
      <c r="AH2837"/>
    </row>
    <row r="2838" spans="32:34" x14ac:dyDescent="0.25">
      <c r="AF2838"/>
      <c r="AG2838"/>
      <c r="AH2838"/>
    </row>
    <row r="2839" spans="32:34" x14ac:dyDescent="0.25">
      <c r="AF2839"/>
      <c r="AG2839"/>
      <c r="AH2839"/>
    </row>
    <row r="2840" spans="32:34" x14ac:dyDescent="0.25">
      <c r="AF2840"/>
      <c r="AG2840"/>
      <c r="AH2840"/>
    </row>
    <row r="2841" spans="32:34" x14ac:dyDescent="0.25">
      <c r="AF2841"/>
      <c r="AG2841"/>
      <c r="AH2841"/>
    </row>
    <row r="2842" spans="32:34" x14ac:dyDescent="0.25">
      <c r="AF2842"/>
      <c r="AG2842"/>
      <c r="AH2842"/>
    </row>
    <row r="2843" spans="32:34" x14ac:dyDescent="0.25">
      <c r="AF2843"/>
      <c r="AG2843"/>
      <c r="AH2843"/>
    </row>
    <row r="2844" spans="32:34" x14ac:dyDescent="0.25">
      <c r="AF2844"/>
      <c r="AG2844"/>
      <c r="AH2844"/>
    </row>
    <row r="2845" spans="32:34" x14ac:dyDescent="0.25">
      <c r="AF2845"/>
      <c r="AG2845"/>
      <c r="AH2845"/>
    </row>
    <row r="2846" spans="32:34" x14ac:dyDescent="0.25">
      <c r="AF2846"/>
      <c r="AG2846"/>
      <c r="AH2846"/>
    </row>
    <row r="2847" spans="32:34" x14ac:dyDescent="0.25">
      <c r="AF2847"/>
      <c r="AG2847"/>
      <c r="AH2847"/>
    </row>
    <row r="2848" spans="32:34" x14ac:dyDescent="0.25">
      <c r="AF2848"/>
      <c r="AG2848"/>
      <c r="AH2848"/>
    </row>
    <row r="2849" spans="32:34" x14ac:dyDescent="0.25">
      <c r="AF2849"/>
      <c r="AG2849"/>
      <c r="AH2849"/>
    </row>
    <row r="2850" spans="32:34" x14ac:dyDescent="0.25">
      <c r="AF2850"/>
      <c r="AG2850"/>
      <c r="AH2850"/>
    </row>
    <row r="2851" spans="32:34" x14ac:dyDescent="0.25">
      <c r="AF2851"/>
      <c r="AG2851"/>
      <c r="AH2851"/>
    </row>
    <row r="2852" spans="32:34" x14ac:dyDescent="0.25">
      <c r="AF2852"/>
      <c r="AG2852"/>
      <c r="AH2852"/>
    </row>
    <row r="2853" spans="32:34" x14ac:dyDescent="0.25">
      <c r="AF2853"/>
      <c r="AG2853"/>
      <c r="AH2853"/>
    </row>
    <row r="2854" spans="32:34" x14ac:dyDescent="0.25">
      <c r="AF2854"/>
      <c r="AG2854"/>
      <c r="AH2854"/>
    </row>
    <row r="2855" spans="32:34" x14ac:dyDescent="0.25">
      <c r="AF2855"/>
      <c r="AG2855"/>
      <c r="AH2855"/>
    </row>
    <row r="2856" spans="32:34" x14ac:dyDescent="0.25">
      <c r="AF2856"/>
      <c r="AG2856"/>
      <c r="AH2856"/>
    </row>
    <row r="2857" spans="32:34" x14ac:dyDescent="0.25">
      <c r="AF2857"/>
      <c r="AG2857"/>
      <c r="AH2857"/>
    </row>
    <row r="2858" spans="32:34" x14ac:dyDescent="0.25">
      <c r="AF2858"/>
      <c r="AG2858"/>
      <c r="AH2858"/>
    </row>
    <row r="2859" spans="32:34" x14ac:dyDescent="0.25">
      <c r="AF2859"/>
      <c r="AG2859"/>
      <c r="AH2859"/>
    </row>
    <row r="2860" spans="32:34" x14ac:dyDescent="0.25">
      <c r="AF2860"/>
      <c r="AG2860"/>
      <c r="AH2860"/>
    </row>
    <row r="2861" spans="32:34" x14ac:dyDescent="0.25">
      <c r="AF2861"/>
      <c r="AG2861"/>
      <c r="AH2861"/>
    </row>
    <row r="2862" spans="32:34" x14ac:dyDescent="0.25">
      <c r="AF2862"/>
      <c r="AG2862"/>
      <c r="AH2862"/>
    </row>
    <row r="2863" spans="32:34" x14ac:dyDescent="0.25">
      <c r="AF2863"/>
      <c r="AG2863"/>
      <c r="AH2863"/>
    </row>
    <row r="2864" spans="32:34" x14ac:dyDescent="0.25">
      <c r="AF2864"/>
      <c r="AG2864"/>
      <c r="AH2864"/>
    </row>
    <row r="2865" spans="32:34" x14ac:dyDescent="0.25">
      <c r="AF2865"/>
      <c r="AG2865"/>
      <c r="AH2865"/>
    </row>
    <row r="2866" spans="32:34" x14ac:dyDescent="0.25">
      <c r="AF2866"/>
      <c r="AG2866"/>
      <c r="AH2866"/>
    </row>
    <row r="2867" spans="32:34" x14ac:dyDescent="0.25">
      <c r="AF2867"/>
      <c r="AG2867"/>
      <c r="AH2867"/>
    </row>
    <row r="2868" spans="32:34" x14ac:dyDescent="0.25">
      <c r="AF2868"/>
      <c r="AG2868"/>
      <c r="AH2868"/>
    </row>
    <row r="2869" spans="32:34" x14ac:dyDescent="0.25">
      <c r="AF2869"/>
      <c r="AG2869"/>
      <c r="AH2869"/>
    </row>
    <row r="2870" spans="32:34" x14ac:dyDescent="0.25">
      <c r="AF2870"/>
      <c r="AG2870"/>
      <c r="AH2870"/>
    </row>
    <row r="2871" spans="32:34" x14ac:dyDescent="0.25">
      <c r="AF2871"/>
      <c r="AG2871"/>
      <c r="AH2871"/>
    </row>
    <row r="2872" spans="32:34" x14ac:dyDescent="0.25">
      <c r="AF2872"/>
      <c r="AG2872"/>
      <c r="AH2872"/>
    </row>
    <row r="2873" spans="32:34" x14ac:dyDescent="0.25">
      <c r="AF2873"/>
      <c r="AG2873"/>
      <c r="AH2873"/>
    </row>
    <row r="2874" spans="32:34" x14ac:dyDescent="0.25">
      <c r="AF2874"/>
      <c r="AG2874"/>
      <c r="AH2874"/>
    </row>
    <row r="2875" spans="32:34" x14ac:dyDescent="0.25">
      <c r="AF2875"/>
      <c r="AG2875"/>
      <c r="AH2875"/>
    </row>
    <row r="2876" spans="32:34" x14ac:dyDescent="0.25">
      <c r="AF2876"/>
      <c r="AG2876"/>
      <c r="AH2876"/>
    </row>
    <row r="2877" spans="32:34" x14ac:dyDescent="0.25">
      <c r="AF2877"/>
      <c r="AG2877"/>
      <c r="AH2877"/>
    </row>
    <row r="2878" spans="32:34" x14ac:dyDescent="0.25">
      <c r="AF2878"/>
      <c r="AG2878"/>
      <c r="AH2878"/>
    </row>
    <row r="2879" spans="32:34" x14ac:dyDescent="0.25">
      <c r="AF2879"/>
      <c r="AG2879"/>
      <c r="AH2879"/>
    </row>
    <row r="2880" spans="32:34" x14ac:dyDescent="0.25">
      <c r="AF2880"/>
      <c r="AG2880"/>
      <c r="AH2880"/>
    </row>
    <row r="2881" spans="32:34" x14ac:dyDescent="0.25">
      <c r="AF2881"/>
      <c r="AG2881"/>
      <c r="AH2881"/>
    </row>
    <row r="2882" spans="32:34" x14ac:dyDescent="0.25">
      <c r="AF2882"/>
      <c r="AG2882"/>
      <c r="AH2882"/>
    </row>
    <row r="2883" spans="32:34" x14ac:dyDescent="0.25">
      <c r="AF2883"/>
      <c r="AG2883"/>
      <c r="AH2883"/>
    </row>
    <row r="2884" spans="32:34" x14ac:dyDescent="0.25">
      <c r="AF2884"/>
      <c r="AG2884"/>
      <c r="AH2884"/>
    </row>
    <row r="2885" spans="32:34" x14ac:dyDescent="0.25">
      <c r="AF2885"/>
      <c r="AG2885"/>
      <c r="AH2885"/>
    </row>
    <row r="2886" spans="32:34" x14ac:dyDescent="0.25">
      <c r="AF2886"/>
      <c r="AG2886"/>
      <c r="AH2886"/>
    </row>
    <row r="2887" spans="32:34" x14ac:dyDescent="0.25">
      <c r="AF2887"/>
      <c r="AG2887"/>
      <c r="AH2887"/>
    </row>
    <row r="2888" spans="32:34" x14ac:dyDescent="0.25">
      <c r="AF2888"/>
      <c r="AG2888"/>
      <c r="AH2888"/>
    </row>
    <row r="2889" spans="32:34" x14ac:dyDescent="0.25">
      <c r="AF2889"/>
      <c r="AG2889"/>
      <c r="AH2889"/>
    </row>
    <row r="2890" spans="32:34" x14ac:dyDescent="0.25">
      <c r="AF2890"/>
      <c r="AG2890"/>
      <c r="AH2890"/>
    </row>
    <row r="2891" spans="32:34" x14ac:dyDescent="0.25">
      <c r="AF2891"/>
      <c r="AG2891"/>
      <c r="AH2891"/>
    </row>
    <row r="2892" spans="32:34" x14ac:dyDescent="0.25">
      <c r="AF2892"/>
      <c r="AG2892"/>
      <c r="AH2892"/>
    </row>
    <row r="2893" spans="32:34" x14ac:dyDescent="0.25">
      <c r="AF2893"/>
      <c r="AG2893"/>
      <c r="AH2893"/>
    </row>
    <row r="2894" spans="32:34" x14ac:dyDescent="0.25">
      <c r="AF2894"/>
      <c r="AG2894"/>
      <c r="AH2894"/>
    </row>
    <row r="2895" spans="32:34" x14ac:dyDescent="0.25">
      <c r="AF2895"/>
      <c r="AG2895"/>
      <c r="AH2895"/>
    </row>
    <row r="2896" spans="32:34" x14ac:dyDescent="0.25">
      <c r="AF2896"/>
      <c r="AG2896"/>
      <c r="AH2896"/>
    </row>
    <row r="2897" spans="32:34" x14ac:dyDescent="0.25">
      <c r="AF2897"/>
      <c r="AG2897"/>
      <c r="AH2897"/>
    </row>
    <row r="2898" spans="32:34" x14ac:dyDescent="0.25">
      <c r="AF2898"/>
      <c r="AG2898"/>
      <c r="AH2898"/>
    </row>
    <row r="2899" spans="32:34" x14ac:dyDescent="0.25">
      <c r="AF2899"/>
      <c r="AG2899"/>
      <c r="AH2899"/>
    </row>
    <row r="2900" spans="32:34" x14ac:dyDescent="0.25">
      <c r="AF2900"/>
      <c r="AG2900"/>
      <c r="AH2900"/>
    </row>
    <row r="2901" spans="32:34" x14ac:dyDescent="0.25">
      <c r="AF2901"/>
      <c r="AG2901"/>
      <c r="AH2901"/>
    </row>
    <row r="2902" spans="32:34" x14ac:dyDescent="0.25">
      <c r="AF2902"/>
      <c r="AG2902"/>
      <c r="AH2902"/>
    </row>
    <row r="2903" spans="32:34" x14ac:dyDescent="0.25">
      <c r="AF2903"/>
      <c r="AG2903"/>
      <c r="AH2903"/>
    </row>
    <row r="2904" spans="32:34" x14ac:dyDescent="0.25">
      <c r="AF2904"/>
      <c r="AG2904"/>
      <c r="AH2904"/>
    </row>
    <row r="2905" spans="32:34" x14ac:dyDescent="0.25">
      <c r="AF2905"/>
      <c r="AG2905"/>
      <c r="AH2905"/>
    </row>
    <row r="2906" spans="32:34" x14ac:dyDescent="0.25">
      <c r="AF2906"/>
      <c r="AG2906"/>
      <c r="AH2906"/>
    </row>
    <row r="2907" spans="32:34" x14ac:dyDescent="0.25">
      <c r="AF2907"/>
      <c r="AG2907"/>
      <c r="AH2907"/>
    </row>
    <row r="2908" spans="32:34" x14ac:dyDescent="0.25">
      <c r="AF2908"/>
      <c r="AG2908"/>
      <c r="AH2908"/>
    </row>
    <row r="2909" spans="32:34" x14ac:dyDescent="0.25">
      <c r="AF2909"/>
      <c r="AG2909"/>
      <c r="AH2909"/>
    </row>
    <row r="2910" spans="32:34" x14ac:dyDescent="0.25">
      <c r="AF2910"/>
      <c r="AG2910"/>
      <c r="AH2910"/>
    </row>
    <row r="2911" spans="32:34" x14ac:dyDescent="0.25">
      <c r="AF2911"/>
      <c r="AG2911"/>
      <c r="AH2911"/>
    </row>
    <row r="2912" spans="32:34" x14ac:dyDescent="0.25">
      <c r="AF2912"/>
      <c r="AG2912"/>
      <c r="AH2912"/>
    </row>
    <row r="2913" spans="32:34" x14ac:dyDescent="0.25">
      <c r="AF2913"/>
      <c r="AG2913"/>
      <c r="AH2913"/>
    </row>
    <row r="2914" spans="32:34" x14ac:dyDescent="0.25">
      <c r="AF2914"/>
      <c r="AG2914"/>
      <c r="AH2914"/>
    </row>
    <row r="2915" spans="32:34" x14ac:dyDescent="0.25">
      <c r="AF2915"/>
      <c r="AG2915"/>
      <c r="AH2915"/>
    </row>
    <row r="2916" spans="32:34" x14ac:dyDescent="0.25">
      <c r="AF2916"/>
      <c r="AG2916"/>
      <c r="AH2916"/>
    </row>
    <row r="2917" spans="32:34" x14ac:dyDescent="0.25">
      <c r="AF2917"/>
      <c r="AG2917"/>
      <c r="AH2917"/>
    </row>
    <row r="2918" spans="32:34" x14ac:dyDescent="0.25">
      <c r="AF2918"/>
      <c r="AG2918"/>
      <c r="AH2918"/>
    </row>
    <row r="2919" spans="32:34" x14ac:dyDescent="0.25">
      <c r="AF2919"/>
      <c r="AG2919"/>
      <c r="AH2919"/>
    </row>
    <row r="2920" spans="32:34" x14ac:dyDescent="0.25">
      <c r="AF2920"/>
      <c r="AG2920"/>
      <c r="AH2920"/>
    </row>
    <row r="2921" spans="32:34" x14ac:dyDescent="0.25">
      <c r="AF2921"/>
      <c r="AG2921"/>
      <c r="AH2921"/>
    </row>
    <row r="2922" spans="32:34" x14ac:dyDescent="0.25">
      <c r="AF2922"/>
      <c r="AG2922"/>
      <c r="AH2922"/>
    </row>
    <row r="2923" spans="32:34" x14ac:dyDescent="0.25">
      <c r="AF2923"/>
      <c r="AG2923"/>
      <c r="AH2923"/>
    </row>
    <row r="2924" spans="32:34" x14ac:dyDescent="0.25">
      <c r="AF2924"/>
      <c r="AG2924"/>
      <c r="AH2924"/>
    </row>
    <row r="2925" spans="32:34" x14ac:dyDescent="0.25">
      <c r="AF2925"/>
      <c r="AG2925"/>
      <c r="AH2925"/>
    </row>
    <row r="2926" spans="32:34" x14ac:dyDescent="0.25">
      <c r="AF2926"/>
      <c r="AG2926"/>
      <c r="AH2926"/>
    </row>
    <row r="2927" spans="32:34" x14ac:dyDescent="0.25">
      <c r="AF2927"/>
      <c r="AG2927"/>
      <c r="AH2927"/>
    </row>
    <row r="2928" spans="32:34" x14ac:dyDescent="0.25">
      <c r="AF2928"/>
      <c r="AG2928"/>
      <c r="AH2928"/>
    </row>
    <row r="2929" spans="32:34" x14ac:dyDescent="0.25">
      <c r="AF2929"/>
      <c r="AG2929"/>
      <c r="AH2929"/>
    </row>
    <row r="2930" spans="32:34" x14ac:dyDescent="0.25">
      <c r="AF2930"/>
      <c r="AG2930"/>
      <c r="AH2930"/>
    </row>
    <row r="2931" spans="32:34" x14ac:dyDescent="0.25">
      <c r="AF2931"/>
      <c r="AG2931"/>
      <c r="AH2931"/>
    </row>
    <row r="2932" spans="32:34" x14ac:dyDescent="0.25">
      <c r="AF2932"/>
      <c r="AG2932"/>
      <c r="AH2932"/>
    </row>
    <row r="2933" spans="32:34" x14ac:dyDescent="0.25">
      <c r="AF2933"/>
      <c r="AG2933"/>
      <c r="AH2933"/>
    </row>
    <row r="2934" spans="32:34" x14ac:dyDescent="0.25">
      <c r="AF2934"/>
      <c r="AG2934"/>
      <c r="AH2934"/>
    </row>
    <row r="2935" spans="32:34" x14ac:dyDescent="0.25">
      <c r="AF2935"/>
      <c r="AG2935"/>
      <c r="AH2935"/>
    </row>
    <row r="2936" spans="32:34" x14ac:dyDescent="0.25">
      <c r="AF2936"/>
      <c r="AG2936"/>
      <c r="AH2936"/>
    </row>
    <row r="2937" spans="32:34" x14ac:dyDescent="0.25">
      <c r="AF2937"/>
      <c r="AG2937"/>
      <c r="AH2937"/>
    </row>
    <row r="2938" spans="32:34" x14ac:dyDescent="0.25">
      <c r="AF2938"/>
      <c r="AG2938"/>
      <c r="AH2938"/>
    </row>
    <row r="2939" spans="32:34" x14ac:dyDescent="0.25">
      <c r="AF2939"/>
      <c r="AG2939"/>
      <c r="AH2939"/>
    </row>
    <row r="2940" spans="32:34" x14ac:dyDescent="0.25">
      <c r="AF2940"/>
      <c r="AG2940"/>
      <c r="AH2940"/>
    </row>
    <row r="2941" spans="32:34" x14ac:dyDescent="0.25">
      <c r="AF2941"/>
      <c r="AG2941"/>
      <c r="AH2941"/>
    </row>
    <row r="2942" spans="32:34" x14ac:dyDescent="0.25">
      <c r="AF2942"/>
      <c r="AG2942"/>
      <c r="AH2942"/>
    </row>
    <row r="2943" spans="32:34" x14ac:dyDescent="0.25">
      <c r="AF2943"/>
      <c r="AG2943"/>
      <c r="AH2943"/>
    </row>
    <row r="2944" spans="32:34" x14ac:dyDescent="0.25">
      <c r="AF2944"/>
      <c r="AG2944"/>
      <c r="AH2944"/>
    </row>
    <row r="2945" spans="32:34" x14ac:dyDescent="0.25">
      <c r="AF2945"/>
      <c r="AG2945"/>
      <c r="AH2945"/>
    </row>
    <row r="2946" spans="32:34" x14ac:dyDescent="0.25">
      <c r="AF2946"/>
      <c r="AG2946"/>
      <c r="AH2946"/>
    </row>
    <row r="2947" spans="32:34" x14ac:dyDescent="0.25">
      <c r="AF2947"/>
      <c r="AG2947"/>
      <c r="AH2947"/>
    </row>
    <row r="2948" spans="32:34" x14ac:dyDescent="0.25">
      <c r="AF2948"/>
      <c r="AG2948"/>
      <c r="AH2948"/>
    </row>
    <row r="2949" spans="32:34" x14ac:dyDescent="0.25">
      <c r="AF2949"/>
      <c r="AG2949"/>
      <c r="AH2949"/>
    </row>
    <row r="2950" spans="32:34" x14ac:dyDescent="0.25">
      <c r="AF2950"/>
      <c r="AG2950"/>
      <c r="AH2950"/>
    </row>
    <row r="2951" spans="32:34" x14ac:dyDescent="0.25">
      <c r="AF2951"/>
      <c r="AG2951"/>
      <c r="AH2951"/>
    </row>
    <row r="2952" spans="32:34" x14ac:dyDescent="0.25">
      <c r="AF2952"/>
      <c r="AG2952"/>
      <c r="AH2952"/>
    </row>
    <row r="2953" spans="32:34" x14ac:dyDescent="0.25">
      <c r="AF2953"/>
      <c r="AG2953"/>
      <c r="AH2953"/>
    </row>
    <row r="2954" spans="32:34" x14ac:dyDescent="0.25">
      <c r="AF2954"/>
      <c r="AG2954"/>
      <c r="AH2954"/>
    </row>
    <row r="2955" spans="32:34" x14ac:dyDescent="0.25">
      <c r="AF2955"/>
      <c r="AG2955"/>
      <c r="AH2955"/>
    </row>
    <row r="2956" spans="32:34" x14ac:dyDescent="0.25">
      <c r="AF2956"/>
      <c r="AG2956"/>
      <c r="AH2956"/>
    </row>
    <row r="2957" spans="32:34" x14ac:dyDescent="0.25">
      <c r="AF2957"/>
      <c r="AG2957"/>
      <c r="AH2957"/>
    </row>
    <row r="2958" spans="32:34" x14ac:dyDescent="0.25">
      <c r="AF2958"/>
      <c r="AG2958"/>
      <c r="AH2958"/>
    </row>
    <row r="2959" spans="32:34" x14ac:dyDescent="0.25">
      <c r="AF2959"/>
      <c r="AG2959"/>
      <c r="AH2959"/>
    </row>
    <row r="2960" spans="32:34" x14ac:dyDescent="0.25">
      <c r="AF2960"/>
      <c r="AG2960"/>
      <c r="AH2960"/>
    </row>
    <row r="2961" spans="32:34" x14ac:dyDescent="0.25">
      <c r="AF2961"/>
      <c r="AG2961"/>
      <c r="AH2961"/>
    </row>
    <row r="2962" spans="32:34" x14ac:dyDescent="0.25">
      <c r="AF2962"/>
      <c r="AG2962"/>
      <c r="AH2962"/>
    </row>
    <row r="2963" spans="32:34" x14ac:dyDescent="0.25">
      <c r="AF2963"/>
      <c r="AG2963"/>
      <c r="AH2963"/>
    </row>
    <row r="2964" spans="32:34" x14ac:dyDescent="0.25">
      <c r="AF2964"/>
      <c r="AG2964"/>
      <c r="AH2964"/>
    </row>
    <row r="2965" spans="32:34" x14ac:dyDescent="0.25">
      <c r="AF2965"/>
      <c r="AG2965"/>
      <c r="AH2965"/>
    </row>
    <row r="2966" spans="32:34" x14ac:dyDescent="0.25">
      <c r="AF2966"/>
      <c r="AG2966"/>
      <c r="AH2966"/>
    </row>
    <row r="2967" spans="32:34" x14ac:dyDescent="0.25">
      <c r="AF2967"/>
      <c r="AG2967"/>
      <c r="AH2967"/>
    </row>
  </sheetData>
  <mergeCells count="2">
    <mergeCell ref="A1:C1"/>
    <mergeCell ref="AF1:AH1"/>
  </mergeCells>
  <pageMargins left="0.7" right="0.7" top="0.75" bottom="0.75" header="0.3" footer="0.3"/>
  <tableParts count="11">
    <tablePart r:id="rId1"/>
    <tablePart r:id="rId2"/>
    <tablePart r:id="rId3"/>
    <tablePart r:id="rId4"/>
    <tablePart r:id="rId5"/>
    <tablePart r:id="rId6"/>
    <tablePart r:id="rId7"/>
    <tablePart r:id="rId8"/>
    <tablePart r:id="rId9"/>
    <tablePart r:id="rId10"/>
    <tablePart r:id="rId1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71"/>
  <sheetViews>
    <sheetView zoomScale="70" zoomScaleNormal="70" zoomScalePageLayoutView="70" workbookViewId="0">
      <pane ySplit="1" topLeftCell="A489" activePane="bottomLeft" state="frozen"/>
      <selection activeCell="C2" sqref="C2"/>
      <selection pane="bottomLeft" activeCell="F501" sqref="F501"/>
    </sheetView>
  </sheetViews>
  <sheetFormatPr defaultColWidth="11.42578125" defaultRowHeight="15" x14ac:dyDescent="0.25"/>
  <cols>
    <col min="1" max="1" width="20.42578125" bestFit="1" customWidth="1"/>
    <col min="2" max="2" width="15.42578125" bestFit="1" customWidth="1"/>
    <col min="3" max="3" width="15.28515625" customWidth="1"/>
    <col min="4" max="4" width="20.42578125" customWidth="1"/>
    <col min="5" max="5" width="18.42578125" customWidth="1"/>
    <col min="6" max="6" width="16.28515625" customWidth="1"/>
    <col min="7" max="7" width="14.7109375" customWidth="1"/>
    <col min="8" max="8" width="31.7109375" customWidth="1"/>
    <col min="9" max="9" width="24.28515625" bestFit="1" customWidth="1"/>
    <col min="10" max="10" width="17.42578125" customWidth="1"/>
  </cols>
  <sheetData>
    <row r="1" spans="1:10" x14ac:dyDescent="0.25">
      <c r="A1" s="8" t="s">
        <v>129</v>
      </c>
      <c r="B1" s="8" t="s">
        <v>130</v>
      </c>
      <c r="D1" s="8" t="s">
        <v>131</v>
      </c>
      <c r="E1" s="8" t="s">
        <v>132</v>
      </c>
      <c r="F1" s="8" t="s">
        <v>133</v>
      </c>
      <c r="H1" s="8" t="s">
        <v>134</v>
      </c>
      <c r="I1" s="8" t="s">
        <v>135</v>
      </c>
      <c r="J1" s="8" t="s">
        <v>136</v>
      </c>
    </row>
    <row r="2" spans="1:10" x14ac:dyDescent="0.25">
      <c r="A2" s="4" t="s">
        <v>2197</v>
      </c>
      <c r="B2" s="4" t="s">
        <v>137</v>
      </c>
      <c r="D2" s="4" t="s">
        <v>2197</v>
      </c>
      <c r="E2" s="4" t="s">
        <v>138</v>
      </c>
      <c r="F2" s="4" t="s">
        <v>139</v>
      </c>
      <c r="H2" s="4" t="s">
        <v>140</v>
      </c>
      <c r="I2" s="4" t="s">
        <v>1236</v>
      </c>
      <c r="J2" s="4" t="s">
        <v>141</v>
      </c>
    </row>
    <row r="3" spans="1:10" x14ac:dyDescent="0.25">
      <c r="A3" s="5" t="s">
        <v>142</v>
      </c>
      <c r="B3" s="5" t="s">
        <v>143</v>
      </c>
      <c r="D3" s="5" t="s">
        <v>2197</v>
      </c>
      <c r="E3" s="5" t="s">
        <v>144</v>
      </c>
      <c r="F3" s="5" t="s">
        <v>145</v>
      </c>
      <c r="H3" s="5" t="s">
        <v>140</v>
      </c>
      <c r="I3" s="5" t="s">
        <v>1359</v>
      </c>
      <c r="J3" s="5" t="s">
        <v>146</v>
      </c>
    </row>
    <row r="4" spans="1:10" x14ac:dyDescent="0.25">
      <c r="A4" s="4" t="s">
        <v>16</v>
      </c>
      <c r="B4" s="4" t="s">
        <v>147</v>
      </c>
      <c r="D4" s="4" t="s">
        <v>2197</v>
      </c>
      <c r="E4" s="4" t="s">
        <v>148</v>
      </c>
      <c r="F4" s="4" t="s">
        <v>149</v>
      </c>
      <c r="H4" s="4" t="s">
        <v>140</v>
      </c>
      <c r="I4" s="4" t="s">
        <v>1473</v>
      </c>
      <c r="J4" s="4" t="s">
        <v>150</v>
      </c>
    </row>
    <row r="5" spans="1:10" x14ac:dyDescent="0.25">
      <c r="A5" s="5" t="s">
        <v>151</v>
      </c>
      <c r="B5" s="5" t="s">
        <v>152</v>
      </c>
      <c r="D5" s="5" t="s">
        <v>2197</v>
      </c>
      <c r="E5" s="5" t="s">
        <v>153</v>
      </c>
      <c r="F5" s="5" t="s">
        <v>154</v>
      </c>
      <c r="H5" s="5" t="s">
        <v>140</v>
      </c>
      <c r="I5" s="5" t="s">
        <v>1567</v>
      </c>
      <c r="J5" s="5" t="s">
        <v>155</v>
      </c>
    </row>
    <row r="6" spans="1:10" x14ac:dyDescent="0.25">
      <c r="A6" s="4" t="s">
        <v>156</v>
      </c>
      <c r="B6" s="4" t="s">
        <v>157</v>
      </c>
      <c r="D6" s="4" t="s">
        <v>2197</v>
      </c>
      <c r="E6" s="4" t="s">
        <v>158</v>
      </c>
      <c r="F6" s="4" t="s">
        <v>159</v>
      </c>
      <c r="H6" s="4" t="s">
        <v>160</v>
      </c>
      <c r="I6" s="4" t="s">
        <v>1374</v>
      </c>
      <c r="J6" s="4" t="s">
        <v>161</v>
      </c>
    </row>
    <row r="7" spans="1:10" x14ac:dyDescent="0.25">
      <c r="A7" s="5" t="s">
        <v>162</v>
      </c>
      <c r="B7" s="5" t="s">
        <v>163</v>
      </c>
      <c r="D7" s="5" t="s">
        <v>2197</v>
      </c>
      <c r="E7" s="5" t="s">
        <v>164</v>
      </c>
      <c r="F7" s="5" t="s">
        <v>165</v>
      </c>
      <c r="H7" s="5" t="s">
        <v>160</v>
      </c>
      <c r="I7" s="5" t="s">
        <v>1270</v>
      </c>
      <c r="J7" s="5" t="s">
        <v>166</v>
      </c>
    </row>
    <row r="8" spans="1:10" x14ac:dyDescent="0.25">
      <c r="A8" s="4" t="s">
        <v>167</v>
      </c>
      <c r="B8" s="4" t="s">
        <v>168</v>
      </c>
      <c r="D8" s="4" t="s">
        <v>2197</v>
      </c>
      <c r="E8" s="4" t="s">
        <v>169</v>
      </c>
      <c r="F8" s="4" t="s">
        <v>170</v>
      </c>
      <c r="H8" s="4" t="s">
        <v>160</v>
      </c>
      <c r="I8" s="4" t="s">
        <v>1280</v>
      </c>
      <c r="J8" s="4" t="s">
        <v>171</v>
      </c>
    </row>
    <row r="9" spans="1:10" x14ac:dyDescent="0.25">
      <c r="A9" s="5" t="s">
        <v>172</v>
      </c>
      <c r="B9" s="6" t="s">
        <v>173</v>
      </c>
      <c r="D9" s="5" t="s">
        <v>2197</v>
      </c>
      <c r="E9" s="6" t="s">
        <v>174</v>
      </c>
      <c r="F9" s="5" t="s">
        <v>175</v>
      </c>
      <c r="H9" s="5" t="s">
        <v>160</v>
      </c>
      <c r="I9" s="6" t="s">
        <v>1597</v>
      </c>
      <c r="J9" s="5" t="s">
        <v>176</v>
      </c>
    </row>
    <row r="10" spans="1:10" x14ac:dyDescent="0.25">
      <c r="A10" s="4" t="s">
        <v>19</v>
      </c>
      <c r="B10" s="4" t="s">
        <v>177</v>
      </c>
      <c r="D10" s="4" t="s">
        <v>2197</v>
      </c>
      <c r="E10" s="4" t="s">
        <v>178</v>
      </c>
      <c r="F10" s="4" t="s">
        <v>179</v>
      </c>
      <c r="H10" s="4" t="s">
        <v>160</v>
      </c>
      <c r="I10" s="4" t="s">
        <v>1538</v>
      </c>
      <c r="J10" s="4" t="s">
        <v>180</v>
      </c>
    </row>
    <row r="11" spans="1:10" x14ac:dyDescent="0.25">
      <c r="A11" s="5" t="s">
        <v>181</v>
      </c>
      <c r="B11" s="5" t="s">
        <v>182</v>
      </c>
      <c r="D11" s="5" t="s">
        <v>2197</v>
      </c>
      <c r="E11" s="5" t="s">
        <v>183</v>
      </c>
      <c r="F11" s="5" t="s">
        <v>184</v>
      </c>
      <c r="H11" s="5" t="s">
        <v>160</v>
      </c>
      <c r="I11" s="5" t="s">
        <v>1701</v>
      </c>
      <c r="J11" s="5" t="s">
        <v>185</v>
      </c>
    </row>
    <row r="12" spans="1:10" x14ac:dyDescent="0.25">
      <c r="A12" s="5"/>
      <c r="D12" s="4" t="s">
        <v>2197</v>
      </c>
      <c r="E12" s="4" t="s">
        <v>186</v>
      </c>
      <c r="F12" s="4" t="s">
        <v>187</v>
      </c>
      <c r="H12" s="4" t="s">
        <v>188</v>
      </c>
      <c r="I12" s="4" t="s">
        <v>1504</v>
      </c>
      <c r="J12" s="4" t="s">
        <v>189</v>
      </c>
    </row>
    <row r="13" spans="1:10" x14ac:dyDescent="0.25">
      <c r="D13" s="5" t="s">
        <v>2197</v>
      </c>
      <c r="E13" s="5" t="s">
        <v>190</v>
      </c>
      <c r="F13" s="5" t="s">
        <v>191</v>
      </c>
      <c r="H13" s="5" t="s">
        <v>188</v>
      </c>
      <c r="I13" s="5" t="s">
        <v>1444</v>
      </c>
      <c r="J13" s="5" t="s">
        <v>192</v>
      </c>
    </row>
    <row r="14" spans="1:10" x14ac:dyDescent="0.25">
      <c r="D14" s="4" t="s">
        <v>2197</v>
      </c>
      <c r="E14" s="4" t="s">
        <v>193</v>
      </c>
      <c r="F14" s="4" t="s">
        <v>194</v>
      </c>
      <c r="H14" s="4" t="s">
        <v>188</v>
      </c>
      <c r="I14" s="4" t="s">
        <v>1248</v>
      </c>
      <c r="J14" s="4" t="s">
        <v>195</v>
      </c>
    </row>
    <row r="15" spans="1:10" x14ac:dyDescent="0.25">
      <c r="D15" s="5" t="s">
        <v>2197</v>
      </c>
      <c r="E15" s="5" t="s">
        <v>196</v>
      </c>
      <c r="F15" s="5" t="s">
        <v>197</v>
      </c>
      <c r="H15" s="5" t="s">
        <v>198</v>
      </c>
      <c r="I15" s="5" t="s">
        <v>1596</v>
      </c>
      <c r="J15" s="5" t="s">
        <v>199</v>
      </c>
    </row>
    <row r="16" spans="1:10" x14ac:dyDescent="0.25">
      <c r="D16" s="4" t="s">
        <v>2197</v>
      </c>
      <c r="E16" s="4" t="s">
        <v>200</v>
      </c>
      <c r="F16" s="4" t="s">
        <v>201</v>
      </c>
      <c r="H16" s="4" t="s">
        <v>198</v>
      </c>
      <c r="I16" s="4" t="s">
        <v>1519</v>
      </c>
      <c r="J16" s="4" t="s">
        <v>202</v>
      </c>
    </row>
    <row r="17" spans="4:10" x14ac:dyDescent="0.25">
      <c r="D17" s="5" t="s">
        <v>142</v>
      </c>
      <c r="E17" s="5" t="s">
        <v>203</v>
      </c>
      <c r="F17" s="5" t="s">
        <v>204</v>
      </c>
      <c r="H17" s="5" t="s">
        <v>198</v>
      </c>
      <c r="I17" s="5" t="s">
        <v>1323</v>
      </c>
      <c r="J17" s="5" t="s">
        <v>205</v>
      </c>
    </row>
    <row r="18" spans="4:10" x14ac:dyDescent="0.25">
      <c r="D18" s="4" t="s">
        <v>142</v>
      </c>
      <c r="E18" s="4" t="s">
        <v>206</v>
      </c>
      <c r="F18" s="4" t="s">
        <v>207</v>
      </c>
      <c r="H18" s="4" t="s">
        <v>198</v>
      </c>
      <c r="I18" s="4" t="s">
        <v>1216</v>
      </c>
      <c r="J18" s="4" t="s">
        <v>208</v>
      </c>
    </row>
    <row r="19" spans="4:10" x14ac:dyDescent="0.25">
      <c r="D19" s="5" t="s">
        <v>142</v>
      </c>
      <c r="E19" s="6" t="s">
        <v>209</v>
      </c>
      <c r="F19" s="5" t="s">
        <v>210</v>
      </c>
      <c r="H19" s="5" t="s">
        <v>198</v>
      </c>
      <c r="I19" s="6" t="s">
        <v>1454</v>
      </c>
      <c r="J19" s="5" t="s">
        <v>211</v>
      </c>
    </row>
    <row r="20" spans="4:10" x14ac:dyDescent="0.25">
      <c r="D20" s="4" t="s">
        <v>142</v>
      </c>
      <c r="E20" s="4" t="s">
        <v>212</v>
      </c>
      <c r="F20" s="4" t="s">
        <v>213</v>
      </c>
      <c r="H20" s="4" t="s">
        <v>198</v>
      </c>
      <c r="I20" s="4" t="s">
        <v>1209</v>
      </c>
      <c r="J20" s="4" t="s">
        <v>214</v>
      </c>
    </row>
    <row r="21" spans="4:10" x14ac:dyDescent="0.25">
      <c r="D21" s="5" t="s">
        <v>142</v>
      </c>
      <c r="E21" s="5" t="s">
        <v>215</v>
      </c>
      <c r="F21" s="5" t="s">
        <v>216</v>
      </c>
      <c r="H21" s="5" t="s">
        <v>217</v>
      </c>
      <c r="I21" s="5" t="s">
        <v>1388</v>
      </c>
      <c r="J21" s="5" t="s">
        <v>218</v>
      </c>
    </row>
    <row r="22" spans="4:10" x14ac:dyDescent="0.25">
      <c r="D22" s="4" t="s">
        <v>142</v>
      </c>
      <c r="E22" s="4" t="s">
        <v>219</v>
      </c>
      <c r="F22" s="4" t="s">
        <v>220</v>
      </c>
      <c r="H22" s="4" t="s">
        <v>217</v>
      </c>
      <c r="I22" s="4" t="s">
        <v>1261</v>
      </c>
      <c r="J22" s="4" t="s">
        <v>221</v>
      </c>
    </row>
    <row r="23" spans="4:10" x14ac:dyDescent="0.25">
      <c r="D23" s="5" t="s">
        <v>142</v>
      </c>
      <c r="E23" s="5" t="s">
        <v>222</v>
      </c>
      <c r="F23" s="5" t="s">
        <v>223</v>
      </c>
      <c r="H23" s="5" t="s">
        <v>224</v>
      </c>
      <c r="I23" s="5" t="s">
        <v>1241</v>
      </c>
      <c r="J23" s="5" t="s">
        <v>225</v>
      </c>
    </row>
    <row r="24" spans="4:10" x14ac:dyDescent="0.25">
      <c r="D24" s="4" t="s">
        <v>142</v>
      </c>
      <c r="E24" s="4" t="s">
        <v>226</v>
      </c>
      <c r="F24" s="4" t="s">
        <v>227</v>
      </c>
      <c r="H24" s="4" t="s">
        <v>224</v>
      </c>
      <c r="I24" s="4" t="s">
        <v>1677</v>
      </c>
      <c r="J24" s="4" t="s">
        <v>228</v>
      </c>
    </row>
    <row r="25" spans="4:10" x14ac:dyDescent="0.25">
      <c r="D25" s="5" t="s">
        <v>142</v>
      </c>
      <c r="E25" s="5" t="s">
        <v>229</v>
      </c>
      <c r="F25" s="5" t="s">
        <v>230</v>
      </c>
      <c r="H25" s="5" t="s">
        <v>224</v>
      </c>
      <c r="I25" s="5" t="s">
        <v>1729</v>
      </c>
      <c r="J25" s="5" t="s">
        <v>231</v>
      </c>
    </row>
    <row r="26" spans="4:10" x14ac:dyDescent="0.25">
      <c r="D26" s="4" t="s">
        <v>142</v>
      </c>
      <c r="E26" s="4" t="s">
        <v>232</v>
      </c>
      <c r="F26" s="4" t="s">
        <v>233</v>
      </c>
      <c r="H26" s="4" t="s">
        <v>234</v>
      </c>
      <c r="I26" s="4" t="s">
        <v>1399</v>
      </c>
      <c r="J26" s="4" t="s">
        <v>235</v>
      </c>
    </row>
    <row r="27" spans="4:10" x14ac:dyDescent="0.25">
      <c r="D27" s="5" t="s">
        <v>142</v>
      </c>
      <c r="E27" s="5" t="s">
        <v>236</v>
      </c>
      <c r="F27" s="5" t="s">
        <v>237</v>
      </c>
      <c r="H27" s="5" t="s">
        <v>234</v>
      </c>
      <c r="I27" s="5" t="s">
        <v>1237</v>
      </c>
      <c r="J27" s="5" t="s">
        <v>238</v>
      </c>
    </row>
    <row r="28" spans="4:10" x14ac:dyDescent="0.25">
      <c r="D28" s="4" t="s">
        <v>142</v>
      </c>
      <c r="E28" s="4" t="s">
        <v>239</v>
      </c>
      <c r="F28" s="4" t="s">
        <v>240</v>
      </c>
      <c r="H28" s="4" t="s">
        <v>234</v>
      </c>
      <c r="I28" s="4" t="s">
        <v>1477</v>
      </c>
      <c r="J28" s="4" t="s">
        <v>241</v>
      </c>
    </row>
    <row r="29" spans="4:10" x14ac:dyDescent="0.25">
      <c r="D29" s="5" t="s">
        <v>16</v>
      </c>
      <c r="E29" s="6" t="s">
        <v>140</v>
      </c>
      <c r="F29" s="5" t="s">
        <v>242</v>
      </c>
      <c r="H29" s="5" t="s">
        <v>234</v>
      </c>
      <c r="I29" s="6" t="s">
        <v>1569</v>
      </c>
      <c r="J29" s="5" t="s">
        <v>243</v>
      </c>
    </row>
    <row r="30" spans="4:10" x14ac:dyDescent="0.25">
      <c r="D30" s="4" t="s">
        <v>16</v>
      </c>
      <c r="E30" s="4" t="s">
        <v>234</v>
      </c>
      <c r="F30" s="4" t="s">
        <v>244</v>
      </c>
      <c r="H30" s="4" t="s">
        <v>138</v>
      </c>
      <c r="I30" s="4" t="s">
        <v>1309</v>
      </c>
      <c r="J30" s="4" t="s">
        <v>245</v>
      </c>
    </row>
    <row r="31" spans="4:10" x14ac:dyDescent="0.25">
      <c r="D31" s="5" t="s">
        <v>16</v>
      </c>
      <c r="E31" s="5" t="s">
        <v>246</v>
      </c>
      <c r="F31" s="5" t="s">
        <v>247</v>
      </c>
      <c r="H31" s="5" t="s">
        <v>138</v>
      </c>
      <c r="I31" s="5" t="s">
        <v>1465</v>
      </c>
      <c r="J31" s="5" t="s">
        <v>248</v>
      </c>
    </row>
    <row r="32" spans="4:10" x14ac:dyDescent="0.25">
      <c r="D32" s="4" t="s">
        <v>16</v>
      </c>
      <c r="E32" s="4" t="s">
        <v>249</v>
      </c>
      <c r="F32" s="4" t="s">
        <v>250</v>
      </c>
      <c r="H32" s="4" t="s">
        <v>251</v>
      </c>
      <c r="I32" s="4" t="s">
        <v>1384</v>
      </c>
      <c r="J32" s="4" t="s">
        <v>252</v>
      </c>
    </row>
    <row r="33" spans="4:10" x14ac:dyDescent="0.25">
      <c r="D33" s="5" t="s">
        <v>16</v>
      </c>
      <c r="E33" s="5" t="s">
        <v>253</v>
      </c>
      <c r="F33" s="5" t="s">
        <v>254</v>
      </c>
      <c r="H33" s="5" t="s">
        <v>251</v>
      </c>
      <c r="I33" s="5" t="s">
        <v>1495</v>
      </c>
      <c r="J33" s="5" t="s">
        <v>255</v>
      </c>
    </row>
    <row r="34" spans="4:10" x14ac:dyDescent="0.25">
      <c r="D34" s="4" t="s">
        <v>16</v>
      </c>
      <c r="E34" s="4" t="s">
        <v>256</v>
      </c>
      <c r="F34" s="4" t="s">
        <v>257</v>
      </c>
      <c r="H34" s="4" t="s">
        <v>251</v>
      </c>
      <c r="I34" s="4" t="s">
        <v>1589</v>
      </c>
      <c r="J34" s="4" t="s">
        <v>258</v>
      </c>
    </row>
    <row r="35" spans="4:10" x14ac:dyDescent="0.25">
      <c r="D35" s="5" t="s">
        <v>16</v>
      </c>
      <c r="E35" s="5" t="s">
        <v>259</v>
      </c>
      <c r="F35" s="5" t="s">
        <v>260</v>
      </c>
      <c r="H35" s="5" t="s">
        <v>251</v>
      </c>
      <c r="I35" s="5" t="s">
        <v>1754</v>
      </c>
      <c r="J35" s="5" t="s">
        <v>261</v>
      </c>
    </row>
    <row r="36" spans="4:10" x14ac:dyDescent="0.25">
      <c r="D36" s="4" t="s">
        <v>16</v>
      </c>
      <c r="E36" s="4" t="s">
        <v>17</v>
      </c>
      <c r="F36" s="4" t="s">
        <v>262</v>
      </c>
      <c r="H36" s="4" t="s">
        <v>251</v>
      </c>
      <c r="I36" s="4" t="s">
        <v>1212</v>
      </c>
      <c r="J36" s="4" t="s">
        <v>263</v>
      </c>
    </row>
    <row r="37" spans="4:10" x14ac:dyDescent="0.25">
      <c r="D37" s="5" t="s">
        <v>16</v>
      </c>
      <c r="E37" s="5" t="s">
        <v>264</v>
      </c>
      <c r="F37" s="5" t="s">
        <v>265</v>
      </c>
      <c r="H37" s="5" t="s">
        <v>251</v>
      </c>
      <c r="I37" s="5" t="s">
        <v>1219</v>
      </c>
      <c r="J37" s="5" t="s">
        <v>266</v>
      </c>
    </row>
    <row r="38" spans="4:10" x14ac:dyDescent="0.25">
      <c r="D38" s="4" t="s">
        <v>16</v>
      </c>
      <c r="E38" s="4" t="s">
        <v>267</v>
      </c>
      <c r="F38" s="4" t="s">
        <v>268</v>
      </c>
      <c r="H38" s="4" t="s">
        <v>251</v>
      </c>
      <c r="I38" s="4" t="s">
        <v>1207</v>
      </c>
      <c r="J38" s="4" t="s">
        <v>269</v>
      </c>
    </row>
    <row r="39" spans="4:10" x14ac:dyDescent="0.25">
      <c r="D39" s="5" t="s">
        <v>16</v>
      </c>
      <c r="E39" s="6" t="s">
        <v>270</v>
      </c>
      <c r="F39" s="5" t="s">
        <v>271</v>
      </c>
      <c r="H39" s="5" t="s">
        <v>251</v>
      </c>
      <c r="I39" s="6" t="s">
        <v>1680</v>
      </c>
      <c r="J39" s="5" t="s">
        <v>272</v>
      </c>
    </row>
    <row r="40" spans="4:10" x14ac:dyDescent="0.25">
      <c r="D40" s="4" t="s">
        <v>16</v>
      </c>
      <c r="E40" s="4" t="s">
        <v>273</v>
      </c>
      <c r="F40" s="4" t="s">
        <v>274</v>
      </c>
      <c r="H40" s="4" t="s">
        <v>251</v>
      </c>
      <c r="I40" s="4" t="s">
        <v>1315</v>
      </c>
      <c r="J40" s="4" t="s">
        <v>275</v>
      </c>
    </row>
    <row r="41" spans="4:10" x14ac:dyDescent="0.25">
      <c r="D41" s="5" t="s">
        <v>151</v>
      </c>
      <c r="E41" s="5" t="s">
        <v>224</v>
      </c>
      <c r="F41" s="5" t="s">
        <v>276</v>
      </c>
      <c r="H41" s="5" t="s">
        <v>251</v>
      </c>
      <c r="I41" s="5" t="s">
        <v>1656</v>
      </c>
      <c r="J41" s="5" t="s">
        <v>277</v>
      </c>
    </row>
    <row r="42" spans="4:10" x14ac:dyDescent="0.25">
      <c r="D42" s="4" t="s">
        <v>151</v>
      </c>
      <c r="E42" s="4" t="s">
        <v>278</v>
      </c>
      <c r="F42" s="4" t="s">
        <v>279</v>
      </c>
      <c r="H42" s="4" t="s">
        <v>280</v>
      </c>
      <c r="I42" s="4" t="s">
        <v>1263</v>
      </c>
      <c r="J42" s="4" t="s">
        <v>281</v>
      </c>
    </row>
    <row r="43" spans="4:10" x14ac:dyDescent="0.25">
      <c r="D43" s="5" t="s">
        <v>151</v>
      </c>
      <c r="E43" s="5" t="s">
        <v>282</v>
      </c>
      <c r="F43" s="5" t="s">
        <v>283</v>
      </c>
      <c r="H43" s="5" t="s">
        <v>280</v>
      </c>
      <c r="I43" s="5" t="s">
        <v>1639</v>
      </c>
      <c r="J43" s="5" t="s">
        <v>284</v>
      </c>
    </row>
    <row r="44" spans="4:10" x14ac:dyDescent="0.25">
      <c r="D44" s="4" t="s">
        <v>151</v>
      </c>
      <c r="E44" s="4" t="s">
        <v>285</v>
      </c>
      <c r="F44" s="4" t="s">
        <v>286</v>
      </c>
      <c r="H44" s="4" t="s">
        <v>280</v>
      </c>
      <c r="I44" s="4" t="s">
        <v>1674</v>
      </c>
      <c r="J44" s="4" t="s">
        <v>287</v>
      </c>
    </row>
    <row r="45" spans="4:10" x14ac:dyDescent="0.25">
      <c r="D45" s="5" t="s">
        <v>151</v>
      </c>
      <c r="E45" s="5" t="s">
        <v>288</v>
      </c>
      <c r="F45" s="5" t="s">
        <v>289</v>
      </c>
      <c r="H45" s="5" t="s">
        <v>280</v>
      </c>
      <c r="I45" s="5" t="s">
        <v>1413</v>
      </c>
      <c r="J45" s="5" t="s">
        <v>290</v>
      </c>
    </row>
    <row r="46" spans="4:10" x14ac:dyDescent="0.25">
      <c r="D46" s="4" t="s">
        <v>151</v>
      </c>
      <c r="E46" s="4" t="s">
        <v>291</v>
      </c>
      <c r="F46" s="4" t="s">
        <v>292</v>
      </c>
      <c r="H46" s="4" t="s">
        <v>280</v>
      </c>
      <c r="I46" s="4" t="s">
        <v>1715</v>
      </c>
      <c r="J46" s="4" t="s">
        <v>293</v>
      </c>
    </row>
    <row r="47" spans="4:10" x14ac:dyDescent="0.25">
      <c r="D47" s="5" t="s">
        <v>151</v>
      </c>
      <c r="E47" s="5" t="s">
        <v>294</v>
      </c>
      <c r="F47" s="5" t="s">
        <v>295</v>
      </c>
      <c r="H47" s="5" t="s">
        <v>280</v>
      </c>
      <c r="I47" s="5" t="s">
        <v>1744</v>
      </c>
      <c r="J47" s="5" t="s">
        <v>296</v>
      </c>
    </row>
    <row r="48" spans="4:10" x14ac:dyDescent="0.25">
      <c r="D48" s="4" t="s">
        <v>151</v>
      </c>
      <c r="E48" s="4" t="s">
        <v>297</v>
      </c>
      <c r="F48" s="4" t="s">
        <v>298</v>
      </c>
      <c r="H48" s="4" t="s">
        <v>278</v>
      </c>
      <c r="I48" s="4" t="s">
        <v>1485</v>
      </c>
      <c r="J48" s="4" t="s">
        <v>299</v>
      </c>
    </row>
    <row r="49" spans="4:10" x14ac:dyDescent="0.25">
      <c r="D49" s="5" t="s">
        <v>151</v>
      </c>
      <c r="E49" s="6" t="s">
        <v>300</v>
      </c>
      <c r="F49" s="5" t="s">
        <v>301</v>
      </c>
      <c r="H49" s="5" t="s">
        <v>278</v>
      </c>
      <c r="I49" s="6" t="s">
        <v>1239</v>
      </c>
      <c r="J49" s="5" t="s">
        <v>302</v>
      </c>
    </row>
    <row r="50" spans="4:10" x14ac:dyDescent="0.25">
      <c r="D50" s="4" t="s">
        <v>151</v>
      </c>
      <c r="E50" s="4" t="s">
        <v>303</v>
      </c>
      <c r="F50" s="4" t="s">
        <v>304</v>
      </c>
      <c r="H50" s="4" t="s">
        <v>278</v>
      </c>
      <c r="I50" s="4" t="s">
        <v>1372</v>
      </c>
      <c r="J50" s="4" t="s">
        <v>305</v>
      </c>
    </row>
    <row r="51" spans="4:10" x14ac:dyDescent="0.25">
      <c r="D51" s="5" t="s">
        <v>151</v>
      </c>
      <c r="E51" s="5" t="s">
        <v>306</v>
      </c>
      <c r="F51" s="5" t="s">
        <v>307</v>
      </c>
      <c r="H51" s="5" t="s">
        <v>308</v>
      </c>
      <c r="I51" s="5" t="s">
        <v>1368</v>
      </c>
      <c r="J51" s="5" t="s">
        <v>309</v>
      </c>
    </row>
    <row r="52" spans="4:10" x14ac:dyDescent="0.25">
      <c r="D52" s="4" t="s">
        <v>156</v>
      </c>
      <c r="E52" s="4" t="s">
        <v>160</v>
      </c>
      <c r="F52" s="4" t="s">
        <v>310</v>
      </c>
      <c r="H52" s="4" t="s">
        <v>308</v>
      </c>
      <c r="I52" s="4" t="s">
        <v>1482</v>
      </c>
      <c r="J52" s="4" t="s">
        <v>311</v>
      </c>
    </row>
    <row r="53" spans="4:10" x14ac:dyDescent="0.25">
      <c r="D53" s="5" t="s">
        <v>156</v>
      </c>
      <c r="E53" s="5" t="s">
        <v>312</v>
      </c>
      <c r="F53" s="5" t="s">
        <v>313</v>
      </c>
      <c r="H53" s="5" t="s">
        <v>308</v>
      </c>
      <c r="I53" s="5" t="s">
        <v>1311</v>
      </c>
      <c r="J53" s="5" t="s">
        <v>314</v>
      </c>
    </row>
    <row r="54" spans="4:10" x14ac:dyDescent="0.25">
      <c r="D54" s="4" t="s">
        <v>156</v>
      </c>
      <c r="E54" s="4" t="s">
        <v>315</v>
      </c>
      <c r="F54" s="4" t="s">
        <v>316</v>
      </c>
      <c r="H54" s="4" t="s">
        <v>312</v>
      </c>
      <c r="I54" s="4" t="s">
        <v>1628</v>
      </c>
      <c r="J54" s="4" t="s">
        <v>317</v>
      </c>
    </row>
    <row r="55" spans="4:10" x14ac:dyDescent="0.25">
      <c r="D55" s="5" t="s">
        <v>156</v>
      </c>
      <c r="E55" s="5" t="s">
        <v>318</v>
      </c>
      <c r="F55" s="5" t="s">
        <v>319</v>
      </c>
      <c r="H55" s="5" t="s">
        <v>312</v>
      </c>
      <c r="I55" s="5" t="s">
        <v>1580</v>
      </c>
      <c r="J55" s="5" t="s">
        <v>320</v>
      </c>
    </row>
    <row r="56" spans="4:10" x14ac:dyDescent="0.25">
      <c r="D56" s="4" t="s">
        <v>156</v>
      </c>
      <c r="E56" s="4" t="s">
        <v>321</v>
      </c>
      <c r="F56" s="4" t="s">
        <v>322</v>
      </c>
      <c r="H56" s="4" t="s">
        <v>312</v>
      </c>
      <c r="I56" s="4" t="s">
        <v>1692</v>
      </c>
      <c r="J56" s="4" t="s">
        <v>323</v>
      </c>
    </row>
    <row r="57" spans="4:10" x14ac:dyDescent="0.25">
      <c r="D57" s="5" t="s">
        <v>156</v>
      </c>
      <c r="E57" s="5" t="s">
        <v>324</v>
      </c>
      <c r="F57" s="5" t="s">
        <v>325</v>
      </c>
      <c r="H57" s="5" t="s">
        <v>326</v>
      </c>
      <c r="I57" s="5" t="s">
        <v>1275</v>
      </c>
      <c r="J57" s="5" t="s">
        <v>327</v>
      </c>
    </row>
    <row r="58" spans="4:10" x14ac:dyDescent="0.25">
      <c r="D58" s="4" t="s">
        <v>156</v>
      </c>
      <c r="E58" s="4" t="s">
        <v>328</v>
      </c>
      <c r="F58" s="4" t="s">
        <v>329</v>
      </c>
      <c r="H58" s="4" t="s">
        <v>326</v>
      </c>
      <c r="I58" s="4" t="s">
        <v>1415</v>
      </c>
      <c r="J58" s="4" t="s">
        <v>330</v>
      </c>
    </row>
    <row r="59" spans="4:10" x14ac:dyDescent="0.25">
      <c r="D59" s="5" t="s">
        <v>156</v>
      </c>
      <c r="E59" s="6" t="s">
        <v>331</v>
      </c>
      <c r="F59" s="5" t="s">
        <v>332</v>
      </c>
      <c r="H59" s="5" t="s">
        <v>326</v>
      </c>
      <c r="I59" s="6" t="s">
        <v>1588</v>
      </c>
      <c r="J59" s="5" t="s">
        <v>333</v>
      </c>
    </row>
    <row r="60" spans="4:10" x14ac:dyDescent="0.25">
      <c r="D60" s="4" t="s">
        <v>156</v>
      </c>
      <c r="E60" s="4" t="s">
        <v>334</v>
      </c>
      <c r="F60" s="4" t="s">
        <v>335</v>
      </c>
      <c r="H60" s="4" t="s">
        <v>326</v>
      </c>
      <c r="I60" s="4" t="s">
        <v>1547</v>
      </c>
      <c r="J60" s="4" t="s">
        <v>336</v>
      </c>
    </row>
    <row r="61" spans="4:10" x14ac:dyDescent="0.25">
      <c r="D61" s="5" t="s">
        <v>156</v>
      </c>
      <c r="E61" s="5" t="s">
        <v>337</v>
      </c>
      <c r="F61" s="5" t="s">
        <v>338</v>
      </c>
      <c r="H61" s="5" t="s">
        <v>339</v>
      </c>
      <c r="I61" s="5" t="s">
        <v>1749</v>
      </c>
      <c r="J61" s="5" t="s">
        <v>341</v>
      </c>
    </row>
    <row r="62" spans="4:10" x14ac:dyDescent="0.25">
      <c r="D62" s="4" t="s">
        <v>156</v>
      </c>
      <c r="E62" s="4" t="s">
        <v>342</v>
      </c>
      <c r="F62" s="4" t="s">
        <v>343</v>
      </c>
      <c r="H62" s="4" t="s">
        <v>339</v>
      </c>
      <c r="I62" s="4" t="s">
        <v>1669</v>
      </c>
      <c r="J62" s="4" t="s">
        <v>345</v>
      </c>
    </row>
    <row r="63" spans="4:10" x14ac:dyDescent="0.25">
      <c r="D63" s="5" t="s">
        <v>156</v>
      </c>
      <c r="E63" s="5" t="s">
        <v>346</v>
      </c>
      <c r="F63" s="5" t="s">
        <v>347</v>
      </c>
      <c r="H63" s="5" t="s">
        <v>339</v>
      </c>
      <c r="I63" s="5" t="s">
        <v>1629</v>
      </c>
      <c r="J63" s="5" t="s">
        <v>349</v>
      </c>
    </row>
    <row r="64" spans="4:10" x14ac:dyDescent="0.25">
      <c r="D64" s="4" t="s">
        <v>156</v>
      </c>
      <c r="E64" s="4" t="s">
        <v>350</v>
      </c>
      <c r="F64" s="4" t="s">
        <v>351</v>
      </c>
      <c r="H64" s="4" t="s">
        <v>339</v>
      </c>
      <c r="I64" s="4" t="s">
        <v>1710</v>
      </c>
      <c r="J64" s="4" t="s">
        <v>353</v>
      </c>
    </row>
    <row r="65" spans="4:10" x14ac:dyDescent="0.25">
      <c r="D65" s="5" t="s">
        <v>156</v>
      </c>
      <c r="E65" s="5" t="s">
        <v>354</v>
      </c>
      <c r="F65" s="5" t="s">
        <v>355</v>
      </c>
      <c r="H65" s="5" t="s">
        <v>339</v>
      </c>
      <c r="I65" s="5" t="s">
        <v>1267</v>
      </c>
      <c r="J65" s="5" t="s">
        <v>357</v>
      </c>
    </row>
    <row r="66" spans="4:10" x14ac:dyDescent="0.25">
      <c r="D66" s="4" t="s">
        <v>156</v>
      </c>
      <c r="E66" s="4" t="s">
        <v>358</v>
      </c>
      <c r="F66" s="4" t="s">
        <v>359</v>
      </c>
      <c r="H66" s="4" t="s">
        <v>339</v>
      </c>
      <c r="I66" s="4" t="s">
        <v>1598</v>
      </c>
      <c r="J66" s="4" t="s">
        <v>361</v>
      </c>
    </row>
    <row r="67" spans="4:10" x14ac:dyDescent="0.25">
      <c r="D67" s="5" t="s">
        <v>156</v>
      </c>
      <c r="E67" s="5" t="s">
        <v>362</v>
      </c>
      <c r="F67" s="5" t="s">
        <v>363</v>
      </c>
      <c r="H67" s="5" t="s">
        <v>339</v>
      </c>
      <c r="I67" s="5" t="s">
        <v>1528</v>
      </c>
      <c r="J67" s="5" t="s">
        <v>365</v>
      </c>
    </row>
    <row r="68" spans="4:10" x14ac:dyDescent="0.25">
      <c r="D68" s="4" t="s">
        <v>156</v>
      </c>
      <c r="E68" s="4" t="s">
        <v>366</v>
      </c>
      <c r="F68" s="4" t="s">
        <v>367</v>
      </c>
      <c r="H68" s="4" t="s">
        <v>339</v>
      </c>
      <c r="I68" s="4" t="s">
        <v>1745</v>
      </c>
      <c r="J68" s="4" t="s">
        <v>369</v>
      </c>
    </row>
    <row r="69" spans="4:10" x14ac:dyDescent="0.25">
      <c r="D69" s="5" t="s">
        <v>156</v>
      </c>
      <c r="E69" s="6" t="s">
        <v>370</v>
      </c>
      <c r="F69" s="5" t="s">
        <v>371</v>
      </c>
      <c r="H69" s="5" t="s">
        <v>339</v>
      </c>
      <c r="I69" s="6" t="s">
        <v>1470</v>
      </c>
      <c r="J69" s="5" t="s">
        <v>373</v>
      </c>
    </row>
    <row r="70" spans="4:10" x14ac:dyDescent="0.25">
      <c r="D70" s="4" t="s">
        <v>156</v>
      </c>
      <c r="E70" s="4" t="s">
        <v>374</v>
      </c>
      <c r="F70" s="4" t="s">
        <v>375</v>
      </c>
      <c r="H70" s="4" t="s">
        <v>282</v>
      </c>
      <c r="I70" s="4" t="s">
        <v>1514</v>
      </c>
      <c r="J70" s="4" t="s">
        <v>376</v>
      </c>
    </row>
    <row r="71" spans="4:10" x14ac:dyDescent="0.25">
      <c r="D71" s="5" t="s">
        <v>162</v>
      </c>
      <c r="E71" s="5" t="s">
        <v>377</v>
      </c>
      <c r="F71" s="5" t="s">
        <v>378</v>
      </c>
      <c r="H71" s="5" t="s">
        <v>282</v>
      </c>
      <c r="I71" s="5" t="s">
        <v>1295</v>
      </c>
      <c r="J71" s="5" t="s">
        <v>379</v>
      </c>
    </row>
    <row r="72" spans="4:10" x14ac:dyDescent="0.25">
      <c r="D72" s="4" t="s">
        <v>162</v>
      </c>
      <c r="E72" s="4" t="s">
        <v>380</v>
      </c>
      <c r="F72" s="4" t="s">
        <v>381</v>
      </c>
      <c r="H72" s="4" t="s">
        <v>282</v>
      </c>
      <c r="I72" s="4" t="s">
        <v>1566</v>
      </c>
      <c r="J72" s="4" t="s">
        <v>382</v>
      </c>
    </row>
    <row r="73" spans="4:10" x14ac:dyDescent="0.25">
      <c r="D73" s="5" t="s">
        <v>162</v>
      </c>
      <c r="E73" s="5" t="s">
        <v>383</v>
      </c>
      <c r="F73" s="5" t="s">
        <v>384</v>
      </c>
      <c r="H73" s="5" t="s">
        <v>282</v>
      </c>
      <c r="I73" s="5" t="s">
        <v>1661</v>
      </c>
      <c r="J73" s="5" t="s">
        <v>385</v>
      </c>
    </row>
    <row r="74" spans="4:10" x14ac:dyDescent="0.25">
      <c r="D74" s="4" t="s">
        <v>162</v>
      </c>
      <c r="E74" s="4" t="s">
        <v>386</v>
      </c>
      <c r="F74" s="4" t="s">
        <v>387</v>
      </c>
      <c r="H74" s="4" t="s">
        <v>282</v>
      </c>
      <c r="I74" s="4" t="s">
        <v>1467</v>
      </c>
      <c r="J74" s="4" t="s">
        <v>388</v>
      </c>
    </row>
    <row r="75" spans="4:10" x14ac:dyDescent="0.25">
      <c r="D75" s="5" t="s">
        <v>162</v>
      </c>
      <c r="E75" s="5" t="s">
        <v>389</v>
      </c>
      <c r="F75" s="5" t="s">
        <v>390</v>
      </c>
      <c r="H75" s="5" t="s">
        <v>315</v>
      </c>
      <c r="I75" s="5" t="s">
        <v>1294</v>
      </c>
      <c r="J75" s="5" t="s">
        <v>391</v>
      </c>
    </row>
    <row r="76" spans="4:10" x14ac:dyDescent="0.25">
      <c r="D76" s="4" t="s">
        <v>162</v>
      </c>
      <c r="E76" s="4" t="s">
        <v>392</v>
      </c>
      <c r="F76" s="4" t="s">
        <v>393</v>
      </c>
      <c r="H76" s="4" t="s">
        <v>315</v>
      </c>
      <c r="I76" s="4" t="s">
        <v>1452</v>
      </c>
      <c r="J76" s="4" t="s">
        <v>394</v>
      </c>
    </row>
    <row r="77" spans="4:10" x14ac:dyDescent="0.25">
      <c r="D77" s="5" t="s">
        <v>162</v>
      </c>
      <c r="E77" s="5" t="s">
        <v>395</v>
      </c>
      <c r="F77" s="5" t="s">
        <v>396</v>
      </c>
      <c r="H77" s="5" t="s">
        <v>397</v>
      </c>
      <c r="I77" s="5" t="s">
        <v>1402</v>
      </c>
      <c r="J77" s="5" t="s">
        <v>398</v>
      </c>
    </row>
    <row r="78" spans="4:10" x14ac:dyDescent="0.25">
      <c r="D78" s="4" t="s">
        <v>162</v>
      </c>
      <c r="E78" s="4" t="s">
        <v>399</v>
      </c>
      <c r="F78" s="4" t="s">
        <v>400</v>
      </c>
      <c r="H78" s="4" t="s">
        <v>397</v>
      </c>
      <c r="I78" s="4" t="s">
        <v>1525</v>
      </c>
      <c r="J78" s="4" t="s">
        <v>401</v>
      </c>
    </row>
    <row r="79" spans="4:10" x14ac:dyDescent="0.25">
      <c r="D79" s="5" t="s">
        <v>162</v>
      </c>
      <c r="E79" s="6" t="s">
        <v>402</v>
      </c>
      <c r="F79" s="5" t="s">
        <v>403</v>
      </c>
      <c r="H79" s="5" t="s">
        <v>397</v>
      </c>
      <c r="I79" s="6" t="s">
        <v>1305</v>
      </c>
      <c r="J79" s="5" t="s">
        <v>404</v>
      </c>
    </row>
    <row r="80" spans="4:10" x14ac:dyDescent="0.25">
      <c r="D80" s="4" t="s">
        <v>162</v>
      </c>
      <c r="E80" s="4" t="s">
        <v>405</v>
      </c>
      <c r="F80" s="4" t="s">
        <v>406</v>
      </c>
      <c r="H80" s="4" t="s">
        <v>246</v>
      </c>
      <c r="I80" s="4" t="s">
        <v>1575</v>
      </c>
      <c r="J80" s="4" t="s">
        <v>407</v>
      </c>
    </row>
    <row r="81" spans="4:10" x14ac:dyDescent="0.25">
      <c r="D81" s="5" t="s">
        <v>162</v>
      </c>
      <c r="E81" s="5" t="s">
        <v>408</v>
      </c>
      <c r="F81" s="5" t="s">
        <v>409</v>
      </c>
      <c r="H81" s="5" t="s">
        <v>246</v>
      </c>
      <c r="I81" s="5" t="s">
        <v>1498</v>
      </c>
      <c r="J81" s="5" t="s">
        <v>410</v>
      </c>
    </row>
    <row r="82" spans="4:10" x14ac:dyDescent="0.25">
      <c r="D82" s="4" t="s">
        <v>162</v>
      </c>
      <c r="E82" s="4" t="s">
        <v>411</v>
      </c>
      <c r="F82" s="4" t="s">
        <v>412</v>
      </c>
      <c r="H82" s="4" t="s">
        <v>246</v>
      </c>
      <c r="I82" s="4" t="s">
        <v>1446</v>
      </c>
      <c r="J82" s="4" t="s">
        <v>414</v>
      </c>
    </row>
    <row r="83" spans="4:10" x14ac:dyDescent="0.25">
      <c r="D83" s="5" t="s">
        <v>162</v>
      </c>
      <c r="E83" s="5" t="s">
        <v>415</v>
      </c>
      <c r="F83" s="5" t="s">
        <v>416</v>
      </c>
      <c r="H83" s="5" t="s">
        <v>203</v>
      </c>
      <c r="I83" s="5" t="s">
        <v>1338</v>
      </c>
      <c r="J83" s="5" t="s">
        <v>417</v>
      </c>
    </row>
    <row r="84" spans="4:10" x14ac:dyDescent="0.25">
      <c r="D84" s="4" t="s">
        <v>167</v>
      </c>
      <c r="E84" s="4" t="s">
        <v>188</v>
      </c>
      <c r="F84" s="4" t="s">
        <v>418</v>
      </c>
      <c r="H84" s="4" t="s">
        <v>203</v>
      </c>
      <c r="I84" s="4" t="s">
        <v>1548</v>
      </c>
      <c r="J84" s="4" t="s">
        <v>419</v>
      </c>
    </row>
    <row r="85" spans="4:10" x14ac:dyDescent="0.25">
      <c r="D85" s="5" t="s">
        <v>167</v>
      </c>
      <c r="E85" s="5" t="s">
        <v>326</v>
      </c>
      <c r="F85" s="5" t="s">
        <v>420</v>
      </c>
      <c r="H85" s="5" t="s">
        <v>203</v>
      </c>
      <c r="I85" s="5" t="s">
        <v>1462</v>
      </c>
      <c r="J85" s="5" t="s">
        <v>421</v>
      </c>
    </row>
    <row r="86" spans="4:10" x14ac:dyDescent="0.25">
      <c r="D86" s="4" t="s">
        <v>167</v>
      </c>
      <c r="E86" s="4" t="s">
        <v>397</v>
      </c>
      <c r="F86" s="4" t="s">
        <v>422</v>
      </c>
      <c r="H86" s="4" t="s">
        <v>423</v>
      </c>
      <c r="I86" s="4" t="s">
        <v>1242</v>
      </c>
      <c r="J86" s="4" t="s">
        <v>424</v>
      </c>
    </row>
    <row r="87" spans="4:10" x14ac:dyDescent="0.25">
      <c r="D87" s="5" t="s">
        <v>167</v>
      </c>
      <c r="E87" s="5" t="s">
        <v>425</v>
      </c>
      <c r="F87" s="5" t="s">
        <v>426</v>
      </c>
      <c r="H87" s="5" t="s">
        <v>423</v>
      </c>
      <c r="I87" s="5" t="s">
        <v>1632</v>
      </c>
      <c r="J87" s="5" t="s">
        <v>427</v>
      </c>
    </row>
    <row r="88" spans="4:10" x14ac:dyDescent="0.25">
      <c r="D88" s="4" t="s">
        <v>167</v>
      </c>
      <c r="E88" s="4" t="s">
        <v>428</v>
      </c>
      <c r="F88" s="4" t="s">
        <v>429</v>
      </c>
      <c r="H88" s="4" t="s">
        <v>423</v>
      </c>
      <c r="I88" s="4" t="s">
        <v>1564</v>
      </c>
      <c r="J88" s="4" t="s">
        <v>430</v>
      </c>
    </row>
    <row r="89" spans="4:10" x14ac:dyDescent="0.25">
      <c r="D89" s="5" t="s">
        <v>167</v>
      </c>
      <c r="E89" s="6" t="s">
        <v>431</v>
      </c>
      <c r="F89" s="5" t="s">
        <v>432</v>
      </c>
      <c r="H89" s="5" t="s">
        <v>423</v>
      </c>
      <c r="I89" s="6" t="s">
        <v>1584</v>
      </c>
      <c r="J89" s="5" t="s">
        <v>433</v>
      </c>
    </row>
    <row r="90" spans="4:10" x14ac:dyDescent="0.25">
      <c r="D90" s="4" t="s">
        <v>167</v>
      </c>
      <c r="E90" s="4" t="s">
        <v>434</v>
      </c>
      <c r="F90" s="4" t="s">
        <v>435</v>
      </c>
      <c r="H90" s="4" t="s">
        <v>423</v>
      </c>
      <c r="I90" s="4" t="s">
        <v>1439</v>
      </c>
      <c r="J90" s="4" t="s">
        <v>436</v>
      </c>
    </row>
    <row r="91" spans="4:10" x14ac:dyDescent="0.25">
      <c r="D91" s="5" t="s">
        <v>167</v>
      </c>
      <c r="E91" s="5" t="s">
        <v>437</v>
      </c>
      <c r="F91" s="5" t="s">
        <v>438</v>
      </c>
      <c r="H91" s="5" t="s">
        <v>423</v>
      </c>
      <c r="I91" s="5" t="s">
        <v>1723</v>
      </c>
      <c r="J91" s="5" t="s">
        <v>439</v>
      </c>
    </row>
    <row r="92" spans="4:10" x14ac:dyDescent="0.25">
      <c r="D92" s="4" t="s">
        <v>167</v>
      </c>
      <c r="E92" s="4" t="s">
        <v>440</v>
      </c>
      <c r="F92" s="4" t="s">
        <v>441</v>
      </c>
      <c r="H92" s="4" t="s">
        <v>423</v>
      </c>
      <c r="I92" s="4" t="s">
        <v>1694</v>
      </c>
      <c r="J92" s="4" t="s">
        <v>442</v>
      </c>
    </row>
    <row r="93" spans="4:10" x14ac:dyDescent="0.25">
      <c r="D93" s="5" t="s">
        <v>167</v>
      </c>
      <c r="E93" s="5" t="s">
        <v>443</v>
      </c>
      <c r="F93" s="5" t="s">
        <v>444</v>
      </c>
      <c r="H93" s="5" t="s">
        <v>425</v>
      </c>
      <c r="I93" s="5" t="s">
        <v>1412</v>
      </c>
      <c r="J93" s="5" t="s">
        <v>445</v>
      </c>
    </row>
    <row r="94" spans="4:10" x14ac:dyDescent="0.25">
      <c r="D94" s="4" t="s">
        <v>172</v>
      </c>
      <c r="E94" s="4" t="s">
        <v>198</v>
      </c>
      <c r="F94" s="4" t="s">
        <v>446</v>
      </c>
      <c r="H94" s="4" t="s">
        <v>425</v>
      </c>
      <c r="I94" s="4" t="s">
        <v>1544</v>
      </c>
      <c r="J94" s="4" t="s">
        <v>447</v>
      </c>
    </row>
    <row r="95" spans="4:10" x14ac:dyDescent="0.25">
      <c r="D95" s="5" t="s">
        <v>172</v>
      </c>
      <c r="E95" s="5" t="s">
        <v>280</v>
      </c>
      <c r="F95" s="5" t="s">
        <v>448</v>
      </c>
      <c r="H95" s="5" t="s">
        <v>425</v>
      </c>
      <c r="I95" s="5" t="s">
        <v>1331</v>
      </c>
      <c r="J95" s="5" t="s">
        <v>449</v>
      </c>
    </row>
    <row r="96" spans="4:10" x14ac:dyDescent="0.25">
      <c r="D96" s="4" t="s">
        <v>172</v>
      </c>
      <c r="E96" s="4" t="s">
        <v>450</v>
      </c>
      <c r="F96" s="4" t="s">
        <v>451</v>
      </c>
      <c r="H96" s="4" t="s">
        <v>249</v>
      </c>
      <c r="I96" s="4" t="s">
        <v>1202</v>
      </c>
      <c r="J96" s="4" t="s">
        <v>452</v>
      </c>
    </row>
    <row r="97" spans="4:10" x14ac:dyDescent="0.25">
      <c r="D97" s="5" t="s">
        <v>172</v>
      </c>
      <c r="E97" s="5" t="s">
        <v>453</v>
      </c>
      <c r="F97" s="5" t="s">
        <v>454</v>
      </c>
      <c r="H97" s="5" t="s">
        <v>318</v>
      </c>
      <c r="I97" s="5" t="s">
        <v>1397</v>
      </c>
      <c r="J97" s="5" t="s">
        <v>455</v>
      </c>
    </row>
    <row r="98" spans="4:10" x14ac:dyDescent="0.25">
      <c r="D98" s="4" t="s">
        <v>172</v>
      </c>
      <c r="E98" s="4" t="s">
        <v>456</v>
      </c>
      <c r="F98" s="4" t="s">
        <v>457</v>
      </c>
      <c r="H98" s="4" t="s">
        <v>318</v>
      </c>
      <c r="I98" s="4" t="s">
        <v>1637</v>
      </c>
      <c r="J98" s="4" t="s">
        <v>458</v>
      </c>
    </row>
    <row r="99" spans="4:10" x14ac:dyDescent="0.25">
      <c r="D99" s="5" t="s">
        <v>172</v>
      </c>
      <c r="E99" s="6" t="s">
        <v>459</v>
      </c>
      <c r="F99" s="5" t="s">
        <v>460</v>
      </c>
      <c r="H99" s="5" t="s">
        <v>318</v>
      </c>
      <c r="I99" s="6" t="s">
        <v>1714</v>
      </c>
      <c r="J99" s="5" t="s">
        <v>461</v>
      </c>
    </row>
    <row r="100" spans="4:10" x14ac:dyDescent="0.25">
      <c r="D100" s="4" t="s">
        <v>172</v>
      </c>
      <c r="E100" s="4" t="s">
        <v>462</v>
      </c>
      <c r="F100" s="4" t="s">
        <v>463</v>
      </c>
      <c r="H100" s="4" t="s">
        <v>318</v>
      </c>
      <c r="I100" s="4" t="s">
        <v>1317</v>
      </c>
      <c r="J100" s="4" t="s">
        <v>464</v>
      </c>
    </row>
    <row r="101" spans="4:10" x14ac:dyDescent="0.25">
      <c r="D101" s="5" t="s">
        <v>172</v>
      </c>
      <c r="E101" s="5" t="s">
        <v>465</v>
      </c>
      <c r="F101" s="5" t="s">
        <v>466</v>
      </c>
      <c r="H101" s="5" t="s">
        <v>318</v>
      </c>
      <c r="I101" s="5" t="s">
        <v>1690</v>
      </c>
      <c r="J101" s="5" t="s">
        <v>467</v>
      </c>
    </row>
    <row r="102" spans="4:10" x14ac:dyDescent="0.25">
      <c r="D102" s="4" t="s">
        <v>172</v>
      </c>
      <c r="E102" s="4" t="s">
        <v>468</v>
      </c>
      <c r="F102" s="4" t="s">
        <v>469</v>
      </c>
      <c r="H102" s="4" t="s">
        <v>318</v>
      </c>
      <c r="I102" s="4" t="s">
        <v>1542</v>
      </c>
      <c r="J102" s="4" t="s">
        <v>470</v>
      </c>
    </row>
    <row r="103" spans="4:10" x14ac:dyDescent="0.25">
      <c r="D103" s="5" t="s">
        <v>172</v>
      </c>
      <c r="E103" s="5" t="s">
        <v>471</v>
      </c>
      <c r="F103" s="5" t="s">
        <v>472</v>
      </c>
      <c r="H103" s="5" t="s">
        <v>318</v>
      </c>
      <c r="I103" s="5" t="s">
        <v>1621</v>
      </c>
      <c r="J103" s="5" t="s">
        <v>473</v>
      </c>
    </row>
    <row r="104" spans="4:10" x14ac:dyDescent="0.25">
      <c r="D104" s="4" t="s">
        <v>172</v>
      </c>
      <c r="E104" s="4" t="s">
        <v>474</v>
      </c>
      <c r="F104" s="4" t="s">
        <v>475</v>
      </c>
      <c r="H104" s="4" t="s">
        <v>206</v>
      </c>
      <c r="I104" s="4" t="s">
        <v>1396</v>
      </c>
      <c r="J104" s="4" t="s">
        <v>476</v>
      </c>
    </row>
    <row r="105" spans="4:10" x14ac:dyDescent="0.25">
      <c r="D105" s="5" t="s">
        <v>172</v>
      </c>
      <c r="E105" s="5" t="s">
        <v>477</v>
      </c>
      <c r="F105" s="5" t="s">
        <v>478</v>
      </c>
      <c r="H105" s="5" t="s">
        <v>206</v>
      </c>
      <c r="I105" s="5" t="s">
        <v>1509</v>
      </c>
      <c r="J105" s="5" t="s">
        <v>479</v>
      </c>
    </row>
    <row r="106" spans="4:10" x14ac:dyDescent="0.25">
      <c r="D106" s="4" t="s">
        <v>172</v>
      </c>
      <c r="E106" s="4" t="s">
        <v>480</v>
      </c>
      <c r="F106" s="4" t="s">
        <v>481</v>
      </c>
      <c r="H106" s="4" t="s">
        <v>206</v>
      </c>
      <c r="I106" s="4" t="s">
        <v>1328</v>
      </c>
      <c r="J106" s="4" t="s">
        <v>482</v>
      </c>
    </row>
    <row r="107" spans="4:10" x14ac:dyDescent="0.25">
      <c r="D107" s="5" t="s">
        <v>172</v>
      </c>
      <c r="E107" s="5" t="s">
        <v>483</v>
      </c>
      <c r="F107" s="5" t="s">
        <v>484</v>
      </c>
      <c r="H107" s="5" t="s">
        <v>450</v>
      </c>
      <c r="I107" s="5" t="s">
        <v>1263</v>
      </c>
      <c r="J107" s="5" t="s">
        <v>485</v>
      </c>
    </row>
    <row r="108" spans="4:10" x14ac:dyDescent="0.25">
      <c r="D108" s="4" t="s">
        <v>172</v>
      </c>
      <c r="E108" s="4" t="s">
        <v>486</v>
      </c>
      <c r="F108" s="4" t="s">
        <v>487</v>
      </c>
      <c r="H108" s="4" t="s">
        <v>450</v>
      </c>
      <c r="I108" s="4" t="s">
        <v>1398</v>
      </c>
      <c r="J108" s="4" t="s">
        <v>488</v>
      </c>
    </row>
    <row r="109" spans="4:10" x14ac:dyDescent="0.25">
      <c r="D109" s="5" t="s">
        <v>172</v>
      </c>
      <c r="E109" s="6" t="s">
        <v>489</v>
      </c>
      <c r="F109" s="5" t="s">
        <v>490</v>
      </c>
      <c r="H109" s="5" t="s">
        <v>450</v>
      </c>
      <c r="I109" s="6" t="s">
        <v>1593</v>
      </c>
      <c r="J109" s="5" t="s">
        <v>491</v>
      </c>
    </row>
    <row r="110" spans="4:10" x14ac:dyDescent="0.25">
      <c r="D110" s="4" t="s">
        <v>172</v>
      </c>
      <c r="E110" s="4" t="s">
        <v>492</v>
      </c>
      <c r="F110" s="4" t="s">
        <v>493</v>
      </c>
      <c r="H110" s="4" t="s">
        <v>450</v>
      </c>
      <c r="I110" s="4" t="s">
        <v>1758</v>
      </c>
      <c r="J110" s="4" t="s">
        <v>494</v>
      </c>
    </row>
    <row r="111" spans="4:10" x14ac:dyDescent="0.25">
      <c r="D111" s="5" t="s">
        <v>172</v>
      </c>
      <c r="E111" s="5" t="s">
        <v>495</v>
      </c>
      <c r="F111" s="5" t="s">
        <v>496</v>
      </c>
      <c r="H111" s="5" t="s">
        <v>497</v>
      </c>
      <c r="I111" s="5" t="s">
        <v>1404</v>
      </c>
      <c r="J111" s="5" t="s">
        <v>499</v>
      </c>
    </row>
    <row r="112" spans="4:10" x14ac:dyDescent="0.25">
      <c r="D112" s="4" t="s">
        <v>172</v>
      </c>
      <c r="E112" s="4" t="s">
        <v>500</v>
      </c>
      <c r="F112" s="4" t="s">
        <v>501</v>
      </c>
      <c r="H112" s="4" t="s">
        <v>497</v>
      </c>
      <c r="I112" s="4" t="s">
        <v>1312</v>
      </c>
      <c r="J112" s="4" t="s">
        <v>502</v>
      </c>
    </row>
    <row r="113" spans="4:10" x14ac:dyDescent="0.25">
      <c r="D113" s="5" t="s">
        <v>172</v>
      </c>
      <c r="E113" s="5" t="s">
        <v>503</v>
      </c>
      <c r="F113" s="5" t="s">
        <v>504</v>
      </c>
      <c r="H113" s="5" t="s">
        <v>497</v>
      </c>
      <c r="I113" s="5" t="s">
        <v>1559</v>
      </c>
      <c r="J113" s="5" t="s">
        <v>505</v>
      </c>
    </row>
    <row r="114" spans="4:10" x14ac:dyDescent="0.25">
      <c r="D114" s="4" t="s">
        <v>19</v>
      </c>
      <c r="E114" s="4" t="s">
        <v>251</v>
      </c>
      <c r="F114" s="4" t="s">
        <v>506</v>
      </c>
      <c r="H114" s="4" t="s">
        <v>321</v>
      </c>
      <c r="I114" s="4" t="s">
        <v>1244</v>
      </c>
      <c r="J114" s="4" t="s">
        <v>507</v>
      </c>
    </row>
    <row r="115" spans="4:10" x14ac:dyDescent="0.25">
      <c r="D115" s="5" t="s">
        <v>19</v>
      </c>
      <c r="E115" s="5" t="s">
        <v>308</v>
      </c>
      <c r="F115" s="5" t="s">
        <v>508</v>
      </c>
      <c r="H115" s="5" t="s">
        <v>321</v>
      </c>
      <c r="I115" s="5" t="s">
        <v>1429</v>
      </c>
      <c r="J115" s="5" t="s">
        <v>509</v>
      </c>
    </row>
    <row r="116" spans="4:10" x14ac:dyDescent="0.25">
      <c r="D116" s="4" t="s">
        <v>19</v>
      </c>
      <c r="E116" s="4" t="s">
        <v>497</v>
      </c>
      <c r="F116" s="4" t="s">
        <v>510</v>
      </c>
      <c r="H116" s="4" t="s">
        <v>321</v>
      </c>
      <c r="I116" s="4" t="s">
        <v>1543</v>
      </c>
      <c r="J116" s="4" t="s">
        <v>511</v>
      </c>
    </row>
    <row r="117" spans="4:10" x14ac:dyDescent="0.25">
      <c r="D117" s="5" t="s">
        <v>19</v>
      </c>
      <c r="E117" s="5" t="s">
        <v>512</v>
      </c>
      <c r="F117" s="5" t="s">
        <v>513</v>
      </c>
      <c r="H117" s="5" t="s">
        <v>377</v>
      </c>
      <c r="I117" s="5" t="s">
        <v>1581</v>
      </c>
      <c r="J117" s="5" t="s">
        <v>514</v>
      </c>
    </row>
    <row r="118" spans="4:10" x14ac:dyDescent="0.25">
      <c r="D118" s="4" t="s">
        <v>19</v>
      </c>
      <c r="E118" s="4" t="s">
        <v>515</v>
      </c>
      <c r="F118" s="4" t="s">
        <v>516</v>
      </c>
      <c r="H118" s="4" t="s">
        <v>377</v>
      </c>
      <c r="I118" s="4" t="s">
        <v>1686</v>
      </c>
      <c r="J118" s="4" t="s">
        <v>517</v>
      </c>
    </row>
    <row r="119" spans="4:10" x14ac:dyDescent="0.25">
      <c r="D119" s="5" t="s">
        <v>19</v>
      </c>
      <c r="E119" s="6" t="s">
        <v>518</v>
      </c>
      <c r="F119" s="5" t="s">
        <v>519</v>
      </c>
      <c r="H119" s="5" t="s">
        <v>380</v>
      </c>
      <c r="I119" s="6" t="s">
        <v>1273</v>
      </c>
      <c r="J119" s="5" t="s">
        <v>520</v>
      </c>
    </row>
    <row r="120" spans="4:10" x14ac:dyDescent="0.25">
      <c r="D120" s="4" t="s">
        <v>19</v>
      </c>
      <c r="E120" s="4" t="s">
        <v>521</v>
      </c>
      <c r="F120" s="4" t="s">
        <v>522</v>
      </c>
      <c r="H120" s="4" t="s">
        <v>380</v>
      </c>
      <c r="I120" s="4" t="s">
        <v>1406</v>
      </c>
      <c r="J120" s="4" t="s">
        <v>523</v>
      </c>
    </row>
    <row r="121" spans="4:10" x14ac:dyDescent="0.25">
      <c r="D121" s="5" t="s">
        <v>19</v>
      </c>
      <c r="E121" s="5" t="s">
        <v>524</v>
      </c>
      <c r="F121" s="5" t="s">
        <v>525</v>
      </c>
      <c r="H121" s="5" t="s">
        <v>383</v>
      </c>
      <c r="I121" s="5" t="s">
        <v>1258</v>
      </c>
      <c r="J121" s="5" t="s">
        <v>526</v>
      </c>
    </row>
    <row r="122" spans="4:10" x14ac:dyDescent="0.25">
      <c r="D122" s="4" t="s">
        <v>19</v>
      </c>
      <c r="E122" s="4" t="s">
        <v>527</v>
      </c>
      <c r="F122" s="4" t="s">
        <v>528</v>
      </c>
      <c r="H122" s="4" t="s">
        <v>383</v>
      </c>
      <c r="I122" s="4" t="s">
        <v>1460</v>
      </c>
      <c r="J122" s="4" t="s">
        <v>529</v>
      </c>
    </row>
    <row r="123" spans="4:10" x14ac:dyDescent="0.25">
      <c r="D123" s="5" t="s">
        <v>19</v>
      </c>
      <c r="E123" s="5" t="s">
        <v>20</v>
      </c>
      <c r="F123" s="5" t="s">
        <v>530</v>
      </c>
      <c r="H123" s="5" t="s">
        <v>453</v>
      </c>
      <c r="I123" s="5" t="s">
        <v>1355</v>
      </c>
      <c r="J123" s="5" t="s">
        <v>531</v>
      </c>
    </row>
    <row r="124" spans="4:10" x14ac:dyDescent="0.25">
      <c r="D124" s="4" t="s">
        <v>19</v>
      </c>
      <c r="E124" s="4" t="s">
        <v>21</v>
      </c>
      <c r="F124" s="4" t="s">
        <v>532</v>
      </c>
      <c r="H124" s="4" t="s">
        <v>453</v>
      </c>
      <c r="I124" s="4" t="s">
        <v>1750</v>
      </c>
      <c r="J124" s="4" t="s">
        <v>533</v>
      </c>
    </row>
    <row r="125" spans="4:10" x14ac:dyDescent="0.25">
      <c r="D125" s="5" t="s">
        <v>19</v>
      </c>
      <c r="E125" s="5" t="s">
        <v>534</v>
      </c>
      <c r="F125" s="5" t="s">
        <v>535</v>
      </c>
      <c r="H125" s="5" t="s">
        <v>453</v>
      </c>
      <c r="I125" s="5" t="s">
        <v>1233</v>
      </c>
      <c r="J125" s="5" t="s">
        <v>536</v>
      </c>
    </row>
    <row r="126" spans="4:10" x14ac:dyDescent="0.25">
      <c r="D126" s="4" t="s">
        <v>19</v>
      </c>
      <c r="E126" s="4" t="s">
        <v>537</v>
      </c>
      <c r="F126" s="4" t="s">
        <v>538</v>
      </c>
      <c r="H126" s="4" t="s">
        <v>453</v>
      </c>
      <c r="I126" s="4" t="s">
        <v>1223</v>
      </c>
      <c r="J126" s="4" t="s">
        <v>539</v>
      </c>
    </row>
    <row r="127" spans="4:10" x14ac:dyDescent="0.25">
      <c r="D127" s="5" t="s">
        <v>19</v>
      </c>
      <c r="E127" s="5" t="s">
        <v>540</v>
      </c>
      <c r="F127" s="5" t="s">
        <v>541</v>
      </c>
      <c r="H127" s="5" t="s">
        <v>453</v>
      </c>
      <c r="I127" s="5" t="s">
        <v>1232</v>
      </c>
      <c r="J127" s="5" t="s">
        <v>542</v>
      </c>
    </row>
    <row r="128" spans="4:10" x14ac:dyDescent="0.25">
      <c r="D128" s="4" t="s">
        <v>19</v>
      </c>
      <c r="E128" s="4" t="s">
        <v>543</v>
      </c>
      <c r="F128" s="4" t="s">
        <v>544</v>
      </c>
      <c r="H128" s="4" t="s">
        <v>453</v>
      </c>
      <c r="I128" s="4" t="s">
        <v>1354</v>
      </c>
      <c r="J128" s="4" t="s">
        <v>545</v>
      </c>
    </row>
    <row r="129" spans="4:10" x14ac:dyDescent="0.25">
      <c r="D129" s="5" t="s">
        <v>19</v>
      </c>
      <c r="E129" s="6" t="s">
        <v>546</v>
      </c>
      <c r="F129" s="5" t="s">
        <v>547</v>
      </c>
      <c r="H129" s="5" t="s">
        <v>453</v>
      </c>
      <c r="I129" s="6" t="s">
        <v>1356</v>
      </c>
      <c r="J129" s="5" t="s">
        <v>548</v>
      </c>
    </row>
    <row r="130" spans="4:10" x14ac:dyDescent="0.25">
      <c r="D130" s="4" t="s">
        <v>19</v>
      </c>
      <c r="E130" s="4" t="s">
        <v>549</v>
      </c>
      <c r="F130" s="4" t="s">
        <v>550</v>
      </c>
      <c r="H130" s="4" t="s">
        <v>453</v>
      </c>
      <c r="I130" s="4" t="s">
        <v>1227</v>
      </c>
      <c r="J130" s="4" t="s">
        <v>551</v>
      </c>
    </row>
    <row r="131" spans="4:10" x14ac:dyDescent="0.25">
      <c r="D131" s="5" t="s">
        <v>19</v>
      </c>
      <c r="E131" s="5" t="s">
        <v>552</v>
      </c>
      <c r="F131" s="5" t="s">
        <v>553</v>
      </c>
      <c r="H131" s="5" t="s">
        <v>453</v>
      </c>
      <c r="I131" s="5" t="s">
        <v>1229</v>
      </c>
      <c r="J131" s="5" t="s">
        <v>554</v>
      </c>
    </row>
    <row r="132" spans="4:10" x14ac:dyDescent="0.25">
      <c r="D132" s="4" t="s">
        <v>181</v>
      </c>
      <c r="E132" s="4" t="s">
        <v>217</v>
      </c>
      <c r="F132" s="4" t="s">
        <v>555</v>
      </c>
      <c r="H132" s="4" t="s">
        <v>453</v>
      </c>
      <c r="I132" s="4" t="s">
        <v>1231</v>
      </c>
      <c r="J132" s="4" t="s">
        <v>556</v>
      </c>
    </row>
    <row r="133" spans="4:10" x14ac:dyDescent="0.25">
      <c r="D133" s="5" t="s">
        <v>181</v>
      </c>
      <c r="E133" s="5" t="s">
        <v>339</v>
      </c>
      <c r="F133" s="5" t="s">
        <v>557</v>
      </c>
      <c r="H133" s="5" t="s">
        <v>453</v>
      </c>
      <c r="I133" s="5" t="s">
        <v>1217</v>
      </c>
      <c r="J133" s="5" t="s">
        <v>558</v>
      </c>
    </row>
    <row r="134" spans="4:10" x14ac:dyDescent="0.25">
      <c r="D134" s="4" t="s">
        <v>181</v>
      </c>
      <c r="E134" s="4" t="s">
        <v>423</v>
      </c>
      <c r="F134" s="4" t="s">
        <v>559</v>
      </c>
      <c r="H134" s="4" t="s">
        <v>453</v>
      </c>
      <c r="I134" s="4" t="s">
        <v>1230</v>
      </c>
      <c r="J134" s="4" t="s">
        <v>560</v>
      </c>
    </row>
    <row r="135" spans="4:10" x14ac:dyDescent="0.25">
      <c r="D135" s="5" t="s">
        <v>181</v>
      </c>
      <c r="E135" s="5" t="s">
        <v>561</v>
      </c>
      <c r="F135" s="5" t="s">
        <v>562</v>
      </c>
      <c r="H135" s="5" t="s">
        <v>453</v>
      </c>
      <c r="I135" s="5" t="s">
        <v>1210</v>
      </c>
      <c r="J135" s="5" t="s">
        <v>563</v>
      </c>
    </row>
    <row r="136" spans="4:10" x14ac:dyDescent="0.25">
      <c r="D136" s="4" t="s">
        <v>181</v>
      </c>
      <c r="E136" s="4" t="s">
        <v>564</v>
      </c>
      <c r="F136" s="4" t="s">
        <v>565</v>
      </c>
      <c r="H136" s="4" t="s">
        <v>512</v>
      </c>
      <c r="I136" s="4" t="s">
        <v>1257</v>
      </c>
      <c r="J136" s="4" t="s">
        <v>566</v>
      </c>
    </row>
    <row r="137" spans="4:10" x14ac:dyDescent="0.25">
      <c r="D137" s="5" t="s">
        <v>181</v>
      </c>
      <c r="E137" s="5" t="s">
        <v>567</v>
      </c>
      <c r="F137" s="5" t="s">
        <v>568</v>
      </c>
      <c r="H137" s="5" t="s">
        <v>512</v>
      </c>
      <c r="I137" s="5" t="s">
        <v>1521</v>
      </c>
      <c r="J137" s="5" t="s">
        <v>569</v>
      </c>
    </row>
    <row r="138" spans="4:10" x14ac:dyDescent="0.25">
      <c r="D138" s="4" t="s">
        <v>181</v>
      </c>
      <c r="E138" s="4" t="s">
        <v>570</v>
      </c>
      <c r="F138" s="4" t="s">
        <v>571</v>
      </c>
      <c r="H138" s="4" t="s">
        <v>512</v>
      </c>
      <c r="I138" s="4" t="s">
        <v>1653</v>
      </c>
      <c r="J138" s="4" t="s">
        <v>572</v>
      </c>
    </row>
    <row r="139" spans="4:10" x14ac:dyDescent="0.25">
      <c r="D139" s="5" t="s">
        <v>181</v>
      </c>
      <c r="E139" s="6" t="s">
        <v>364</v>
      </c>
      <c r="F139" s="5" t="s">
        <v>573</v>
      </c>
      <c r="H139" s="5" t="s">
        <v>512</v>
      </c>
      <c r="I139" s="6" t="s">
        <v>1608</v>
      </c>
      <c r="J139" s="5" t="s">
        <v>574</v>
      </c>
    </row>
    <row r="140" spans="4:10" x14ac:dyDescent="0.25">
      <c r="D140" s="4" t="s">
        <v>181</v>
      </c>
      <c r="E140" s="4" t="s">
        <v>575</v>
      </c>
      <c r="F140" s="4" t="s">
        <v>576</v>
      </c>
      <c r="H140" s="4" t="s">
        <v>512</v>
      </c>
      <c r="I140" s="4" t="s">
        <v>1442</v>
      </c>
      <c r="J140" s="4" t="s">
        <v>577</v>
      </c>
    </row>
    <row r="141" spans="4:10" x14ac:dyDescent="0.25">
      <c r="D141" s="5" t="s">
        <v>181</v>
      </c>
      <c r="E141" s="5" t="s">
        <v>578</v>
      </c>
      <c r="F141" s="5" t="s">
        <v>579</v>
      </c>
      <c r="H141" s="5" t="s">
        <v>561</v>
      </c>
      <c r="I141" s="5" t="s">
        <v>1591</v>
      </c>
      <c r="J141" s="5" t="s">
        <v>580</v>
      </c>
    </row>
    <row r="142" spans="4:10" x14ac:dyDescent="0.25">
      <c r="D142" s="3"/>
      <c r="E142" s="3"/>
      <c r="F142" s="3"/>
      <c r="H142" s="4" t="s">
        <v>561</v>
      </c>
      <c r="I142" s="4" t="s">
        <v>1422</v>
      </c>
      <c r="J142" s="4" t="s">
        <v>581</v>
      </c>
    </row>
    <row r="143" spans="4:10" x14ac:dyDescent="0.25">
      <c r="D143" s="3"/>
      <c r="E143" s="3"/>
      <c r="F143" s="3"/>
      <c r="H143" s="5" t="s">
        <v>561</v>
      </c>
      <c r="I143" s="5" t="s">
        <v>1524</v>
      </c>
      <c r="J143" s="5" t="s">
        <v>582</v>
      </c>
    </row>
    <row r="144" spans="4:10" x14ac:dyDescent="0.25">
      <c r="D144" s="3"/>
      <c r="E144" s="3"/>
      <c r="F144" s="3"/>
      <c r="H144" s="4" t="s">
        <v>561</v>
      </c>
      <c r="I144" s="4" t="s">
        <v>1336</v>
      </c>
      <c r="J144" s="4" t="s">
        <v>583</v>
      </c>
    </row>
    <row r="145" spans="4:10" x14ac:dyDescent="0.25">
      <c r="D145" s="3"/>
      <c r="E145" s="3"/>
      <c r="F145" s="3"/>
      <c r="H145" s="5" t="s">
        <v>209</v>
      </c>
      <c r="I145" s="5" t="s">
        <v>584</v>
      </c>
      <c r="J145" s="5" t="s">
        <v>585</v>
      </c>
    </row>
    <row r="146" spans="4:10" x14ac:dyDescent="0.25">
      <c r="D146" s="7"/>
      <c r="E146" s="7"/>
      <c r="F146" s="7"/>
      <c r="H146" s="4" t="s">
        <v>212</v>
      </c>
      <c r="I146" s="4" t="s">
        <v>1238</v>
      </c>
      <c r="J146" s="4" t="s">
        <v>586</v>
      </c>
    </row>
    <row r="147" spans="4:10" x14ac:dyDescent="0.25">
      <c r="H147" s="5" t="s">
        <v>212</v>
      </c>
      <c r="I147" s="5" t="s">
        <v>1366</v>
      </c>
      <c r="J147" s="5" t="s">
        <v>587</v>
      </c>
    </row>
    <row r="148" spans="4:10" x14ac:dyDescent="0.25">
      <c r="H148" s="4" t="s">
        <v>212</v>
      </c>
      <c r="I148" s="4" t="s">
        <v>1532</v>
      </c>
      <c r="J148" s="4" t="s">
        <v>588</v>
      </c>
    </row>
    <row r="149" spans="4:10" x14ac:dyDescent="0.25">
      <c r="H149" s="5" t="s">
        <v>253</v>
      </c>
      <c r="I149" s="6" t="s">
        <v>1360</v>
      </c>
      <c r="J149" s="5" t="s">
        <v>589</v>
      </c>
    </row>
    <row r="150" spans="4:10" x14ac:dyDescent="0.25">
      <c r="H150" s="4" t="s">
        <v>253</v>
      </c>
      <c r="I150" s="4" t="s">
        <v>1234</v>
      </c>
      <c r="J150" s="4" t="s">
        <v>590</v>
      </c>
    </row>
    <row r="151" spans="4:10" x14ac:dyDescent="0.25">
      <c r="H151" s="5" t="s">
        <v>428</v>
      </c>
      <c r="I151" s="5" t="s">
        <v>1274</v>
      </c>
      <c r="J151" s="5" t="s">
        <v>591</v>
      </c>
    </row>
    <row r="152" spans="4:10" x14ac:dyDescent="0.25">
      <c r="H152" s="4" t="s">
        <v>428</v>
      </c>
      <c r="I152" s="4" t="s">
        <v>1464</v>
      </c>
      <c r="J152" s="4" t="s">
        <v>592</v>
      </c>
    </row>
    <row r="153" spans="4:10" x14ac:dyDescent="0.25">
      <c r="H153" s="5" t="s">
        <v>515</v>
      </c>
      <c r="I153" s="5" t="s">
        <v>1497</v>
      </c>
      <c r="J153" s="5" t="s">
        <v>594</v>
      </c>
    </row>
    <row r="154" spans="4:10" x14ac:dyDescent="0.25">
      <c r="H154" s="4" t="s">
        <v>515</v>
      </c>
      <c r="I154" s="4" t="s">
        <v>1289</v>
      </c>
      <c r="J154" s="4" t="s">
        <v>596</v>
      </c>
    </row>
    <row r="155" spans="4:10" x14ac:dyDescent="0.25">
      <c r="H155" s="5" t="s">
        <v>515</v>
      </c>
      <c r="I155" s="5" t="s">
        <v>1445</v>
      </c>
      <c r="J155" s="5" t="s">
        <v>597</v>
      </c>
    </row>
    <row r="156" spans="4:10" x14ac:dyDescent="0.25">
      <c r="H156" s="4" t="s">
        <v>518</v>
      </c>
      <c r="I156" s="4" t="s">
        <v>1492</v>
      </c>
      <c r="J156" s="4" t="s">
        <v>598</v>
      </c>
    </row>
    <row r="157" spans="4:10" x14ac:dyDescent="0.25">
      <c r="H157" s="5" t="s">
        <v>518</v>
      </c>
      <c r="I157" s="5" t="s">
        <v>1409</v>
      </c>
      <c r="J157" s="5" t="s">
        <v>599</v>
      </c>
    </row>
    <row r="158" spans="4:10" x14ac:dyDescent="0.25">
      <c r="H158" s="4" t="s">
        <v>518</v>
      </c>
      <c r="I158" s="4" t="s">
        <v>1335</v>
      </c>
      <c r="J158" s="4" t="s">
        <v>600</v>
      </c>
    </row>
    <row r="159" spans="4:10" x14ac:dyDescent="0.25">
      <c r="H159" s="5" t="s">
        <v>456</v>
      </c>
      <c r="I159" s="6" t="s">
        <v>1351</v>
      </c>
      <c r="J159" s="5" t="s">
        <v>601</v>
      </c>
    </row>
    <row r="160" spans="4:10" x14ac:dyDescent="0.25">
      <c r="H160" s="4" t="s">
        <v>456</v>
      </c>
      <c r="I160" s="4" t="s">
        <v>1471</v>
      </c>
      <c r="J160" s="4" t="s">
        <v>602</v>
      </c>
    </row>
    <row r="161" spans="8:10" x14ac:dyDescent="0.25">
      <c r="H161" s="5" t="s">
        <v>256</v>
      </c>
      <c r="I161" s="5" t="s">
        <v>1472</v>
      </c>
      <c r="J161" s="5" t="s">
        <v>603</v>
      </c>
    </row>
    <row r="162" spans="8:10" x14ac:dyDescent="0.25">
      <c r="H162" s="4" t="s">
        <v>256</v>
      </c>
      <c r="I162" s="4" t="s">
        <v>1287</v>
      </c>
      <c r="J162" s="4" t="s">
        <v>604</v>
      </c>
    </row>
    <row r="163" spans="8:10" x14ac:dyDescent="0.25">
      <c r="H163" s="5" t="s">
        <v>256</v>
      </c>
      <c r="I163" s="5" t="s">
        <v>1363</v>
      </c>
      <c r="J163" s="5" t="s">
        <v>605</v>
      </c>
    </row>
    <row r="164" spans="8:10" x14ac:dyDescent="0.25">
      <c r="H164" s="4" t="s">
        <v>459</v>
      </c>
      <c r="I164" s="4" t="s">
        <v>1395</v>
      </c>
      <c r="J164" s="4" t="s">
        <v>606</v>
      </c>
    </row>
    <row r="165" spans="8:10" x14ac:dyDescent="0.25">
      <c r="H165" s="5" t="s">
        <v>459</v>
      </c>
      <c r="I165" s="5" t="s">
        <v>1260</v>
      </c>
      <c r="J165" s="5" t="s">
        <v>607</v>
      </c>
    </row>
    <row r="166" spans="8:10" x14ac:dyDescent="0.25">
      <c r="H166" s="4" t="s">
        <v>459</v>
      </c>
      <c r="I166" s="4" t="s">
        <v>1646</v>
      </c>
      <c r="J166" s="4" t="s">
        <v>608</v>
      </c>
    </row>
    <row r="167" spans="8:10" x14ac:dyDescent="0.25">
      <c r="H167" s="5" t="s">
        <v>459</v>
      </c>
      <c r="I167" s="5" t="s">
        <v>1456</v>
      </c>
      <c r="J167" s="5" t="s">
        <v>609</v>
      </c>
    </row>
    <row r="168" spans="8:10" x14ac:dyDescent="0.25">
      <c r="H168" s="4" t="s">
        <v>459</v>
      </c>
      <c r="I168" s="4" t="s">
        <v>1329</v>
      </c>
      <c r="J168" s="4" t="s">
        <v>610</v>
      </c>
    </row>
    <row r="169" spans="8:10" x14ac:dyDescent="0.25">
      <c r="H169" s="5" t="s">
        <v>521</v>
      </c>
      <c r="I169" s="6" t="s">
        <v>1583</v>
      </c>
      <c r="J169" s="5" t="s">
        <v>611</v>
      </c>
    </row>
    <row r="170" spans="8:10" x14ac:dyDescent="0.25">
      <c r="H170" s="4" t="s">
        <v>521</v>
      </c>
      <c r="I170" s="4" t="s">
        <v>1640</v>
      </c>
      <c r="J170" s="4" t="s">
        <v>612</v>
      </c>
    </row>
    <row r="171" spans="8:10" x14ac:dyDescent="0.25">
      <c r="H171" s="5" t="s">
        <v>521</v>
      </c>
      <c r="I171" s="5" t="s">
        <v>1697</v>
      </c>
      <c r="J171" s="5" t="s">
        <v>613</v>
      </c>
    </row>
    <row r="172" spans="8:10" x14ac:dyDescent="0.25">
      <c r="H172" s="4" t="s">
        <v>564</v>
      </c>
      <c r="I172" s="4" t="s">
        <v>1572</v>
      </c>
      <c r="J172" s="4" t="s">
        <v>614</v>
      </c>
    </row>
    <row r="173" spans="8:10" x14ac:dyDescent="0.25">
      <c r="H173" s="5" t="s">
        <v>564</v>
      </c>
      <c r="I173" s="5" t="s">
        <v>1635</v>
      </c>
      <c r="J173" s="5" t="s">
        <v>615</v>
      </c>
    </row>
    <row r="174" spans="8:10" x14ac:dyDescent="0.25">
      <c r="H174" s="4" t="s">
        <v>564</v>
      </c>
      <c r="I174" s="4" t="s">
        <v>1494</v>
      </c>
      <c r="J174" s="4" t="s">
        <v>616</v>
      </c>
    </row>
    <row r="175" spans="8:10" x14ac:dyDescent="0.25">
      <c r="H175" s="5" t="s">
        <v>564</v>
      </c>
      <c r="I175" s="5" t="s">
        <v>1301</v>
      </c>
      <c r="J175" s="5" t="s">
        <v>617</v>
      </c>
    </row>
    <row r="176" spans="8:10" x14ac:dyDescent="0.25">
      <c r="H176" s="4" t="s">
        <v>564</v>
      </c>
      <c r="I176" s="4" t="s">
        <v>1679</v>
      </c>
      <c r="J176" s="4" t="s">
        <v>618</v>
      </c>
    </row>
    <row r="177" spans="8:10" x14ac:dyDescent="0.25">
      <c r="H177" s="5" t="s">
        <v>564</v>
      </c>
      <c r="I177" s="5" t="s">
        <v>1434</v>
      </c>
      <c r="J177" s="5" t="s">
        <v>619</v>
      </c>
    </row>
    <row r="178" spans="8:10" x14ac:dyDescent="0.25">
      <c r="H178" s="4" t="s">
        <v>462</v>
      </c>
      <c r="I178" s="4" t="s">
        <v>1489</v>
      </c>
      <c r="J178" s="4" t="s">
        <v>620</v>
      </c>
    </row>
    <row r="179" spans="8:10" x14ac:dyDescent="0.25">
      <c r="H179" s="5" t="s">
        <v>462</v>
      </c>
      <c r="I179" s="6" t="s">
        <v>1253</v>
      </c>
      <c r="J179" s="5" t="s">
        <v>621</v>
      </c>
    </row>
    <row r="180" spans="8:10" x14ac:dyDescent="0.25">
      <c r="H180" s="4" t="s">
        <v>462</v>
      </c>
      <c r="I180" s="4" t="s">
        <v>1382</v>
      </c>
      <c r="J180" s="4" t="s">
        <v>622</v>
      </c>
    </row>
    <row r="181" spans="8:10" x14ac:dyDescent="0.25">
      <c r="H181" s="5" t="s">
        <v>462</v>
      </c>
      <c r="I181" s="5" t="s">
        <v>1407</v>
      </c>
      <c r="J181" s="5" t="s">
        <v>623</v>
      </c>
    </row>
    <row r="182" spans="8:10" x14ac:dyDescent="0.25">
      <c r="H182" s="4" t="s">
        <v>462</v>
      </c>
      <c r="I182" s="4" t="s">
        <v>1203</v>
      </c>
      <c r="J182" s="4" t="s">
        <v>624</v>
      </c>
    </row>
    <row r="183" spans="8:10" x14ac:dyDescent="0.25">
      <c r="H183" s="5" t="s">
        <v>462</v>
      </c>
      <c r="I183" s="5" t="s">
        <v>1451</v>
      </c>
      <c r="J183" s="5" t="s">
        <v>625</v>
      </c>
    </row>
    <row r="184" spans="8:10" x14ac:dyDescent="0.25">
      <c r="H184" s="4" t="s">
        <v>462</v>
      </c>
      <c r="I184" s="4" t="s">
        <v>1541</v>
      </c>
      <c r="J184" s="4" t="s">
        <v>626</v>
      </c>
    </row>
    <row r="185" spans="8:10" x14ac:dyDescent="0.25">
      <c r="H185" s="5" t="s">
        <v>462</v>
      </c>
      <c r="I185" s="5" t="s">
        <v>1326</v>
      </c>
      <c r="J185" s="5" t="s">
        <v>627</v>
      </c>
    </row>
    <row r="186" spans="8:10" x14ac:dyDescent="0.25">
      <c r="H186" s="4" t="s">
        <v>462</v>
      </c>
      <c r="I186" s="4" t="s">
        <v>1471</v>
      </c>
      <c r="J186" s="4" t="s">
        <v>628</v>
      </c>
    </row>
    <row r="187" spans="8:10" x14ac:dyDescent="0.25">
      <c r="H187" s="5" t="s">
        <v>462</v>
      </c>
      <c r="I187" s="5" t="s">
        <v>1471</v>
      </c>
      <c r="J187" s="5" t="s">
        <v>629</v>
      </c>
    </row>
    <row r="188" spans="8:10" x14ac:dyDescent="0.25">
      <c r="H188" s="4" t="s">
        <v>259</v>
      </c>
      <c r="I188" s="4" t="s">
        <v>1624</v>
      </c>
      <c r="J188" s="4" t="s">
        <v>630</v>
      </c>
    </row>
    <row r="189" spans="8:10" x14ac:dyDescent="0.25">
      <c r="H189" s="5" t="s">
        <v>259</v>
      </c>
      <c r="I189" s="6" t="s">
        <v>1245</v>
      </c>
      <c r="J189" s="5" t="s">
        <v>631</v>
      </c>
    </row>
    <row r="190" spans="8:10" x14ac:dyDescent="0.25">
      <c r="H190" s="4" t="s">
        <v>259</v>
      </c>
      <c r="I190" s="4" t="s">
        <v>1365</v>
      </c>
      <c r="J190" s="4" t="s">
        <v>632</v>
      </c>
    </row>
    <row r="191" spans="8:10" x14ac:dyDescent="0.25">
      <c r="H191" s="5" t="s">
        <v>259</v>
      </c>
      <c r="I191" s="5" t="s">
        <v>1474</v>
      </c>
      <c r="J191" s="5" t="s">
        <v>633</v>
      </c>
    </row>
    <row r="192" spans="8:10" x14ac:dyDescent="0.25">
      <c r="H192" s="4" t="s">
        <v>259</v>
      </c>
      <c r="I192" s="4" t="s">
        <v>1667</v>
      </c>
      <c r="J192" s="4" t="s">
        <v>634</v>
      </c>
    </row>
    <row r="193" spans="8:10" x14ac:dyDescent="0.25">
      <c r="H193" s="5" t="s">
        <v>465</v>
      </c>
      <c r="I193" s="5" t="s">
        <v>1341</v>
      </c>
      <c r="J193" s="5" t="s">
        <v>635</v>
      </c>
    </row>
    <row r="194" spans="8:10" x14ac:dyDescent="0.25">
      <c r="H194" s="4" t="s">
        <v>144</v>
      </c>
      <c r="I194" s="4" t="s">
        <v>1414</v>
      </c>
      <c r="J194" s="4" t="s">
        <v>636</v>
      </c>
    </row>
    <row r="195" spans="8:10" x14ac:dyDescent="0.25">
      <c r="H195" s="5" t="s">
        <v>148</v>
      </c>
      <c r="I195" s="5" t="s">
        <v>1421</v>
      </c>
      <c r="J195" s="5" t="s">
        <v>637</v>
      </c>
    </row>
    <row r="196" spans="8:10" x14ac:dyDescent="0.25">
      <c r="H196" s="4" t="s">
        <v>148</v>
      </c>
      <c r="I196" s="4" t="s">
        <v>1644</v>
      </c>
      <c r="J196" s="4" t="s">
        <v>638</v>
      </c>
    </row>
    <row r="197" spans="8:10" x14ac:dyDescent="0.25">
      <c r="H197" s="5" t="s">
        <v>148</v>
      </c>
      <c r="I197" s="5" t="s">
        <v>1682</v>
      </c>
      <c r="J197" s="5" t="s">
        <v>639</v>
      </c>
    </row>
    <row r="198" spans="8:10" x14ac:dyDescent="0.25">
      <c r="H198" s="4" t="s">
        <v>148</v>
      </c>
      <c r="I198" s="4" t="s">
        <v>1540</v>
      </c>
      <c r="J198" s="4" t="s">
        <v>640</v>
      </c>
    </row>
    <row r="199" spans="8:10" x14ac:dyDescent="0.25">
      <c r="H199" s="5" t="s">
        <v>148</v>
      </c>
      <c r="I199" s="6" t="s">
        <v>1614</v>
      </c>
      <c r="J199" s="5" t="s">
        <v>641</v>
      </c>
    </row>
    <row r="200" spans="8:10" x14ac:dyDescent="0.25">
      <c r="H200" s="4" t="s">
        <v>148</v>
      </c>
      <c r="I200" s="4" t="s">
        <v>1353</v>
      </c>
      <c r="J200" s="4" t="s">
        <v>642</v>
      </c>
    </row>
    <row r="201" spans="8:10" x14ac:dyDescent="0.25">
      <c r="H201" s="5" t="s">
        <v>324</v>
      </c>
      <c r="I201" s="5" t="s">
        <v>1378</v>
      </c>
      <c r="J201" s="5" t="s">
        <v>643</v>
      </c>
    </row>
    <row r="202" spans="8:10" x14ac:dyDescent="0.25">
      <c r="H202" s="4" t="s">
        <v>324</v>
      </c>
      <c r="I202" s="4" t="s">
        <v>1268</v>
      </c>
      <c r="J202" s="4" t="s">
        <v>644</v>
      </c>
    </row>
    <row r="203" spans="8:10" x14ac:dyDescent="0.25">
      <c r="H203" s="5" t="s">
        <v>324</v>
      </c>
      <c r="I203" s="5" t="s">
        <v>1650</v>
      </c>
      <c r="J203" s="5" t="s">
        <v>645</v>
      </c>
    </row>
    <row r="204" spans="8:10" x14ac:dyDescent="0.25">
      <c r="H204" s="4" t="s">
        <v>324</v>
      </c>
      <c r="I204" s="4" t="s">
        <v>1604</v>
      </c>
      <c r="J204" s="4" t="s">
        <v>646</v>
      </c>
    </row>
    <row r="205" spans="8:10" x14ac:dyDescent="0.25">
      <c r="H205" s="5" t="s">
        <v>324</v>
      </c>
      <c r="I205" s="5" t="s">
        <v>1536</v>
      </c>
      <c r="J205" s="5" t="s">
        <v>647</v>
      </c>
    </row>
    <row r="206" spans="8:10" x14ac:dyDescent="0.25">
      <c r="H206" s="4" t="s">
        <v>153</v>
      </c>
      <c r="I206" s="4" t="s">
        <v>1499</v>
      </c>
      <c r="J206" s="4" t="s">
        <v>648</v>
      </c>
    </row>
    <row r="207" spans="8:10" x14ac:dyDescent="0.25">
      <c r="H207" s="5" t="s">
        <v>153</v>
      </c>
      <c r="I207" s="5" t="s">
        <v>1450</v>
      </c>
      <c r="J207" s="5" t="s">
        <v>649</v>
      </c>
    </row>
    <row r="208" spans="8:10" x14ac:dyDescent="0.25">
      <c r="H208" s="4" t="s">
        <v>153</v>
      </c>
      <c r="I208" s="4" t="s">
        <v>1616</v>
      </c>
      <c r="J208" s="4" t="s">
        <v>650</v>
      </c>
    </row>
    <row r="209" spans="8:10" x14ac:dyDescent="0.25">
      <c r="H209" s="5" t="s">
        <v>153</v>
      </c>
      <c r="I209" s="6" t="s">
        <v>1344</v>
      </c>
      <c r="J209" s="5" t="s">
        <v>651</v>
      </c>
    </row>
    <row r="210" spans="8:10" x14ac:dyDescent="0.25">
      <c r="H210" s="4" t="s">
        <v>386</v>
      </c>
      <c r="I210" s="4" t="s">
        <v>1487</v>
      </c>
      <c r="J210" s="4" t="s">
        <v>652</v>
      </c>
    </row>
    <row r="211" spans="8:10" x14ac:dyDescent="0.25">
      <c r="H211" s="5" t="s">
        <v>285</v>
      </c>
      <c r="I211" s="5" t="s">
        <v>1638</v>
      </c>
      <c r="J211" s="5" t="s">
        <v>653</v>
      </c>
    </row>
    <row r="212" spans="8:10" x14ac:dyDescent="0.25">
      <c r="H212" s="4" t="s">
        <v>285</v>
      </c>
      <c r="I212" s="4" t="s">
        <v>1266</v>
      </c>
      <c r="J212" s="4" t="s">
        <v>654</v>
      </c>
    </row>
    <row r="213" spans="8:10" x14ac:dyDescent="0.25">
      <c r="H213" s="5" t="s">
        <v>285</v>
      </c>
      <c r="I213" s="5" t="s">
        <v>1419</v>
      </c>
      <c r="J213" s="5" t="s">
        <v>655</v>
      </c>
    </row>
    <row r="214" spans="8:10" x14ac:dyDescent="0.25">
      <c r="H214" s="4" t="s">
        <v>285</v>
      </c>
      <c r="I214" s="4" t="s">
        <v>1613</v>
      </c>
      <c r="J214" s="4" t="s">
        <v>656</v>
      </c>
    </row>
    <row r="215" spans="8:10" x14ac:dyDescent="0.25">
      <c r="H215" s="5" t="s">
        <v>468</v>
      </c>
      <c r="I215" s="5" t="s">
        <v>1594</v>
      </c>
      <c r="J215" s="5" t="s">
        <v>657</v>
      </c>
    </row>
    <row r="216" spans="8:10" x14ac:dyDescent="0.25">
      <c r="H216" s="4" t="s">
        <v>389</v>
      </c>
      <c r="I216" s="4" t="s">
        <v>1380</v>
      </c>
      <c r="J216" s="4" t="s">
        <v>658</v>
      </c>
    </row>
    <row r="217" spans="8:10" x14ac:dyDescent="0.25">
      <c r="H217" s="5" t="s">
        <v>389</v>
      </c>
      <c r="I217" s="5" t="s">
        <v>1286</v>
      </c>
      <c r="J217" s="5" t="s">
        <v>659</v>
      </c>
    </row>
    <row r="218" spans="8:10" x14ac:dyDescent="0.25">
      <c r="H218" s="4" t="s">
        <v>389</v>
      </c>
      <c r="I218" s="4" t="s">
        <v>1430</v>
      </c>
      <c r="J218" s="4" t="s">
        <v>660</v>
      </c>
    </row>
    <row r="219" spans="8:10" x14ac:dyDescent="0.25">
      <c r="H219" s="5" t="s">
        <v>389</v>
      </c>
      <c r="I219" s="6" t="s">
        <v>1314</v>
      </c>
      <c r="J219" s="5" t="s">
        <v>661</v>
      </c>
    </row>
    <row r="220" spans="8:10" x14ac:dyDescent="0.25">
      <c r="H220" s="4" t="s">
        <v>471</v>
      </c>
      <c r="I220" s="4" t="s">
        <v>1371</v>
      </c>
      <c r="J220" s="4" t="s">
        <v>662</v>
      </c>
    </row>
    <row r="221" spans="8:10" x14ac:dyDescent="0.25">
      <c r="H221" s="5" t="s">
        <v>471</v>
      </c>
      <c r="I221" s="5" t="s">
        <v>1513</v>
      </c>
      <c r="J221" s="5" t="s">
        <v>663</v>
      </c>
    </row>
    <row r="222" spans="8:10" x14ac:dyDescent="0.25">
      <c r="H222" s="4" t="s">
        <v>471</v>
      </c>
      <c r="I222" s="4" t="s">
        <v>1292</v>
      </c>
      <c r="J222" s="4" t="s">
        <v>664</v>
      </c>
    </row>
    <row r="223" spans="8:10" x14ac:dyDescent="0.25">
      <c r="H223" s="5" t="s">
        <v>471</v>
      </c>
      <c r="I223" s="5" t="s">
        <v>1688</v>
      </c>
      <c r="J223" s="5" t="s">
        <v>665</v>
      </c>
    </row>
    <row r="224" spans="8:10" x14ac:dyDescent="0.25">
      <c r="H224" s="4" t="s">
        <v>471</v>
      </c>
      <c r="I224" s="4" t="s">
        <v>1658</v>
      </c>
      <c r="J224" s="4" t="s">
        <v>666</v>
      </c>
    </row>
    <row r="225" spans="8:10" x14ac:dyDescent="0.25">
      <c r="H225" s="5" t="s">
        <v>158</v>
      </c>
      <c r="I225" s="5" t="s">
        <v>1670</v>
      </c>
      <c r="J225" s="5" t="s">
        <v>667</v>
      </c>
    </row>
    <row r="226" spans="8:10" x14ac:dyDescent="0.25">
      <c r="H226" s="4" t="s">
        <v>158</v>
      </c>
      <c r="I226" s="4" t="s">
        <v>1652</v>
      </c>
      <c r="J226" s="4" t="s">
        <v>668</v>
      </c>
    </row>
    <row r="227" spans="8:10" x14ac:dyDescent="0.25">
      <c r="H227" s="5" t="s">
        <v>158</v>
      </c>
      <c r="I227" s="5" t="s">
        <v>1333</v>
      </c>
      <c r="J227" s="5" t="s">
        <v>669</v>
      </c>
    </row>
    <row r="228" spans="8:10" x14ac:dyDescent="0.25">
      <c r="H228" s="4" t="s">
        <v>158</v>
      </c>
      <c r="I228" s="4" t="s">
        <v>1615</v>
      </c>
      <c r="J228" s="4" t="s">
        <v>670</v>
      </c>
    </row>
    <row r="229" spans="8:10" x14ac:dyDescent="0.25">
      <c r="H229" s="5" t="s">
        <v>158</v>
      </c>
      <c r="I229" s="6" t="s">
        <v>1550</v>
      </c>
      <c r="J229" s="5" t="s">
        <v>671</v>
      </c>
    </row>
    <row r="230" spans="8:10" x14ac:dyDescent="0.25">
      <c r="H230" s="4" t="s">
        <v>288</v>
      </c>
      <c r="I230" s="4" t="s">
        <v>1416</v>
      </c>
      <c r="J230" s="4" t="s">
        <v>672</v>
      </c>
    </row>
    <row r="231" spans="8:10" x14ac:dyDescent="0.25">
      <c r="H231" s="5" t="s">
        <v>288</v>
      </c>
      <c r="I231" s="5" t="s">
        <v>1297</v>
      </c>
      <c r="J231" s="5" t="s">
        <v>673</v>
      </c>
    </row>
    <row r="232" spans="8:10" x14ac:dyDescent="0.25">
      <c r="H232" s="4" t="s">
        <v>567</v>
      </c>
      <c r="I232" s="4" t="s">
        <v>1276</v>
      </c>
      <c r="J232" s="4" t="s">
        <v>674</v>
      </c>
    </row>
    <row r="233" spans="8:10" x14ac:dyDescent="0.25">
      <c r="H233" s="5" t="s">
        <v>328</v>
      </c>
      <c r="I233" s="5" t="s">
        <v>1496</v>
      </c>
      <c r="J233" s="5" t="s">
        <v>675</v>
      </c>
    </row>
    <row r="234" spans="8:10" x14ac:dyDescent="0.25">
      <c r="H234" s="4" t="s">
        <v>328</v>
      </c>
      <c r="I234" s="4" t="s">
        <v>1752</v>
      </c>
      <c r="J234" s="4" t="s">
        <v>676</v>
      </c>
    </row>
    <row r="235" spans="8:10" x14ac:dyDescent="0.25">
      <c r="H235" s="5" t="s">
        <v>328</v>
      </c>
      <c r="I235" s="5" t="s">
        <v>1716</v>
      </c>
      <c r="J235" s="5" t="s">
        <v>677</v>
      </c>
    </row>
    <row r="236" spans="8:10" x14ac:dyDescent="0.25">
      <c r="H236" s="4" t="s">
        <v>328</v>
      </c>
      <c r="I236" s="4" t="s">
        <v>1298</v>
      </c>
      <c r="J236" s="4" t="s">
        <v>678</v>
      </c>
    </row>
    <row r="237" spans="8:10" x14ac:dyDescent="0.25">
      <c r="H237" s="5" t="s">
        <v>328</v>
      </c>
      <c r="I237" s="5" t="s">
        <v>1740</v>
      </c>
      <c r="J237" s="5" t="s">
        <v>679</v>
      </c>
    </row>
    <row r="238" spans="8:10" x14ac:dyDescent="0.25">
      <c r="H238" s="4" t="s">
        <v>328</v>
      </c>
      <c r="I238" s="4" t="s">
        <v>1463</v>
      </c>
      <c r="J238" s="4" t="s">
        <v>681</v>
      </c>
    </row>
    <row r="239" spans="8:10" x14ac:dyDescent="0.25">
      <c r="H239" s="5" t="s">
        <v>164</v>
      </c>
      <c r="I239" s="6" t="s">
        <v>1334</v>
      </c>
      <c r="J239" s="5" t="s">
        <v>682</v>
      </c>
    </row>
    <row r="240" spans="8:10" x14ac:dyDescent="0.25">
      <c r="H240" s="4" t="s">
        <v>474</v>
      </c>
      <c r="I240" s="4" t="s">
        <v>1717</v>
      </c>
      <c r="J240" s="4" t="s">
        <v>683</v>
      </c>
    </row>
    <row r="241" spans="8:10" x14ac:dyDescent="0.25">
      <c r="H241" s="5" t="s">
        <v>474</v>
      </c>
      <c r="I241" s="5" t="s">
        <v>1648</v>
      </c>
      <c r="J241" s="5" t="s">
        <v>684</v>
      </c>
    </row>
    <row r="242" spans="8:10" x14ac:dyDescent="0.25">
      <c r="H242" s="4" t="s">
        <v>474</v>
      </c>
      <c r="I242" s="4" t="s">
        <v>1676</v>
      </c>
      <c r="J242" s="4" t="s">
        <v>685</v>
      </c>
    </row>
    <row r="243" spans="8:10" x14ac:dyDescent="0.25">
      <c r="H243" s="5" t="s">
        <v>474</v>
      </c>
      <c r="I243" s="5" t="s">
        <v>1612</v>
      </c>
      <c r="J243" s="5" t="s">
        <v>686</v>
      </c>
    </row>
    <row r="244" spans="8:10" x14ac:dyDescent="0.25">
      <c r="H244" s="4" t="s">
        <v>474</v>
      </c>
      <c r="I244" s="4" t="s">
        <v>1539</v>
      </c>
      <c r="J244" s="4" t="s">
        <v>687</v>
      </c>
    </row>
    <row r="245" spans="8:10" x14ac:dyDescent="0.25">
      <c r="H245" s="5" t="s">
        <v>474</v>
      </c>
      <c r="I245" s="5" t="s">
        <v>1349</v>
      </c>
      <c r="J245" s="5" t="s">
        <v>688</v>
      </c>
    </row>
    <row r="246" spans="8:10" x14ac:dyDescent="0.25">
      <c r="H246" s="4" t="s">
        <v>474</v>
      </c>
      <c r="I246" s="4" t="s">
        <v>1466</v>
      </c>
      <c r="J246" s="4" t="s">
        <v>689</v>
      </c>
    </row>
    <row r="247" spans="8:10" x14ac:dyDescent="0.25">
      <c r="H247" s="5" t="s">
        <v>477</v>
      </c>
      <c r="I247" s="5" t="s">
        <v>1321</v>
      </c>
      <c r="J247" s="5" t="s">
        <v>690</v>
      </c>
    </row>
    <row r="248" spans="8:10" x14ac:dyDescent="0.25">
      <c r="H248" s="4" t="s">
        <v>477</v>
      </c>
      <c r="I248" s="4" t="s">
        <v>1357</v>
      </c>
      <c r="J248" s="4" t="s">
        <v>691</v>
      </c>
    </row>
    <row r="249" spans="8:10" x14ac:dyDescent="0.25">
      <c r="H249" s="5" t="s">
        <v>477</v>
      </c>
      <c r="I249" s="6" t="s">
        <v>1358</v>
      </c>
      <c r="J249" s="5" t="s">
        <v>692</v>
      </c>
    </row>
    <row r="250" spans="8:10" x14ac:dyDescent="0.25">
      <c r="H250" s="4" t="s">
        <v>169</v>
      </c>
      <c r="I250" s="4" t="s">
        <v>1262</v>
      </c>
      <c r="J250" s="4" t="s">
        <v>693</v>
      </c>
    </row>
    <row r="251" spans="8:10" x14ac:dyDescent="0.25">
      <c r="H251" s="5" t="s">
        <v>169</v>
      </c>
      <c r="I251" s="5" t="s">
        <v>1603</v>
      </c>
      <c r="J251" s="5" t="s">
        <v>694</v>
      </c>
    </row>
    <row r="252" spans="8:10" x14ac:dyDescent="0.25">
      <c r="H252" s="4" t="s">
        <v>169</v>
      </c>
      <c r="I252" s="4" t="s">
        <v>1725</v>
      </c>
      <c r="J252" s="4" t="s">
        <v>695</v>
      </c>
    </row>
    <row r="253" spans="8:10" x14ac:dyDescent="0.25">
      <c r="H253" s="5" t="s">
        <v>169</v>
      </c>
      <c r="I253" s="5" t="s">
        <v>1659</v>
      </c>
      <c r="J253" s="5" t="s">
        <v>696</v>
      </c>
    </row>
    <row r="254" spans="8:10" x14ac:dyDescent="0.25">
      <c r="H254" s="4" t="s">
        <v>169</v>
      </c>
      <c r="I254" s="4" t="s">
        <v>1746</v>
      </c>
      <c r="J254" s="4" t="s">
        <v>697</v>
      </c>
    </row>
    <row r="255" spans="8:10" x14ac:dyDescent="0.25">
      <c r="H255" s="5" t="s">
        <v>169</v>
      </c>
      <c r="I255" s="5" t="s">
        <v>1549</v>
      </c>
      <c r="J255" s="5" t="s">
        <v>698</v>
      </c>
    </row>
    <row r="256" spans="8:10" x14ac:dyDescent="0.25">
      <c r="H256" s="4" t="s">
        <v>169</v>
      </c>
      <c r="I256" s="4" t="s">
        <v>1459</v>
      </c>
      <c r="J256" s="4" t="s">
        <v>699</v>
      </c>
    </row>
    <row r="257" spans="8:10" x14ac:dyDescent="0.25">
      <c r="H257" s="5" t="s">
        <v>169</v>
      </c>
      <c r="I257" s="5" t="s">
        <v>1699</v>
      </c>
      <c r="J257" s="5" t="s">
        <v>700</v>
      </c>
    </row>
    <row r="258" spans="8:10" x14ac:dyDescent="0.25">
      <c r="H258" s="4" t="s">
        <v>215</v>
      </c>
      <c r="I258" s="4" t="s">
        <v>1481</v>
      </c>
      <c r="J258" s="4" t="s">
        <v>701</v>
      </c>
    </row>
    <row r="259" spans="8:10" x14ac:dyDescent="0.25">
      <c r="H259" s="5" t="s">
        <v>215</v>
      </c>
      <c r="I259" s="6" t="s">
        <v>1571</v>
      </c>
      <c r="J259" s="5" t="s">
        <v>702</v>
      </c>
    </row>
    <row r="260" spans="8:10" x14ac:dyDescent="0.25">
      <c r="H260" s="4" t="s">
        <v>215</v>
      </c>
      <c r="I260" s="4" t="s">
        <v>1304</v>
      </c>
      <c r="J260" s="4" t="s">
        <v>703</v>
      </c>
    </row>
    <row r="261" spans="8:10" x14ac:dyDescent="0.25">
      <c r="H261" s="5" t="s">
        <v>215</v>
      </c>
      <c r="I261" s="5" t="s">
        <v>1441</v>
      </c>
      <c r="J261" s="5" t="s">
        <v>704</v>
      </c>
    </row>
    <row r="262" spans="8:10" x14ac:dyDescent="0.25">
      <c r="H262" s="4" t="s">
        <v>524</v>
      </c>
      <c r="I262" s="4" t="s">
        <v>1759</v>
      </c>
      <c r="J262" s="4" t="s">
        <v>705</v>
      </c>
    </row>
    <row r="263" spans="8:10" x14ac:dyDescent="0.25">
      <c r="H263" s="5" t="s">
        <v>570</v>
      </c>
      <c r="I263" s="5" t="s">
        <v>1246</v>
      </c>
      <c r="J263" s="5" t="s">
        <v>706</v>
      </c>
    </row>
    <row r="264" spans="8:10" x14ac:dyDescent="0.25">
      <c r="H264" s="4" t="s">
        <v>570</v>
      </c>
      <c r="I264" s="4" t="s">
        <v>1732</v>
      </c>
      <c r="J264" s="4" t="s">
        <v>707</v>
      </c>
    </row>
    <row r="265" spans="8:10" x14ac:dyDescent="0.25">
      <c r="H265" s="5" t="s">
        <v>570</v>
      </c>
      <c r="I265" s="5" t="s">
        <v>1500</v>
      </c>
      <c r="J265" s="5" t="s">
        <v>708</v>
      </c>
    </row>
    <row r="266" spans="8:10" x14ac:dyDescent="0.25">
      <c r="H266" s="4" t="s">
        <v>570</v>
      </c>
      <c r="I266" s="4" t="s">
        <v>1418</v>
      </c>
      <c r="J266" s="4" t="s">
        <v>709</v>
      </c>
    </row>
    <row r="267" spans="8:10" x14ac:dyDescent="0.25">
      <c r="H267" s="5" t="s">
        <v>570</v>
      </c>
      <c r="I267" s="5" t="s">
        <v>1719</v>
      </c>
      <c r="J267" s="5" t="s">
        <v>710</v>
      </c>
    </row>
    <row r="268" spans="8:10" x14ac:dyDescent="0.25">
      <c r="H268" s="4" t="s">
        <v>570</v>
      </c>
      <c r="I268" s="4" t="s">
        <v>1755</v>
      </c>
      <c r="J268" s="4" t="s">
        <v>711</v>
      </c>
    </row>
    <row r="269" spans="8:10" x14ac:dyDescent="0.25">
      <c r="H269" s="5" t="s">
        <v>570</v>
      </c>
      <c r="I269" s="6" t="s">
        <v>1601</v>
      </c>
      <c r="J269" s="5" t="s">
        <v>712</v>
      </c>
    </row>
    <row r="270" spans="8:10" x14ac:dyDescent="0.25">
      <c r="H270" s="4" t="s">
        <v>570</v>
      </c>
      <c r="I270" s="4" t="s">
        <v>1224</v>
      </c>
      <c r="J270" s="4" t="s">
        <v>713</v>
      </c>
    </row>
    <row r="271" spans="8:10" x14ac:dyDescent="0.25">
      <c r="H271" s="5" t="s">
        <v>570</v>
      </c>
      <c r="I271" s="5" t="s">
        <v>1222</v>
      </c>
      <c r="J271" s="5" t="s">
        <v>714</v>
      </c>
    </row>
    <row r="272" spans="8:10" x14ac:dyDescent="0.25">
      <c r="H272" s="4" t="s">
        <v>570</v>
      </c>
      <c r="I272" s="4" t="s">
        <v>1655</v>
      </c>
      <c r="J272" s="4" t="s">
        <v>715</v>
      </c>
    </row>
    <row r="273" spans="8:10" x14ac:dyDescent="0.25">
      <c r="H273" s="5" t="s">
        <v>570</v>
      </c>
      <c r="I273" s="5" t="s">
        <v>1691</v>
      </c>
      <c r="J273" s="5" t="s">
        <v>716</v>
      </c>
    </row>
    <row r="274" spans="8:10" x14ac:dyDescent="0.25">
      <c r="H274" s="4" t="s">
        <v>431</v>
      </c>
      <c r="I274" s="4" t="s">
        <v>1641</v>
      </c>
      <c r="J274" s="4" t="s">
        <v>717</v>
      </c>
    </row>
    <row r="275" spans="8:10" x14ac:dyDescent="0.25">
      <c r="H275" s="5" t="s">
        <v>431</v>
      </c>
      <c r="I275" s="5" t="s">
        <v>1713</v>
      </c>
      <c r="J275" s="5" t="s">
        <v>718</v>
      </c>
    </row>
    <row r="276" spans="8:10" x14ac:dyDescent="0.25">
      <c r="H276" s="4" t="s">
        <v>431</v>
      </c>
      <c r="I276" s="4" t="s">
        <v>1678</v>
      </c>
      <c r="J276" s="4" t="s">
        <v>719</v>
      </c>
    </row>
    <row r="277" spans="8:10" x14ac:dyDescent="0.25">
      <c r="H277" s="5" t="s">
        <v>431</v>
      </c>
      <c r="I277" s="5" t="s">
        <v>1563</v>
      </c>
      <c r="J277" s="5" t="s">
        <v>720</v>
      </c>
    </row>
    <row r="278" spans="8:10" x14ac:dyDescent="0.25">
      <c r="H278" s="4" t="s">
        <v>431</v>
      </c>
      <c r="I278" s="4" t="s">
        <v>1427</v>
      </c>
      <c r="J278" s="4" t="s">
        <v>721</v>
      </c>
    </row>
    <row r="279" spans="8:10" x14ac:dyDescent="0.25">
      <c r="H279" s="5" t="s">
        <v>431</v>
      </c>
      <c r="I279" s="6" t="s">
        <v>1602</v>
      </c>
      <c r="J279" s="5" t="s">
        <v>722</v>
      </c>
    </row>
    <row r="280" spans="8:10" x14ac:dyDescent="0.25">
      <c r="H280" s="4" t="s">
        <v>431</v>
      </c>
      <c r="I280" s="4" t="s">
        <v>1307</v>
      </c>
      <c r="J280" s="4" t="s">
        <v>723</v>
      </c>
    </row>
    <row r="281" spans="8:10" x14ac:dyDescent="0.25">
      <c r="H281" s="5" t="s">
        <v>17</v>
      </c>
      <c r="I281" s="5" t="s">
        <v>1565</v>
      </c>
      <c r="J281" s="5" t="s">
        <v>724</v>
      </c>
    </row>
    <row r="282" spans="8:10" x14ac:dyDescent="0.25">
      <c r="H282" s="4" t="s">
        <v>17</v>
      </c>
      <c r="I282" s="4" t="s">
        <v>1250</v>
      </c>
      <c r="J282" s="4" t="s">
        <v>725</v>
      </c>
    </row>
    <row r="283" spans="8:10" x14ac:dyDescent="0.25">
      <c r="H283" s="5" t="s">
        <v>17</v>
      </c>
      <c r="I283" s="5" t="s">
        <v>1731</v>
      </c>
      <c r="J283" s="5" t="s">
        <v>726</v>
      </c>
    </row>
    <row r="284" spans="8:10" x14ac:dyDescent="0.25">
      <c r="H284" s="4" t="s">
        <v>17</v>
      </c>
      <c r="I284" s="4" t="s">
        <v>1748</v>
      </c>
      <c r="J284" s="4" t="s">
        <v>727</v>
      </c>
    </row>
    <row r="285" spans="8:10" x14ac:dyDescent="0.25">
      <c r="H285" s="5" t="s">
        <v>17</v>
      </c>
      <c r="I285" s="5" t="s">
        <v>1476</v>
      </c>
      <c r="J285" s="5" t="s">
        <v>728</v>
      </c>
    </row>
    <row r="286" spans="8:10" x14ac:dyDescent="0.25">
      <c r="H286" s="4" t="s">
        <v>17</v>
      </c>
      <c r="I286" s="4" t="s">
        <v>1431</v>
      </c>
      <c r="J286" s="4" t="s">
        <v>730</v>
      </c>
    </row>
    <row r="287" spans="8:10" x14ac:dyDescent="0.25">
      <c r="H287" s="5" t="s">
        <v>17</v>
      </c>
      <c r="I287" s="5" t="s">
        <v>1666</v>
      </c>
      <c r="J287" s="5" t="s">
        <v>731</v>
      </c>
    </row>
    <row r="288" spans="8:10" x14ac:dyDescent="0.25">
      <c r="H288" s="4" t="s">
        <v>17</v>
      </c>
      <c r="I288" s="4" t="s">
        <v>1707</v>
      </c>
      <c r="J288" s="4" t="s">
        <v>732</v>
      </c>
    </row>
    <row r="289" spans="8:10" x14ac:dyDescent="0.25">
      <c r="H289" s="5" t="s">
        <v>17</v>
      </c>
      <c r="I289" s="6" t="s">
        <v>1626</v>
      </c>
      <c r="J289" s="5" t="s">
        <v>733</v>
      </c>
    </row>
    <row r="290" spans="8:10" x14ac:dyDescent="0.25">
      <c r="H290" s="4" t="s">
        <v>480</v>
      </c>
      <c r="I290" s="4" t="s">
        <v>1576</v>
      </c>
      <c r="J290" s="4" t="s">
        <v>734</v>
      </c>
    </row>
    <row r="291" spans="8:10" x14ac:dyDescent="0.25">
      <c r="H291" s="5" t="s">
        <v>480</v>
      </c>
      <c r="I291" s="5" t="s">
        <v>1595</v>
      </c>
      <c r="J291" s="5" t="s">
        <v>735</v>
      </c>
    </row>
    <row r="292" spans="8:10" x14ac:dyDescent="0.25">
      <c r="H292" s="4" t="s">
        <v>480</v>
      </c>
      <c r="I292" s="4" t="s">
        <v>1392</v>
      </c>
      <c r="J292" s="4" t="s">
        <v>736</v>
      </c>
    </row>
    <row r="293" spans="8:10" x14ac:dyDescent="0.25">
      <c r="H293" s="5" t="s">
        <v>480</v>
      </c>
      <c r="I293" s="5" t="s">
        <v>1449</v>
      </c>
      <c r="J293" s="5" t="s">
        <v>737</v>
      </c>
    </row>
    <row r="294" spans="8:10" x14ac:dyDescent="0.25">
      <c r="H294" s="4" t="s">
        <v>480</v>
      </c>
      <c r="I294" s="4" t="s">
        <v>1556</v>
      </c>
      <c r="J294" s="4" t="s">
        <v>738</v>
      </c>
    </row>
    <row r="295" spans="8:10" x14ac:dyDescent="0.25">
      <c r="H295" s="5" t="s">
        <v>174</v>
      </c>
      <c r="I295" s="5" t="s">
        <v>1394</v>
      </c>
      <c r="J295" s="5" t="s">
        <v>739</v>
      </c>
    </row>
    <row r="296" spans="8:10" x14ac:dyDescent="0.25">
      <c r="H296" s="4" t="s">
        <v>174</v>
      </c>
      <c r="I296" s="4" t="s">
        <v>1318</v>
      </c>
      <c r="J296" s="4" t="s">
        <v>740</v>
      </c>
    </row>
    <row r="297" spans="8:10" x14ac:dyDescent="0.25">
      <c r="H297" s="5" t="s">
        <v>434</v>
      </c>
      <c r="I297" s="5" t="s">
        <v>1332</v>
      </c>
      <c r="J297" s="5" t="s">
        <v>741</v>
      </c>
    </row>
    <row r="298" spans="8:10" x14ac:dyDescent="0.25">
      <c r="H298" s="4" t="s">
        <v>434</v>
      </c>
      <c r="I298" s="4" t="s">
        <v>1440</v>
      </c>
      <c r="J298" s="4" t="s">
        <v>742</v>
      </c>
    </row>
    <row r="299" spans="8:10" x14ac:dyDescent="0.25">
      <c r="H299" s="5" t="s">
        <v>364</v>
      </c>
      <c r="I299" s="6" t="s">
        <v>1208</v>
      </c>
      <c r="J299" s="5" t="s">
        <v>743</v>
      </c>
    </row>
    <row r="300" spans="8:10" x14ac:dyDescent="0.25">
      <c r="H300" s="4" t="s">
        <v>364</v>
      </c>
      <c r="I300" s="4" t="s">
        <v>1215</v>
      </c>
      <c r="J300" s="4" t="s">
        <v>744</v>
      </c>
    </row>
    <row r="301" spans="8:10" x14ac:dyDescent="0.25">
      <c r="H301" s="5" t="s">
        <v>364</v>
      </c>
      <c r="I301" s="5" t="s">
        <v>1557</v>
      </c>
      <c r="J301" s="5" t="s">
        <v>745</v>
      </c>
    </row>
    <row r="302" spans="8:10" x14ac:dyDescent="0.25">
      <c r="H302" s="4" t="s">
        <v>331</v>
      </c>
      <c r="I302" s="4" t="s">
        <v>1306</v>
      </c>
      <c r="J302" s="4" t="s">
        <v>746</v>
      </c>
    </row>
    <row r="303" spans="8:10" x14ac:dyDescent="0.25">
      <c r="H303" s="5" t="s">
        <v>219</v>
      </c>
      <c r="I303" s="5" t="s">
        <v>1432</v>
      </c>
      <c r="J303" s="5" t="s">
        <v>747</v>
      </c>
    </row>
    <row r="304" spans="8:10" x14ac:dyDescent="0.25">
      <c r="H304" s="4" t="s">
        <v>219</v>
      </c>
      <c r="I304" s="4" t="s">
        <v>1527</v>
      </c>
      <c r="J304" s="4" t="s">
        <v>748</v>
      </c>
    </row>
    <row r="305" spans="8:10" x14ac:dyDescent="0.25">
      <c r="H305" s="5" t="s">
        <v>219</v>
      </c>
      <c r="I305" s="5" t="s">
        <v>1327</v>
      </c>
      <c r="J305" s="5" t="s">
        <v>749</v>
      </c>
    </row>
    <row r="306" spans="8:10" x14ac:dyDescent="0.25">
      <c r="H306" s="4" t="s">
        <v>291</v>
      </c>
      <c r="I306" s="4" t="s">
        <v>1735</v>
      </c>
      <c r="J306" s="4" t="s">
        <v>750</v>
      </c>
    </row>
    <row r="307" spans="8:10" x14ac:dyDescent="0.25">
      <c r="H307" s="5" t="s">
        <v>291</v>
      </c>
      <c r="I307" s="5" t="s">
        <v>1560</v>
      </c>
      <c r="J307" s="5" t="s">
        <v>751</v>
      </c>
    </row>
    <row r="308" spans="8:10" x14ac:dyDescent="0.25">
      <c r="H308" s="4" t="s">
        <v>291</v>
      </c>
      <c r="I308" s="4" t="s">
        <v>1310</v>
      </c>
      <c r="J308" s="4" t="s">
        <v>752</v>
      </c>
    </row>
    <row r="309" spans="8:10" x14ac:dyDescent="0.25">
      <c r="H309" s="5" t="s">
        <v>291</v>
      </c>
      <c r="I309" s="6" t="s">
        <v>1611</v>
      </c>
      <c r="J309" s="5" t="s">
        <v>753</v>
      </c>
    </row>
    <row r="310" spans="8:10" x14ac:dyDescent="0.25">
      <c r="H310" s="4" t="s">
        <v>483</v>
      </c>
      <c r="I310" s="4" t="s">
        <v>1734</v>
      </c>
      <c r="J310" s="4" t="s">
        <v>754</v>
      </c>
    </row>
    <row r="311" spans="8:10" x14ac:dyDescent="0.25">
      <c r="H311" s="5" t="s">
        <v>483</v>
      </c>
      <c r="I311" s="5" t="s">
        <v>1751</v>
      </c>
      <c r="J311" s="5" t="s">
        <v>755</v>
      </c>
    </row>
    <row r="312" spans="8:10" x14ac:dyDescent="0.25">
      <c r="H312" s="4" t="s">
        <v>483</v>
      </c>
      <c r="I312" s="4" t="s">
        <v>1220</v>
      </c>
      <c r="J312" s="4" t="s">
        <v>756</v>
      </c>
    </row>
    <row r="313" spans="8:10" x14ac:dyDescent="0.25">
      <c r="H313" s="5" t="s">
        <v>483</v>
      </c>
      <c r="I313" s="5" t="s">
        <v>1284</v>
      </c>
      <c r="J313" s="5" t="s">
        <v>757</v>
      </c>
    </row>
    <row r="314" spans="8:10" x14ac:dyDescent="0.25">
      <c r="H314" s="4" t="s">
        <v>483</v>
      </c>
      <c r="I314" s="4" t="s">
        <v>1206</v>
      </c>
      <c r="J314" s="4" t="s">
        <v>758</v>
      </c>
    </row>
    <row r="315" spans="8:10" x14ac:dyDescent="0.25">
      <c r="H315" s="5" t="s">
        <v>483</v>
      </c>
      <c r="I315" s="5" t="s">
        <v>1226</v>
      </c>
      <c r="J315" s="5" t="s">
        <v>759</v>
      </c>
    </row>
    <row r="316" spans="8:10" x14ac:dyDescent="0.25">
      <c r="H316" s="4" t="s">
        <v>483</v>
      </c>
      <c r="I316" s="4" t="s">
        <v>1518</v>
      </c>
      <c r="J316" s="4" t="s">
        <v>760</v>
      </c>
    </row>
    <row r="317" spans="8:10" x14ac:dyDescent="0.25">
      <c r="H317" s="5" t="s">
        <v>483</v>
      </c>
      <c r="I317" s="5" t="s">
        <v>1213</v>
      </c>
      <c r="J317" s="5" t="s">
        <v>761</v>
      </c>
    </row>
    <row r="318" spans="8:10" x14ac:dyDescent="0.25">
      <c r="H318" s="4" t="s">
        <v>483</v>
      </c>
      <c r="I318" s="4" t="s">
        <v>1693</v>
      </c>
      <c r="J318" s="4" t="s">
        <v>762</v>
      </c>
    </row>
    <row r="319" spans="8:10" x14ac:dyDescent="0.25">
      <c r="H319" s="5" t="s">
        <v>483</v>
      </c>
      <c r="I319" s="6" t="s">
        <v>1228</v>
      </c>
      <c r="J319" s="5" t="s">
        <v>763</v>
      </c>
    </row>
    <row r="320" spans="8:10" x14ac:dyDescent="0.25">
      <c r="H320" s="4" t="s">
        <v>483</v>
      </c>
      <c r="I320" s="4" t="s">
        <v>1726</v>
      </c>
      <c r="J320" s="4" t="s">
        <v>764</v>
      </c>
    </row>
    <row r="321" spans="8:10" x14ac:dyDescent="0.25">
      <c r="H321" s="5" t="s">
        <v>483</v>
      </c>
      <c r="I321" s="5" t="s">
        <v>1225</v>
      </c>
      <c r="J321" s="5" t="s">
        <v>765</v>
      </c>
    </row>
    <row r="322" spans="8:10" x14ac:dyDescent="0.25">
      <c r="H322" s="4" t="s">
        <v>483</v>
      </c>
      <c r="I322" s="4" t="s">
        <v>1453</v>
      </c>
      <c r="J322" s="4" t="s">
        <v>766</v>
      </c>
    </row>
    <row r="323" spans="8:10" x14ac:dyDescent="0.25">
      <c r="H323" s="5" t="s">
        <v>527</v>
      </c>
      <c r="I323" s="5" t="s">
        <v>1503</v>
      </c>
      <c r="J323" s="5" t="s">
        <v>767</v>
      </c>
    </row>
    <row r="324" spans="8:10" x14ac:dyDescent="0.25">
      <c r="H324" s="4" t="s">
        <v>527</v>
      </c>
      <c r="I324" s="4" t="s">
        <v>1417</v>
      </c>
      <c r="J324" s="4" t="s">
        <v>768</v>
      </c>
    </row>
    <row r="325" spans="8:10" x14ac:dyDescent="0.25">
      <c r="H325" s="5" t="s">
        <v>527</v>
      </c>
      <c r="I325" s="5" t="s">
        <v>1352</v>
      </c>
      <c r="J325" s="5" t="s">
        <v>769</v>
      </c>
    </row>
    <row r="326" spans="8:10" x14ac:dyDescent="0.25">
      <c r="H326" s="4" t="s">
        <v>20</v>
      </c>
      <c r="I326" s="4" t="s">
        <v>1264</v>
      </c>
      <c r="J326" s="4" t="s">
        <v>770</v>
      </c>
    </row>
    <row r="327" spans="8:10" x14ac:dyDescent="0.25">
      <c r="H327" s="5" t="s">
        <v>20</v>
      </c>
      <c r="I327" s="5" t="s">
        <v>1218</v>
      </c>
      <c r="J327" s="5" t="s">
        <v>771</v>
      </c>
    </row>
    <row r="328" spans="8:10" x14ac:dyDescent="0.25">
      <c r="H328" s="4" t="s">
        <v>20</v>
      </c>
      <c r="I328" s="4" t="s">
        <v>1420</v>
      </c>
      <c r="J328" s="4" t="s">
        <v>772</v>
      </c>
    </row>
    <row r="329" spans="8:10" x14ac:dyDescent="0.25">
      <c r="H329" s="5" t="s">
        <v>20</v>
      </c>
      <c r="I329" s="6" t="s">
        <v>1530</v>
      </c>
      <c r="J329" s="5" t="s">
        <v>773</v>
      </c>
    </row>
    <row r="330" spans="8:10" x14ac:dyDescent="0.25">
      <c r="H330" s="4" t="s">
        <v>20</v>
      </c>
      <c r="I330" s="4" t="s">
        <v>1720</v>
      </c>
      <c r="J330" s="4" t="s">
        <v>774</v>
      </c>
    </row>
    <row r="331" spans="8:10" x14ac:dyDescent="0.25">
      <c r="H331" s="5" t="s">
        <v>20</v>
      </c>
      <c r="I331" s="5" t="s">
        <v>1756</v>
      </c>
      <c r="J331" s="5" t="s">
        <v>775</v>
      </c>
    </row>
    <row r="332" spans="8:10" x14ac:dyDescent="0.25">
      <c r="H332" s="4" t="s">
        <v>264</v>
      </c>
      <c r="I332" s="4" t="s">
        <v>1665</v>
      </c>
      <c r="J332" s="4" t="s">
        <v>776</v>
      </c>
    </row>
    <row r="333" spans="8:10" x14ac:dyDescent="0.25">
      <c r="H333" s="5" t="s">
        <v>264</v>
      </c>
      <c r="I333" s="5" t="s">
        <v>1706</v>
      </c>
      <c r="J333" s="5" t="s">
        <v>777</v>
      </c>
    </row>
    <row r="334" spans="8:10" x14ac:dyDescent="0.25">
      <c r="H334" s="4" t="s">
        <v>264</v>
      </c>
      <c r="I334" s="4" t="s">
        <v>1625</v>
      </c>
      <c r="J334" s="4" t="s">
        <v>778</v>
      </c>
    </row>
    <row r="335" spans="8:10" x14ac:dyDescent="0.25">
      <c r="H335" s="5" t="s">
        <v>178</v>
      </c>
      <c r="I335" s="5" t="s">
        <v>1455</v>
      </c>
      <c r="J335" s="5" t="s">
        <v>779</v>
      </c>
    </row>
    <row r="336" spans="8:10" x14ac:dyDescent="0.25">
      <c r="H336" s="4" t="s">
        <v>178</v>
      </c>
      <c r="I336" s="4" t="s">
        <v>1308</v>
      </c>
      <c r="J336" s="4" t="s">
        <v>780</v>
      </c>
    </row>
    <row r="337" spans="8:10" x14ac:dyDescent="0.25">
      <c r="H337" s="5" t="s">
        <v>334</v>
      </c>
      <c r="I337" s="5" t="s">
        <v>1636</v>
      </c>
      <c r="J337" s="5" t="s">
        <v>781</v>
      </c>
    </row>
    <row r="338" spans="8:10" x14ac:dyDescent="0.25">
      <c r="H338" s="4" t="s">
        <v>334</v>
      </c>
      <c r="I338" s="4" t="s">
        <v>1582</v>
      </c>
      <c r="J338" s="4" t="s">
        <v>782</v>
      </c>
    </row>
    <row r="339" spans="8:10" x14ac:dyDescent="0.25">
      <c r="H339" s="5" t="s">
        <v>334</v>
      </c>
      <c r="I339" s="6" t="s">
        <v>1480</v>
      </c>
      <c r="J339" s="5" t="s">
        <v>783</v>
      </c>
    </row>
    <row r="340" spans="8:10" x14ac:dyDescent="0.25">
      <c r="H340" s="4" t="s">
        <v>334</v>
      </c>
      <c r="I340" s="4" t="s">
        <v>1739</v>
      </c>
      <c r="J340" s="4" t="s">
        <v>784</v>
      </c>
    </row>
    <row r="341" spans="8:10" x14ac:dyDescent="0.25">
      <c r="H341" s="5" t="s">
        <v>334</v>
      </c>
      <c r="I341" s="5" t="s">
        <v>1727</v>
      </c>
      <c r="J341" s="5" t="s">
        <v>785</v>
      </c>
    </row>
    <row r="342" spans="8:10" x14ac:dyDescent="0.25">
      <c r="H342" s="4" t="s">
        <v>334</v>
      </c>
      <c r="I342" s="4" t="s">
        <v>1701</v>
      </c>
      <c r="J342" s="4" t="s">
        <v>786</v>
      </c>
    </row>
    <row r="343" spans="8:10" x14ac:dyDescent="0.25">
      <c r="H343" s="5" t="s">
        <v>337</v>
      </c>
      <c r="I343" s="5" t="s">
        <v>1249</v>
      </c>
      <c r="J343" s="5" t="s">
        <v>787</v>
      </c>
    </row>
    <row r="344" spans="8:10" x14ac:dyDescent="0.25">
      <c r="H344" s="4" t="s">
        <v>337</v>
      </c>
      <c r="I344" s="4" t="s">
        <v>1387</v>
      </c>
      <c r="J344" s="4" t="s">
        <v>788</v>
      </c>
    </row>
    <row r="345" spans="8:10" x14ac:dyDescent="0.25">
      <c r="H345" s="5" t="s">
        <v>337</v>
      </c>
      <c r="I345" s="5" t="s">
        <v>1552</v>
      </c>
      <c r="J345" s="5" t="s">
        <v>789</v>
      </c>
    </row>
    <row r="346" spans="8:10" x14ac:dyDescent="0.25">
      <c r="H346" s="4" t="s">
        <v>222</v>
      </c>
      <c r="I346" s="4" t="s">
        <v>1345</v>
      </c>
      <c r="J346" s="4" t="s">
        <v>790</v>
      </c>
    </row>
    <row r="347" spans="8:10" x14ac:dyDescent="0.25">
      <c r="H347" s="5" t="s">
        <v>222</v>
      </c>
      <c r="I347" s="5" t="s">
        <v>1523</v>
      </c>
      <c r="J347" s="5" t="s">
        <v>791</v>
      </c>
    </row>
    <row r="348" spans="8:10" x14ac:dyDescent="0.25">
      <c r="H348" s="4" t="s">
        <v>222</v>
      </c>
      <c r="I348" s="4" t="s">
        <v>1448</v>
      </c>
      <c r="J348" s="4" t="s">
        <v>792</v>
      </c>
    </row>
    <row r="349" spans="8:10" x14ac:dyDescent="0.25">
      <c r="H349" s="5" t="s">
        <v>21</v>
      </c>
      <c r="I349" s="6" t="s">
        <v>1205</v>
      </c>
      <c r="J349" s="5" t="s">
        <v>793</v>
      </c>
    </row>
    <row r="350" spans="8:10" x14ac:dyDescent="0.25">
      <c r="H350" s="4" t="s">
        <v>21</v>
      </c>
      <c r="I350" s="4" t="s">
        <v>1316</v>
      </c>
      <c r="J350" s="4" t="s">
        <v>794</v>
      </c>
    </row>
    <row r="351" spans="8:10" x14ac:dyDescent="0.25">
      <c r="H351" s="5" t="s">
        <v>21</v>
      </c>
      <c r="I351" s="5" t="s">
        <v>1214</v>
      </c>
      <c r="J351" s="5" t="s">
        <v>795</v>
      </c>
    </row>
    <row r="352" spans="8:10" x14ac:dyDescent="0.25">
      <c r="H352" s="4" t="s">
        <v>575</v>
      </c>
      <c r="I352" s="4" t="s">
        <v>1278</v>
      </c>
      <c r="J352" s="4" t="s">
        <v>796</v>
      </c>
    </row>
    <row r="353" spans="8:10" x14ac:dyDescent="0.25">
      <c r="H353" s="5" t="s">
        <v>575</v>
      </c>
      <c r="I353" s="5" t="s">
        <v>1590</v>
      </c>
      <c r="J353" s="5" t="s">
        <v>797</v>
      </c>
    </row>
    <row r="354" spans="8:10" x14ac:dyDescent="0.25">
      <c r="H354" s="4" t="s">
        <v>575</v>
      </c>
      <c r="I354" s="4" t="s">
        <v>1425</v>
      </c>
      <c r="J354" s="4" t="s">
        <v>798</v>
      </c>
    </row>
    <row r="355" spans="8:10" x14ac:dyDescent="0.25">
      <c r="H355" s="5" t="s">
        <v>575</v>
      </c>
      <c r="I355" s="5" t="s">
        <v>1535</v>
      </c>
      <c r="J355" s="5" t="s">
        <v>799</v>
      </c>
    </row>
    <row r="356" spans="8:10" x14ac:dyDescent="0.25">
      <c r="H356" s="4" t="s">
        <v>575</v>
      </c>
      <c r="I356" s="4" t="s">
        <v>1662</v>
      </c>
      <c r="J356" s="4" t="s">
        <v>800</v>
      </c>
    </row>
    <row r="357" spans="8:10" x14ac:dyDescent="0.25">
      <c r="H357" s="5" t="s">
        <v>183</v>
      </c>
      <c r="I357" s="5" t="s">
        <v>1281</v>
      </c>
      <c r="J357" s="5" t="s">
        <v>801</v>
      </c>
    </row>
    <row r="358" spans="8:10" x14ac:dyDescent="0.25">
      <c r="H358" s="4" t="s">
        <v>183</v>
      </c>
      <c r="I358" s="4" t="s">
        <v>1377</v>
      </c>
      <c r="J358" s="4" t="s">
        <v>802</v>
      </c>
    </row>
    <row r="359" spans="8:10" x14ac:dyDescent="0.25">
      <c r="H359" s="5" t="s">
        <v>183</v>
      </c>
      <c r="I359" s="6" t="s">
        <v>1545</v>
      </c>
      <c r="J359" s="5" t="s">
        <v>803</v>
      </c>
    </row>
    <row r="360" spans="8:10" x14ac:dyDescent="0.25">
      <c r="H360" s="4" t="s">
        <v>342</v>
      </c>
      <c r="I360" s="4" t="s">
        <v>1393</v>
      </c>
      <c r="J360" s="4" t="s">
        <v>804</v>
      </c>
    </row>
    <row r="361" spans="8:10" x14ac:dyDescent="0.25">
      <c r="H361" s="5" t="s">
        <v>342</v>
      </c>
      <c r="I361" s="5" t="s">
        <v>1515</v>
      </c>
      <c r="J361" s="5" t="s">
        <v>805</v>
      </c>
    </row>
    <row r="362" spans="8:10" x14ac:dyDescent="0.25">
      <c r="H362" s="4" t="s">
        <v>342</v>
      </c>
      <c r="I362" s="4" t="s">
        <v>1325</v>
      </c>
      <c r="J362" s="4" t="s">
        <v>806</v>
      </c>
    </row>
    <row r="363" spans="8:10" x14ac:dyDescent="0.25">
      <c r="H363" s="5" t="s">
        <v>294</v>
      </c>
      <c r="I363" s="5" t="s">
        <v>1383</v>
      </c>
      <c r="J363" s="5" t="s">
        <v>807</v>
      </c>
    </row>
    <row r="364" spans="8:10" x14ac:dyDescent="0.25">
      <c r="H364" s="4" t="s">
        <v>294</v>
      </c>
      <c r="I364" s="4" t="s">
        <v>1272</v>
      </c>
      <c r="J364" s="4" t="s">
        <v>808</v>
      </c>
    </row>
    <row r="365" spans="8:10" x14ac:dyDescent="0.25">
      <c r="H365" s="5" t="s">
        <v>294</v>
      </c>
      <c r="I365" s="5" t="s">
        <v>1511</v>
      </c>
      <c r="J365" s="5" t="s">
        <v>809</v>
      </c>
    </row>
    <row r="366" spans="8:10" x14ac:dyDescent="0.25">
      <c r="H366" s="4" t="s">
        <v>294</v>
      </c>
      <c r="I366" s="4" t="s">
        <v>1613</v>
      </c>
      <c r="J366" s="4" t="s">
        <v>810</v>
      </c>
    </row>
    <row r="367" spans="8:10" x14ac:dyDescent="0.25">
      <c r="H367" s="5" t="s">
        <v>226</v>
      </c>
      <c r="I367" s="5" t="s">
        <v>1585</v>
      </c>
      <c r="J367" s="5" t="s">
        <v>811</v>
      </c>
    </row>
    <row r="368" spans="8:10" x14ac:dyDescent="0.25">
      <c r="H368" s="4" t="s">
        <v>226</v>
      </c>
      <c r="I368" s="4" t="s">
        <v>1645</v>
      </c>
      <c r="J368" s="4" t="s">
        <v>812</v>
      </c>
    </row>
    <row r="369" spans="8:10" x14ac:dyDescent="0.25">
      <c r="H369" s="5" t="s">
        <v>226</v>
      </c>
      <c r="I369" s="6" t="s">
        <v>1517</v>
      </c>
      <c r="J369" s="5" t="s">
        <v>813</v>
      </c>
    </row>
    <row r="370" spans="8:10" x14ac:dyDescent="0.25">
      <c r="H370" s="4" t="s">
        <v>226</v>
      </c>
      <c r="I370" s="4" t="s">
        <v>1698</v>
      </c>
      <c r="J370" s="4" t="s">
        <v>814</v>
      </c>
    </row>
    <row r="371" spans="8:10" x14ac:dyDescent="0.25">
      <c r="H371" s="5" t="s">
        <v>437</v>
      </c>
      <c r="I371" s="5" t="s">
        <v>1279</v>
      </c>
      <c r="J371" s="5" t="s">
        <v>815</v>
      </c>
    </row>
    <row r="372" spans="8:10" x14ac:dyDescent="0.25">
      <c r="H372" s="4" t="s">
        <v>437</v>
      </c>
      <c r="I372" s="4" t="s">
        <v>1508</v>
      </c>
      <c r="J372" s="4" t="s">
        <v>816</v>
      </c>
    </row>
    <row r="373" spans="8:10" x14ac:dyDescent="0.25">
      <c r="H373" s="5" t="s">
        <v>437</v>
      </c>
      <c r="I373" s="5" t="s">
        <v>1440</v>
      </c>
      <c r="J373" s="5" t="s">
        <v>817</v>
      </c>
    </row>
    <row r="374" spans="8:10" x14ac:dyDescent="0.25">
      <c r="H374" s="4" t="s">
        <v>392</v>
      </c>
      <c r="I374" s="4" t="s">
        <v>1389</v>
      </c>
      <c r="J374" s="4" t="s">
        <v>818</v>
      </c>
    </row>
    <row r="375" spans="8:10" x14ac:dyDescent="0.25">
      <c r="H375" s="5" t="s">
        <v>392</v>
      </c>
      <c r="I375" s="5" t="s">
        <v>1343</v>
      </c>
      <c r="J375" s="5" t="s">
        <v>819</v>
      </c>
    </row>
    <row r="376" spans="8:10" x14ac:dyDescent="0.25">
      <c r="H376" s="4" t="s">
        <v>395</v>
      </c>
      <c r="I376" s="4" t="s">
        <v>1391</v>
      </c>
      <c r="J376" s="4" t="s">
        <v>820</v>
      </c>
    </row>
    <row r="377" spans="8:10" x14ac:dyDescent="0.25">
      <c r="H377" s="5" t="s">
        <v>395</v>
      </c>
      <c r="I377" s="5" t="s">
        <v>1346</v>
      </c>
      <c r="J377" s="5" t="s">
        <v>821</v>
      </c>
    </row>
    <row r="378" spans="8:10" x14ac:dyDescent="0.25">
      <c r="H378" s="4" t="s">
        <v>267</v>
      </c>
      <c r="I378" s="4" t="s">
        <v>1235</v>
      </c>
      <c r="J378" s="4" t="s">
        <v>822</v>
      </c>
    </row>
    <row r="379" spans="8:10" x14ac:dyDescent="0.25">
      <c r="H379" s="5" t="s">
        <v>267</v>
      </c>
      <c r="I379" s="6" t="s">
        <v>1479</v>
      </c>
      <c r="J379" s="5" t="s">
        <v>823</v>
      </c>
    </row>
    <row r="380" spans="8:10" x14ac:dyDescent="0.25">
      <c r="H380" s="4" t="s">
        <v>267</v>
      </c>
      <c r="I380" s="4" t="s">
        <v>1364</v>
      </c>
      <c r="J380" s="4" t="s">
        <v>824</v>
      </c>
    </row>
    <row r="381" spans="8:10" x14ac:dyDescent="0.25">
      <c r="H381" s="5" t="s">
        <v>399</v>
      </c>
      <c r="I381" s="5" t="s">
        <v>1367</v>
      </c>
      <c r="J381" s="5" t="s">
        <v>825</v>
      </c>
    </row>
    <row r="382" spans="8:10" x14ac:dyDescent="0.25">
      <c r="H382" s="4" t="s">
        <v>399</v>
      </c>
      <c r="I382" s="4" t="s">
        <v>1647</v>
      </c>
      <c r="J382" s="4" t="s">
        <v>826</v>
      </c>
    </row>
    <row r="383" spans="8:10" x14ac:dyDescent="0.25">
      <c r="H383" s="5" t="s">
        <v>399</v>
      </c>
      <c r="I383" s="5" t="s">
        <v>1303</v>
      </c>
      <c r="J383" s="5" t="s">
        <v>827</v>
      </c>
    </row>
    <row r="384" spans="8:10" x14ac:dyDescent="0.25">
      <c r="H384" s="4" t="s">
        <v>399</v>
      </c>
      <c r="I384" s="4" t="s">
        <v>1730</v>
      </c>
      <c r="J384" s="4" t="s">
        <v>828</v>
      </c>
    </row>
    <row r="385" spans="8:10" x14ac:dyDescent="0.25">
      <c r="H385" s="5" t="s">
        <v>399</v>
      </c>
      <c r="I385" s="5" t="s">
        <v>1553</v>
      </c>
      <c r="J385" s="5" t="s">
        <v>829</v>
      </c>
    </row>
    <row r="386" spans="8:10" x14ac:dyDescent="0.25">
      <c r="H386" s="4" t="s">
        <v>297</v>
      </c>
      <c r="I386" s="4" t="s">
        <v>1400</v>
      </c>
      <c r="J386" s="4" t="s">
        <v>830</v>
      </c>
    </row>
    <row r="387" spans="8:10" x14ac:dyDescent="0.25">
      <c r="H387" s="5" t="s">
        <v>297</v>
      </c>
      <c r="I387" s="5" t="s">
        <v>1342</v>
      </c>
      <c r="J387" s="5" t="s">
        <v>831</v>
      </c>
    </row>
    <row r="388" spans="8:10" x14ac:dyDescent="0.25">
      <c r="H388" s="4" t="s">
        <v>402</v>
      </c>
      <c r="I388" s="4" t="s">
        <v>1428</v>
      </c>
      <c r="J388" s="4" t="s">
        <v>832</v>
      </c>
    </row>
    <row r="389" spans="8:10" x14ac:dyDescent="0.25">
      <c r="H389" s="5" t="s">
        <v>402</v>
      </c>
      <c r="I389" s="6" t="s">
        <v>1302</v>
      </c>
      <c r="J389" s="5" t="s">
        <v>833</v>
      </c>
    </row>
    <row r="390" spans="8:10" x14ac:dyDescent="0.25">
      <c r="H390" s="4" t="s">
        <v>270</v>
      </c>
      <c r="I390" s="4" t="s">
        <v>1254</v>
      </c>
      <c r="J390" s="4" t="s">
        <v>834</v>
      </c>
    </row>
    <row r="391" spans="8:10" x14ac:dyDescent="0.25">
      <c r="H391" s="5" t="s">
        <v>270</v>
      </c>
      <c r="I391" s="5" t="s">
        <v>1570</v>
      </c>
      <c r="J391" s="5" t="s">
        <v>836</v>
      </c>
    </row>
    <row r="392" spans="8:10" x14ac:dyDescent="0.25">
      <c r="H392" s="5" t="s">
        <v>270</v>
      </c>
      <c r="I392" s="5" t="s">
        <v>1361</v>
      </c>
      <c r="J392" s="5" t="s">
        <v>837</v>
      </c>
    </row>
    <row r="393" spans="8:10" s="18" customFormat="1" x14ac:dyDescent="0.25">
      <c r="H393" s="5" t="s">
        <v>270</v>
      </c>
      <c r="I393" s="5" t="s">
        <v>1996</v>
      </c>
      <c r="J393" s="52" t="s">
        <v>1997</v>
      </c>
    </row>
    <row r="394" spans="8:10" x14ac:dyDescent="0.25">
      <c r="H394" s="4" t="s">
        <v>270</v>
      </c>
      <c r="I394" s="4" t="s">
        <v>1478</v>
      </c>
      <c r="J394" s="4" t="s">
        <v>838</v>
      </c>
    </row>
    <row r="395" spans="8:10" x14ac:dyDescent="0.25">
      <c r="H395" s="5" t="s">
        <v>270</v>
      </c>
      <c r="I395" s="5" t="s">
        <v>1687</v>
      </c>
      <c r="J395" s="5" t="s">
        <v>839</v>
      </c>
    </row>
    <row r="396" spans="8:10" x14ac:dyDescent="0.25">
      <c r="H396" s="4" t="s">
        <v>486</v>
      </c>
      <c r="I396" s="4" t="s">
        <v>1668</v>
      </c>
      <c r="J396" s="4" t="s">
        <v>840</v>
      </c>
    </row>
    <row r="397" spans="8:10" x14ac:dyDescent="0.25">
      <c r="H397" s="5" t="s">
        <v>486</v>
      </c>
      <c r="I397" s="5" t="s">
        <v>1578</v>
      </c>
      <c r="J397" s="5" t="s">
        <v>841</v>
      </c>
    </row>
    <row r="398" spans="8:10" x14ac:dyDescent="0.25">
      <c r="H398" s="4" t="s">
        <v>486</v>
      </c>
      <c r="I398" s="4" t="s">
        <v>1512</v>
      </c>
      <c r="J398" s="4" t="s">
        <v>842</v>
      </c>
    </row>
    <row r="399" spans="8:10" x14ac:dyDescent="0.25">
      <c r="H399" s="5" t="s">
        <v>486</v>
      </c>
      <c r="I399" s="6" t="s">
        <v>1709</v>
      </c>
      <c r="J399" s="5" t="s">
        <v>843</v>
      </c>
    </row>
    <row r="400" spans="8:10" x14ac:dyDescent="0.25">
      <c r="H400" s="4" t="s">
        <v>486</v>
      </c>
      <c r="I400" s="4" t="s">
        <v>1320</v>
      </c>
      <c r="J400" s="4" t="s">
        <v>844</v>
      </c>
    </row>
    <row r="401" spans="8:10" x14ac:dyDescent="0.25">
      <c r="H401" s="5" t="s">
        <v>489</v>
      </c>
      <c r="I401" s="5" t="s">
        <v>1255</v>
      </c>
      <c r="J401" s="5" t="s">
        <v>845</v>
      </c>
    </row>
    <row r="402" spans="8:10" x14ac:dyDescent="0.25">
      <c r="H402" s="4" t="s">
        <v>489</v>
      </c>
      <c r="I402" s="4" t="s">
        <v>1410</v>
      </c>
      <c r="J402" s="4" t="s">
        <v>846</v>
      </c>
    </row>
    <row r="403" spans="8:10" x14ac:dyDescent="0.25">
      <c r="H403" s="5" t="s">
        <v>489</v>
      </c>
      <c r="I403" s="5" t="s">
        <v>1204</v>
      </c>
      <c r="J403" s="5" t="s">
        <v>847</v>
      </c>
    </row>
    <row r="404" spans="8:10" x14ac:dyDescent="0.25">
      <c r="H404" s="4" t="s">
        <v>489</v>
      </c>
      <c r="I404" s="4" t="s">
        <v>1753</v>
      </c>
      <c r="J404" s="4" t="s">
        <v>848</v>
      </c>
    </row>
    <row r="405" spans="8:10" x14ac:dyDescent="0.25">
      <c r="H405" s="5" t="s">
        <v>489</v>
      </c>
      <c r="I405" s="5" t="s">
        <v>1221</v>
      </c>
      <c r="J405" s="5" t="s">
        <v>849</v>
      </c>
    </row>
    <row r="406" spans="8:10" x14ac:dyDescent="0.25">
      <c r="H406" s="4" t="s">
        <v>489</v>
      </c>
      <c r="I406" s="4" t="s">
        <v>1712</v>
      </c>
      <c r="J406" s="4" t="s">
        <v>850</v>
      </c>
    </row>
    <row r="407" spans="8:10" x14ac:dyDescent="0.25">
      <c r="H407" s="5" t="s">
        <v>489</v>
      </c>
      <c r="I407" s="5" t="s">
        <v>1737</v>
      </c>
      <c r="J407" s="5" t="s">
        <v>851</v>
      </c>
    </row>
    <row r="408" spans="8:10" x14ac:dyDescent="0.25">
      <c r="H408" s="4" t="s">
        <v>489</v>
      </c>
      <c r="I408" s="4" t="s">
        <v>1592</v>
      </c>
      <c r="J408" s="4" t="s">
        <v>852</v>
      </c>
    </row>
    <row r="409" spans="8:10" x14ac:dyDescent="0.25">
      <c r="H409" s="5" t="s">
        <v>489</v>
      </c>
      <c r="I409" s="6" t="s">
        <v>1211</v>
      </c>
      <c r="J409" s="5" t="s">
        <v>853</v>
      </c>
    </row>
    <row r="410" spans="8:10" x14ac:dyDescent="0.25">
      <c r="H410" s="4" t="s">
        <v>489</v>
      </c>
      <c r="I410" s="4" t="s">
        <v>1664</v>
      </c>
      <c r="J410" s="4" t="s">
        <v>854</v>
      </c>
    </row>
    <row r="411" spans="8:10" x14ac:dyDescent="0.25">
      <c r="H411" s="5" t="s">
        <v>489</v>
      </c>
      <c r="I411" s="5" t="s">
        <v>1703</v>
      </c>
      <c r="J411" s="5" t="s">
        <v>855</v>
      </c>
    </row>
    <row r="412" spans="8:10" x14ac:dyDescent="0.25">
      <c r="H412" s="4" t="s">
        <v>489</v>
      </c>
      <c r="I412" s="4" t="s">
        <v>1562</v>
      </c>
      <c r="J412" s="4" t="s">
        <v>856</v>
      </c>
    </row>
    <row r="413" spans="8:10" x14ac:dyDescent="0.25">
      <c r="H413" s="5" t="s">
        <v>300</v>
      </c>
      <c r="I413" s="5" t="s">
        <v>1533</v>
      </c>
      <c r="J413" s="5" t="s">
        <v>857</v>
      </c>
    </row>
    <row r="414" spans="8:10" x14ac:dyDescent="0.25">
      <c r="H414" s="4" t="s">
        <v>300</v>
      </c>
      <c r="I414" s="4" t="s">
        <v>1337</v>
      </c>
      <c r="J414" s="4" t="s">
        <v>858</v>
      </c>
    </row>
    <row r="415" spans="8:10" x14ac:dyDescent="0.25">
      <c r="H415" s="5" t="s">
        <v>300</v>
      </c>
      <c r="I415" s="5" t="s">
        <v>1468</v>
      </c>
      <c r="J415" s="5" t="s">
        <v>859</v>
      </c>
    </row>
    <row r="416" spans="8:10" x14ac:dyDescent="0.25">
      <c r="H416" s="4" t="s">
        <v>186</v>
      </c>
      <c r="I416" s="4" t="s">
        <v>1373</v>
      </c>
      <c r="J416" s="4" t="s">
        <v>860</v>
      </c>
    </row>
    <row r="417" spans="8:10" x14ac:dyDescent="0.25">
      <c r="H417" s="5" t="s">
        <v>186</v>
      </c>
      <c r="I417" s="5" t="s">
        <v>1247</v>
      </c>
      <c r="J417" s="5" t="s">
        <v>861</v>
      </c>
    </row>
    <row r="418" spans="8:10" x14ac:dyDescent="0.25">
      <c r="H418" s="4" t="s">
        <v>186</v>
      </c>
      <c r="I418" s="4" t="s">
        <v>1529</v>
      </c>
      <c r="J418" s="4" t="s">
        <v>862</v>
      </c>
    </row>
    <row r="419" spans="8:10" x14ac:dyDescent="0.25">
      <c r="H419" s="5" t="s">
        <v>186</v>
      </c>
      <c r="I419" s="6" t="s">
        <v>1689</v>
      </c>
      <c r="J419" s="5" t="s">
        <v>863</v>
      </c>
    </row>
    <row r="420" spans="8:10" x14ac:dyDescent="0.25">
      <c r="H420" s="4" t="s">
        <v>186</v>
      </c>
      <c r="I420" s="4" t="s">
        <v>1660</v>
      </c>
      <c r="J420" s="4" t="s">
        <v>864</v>
      </c>
    </row>
    <row r="421" spans="8:10" x14ac:dyDescent="0.25">
      <c r="H421" s="5" t="s">
        <v>186</v>
      </c>
      <c r="I421" s="5" t="s">
        <v>1620</v>
      </c>
      <c r="J421" s="5" t="s">
        <v>865</v>
      </c>
    </row>
    <row r="422" spans="8:10" x14ac:dyDescent="0.25">
      <c r="H422" s="4" t="s">
        <v>303</v>
      </c>
      <c r="I422" s="4" t="s">
        <v>1579</v>
      </c>
      <c r="J422" s="4" t="s">
        <v>866</v>
      </c>
    </row>
    <row r="423" spans="8:10" x14ac:dyDescent="0.25">
      <c r="H423" s="5" t="s">
        <v>303</v>
      </c>
      <c r="I423" s="5" t="s">
        <v>1405</v>
      </c>
      <c r="J423" s="5" t="s">
        <v>867</v>
      </c>
    </row>
    <row r="424" spans="8:10" x14ac:dyDescent="0.25">
      <c r="H424" s="4" t="s">
        <v>303</v>
      </c>
      <c r="I424" s="4" t="s">
        <v>1290</v>
      </c>
      <c r="J424" s="4" t="s">
        <v>868</v>
      </c>
    </row>
    <row r="425" spans="8:10" x14ac:dyDescent="0.25">
      <c r="H425" s="5" t="s">
        <v>303</v>
      </c>
      <c r="I425" s="5" t="s">
        <v>1554</v>
      </c>
      <c r="J425" s="5" t="s">
        <v>869</v>
      </c>
    </row>
    <row r="426" spans="8:10" x14ac:dyDescent="0.25">
      <c r="H426" s="4" t="s">
        <v>346</v>
      </c>
      <c r="I426" s="4" t="s">
        <v>1433</v>
      </c>
      <c r="J426" s="4" t="s">
        <v>870</v>
      </c>
    </row>
    <row r="427" spans="8:10" x14ac:dyDescent="0.25">
      <c r="H427" s="5" t="s">
        <v>346</v>
      </c>
      <c r="I427" s="5" t="s">
        <v>1347</v>
      </c>
      <c r="J427" s="5" t="s">
        <v>871</v>
      </c>
    </row>
    <row r="428" spans="8:10" x14ac:dyDescent="0.25">
      <c r="H428" s="4" t="s">
        <v>350</v>
      </c>
      <c r="I428" s="4" t="s">
        <v>1243</v>
      </c>
      <c r="J428" s="4" t="s">
        <v>872</v>
      </c>
    </row>
    <row r="429" spans="8:10" x14ac:dyDescent="0.25">
      <c r="H429" s="5" t="s">
        <v>350</v>
      </c>
      <c r="I429" s="6" t="s">
        <v>1379</v>
      </c>
      <c r="J429" s="5" t="s">
        <v>873</v>
      </c>
    </row>
    <row r="430" spans="8:10" x14ac:dyDescent="0.25">
      <c r="H430" s="4" t="s">
        <v>350</v>
      </c>
      <c r="I430" s="4" t="s">
        <v>1642</v>
      </c>
      <c r="J430" s="4" t="s">
        <v>874</v>
      </c>
    </row>
    <row r="431" spans="8:10" x14ac:dyDescent="0.25">
      <c r="H431" s="5" t="s">
        <v>350</v>
      </c>
      <c r="I431" s="5" t="s">
        <v>1600</v>
      </c>
      <c r="J431" s="5" t="s">
        <v>875</v>
      </c>
    </row>
    <row r="432" spans="8:10" x14ac:dyDescent="0.25">
      <c r="H432" s="4" t="s">
        <v>350</v>
      </c>
      <c r="I432" s="4" t="s">
        <v>1742</v>
      </c>
      <c r="J432" s="4" t="s">
        <v>876</v>
      </c>
    </row>
    <row r="433" spans="8:10" x14ac:dyDescent="0.25">
      <c r="H433" s="5" t="s">
        <v>350</v>
      </c>
      <c r="I433" s="5" t="s">
        <v>1695</v>
      </c>
      <c r="J433" s="5" t="s">
        <v>877</v>
      </c>
    </row>
    <row r="434" spans="8:10" x14ac:dyDescent="0.25">
      <c r="H434" s="4" t="s">
        <v>350</v>
      </c>
      <c r="I434" s="4" t="s">
        <v>1546</v>
      </c>
      <c r="J434" s="4" t="s">
        <v>878</v>
      </c>
    </row>
    <row r="435" spans="8:10" x14ac:dyDescent="0.25">
      <c r="H435" s="5" t="s">
        <v>350</v>
      </c>
      <c r="I435" s="5" t="s">
        <v>1728</v>
      </c>
      <c r="J435" s="5" t="s">
        <v>879</v>
      </c>
    </row>
    <row r="436" spans="8:10" x14ac:dyDescent="0.25">
      <c r="H436" s="4" t="s">
        <v>354</v>
      </c>
      <c r="I436" s="4" t="s">
        <v>1376</v>
      </c>
      <c r="J436" s="4" t="s">
        <v>880</v>
      </c>
    </row>
    <row r="437" spans="8:10" x14ac:dyDescent="0.25">
      <c r="H437" s="5" t="s">
        <v>354</v>
      </c>
      <c r="I437" s="5" t="s">
        <v>1574</v>
      </c>
      <c r="J437" s="5" t="s">
        <v>881</v>
      </c>
    </row>
    <row r="438" spans="8:10" x14ac:dyDescent="0.25">
      <c r="H438" s="4" t="s">
        <v>354</v>
      </c>
      <c r="I438" s="4" t="s">
        <v>1517</v>
      </c>
      <c r="J438" s="4" t="s">
        <v>882</v>
      </c>
    </row>
    <row r="439" spans="8:10" x14ac:dyDescent="0.25">
      <c r="H439" s="5" t="s">
        <v>354</v>
      </c>
      <c r="I439" s="6" t="s">
        <v>1322</v>
      </c>
      <c r="J439" s="5" t="s">
        <v>883</v>
      </c>
    </row>
    <row r="440" spans="8:10" x14ac:dyDescent="0.25">
      <c r="H440" s="4" t="s">
        <v>358</v>
      </c>
      <c r="I440" s="4" t="s">
        <v>1708</v>
      </c>
      <c r="J440" s="4" t="s">
        <v>884</v>
      </c>
    </row>
    <row r="441" spans="8:10" x14ac:dyDescent="0.25">
      <c r="H441" s="5" t="s">
        <v>358</v>
      </c>
      <c r="I441" s="5" t="s">
        <v>1403</v>
      </c>
      <c r="J441" s="5" t="s">
        <v>885</v>
      </c>
    </row>
    <row r="442" spans="8:10" x14ac:dyDescent="0.25">
      <c r="H442" s="4" t="s">
        <v>358</v>
      </c>
      <c r="I442" s="4" t="s">
        <v>1296</v>
      </c>
      <c r="J442" s="4" t="s">
        <v>886</v>
      </c>
    </row>
    <row r="443" spans="8:10" x14ac:dyDescent="0.25">
      <c r="H443" s="5" t="s">
        <v>358</v>
      </c>
      <c r="I443" s="5" t="s">
        <v>1738</v>
      </c>
      <c r="J443" s="5" t="s">
        <v>887</v>
      </c>
    </row>
    <row r="444" spans="8:10" x14ac:dyDescent="0.25">
      <c r="H444" s="4" t="s">
        <v>358</v>
      </c>
      <c r="I444" s="4" t="s">
        <v>1651</v>
      </c>
      <c r="J444" s="4" t="s">
        <v>888</v>
      </c>
    </row>
    <row r="445" spans="8:10" x14ac:dyDescent="0.25">
      <c r="H445" s="5" t="s">
        <v>358</v>
      </c>
      <c r="I445" s="5" t="s">
        <v>1684</v>
      </c>
      <c r="J445" s="5" t="s">
        <v>889</v>
      </c>
    </row>
    <row r="446" spans="8:10" x14ac:dyDescent="0.25">
      <c r="H446" s="4" t="s">
        <v>358</v>
      </c>
      <c r="I446" s="4" t="s">
        <v>1607</v>
      </c>
      <c r="J446" s="4" t="s">
        <v>890</v>
      </c>
    </row>
    <row r="447" spans="8:10" x14ac:dyDescent="0.25">
      <c r="H447" s="5" t="s">
        <v>358</v>
      </c>
      <c r="I447" s="5" t="s">
        <v>1526</v>
      </c>
      <c r="J447" s="5" t="s">
        <v>891</v>
      </c>
    </row>
    <row r="448" spans="8:10" x14ac:dyDescent="0.25">
      <c r="H448" s="4" t="s">
        <v>306</v>
      </c>
      <c r="I448" s="4" t="s">
        <v>1627</v>
      </c>
      <c r="J448" s="4" t="s">
        <v>892</v>
      </c>
    </row>
    <row r="449" spans="8:10" x14ac:dyDescent="0.25">
      <c r="H449" s="5" t="s">
        <v>306</v>
      </c>
      <c r="I449" s="6" t="s">
        <v>1696</v>
      </c>
      <c r="J449" s="5" t="s">
        <v>893</v>
      </c>
    </row>
    <row r="450" spans="8:10" x14ac:dyDescent="0.25">
      <c r="H450" s="4" t="s">
        <v>306</v>
      </c>
      <c r="I450" s="4" t="s">
        <v>1622</v>
      </c>
      <c r="J450" s="4" t="s">
        <v>894</v>
      </c>
    </row>
    <row r="451" spans="8:10" x14ac:dyDescent="0.25">
      <c r="H451" s="5" t="s">
        <v>492</v>
      </c>
      <c r="I451" s="5" t="s">
        <v>1747</v>
      </c>
      <c r="J451" s="5" t="s">
        <v>895</v>
      </c>
    </row>
    <row r="452" spans="8:10" x14ac:dyDescent="0.25">
      <c r="H452" s="4" t="s">
        <v>492</v>
      </c>
      <c r="I452" s="4" t="s">
        <v>1683</v>
      </c>
      <c r="J452" s="4" t="s">
        <v>896</v>
      </c>
    </row>
    <row r="453" spans="8:10" x14ac:dyDescent="0.25">
      <c r="H453" s="5" t="s">
        <v>492</v>
      </c>
      <c r="I453" s="5" t="s">
        <v>1718</v>
      </c>
      <c r="J453" s="5" t="s">
        <v>897</v>
      </c>
    </row>
    <row r="454" spans="8:10" x14ac:dyDescent="0.25">
      <c r="H454" s="4" t="s">
        <v>492</v>
      </c>
      <c r="I454" s="4" t="s">
        <v>1649</v>
      </c>
      <c r="J454" s="4" t="s">
        <v>898</v>
      </c>
    </row>
    <row r="455" spans="8:10" x14ac:dyDescent="0.25">
      <c r="H455" s="5" t="s">
        <v>492</v>
      </c>
      <c r="I455" s="5" t="s">
        <v>1757</v>
      </c>
      <c r="J455" s="5" t="s">
        <v>899</v>
      </c>
    </row>
    <row r="456" spans="8:10" x14ac:dyDescent="0.25">
      <c r="H456" s="4" t="s">
        <v>440</v>
      </c>
      <c r="I456" s="4" t="s">
        <v>1483</v>
      </c>
      <c r="J456" s="4" t="s">
        <v>900</v>
      </c>
    </row>
    <row r="457" spans="8:10" x14ac:dyDescent="0.25">
      <c r="H457" s="5" t="s">
        <v>440</v>
      </c>
      <c r="I457" s="5" t="s">
        <v>1733</v>
      </c>
      <c r="J457" s="5" t="s">
        <v>901</v>
      </c>
    </row>
    <row r="458" spans="8:10" x14ac:dyDescent="0.25">
      <c r="H458" s="4" t="s">
        <v>440</v>
      </c>
      <c r="I458" s="4" t="s">
        <v>1251</v>
      </c>
      <c r="J458" s="4" t="s">
        <v>902</v>
      </c>
    </row>
    <row r="459" spans="8:10" x14ac:dyDescent="0.25">
      <c r="H459" s="5" t="s">
        <v>440</v>
      </c>
      <c r="I459" s="6" t="s">
        <v>1681</v>
      </c>
      <c r="J459" s="5" t="s">
        <v>903</v>
      </c>
    </row>
    <row r="460" spans="8:10" x14ac:dyDescent="0.25">
      <c r="H460" s="4" t="s">
        <v>440</v>
      </c>
      <c r="I460" s="4" t="s">
        <v>1436</v>
      </c>
      <c r="J460" s="4" t="s">
        <v>904</v>
      </c>
    </row>
    <row r="461" spans="8:10" x14ac:dyDescent="0.25">
      <c r="H461" s="5" t="s">
        <v>440</v>
      </c>
      <c r="I461" s="5" t="s">
        <v>1721</v>
      </c>
      <c r="J461" s="5" t="s">
        <v>905</v>
      </c>
    </row>
    <row r="462" spans="8:10" x14ac:dyDescent="0.25">
      <c r="H462" s="4" t="s">
        <v>362</v>
      </c>
      <c r="I462" s="4" t="s">
        <v>1375</v>
      </c>
      <c r="J462" s="4" t="s">
        <v>906</v>
      </c>
    </row>
    <row r="463" spans="8:10" x14ac:dyDescent="0.25">
      <c r="H463" s="5" t="s">
        <v>362</v>
      </c>
      <c r="I463" s="5" t="s">
        <v>1630</v>
      </c>
      <c r="J463" s="5" t="s">
        <v>907</v>
      </c>
    </row>
    <row r="464" spans="8:10" x14ac:dyDescent="0.25">
      <c r="H464" s="4" t="s">
        <v>362</v>
      </c>
      <c r="I464" s="4" t="s">
        <v>1671</v>
      </c>
      <c r="J464" s="4" t="s">
        <v>908</v>
      </c>
    </row>
    <row r="465" spans="8:10" x14ac:dyDescent="0.25">
      <c r="H465" s="5" t="s">
        <v>362</v>
      </c>
      <c r="I465" s="5" t="s">
        <v>1501</v>
      </c>
      <c r="J465" s="5" t="s">
        <v>909</v>
      </c>
    </row>
    <row r="466" spans="8:10" x14ac:dyDescent="0.25">
      <c r="H466" s="4" t="s">
        <v>362</v>
      </c>
      <c r="I466" s="4" t="s">
        <v>1299</v>
      </c>
      <c r="J466" s="4" t="s">
        <v>910</v>
      </c>
    </row>
    <row r="467" spans="8:10" x14ac:dyDescent="0.25">
      <c r="H467" s="5" t="s">
        <v>362</v>
      </c>
      <c r="I467" s="5" t="s">
        <v>1599</v>
      </c>
      <c r="J467" s="5" t="s">
        <v>911</v>
      </c>
    </row>
    <row r="468" spans="8:10" x14ac:dyDescent="0.25">
      <c r="H468" s="4" t="s">
        <v>534</v>
      </c>
      <c r="I468" s="4" t="s">
        <v>1370</v>
      </c>
      <c r="J468" s="4" t="s">
        <v>912</v>
      </c>
    </row>
    <row r="469" spans="8:10" x14ac:dyDescent="0.25">
      <c r="H469" s="5" t="s">
        <v>534</v>
      </c>
      <c r="I469" s="6" t="s">
        <v>1324</v>
      </c>
      <c r="J469" s="5" t="s">
        <v>913</v>
      </c>
    </row>
    <row r="470" spans="8:10" x14ac:dyDescent="0.25">
      <c r="H470" s="4" t="s">
        <v>495</v>
      </c>
      <c r="I470" s="4" t="s">
        <v>1743</v>
      </c>
      <c r="J470" s="4" t="s">
        <v>914</v>
      </c>
    </row>
    <row r="471" spans="8:10" x14ac:dyDescent="0.25">
      <c r="H471" s="5" t="s">
        <v>495</v>
      </c>
      <c r="I471" s="5" t="s">
        <v>1724</v>
      </c>
      <c r="J471" s="5" t="s">
        <v>915</v>
      </c>
    </row>
    <row r="472" spans="8:10" x14ac:dyDescent="0.25">
      <c r="H472" s="4" t="s">
        <v>495</v>
      </c>
      <c r="I472" s="4" t="s">
        <v>1705</v>
      </c>
      <c r="J472" s="4" t="s">
        <v>916</v>
      </c>
    </row>
    <row r="473" spans="8:10" x14ac:dyDescent="0.25">
      <c r="H473" s="5" t="s">
        <v>537</v>
      </c>
      <c r="I473" s="5" t="s">
        <v>1573</v>
      </c>
      <c r="J473" s="5" t="s">
        <v>917</v>
      </c>
    </row>
    <row r="474" spans="8:10" x14ac:dyDescent="0.25">
      <c r="H474" s="4" t="s">
        <v>537</v>
      </c>
      <c r="I474" s="4" t="s">
        <v>1643</v>
      </c>
      <c r="J474" s="4" t="s">
        <v>918</v>
      </c>
    </row>
    <row r="475" spans="8:10" x14ac:dyDescent="0.25">
      <c r="H475" s="5" t="s">
        <v>366</v>
      </c>
      <c r="I475" s="5" t="s">
        <v>1249</v>
      </c>
      <c r="J475" s="5" t="s">
        <v>919</v>
      </c>
    </row>
    <row r="476" spans="8:10" x14ac:dyDescent="0.25">
      <c r="H476" s="4" t="s">
        <v>366</v>
      </c>
      <c r="I476" s="4" t="s">
        <v>1537</v>
      </c>
      <c r="J476" s="4" t="s">
        <v>920</v>
      </c>
    </row>
    <row r="477" spans="8:10" x14ac:dyDescent="0.25">
      <c r="H477" s="5" t="s">
        <v>370</v>
      </c>
      <c r="I477" s="5" t="s">
        <v>1240</v>
      </c>
      <c r="J477" s="5" t="s">
        <v>921</v>
      </c>
    </row>
    <row r="478" spans="8:10" x14ac:dyDescent="0.25">
      <c r="H478" s="4" t="s">
        <v>370</v>
      </c>
      <c r="I478" s="4" t="s">
        <v>1387</v>
      </c>
      <c r="J478" s="4" t="s">
        <v>922</v>
      </c>
    </row>
    <row r="479" spans="8:10" x14ac:dyDescent="0.25">
      <c r="H479" s="5" t="s">
        <v>370</v>
      </c>
      <c r="I479" s="6" t="s">
        <v>1507</v>
      </c>
      <c r="J479" s="5" t="s">
        <v>923</v>
      </c>
    </row>
    <row r="480" spans="8:10" x14ac:dyDescent="0.25">
      <c r="H480" s="4" t="s">
        <v>540</v>
      </c>
      <c r="I480" s="4" t="s">
        <v>1252</v>
      </c>
      <c r="J480" s="4" t="s">
        <v>925</v>
      </c>
    </row>
    <row r="481" spans="8:10" x14ac:dyDescent="0.25">
      <c r="H481" s="5" t="s">
        <v>540</v>
      </c>
      <c r="I481" s="5" t="s">
        <v>1488</v>
      </c>
      <c r="J481" s="5" t="s">
        <v>926</v>
      </c>
    </row>
    <row r="482" spans="8:10" x14ac:dyDescent="0.25">
      <c r="H482" s="4" t="s">
        <v>540</v>
      </c>
      <c r="I482" s="4" t="s">
        <v>1458</v>
      </c>
      <c r="J482" s="4" t="s">
        <v>927</v>
      </c>
    </row>
    <row r="483" spans="8:10" x14ac:dyDescent="0.25">
      <c r="H483" s="5" t="s">
        <v>273</v>
      </c>
      <c r="I483" s="5" t="s">
        <v>1271</v>
      </c>
      <c r="J483" s="5" t="s">
        <v>928</v>
      </c>
    </row>
    <row r="484" spans="8:10" x14ac:dyDescent="0.25">
      <c r="H484" s="4" t="s">
        <v>273</v>
      </c>
      <c r="I484" s="4" t="s">
        <v>1362</v>
      </c>
      <c r="J484" s="4" t="s">
        <v>930</v>
      </c>
    </row>
    <row r="485" spans="8:10" x14ac:dyDescent="0.25">
      <c r="H485" s="5" t="s">
        <v>273</v>
      </c>
      <c r="I485" s="5" t="s">
        <v>1475</v>
      </c>
      <c r="J485" s="5" t="s">
        <v>931</v>
      </c>
    </row>
    <row r="486" spans="8:10" x14ac:dyDescent="0.25">
      <c r="H486" s="4" t="s">
        <v>273</v>
      </c>
      <c r="I486" s="4" t="s">
        <v>1568</v>
      </c>
      <c r="J486" s="4" t="s">
        <v>932</v>
      </c>
    </row>
    <row r="487" spans="8:10" x14ac:dyDescent="0.25">
      <c r="H487" s="5" t="s">
        <v>443</v>
      </c>
      <c r="I487" s="5" t="s">
        <v>1634</v>
      </c>
      <c r="J487" s="5" t="s">
        <v>933</v>
      </c>
    </row>
    <row r="488" spans="8:10" x14ac:dyDescent="0.25">
      <c r="H488" s="4" t="s">
        <v>443</v>
      </c>
      <c r="I488" s="4" t="s">
        <v>1411</v>
      </c>
      <c r="J488" s="4" t="s">
        <v>934</v>
      </c>
    </row>
    <row r="489" spans="8:10" x14ac:dyDescent="0.25">
      <c r="H489" s="5" t="s">
        <v>443</v>
      </c>
      <c r="I489" s="6" t="s">
        <v>1510</v>
      </c>
      <c r="J489" s="5" t="s">
        <v>935</v>
      </c>
    </row>
    <row r="490" spans="8:10" x14ac:dyDescent="0.25">
      <c r="H490" s="4" t="s">
        <v>443</v>
      </c>
      <c r="I490" s="4" t="s">
        <v>1672</v>
      </c>
      <c r="J490" s="4" t="s">
        <v>936</v>
      </c>
    </row>
    <row r="491" spans="8:10" x14ac:dyDescent="0.25">
      <c r="H491" s="5" t="s">
        <v>443</v>
      </c>
      <c r="I491" s="5" t="s">
        <v>1617</v>
      </c>
      <c r="J491" s="5" t="s">
        <v>937</v>
      </c>
    </row>
    <row r="492" spans="8:10" x14ac:dyDescent="0.25">
      <c r="H492" s="4" t="s">
        <v>443</v>
      </c>
      <c r="I492" s="4" t="s">
        <v>1340</v>
      </c>
      <c r="J492" s="4" t="s">
        <v>938</v>
      </c>
    </row>
    <row r="493" spans="8:10" x14ac:dyDescent="0.25">
      <c r="H493" s="5" t="s">
        <v>405</v>
      </c>
      <c r="I493" s="5" t="s">
        <v>1386</v>
      </c>
      <c r="J493" s="5" t="s">
        <v>939</v>
      </c>
    </row>
    <row r="494" spans="8:10" x14ac:dyDescent="0.25">
      <c r="H494" s="4" t="s">
        <v>405</v>
      </c>
      <c r="I494" s="4" t="s">
        <v>1505</v>
      </c>
      <c r="J494" s="4" t="s">
        <v>940</v>
      </c>
    </row>
    <row r="495" spans="8:10" x14ac:dyDescent="0.25">
      <c r="H495" s="5" t="s">
        <v>405</v>
      </c>
      <c r="I495" s="5" t="s">
        <v>1675</v>
      </c>
      <c r="J495" s="5" t="s">
        <v>941</v>
      </c>
    </row>
    <row r="496" spans="8:10" x14ac:dyDescent="0.25">
      <c r="H496" s="4" t="s">
        <v>405</v>
      </c>
      <c r="I496" s="4" t="s">
        <v>1291</v>
      </c>
      <c r="J496" s="4" t="s">
        <v>942</v>
      </c>
    </row>
    <row r="497" spans="8:10" x14ac:dyDescent="0.25">
      <c r="H497" s="5" t="s">
        <v>405</v>
      </c>
      <c r="I497" s="5" t="s">
        <v>1657</v>
      </c>
      <c r="J497" s="5" t="s">
        <v>943</v>
      </c>
    </row>
    <row r="498" spans="8:10" x14ac:dyDescent="0.25">
      <c r="H498" s="4" t="s">
        <v>405</v>
      </c>
      <c r="I498" s="4" t="s">
        <v>1619</v>
      </c>
      <c r="J498" s="4" t="s">
        <v>944</v>
      </c>
    </row>
    <row r="499" spans="8:10" x14ac:dyDescent="0.25">
      <c r="H499" s="5" t="s">
        <v>190</v>
      </c>
      <c r="I499" s="6" t="s">
        <v>1633</v>
      </c>
      <c r="J499" s="5" t="s">
        <v>945</v>
      </c>
    </row>
    <row r="500" spans="8:10" x14ac:dyDescent="0.25">
      <c r="H500" s="4" t="s">
        <v>190</v>
      </c>
      <c r="I500" s="4" t="s">
        <v>1390</v>
      </c>
      <c r="J500" s="4" t="s">
        <v>946</v>
      </c>
    </row>
    <row r="501" spans="8:10" x14ac:dyDescent="0.25">
      <c r="H501" s="5" t="s">
        <v>190</v>
      </c>
      <c r="I501" s="5" t="s">
        <v>1673</v>
      </c>
      <c r="J501" s="5" t="s">
        <v>947</v>
      </c>
    </row>
    <row r="502" spans="8:10" x14ac:dyDescent="0.25">
      <c r="H502" s="4" t="s">
        <v>190</v>
      </c>
      <c r="I502" s="4" t="s">
        <v>1283</v>
      </c>
      <c r="J502" s="4" t="s">
        <v>948</v>
      </c>
    </row>
    <row r="503" spans="8:10" x14ac:dyDescent="0.25">
      <c r="H503" s="5" t="s">
        <v>190</v>
      </c>
      <c r="I503" s="5" t="s">
        <v>1516</v>
      </c>
      <c r="J503" s="5" t="s">
        <v>949</v>
      </c>
    </row>
    <row r="504" spans="8:10" x14ac:dyDescent="0.25">
      <c r="H504" s="4" t="s">
        <v>190</v>
      </c>
      <c r="I504" s="4" t="s">
        <v>1606</v>
      </c>
      <c r="J504" s="4" t="s">
        <v>950</v>
      </c>
    </row>
    <row r="505" spans="8:10" x14ac:dyDescent="0.25">
      <c r="H505" s="5" t="s">
        <v>193</v>
      </c>
      <c r="I505" s="5" t="s">
        <v>1486</v>
      </c>
      <c r="J505" s="5" t="s">
        <v>951</v>
      </c>
    </row>
    <row r="506" spans="8:10" x14ac:dyDescent="0.25">
      <c r="H506" s="4" t="s">
        <v>193</v>
      </c>
      <c r="I506" s="4" t="s">
        <v>1401</v>
      </c>
      <c r="J506" s="4" t="s">
        <v>952</v>
      </c>
    </row>
    <row r="507" spans="8:10" x14ac:dyDescent="0.25">
      <c r="H507" s="5" t="s">
        <v>193</v>
      </c>
      <c r="I507" s="5" t="s">
        <v>1685</v>
      </c>
      <c r="J507" s="5" t="s">
        <v>953</v>
      </c>
    </row>
    <row r="508" spans="8:10" x14ac:dyDescent="0.25">
      <c r="H508" s="4" t="s">
        <v>193</v>
      </c>
      <c r="I508" s="4" t="s">
        <v>1605</v>
      </c>
      <c r="J508" s="4" t="s">
        <v>954</v>
      </c>
    </row>
    <row r="509" spans="8:10" x14ac:dyDescent="0.25">
      <c r="H509" s="5" t="s">
        <v>193</v>
      </c>
      <c r="I509" s="6" t="s">
        <v>1741</v>
      </c>
      <c r="J509" s="5" t="s">
        <v>955</v>
      </c>
    </row>
    <row r="510" spans="8:10" x14ac:dyDescent="0.25">
      <c r="H510" s="4" t="s">
        <v>193</v>
      </c>
      <c r="I510" s="4" t="s">
        <v>1654</v>
      </c>
      <c r="J510" s="4" t="s">
        <v>956</v>
      </c>
    </row>
    <row r="511" spans="8:10" x14ac:dyDescent="0.25">
      <c r="H511" s="5" t="s">
        <v>193</v>
      </c>
      <c r="I511" s="5" t="s">
        <v>1722</v>
      </c>
      <c r="J511" s="5" t="s">
        <v>957</v>
      </c>
    </row>
    <row r="512" spans="8:10" x14ac:dyDescent="0.25">
      <c r="H512" s="4" t="s">
        <v>193</v>
      </c>
      <c r="I512" s="4" t="s">
        <v>1330</v>
      </c>
      <c r="J512" s="4" t="s">
        <v>958</v>
      </c>
    </row>
    <row r="513" spans="8:10" x14ac:dyDescent="0.25">
      <c r="H513" s="5" t="s">
        <v>229</v>
      </c>
      <c r="I513" s="5" t="s">
        <v>1506</v>
      </c>
      <c r="J513" s="5" t="s">
        <v>959</v>
      </c>
    </row>
    <row r="514" spans="8:10" x14ac:dyDescent="0.25">
      <c r="H514" s="4" t="s">
        <v>229</v>
      </c>
      <c r="I514" s="4" t="s">
        <v>1437</v>
      </c>
      <c r="J514" s="4" t="s">
        <v>960</v>
      </c>
    </row>
    <row r="515" spans="8:10" x14ac:dyDescent="0.25">
      <c r="H515" s="5" t="s">
        <v>229</v>
      </c>
      <c r="I515" s="5" t="s">
        <v>1609</v>
      </c>
      <c r="J515" s="5" t="s">
        <v>961</v>
      </c>
    </row>
    <row r="516" spans="8:10" x14ac:dyDescent="0.25">
      <c r="H516" s="4" t="s">
        <v>229</v>
      </c>
      <c r="I516" s="4" t="s">
        <v>1339</v>
      </c>
      <c r="J516" s="4" t="s">
        <v>962</v>
      </c>
    </row>
    <row r="517" spans="8:10" x14ac:dyDescent="0.25">
      <c r="H517" s="5" t="s">
        <v>232</v>
      </c>
      <c r="I517" s="5" t="s">
        <v>1435</v>
      </c>
      <c r="J517" s="5" t="s">
        <v>963</v>
      </c>
    </row>
    <row r="518" spans="8:10" x14ac:dyDescent="0.25">
      <c r="H518" s="4" t="s">
        <v>232</v>
      </c>
      <c r="I518" s="4" t="s">
        <v>1277</v>
      </c>
      <c r="J518" s="4" t="s">
        <v>964</v>
      </c>
    </row>
    <row r="519" spans="8:10" x14ac:dyDescent="0.25">
      <c r="H519" s="5" t="s">
        <v>543</v>
      </c>
      <c r="I519" s="6" t="s">
        <v>1408</v>
      </c>
      <c r="J519" s="5" t="s">
        <v>965</v>
      </c>
    </row>
    <row r="520" spans="8:10" x14ac:dyDescent="0.25">
      <c r="H520" s="4" t="s">
        <v>543</v>
      </c>
      <c r="I520" s="4" t="s">
        <v>1348</v>
      </c>
      <c r="J520" s="4" t="s">
        <v>966</v>
      </c>
    </row>
    <row r="521" spans="8:10" x14ac:dyDescent="0.25">
      <c r="H521" s="5" t="s">
        <v>543</v>
      </c>
      <c r="I521" s="5" t="s">
        <v>1561</v>
      </c>
      <c r="J521" s="5" t="s">
        <v>967</v>
      </c>
    </row>
    <row r="522" spans="8:10" x14ac:dyDescent="0.25">
      <c r="H522" s="4" t="s">
        <v>546</v>
      </c>
      <c r="I522" s="4" t="s">
        <v>1369</v>
      </c>
      <c r="J522" s="4" t="s">
        <v>968</v>
      </c>
    </row>
    <row r="523" spans="8:10" x14ac:dyDescent="0.25">
      <c r="H523" s="5" t="s">
        <v>546</v>
      </c>
      <c r="I523" s="5" t="s">
        <v>1711</v>
      </c>
      <c r="J523" s="5" t="s">
        <v>969</v>
      </c>
    </row>
    <row r="524" spans="8:10" x14ac:dyDescent="0.25">
      <c r="H524" s="4" t="s">
        <v>546</v>
      </c>
      <c r="I524" s="4" t="s">
        <v>1736</v>
      </c>
      <c r="J524" s="4" t="s">
        <v>970</v>
      </c>
    </row>
    <row r="525" spans="8:10" x14ac:dyDescent="0.25">
      <c r="H525" s="5" t="s">
        <v>546</v>
      </c>
      <c r="I525" s="5" t="s">
        <v>1623</v>
      </c>
      <c r="J525" s="5" t="s">
        <v>972</v>
      </c>
    </row>
    <row r="526" spans="8:10" x14ac:dyDescent="0.25">
      <c r="H526" s="4" t="s">
        <v>546</v>
      </c>
      <c r="I526" s="4" t="s">
        <v>1300</v>
      </c>
      <c r="J526" s="4" t="s">
        <v>973</v>
      </c>
    </row>
    <row r="527" spans="8:10" x14ac:dyDescent="0.25">
      <c r="H527" s="5" t="s">
        <v>546</v>
      </c>
      <c r="I527" s="5" t="s">
        <v>1520</v>
      </c>
      <c r="J527" s="5" t="s">
        <v>974</v>
      </c>
    </row>
    <row r="528" spans="8:10" x14ac:dyDescent="0.25">
      <c r="H528" s="4" t="s">
        <v>546</v>
      </c>
      <c r="I528" s="4" t="s">
        <v>1700</v>
      </c>
      <c r="J528" s="4" t="s">
        <v>975</v>
      </c>
    </row>
    <row r="529" spans="8:10" x14ac:dyDescent="0.25">
      <c r="H529" s="5" t="s">
        <v>546</v>
      </c>
      <c r="I529" s="6" t="s">
        <v>1663</v>
      </c>
      <c r="J529" s="5" t="s">
        <v>976</v>
      </c>
    </row>
    <row r="530" spans="8:10" x14ac:dyDescent="0.25">
      <c r="H530" s="4" t="s">
        <v>374</v>
      </c>
      <c r="I530" s="4" t="s">
        <v>1259</v>
      </c>
      <c r="J530" s="4" t="s">
        <v>977</v>
      </c>
    </row>
    <row r="531" spans="8:10" x14ac:dyDescent="0.25">
      <c r="H531" s="5" t="s">
        <v>374</v>
      </c>
      <c r="I531" s="5" t="s">
        <v>1493</v>
      </c>
      <c r="J531" s="5" t="s">
        <v>978</v>
      </c>
    </row>
    <row r="532" spans="8:10" x14ac:dyDescent="0.25">
      <c r="H532" s="4" t="s">
        <v>374</v>
      </c>
      <c r="I532" s="4" t="s">
        <v>1443</v>
      </c>
      <c r="J532" s="4" t="s">
        <v>979</v>
      </c>
    </row>
    <row r="533" spans="8:10" x14ac:dyDescent="0.25">
      <c r="H533" s="5" t="s">
        <v>374</v>
      </c>
      <c r="I533" s="5" t="s">
        <v>1618</v>
      </c>
      <c r="J533" s="5" t="s">
        <v>980</v>
      </c>
    </row>
    <row r="534" spans="8:10" x14ac:dyDescent="0.25">
      <c r="H534" s="4" t="s">
        <v>500</v>
      </c>
      <c r="I534" s="4" t="s">
        <v>1490</v>
      </c>
      <c r="J534" s="4" t="s">
        <v>981</v>
      </c>
    </row>
    <row r="535" spans="8:10" x14ac:dyDescent="0.25">
      <c r="H535" s="5" t="s">
        <v>500</v>
      </c>
      <c r="I535" s="5" t="s">
        <v>1577</v>
      </c>
      <c r="J535" s="5" t="s">
        <v>982</v>
      </c>
    </row>
    <row r="536" spans="8:10" x14ac:dyDescent="0.25">
      <c r="H536" s="4" t="s">
        <v>196</v>
      </c>
      <c r="I536" s="4" t="s">
        <v>1491</v>
      </c>
      <c r="J536" s="4" t="s">
        <v>983</v>
      </c>
    </row>
    <row r="537" spans="8:10" x14ac:dyDescent="0.25">
      <c r="H537" s="5" t="s">
        <v>196</v>
      </c>
      <c r="I537" s="5" t="s">
        <v>1285</v>
      </c>
      <c r="J537" s="5" t="s">
        <v>984</v>
      </c>
    </row>
    <row r="538" spans="8:10" x14ac:dyDescent="0.25">
      <c r="H538" s="4" t="s">
        <v>196</v>
      </c>
      <c r="I538" s="4" t="s">
        <v>1531</v>
      </c>
      <c r="J538" s="4" t="s">
        <v>985</v>
      </c>
    </row>
    <row r="539" spans="8:10" x14ac:dyDescent="0.25">
      <c r="H539" s="5" t="s">
        <v>408</v>
      </c>
      <c r="I539" s="6" t="s">
        <v>1288</v>
      </c>
      <c r="J539" s="5" t="s">
        <v>986</v>
      </c>
    </row>
    <row r="540" spans="8:10" x14ac:dyDescent="0.25">
      <c r="H540" s="4" t="s">
        <v>408</v>
      </c>
      <c r="I540" s="4" t="s">
        <v>1423</v>
      </c>
      <c r="J540" s="4" t="s">
        <v>987</v>
      </c>
    </row>
    <row r="541" spans="8:10" x14ac:dyDescent="0.25">
      <c r="H541" s="5" t="s">
        <v>578</v>
      </c>
      <c r="I541" s="5" t="s">
        <v>1457</v>
      </c>
      <c r="J541" s="5" t="s">
        <v>988</v>
      </c>
    </row>
    <row r="542" spans="8:10" x14ac:dyDescent="0.25">
      <c r="H542" s="4" t="s">
        <v>578</v>
      </c>
      <c r="I542" s="4" t="s">
        <v>1558</v>
      </c>
      <c r="J542" s="4" t="s">
        <v>989</v>
      </c>
    </row>
    <row r="543" spans="8:10" x14ac:dyDescent="0.25">
      <c r="H543" s="5" t="s">
        <v>236</v>
      </c>
      <c r="I543" s="5" t="s">
        <v>1438</v>
      </c>
      <c r="J543" s="5" t="s">
        <v>990</v>
      </c>
    </row>
    <row r="544" spans="8:10" x14ac:dyDescent="0.25">
      <c r="H544" s="4" t="s">
        <v>236</v>
      </c>
      <c r="I544" s="4" t="s">
        <v>1319</v>
      </c>
      <c r="J544" s="4" t="s">
        <v>991</v>
      </c>
    </row>
    <row r="545" spans="8:10" x14ac:dyDescent="0.25">
      <c r="H545" s="5" t="s">
        <v>503</v>
      </c>
      <c r="I545" s="5" t="s">
        <v>1282</v>
      </c>
      <c r="J545" s="5" t="s">
        <v>992</v>
      </c>
    </row>
    <row r="546" spans="8:10" x14ac:dyDescent="0.25">
      <c r="H546" s="4" t="s">
        <v>503</v>
      </c>
      <c r="I546" s="4" t="s">
        <v>1424</v>
      </c>
      <c r="J546" s="4" t="s">
        <v>993</v>
      </c>
    </row>
    <row r="547" spans="8:10" x14ac:dyDescent="0.25">
      <c r="H547" s="5" t="s">
        <v>503</v>
      </c>
      <c r="I547" s="5" t="s">
        <v>1299</v>
      </c>
      <c r="J547" s="5" t="s">
        <v>994</v>
      </c>
    </row>
    <row r="548" spans="8:10" x14ac:dyDescent="0.25">
      <c r="H548" s="4" t="s">
        <v>503</v>
      </c>
      <c r="I548" s="4" t="s">
        <v>1704</v>
      </c>
      <c r="J548" s="4" t="s">
        <v>995</v>
      </c>
    </row>
    <row r="549" spans="8:10" x14ac:dyDescent="0.25">
      <c r="H549" s="5" t="s">
        <v>239</v>
      </c>
      <c r="I549" s="6" t="s">
        <v>1484</v>
      </c>
      <c r="J549" s="5" t="s">
        <v>996</v>
      </c>
    </row>
    <row r="550" spans="8:10" x14ac:dyDescent="0.25">
      <c r="H550" s="4" t="s">
        <v>239</v>
      </c>
      <c r="I550" s="4" t="s">
        <v>1269</v>
      </c>
      <c r="J550" s="4" t="s">
        <v>997</v>
      </c>
    </row>
    <row r="551" spans="8:10" x14ac:dyDescent="0.25">
      <c r="H551" s="5" t="s">
        <v>239</v>
      </c>
      <c r="I551" s="5" t="s">
        <v>1469</v>
      </c>
      <c r="J551" s="5" t="s">
        <v>998</v>
      </c>
    </row>
    <row r="552" spans="8:10" x14ac:dyDescent="0.25">
      <c r="H552" s="4" t="s">
        <v>549</v>
      </c>
      <c r="I552" s="4" t="s">
        <v>1256</v>
      </c>
      <c r="J552" s="4" t="s">
        <v>999</v>
      </c>
    </row>
    <row r="553" spans="8:10" x14ac:dyDescent="0.25">
      <c r="H553" s="5" t="s">
        <v>549</v>
      </c>
      <c r="I553" s="5" t="s">
        <v>1586</v>
      </c>
      <c r="J553" s="5" t="s">
        <v>1000</v>
      </c>
    </row>
    <row r="554" spans="8:10" x14ac:dyDescent="0.25">
      <c r="H554" s="4" t="s">
        <v>549</v>
      </c>
      <c r="I554" s="4" t="s">
        <v>1534</v>
      </c>
      <c r="J554" s="4" t="s">
        <v>1001</v>
      </c>
    </row>
    <row r="555" spans="8:10" x14ac:dyDescent="0.25">
      <c r="H555" s="5" t="s">
        <v>549</v>
      </c>
      <c r="I555" s="5" t="s">
        <v>1447</v>
      </c>
      <c r="J555" s="5" t="s">
        <v>1002</v>
      </c>
    </row>
    <row r="556" spans="8:10" x14ac:dyDescent="0.25">
      <c r="H556" s="4" t="s">
        <v>552</v>
      </c>
      <c r="I556" s="4" t="s">
        <v>1385</v>
      </c>
      <c r="J556" s="4" t="s">
        <v>1004</v>
      </c>
    </row>
    <row r="557" spans="8:10" x14ac:dyDescent="0.25">
      <c r="H557" s="5" t="s">
        <v>552</v>
      </c>
      <c r="I557" s="5" t="s">
        <v>1265</v>
      </c>
      <c r="J557" s="5" t="s">
        <v>1005</v>
      </c>
    </row>
    <row r="558" spans="8:10" x14ac:dyDescent="0.25">
      <c r="H558" s="4" t="s">
        <v>552</v>
      </c>
      <c r="I558" s="4" t="s">
        <v>1610</v>
      </c>
      <c r="J558" s="4" t="s">
        <v>1006</v>
      </c>
    </row>
    <row r="559" spans="8:10" x14ac:dyDescent="0.25">
      <c r="H559" s="5" t="s">
        <v>552</v>
      </c>
      <c r="I559" s="6" t="s">
        <v>1555</v>
      </c>
      <c r="J559" s="5" t="s">
        <v>1007</v>
      </c>
    </row>
    <row r="560" spans="8:10" x14ac:dyDescent="0.25">
      <c r="H560" s="4" t="s">
        <v>411</v>
      </c>
      <c r="I560" s="4" t="s">
        <v>1293</v>
      </c>
      <c r="J560" s="4" t="s">
        <v>1008</v>
      </c>
    </row>
    <row r="561" spans="8:10" x14ac:dyDescent="0.25">
      <c r="H561" s="5" t="s">
        <v>411</v>
      </c>
      <c r="I561" s="5" t="s">
        <v>1551</v>
      </c>
      <c r="J561" s="5" t="s">
        <v>1009</v>
      </c>
    </row>
    <row r="562" spans="8:10" x14ac:dyDescent="0.25">
      <c r="H562" s="4" t="s">
        <v>411</v>
      </c>
      <c r="I562" s="4" t="s">
        <v>1461</v>
      </c>
      <c r="J562" s="4" t="s">
        <v>1010</v>
      </c>
    </row>
    <row r="563" spans="8:10" x14ac:dyDescent="0.25">
      <c r="H563" s="5" t="s">
        <v>415</v>
      </c>
      <c r="I563" s="5" t="s">
        <v>1502</v>
      </c>
      <c r="J563" s="5" t="s">
        <v>1011</v>
      </c>
    </row>
    <row r="564" spans="8:10" x14ac:dyDescent="0.25">
      <c r="H564" s="4" t="s">
        <v>415</v>
      </c>
      <c r="I564" s="4" t="s">
        <v>1426</v>
      </c>
      <c r="J564" s="4" t="s">
        <v>1012</v>
      </c>
    </row>
    <row r="565" spans="8:10" x14ac:dyDescent="0.25">
      <c r="H565" s="5" t="s">
        <v>415</v>
      </c>
      <c r="I565" s="5" t="s">
        <v>1350</v>
      </c>
      <c r="J565" s="5" t="s">
        <v>1013</v>
      </c>
    </row>
    <row r="566" spans="8:10" x14ac:dyDescent="0.25">
      <c r="H566" s="4" t="s">
        <v>200</v>
      </c>
      <c r="I566" s="4" t="s">
        <v>1631</v>
      </c>
      <c r="J566" s="4" t="s">
        <v>1014</v>
      </c>
    </row>
    <row r="567" spans="8:10" x14ac:dyDescent="0.25">
      <c r="H567" s="5" t="s">
        <v>200</v>
      </c>
      <c r="I567" s="5" t="s">
        <v>1381</v>
      </c>
      <c r="J567" s="5" t="s">
        <v>1015</v>
      </c>
    </row>
    <row r="568" spans="8:10" x14ac:dyDescent="0.25">
      <c r="H568" s="4" t="s">
        <v>200</v>
      </c>
      <c r="I568" s="4" t="s">
        <v>1587</v>
      </c>
      <c r="J568" s="4" t="s">
        <v>1016</v>
      </c>
    </row>
    <row r="569" spans="8:10" x14ac:dyDescent="0.25">
      <c r="H569" s="5" t="s">
        <v>200</v>
      </c>
      <c r="I569" s="6" t="s">
        <v>1522</v>
      </c>
      <c r="J569" s="5" t="s">
        <v>1017</v>
      </c>
    </row>
    <row r="570" spans="8:10" x14ac:dyDescent="0.25">
      <c r="H570" s="4" t="s">
        <v>200</v>
      </c>
      <c r="I570" s="4" t="s">
        <v>1313</v>
      </c>
      <c r="J570" s="4" t="s">
        <v>1018</v>
      </c>
    </row>
    <row r="571" spans="8:10" x14ac:dyDescent="0.25">
      <c r="H571" s="5" t="s">
        <v>200</v>
      </c>
      <c r="I571" s="5" t="s">
        <v>1702</v>
      </c>
      <c r="J571" s="5" t="s">
        <v>1019</v>
      </c>
    </row>
  </sheetData>
  <pageMargins left="0.7" right="0.7" top="0.75" bottom="0.75" header="0.3" footer="0.3"/>
  <tableParts count="3">
    <tablePart r:id="rId1"/>
    <tablePart r:id="rId2"/>
    <tablePart r:id="rId3"/>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4W</vt:lpstr>
      <vt:lpstr>Apercu activites</vt:lpstr>
      <vt:lpstr>MAPPING DATA</vt:lpstr>
      <vt:lpstr>REFERENCES</vt:lpstr>
      <vt:lpstr>NIVEAUXADMIN</vt:lpstr>
      <vt:lpstr>ACTIVITE1</vt:lpstr>
      <vt:lpstr>ACTIVITE10</vt:lpstr>
      <vt:lpstr>ACTIVITE2</vt:lpstr>
      <vt:lpstr>ASSISTANCE</vt:lpstr>
      <vt:lpstr>ASSISTANCE0</vt:lpstr>
      <vt:lpstr>COMMUNE0</vt:lpstr>
      <vt:lpstr>COMMUNES</vt:lpstr>
      <vt:lpstr>DEPARTEMENT0</vt:lpstr>
      <vt:lpstr>DEPARTEMENTS</vt:lpstr>
      <vt:lpstr>INDICATEURS</vt:lpstr>
      <vt:lpstr>INDICATEURS0</vt:lpstr>
      <vt:lpstr>MILIEU</vt:lpstr>
      <vt:lpstr>NIVEAU_INTERVENTION</vt:lpstr>
      <vt:lpstr>PRIORISATION</vt:lpstr>
      <vt:lpstr>SECTIONS</vt:lpstr>
      <vt:lpstr>STATUT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2016-11-30T01:51:00Z</dcterms:created>
  <dcterms:modified xsi:type="dcterms:W3CDTF">2017-06-15T20:48:58Z</dcterms:modified>
</cp:coreProperties>
</file>